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dwchae23\QuantifyPro\workplace\일정관리_db\KAP_일정관리\source\"/>
    </mc:Choice>
  </mc:AlternateContent>
  <bookViews>
    <workbookView xWindow="0" yWindow="0" windowWidth="28800" windowHeight="12165" activeTab="1"/>
  </bookViews>
  <sheets>
    <sheet name="종목관리대장 (2)" sheetId="7" r:id="rId1"/>
    <sheet name="종목관리대장" sheetId="1" r:id="rId2"/>
    <sheet name="RM" sheetId="3" r:id="rId3"/>
    <sheet name="분배율" sheetId="2" r:id="rId4"/>
    <sheet name="평가예정" sheetId="5" r:id="rId5"/>
    <sheet name="작성용" sheetId="6" r:id="rId6"/>
  </sheets>
  <definedNames>
    <definedName name="_xlnm._FilterDatabase" localSheetId="2" hidden="1">RM!$A$2:$G$1892</definedName>
    <definedName name="_xlnm._FilterDatabase" localSheetId="3" hidden="1">분배율!$C$7:$X$74</definedName>
    <definedName name="_xlnm._FilterDatabase" localSheetId="5" hidden="1">작성용!$A$1:$AL$1975</definedName>
    <definedName name="_xlnm._FilterDatabase" localSheetId="1" hidden="1">종목관리대장!$A$4:$AB$1978</definedName>
    <definedName name="_xlnm._FilterDatabase" localSheetId="0" hidden="1">'종목관리대장 (2)'!$A$4:$AB$1978</definedName>
    <definedName name="_xlnm._FilterDatabase" localSheetId="4" hidden="1">평가예정!$A$1:$AL$298</definedName>
    <definedName name="_xlnm.Criteria" localSheetId="2">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1978" i="7" l="1"/>
  <c r="AA1978" i="7"/>
  <c r="Z1978" i="7"/>
  <c r="Y1978" i="7"/>
  <c r="X1978" i="7"/>
  <c r="W1978" i="7"/>
  <c r="V1978" i="7"/>
  <c r="U1978" i="7"/>
  <c r="T1978" i="7"/>
  <c r="S1978" i="7"/>
  <c r="R1978" i="7"/>
  <c r="Q1978" i="7"/>
  <c r="P1978" i="7"/>
  <c r="O1978" i="7"/>
  <c r="N1978" i="7"/>
  <c r="M1978" i="7"/>
  <c r="L1978" i="7"/>
  <c r="K1978" i="7"/>
  <c r="J1978" i="7"/>
  <c r="I1978" i="7"/>
  <c r="H1978" i="7"/>
  <c r="G1978" i="7"/>
  <c r="F1978" i="7"/>
  <c r="E1978" i="7"/>
  <c r="D1978" i="7"/>
  <c r="C1978" i="7"/>
  <c r="B1978" i="7"/>
  <c r="A1978" i="7"/>
  <c r="AB1977" i="7"/>
  <c r="AA1977" i="7"/>
  <c r="Z1977" i="7"/>
  <c r="Y1977" i="7"/>
  <c r="X1977" i="7"/>
  <c r="W1977" i="7"/>
  <c r="V1977" i="7"/>
  <c r="U1977" i="7"/>
  <c r="T1977" i="7"/>
  <c r="S1977" i="7"/>
  <c r="R1977" i="7"/>
  <c r="Q1977" i="7"/>
  <c r="P1977" i="7"/>
  <c r="O1977" i="7"/>
  <c r="N1977" i="7"/>
  <c r="M1977" i="7"/>
  <c r="L1977" i="7"/>
  <c r="K1977" i="7"/>
  <c r="J1977" i="7"/>
  <c r="I1977" i="7"/>
  <c r="H1977" i="7"/>
  <c r="G1977" i="7"/>
  <c r="F1977" i="7"/>
  <c r="E1977" i="7"/>
  <c r="D1977" i="7"/>
  <c r="C1977" i="7"/>
  <c r="B1977" i="7"/>
  <c r="A1977" i="7"/>
  <c r="AB1976" i="7"/>
  <c r="AA1976" i="7"/>
  <c r="Z1976" i="7"/>
  <c r="Y1976" i="7"/>
  <c r="X1976" i="7"/>
  <c r="W1976" i="7"/>
  <c r="V1976" i="7"/>
  <c r="U1976" i="7"/>
  <c r="T1976" i="7"/>
  <c r="S1976" i="7"/>
  <c r="R1976" i="7"/>
  <c r="Q1976" i="7"/>
  <c r="P1976" i="7"/>
  <c r="O1976" i="7"/>
  <c r="N1976" i="7"/>
  <c r="M1976" i="7"/>
  <c r="L1976" i="7"/>
  <c r="K1976" i="7"/>
  <c r="J1976" i="7"/>
  <c r="I1976" i="7"/>
  <c r="H1976" i="7"/>
  <c r="G1976" i="7"/>
  <c r="F1976" i="7"/>
  <c r="E1976" i="7"/>
  <c r="D1976" i="7"/>
  <c r="C1976" i="7"/>
  <c r="B1976" i="7"/>
  <c r="A1976" i="7"/>
  <c r="AB1975" i="7"/>
  <c r="AA1975" i="7"/>
  <c r="Z1975" i="7"/>
  <c r="Y1975" i="7"/>
  <c r="X1975" i="7"/>
  <c r="W1975" i="7"/>
  <c r="V1975" i="7"/>
  <c r="U1975" i="7"/>
  <c r="T1975" i="7"/>
  <c r="S1975" i="7"/>
  <c r="R1975" i="7"/>
  <c r="Q1975" i="7"/>
  <c r="P1975" i="7"/>
  <c r="O1975" i="7"/>
  <c r="N1975" i="7"/>
  <c r="M1975" i="7"/>
  <c r="L1975" i="7"/>
  <c r="K1975" i="7"/>
  <c r="J1975" i="7"/>
  <c r="I1975" i="7"/>
  <c r="H1975" i="7"/>
  <c r="G1975" i="7"/>
  <c r="F1975" i="7"/>
  <c r="E1975" i="7"/>
  <c r="D1975" i="7"/>
  <c r="C1975" i="7"/>
  <c r="B1975" i="7"/>
  <c r="A1975" i="7"/>
  <c r="AB1974" i="7"/>
  <c r="AA1974" i="7"/>
  <c r="Z1974" i="7"/>
  <c r="Y1974" i="7"/>
  <c r="X1974" i="7"/>
  <c r="W1974" i="7"/>
  <c r="V1974" i="7"/>
  <c r="U1974" i="7"/>
  <c r="T1974" i="7"/>
  <c r="S1974" i="7"/>
  <c r="R1974" i="7"/>
  <c r="Q1974" i="7"/>
  <c r="P1974" i="7"/>
  <c r="O1974" i="7"/>
  <c r="N1974" i="7"/>
  <c r="M1974" i="7"/>
  <c r="L1974" i="7"/>
  <c r="K1974" i="7"/>
  <c r="J1974" i="7"/>
  <c r="I1974" i="7"/>
  <c r="H1974" i="7"/>
  <c r="G1974" i="7"/>
  <c r="F1974" i="7"/>
  <c r="E1974" i="7"/>
  <c r="D1974" i="7"/>
  <c r="C1974" i="7"/>
  <c r="B1974" i="7"/>
  <c r="A1974" i="7"/>
  <c r="AB1973" i="7"/>
  <c r="AA1973" i="7"/>
  <c r="Z1973" i="7"/>
  <c r="Y1973" i="7"/>
  <c r="X1973" i="7"/>
  <c r="W1973" i="7"/>
  <c r="V1973" i="7"/>
  <c r="U1973" i="7"/>
  <c r="T1973" i="7"/>
  <c r="S1973" i="7"/>
  <c r="R1973" i="7"/>
  <c r="Q1973" i="7"/>
  <c r="P1973" i="7"/>
  <c r="O1973" i="7"/>
  <c r="N1973" i="7"/>
  <c r="M1973" i="7"/>
  <c r="L1973" i="7"/>
  <c r="K1973" i="7"/>
  <c r="J1973" i="7"/>
  <c r="I1973" i="7"/>
  <c r="H1973" i="7"/>
  <c r="G1973" i="7"/>
  <c r="F1973" i="7"/>
  <c r="E1973" i="7"/>
  <c r="D1973" i="7"/>
  <c r="C1973" i="7"/>
  <c r="B1973" i="7"/>
  <c r="A1973" i="7"/>
  <c r="AB1972" i="7"/>
  <c r="AA1972" i="7"/>
  <c r="Z1972" i="7"/>
  <c r="Y1972" i="7"/>
  <c r="X1972" i="7"/>
  <c r="W1972" i="7"/>
  <c r="V1972" i="7"/>
  <c r="U1972" i="7"/>
  <c r="T1972" i="7"/>
  <c r="S1972" i="7"/>
  <c r="R1972" i="7"/>
  <c r="Q1972" i="7"/>
  <c r="P1972" i="7"/>
  <c r="O1972" i="7"/>
  <c r="N1972" i="7"/>
  <c r="M1972" i="7"/>
  <c r="L1972" i="7"/>
  <c r="K1972" i="7"/>
  <c r="J1972" i="7"/>
  <c r="I1972" i="7"/>
  <c r="H1972" i="7"/>
  <c r="G1972" i="7"/>
  <c r="F1972" i="7"/>
  <c r="E1972" i="7"/>
  <c r="D1972" i="7"/>
  <c r="C1972" i="7"/>
  <c r="B1972" i="7"/>
  <c r="A1972" i="7"/>
  <c r="AB1705" i="7"/>
  <c r="AA1705" i="7"/>
  <c r="Z1705" i="7"/>
  <c r="Y1705" i="7"/>
  <c r="X1705" i="7"/>
  <c r="W1705" i="7"/>
  <c r="V1705" i="7"/>
  <c r="U1705" i="7"/>
  <c r="T1705" i="7"/>
  <c r="S1705" i="7"/>
  <c r="R1705" i="7"/>
  <c r="Q1705" i="7"/>
  <c r="P1705" i="7"/>
  <c r="O1705" i="7"/>
  <c r="N1705" i="7"/>
  <c r="M1705" i="7"/>
  <c r="L1705" i="7"/>
  <c r="K1705" i="7"/>
  <c r="J1705" i="7"/>
  <c r="I1705" i="7"/>
  <c r="H1705" i="7"/>
  <c r="G1705" i="7"/>
  <c r="F1705" i="7"/>
  <c r="E1705" i="7"/>
  <c r="D1705" i="7"/>
  <c r="C1705" i="7"/>
  <c r="B1705" i="7"/>
  <c r="A1705" i="7"/>
  <c r="AB1970" i="7"/>
  <c r="AA1970" i="7"/>
  <c r="Z1970" i="7"/>
  <c r="Y1970" i="7"/>
  <c r="X1970" i="7"/>
  <c r="W1970" i="7"/>
  <c r="V1970" i="7"/>
  <c r="U1970" i="7"/>
  <c r="T1970" i="7"/>
  <c r="S1970" i="7"/>
  <c r="R1970" i="7"/>
  <c r="Q1970" i="7"/>
  <c r="P1970" i="7"/>
  <c r="O1970" i="7"/>
  <c r="N1970" i="7"/>
  <c r="M1970" i="7"/>
  <c r="L1970" i="7"/>
  <c r="K1970" i="7"/>
  <c r="J1970" i="7"/>
  <c r="I1970" i="7"/>
  <c r="H1970" i="7"/>
  <c r="G1970" i="7"/>
  <c r="F1970" i="7"/>
  <c r="E1970" i="7"/>
  <c r="D1970" i="7"/>
  <c r="C1970" i="7"/>
  <c r="B1970" i="7"/>
  <c r="A1970" i="7"/>
  <c r="AB1969" i="7"/>
  <c r="AA1969" i="7"/>
  <c r="Z1969" i="7"/>
  <c r="Y1969" i="7"/>
  <c r="X1969" i="7"/>
  <c r="W1969" i="7"/>
  <c r="V1969" i="7"/>
  <c r="U1969" i="7"/>
  <c r="T1969" i="7"/>
  <c r="S1969" i="7"/>
  <c r="R1969" i="7"/>
  <c r="Q1969" i="7"/>
  <c r="P1969" i="7"/>
  <c r="O1969" i="7"/>
  <c r="N1969" i="7"/>
  <c r="M1969" i="7"/>
  <c r="L1969" i="7"/>
  <c r="K1969" i="7"/>
  <c r="J1969" i="7"/>
  <c r="I1969" i="7"/>
  <c r="H1969" i="7"/>
  <c r="G1969" i="7"/>
  <c r="F1969" i="7"/>
  <c r="E1969" i="7"/>
  <c r="D1969" i="7"/>
  <c r="C1969" i="7"/>
  <c r="B1969" i="7"/>
  <c r="A1969" i="7"/>
  <c r="AB1968" i="7"/>
  <c r="AA1968" i="7"/>
  <c r="Z1968" i="7"/>
  <c r="Y1968" i="7"/>
  <c r="X1968" i="7"/>
  <c r="W1968" i="7"/>
  <c r="V1968" i="7"/>
  <c r="U1968" i="7"/>
  <c r="T1968" i="7"/>
  <c r="S1968" i="7"/>
  <c r="R1968" i="7"/>
  <c r="Q1968" i="7"/>
  <c r="P1968" i="7"/>
  <c r="O1968" i="7"/>
  <c r="N1968" i="7"/>
  <c r="M1968" i="7"/>
  <c r="L1968" i="7"/>
  <c r="K1968" i="7"/>
  <c r="J1968" i="7"/>
  <c r="I1968" i="7"/>
  <c r="H1968" i="7"/>
  <c r="G1968" i="7"/>
  <c r="F1968" i="7"/>
  <c r="E1968" i="7"/>
  <c r="D1968" i="7"/>
  <c r="C1968" i="7"/>
  <c r="B1968" i="7"/>
  <c r="A1968" i="7"/>
  <c r="AB1967" i="7"/>
  <c r="AA1967" i="7"/>
  <c r="Z1967" i="7"/>
  <c r="Y1967" i="7"/>
  <c r="X1967" i="7"/>
  <c r="W1967" i="7"/>
  <c r="V1967" i="7"/>
  <c r="U1967" i="7"/>
  <c r="T1967" i="7"/>
  <c r="S1967" i="7"/>
  <c r="R1967" i="7"/>
  <c r="Q1967" i="7"/>
  <c r="P1967" i="7"/>
  <c r="O1967" i="7"/>
  <c r="N1967" i="7"/>
  <c r="M1967" i="7"/>
  <c r="L1967" i="7"/>
  <c r="K1967" i="7"/>
  <c r="J1967" i="7"/>
  <c r="I1967" i="7"/>
  <c r="H1967" i="7"/>
  <c r="G1967" i="7"/>
  <c r="F1967" i="7"/>
  <c r="E1967" i="7"/>
  <c r="D1967" i="7"/>
  <c r="C1967" i="7"/>
  <c r="B1967" i="7"/>
  <c r="A1967" i="7"/>
  <c r="AB1966" i="7"/>
  <c r="AA1966" i="7"/>
  <c r="Z1966" i="7"/>
  <c r="Y1966" i="7"/>
  <c r="X1966" i="7"/>
  <c r="W1966" i="7"/>
  <c r="V1966" i="7"/>
  <c r="U1966" i="7"/>
  <c r="T1966" i="7"/>
  <c r="S1966" i="7"/>
  <c r="R1966" i="7"/>
  <c r="Q1966" i="7"/>
  <c r="P1966" i="7"/>
  <c r="O1966" i="7"/>
  <c r="N1966" i="7"/>
  <c r="M1966" i="7"/>
  <c r="L1966" i="7"/>
  <c r="K1966" i="7"/>
  <c r="J1966" i="7"/>
  <c r="I1966" i="7"/>
  <c r="H1966" i="7"/>
  <c r="G1966" i="7"/>
  <c r="F1966" i="7"/>
  <c r="E1966" i="7"/>
  <c r="D1966" i="7"/>
  <c r="C1966" i="7"/>
  <c r="B1966" i="7"/>
  <c r="A1966" i="7"/>
  <c r="AB1965" i="7"/>
  <c r="AA1965" i="7"/>
  <c r="Z1965" i="7"/>
  <c r="Y1965" i="7"/>
  <c r="X1965" i="7"/>
  <c r="W1965" i="7"/>
  <c r="V1965" i="7"/>
  <c r="U1965" i="7"/>
  <c r="T1965" i="7"/>
  <c r="S1965" i="7"/>
  <c r="R1965" i="7"/>
  <c r="Q1965" i="7"/>
  <c r="P1965" i="7"/>
  <c r="O1965" i="7"/>
  <c r="N1965" i="7"/>
  <c r="M1965" i="7"/>
  <c r="L1965" i="7"/>
  <c r="K1965" i="7"/>
  <c r="J1965" i="7"/>
  <c r="I1965" i="7"/>
  <c r="H1965" i="7"/>
  <c r="G1965" i="7"/>
  <c r="F1965" i="7"/>
  <c r="E1965" i="7"/>
  <c r="D1965" i="7"/>
  <c r="C1965" i="7"/>
  <c r="B1965" i="7"/>
  <c r="A1965" i="7"/>
  <c r="AB1964" i="7"/>
  <c r="AA1964" i="7"/>
  <c r="Z1964" i="7"/>
  <c r="Y1964" i="7"/>
  <c r="X1964" i="7"/>
  <c r="W1964" i="7"/>
  <c r="V1964" i="7"/>
  <c r="U1964" i="7"/>
  <c r="T1964" i="7"/>
  <c r="S1964" i="7"/>
  <c r="R1964" i="7"/>
  <c r="Q1964" i="7"/>
  <c r="P1964" i="7"/>
  <c r="O1964" i="7"/>
  <c r="N1964" i="7"/>
  <c r="M1964" i="7"/>
  <c r="L1964" i="7"/>
  <c r="K1964" i="7"/>
  <c r="J1964" i="7"/>
  <c r="I1964" i="7"/>
  <c r="H1964" i="7"/>
  <c r="G1964" i="7"/>
  <c r="F1964" i="7"/>
  <c r="E1964" i="7"/>
  <c r="D1964" i="7"/>
  <c r="C1964" i="7"/>
  <c r="B1964" i="7"/>
  <c r="A1964" i="7"/>
  <c r="AB1963" i="7"/>
  <c r="AA1963" i="7"/>
  <c r="Z1963" i="7"/>
  <c r="Y1963" i="7"/>
  <c r="X1963" i="7"/>
  <c r="W1963" i="7"/>
  <c r="V1963" i="7"/>
  <c r="U1963" i="7"/>
  <c r="T1963" i="7"/>
  <c r="S1963" i="7"/>
  <c r="R1963" i="7"/>
  <c r="Q1963" i="7"/>
  <c r="P1963" i="7"/>
  <c r="O1963" i="7"/>
  <c r="N1963" i="7"/>
  <c r="M1963" i="7"/>
  <c r="L1963" i="7"/>
  <c r="K1963" i="7"/>
  <c r="J1963" i="7"/>
  <c r="I1963" i="7"/>
  <c r="H1963" i="7"/>
  <c r="G1963" i="7"/>
  <c r="F1963" i="7"/>
  <c r="E1963" i="7"/>
  <c r="D1963" i="7"/>
  <c r="C1963" i="7"/>
  <c r="B1963" i="7"/>
  <c r="A1963" i="7"/>
  <c r="AB1962" i="7"/>
  <c r="AA1962" i="7"/>
  <c r="Z1962" i="7"/>
  <c r="Y1962" i="7"/>
  <c r="X1962" i="7"/>
  <c r="W1962" i="7"/>
  <c r="V1962" i="7"/>
  <c r="U1962" i="7"/>
  <c r="T1962" i="7"/>
  <c r="S1962" i="7"/>
  <c r="R1962" i="7"/>
  <c r="Q1962" i="7"/>
  <c r="P1962" i="7"/>
  <c r="O1962" i="7"/>
  <c r="N1962" i="7"/>
  <c r="M1962" i="7"/>
  <c r="L1962" i="7"/>
  <c r="K1962" i="7"/>
  <c r="J1962" i="7"/>
  <c r="I1962" i="7"/>
  <c r="H1962" i="7"/>
  <c r="G1962" i="7"/>
  <c r="F1962" i="7"/>
  <c r="E1962" i="7"/>
  <c r="D1962" i="7"/>
  <c r="C1962" i="7"/>
  <c r="B1962" i="7"/>
  <c r="A1962" i="7"/>
  <c r="AB1961" i="7"/>
  <c r="AA1961" i="7"/>
  <c r="Z1961" i="7"/>
  <c r="Y1961" i="7"/>
  <c r="X1961" i="7"/>
  <c r="W1961" i="7"/>
  <c r="V1961" i="7"/>
  <c r="U1961" i="7"/>
  <c r="T1961" i="7"/>
  <c r="S1961" i="7"/>
  <c r="R1961" i="7"/>
  <c r="Q1961" i="7"/>
  <c r="P1961" i="7"/>
  <c r="O1961" i="7"/>
  <c r="N1961" i="7"/>
  <c r="M1961" i="7"/>
  <c r="L1961" i="7"/>
  <c r="K1961" i="7"/>
  <c r="J1961" i="7"/>
  <c r="I1961" i="7"/>
  <c r="H1961" i="7"/>
  <c r="G1961" i="7"/>
  <c r="F1961" i="7"/>
  <c r="E1961" i="7"/>
  <c r="D1961" i="7"/>
  <c r="C1961" i="7"/>
  <c r="B1961" i="7"/>
  <c r="A1961" i="7"/>
  <c r="AB1960" i="7"/>
  <c r="AA1960" i="7"/>
  <c r="Z1960" i="7"/>
  <c r="Y1960" i="7"/>
  <c r="X1960" i="7"/>
  <c r="W1960" i="7"/>
  <c r="V1960" i="7"/>
  <c r="U1960" i="7"/>
  <c r="T1960" i="7"/>
  <c r="S1960" i="7"/>
  <c r="R1960" i="7"/>
  <c r="Q1960" i="7"/>
  <c r="P1960" i="7"/>
  <c r="O1960" i="7"/>
  <c r="N1960" i="7"/>
  <c r="M1960" i="7"/>
  <c r="L1960" i="7"/>
  <c r="K1960" i="7"/>
  <c r="J1960" i="7"/>
  <c r="I1960" i="7"/>
  <c r="H1960" i="7"/>
  <c r="G1960" i="7"/>
  <c r="F1960" i="7"/>
  <c r="E1960" i="7"/>
  <c r="D1960" i="7"/>
  <c r="C1960" i="7"/>
  <c r="B1960" i="7"/>
  <c r="A1960" i="7"/>
  <c r="AB1959" i="7"/>
  <c r="AA1959" i="7"/>
  <c r="Z1959" i="7"/>
  <c r="Y1959" i="7"/>
  <c r="X1959" i="7"/>
  <c r="W1959" i="7"/>
  <c r="V1959" i="7"/>
  <c r="U1959" i="7"/>
  <c r="T1959" i="7"/>
  <c r="S1959" i="7"/>
  <c r="R1959" i="7"/>
  <c r="Q1959" i="7"/>
  <c r="P1959" i="7"/>
  <c r="O1959" i="7"/>
  <c r="N1959" i="7"/>
  <c r="M1959" i="7"/>
  <c r="L1959" i="7"/>
  <c r="K1959" i="7"/>
  <c r="J1959" i="7"/>
  <c r="I1959" i="7"/>
  <c r="H1959" i="7"/>
  <c r="G1959" i="7"/>
  <c r="F1959" i="7"/>
  <c r="E1959" i="7"/>
  <c r="D1959" i="7"/>
  <c r="C1959" i="7"/>
  <c r="B1959" i="7"/>
  <c r="A1959" i="7"/>
  <c r="AB1958" i="7"/>
  <c r="AA1958" i="7"/>
  <c r="Z1958" i="7"/>
  <c r="Y1958" i="7"/>
  <c r="X1958" i="7"/>
  <c r="W1958" i="7"/>
  <c r="V1958" i="7"/>
  <c r="U1958" i="7"/>
  <c r="T1958" i="7"/>
  <c r="S1958" i="7"/>
  <c r="R1958" i="7"/>
  <c r="Q1958" i="7"/>
  <c r="P1958" i="7"/>
  <c r="O1958" i="7"/>
  <c r="N1958" i="7"/>
  <c r="M1958" i="7"/>
  <c r="L1958" i="7"/>
  <c r="K1958" i="7"/>
  <c r="J1958" i="7"/>
  <c r="I1958" i="7"/>
  <c r="H1958" i="7"/>
  <c r="G1958" i="7"/>
  <c r="F1958" i="7"/>
  <c r="E1958" i="7"/>
  <c r="D1958" i="7"/>
  <c r="C1958" i="7"/>
  <c r="B1958" i="7"/>
  <c r="A1958" i="7"/>
  <c r="AB1957" i="7"/>
  <c r="AA1957" i="7"/>
  <c r="Z1957" i="7"/>
  <c r="Y1957" i="7"/>
  <c r="X1957" i="7"/>
  <c r="W1957" i="7"/>
  <c r="V1957" i="7"/>
  <c r="U1957" i="7"/>
  <c r="T1957" i="7"/>
  <c r="S1957" i="7"/>
  <c r="R1957" i="7"/>
  <c r="Q1957" i="7"/>
  <c r="P1957" i="7"/>
  <c r="O1957" i="7"/>
  <c r="N1957" i="7"/>
  <c r="M1957" i="7"/>
  <c r="L1957" i="7"/>
  <c r="K1957" i="7"/>
  <c r="J1957" i="7"/>
  <c r="I1957" i="7"/>
  <c r="H1957" i="7"/>
  <c r="G1957" i="7"/>
  <c r="F1957" i="7"/>
  <c r="E1957" i="7"/>
  <c r="D1957" i="7"/>
  <c r="C1957" i="7"/>
  <c r="B1957" i="7"/>
  <c r="A1957" i="7"/>
  <c r="AB1956" i="7"/>
  <c r="AA1956" i="7"/>
  <c r="Z1956" i="7"/>
  <c r="Y1956" i="7"/>
  <c r="X1956" i="7"/>
  <c r="W1956" i="7"/>
  <c r="V1956" i="7"/>
  <c r="U1956" i="7"/>
  <c r="T1956" i="7"/>
  <c r="S1956" i="7"/>
  <c r="R1956" i="7"/>
  <c r="Q1956" i="7"/>
  <c r="P1956" i="7"/>
  <c r="O1956" i="7"/>
  <c r="N1956" i="7"/>
  <c r="M1956" i="7"/>
  <c r="L1956" i="7"/>
  <c r="K1956" i="7"/>
  <c r="J1956" i="7"/>
  <c r="I1956" i="7"/>
  <c r="H1956" i="7"/>
  <c r="G1956" i="7"/>
  <c r="F1956" i="7"/>
  <c r="E1956" i="7"/>
  <c r="D1956" i="7"/>
  <c r="C1956" i="7"/>
  <c r="B1956" i="7"/>
  <c r="A1956" i="7"/>
  <c r="AB1955" i="7"/>
  <c r="AA1955" i="7"/>
  <c r="Z1955" i="7"/>
  <c r="Y1955" i="7"/>
  <c r="X1955" i="7"/>
  <c r="W1955" i="7"/>
  <c r="V1955" i="7"/>
  <c r="U1955" i="7"/>
  <c r="T1955" i="7"/>
  <c r="S1955" i="7"/>
  <c r="R1955" i="7"/>
  <c r="Q1955" i="7"/>
  <c r="P1955" i="7"/>
  <c r="O1955" i="7"/>
  <c r="N1955" i="7"/>
  <c r="M1955" i="7"/>
  <c r="L1955" i="7"/>
  <c r="K1955" i="7"/>
  <c r="J1955" i="7"/>
  <c r="I1955" i="7"/>
  <c r="H1955" i="7"/>
  <c r="G1955" i="7"/>
  <c r="F1955" i="7"/>
  <c r="E1955" i="7"/>
  <c r="D1955" i="7"/>
  <c r="C1955" i="7"/>
  <c r="B1955" i="7"/>
  <c r="A1955" i="7"/>
  <c r="AB1954" i="7"/>
  <c r="AA1954" i="7"/>
  <c r="Z1954" i="7"/>
  <c r="Y1954" i="7"/>
  <c r="X1954" i="7"/>
  <c r="W1954" i="7"/>
  <c r="V1954" i="7"/>
  <c r="U1954" i="7"/>
  <c r="T1954" i="7"/>
  <c r="S1954" i="7"/>
  <c r="R1954" i="7"/>
  <c r="Q1954" i="7"/>
  <c r="P1954" i="7"/>
  <c r="O1954" i="7"/>
  <c r="N1954" i="7"/>
  <c r="M1954" i="7"/>
  <c r="L1954" i="7"/>
  <c r="K1954" i="7"/>
  <c r="J1954" i="7"/>
  <c r="I1954" i="7"/>
  <c r="H1954" i="7"/>
  <c r="G1954" i="7"/>
  <c r="F1954" i="7"/>
  <c r="E1954" i="7"/>
  <c r="D1954" i="7"/>
  <c r="C1954" i="7"/>
  <c r="B1954" i="7"/>
  <c r="A1954" i="7"/>
  <c r="AB1953" i="7"/>
  <c r="AA1953" i="7"/>
  <c r="Z1953" i="7"/>
  <c r="Y1953" i="7"/>
  <c r="X1953" i="7"/>
  <c r="W1953" i="7"/>
  <c r="V1953" i="7"/>
  <c r="U1953" i="7"/>
  <c r="T1953" i="7"/>
  <c r="S1953" i="7"/>
  <c r="R1953" i="7"/>
  <c r="Q1953" i="7"/>
  <c r="P1953" i="7"/>
  <c r="O1953" i="7"/>
  <c r="N1953" i="7"/>
  <c r="M1953" i="7"/>
  <c r="L1953" i="7"/>
  <c r="K1953" i="7"/>
  <c r="J1953" i="7"/>
  <c r="I1953" i="7"/>
  <c r="H1953" i="7"/>
  <c r="G1953" i="7"/>
  <c r="F1953" i="7"/>
  <c r="E1953" i="7"/>
  <c r="D1953" i="7"/>
  <c r="C1953" i="7"/>
  <c r="B1953" i="7"/>
  <c r="A1953" i="7"/>
  <c r="AB1952" i="7"/>
  <c r="AA1952" i="7"/>
  <c r="Z1952" i="7"/>
  <c r="Y1952" i="7"/>
  <c r="X1952" i="7"/>
  <c r="W1952" i="7"/>
  <c r="V1952" i="7"/>
  <c r="U1952" i="7"/>
  <c r="T1952" i="7"/>
  <c r="S1952" i="7"/>
  <c r="R1952" i="7"/>
  <c r="Q1952" i="7"/>
  <c r="P1952" i="7"/>
  <c r="O1952" i="7"/>
  <c r="N1952" i="7"/>
  <c r="M1952" i="7"/>
  <c r="L1952" i="7"/>
  <c r="K1952" i="7"/>
  <c r="J1952" i="7"/>
  <c r="I1952" i="7"/>
  <c r="H1952" i="7"/>
  <c r="G1952" i="7"/>
  <c r="F1952" i="7"/>
  <c r="E1952" i="7"/>
  <c r="D1952" i="7"/>
  <c r="C1952" i="7"/>
  <c r="B1952" i="7"/>
  <c r="A1952" i="7"/>
  <c r="AB1951" i="7"/>
  <c r="AA1951" i="7"/>
  <c r="Z1951" i="7"/>
  <c r="Y1951" i="7"/>
  <c r="X1951" i="7"/>
  <c r="W1951" i="7"/>
  <c r="V1951" i="7"/>
  <c r="U1951" i="7"/>
  <c r="T1951" i="7"/>
  <c r="S1951" i="7"/>
  <c r="R1951" i="7"/>
  <c r="Q1951" i="7"/>
  <c r="P1951" i="7"/>
  <c r="O1951" i="7"/>
  <c r="N1951" i="7"/>
  <c r="M1951" i="7"/>
  <c r="L1951" i="7"/>
  <c r="K1951" i="7"/>
  <c r="J1951" i="7"/>
  <c r="I1951" i="7"/>
  <c r="H1951" i="7"/>
  <c r="G1951" i="7"/>
  <c r="F1951" i="7"/>
  <c r="E1951" i="7"/>
  <c r="D1951" i="7"/>
  <c r="C1951" i="7"/>
  <c r="B1951" i="7"/>
  <c r="A1951" i="7"/>
  <c r="AB1950" i="7"/>
  <c r="AA1950" i="7"/>
  <c r="Z1950" i="7"/>
  <c r="Y1950" i="7"/>
  <c r="X1950" i="7"/>
  <c r="W1950" i="7"/>
  <c r="V1950" i="7"/>
  <c r="U1950" i="7"/>
  <c r="T1950" i="7"/>
  <c r="S1950" i="7"/>
  <c r="R1950" i="7"/>
  <c r="Q1950" i="7"/>
  <c r="P1950" i="7"/>
  <c r="O1950" i="7"/>
  <c r="N1950" i="7"/>
  <c r="M1950" i="7"/>
  <c r="L1950" i="7"/>
  <c r="K1950" i="7"/>
  <c r="J1950" i="7"/>
  <c r="I1950" i="7"/>
  <c r="H1950" i="7"/>
  <c r="G1950" i="7"/>
  <c r="F1950" i="7"/>
  <c r="E1950" i="7"/>
  <c r="D1950" i="7"/>
  <c r="C1950" i="7"/>
  <c r="B1950" i="7"/>
  <c r="A1950" i="7"/>
  <c r="AB1949" i="7"/>
  <c r="AA1949" i="7"/>
  <c r="Z1949" i="7"/>
  <c r="Y1949" i="7"/>
  <c r="X1949" i="7"/>
  <c r="W1949" i="7"/>
  <c r="V1949" i="7"/>
  <c r="U1949" i="7"/>
  <c r="T1949" i="7"/>
  <c r="S1949" i="7"/>
  <c r="R1949" i="7"/>
  <c r="Q1949" i="7"/>
  <c r="P1949" i="7"/>
  <c r="O1949" i="7"/>
  <c r="N1949" i="7"/>
  <c r="M1949" i="7"/>
  <c r="L1949" i="7"/>
  <c r="K1949" i="7"/>
  <c r="J1949" i="7"/>
  <c r="I1949" i="7"/>
  <c r="H1949" i="7"/>
  <c r="G1949" i="7"/>
  <c r="F1949" i="7"/>
  <c r="E1949" i="7"/>
  <c r="D1949" i="7"/>
  <c r="C1949" i="7"/>
  <c r="B1949" i="7"/>
  <c r="A1949" i="7"/>
  <c r="AB1948" i="7"/>
  <c r="AA1948" i="7"/>
  <c r="Z1948" i="7"/>
  <c r="Y1948" i="7"/>
  <c r="X1948" i="7"/>
  <c r="W1948" i="7"/>
  <c r="V1948" i="7"/>
  <c r="U1948" i="7"/>
  <c r="T1948" i="7"/>
  <c r="S1948" i="7"/>
  <c r="R1948" i="7"/>
  <c r="Q1948" i="7"/>
  <c r="P1948" i="7"/>
  <c r="O1948" i="7"/>
  <c r="N1948" i="7"/>
  <c r="M1948" i="7"/>
  <c r="L1948" i="7"/>
  <c r="K1948" i="7"/>
  <c r="J1948" i="7"/>
  <c r="I1948" i="7"/>
  <c r="H1948" i="7"/>
  <c r="G1948" i="7"/>
  <c r="F1948" i="7"/>
  <c r="E1948" i="7"/>
  <c r="D1948" i="7"/>
  <c r="C1948" i="7"/>
  <c r="B1948" i="7"/>
  <c r="A1948" i="7"/>
  <c r="AB1947" i="7"/>
  <c r="AA1947" i="7"/>
  <c r="Z1947" i="7"/>
  <c r="Y1947" i="7"/>
  <c r="X1947" i="7"/>
  <c r="W1947" i="7"/>
  <c r="V1947" i="7"/>
  <c r="U1947" i="7"/>
  <c r="T1947" i="7"/>
  <c r="S1947" i="7"/>
  <c r="R1947" i="7"/>
  <c r="Q1947" i="7"/>
  <c r="P1947" i="7"/>
  <c r="O1947" i="7"/>
  <c r="N1947" i="7"/>
  <c r="M1947" i="7"/>
  <c r="L1947" i="7"/>
  <c r="K1947" i="7"/>
  <c r="J1947" i="7"/>
  <c r="I1947" i="7"/>
  <c r="H1947" i="7"/>
  <c r="G1947" i="7"/>
  <c r="F1947" i="7"/>
  <c r="E1947" i="7"/>
  <c r="D1947" i="7"/>
  <c r="C1947" i="7"/>
  <c r="B1947" i="7"/>
  <c r="A1947" i="7"/>
  <c r="AB1946" i="7"/>
  <c r="AA1946" i="7"/>
  <c r="Z1946" i="7"/>
  <c r="Y1946" i="7"/>
  <c r="X1946" i="7"/>
  <c r="W1946" i="7"/>
  <c r="V1946" i="7"/>
  <c r="U1946" i="7"/>
  <c r="T1946" i="7"/>
  <c r="S1946" i="7"/>
  <c r="R1946" i="7"/>
  <c r="Q1946" i="7"/>
  <c r="P1946" i="7"/>
  <c r="O1946" i="7"/>
  <c r="N1946" i="7"/>
  <c r="M1946" i="7"/>
  <c r="L1946" i="7"/>
  <c r="K1946" i="7"/>
  <c r="J1946" i="7"/>
  <c r="I1946" i="7"/>
  <c r="H1946" i="7"/>
  <c r="G1946" i="7"/>
  <c r="F1946" i="7"/>
  <c r="E1946" i="7"/>
  <c r="D1946" i="7"/>
  <c r="C1946" i="7"/>
  <c r="B1946" i="7"/>
  <c r="A1946" i="7"/>
  <c r="AB1945" i="7"/>
  <c r="AA1945" i="7"/>
  <c r="Z1945" i="7"/>
  <c r="Y1945" i="7"/>
  <c r="X1945" i="7"/>
  <c r="W1945" i="7"/>
  <c r="V1945" i="7"/>
  <c r="U1945" i="7"/>
  <c r="T1945" i="7"/>
  <c r="S1945" i="7"/>
  <c r="R1945" i="7"/>
  <c r="Q1945" i="7"/>
  <c r="P1945" i="7"/>
  <c r="O1945" i="7"/>
  <c r="N1945" i="7"/>
  <c r="M1945" i="7"/>
  <c r="L1945" i="7"/>
  <c r="K1945" i="7"/>
  <c r="J1945" i="7"/>
  <c r="I1945" i="7"/>
  <c r="H1945" i="7"/>
  <c r="G1945" i="7"/>
  <c r="F1945" i="7"/>
  <c r="E1945" i="7"/>
  <c r="D1945" i="7"/>
  <c r="C1945" i="7"/>
  <c r="B1945" i="7"/>
  <c r="A1945" i="7"/>
  <c r="AB1944" i="7"/>
  <c r="AA1944" i="7"/>
  <c r="Z1944" i="7"/>
  <c r="Y1944" i="7"/>
  <c r="X1944" i="7"/>
  <c r="W1944" i="7"/>
  <c r="V1944" i="7"/>
  <c r="U1944" i="7"/>
  <c r="T1944" i="7"/>
  <c r="S1944" i="7"/>
  <c r="R1944" i="7"/>
  <c r="Q1944" i="7"/>
  <c r="P1944" i="7"/>
  <c r="O1944" i="7"/>
  <c r="N1944" i="7"/>
  <c r="M1944" i="7"/>
  <c r="L1944" i="7"/>
  <c r="K1944" i="7"/>
  <c r="J1944" i="7"/>
  <c r="I1944" i="7"/>
  <c r="H1944" i="7"/>
  <c r="G1944" i="7"/>
  <c r="F1944" i="7"/>
  <c r="E1944" i="7"/>
  <c r="D1944" i="7"/>
  <c r="C1944" i="7"/>
  <c r="B1944" i="7"/>
  <c r="A1944" i="7"/>
  <c r="AB1943" i="7"/>
  <c r="AA1943" i="7"/>
  <c r="Z1943" i="7"/>
  <c r="Y1943" i="7"/>
  <c r="X1943" i="7"/>
  <c r="W1943" i="7"/>
  <c r="V1943" i="7"/>
  <c r="U1943" i="7"/>
  <c r="T1943" i="7"/>
  <c r="S1943" i="7"/>
  <c r="R1943" i="7"/>
  <c r="Q1943" i="7"/>
  <c r="P1943" i="7"/>
  <c r="O1943" i="7"/>
  <c r="N1943" i="7"/>
  <c r="M1943" i="7"/>
  <c r="L1943" i="7"/>
  <c r="K1943" i="7"/>
  <c r="J1943" i="7"/>
  <c r="I1943" i="7"/>
  <c r="H1943" i="7"/>
  <c r="G1943" i="7"/>
  <c r="F1943" i="7"/>
  <c r="E1943" i="7"/>
  <c r="D1943" i="7"/>
  <c r="C1943" i="7"/>
  <c r="B1943" i="7"/>
  <c r="A1943" i="7"/>
  <c r="AB1942" i="7"/>
  <c r="AA1942" i="7"/>
  <c r="Z1942" i="7"/>
  <c r="Y1942" i="7"/>
  <c r="X1942" i="7"/>
  <c r="W1942" i="7"/>
  <c r="V1942" i="7"/>
  <c r="U1942" i="7"/>
  <c r="T1942" i="7"/>
  <c r="S1942" i="7"/>
  <c r="R1942" i="7"/>
  <c r="Q1942" i="7"/>
  <c r="P1942" i="7"/>
  <c r="O1942" i="7"/>
  <c r="N1942" i="7"/>
  <c r="M1942" i="7"/>
  <c r="L1942" i="7"/>
  <c r="K1942" i="7"/>
  <c r="J1942" i="7"/>
  <c r="I1942" i="7"/>
  <c r="H1942" i="7"/>
  <c r="G1942" i="7"/>
  <c r="F1942" i="7"/>
  <c r="E1942" i="7"/>
  <c r="D1942" i="7"/>
  <c r="C1942" i="7"/>
  <c r="B1942" i="7"/>
  <c r="A1942" i="7"/>
  <c r="AB1941" i="7"/>
  <c r="AA1941" i="7"/>
  <c r="Z1941" i="7"/>
  <c r="Y1941" i="7"/>
  <c r="X1941" i="7"/>
  <c r="W1941" i="7"/>
  <c r="V1941" i="7"/>
  <c r="U1941" i="7"/>
  <c r="T1941" i="7"/>
  <c r="S1941" i="7"/>
  <c r="R1941" i="7"/>
  <c r="Q1941" i="7"/>
  <c r="P1941" i="7"/>
  <c r="O1941" i="7"/>
  <c r="N1941" i="7"/>
  <c r="M1941" i="7"/>
  <c r="L1941" i="7"/>
  <c r="K1941" i="7"/>
  <c r="J1941" i="7"/>
  <c r="I1941" i="7"/>
  <c r="H1941" i="7"/>
  <c r="G1941" i="7"/>
  <c r="F1941" i="7"/>
  <c r="E1941" i="7"/>
  <c r="D1941" i="7"/>
  <c r="C1941" i="7"/>
  <c r="B1941" i="7"/>
  <c r="A1941" i="7"/>
  <c r="AB1940" i="7"/>
  <c r="AA1940" i="7"/>
  <c r="Z1940" i="7"/>
  <c r="Y1940" i="7"/>
  <c r="X1940" i="7"/>
  <c r="W1940" i="7"/>
  <c r="V1940" i="7"/>
  <c r="U1940" i="7"/>
  <c r="T1940" i="7"/>
  <c r="S1940" i="7"/>
  <c r="R1940" i="7"/>
  <c r="Q1940" i="7"/>
  <c r="P1940" i="7"/>
  <c r="O1940" i="7"/>
  <c r="N1940" i="7"/>
  <c r="M1940" i="7"/>
  <c r="L1940" i="7"/>
  <c r="K1940" i="7"/>
  <c r="J1940" i="7"/>
  <c r="I1940" i="7"/>
  <c r="H1940" i="7"/>
  <c r="G1940" i="7"/>
  <c r="F1940" i="7"/>
  <c r="E1940" i="7"/>
  <c r="D1940" i="7"/>
  <c r="C1940" i="7"/>
  <c r="B1940" i="7"/>
  <c r="A1940" i="7"/>
  <c r="AB1939" i="7"/>
  <c r="AA1939" i="7"/>
  <c r="Z1939" i="7"/>
  <c r="Y1939" i="7"/>
  <c r="X1939" i="7"/>
  <c r="W1939" i="7"/>
  <c r="V1939" i="7"/>
  <c r="U1939" i="7"/>
  <c r="T1939" i="7"/>
  <c r="S1939" i="7"/>
  <c r="R1939" i="7"/>
  <c r="Q1939" i="7"/>
  <c r="P1939" i="7"/>
  <c r="O1939" i="7"/>
  <c r="N1939" i="7"/>
  <c r="M1939" i="7"/>
  <c r="L1939" i="7"/>
  <c r="K1939" i="7"/>
  <c r="J1939" i="7"/>
  <c r="I1939" i="7"/>
  <c r="H1939" i="7"/>
  <c r="G1939" i="7"/>
  <c r="F1939" i="7"/>
  <c r="E1939" i="7"/>
  <c r="D1939" i="7"/>
  <c r="C1939" i="7"/>
  <c r="B1939" i="7"/>
  <c r="A1939" i="7"/>
  <c r="AB1938" i="7"/>
  <c r="AA1938" i="7"/>
  <c r="Z1938" i="7"/>
  <c r="Y1938" i="7"/>
  <c r="X1938" i="7"/>
  <c r="W1938" i="7"/>
  <c r="V1938" i="7"/>
  <c r="U1938" i="7"/>
  <c r="T1938" i="7"/>
  <c r="S1938" i="7"/>
  <c r="R1938" i="7"/>
  <c r="Q1938" i="7"/>
  <c r="P1938" i="7"/>
  <c r="O1938" i="7"/>
  <c r="N1938" i="7"/>
  <c r="M1938" i="7"/>
  <c r="L1938" i="7"/>
  <c r="K1938" i="7"/>
  <c r="J1938" i="7"/>
  <c r="I1938" i="7"/>
  <c r="H1938" i="7"/>
  <c r="G1938" i="7"/>
  <c r="F1938" i="7"/>
  <c r="E1938" i="7"/>
  <c r="D1938" i="7"/>
  <c r="C1938" i="7"/>
  <c r="B1938" i="7"/>
  <c r="A1938" i="7"/>
  <c r="AB1937" i="7"/>
  <c r="AA1937" i="7"/>
  <c r="Z1937" i="7"/>
  <c r="Y1937" i="7"/>
  <c r="X1937" i="7"/>
  <c r="W1937" i="7"/>
  <c r="V1937" i="7"/>
  <c r="U1937" i="7"/>
  <c r="T1937" i="7"/>
  <c r="S1937" i="7"/>
  <c r="R1937" i="7"/>
  <c r="Q1937" i="7"/>
  <c r="P1937" i="7"/>
  <c r="O1937" i="7"/>
  <c r="N1937" i="7"/>
  <c r="M1937" i="7"/>
  <c r="L1937" i="7"/>
  <c r="K1937" i="7"/>
  <c r="J1937" i="7"/>
  <c r="I1937" i="7"/>
  <c r="H1937" i="7"/>
  <c r="G1937" i="7"/>
  <c r="F1937" i="7"/>
  <c r="E1937" i="7"/>
  <c r="D1937" i="7"/>
  <c r="C1937" i="7"/>
  <c r="B1937" i="7"/>
  <c r="A1937" i="7"/>
  <c r="AB1936" i="7"/>
  <c r="AA1936" i="7"/>
  <c r="Z1936" i="7"/>
  <c r="Y1936" i="7"/>
  <c r="X1936" i="7"/>
  <c r="W1936" i="7"/>
  <c r="V1936" i="7"/>
  <c r="U1936" i="7"/>
  <c r="T1936" i="7"/>
  <c r="S1936" i="7"/>
  <c r="R1936" i="7"/>
  <c r="Q1936" i="7"/>
  <c r="P1936" i="7"/>
  <c r="O1936" i="7"/>
  <c r="N1936" i="7"/>
  <c r="M1936" i="7"/>
  <c r="L1936" i="7"/>
  <c r="K1936" i="7"/>
  <c r="J1936" i="7"/>
  <c r="I1936" i="7"/>
  <c r="H1936" i="7"/>
  <c r="G1936" i="7"/>
  <c r="F1936" i="7"/>
  <c r="E1936" i="7"/>
  <c r="D1936" i="7"/>
  <c r="C1936" i="7"/>
  <c r="B1936" i="7"/>
  <c r="A1936" i="7"/>
  <c r="AB1935" i="7"/>
  <c r="AA1935" i="7"/>
  <c r="Z1935" i="7"/>
  <c r="Y1935" i="7"/>
  <c r="X1935" i="7"/>
  <c r="W1935" i="7"/>
  <c r="V1935" i="7"/>
  <c r="U1935" i="7"/>
  <c r="T1935" i="7"/>
  <c r="S1935" i="7"/>
  <c r="R1935" i="7"/>
  <c r="Q1935" i="7"/>
  <c r="P1935" i="7"/>
  <c r="O1935" i="7"/>
  <c r="N1935" i="7"/>
  <c r="M1935" i="7"/>
  <c r="L1935" i="7"/>
  <c r="K1935" i="7"/>
  <c r="J1935" i="7"/>
  <c r="I1935" i="7"/>
  <c r="H1935" i="7"/>
  <c r="G1935" i="7"/>
  <c r="F1935" i="7"/>
  <c r="E1935" i="7"/>
  <c r="D1935" i="7"/>
  <c r="C1935" i="7"/>
  <c r="B1935" i="7"/>
  <c r="A1935" i="7"/>
  <c r="AB1934" i="7"/>
  <c r="AA1934" i="7"/>
  <c r="Z1934" i="7"/>
  <c r="Y1934" i="7"/>
  <c r="X1934" i="7"/>
  <c r="W1934" i="7"/>
  <c r="V1934" i="7"/>
  <c r="U1934" i="7"/>
  <c r="T1934" i="7"/>
  <c r="S1934" i="7"/>
  <c r="R1934" i="7"/>
  <c r="Q1934" i="7"/>
  <c r="P1934" i="7"/>
  <c r="O1934" i="7"/>
  <c r="N1934" i="7"/>
  <c r="M1934" i="7"/>
  <c r="L1934" i="7"/>
  <c r="K1934" i="7"/>
  <c r="J1934" i="7"/>
  <c r="I1934" i="7"/>
  <c r="H1934" i="7"/>
  <c r="G1934" i="7"/>
  <c r="F1934" i="7"/>
  <c r="E1934" i="7"/>
  <c r="D1934" i="7"/>
  <c r="C1934" i="7"/>
  <c r="B1934" i="7"/>
  <c r="A1934" i="7"/>
  <c r="AB1933" i="7"/>
  <c r="AA1933" i="7"/>
  <c r="Z1933" i="7"/>
  <c r="Y1933" i="7"/>
  <c r="X1933" i="7"/>
  <c r="W1933" i="7"/>
  <c r="V1933" i="7"/>
  <c r="U1933" i="7"/>
  <c r="T1933" i="7"/>
  <c r="S1933" i="7"/>
  <c r="R1933" i="7"/>
  <c r="Q1933" i="7"/>
  <c r="P1933" i="7"/>
  <c r="O1933" i="7"/>
  <c r="N1933" i="7"/>
  <c r="M1933" i="7"/>
  <c r="L1933" i="7"/>
  <c r="K1933" i="7"/>
  <c r="J1933" i="7"/>
  <c r="I1933" i="7"/>
  <c r="H1933" i="7"/>
  <c r="G1933" i="7"/>
  <c r="F1933" i="7"/>
  <c r="E1933" i="7"/>
  <c r="D1933" i="7"/>
  <c r="C1933" i="7"/>
  <c r="B1933" i="7"/>
  <c r="A1933" i="7"/>
  <c r="AB1932" i="7"/>
  <c r="AA1932" i="7"/>
  <c r="Z1932" i="7"/>
  <c r="Y1932" i="7"/>
  <c r="X1932" i="7"/>
  <c r="W1932" i="7"/>
  <c r="V1932" i="7"/>
  <c r="U1932" i="7"/>
  <c r="T1932" i="7"/>
  <c r="S1932" i="7"/>
  <c r="R1932" i="7"/>
  <c r="Q1932" i="7"/>
  <c r="P1932" i="7"/>
  <c r="O1932" i="7"/>
  <c r="N1932" i="7"/>
  <c r="M1932" i="7"/>
  <c r="L1932" i="7"/>
  <c r="K1932" i="7"/>
  <c r="J1932" i="7"/>
  <c r="I1932" i="7"/>
  <c r="H1932" i="7"/>
  <c r="G1932" i="7"/>
  <c r="F1932" i="7"/>
  <c r="E1932" i="7"/>
  <c r="D1932" i="7"/>
  <c r="C1932" i="7"/>
  <c r="B1932" i="7"/>
  <c r="A1932" i="7"/>
  <c r="AB1931" i="7"/>
  <c r="AA1931" i="7"/>
  <c r="Z1931" i="7"/>
  <c r="Y1931" i="7"/>
  <c r="X1931" i="7"/>
  <c r="W1931" i="7"/>
  <c r="V1931" i="7"/>
  <c r="U1931" i="7"/>
  <c r="T1931" i="7"/>
  <c r="S1931" i="7"/>
  <c r="R1931" i="7"/>
  <c r="Q1931" i="7"/>
  <c r="P1931" i="7"/>
  <c r="O1931" i="7"/>
  <c r="N1931" i="7"/>
  <c r="M1931" i="7"/>
  <c r="L1931" i="7"/>
  <c r="K1931" i="7"/>
  <c r="J1931" i="7"/>
  <c r="I1931" i="7"/>
  <c r="H1931" i="7"/>
  <c r="G1931" i="7"/>
  <c r="F1931" i="7"/>
  <c r="E1931" i="7"/>
  <c r="D1931" i="7"/>
  <c r="C1931" i="7"/>
  <c r="B1931" i="7"/>
  <c r="A1931" i="7"/>
  <c r="AB1930" i="7"/>
  <c r="AA1930" i="7"/>
  <c r="Z1930" i="7"/>
  <c r="Y1930" i="7"/>
  <c r="X1930" i="7"/>
  <c r="W1930" i="7"/>
  <c r="V1930" i="7"/>
  <c r="U1930" i="7"/>
  <c r="T1930" i="7"/>
  <c r="S1930" i="7"/>
  <c r="R1930" i="7"/>
  <c r="Q1930" i="7"/>
  <c r="P1930" i="7"/>
  <c r="O1930" i="7"/>
  <c r="N1930" i="7"/>
  <c r="M1930" i="7"/>
  <c r="L1930" i="7"/>
  <c r="K1930" i="7"/>
  <c r="J1930" i="7"/>
  <c r="I1930" i="7"/>
  <c r="H1930" i="7"/>
  <c r="G1930" i="7"/>
  <c r="F1930" i="7"/>
  <c r="E1930" i="7"/>
  <c r="D1930" i="7"/>
  <c r="C1930" i="7"/>
  <c r="B1930" i="7"/>
  <c r="A1930" i="7"/>
  <c r="AB1929" i="7"/>
  <c r="AA1929" i="7"/>
  <c r="Z1929" i="7"/>
  <c r="Y1929" i="7"/>
  <c r="X1929" i="7"/>
  <c r="W1929" i="7"/>
  <c r="V1929" i="7"/>
  <c r="U1929" i="7"/>
  <c r="T1929" i="7"/>
  <c r="S1929" i="7"/>
  <c r="R1929" i="7"/>
  <c r="Q1929" i="7"/>
  <c r="P1929" i="7"/>
  <c r="O1929" i="7"/>
  <c r="N1929" i="7"/>
  <c r="M1929" i="7"/>
  <c r="L1929" i="7"/>
  <c r="K1929" i="7"/>
  <c r="J1929" i="7"/>
  <c r="I1929" i="7"/>
  <c r="H1929" i="7"/>
  <c r="G1929" i="7"/>
  <c r="F1929" i="7"/>
  <c r="E1929" i="7"/>
  <c r="D1929" i="7"/>
  <c r="C1929" i="7"/>
  <c r="B1929" i="7"/>
  <c r="A1929" i="7"/>
  <c r="AB1928" i="7"/>
  <c r="AA1928" i="7"/>
  <c r="Z1928" i="7"/>
  <c r="Y1928" i="7"/>
  <c r="X1928" i="7"/>
  <c r="W1928" i="7"/>
  <c r="V1928" i="7"/>
  <c r="U1928" i="7"/>
  <c r="T1928" i="7"/>
  <c r="S1928" i="7"/>
  <c r="R1928" i="7"/>
  <c r="Q1928" i="7"/>
  <c r="P1928" i="7"/>
  <c r="O1928" i="7"/>
  <c r="N1928" i="7"/>
  <c r="M1928" i="7"/>
  <c r="L1928" i="7"/>
  <c r="K1928" i="7"/>
  <c r="J1928" i="7"/>
  <c r="I1928" i="7"/>
  <c r="H1928" i="7"/>
  <c r="G1928" i="7"/>
  <c r="F1928" i="7"/>
  <c r="E1928" i="7"/>
  <c r="D1928" i="7"/>
  <c r="C1928" i="7"/>
  <c r="B1928" i="7"/>
  <c r="A1928" i="7"/>
  <c r="AB1927" i="7"/>
  <c r="AA1927" i="7"/>
  <c r="Z1927" i="7"/>
  <c r="Y1927" i="7"/>
  <c r="X1927" i="7"/>
  <c r="W1927" i="7"/>
  <c r="V1927" i="7"/>
  <c r="U1927" i="7"/>
  <c r="T1927" i="7"/>
  <c r="S1927" i="7"/>
  <c r="R1927" i="7"/>
  <c r="Q1927" i="7"/>
  <c r="P1927" i="7"/>
  <c r="O1927" i="7"/>
  <c r="N1927" i="7"/>
  <c r="M1927" i="7"/>
  <c r="L1927" i="7"/>
  <c r="K1927" i="7"/>
  <c r="J1927" i="7"/>
  <c r="I1927" i="7"/>
  <c r="H1927" i="7"/>
  <c r="G1927" i="7"/>
  <c r="F1927" i="7"/>
  <c r="E1927" i="7"/>
  <c r="D1927" i="7"/>
  <c r="C1927" i="7"/>
  <c r="B1927" i="7"/>
  <c r="A1927" i="7"/>
  <c r="AB1926" i="7"/>
  <c r="AA1926" i="7"/>
  <c r="Z1926" i="7"/>
  <c r="Y1926" i="7"/>
  <c r="X1926" i="7"/>
  <c r="W1926" i="7"/>
  <c r="V1926" i="7"/>
  <c r="U1926" i="7"/>
  <c r="T1926" i="7"/>
  <c r="S1926" i="7"/>
  <c r="R1926" i="7"/>
  <c r="Q1926" i="7"/>
  <c r="P1926" i="7"/>
  <c r="O1926" i="7"/>
  <c r="N1926" i="7"/>
  <c r="M1926" i="7"/>
  <c r="L1926" i="7"/>
  <c r="K1926" i="7"/>
  <c r="J1926" i="7"/>
  <c r="I1926" i="7"/>
  <c r="H1926" i="7"/>
  <c r="G1926" i="7"/>
  <c r="F1926" i="7"/>
  <c r="E1926" i="7"/>
  <c r="D1926" i="7"/>
  <c r="C1926" i="7"/>
  <c r="B1926" i="7"/>
  <c r="A1926" i="7"/>
  <c r="AB1925" i="7"/>
  <c r="AA1925" i="7"/>
  <c r="Z1925" i="7"/>
  <c r="Y1925" i="7"/>
  <c r="X1925" i="7"/>
  <c r="W1925" i="7"/>
  <c r="V1925" i="7"/>
  <c r="U1925" i="7"/>
  <c r="T1925" i="7"/>
  <c r="S1925" i="7"/>
  <c r="R1925" i="7"/>
  <c r="Q1925" i="7"/>
  <c r="P1925" i="7"/>
  <c r="O1925" i="7"/>
  <c r="N1925" i="7"/>
  <c r="M1925" i="7"/>
  <c r="L1925" i="7"/>
  <c r="K1925" i="7"/>
  <c r="J1925" i="7"/>
  <c r="I1925" i="7"/>
  <c r="H1925" i="7"/>
  <c r="G1925" i="7"/>
  <c r="F1925" i="7"/>
  <c r="E1925" i="7"/>
  <c r="D1925" i="7"/>
  <c r="C1925" i="7"/>
  <c r="B1925" i="7"/>
  <c r="A1925" i="7"/>
  <c r="AB1924" i="7"/>
  <c r="AA1924" i="7"/>
  <c r="Z1924" i="7"/>
  <c r="Y1924" i="7"/>
  <c r="X1924" i="7"/>
  <c r="W1924" i="7"/>
  <c r="V1924" i="7"/>
  <c r="U1924" i="7"/>
  <c r="T1924" i="7"/>
  <c r="S1924" i="7"/>
  <c r="R1924" i="7"/>
  <c r="Q1924" i="7"/>
  <c r="P1924" i="7"/>
  <c r="O1924" i="7"/>
  <c r="N1924" i="7"/>
  <c r="M1924" i="7"/>
  <c r="L1924" i="7"/>
  <c r="K1924" i="7"/>
  <c r="J1924" i="7"/>
  <c r="I1924" i="7"/>
  <c r="H1924" i="7"/>
  <c r="G1924" i="7"/>
  <c r="F1924" i="7"/>
  <c r="E1924" i="7"/>
  <c r="D1924" i="7"/>
  <c r="C1924" i="7"/>
  <c r="B1924" i="7"/>
  <c r="A1924" i="7"/>
  <c r="AB1923" i="7"/>
  <c r="AA1923" i="7"/>
  <c r="Z1923" i="7"/>
  <c r="Y1923" i="7"/>
  <c r="X1923" i="7"/>
  <c r="W1923" i="7"/>
  <c r="V1923" i="7"/>
  <c r="U1923" i="7"/>
  <c r="T1923" i="7"/>
  <c r="S1923" i="7"/>
  <c r="R1923" i="7"/>
  <c r="Q1923" i="7"/>
  <c r="P1923" i="7"/>
  <c r="O1923" i="7"/>
  <c r="N1923" i="7"/>
  <c r="M1923" i="7"/>
  <c r="L1923" i="7"/>
  <c r="K1923" i="7"/>
  <c r="J1923" i="7"/>
  <c r="I1923" i="7"/>
  <c r="H1923" i="7"/>
  <c r="G1923" i="7"/>
  <c r="F1923" i="7"/>
  <c r="E1923" i="7"/>
  <c r="D1923" i="7"/>
  <c r="C1923" i="7"/>
  <c r="B1923" i="7"/>
  <c r="A1923" i="7"/>
  <c r="AB1922" i="7"/>
  <c r="AA1922" i="7"/>
  <c r="Z1922" i="7"/>
  <c r="Y1922" i="7"/>
  <c r="X1922" i="7"/>
  <c r="W1922" i="7"/>
  <c r="V1922" i="7"/>
  <c r="U1922" i="7"/>
  <c r="T1922" i="7"/>
  <c r="S1922" i="7"/>
  <c r="R1922" i="7"/>
  <c r="Q1922" i="7"/>
  <c r="P1922" i="7"/>
  <c r="O1922" i="7"/>
  <c r="N1922" i="7"/>
  <c r="M1922" i="7"/>
  <c r="L1922" i="7"/>
  <c r="K1922" i="7"/>
  <c r="J1922" i="7"/>
  <c r="I1922" i="7"/>
  <c r="H1922" i="7"/>
  <c r="G1922" i="7"/>
  <c r="F1922" i="7"/>
  <c r="E1922" i="7"/>
  <c r="D1922" i="7"/>
  <c r="C1922" i="7"/>
  <c r="B1922" i="7"/>
  <c r="A1922" i="7"/>
  <c r="AB1921" i="7"/>
  <c r="AA1921" i="7"/>
  <c r="Z1921" i="7"/>
  <c r="Y1921" i="7"/>
  <c r="X1921" i="7"/>
  <c r="W1921" i="7"/>
  <c r="V1921" i="7"/>
  <c r="U1921" i="7"/>
  <c r="T1921" i="7"/>
  <c r="S1921" i="7"/>
  <c r="R1921" i="7"/>
  <c r="Q1921" i="7"/>
  <c r="P1921" i="7"/>
  <c r="O1921" i="7"/>
  <c r="N1921" i="7"/>
  <c r="M1921" i="7"/>
  <c r="L1921" i="7"/>
  <c r="K1921" i="7"/>
  <c r="J1921" i="7"/>
  <c r="I1921" i="7"/>
  <c r="H1921" i="7"/>
  <c r="G1921" i="7"/>
  <c r="F1921" i="7"/>
  <c r="E1921" i="7"/>
  <c r="D1921" i="7"/>
  <c r="C1921" i="7"/>
  <c r="B1921" i="7"/>
  <c r="A1921" i="7"/>
  <c r="AB1920" i="7"/>
  <c r="AA1920" i="7"/>
  <c r="Z1920" i="7"/>
  <c r="Y1920" i="7"/>
  <c r="X1920" i="7"/>
  <c r="W1920" i="7"/>
  <c r="V1920" i="7"/>
  <c r="U1920" i="7"/>
  <c r="T1920" i="7"/>
  <c r="S1920" i="7"/>
  <c r="R1920" i="7"/>
  <c r="Q1920" i="7"/>
  <c r="P1920" i="7"/>
  <c r="O1920" i="7"/>
  <c r="N1920" i="7"/>
  <c r="M1920" i="7"/>
  <c r="L1920" i="7"/>
  <c r="K1920" i="7"/>
  <c r="J1920" i="7"/>
  <c r="I1920" i="7"/>
  <c r="H1920" i="7"/>
  <c r="G1920" i="7"/>
  <c r="F1920" i="7"/>
  <c r="E1920" i="7"/>
  <c r="D1920" i="7"/>
  <c r="C1920" i="7"/>
  <c r="B1920" i="7"/>
  <c r="A1920" i="7"/>
  <c r="AB1919" i="7"/>
  <c r="AA1919" i="7"/>
  <c r="Z1919" i="7"/>
  <c r="Y1919" i="7"/>
  <c r="X1919" i="7"/>
  <c r="W1919" i="7"/>
  <c r="V1919" i="7"/>
  <c r="U1919" i="7"/>
  <c r="T1919" i="7"/>
  <c r="S1919" i="7"/>
  <c r="R1919" i="7"/>
  <c r="Q1919" i="7"/>
  <c r="P1919" i="7"/>
  <c r="O1919" i="7"/>
  <c r="N1919" i="7"/>
  <c r="M1919" i="7"/>
  <c r="L1919" i="7"/>
  <c r="K1919" i="7"/>
  <c r="J1919" i="7"/>
  <c r="I1919" i="7"/>
  <c r="H1919" i="7"/>
  <c r="G1919" i="7"/>
  <c r="F1919" i="7"/>
  <c r="E1919" i="7"/>
  <c r="D1919" i="7"/>
  <c r="C1919" i="7"/>
  <c r="B1919" i="7"/>
  <c r="A1919" i="7"/>
  <c r="AB1918" i="7"/>
  <c r="AA1918" i="7"/>
  <c r="Z1918" i="7"/>
  <c r="Y1918" i="7"/>
  <c r="X1918" i="7"/>
  <c r="W1918" i="7"/>
  <c r="V1918" i="7"/>
  <c r="U1918" i="7"/>
  <c r="T1918" i="7"/>
  <c r="S1918" i="7"/>
  <c r="R1918" i="7"/>
  <c r="Q1918" i="7"/>
  <c r="P1918" i="7"/>
  <c r="O1918" i="7"/>
  <c r="N1918" i="7"/>
  <c r="M1918" i="7"/>
  <c r="L1918" i="7"/>
  <c r="K1918" i="7"/>
  <c r="J1918" i="7"/>
  <c r="I1918" i="7"/>
  <c r="H1918" i="7"/>
  <c r="G1918" i="7"/>
  <c r="F1918" i="7"/>
  <c r="E1918" i="7"/>
  <c r="D1918" i="7"/>
  <c r="C1918" i="7"/>
  <c r="B1918" i="7"/>
  <c r="A1918" i="7"/>
  <c r="AB1917" i="7"/>
  <c r="AA1917" i="7"/>
  <c r="Z1917" i="7"/>
  <c r="Y1917" i="7"/>
  <c r="X1917" i="7"/>
  <c r="W1917" i="7"/>
  <c r="V1917" i="7"/>
  <c r="U1917" i="7"/>
  <c r="T1917" i="7"/>
  <c r="S1917" i="7"/>
  <c r="R1917" i="7"/>
  <c r="Q1917" i="7"/>
  <c r="P1917" i="7"/>
  <c r="O1917" i="7"/>
  <c r="N1917" i="7"/>
  <c r="M1917" i="7"/>
  <c r="L1917" i="7"/>
  <c r="K1917" i="7"/>
  <c r="J1917" i="7"/>
  <c r="I1917" i="7"/>
  <c r="H1917" i="7"/>
  <c r="G1917" i="7"/>
  <c r="F1917" i="7"/>
  <c r="E1917" i="7"/>
  <c r="D1917" i="7"/>
  <c r="C1917" i="7"/>
  <c r="B1917" i="7"/>
  <c r="A1917" i="7"/>
  <c r="AB1916" i="7"/>
  <c r="AA1916" i="7"/>
  <c r="Z1916" i="7"/>
  <c r="Y1916" i="7"/>
  <c r="X1916" i="7"/>
  <c r="W1916" i="7"/>
  <c r="V1916" i="7"/>
  <c r="U1916" i="7"/>
  <c r="T1916" i="7"/>
  <c r="S1916" i="7"/>
  <c r="R1916" i="7"/>
  <c r="Q1916" i="7"/>
  <c r="P1916" i="7"/>
  <c r="O1916" i="7"/>
  <c r="N1916" i="7"/>
  <c r="M1916" i="7"/>
  <c r="L1916" i="7"/>
  <c r="K1916" i="7"/>
  <c r="J1916" i="7"/>
  <c r="I1916" i="7"/>
  <c r="H1916" i="7"/>
  <c r="G1916" i="7"/>
  <c r="F1916" i="7"/>
  <c r="E1916" i="7"/>
  <c r="D1916" i="7"/>
  <c r="C1916" i="7"/>
  <c r="B1916" i="7"/>
  <c r="A1916" i="7"/>
  <c r="AB1915" i="7"/>
  <c r="AA1915" i="7"/>
  <c r="Z1915" i="7"/>
  <c r="Y1915" i="7"/>
  <c r="X1915" i="7"/>
  <c r="W1915" i="7"/>
  <c r="V1915" i="7"/>
  <c r="U1915" i="7"/>
  <c r="T1915" i="7"/>
  <c r="S1915" i="7"/>
  <c r="R1915" i="7"/>
  <c r="Q1915" i="7"/>
  <c r="P1915" i="7"/>
  <c r="O1915" i="7"/>
  <c r="N1915" i="7"/>
  <c r="M1915" i="7"/>
  <c r="L1915" i="7"/>
  <c r="K1915" i="7"/>
  <c r="J1915" i="7"/>
  <c r="I1915" i="7"/>
  <c r="H1915" i="7"/>
  <c r="G1915" i="7"/>
  <c r="F1915" i="7"/>
  <c r="E1915" i="7"/>
  <c r="D1915" i="7"/>
  <c r="C1915" i="7"/>
  <c r="B1915" i="7"/>
  <c r="A1915" i="7"/>
  <c r="AB1914" i="7"/>
  <c r="AA1914" i="7"/>
  <c r="Z1914" i="7"/>
  <c r="Y1914" i="7"/>
  <c r="X1914" i="7"/>
  <c r="W1914" i="7"/>
  <c r="V1914" i="7"/>
  <c r="U1914" i="7"/>
  <c r="T1914" i="7"/>
  <c r="S1914" i="7"/>
  <c r="R1914" i="7"/>
  <c r="Q1914" i="7"/>
  <c r="P1914" i="7"/>
  <c r="O1914" i="7"/>
  <c r="N1914" i="7"/>
  <c r="M1914" i="7"/>
  <c r="L1914" i="7"/>
  <c r="K1914" i="7"/>
  <c r="J1914" i="7"/>
  <c r="I1914" i="7"/>
  <c r="H1914" i="7"/>
  <c r="G1914" i="7"/>
  <c r="F1914" i="7"/>
  <c r="E1914" i="7"/>
  <c r="D1914" i="7"/>
  <c r="C1914" i="7"/>
  <c r="B1914" i="7"/>
  <c r="A1914" i="7"/>
  <c r="AB1913" i="7"/>
  <c r="AA1913" i="7"/>
  <c r="Z1913" i="7"/>
  <c r="Y1913" i="7"/>
  <c r="X1913" i="7"/>
  <c r="W1913" i="7"/>
  <c r="V1913" i="7"/>
  <c r="U1913" i="7"/>
  <c r="T1913" i="7"/>
  <c r="S1913" i="7"/>
  <c r="R1913" i="7"/>
  <c r="Q1913" i="7"/>
  <c r="P1913" i="7"/>
  <c r="O1913" i="7"/>
  <c r="N1913" i="7"/>
  <c r="M1913" i="7"/>
  <c r="L1913" i="7"/>
  <c r="K1913" i="7"/>
  <c r="J1913" i="7"/>
  <c r="I1913" i="7"/>
  <c r="H1913" i="7"/>
  <c r="G1913" i="7"/>
  <c r="F1913" i="7"/>
  <c r="E1913" i="7"/>
  <c r="D1913" i="7"/>
  <c r="C1913" i="7"/>
  <c r="B1913" i="7"/>
  <c r="A1913" i="7"/>
  <c r="AB1912" i="7"/>
  <c r="AA1912" i="7"/>
  <c r="Z1912" i="7"/>
  <c r="Y1912" i="7"/>
  <c r="X1912" i="7"/>
  <c r="W1912" i="7"/>
  <c r="V1912" i="7"/>
  <c r="U1912" i="7"/>
  <c r="T1912" i="7"/>
  <c r="S1912" i="7"/>
  <c r="R1912" i="7"/>
  <c r="Q1912" i="7"/>
  <c r="P1912" i="7"/>
  <c r="O1912" i="7"/>
  <c r="N1912" i="7"/>
  <c r="M1912" i="7"/>
  <c r="L1912" i="7"/>
  <c r="K1912" i="7"/>
  <c r="J1912" i="7"/>
  <c r="I1912" i="7"/>
  <c r="H1912" i="7"/>
  <c r="G1912" i="7"/>
  <c r="F1912" i="7"/>
  <c r="E1912" i="7"/>
  <c r="D1912" i="7"/>
  <c r="C1912" i="7"/>
  <c r="B1912" i="7"/>
  <c r="A1912" i="7"/>
  <c r="AB1911" i="7"/>
  <c r="AA1911" i="7"/>
  <c r="Z1911" i="7"/>
  <c r="Y1911" i="7"/>
  <c r="X1911" i="7"/>
  <c r="W1911" i="7"/>
  <c r="V1911" i="7"/>
  <c r="U1911" i="7"/>
  <c r="T1911" i="7"/>
  <c r="S1911" i="7"/>
  <c r="R1911" i="7"/>
  <c r="Q1911" i="7"/>
  <c r="P1911" i="7"/>
  <c r="O1911" i="7"/>
  <c r="N1911" i="7"/>
  <c r="M1911" i="7"/>
  <c r="L1911" i="7"/>
  <c r="K1911" i="7"/>
  <c r="J1911" i="7"/>
  <c r="I1911" i="7"/>
  <c r="H1911" i="7"/>
  <c r="G1911" i="7"/>
  <c r="F1911" i="7"/>
  <c r="E1911" i="7"/>
  <c r="D1911" i="7"/>
  <c r="C1911" i="7"/>
  <c r="B1911" i="7"/>
  <c r="A1911" i="7"/>
  <c r="AB1910" i="7"/>
  <c r="AA1910" i="7"/>
  <c r="Z1910" i="7"/>
  <c r="Y1910" i="7"/>
  <c r="X1910" i="7"/>
  <c r="W1910" i="7"/>
  <c r="V1910" i="7"/>
  <c r="U1910" i="7"/>
  <c r="T1910" i="7"/>
  <c r="S1910" i="7"/>
  <c r="R1910" i="7"/>
  <c r="Q1910" i="7"/>
  <c r="P1910" i="7"/>
  <c r="O1910" i="7"/>
  <c r="N1910" i="7"/>
  <c r="M1910" i="7"/>
  <c r="L1910" i="7"/>
  <c r="K1910" i="7"/>
  <c r="J1910" i="7"/>
  <c r="I1910" i="7"/>
  <c r="H1910" i="7"/>
  <c r="G1910" i="7"/>
  <c r="F1910" i="7"/>
  <c r="E1910" i="7"/>
  <c r="D1910" i="7"/>
  <c r="C1910" i="7"/>
  <c r="B1910" i="7"/>
  <c r="A1910" i="7"/>
  <c r="AB1909" i="7"/>
  <c r="AA1909" i="7"/>
  <c r="Z1909" i="7"/>
  <c r="Y1909" i="7"/>
  <c r="X1909" i="7"/>
  <c r="W1909" i="7"/>
  <c r="V1909" i="7"/>
  <c r="U1909" i="7"/>
  <c r="T1909" i="7"/>
  <c r="S1909" i="7"/>
  <c r="R1909" i="7"/>
  <c r="Q1909" i="7"/>
  <c r="P1909" i="7"/>
  <c r="O1909" i="7"/>
  <c r="N1909" i="7"/>
  <c r="M1909" i="7"/>
  <c r="L1909" i="7"/>
  <c r="K1909" i="7"/>
  <c r="J1909" i="7"/>
  <c r="I1909" i="7"/>
  <c r="H1909" i="7"/>
  <c r="G1909" i="7"/>
  <c r="F1909" i="7"/>
  <c r="E1909" i="7"/>
  <c r="D1909" i="7"/>
  <c r="C1909" i="7"/>
  <c r="B1909" i="7"/>
  <c r="A1909" i="7"/>
  <c r="AB1908" i="7"/>
  <c r="AA1908" i="7"/>
  <c r="Z1908" i="7"/>
  <c r="Y1908" i="7"/>
  <c r="X1908" i="7"/>
  <c r="W1908" i="7"/>
  <c r="V1908" i="7"/>
  <c r="U1908" i="7"/>
  <c r="T1908" i="7"/>
  <c r="S1908" i="7"/>
  <c r="R1908" i="7"/>
  <c r="Q1908" i="7"/>
  <c r="P1908" i="7"/>
  <c r="O1908" i="7"/>
  <c r="N1908" i="7"/>
  <c r="M1908" i="7"/>
  <c r="L1908" i="7"/>
  <c r="K1908" i="7"/>
  <c r="J1908" i="7"/>
  <c r="I1908" i="7"/>
  <c r="H1908" i="7"/>
  <c r="G1908" i="7"/>
  <c r="F1908" i="7"/>
  <c r="E1908" i="7"/>
  <c r="D1908" i="7"/>
  <c r="C1908" i="7"/>
  <c r="B1908" i="7"/>
  <c r="A1908" i="7"/>
  <c r="AB1907" i="7"/>
  <c r="AA1907" i="7"/>
  <c r="Z1907" i="7"/>
  <c r="Y1907" i="7"/>
  <c r="X1907" i="7"/>
  <c r="W1907" i="7"/>
  <c r="V1907" i="7"/>
  <c r="U1907" i="7"/>
  <c r="T1907" i="7"/>
  <c r="S1907" i="7"/>
  <c r="R1907" i="7"/>
  <c r="Q1907" i="7"/>
  <c r="P1907" i="7"/>
  <c r="O1907" i="7"/>
  <c r="N1907" i="7"/>
  <c r="M1907" i="7"/>
  <c r="L1907" i="7"/>
  <c r="K1907" i="7"/>
  <c r="J1907" i="7"/>
  <c r="I1907" i="7"/>
  <c r="H1907" i="7"/>
  <c r="G1907" i="7"/>
  <c r="F1907" i="7"/>
  <c r="E1907" i="7"/>
  <c r="D1907" i="7"/>
  <c r="C1907" i="7"/>
  <c r="B1907" i="7"/>
  <c r="A1907" i="7"/>
  <c r="AB1906" i="7"/>
  <c r="AA1906" i="7"/>
  <c r="Z1906" i="7"/>
  <c r="Y1906" i="7"/>
  <c r="X1906" i="7"/>
  <c r="W1906" i="7"/>
  <c r="V1906" i="7"/>
  <c r="U1906" i="7"/>
  <c r="T1906" i="7"/>
  <c r="S1906" i="7"/>
  <c r="R1906" i="7"/>
  <c r="Q1906" i="7"/>
  <c r="P1906" i="7"/>
  <c r="O1906" i="7"/>
  <c r="N1906" i="7"/>
  <c r="M1906" i="7"/>
  <c r="L1906" i="7"/>
  <c r="K1906" i="7"/>
  <c r="J1906" i="7"/>
  <c r="I1906" i="7"/>
  <c r="H1906" i="7"/>
  <c r="G1906" i="7"/>
  <c r="F1906" i="7"/>
  <c r="E1906" i="7"/>
  <c r="D1906" i="7"/>
  <c r="C1906" i="7"/>
  <c r="B1906" i="7"/>
  <c r="A1906" i="7"/>
  <c r="AB1905" i="7"/>
  <c r="AA1905" i="7"/>
  <c r="Z1905" i="7"/>
  <c r="Y1905" i="7"/>
  <c r="X1905" i="7"/>
  <c r="W1905" i="7"/>
  <c r="V1905" i="7"/>
  <c r="U1905" i="7"/>
  <c r="T1905" i="7"/>
  <c r="S1905" i="7"/>
  <c r="R1905" i="7"/>
  <c r="Q1905" i="7"/>
  <c r="P1905" i="7"/>
  <c r="O1905" i="7"/>
  <c r="N1905" i="7"/>
  <c r="M1905" i="7"/>
  <c r="L1905" i="7"/>
  <c r="K1905" i="7"/>
  <c r="J1905" i="7"/>
  <c r="I1905" i="7"/>
  <c r="H1905" i="7"/>
  <c r="G1905" i="7"/>
  <c r="F1905" i="7"/>
  <c r="E1905" i="7"/>
  <c r="D1905" i="7"/>
  <c r="C1905" i="7"/>
  <c r="B1905" i="7"/>
  <c r="A1905" i="7"/>
  <c r="AB1904" i="7"/>
  <c r="AA1904" i="7"/>
  <c r="Z1904" i="7"/>
  <c r="Y1904" i="7"/>
  <c r="X1904" i="7"/>
  <c r="W1904" i="7"/>
  <c r="V1904" i="7"/>
  <c r="U1904" i="7"/>
  <c r="T1904" i="7"/>
  <c r="S1904" i="7"/>
  <c r="R1904" i="7"/>
  <c r="Q1904" i="7"/>
  <c r="P1904" i="7"/>
  <c r="O1904" i="7"/>
  <c r="N1904" i="7"/>
  <c r="M1904" i="7"/>
  <c r="L1904" i="7"/>
  <c r="K1904" i="7"/>
  <c r="J1904" i="7"/>
  <c r="I1904" i="7"/>
  <c r="H1904" i="7"/>
  <c r="G1904" i="7"/>
  <c r="F1904" i="7"/>
  <c r="E1904" i="7"/>
  <c r="D1904" i="7"/>
  <c r="C1904" i="7"/>
  <c r="B1904" i="7"/>
  <c r="A1904" i="7"/>
  <c r="AB1903" i="7"/>
  <c r="AA1903" i="7"/>
  <c r="Z1903" i="7"/>
  <c r="Y1903" i="7"/>
  <c r="X1903" i="7"/>
  <c r="W1903" i="7"/>
  <c r="V1903" i="7"/>
  <c r="U1903" i="7"/>
  <c r="T1903" i="7"/>
  <c r="S1903" i="7"/>
  <c r="R1903" i="7"/>
  <c r="Q1903" i="7"/>
  <c r="P1903" i="7"/>
  <c r="O1903" i="7"/>
  <c r="N1903" i="7"/>
  <c r="M1903" i="7"/>
  <c r="L1903" i="7"/>
  <c r="K1903" i="7"/>
  <c r="J1903" i="7"/>
  <c r="I1903" i="7"/>
  <c r="H1903" i="7"/>
  <c r="G1903" i="7"/>
  <c r="F1903" i="7"/>
  <c r="E1903" i="7"/>
  <c r="D1903" i="7"/>
  <c r="C1903" i="7"/>
  <c r="B1903" i="7"/>
  <c r="A1903" i="7"/>
  <c r="AB1902" i="7"/>
  <c r="AA1902" i="7"/>
  <c r="Z1902" i="7"/>
  <c r="Y1902" i="7"/>
  <c r="X1902" i="7"/>
  <c r="W1902" i="7"/>
  <c r="V1902" i="7"/>
  <c r="U1902" i="7"/>
  <c r="T1902" i="7"/>
  <c r="S1902" i="7"/>
  <c r="R1902" i="7"/>
  <c r="Q1902" i="7"/>
  <c r="P1902" i="7"/>
  <c r="O1902" i="7"/>
  <c r="N1902" i="7"/>
  <c r="M1902" i="7"/>
  <c r="L1902" i="7"/>
  <c r="K1902" i="7"/>
  <c r="J1902" i="7"/>
  <c r="I1902" i="7"/>
  <c r="H1902" i="7"/>
  <c r="G1902" i="7"/>
  <c r="F1902" i="7"/>
  <c r="E1902" i="7"/>
  <c r="D1902" i="7"/>
  <c r="C1902" i="7"/>
  <c r="B1902" i="7"/>
  <c r="A1902" i="7"/>
  <c r="AB1901" i="7"/>
  <c r="AA1901" i="7"/>
  <c r="Z1901" i="7"/>
  <c r="Y1901" i="7"/>
  <c r="X1901" i="7"/>
  <c r="W1901" i="7"/>
  <c r="V1901" i="7"/>
  <c r="U1901" i="7"/>
  <c r="T1901" i="7"/>
  <c r="S1901" i="7"/>
  <c r="R1901" i="7"/>
  <c r="Q1901" i="7"/>
  <c r="P1901" i="7"/>
  <c r="O1901" i="7"/>
  <c r="N1901" i="7"/>
  <c r="M1901" i="7"/>
  <c r="L1901" i="7"/>
  <c r="K1901" i="7"/>
  <c r="J1901" i="7"/>
  <c r="I1901" i="7"/>
  <c r="H1901" i="7"/>
  <c r="G1901" i="7"/>
  <c r="F1901" i="7"/>
  <c r="E1901" i="7"/>
  <c r="D1901" i="7"/>
  <c r="C1901" i="7"/>
  <c r="B1901" i="7"/>
  <c r="A1901" i="7"/>
  <c r="AB1900" i="7"/>
  <c r="AA1900" i="7"/>
  <c r="Z1900" i="7"/>
  <c r="Y1900" i="7"/>
  <c r="X1900" i="7"/>
  <c r="W1900" i="7"/>
  <c r="V1900" i="7"/>
  <c r="U1900" i="7"/>
  <c r="T1900" i="7"/>
  <c r="S1900" i="7"/>
  <c r="R1900" i="7"/>
  <c r="Q1900" i="7"/>
  <c r="P1900" i="7"/>
  <c r="O1900" i="7"/>
  <c r="N1900" i="7"/>
  <c r="M1900" i="7"/>
  <c r="L1900" i="7"/>
  <c r="K1900" i="7"/>
  <c r="J1900" i="7"/>
  <c r="I1900" i="7"/>
  <c r="H1900" i="7"/>
  <c r="G1900" i="7"/>
  <c r="F1900" i="7"/>
  <c r="E1900" i="7"/>
  <c r="D1900" i="7"/>
  <c r="C1900" i="7"/>
  <c r="B1900" i="7"/>
  <c r="A1900" i="7"/>
  <c r="AB1899" i="7"/>
  <c r="AA1899" i="7"/>
  <c r="Z1899" i="7"/>
  <c r="Y1899" i="7"/>
  <c r="X1899" i="7"/>
  <c r="W1899" i="7"/>
  <c r="V1899" i="7"/>
  <c r="U1899" i="7"/>
  <c r="T1899" i="7"/>
  <c r="S1899" i="7"/>
  <c r="R1899" i="7"/>
  <c r="Q1899" i="7"/>
  <c r="P1899" i="7"/>
  <c r="O1899" i="7"/>
  <c r="N1899" i="7"/>
  <c r="M1899" i="7"/>
  <c r="L1899" i="7"/>
  <c r="K1899" i="7"/>
  <c r="J1899" i="7"/>
  <c r="I1899" i="7"/>
  <c r="H1899" i="7"/>
  <c r="G1899" i="7"/>
  <c r="F1899" i="7"/>
  <c r="E1899" i="7"/>
  <c r="D1899" i="7"/>
  <c r="C1899" i="7"/>
  <c r="B1899" i="7"/>
  <c r="A1899" i="7"/>
  <c r="AB1898" i="7"/>
  <c r="AA1898" i="7"/>
  <c r="Z1898" i="7"/>
  <c r="Y1898" i="7"/>
  <c r="X1898" i="7"/>
  <c r="W1898" i="7"/>
  <c r="V1898" i="7"/>
  <c r="U1898" i="7"/>
  <c r="T1898" i="7"/>
  <c r="S1898" i="7"/>
  <c r="R1898" i="7"/>
  <c r="Q1898" i="7"/>
  <c r="P1898" i="7"/>
  <c r="O1898" i="7"/>
  <c r="N1898" i="7"/>
  <c r="M1898" i="7"/>
  <c r="L1898" i="7"/>
  <c r="K1898" i="7"/>
  <c r="J1898" i="7"/>
  <c r="I1898" i="7"/>
  <c r="H1898" i="7"/>
  <c r="G1898" i="7"/>
  <c r="F1898" i="7"/>
  <c r="E1898" i="7"/>
  <c r="D1898" i="7"/>
  <c r="C1898" i="7"/>
  <c r="B1898" i="7"/>
  <c r="A1898" i="7"/>
  <c r="AB1897" i="7"/>
  <c r="AA1897" i="7"/>
  <c r="Z1897" i="7"/>
  <c r="Y1897" i="7"/>
  <c r="X1897" i="7"/>
  <c r="W1897" i="7"/>
  <c r="V1897" i="7"/>
  <c r="U1897" i="7"/>
  <c r="T1897" i="7"/>
  <c r="S1897" i="7"/>
  <c r="R1897" i="7"/>
  <c r="Q1897" i="7"/>
  <c r="P1897" i="7"/>
  <c r="O1897" i="7"/>
  <c r="N1897" i="7"/>
  <c r="M1897" i="7"/>
  <c r="L1897" i="7"/>
  <c r="K1897" i="7"/>
  <c r="J1897" i="7"/>
  <c r="I1897" i="7"/>
  <c r="H1897" i="7"/>
  <c r="G1897" i="7"/>
  <c r="F1897" i="7"/>
  <c r="E1897" i="7"/>
  <c r="D1897" i="7"/>
  <c r="C1897" i="7"/>
  <c r="B1897" i="7"/>
  <c r="A1897" i="7"/>
  <c r="AB1896" i="7"/>
  <c r="AA1896" i="7"/>
  <c r="Z1896" i="7"/>
  <c r="Y1896" i="7"/>
  <c r="X1896" i="7"/>
  <c r="W1896" i="7"/>
  <c r="V1896" i="7"/>
  <c r="U1896" i="7"/>
  <c r="T1896" i="7"/>
  <c r="S1896" i="7"/>
  <c r="R1896" i="7"/>
  <c r="Q1896" i="7"/>
  <c r="P1896" i="7"/>
  <c r="O1896" i="7"/>
  <c r="N1896" i="7"/>
  <c r="M1896" i="7"/>
  <c r="L1896" i="7"/>
  <c r="K1896" i="7"/>
  <c r="J1896" i="7"/>
  <c r="I1896" i="7"/>
  <c r="H1896" i="7"/>
  <c r="G1896" i="7"/>
  <c r="F1896" i="7"/>
  <c r="E1896" i="7"/>
  <c r="D1896" i="7"/>
  <c r="C1896" i="7"/>
  <c r="B1896" i="7"/>
  <c r="A1896" i="7"/>
  <c r="AB1895" i="7"/>
  <c r="AA1895" i="7"/>
  <c r="Z1895" i="7"/>
  <c r="Y1895" i="7"/>
  <c r="X1895" i="7"/>
  <c r="W1895" i="7"/>
  <c r="V1895" i="7"/>
  <c r="U1895" i="7"/>
  <c r="T1895" i="7"/>
  <c r="S1895" i="7"/>
  <c r="R1895" i="7"/>
  <c r="Q1895" i="7"/>
  <c r="P1895" i="7"/>
  <c r="O1895" i="7"/>
  <c r="N1895" i="7"/>
  <c r="M1895" i="7"/>
  <c r="L1895" i="7"/>
  <c r="K1895" i="7"/>
  <c r="J1895" i="7"/>
  <c r="I1895" i="7"/>
  <c r="H1895" i="7"/>
  <c r="G1895" i="7"/>
  <c r="F1895" i="7"/>
  <c r="E1895" i="7"/>
  <c r="D1895" i="7"/>
  <c r="C1895" i="7"/>
  <c r="B1895" i="7"/>
  <c r="A1895" i="7"/>
  <c r="AB1894" i="7"/>
  <c r="AA1894" i="7"/>
  <c r="Z1894" i="7"/>
  <c r="Y1894" i="7"/>
  <c r="X1894" i="7"/>
  <c r="W1894" i="7"/>
  <c r="V1894" i="7"/>
  <c r="U1894" i="7"/>
  <c r="T1894" i="7"/>
  <c r="S1894" i="7"/>
  <c r="R1894" i="7"/>
  <c r="Q1894" i="7"/>
  <c r="P1894" i="7"/>
  <c r="O1894" i="7"/>
  <c r="N1894" i="7"/>
  <c r="M1894" i="7"/>
  <c r="L1894" i="7"/>
  <c r="K1894" i="7"/>
  <c r="J1894" i="7"/>
  <c r="I1894" i="7"/>
  <c r="H1894" i="7"/>
  <c r="G1894" i="7"/>
  <c r="F1894" i="7"/>
  <c r="E1894" i="7"/>
  <c r="D1894" i="7"/>
  <c r="C1894" i="7"/>
  <c r="B1894" i="7"/>
  <c r="A1894" i="7"/>
  <c r="AB1893" i="7"/>
  <c r="AA1893" i="7"/>
  <c r="Z1893" i="7"/>
  <c r="Y1893" i="7"/>
  <c r="X1893" i="7"/>
  <c r="W1893" i="7"/>
  <c r="V1893" i="7"/>
  <c r="U1893" i="7"/>
  <c r="T1893" i="7"/>
  <c r="S1893" i="7"/>
  <c r="R1893" i="7"/>
  <c r="Q1893" i="7"/>
  <c r="P1893" i="7"/>
  <c r="O1893" i="7"/>
  <c r="N1893" i="7"/>
  <c r="M1893" i="7"/>
  <c r="L1893" i="7"/>
  <c r="K1893" i="7"/>
  <c r="J1893" i="7"/>
  <c r="I1893" i="7"/>
  <c r="H1893" i="7"/>
  <c r="G1893" i="7"/>
  <c r="F1893" i="7"/>
  <c r="E1893" i="7"/>
  <c r="D1893" i="7"/>
  <c r="C1893" i="7"/>
  <c r="B1893" i="7"/>
  <c r="A1893" i="7"/>
  <c r="AB1892" i="7"/>
  <c r="AA1892" i="7"/>
  <c r="Z1892" i="7"/>
  <c r="Y1892" i="7"/>
  <c r="X1892" i="7"/>
  <c r="W1892" i="7"/>
  <c r="V1892" i="7"/>
  <c r="U1892" i="7"/>
  <c r="T1892" i="7"/>
  <c r="S1892" i="7"/>
  <c r="R1892" i="7"/>
  <c r="Q1892" i="7"/>
  <c r="P1892" i="7"/>
  <c r="O1892" i="7"/>
  <c r="N1892" i="7"/>
  <c r="M1892" i="7"/>
  <c r="L1892" i="7"/>
  <c r="K1892" i="7"/>
  <c r="J1892" i="7"/>
  <c r="I1892" i="7"/>
  <c r="H1892" i="7"/>
  <c r="G1892" i="7"/>
  <c r="F1892" i="7"/>
  <c r="E1892" i="7"/>
  <c r="D1892" i="7"/>
  <c r="C1892" i="7"/>
  <c r="B1892" i="7"/>
  <c r="A1892" i="7"/>
  <c r="AB1891" i="7"/>
  <c r="AA1891" i="7"/>
  <c r="Z1891" i="7"/>
  <c r="Y1891" i="7"/>
  <c r="X1891" i="7"/>
  <c r="W1891" i="7"/>
  <c r="V1891" i="7"/>
  <c r="U1891" i="7"/>
  <c r="T1891" i="7"/>
  <c r="S1891" i="7"/>
  <c r="R1891" i="7"/>
  <c r="Q1891" i="7"/>
  <c r="P1891" i="7"/>
  <c r="O1891" i="7"/>
  <c r="N1891" i="7"/>
  <c r="M1891" i="7"/>
  <c r="L1891" i="7"/>
  <c r="K1891" i="7"/>
  <c r="J1891" i="7"/>
  <c r="I1891" i="7"/>
  <c r="H1891" i="7"/>
  <c r="G1891" i="7"/>
  <c r="F1891" i="7"/>
  <c r="E1891" i="7"/>
  <c r="D1891" i="7"/>
  <c r="C1891" i="7"/>
  <c r="B1891" i="7"/>
  <c r="A1891" i="7"/>
  <c r="AB1890" i="7"/>
  <c r="AA1890" i="7"/>
  <c r="Z1890" i="7"/>
  <c r="Y1890" i="7"/>
  <c r="X1890" i="7"/>
  <c r="W1890" i="7"/>
  <c r="V1890" i="7"/>
  <c r="U1890" i="7"/>
  <c r="T1890" i="7"/>
  <c r="S1890" i="7"/>
  <c r="R1890" i="7"/>
  <c r="Q1890" i="7"/>
  <c r="P1890" i="7"/>
  <c r="O1890" i="7"/>
  <c r="N1890" i="7"/>
  <c r="M1890" i="7"/>
  <c r="L1890" i="7"/>
  <c r="K1890" i="7"/>
  <c r="J1890" i="7"/>
  <c r="I1890" i="7"/>
  <c r="H1890" i="7"/>
  <c r="G1890" i="7"/>
  <c r="F1890" i="7"/>
  <c r="E1890" i="7"/>
  <c r="D1890" i="7"/>
  <c r="C1890" i="7"/>
  <c r="B1890" i="7"/>
  <c r="A1890" i="7"/>
  <c r="AB1889" i="7"/>
  <c r="AA1889" i="7"/>
  <c r="Z1889" i="7"/>
  <c r="Y1889" i="7"/>
  <c r="X1889" i="7"/>
  <c r="W1889" i="7"/>
  <c r="V1889" i="7"/>
  <c r="U1889" i="7"/>
  <c r="T1889" i="7"/>
  <c r="S1889" i="7"/>
  <c r="R1889" i="7"/>
  <c r="Q1889" i="7"/>
  <c r="P1889" i="7"/>
  <c r="O1889" i="7"/>
  <c r="N1889" i="7"/>
  <c r="M1889" i="7"/>
  <c r="L1889" i="7"/>
  <c r="K1889" i="7"/>
  <c r="J1889" i="7"/>
  <c r="I1889" i="7"/>
  <c r="H1889" i="7"/>
  <c r="G1889" i="7"/>
  <c r="F1889" i="7"/>
  <c r="E1889" i="7"/>
  <c r="D1889" i="7"/>
  <c r="C1889" i="7"/>
  <c r="B1889" i="7"/>
  <c r="A1889" i="7"/>
  <c r="AB1888" i="7"/>
  <c r="AA1888" i="7"/>
  <c r="Z1888" i="7"/>
  <c r="Y1888" i="7"/>
  <c r="X1888" i="7"/>
  <c r="W1888" i="7"/>
  <c r="V1888" i="7"/>
  <c r="U1888" i="7"/>
  <c r="T1888" i="7"/>
  <c r="S1888" i="7"/>
  <c r="R1888" i="7"/>
  <c r="Q1888" i="7"/>
  <c r="P1888" i="7"/>
  <c r="O1888" i="7"/>
  <c r="N1888" i="7"/>
  <c r="M1888" i="7"/>
  <c r="L1888" i="7"/>
  <c r="K1888" i="7"/>
  <c r="J1888" i="7"/>
  <c r="I1888" i="7"/>
  <c r="H1888" i="7"/>
  <c r="G1888" i="7"/>
  <c r="F1888" i="7"/>
  <c r="E1888" i="7"/>
  <c r="D1888" i="7"/>
  <c r="C1888" i="7"/>
  <c r="B1888" i="7"/>
  <c r="A1888" i="7"/>
  <c r="AB1887" i="7"/>
  <c r="AA1887" i="7"/>
  <c r="Z1887" i="7"/>
  <c r="Y1887" i="7"/>
  <c r="X1887" i="7"/>
  <c r="W1887" i="7"/>
  <c r="V1887" i="7"/>
  <c r="U1887" i="7"/>
  <c r="T1887" i="7"/>
  <c r="S1887" i="7"/>
  <c r="R1887" i="7"/>
  <c r="Q1887" i="7"/>
  <c r="P1887" i="7"/>
  <c r="O1887" i="7"/>
  <c r="N1887" i="7"/>
  <c r="M1887" i="7"/>
  <c r="L1887" i="7"/>
  <c r="K1887" i="7"/>
  <c r="J1887" i="7"/>
  <c r="I1887" i="7"/>
  <c r="H1887" i="7"/>
  <c r="G1887" i="7"/>
  <c r="F1887" i="7"/>
  <c r="E1887" i="7"/>
  <c r="D1887" i="7"/>
  <c r="C1887" i="7"/>
  <c r="B1887" i="7"/>
  <c r="A1887" i="7"/>
  <c r="AB1886" i="7"/>
  <c r="AA1886" i="7"/>
  <c r="Z1886" i="7"/>
  <c r="Y1886" i="7"/>
  <c r="X1886" i="7"/>
  <c r="W1886" i="7"/>
  <c r="V1886" i="7"/>
  <c r="U1886" i="7"/>
  <c r="T1886" i="7"/>
  <c r="S1886" i="7"/>
  <c r="R1886" i="7"/>
  <c r="Q1886" i="7"/>
  <c r="P1886" i="7"/>
  <c r="O1886" i="7"/>
  <c r="N1886" i="7"/>
  <c r="M1886" i="7"/>
  <c r="L1886" i="7"/>
  <c r="K1886" i="7"/>
  <c r="J1886" i="7"/>
  <c r="I1886" i="7"/>
  <c r="H1886" i="7"/>
  <c r="G1886" i="7"/>
  <c r="F1886" i="7"/>
  <c r="E1886" i="7"/>
  <c r="D1886" i="7"/>
  <c r="C1886" i="7"/>
  <c r="B1886" i="7"/>
  <c r="A1886" i="7"/>
  <c r="AB1885" i="7"/>
  <c r="AA1885" i="7"/>
  <c r="Z1885" i="7"/>
  <c r="Y1885" i="7"/>
  <c r="X1885" i="7"/>
  <c r="W1885" i="7"/>
  <c r="V1885" i="7"/>
  <c r="U1885" i="7"/>
  <c r="T1885" i="7"/>
  <c r="S1885" i="7"/>
  <c r="R1885" i="7"/>
  <c r="Q1885" i="7"/>
  <c r="P1885" i="7"/>
  <c r="O1885" i="7"/>
  <c r="N1885" i="7"/>
  <c r="M1885" i="7"/>
  <c r="L1885" i="7"/>
  <c r="K1885" i="7"/>
  <c r="J1885" i="7"/>
  <c r="I1885" i="7"/>
  <c r="H1885" i="7"/>
  <c r="G1885" i="7"/>
  <c r="F1885" i="7"/>
  <c r="E1885" i="7"/>
  <c r="D1885" i="7"/>
  <c r="C1885" i="7"/>
  <c r="B1885" i="7"/>
  <c r="A1885" i="7"/>
  <c r="AB1680" i="7"/>
  <c r="AA1680" i="7"/>
  <c r="Z1680" i="7"/>
  <c r="Y1680" i="7"/>
  <c r="X1680" i="7"/>
  <c r="W1680" i="7"/>
  <c r="V1680" i="7"/>
  <c r="U1680" i="7"/>
  <c r="T1680" i="7"/>
  <c r="S1680" i="7"/>
  <c r="R1680" i="7"/>
  <c r="Q1680" i="7"/>
  <c r="P1680" i="7"/>
  <c r="O1680" i="7"/>
  <c r="N1680" i="7"/>
  <c r="M1680" i="7"/>
  <c r="L1680" i="7"/>
  <c r="K1680" i="7"/>
  <c r="J1680" i="7"/>
  <c r="I1680" i="7"/>
  <c r="H1680" i="7"/>
  <c r="G1680" i="7"/>
  <c r="F1680" i="7"/>
  <c r="E1680" i="7"/>
  <c r="D1680" i="7"/>
  <c r="C1680" i="7"/>
  <c r="B1680" i="7"/>
  <c r="A1680" i="7"/>
  <c r="AB1664" i="7"/>
  <c r="AA1664" i="7"/>
  <c r="Z1664" i="7"/>
  <c r="Y1664" i="7"/>
  <c r="X1664" i="7"/>
  <c r="W1664" i="7"/>
  <c r="V1664" i="7"/>
  <c r="U1664" i="7"/>
  <c r="T1664" i="7"/>
  <c r="S1664" i="7"/>
  <c r="R1664" i="7"/>
  <c r="Q1664" i="7"/>
  <c r="P1664" i="7"/>
  <c r="O1664" i="7"/>
  <c r="N1664" i="7"/>
  <c r="M1664" i="7"/>
  <c r="L1664" i="7"/>
  <c r="K1664" i="7"/>
  <c r="J1664" i="7"/>
  <c r="I1664" i="7"/>
  <c r="H1664" i="7"/>
  <c r="G1664" i="7"/>
  <c r="F1664" i="7"/>
  <c r="E1664" i="7"/>
  <c r="D1664" i="7"/>
  <c r="C1664" i="7"/>
  <c r="B1664" i="7"/>
  <c r="A1664" i="7"/>
  <c r="AB1579" i="7"/>
  <c r="AA1579" i="7"/>
  <c r="Z1579" i="7"/>
  <c r="Y1579" i="7"/>
  <c r="X1579" i="7"/>
  <c r="W1579" i="7"/>
  <c r="V1579" i="7"/>
  <c r="U1579" i="7"/>
  <c r="T1579" i="7"/>
  <c r="S1579" i="7"/>
  <c r="R1579" i="7"/>
  <c r="Q1579" i="7"/>
  <c r="P1579" i="7"/>
  <c r="O1579" i="7"/>
  <c r="N1579" i="7"/>
  <c r="M1579" i="7"/>
  <c r="L1579" i="7"/>
  <c r="K1579" i="7"/>
  <c r="J1579" i="7"/>
  <c r="I1579" i="7"/>
  <c r="H1579" i="7"/>
  <c r="G1579" i="7"/>
  <c r="F1579" i="7"/>
  <c r="E1579" i="7"/>
  <c r="D1579" i="7"/>
  <c r="C1579" i="7"/>
  <c r="B1579" i="7"/>
  <c r="A1579" i="7"/>
  <c r="AB1881" i="7"/>
  <c r="AA1881" i="7"/>
  <c r="Z1881" i="7"/>
  <c r="Y1881" i="7"/>
  <c r="X1881" i="7"/>
  <c r="W1881" i="7"/>
  <c r="V1881" i="7"/>
  <c r="U1881" i="7"/>
  <c r="T1881" i="7"/>
  <c r="S1881" i="7"/>
  <c r="R1881" i="7"/>
  <c r="Q1881" i="7"/>
  <c r="P1881" i="7"/>
  <c r="O1881" i="7"/>
  <c r="N1881" i="7"/>
  <c r="M1881" i="7"/>
  <c r="L1881" i="7"/>
  <c r="K1881" i="7"/>
  <c r="J1881" i="7"/>
  <c r="I1881" i="7"/>
  <c r="H1881" i="7"/>
  <c r="G1881" i="7"/>
  <c r="F1881" i="7"/>
  <c r="E1881" i="7"/>
  <c r="D1881" i="7"/>
  <c r="C1881" i="7"/>
  <c r="B1881" i="7"/>
  <c r="A1881" i="7"/>
  <c r="AB1880" i="7"/>
  <c r="AA1880" i="7"/>
  <c r="Z1880" i="7"/>
  <c r="Y1880" i="7"/>
  <c r="X1880" i="7"/>
  <c r="W1880" i="7"/>
  <c r="V1880" i="7"/>
  <c r="U1880" i="7"/>
  <c r="T1880" i="7"/>
  <c r="S1880" i="7"/>
  <c r="R1880" i="7"/>
  <c r="Q1880" i="7"/>
  <c r="P1880" i="7"/>
  <c r="O1880" i="7"/>
  <c r="N1880" i="7"/>
  <c r="M1880" i="7"/>
  <c r="L1880" i="7"/>
  <c r="K1880" i="7"/>
  <c r="J1880" i="7"/>
  <c r="I1880" i="7"/>
  <c r="H1880" i="7"/>
  <c r="G1880" i="7"/>
  <c r="F1880" i="7"/>
  <c r="E1880" i="7"/>
  <c r="D1880" i="7"/>
  <c r="C1880" i="7"/>
  <c r="B1880" i="7"/>
  <c r="A1880" i="7"/>
  <c r="AB1879" i="7"/>
  <c r="AA1879" i="7"/>
  <c r="Z1879" i="7"/>
  <c r="Y1879" i="7"/>
  <c r="X1879" i="7"/>
  <c r="W1879" i="7"/>
  <c r="V1879" i="7"/>
  <c r="U1879" i="7"/>
  <c r="T1879" i="7"/>
  <c r="S1879" i="7"/>
  <c r="R1879" i="7"/>
  <c r="Q1879" i="7"/>
  <c r="P1879" i="7"/>
  <c r="O1879" i="7"/>
  <c r="N1879" i="7"/>
  <c r="M1879" i="7"/>
  <c r="L1879" i="7"/>
  <c r="K1879" i="7"/>
  <c r="J1879" i="7"/>
  <c r="I1879" i="7"/>
  <c r="H1879" i="7"/>
  <c r="G1879" i="7"/>
  <c r="F1879" i="7"/>
  <c r="E1879" i="7"/>
  <c r="D1879" i="7"/>
  <c r="C1879" i="7"/>
  <c r="B1879" i="7"/>
  <c r="A1879" i="7"/>
  <c r="AB1878" i="7"/>
  <c r="AA1878" i="7"/>
  <c r="Z1878" i="7"/>
  <c r="Y1878" i="7"/>
  <c r="X1878" i="7"/>
  <c r="W1878" i="7"/>
  <c r="V1878" i="7"/>
  <c r="U1878" i="7"/>
  <c r="T1878" i="7"/>
  <c r="S1878" i="7"/>
  <c r="R1878" i="7"/>
  <c r="Q1878" i="7"/>
  <c r="P1878" i="7"/>
  <c r="O1878" i="7"/>
  <c r="N1878" i="7"/>
  <c r="M1878" i="7"/>
  <c r="L1878" i="7"/>
  <c r="K1878" i="7"/>
  <c r="J1878" i="7"/>
  <c r="I1878" i="7"/>
  <c r="H1878" i="7"/>
  <c r="G1878" i="7"/>
  <c r="F1878" i="7"/>
  <c r="E1878" i="7"/>
  <c r="D1878" i="7"/>
  <c r="C1878" i="7"/>
  <c r="B1878" i="7"/>
  <c r="A1878" i="7"/>
  <c r="AB1877" i="7"/>
  <c r="AA1877" i="7"/>
  <c r="Z1877" i="7"/>
  <c r="Y1877" i="7"/>
  <c r="X1877" i="7"/>
  <c r="W1877" i="7"/>
  <c r="V1877" i="7"/>
  <c r="U1877" i="7"/>
  <c r="T1877" i="7"/>
  <c r="S1877" i="7"/>
  <c r="R1877" i="7"/>
  <c r="Q1877" i="7"/>
  <c r="P1877" i="7"/>
  <c r="O1877" i="7"/>
  <c r="N1877" i="7"/>
  <c r="M1877" i="7"/>
  <c r="L1877" i="7"/>
  <c r="K1877" i="7"/>
  <c r="J1877" i="7"/>
  <c r="I1877" i="7"/>
  <c r="H1877" i="7"/>
  <c r="G1877" i="7"/>
  <c r="F1877" i="7"/>
  <c r="E1877" i="7"/>
  <c r="D1877" i="7"/>
  <c r="C1877" i="7"/>
  <c r="B1877" i="7"/>
  <c r="A1877" i="7"/>
  <c r="AB1876" i="7"/>
  <c r="AA1876" i="7"/>
  <c r="Z1876" i="7"/>
  <c r="Y1876" i="7"/>
  <c r="X1876" i="7"/>
  <c r="W1876" i="7"/>
  <c r="V1876" i="7"/>
  <c r="U1876" i="7"/>
  <c r="T1876" i="7"/>
  <c r="S1876" i="7"/>
  <c r="R1876" i="7"/>
  <c r="Q1876" i="7"/>
  <c r="P1876" i="7"/>
  <c r="O1876" i="7"/>
  <c r="N1876" i="7"/>
  <c r="M1876" i="7"/>
  <c r="L1876" i="7"/>
  <c r="K1876" i="7"/>
  <c r="J1876" i="7"/>
  <c r="I1876" i="7"/>
  <c r="H1876" i="7"/>
  <c r="G1876" i="7"/>
  <c r="F1876" i="7"/>
  <c r="E1876" i="7"/>
  <c r="D1876" i="7"/>
  <c r="C1876" i="7"/>
  <c r="B1876" i="7"/>
  <c r="A1876" i="7"/>
  <c r="AB1875" i="7"/>
  <c r="AA1875" i="7"/>
  <c r="Z1875" i="7"/>
  <c r="Y1875" i="7"/>
  <c r="X1875" i="7"/>
  <c r="W1875" i="7"/>
  <c r="V1875" i="7"/>
  <c r="U1875" i="7"/>
  <c r="T1875" i="7"/>
  <c r="S1875" i="7"/>
  <c r="R1875" i="7"/>
  <c r="Q1875" i="7"/>
  <c r="P1875" i="7"/>
  <c r="O1875" i="7"/>
  <c r="N1875" i="7"/>
  <c r="M1875" i="7"/>
  <c r="L1875" i="7"/>
  <c r="K1875" i="7"/>
  <c r="J1875" i="7"/>
  <c r="I1875" i="7"/>
  <c r="H1875" i="7"/>
  <c r="G1875" i="7"/>
  <c r="F1875" i="7"/>
  <c r="E1875" i="7"/>
  <c r="D1875" i="7"/>
  <c r="C1875" i="7"/>
  <c r="B1875" i="7"/>
  <c r="A1875" i="7"/>
  <c r="AB1874" i="7"/>
  <c r="AA1874" i="7"/>
  <c r="Z1874" i="7"/>
  <c r="Y1874" i="7"/>
  <c r="X1874" i="7"/>
  <c r="W1874" i="7"/>
  <c r="V1874" i="7"/>
  <c r="U1874" i="7"/>
  <c r="T1874" i="7"/>
  <c r="S1874" i="7"/>
  <c r="R1874" i="7"/>
  <c r="Q1874" i="7"/>
  <c r="P1874" i="7"/>
  <c r="O1874" i="7"/>
  <c r="N1874" i="7"/>
  <c r="M1874" i="7"/>
  <c r="L1874" i="7"/>
  <c r="K1874" i="7"/>
  <c r="J1874" i="7"/>
  <c r="I1874" i="7"/>
  <c r="H1874" i="7"/>
  <c r="G1874" i="7"/>
  <c r="F1874" i="7"/>
  <c r="E1874" i="7"/>
  <c r="D1874" i="7"/>
  <c r="C1874" i="7"/>
  <c r="B1874" i="7"/>
  <c r="A1874" i="7"/>
  <c r="AB1873" i="7"/>
  <c r="AA1873" i="7"/>
  <c r="Z1873" i="7"/>
  <c r="Y1873" i="7"/>
  <c r="X1873" i="7"/>
  <c r="W1873" i="7"/>
  <c r="V1873" i="7"/>
  <c r="U1873" i="7"/>
  <c r="T1873" i="7"/>
  <c r="S1873" i="7"/>
  <c r="R1873" i="7"/>
  <c r="Q1873" i="7"/>
  <c r="P1873" i="7"/>
  <c r="O1873" i="7"/>
  <c r="N1873" i="7"/>
  <c r="M1873" i="7"/>
  <c r="L1873" i="7"/>
  <c r="K1873" i="7"/>
  <c r="J1873" i="7"/>
  <c r="I1873" i="7"/>
  <c r="H1873" i="7"/>
  <c r="G1873" i="7"/>
  <c r="F1873" i="7"/>
  <c r="E1873" i="7"/>
  <c r="D1873" i="7"/>
  <c r="C1873" i="7"/>
  <c r="B1873" i="7"/>
  <c r="A1873" i="7"/>
  <c r="AB1872" i="7"/>
  <c r="AA1872" i="7"/>
  <c r="Z1872" i="7"/>
  <c r="Y1872" i="7"/>
  <c r="X1872" i="7"/>
  <c r="W1872" i="7"/>
  <c r="V1872" i="7"/>
  <c r="U1872" i="7"/>
  <c r="T1872" i="7"/>
  <c r="S1872" i="7"/>
  <c r="R1872" i="7"/>
  <c r="Q1872" i="7"/>
  <c r="P1872" i="7"/>
  <c r="O1872" i="7"/>
  <c r="N1872" i="7"/>
  <c r="M1872" i="7"/>
  <c r="L1872" i="7"/>
  <c r="K1872" i="7"/>
  <c r="J1872" i="7"/>
  <c r="I1872" i="7"/>
  <c r="H1872" i="7"/>
  <c r="G1872" i="7"/>
  <c r="F1872" i="7"/>
  <c r="E1872" i="7"/>
  <c r="D1872" i="7"/>
  <c r="C1872" i="7"/>
  <c r="B1872" i="7"/>
  <c r="A1872" i="7"/>
  <c r="AB1871" i="7"/>
  <c r="AA1871" i="7"/>
  <c r="Z1871" i="7"/>
  <c r="Y1871" i="7"/>
  <c r="X1871" i="7"/>
  <c r="W1871" i="7"/>
  <c r="V1871" i="7"/>
  <c r="U1871" i="7"/>
  <c r="T1871" i="7"/>
  <c r="S1871" i="7"/>
  <c r="R1871" i="7"/>
  <c r="Q1871" i="7"/>
  <c r="P1871" i="7"/>
  <c r="O1871" i="7"/>
  <c r="N1871" i="7"/>
  <c r="M1871" i="7"/>
  <c r="L1871" i="7"/>
  <c r="K1871" i="7"/>
  <c r="J1871" i="7"/>
  <c r="I1871" i="7"/>
  <c r="H1871" i="7"/>
  <c r="G1871" i="7"/>
  <c r="F1871" i="7"/>
  <c r="E1871" i="7"/>
  <c r="D1871" i="7"/>
  <c r="C1871" i="7"/>
  <c r="B1871" i="7"/>
  <c r="A1871" i="7"/>
  <c r="AB1870" i="7"/>
  <c r="AA1870" i="7"/>
  <c r="Z1870" i="7"/>
  <c r="Y1870" i="7"/>
  <c r="X1870" i="7"/>
  <c r="W1870" i="7"/>
  <c r="V1870" i="7"/>
  <c r="U1870" i="7"/>
  <c r="T1870" i="7"/>
  <c r="S1870" i="7"/>
  <c r="R1870" i="7"/>
  <c r="Q1870" i="7"/>
  <c r="P1870" i="7"/>
  <c r="O1870" i="7"/>
  <c r="N1870" i="7"/>
  <c r="M1870" i="7"/>
  <c r="L1870" i="7"/>
  <c r="K1870" i="7"/>
  <c r="J1870" i="7"/>
  <c r="I1870" i="7"/>
  <c r="H1870" i="7"/>
  <c r="G1870" i="7"/>
  <c r="F1870" i="7"/>
  <c r="E1870" i="7"/>
  <c r="D1870" i="7"/>
  <c r="C1870" i="7"/>
  <c r="B1870" i="7"/>
  <c r="A1870" i="7"/>
  <c r="AB1869" i="7"/>
  <c r="AA1869" i="7"/>
  <c r="Z1869" i="7"/>
  <c r="Y1869" i="7"/>
  <c r="X1869" i="7"/>
  <c r="W1869" i="7"/>
  <c r="V1869" i="7"/>
  <c r="U1869" i="7"/>
  <c r="T1869" i="7"/>
  <c r="S1869" i="7"/>
  <c r="R1869" i="7"/>
  <c r="Q1869" i="7"/>
  <c r="P1869" i="7"/>
  <c r="O1869" i="7"/>
  <c r="N1869" i="7"/>
  <c r="M1869" i="7"/>
  <c r="L1869" i="7"/>
  <c r="K1869" i="7"/>
  <c r="J1869" i="7"/>
  <c r="I1869" i="7"/>
  <c r="H1869" i="7"/>
  <c r="G1869" i="7"/>
  <c r="F1869" i="7"/>
  <c r="E1869" i="7"/>
  <c r="D1869" i="7"/>
  <c r="C1869" i="7"/>
  <c r="B1869" i="7"/>
  <c r="A1869" i="7"/>
  <c r="AB1868" i="7"/>
  <c r="AA1868" i="7"/>
  <c r="Z1868" i="7"/>
  <c r="Y1868" i="7"/>
  <c r="X1868" i="7"/>
  <c r="W1868" i="7"/>
  <c r="V1868" i="7"/>
  <c r="U1868" i="7"/>
  <c r="T1868" i="7"/>
  <c r="S1868" i="7"/>
  <c r="R1868" i="7"/>
  <c r="Q1868" i="7"/>
  <c r="P1868" i="7"/>
  <c r="O1868" i="7"/>
  <c r="N1868" i="7"/>
  <c r="M1868" i="7"/>
  <c r="L1868" i="7"/>
  <c r="K1868" i="7"/>
  <c r="J1868" i="7"/>
  <c r="I1868" i="7"/>
  <c r="H1868" i="7"/>
  <c r="G1868" i="7"/>
  <c r="F1868" i="7"/>
  <c r="E1868" i="7"/>
  <c r="D1868" i="7"/>
  <c r="C1868" i="7"/>
  <c r="B1868" i="7"/>
  <c r="A1868" i="7"/>
  <c r="AB1867" i="7"/>
  <c r="AA1867" i="7"/>
  <c r="Z1867" i="7"/>
  <c r="Y1867" i="7"/>
  <c r="X1867" i="7"/>
  <c r="W1867" i="7"/>
  <c r="V1867" i="7"/>
  <c r="U1867" i="7"/>
  <c r="T1867" i="7"/>
  <c r="S1867" i="7"/>
  <c r="R1867" i="7"/>
  <c r="Q1867" i="7"/>
  <c r="P1867" i="7"/>
  <c r="O1867" i="7"/>
  <c r="N1867" i="7"/>
  <c r="M1867" i="7"/>
  <c r="L1867" i="7"/>
  <c r="K1867" i="7"/>
  <c r="J1867" i="7"/>
  <c r="I1867" i="7"/>
  <c r="H1867" i="7"/>
  <c r="G1867" i="7"/>
  <c r="F1867" i="7"/>
  <c r="E1867" i="7"/>
  <c r="D1867" i="7"/>
  <c r="C1867" i="7"/>
  <c r="B1867" i="7"/>
  <c r="A1867" i="7"/>
  <c r="AB1866" i="7"/>
  <c r="AA1866" i="7"/>
  <c r="Z1866" i="7"/>
  <c r="Y1866" i="7"/>
  <c r="X1866" i="7"/>
  <c r="W1866" i="7"/>
  <c r="V1866" i="7"/>
  <c r="U1866" i="7"/>
  <c r="T1866" i="7"/>
  <c r="S1866" i="7"/>
  <c r="R1866" i="7"/>
  <c r="Q1866" i="7"/>
  <c r="P1866" i="7"/>
  <c r="O1866" i="7"/>
  <c r="N1866" i="7"/>
  <c r="M1866" i="7"/>
  <c r="L1866" i="7"/>
  <c r="K1866" i="7"/>
  <c r="J1866" i="7"/>
  <c r="I1866" i="7"/>
  <c r="H1866" i="7"/>
  <c r="G1866" i="7"/>
  <c r="F1866" i="7"/>
  <c r="E1866" i="7"/>
  <c r="D1866" i="7"/>
  <c r="C1866" i="7"/>
  <c r="B1866" i="7"/>
  <c r="A1866" i="7"/>
  <c r="AB1865" i="7"/>
  <c r="AA1865" i="7"/>
  <c r="Z1865" i="7"/>
  <c r="Y1865" i="7"/>
  <c r="X1865" i="7"/>
  <c r="W1865" i="7"/>
  <c r="V1865" i="7"/>
  <c r="U1865" i="7"/>
  <c r="T1865" i="7"/>
  <c r="S1865" i="7"/>
  <c r="R1865" i="7"/>
  <c r="Q1865" i="7"/>
  <c r="P1865" i="7"/>
  <c r="O1865" i="7"/>
  <c r="N1865" i="7"/>
  <c r="M1865" i="7"/>
  <c r="L1865" i="7"/>
  <c r="K1865" i="7"/>
  <c r="J1865" i="7"/>
  <c r="I1865" i="7"/>
  <c r="H1865" i="7"/>
  <c r="G1865" i="7"/>
  <c r="F1865" i="7"/>
  <c r="E1865" i="7"/>
  <c r="D1865" i="7"/>
  <c r="C1865" i="7"/>
  <c r="B1865" i="7"/>
  <c r="A1865" i="7"/>
  <c r="AB1864" i="7"/>
  <c r="AA1864" i="7"/>
  <c r="Z1864" i="7"/>
  <c r="Y1864" i="7"/>
  <c r="X1864" i="7"/>
  <c r="W1864" i="7"/>
  <c r="V1864" i="7"/>
  <c r="U1864" i="7"/>
  <c r="T1864" i="7"/>
  <c r="S1864" i="7"/>
  <c r="R1864" i="7"/>
  <c r="Q1864" i="7"/>
  <c r="P1864" i="7"/>
  <c r="O1864" i="7"/>
  <c r="N1864" i="7"/>
  <c r="M1864" i="7"/>
  <c r="L1864" i="7"/>
  <c r="K1864" i="7"/>
  <c r="J1864" i="7"/>
  <c r="I1864" i="7"/>
  <c r="H1864" i="7"/>
  <c r="G1864" i="7"/>
  <c r="F1864" i="7"/>
  <c r="E1864" i="7"/>
  <c r="D1864" i="7"/>
  <c r="C1864" i="7"/>
  <c r="B1864" i="7"/>
  <c r="A1864" i="7"/>
  <c r="AB1863" i="7"/>
  <c r="AA1863" i="7"/>
  <c r="Z1863" i="7"/>
  <c r="Y1863" i="7"/>
  <c r="X1863" i="7"/>
  <c r="W1863" i="7"/>
  <c r="V1863" i="7"/>
  <c r="U1863" i="7"/>
  <c r="T1863" i="7"/>
  <c r="S1863" i="7"/>
  <c r="R1863" i="7"/>
  <c r="Q1863" i="7"/>
  <c r="P1863" i="7"/>
  <c r="O1863" i="7"/>
  <c r="N1863" i="7"/>
  <c r="M1863" i="7"/>
  <c r="L1863" i="7"/>
  <c r="K1863" i="7"/>
  <c r="J1863" i="7"/>
  <c r="I1863" i="7"/>
  <c r="H1863" i="7"/>
  <c r="G1863" i="7"/>
  <c r="F1863" i="7"/>
  <c r="E1863" i="7"/>
  <c r="D1863" i="7"/>
  <c r="C1863" i="7"/>
  <c r="B1863" i="7"/>
  <c r="A1863" i="7"/>
  <c r="AB1862" i="7"/>
  <c r="AA1862" i="7"/>
  <c r="Z1862" i="7"/>
  <c r="Y1862" i="7"/>
  <c r="X1862" i="7"/>
  <c r="W1862" i="7"/>
  <c r="V1862" i="7"/>
  <c r="U1862" i="7"/>
  <c r="T1862" i="7"/>
  <c r="S1862" i="7"/>
  <c r="R1862" i="7"/>
  <c r="Q1862" i="7"/>
  <c r="P1862" i="7"/>
  <c r="O1862" i="7"/>
  <c r="N1862" i="7"/>
  <c r="M1862" i="7"/>
  <c r="L1862" i="7"/>
  <c r="K1862" i="7"/>
  <c r="J1862" i="7"/>
  <c r="I1862" i="7"/>
  <c r="H1862" i="7"/>
  <c r="G1862" i="7"/>
  <c r="F1862" i="7"/>
  <c r="E1862" i="7"/>
  <c r="D1862" i="7"/>
  <c r="C1862" i="7"/>
  <c r="B1862" i="7"/>
  <c r="A1862" i="7"/>
  <c r="AB1861" i="7"/>
  <c r="AA1861" i="7"/>
  <c r="Z1861" i="7"/>
  <c r="Y1861" i="7"/>
  <c r="X1861" i="7"/>
  <c r="W1861" i="7"/>
  <c r="V1861" i="7"/>
  <c r="U1861" i="7"/>
  <c r="T1861" i="7"/>
  <c r="S1861" i="7"/>
  <c r="R1861" i="7"/>
  <c r="Q1861" i="7"/>
  <c r="P1861" i="7"/>
  <c r="O1861" i="7"/>
  <c r="N1861" i="7"/>
  <c r="M1861" i="7"/>
  <c r="L1861" i="7"/>
  <c r="K1861" i="7"/>
  <c r="J1861" i="7"/>
  <c r="I1861" i="7"/>
  <c r="H1861" i="7"/>
  <c r="G1861" i="7"/>
  <c r="F1861" i="7"/>
  <c r="E1861" i="7"/>
  <c r="D1861" i="7"/>
  <c r="C1861" i="7"/>
  <c r="B1861" i="7"/>
  <c r="A1861" i="7"/>
  <c r="AB1860" i="7"/>
  <c r="AA1860" i="7"/>
  <c r="Z1860" i="7"/>
  <c r="Y1860" i="7"/>
  <c r="X1860" i="7"/>
  <c r="W1860" i="7"/>
  <c r="V1860" i="7"/>
  <c r="U1860" i="7"/>
  <c r="T1860" i="7"/>
  <c r="S1860" i="7"/>
  <c r="R1860" i="7"/>
  <c r="Q1860" i="7"/>
  <c r="P1860" i="7"/>
  <c r="O1860" i="7"/>
  <c r="N1860" i="7"/>
  <c r="M1860" i="7"/>
  <c r="L1860" i="7"/>
  <c r="K1860" i="7"/>
  <c r="J1860" i="7"/>
  <c r="I1860" i="7"/>
  <c r="H1860" i="7"/>
  <c r="G1860" i="7"/>
  <c r="F1860" i="7"/>
  <c r="E1860" i="7"/>
  <c r="D1860" i="7"/>
  <c r="C1860" i="7"/>
  <c r="B1860" i="7"/>
  <c r="A1860" i="7"/>
  <c r="AB1562" i="7"/>
  <c r="AA1562" i="7"/>
  <c r="Z1562" i="7"/>
  <c r="Y1562" i="7"/>
  <c r="X1562" i="7"/>
  <c r="W1562" i="7"/>
  <c r="V1562" i="7"/>
  <c r="U1562" i="7"/>
  <c r="T1562" i="7"/>
  <c r="S1562" i="7"/>
  <c r="R1562" i="7"/>
  <c r="Q1562" i="7"/>
  <c r="P1562" i="7"/>
  <c r="O1562" i="7"/>
  <c r="N1562" i="7"/>
  <c r="M1562" i="7"/>
  <c r="L1562" i="7"/>
  <c r="K1562" i="7"/>
  <c r="J1562" i="7"/>
  <c r="I1562" i="7"/>
  <c r="H1562" i="7"/>
  <c r="G1562" i="7"/>
  <c r="F1562" i="7"/>
  <c r="E1562" i="7"/>
  <c r="D1562" i="7"/>
  <c r="C1562" i="7"/>
  <c r="B1562" i="7"/>
  <c r="A1562" i="7"/>
  <c r="AB1561" i="7"/>
  <c r="AA1561" i="7"/>
  <c r="Z1561" i="7"/>
  <c r="Y1561" i="7"/>
  <c r="X1561" i="7"/>
  <c r="W1561" i="7"/>
  <c r="V1561" i="7"/>
  <c r="U1561" i="7"/>
  <c r="T1561" i="7"/>
  <c r="S1561" i="7"/>
  <c r="R1561" i="7"/>
  <c r="Q1561" i="7"/>
  <c r="P1561" i="7"/>
  <c r="O1561" i="7"/>
  <c r="N1561" i="7"/>
  <c r="M1561" i="7"/>
  <c r="L1561" i="7"/>
  <c r="K1561" i="7"/>
  <c r="J1561" i="7"/>
  <c r="I1561" i="7"/>
  <c r="H1561" i="7"/>
  <c r="G1561" i="7"/>
  <c r="F1561" i="7"/>
  <c r="E1561" i="7"/>
  <c r="D1561" i="7"/>
  <c r="C1561" i="7"/>
  <c r="B1561" i="7"/>
  <c r="A1561" i="7"/>
  <c r="AB1857" i="7"/>
  <c r="AA1857" i="7"/>
  <c r="Z1857" i="7"/>
  <c r="Y1857" i="7"/>
  <c r="X1857" i="7"/>
  <c r="W1857" i="7"/>
  <c r="V1857" i="7"/>
  <c r="U1857" i="7"/>
  <c r="T1857" i="7"/>
  <c r="S1857" i="7"/>
  <c r="R1857" i="7"/>
  <c r="Q1857" i="7"/>
  <c r="P1857" i="7"/>
  <c r="O1857" i="7"/>
  <c r="N1857" i="7"/>
  <c r="M1857" i="7"/>
  <c r="L1857" i="7"/>
  <c r="K1857" i="7"/>
  <c r="J1857" i="7"/>
  <c r="I1857" i="7"/>
  <c r="H1857" i="7"/>
  <c r="G1857" i="7"/>
  <c r="F1857" i="7"/>
  <c r="E1857" i="7"/>
  <c r="D1857" i="7"/>
  <c r="C1857" i="7"/>
  <c r="B1857" i="7"/>
  <c r="A1857" i="7"/>
  <c r="AB1856" i="7"/>
  <c r="AA1856" i="7"/>
  <c r="Z1856" i="7"/>
  <c r="Y1856" i="7"/>
  <c r="X1856" i="7"/>
  <c r="W1856" i="7"/>
  <c r="V1856" i="7"/>
  <c r="U1856" i="7"/>
  <c r="T1856" i="7"/>
  <c r="S1856" i="7"/>
  <c r="R1856" i="7"/>
  <c r="Q1856" i="7"/>
  <c r="P1856" i="7"/>
  <c r="O1856" i="7"/>
  <c r="N1856" i="7"/>
  <c r="M1856" i="7"/>
  <c r="L1856" i="7"/>
  <c r="K1856" i="7"/>
  <c r="J1856" i="7"/>
  <c r="I1856" i="7"/>
  <c r="H1856" i="7"/>
  <c r="G1856" i="7"/>
  <c r="F1856" i="7"/>
  <c r="E1856" i="7"/>
  <c r="D1856" i="7"/>
  <c r="C1856" i="7"/>
  <c r="B1856" i="7"/>
  <c r="A1856" i="7"/>
  <c r="AB1855" i="7"/>
  <c r="AA1855" i="7"/>
  <c r="Z1855" i="7"/>
  <c r="Y1855" i="7"/>
  <c r="X1855" i="7"/>
  <c r="W1855" i="7"/>
  <c r="V1855" i="7"/>
  <c r="U1855" i="7"/>
  <c r="T1855" i="7"/>
  <c r="S1855" i="7"/>
  <c r="R1855" i="7"/>
  <c r="Q1855" i="7"/>
  <c r="P1855" i="7"/>
  <c r="O1855" i="7"/>
  <c r="N1855" i="7"/>
  <c r="M1855" i="7"/>
  <c r="L1855" i="7"/>
  <c r="K1855" i="7"/>
  <c r="J1855" i="7"/>
  <c r="I1855" i="7"/>
  <c r="H1855" i="7"/>
  <c r="G1855" i="7"/>
  <c r="F1855" i="7"/>
  <c r="E1855" i="7"/>
  <c r="D1855" i="7"/>
  <c r="C1855" i="7"/>
  <c r="B1855" i="7"/>
  <c r="A1855" i="7"/>
  <c r="AB1854" i="7"/>
  <c r="AA1854" i="7"/>
  <c r="Z1854" i="7"/>
  <c r="Y1854" i="7"/>
  <c r="X1854" i="7"/>
  <c r="W1854" i="7"/>
  <c r="V1854" i="7"/>
  <c r="U1854" i="7"/>
  <c r="T1854" i="7"/>
  <c r="S1854" i="7"/>
  <c r="R1854" i="7"/>
  <c r="Q1854" i="7"/>
  <c r="P1854" i="7"/>
  <c r="O1854" i="7"/>
  <c r="N1854" i="7"/>
  <c r="M1854" i="7"/>
  <c r="L1854" i="7"/>
  <c r="K1854" i="7"/>
  <c r="J1854" i="7"/>
  <c r="I1854" i="7"/>
  <c r="H1854" i="7"/>
  <c r="G1854" i="7"/>
  <c r="F1854" i="7"/>
  <c r="E1854" i="7"/>
  <c r="D1854" i="7"/>
  <c r="C1854" i="7"/>
  <c r="B1854" i="7"/>
  <c r="A1854" i="7"/>
  <c r="AB1853" i="7"/>
  <c r="AA1853" i="7"/>
  <c r="Z1853" i="7"/>
  <c r="Y1853" i="7"/>
  <c r="X1853" i="7"/>
  <c r="W1853" i="7"/>
  <c r="V1853" i="7"/>
  <c r="U1853" i="7"/>
  <c r="T1853" i="7"/>
  <c r="S1853" i="7"/>
  <c r="R1853" i="7"/>
  <c r="Q1853" i="7"/>
  <c r="P1853" i="7"/>
  <c r="O1853" i="7"/>
  <c r="N1853" i="7"/>
  <c r="M1853" i="7"/>
  <c r="L1853" i="7"/>
  <c r="K1853" i="7"/>
  <c r="J1853" i="7"/>
  <c r="I1853" i="7"/>
  <c r="H1853" i="7"/>
  <c r="G1853" i="7"/>
  <c r="F1853" i="7"/>
  <c r="E1853" i="7"/>
  <c r="D1853" i="7"/>
  <c r="C1853" i="7"/>
  <c r="B1853" i="7"/>
  <c r="A1853" i="7"/>
  <c r="AB1852" i="7"/>
  <c r="AA1852" i="7"/>
  <c r="Z1852" i="7"/>
  <c r="Y1852" i="7"/>
  <c r="X1852" i="7"/>
  <c r="W1852" i="7"/>
  <c r="V1852" i="7"/>
  <c r="U1852" i="7"/>
  <c r="T1852" i="7"/>
  <c r="S1852" i="7"/>
  <c r="R1852" i="7"/>
  <c r="Q1852" i="7"/>
  <c r="P1852" i="7"/>
  <c r="O1852" i="7"/>
  <c r="N1852" i="7"/>
  <c r="M1852" i="7"/>
  <c r="L1852" i="7"/>
  <c r="K1852" i="7"/>
  <c r="J1852" i="7"/>
  <c r="I1852" i="7"/>
  <c r="H1852" i="7"/>
  <c r="G1852" i="7"/>
  <c r="F1852" i="7"/>
  <c r="E1852" i="7"/>
  <c r="D1852" i="7"/>
  <c r="C1852" i="7"/>
  <c r="B1852" i="7"/>
  <c r="A1852" i="7"/>
  <c r="AB1851" i="7"/>
  <c r="AA1851" i="7"/>
  <c r="Z1851" i="7"/>
  <c r="Y1851" i="7"/>
  <c r="X1851" i="7"/>
  <c r="W1851" i="7"/>
  <c r="V1851" i="7"/>
  <c r="U1851" i="7"/>
  <c r="T1851" i="7"/>
  <c r="S1851" i="7"/>
  <c r="R1851" i="7"/>
  <c r="Q1851" i="7"/>
  <c r="P1851" i="7"/>
  <c r="O1851" i="7"/>
  <c r="N1851" i="7"/>
  <c r="M1851" i="7"/>
  <c r="L1851" i="7"/>
  <c r="K1851" i="7"/>
  <c r="J1851" i="7"/>
  <c r="I1851" i="7"/>
  <c r="H1851" i="7"/>
  <c r="G1851" i="7"/>
  <c r="F1851" i="7"/>
  <c r="E1851" i="7"/>
  <c r="D1851" i="7"/>
  <c r="C1851" i="7"/>
  <c r="B1851" i="7"/>
  <c r="A1851" i="7"/>
  <c r="AB1850" i="7"/>
  <c r="AA1850" i="7"/>
  <c r="Z1850" i="7"/>
  <c r="Y1850" i="7"/>
  <c r="X1850" i="7"/>
  <c r="W1850" i="7"/>
  <c r="V1850" i="7"/>
  <c r="U1850" i="7"/>
  <c r="T1850" i="7"/>
  <c r="S1850" i="7"/>
  <c r="R1850" i="7"/>
  <c r="Q1850" i="7"/>
  <c r="P1850" i="7"/>
  <c r="O1850" i="7"/>
  <c r="N1850" i="7"/>
  <c r="M1850" i="7"/>
  <c r="L1850" i="7"/>
  <c r="K1850" i="7"/>
  <c r="J1850" i="7"/>
  <c r="I1850" i="7"/>
  <c r="H1850" i="7"/>
  <c r="G1850" i="7"/>
  <c r="F1850" i="7"/>
  <c r="E1850" i="7"/>
  <c r="D1850" i="7"/>
  <c r="C1850" i="7"/>
  <c r="B1850" i="7"/>
  <c r="A1850" i="7"/>
  <c r="AB1559" i="7"/>
  <c r="AA1559" i="7"/>
  <c r="Z1559" i="7"/>
  <c r="Y1559" i="7"/>
  <c r="X1559" i="7"/>
  <c r="W1559" i="7"/>
  <c r="V1559" i="7"/>
  <c r="U1559" i="7"/>
  <c r="T1559" i="7"/>
  <c r="S1559" i="7"/>
  <c r="R1559" i="7"/>
  <c r="Q1559" i="7"/>
  <c r="P1559" i="7"/>
  <c r="O1559" i="7"/>
  <c r="N1559" i="7"/>
  <c r="M1559" i="7"/>
  <c r="L1559" i="7"/>
  <c r="K1559" i="7"/>
  <c r="J1559" i="7"/>
  <c r="I1559" i="7"/>
  <c r="H1559" i="7"/>
  <c r="G1559" i="7"/>
  <c r="F1559" i="7"/>
  <c r="E1559" i="7"/>
  <c r="D1559" i="7"/>
  <c r="C1559" i="7"/>
  <c r="B1559" i="7"/>
  <c r="A1559" i="7"/>
  <c r="AB1848" i="7"/>
  <c r="AA1848" i="7"/>
  <c r="Z1848" i="7"/>
  <c r="Y1848" i="7"/>
  <c r="X1848" i="7"/>
  <c r="W1848" i="7"/>
  <c r="V1848" i="7"/>
  <c r="U1848" i="7"/>
  <c r="T1848" i="7"/>
  <c r="S1848" i="7"/>
  <c r="R1848" i="7"/>
  <c r="Q1848" i="7"/>
  <c r="P1848" i="7"/>
  <c r="O1848" i="7"/>
  <c r="N1848" i="7"/>
  <c r="M1848" i="7"/>
  <c r="L1848" i="7"/>
  <c r="K1848" i="7"/>
  <c r="J1848" i="7"/>
  <c r="I1848" i="7"/>
  <c r="H1848" i="7"/>
  <c r="G1848" i="7"/>
  <c r="F1848" i="7"/>
  <c r="E1848" i="7"/>
  <c r="D1848" i="7"/>
  <c r="C1848" i="7"/>
  <c r="B1848" i="7"/>
  <c r="A1848" i="7"/>
  <c r="AB1847" i="7"/>
  <c r="AA1847" i="7"/>
  <c r="Z1847" i="7"/>
  <c r="Y1847" i="7"/>
  <c r="X1847" i="7"/>
  <c r="W1847" i="7"/>
  <c r="V1847" i="7"/>
  <c r="U1847" i="7"/>
  <c r="T1847" i="7"/>
  <c r="S1847" i="7"/>
  <c r="R1847" i="7"/>
  <c r="Q1847" i="7"/>
  <c r="P1847" i="7"/>
  <c r="O1847" i="7"/>
  <c r="N1847" i="7"/>
  <c r="M1847" i="7"/>
  <c r="L1847" i="7"/>
  <c r="K1847" i="7"/>
  <c r="J1847" i="7"/>
  <c r="I1847" i="7"/>
  <c r="H1847" i="7"/>
  <c r="G1847" i="7"/>
  <c r="F1847" i="7"/>
  <c r="E1847" i="7"/>
  <c r="D1847" i="7"/>
  <c r="C1847" i="7"/>
  <c r="B1847" i="7"/>
  <c r="A1847" i="7"/>
  <c r="AB1846" i="7"/>
  <c r="AA1846" i="7"/>
  <c r="Z1846" i="7"/>
  <c r="Y1846" i="7"/>
  <c r="X1846" i="7"/>
  <c r="W1846" i="7"/>
  <c r="V1846" i="7"/>
  <c r="U1846" i="7"/>
  <c r="T1846" i="7"/>
  <c r="S1846" i="7"/>
  <c r="R1846" i="7"/>
  <c r="Q1846" i="7"/>
  <c r="P1846" i="7"/>
  <c r="O1846" i="7"/>
  <c r="N1846" i="7"/>
  <c r="M1846" i="7"/>
  <c r="L1846" i="7"/>
  <c r="K1846" i="7"/>
  <c r="J1846" i="7"/>
  <c r="I1846" i="7"/>
  <c r="H1846" i="7"/>
  <c r="G1846" i="7"/>
  <c r="F1846" i="7"/>
  <c r="E1846" i="7"/>
  <c r="D1846" i="7"/>
  <c r="C1846" i="7"/>
  <c r="B1846" i="7"/>
  <c r="A1846" i="7"/>
  <c r="AB1845" i="7"/>
  <c r="AA1845" i="7"/>
  <c r="Z1845" i="7"/>
  <c r="Y1845" i="7"/>
  <c r="X1845" i="7"/>
  <c r="W1845" i="7"/>
  <c r="V1845" i="7"/>
  <c r="U1845" i="7"/>
  <c r="T1845" i="7"/>
  <c r="S1845" i="7"/>
  <c r="R1845" i="7"/>
  <c r="Q1845" i="7"/>
  <c r="P1845" i="7"/>
  <c r="O1845" i="7"/>
  <c r="N1845" i="7"/>
  <c r="M1845" i="7"/>
  <c r="L1845" i="7"/>
  <c r="K1845" i="7"/>
  <c r="J1845" i="7"/>
  <c r="I1845" i="7"/>
  <c r="H1845" i="7"/>
  <c r="G1845" i="7"/>
  <c r="F1845" i="7"/>
  <c r="E1845" i="7"/>
  <c r="D1845" i="7"/>
  <c r="C1845" i="7"/>
  <c r="B1845" i="7"/>
  <c r="A1845" i="7"/>
  <c r="AB1844" i="7"/>
  <c r="AA1844" i="7"/>
  <c r="Z1844" i="7"/>
  <c r="Y1844" i="7"/>
  <c r="X1844" i="7"/>
  <c r="W1844" i="7"/>
  <c r="V1844" i="7"/>
  <c r="U1844" i="7"/>
  <c r="T1844" i="7"/>
  <c r="S1844" i="7"/>
  <c r="R1844" i="7"/>
  <c r="Q1844" i="7"/>
  <c r="P1844" i="7"/>
  <c r="O1844" i="7"/>
  <c r="N1844" i="7"/>
  <c r="M1844" i="7"/>
  <c r="L1844" i="7"/>
  <c r="K1844" i="7"/>
  <c r="J1844" i="7"/>
  <c r="I1844" i="7"/>
  <c r="H1844" i="7"/>
  <c r="G1844" i="7"/>
  <c r="F1844" i="7"/>
  <c r="E1844" i="7"/>
  <c r="D1844" i="7"/>
  <c r="C1844" i="7"/>
  <c r="B1844" i="7"/>
  <c r="A1844" i="7"/>
  <c r="AB1843" i="7"/>
  <c r="AA1843" i="7"/>
  <c r="Z1843" i="7"/>
  <c r="Y1843" i="7"/>
  <c r="X1843" i="7"/>
  <c r="W1843" i="7"/>
  <c r="V1843" i="7"/>
  <c r="U1843" i="7"/>
  <c r="T1843" i="7"/>
  <c r="S1843" i="7"/>
  <c r="R1843" i="7"/>
  <c r="Q1843" i="7"/>
  <c r="P1843" i="7"/>
  <c r="O1843" i="7"/>
  <c r="N1843" i="7"/>
  <c r="M1843" i="7"/>
  <c r="L1843" i="7"/>
  <c r="K1843" i="7"/>
  <c r="J1843" i="7"/>
  <c r="I1843" i="7"/>
  <c r="H1843" i="7"/>
  <c r="G1843" i="7"/>
  <c r="F1843" i="7"/>
  <c r="E1843" i="7"/>
  <c r="D1843" i="7"/>
  <c r="C1843" i="7"/>
  <c r="B1843" i="7"/>
  <c r="A1843" i="7"/>
  <c r="AB1842" i="7"/>
  <c r="AA1842" i="7"/>
  <c r="Z1842" i="7"/>
  <c r="Y1842" i="7"/>
  <c r="X1842" i="7"/>
  <c r="W1842" i="7"/>
  <c r="V1842" i="7"/>
  <c r="U1842" i="7"/>
  <c r="T1842" i="7"/>
  <c r="S1842" i="7"/>
  <c r="R1842" i="7"/>
  <c r="Q1842" i="7"/>
  <c r="P1842" i="7"/>
  <c r="O1842" i="7"/>
  <c r="N1842" i="7"/>
  <c r="M1842" i="7"/>
  <c r="L1842" i="7"/>
  <c r="K1842" i="7"/>
  <c r="J1842" i="7"/>
  <c r="I1842" i="7"/>
  <c r="H1842" i="7"/>
  <c r="G1842" i="7"/>
  <c r="F1842" i="7"/>
  <c r="E1842" i="7"/>
  <c r="D1842" i="7"/>
  <c r="C1842" i="7"/>
  <c r="B1842" i="7"/>
  <c r="A1842" i="7"/>
  <c r="AB1841" i="7"/>
  <c r="AA1841" i="7"/>
  <c r="Z1841" i="7"/>
  <c r="Y1841" i="7"/>
  <c r="X1841" i="7"/>
  <c r="W1841" i="7"/>
  <c r="V1841" i="7"/>
  <c r="U1841" i="7"/>
  <c r="T1841" i="7"/>
  <c r="S1841" i="7"/>
  <c r="R1841" i="7"/>
  <c r="Q1841" i="7"/>
  <c r="P1841" i="7"/>
  <c r="O1841" i="7"/>
  <c r="N1841" i="7"/>
  <c r="M1841" i="7"/>
  <c r="L1841" i="7"/>
  <c r="K1841" i="7"/>
  <c r="J1841" i="7"/>
  <c r="I1841" i="7"/>
  <c r="H1841" i="7"/>
  <c r="G1841" i="7"/>
  <c r="F1841" i="7"/>
  <c r="E1841" i="7"/>
  <c r="D1841" i="7"/>
  <c r="C1841" i="7"/>
  <c r="B1841" i="7"/>
  <c r="A1841" i="7"/>
  <c r="AB1840" i="7"/>
  <c r="AA1840" i="7"/>
  <c r="Z1840" i="7"/>
  <c r="Y1840" i="7"/>
  <c r="X1840" i="7"/>
  <c r="W1840" i="7"/>
  <c r="V1840" i="7"/>
  <c r="U1840" i="7"/>
  <c r="T1840" i="7"/>
  <c r="S1840" i="7"/>
  <c r="R1840" i="7"/>
  <c r="Q1840" i="7"/>
  <c r="P1840" i="7"/>
  <c r="O1840" i="7"/>
  <c r="N1840" i="7"/>
  <c r="M1840" i="7"/>
  <c r="L1840" i="7"/>
  <c r="K1840" i="7"/>
  <c r="J1840" i="7"/>
  <c r="I1840" i="7"/>
  <c r="H1840" i="7"/>
  <c r="G1840" i="7"/>
  <c r="F1840" i="7"/>
  <c r="E1840" i="7"/>
  <c r="D1840" i="7"/>
  <c r="C1840" i="7"/>
  <c r="B1840" i="7"/>
  <c r="A1840" i="7"/>
  <c r="AB1839" i="7"/>
  <c r="AA1839" i="7"/>
  <c r="Z1839" i="7"/>
  <c r="Y1839" i="7"/>
  <c r="X1839" i="7"/>
  <c r="W1839" i="7"/>
  <c r="V1839" i="7"/>
  <c r="U1839" i="7"/>
  <c r="T1839" i="7"/>
  <c r="S1839" i="7"/>
  <c r="R1839" i="7"/>
  <c r="Q1839" i="7"/>
  <c r="P1839" i="7"/>
  <c r="O1839" i="7"/>
  <c r="N1839" i="7"/>
  <c r="M1839" i="7"/>
  <c r="L1839" i="7"/>
  <c r="K1839" i="7"/>
  <c r="J1839" i="7"/>
  <c r="I1839" i="7"/>
  <c r="H1839" i="7"/>
  <c r="G1839" i="7"/>
  <c r="F1839" i="7"/>
  <c r="E1839" i="7"/>
  <c r="D1839" i="7"/>
  <c r="C1839" i="7"/>
  <c r="B1839" i="7"/>
  <c r="A1839" i="7"/>
  <c r="AB1838" i="7"/>
  <c r="AA1838" i="7"/>
  <c r="Z1838" i="7"/>
  <c r="Y1838" i="7"/>
  <c r="X1838" i="7"/>
  <c r="W1838" i="7"/>
  <c r="V1838" i="7"/>
  <c r="U1838" i="7"/>
  <c r="T1838" i="7"/>
  <c r="S1838" i="7"/>
  <c r="R1838" i="7"/>
  <c r="Q1838" i="7"/>
  <c r="P1838" i="7"/>
  <c r="O1838" i="7"/>
  <c r="N1838" i="7"/>
  <c r="M1838" i="7"/>
  <c r="L1838" i="7"/>
  <c r="K1838" i="7"/>
  <c r="J1838" i="7"/>
  <c r="I1838" i="7"/>
  <c r="H1838" i="7"/>
  <c r="G1838" i="7"/>
  <c r="F1838" i="7"/>
  <c r="E1838" i="7"/>
  <c r="D1838" i="7"/>
  <c r="C1838" i="7"/>
  <c r="B1838" i="7"/>
  <c r="A1838" i="7"/>
  <c r="AB1837" i="7"/>
  <c r="AA1837" i="7"/>
  <c r="Z1837" i="7"/>
  <c r="Y1837" i="7"/>
  <c r="X1837" i="7"/>
  <c r="W1837" i="7"/>
  <c r="V1837" i="7"/>
  <c r="U1837" i="7"/>
  <c r="T1837" i="7"/>
  <c r="S1837" i="7"/>
  <c r="R1837" i="7"/>
  <c r="Q1837" i="7"/>
  <c r="P1837" i="7"/>
  <c r="O1837" i="7"/>
  <c r="N1837" i="7"/>
  <c r="M1837" i="7"/>
  <c r="L1837" i="7"/>
  <c r="K1837" i="7"/>
  <c r="J1837" i="7"/>
  <c r="I1837" i="7"/>
  <c r="H1837" i="7"/>
  <c r="G1837" i="7"/>
  <c r="F1837" i="7"/>
  <c r="E1837" i="7"/>
  <c r="D1837" i="7"/>
  <c r="C1837" i="7"/>
  <c r="B1837" i="7"/>
  <c r="A1837" i="7"/>
  <c r="AB1836" i="7"/>
  <c r="AA1836" i="7"/>
  <c r="Z1836" i="7"/>
  <c r="Y1836" i="7"/>
  <c r="X1836" i="7"/>
  <c r="W1836" i="7"/>
  <c r="V1836" i="7"/>
  <c r="U1836" i="7"/>
  <c r="T1836" i="7"/>
  <c r="S1836" i="7"/>
  <c r="R1836" i="7"/>
  <c r="Q1836" i="7"/>
  <c r="P1836" i="7"/>
  <c r="O1836" i="7"/>
  <c r="N1836" i="7"/>
  <c r="M1836" i="7"/>
  <c r="L1836" i="7"/>
  <c r="K1836" i="7"/>
  <c r="J1836" i="7"/>
  <c r="I1836" i="7"/>
  <c r="H1836" i="7"/>
  <c r="G1836" i="7"/>
  <c r="F1836" i="7"/>
  <c r="E1836" i="7"/>
  <c r="D1836" i="7"/>
  <c r="C1836" i="7"/>
  <c r="B1836" i="7"/>
  <c r="A1836" i="7"/>
  <c r="AB1835" i="7"/>
  <c r="AA1835" i="7"/>
  <c r="Z1835" i="7"/>
  <c r="Y1835" i="7"/>
  <c r="X1835" i="7"/>
  <c r="W1835" i="7"/>
  <c r="V1835" i="7"/>
  <c r="U1835" i="7"/>
  <c r="T1835" i="7"/>
  <c r="S1835" i="7"/>
  <c r="R1835" i="7"/>
  <c r="Q1835" i="7"/>
  <c r="P1835" i="7"/>
  <c r="O1835" i="7"/>
  <c r="N1835" i="7"/>
  <c r="M1835" i="7"/>
  <c r="L1835" i="7"/>
  <c r="K1835" i="7"/>
  <c r="J1835" i="7"/>
  <c r="I1835" i="7"/>
  <c r="H1835" i="7"/>
  <c r="G1835" i="7"/>
  <c r="F1835" i="7"/>
  <c r="E1835" i="7"/>
  <c r="D1835" i="7"/>
  <c r="C1835" i="7"/>
  <c r="B1835" i="7"/>
  <c r="A1835" i="7"/>
  <c r="AB1834" i="7"/>
  <c r="AA1834" i="7"/>
  <c r="Z1834" i="7"/>
  <c r="Y1834" i="7"/>
  <c r="X1834" i="7"/>
  <c r="W1834" i="7"/>
  <c r="V1834" i="7"/>
  <c r="U1834" i="7"/>
  <c r="T1834" i="7"/>
  <c r="S1834" i="7"/>
  <c r="R1834" i="7"/>
  <c r="Q1834" i="7"/>
  <c r="P1834" i="7"/>
  <c r="O1834" i="7"/>
  <c r="N1834" i="7"/>
  <c r="M1834" i="7"/>
  <c r="L1834" i="7"/>
  <c r="K1834" i="7"/>
  <c r="J1834" i="7"/>
  <c r="I1834" i="7"/>
  <c r="H1834" i="7"/>
  <c r="G1834" i="7"/>
  <c r="F1834" i="7"/>
  <c r="E1834" i="7"/>
  <c r="D1834" i="7"/>
  <c r="C1834" i="7"/>
  <c r="B1834" i="7"/>
  <c r="A1834" i="7"/>
  <c r="AB1833" i="7"/>
  <c r="AA1833" i="7"/>
  <c r="Z1833" i="7"/>
  <c r="Y1833" i="7"/>
  <c r="X1833" i="7"/>
  <c r="W1833" i="7"/>
  <c r="V1833" i="7"/>
  <c r="U1833" i="7"/>
  <c r="T1833" i="7"/>
  <c r="S1833" i="7"/>
  <c r="R1833" i="7"/>
  <c r="Q1833" i="7"/>
  <c r="P1833" i="7"/>
  <c r="O1833" i="7"/>
  <c r="N1833" i="7"/>
  <c r="M1833" i="7"/>
  <c r="L1833" i="7"/>
  <c r="K1833" i="7"/>
  <c r="J1833" i="7"/>
  <c r="I1833" i="7"/>
  <c r="H1833" i="7"/>
  <c r="G1833" i="7"/>
  <c r="F1833" i="7"/>
  <c r="E1833" i="7"/>
  <c r="D1833" i="7"/>
  <c r="C1833" i="7"/>
  <c r="B1833" i="7"/>
  <c r="A1833" i="7"/>
  <c r="AB1832" i="7"/>
  <c r="AA1832" i="7"/>
  <c r="Z1832" i="7"/>
  <c r="Y1832" i="7"/>
  <c r="X1832" i="7"/>
  <c r="W1832" i="7"/>
  <c r="V1832" i="7"/>
  <c r="U1832" i="7"/>
  <c r="T1832" i="7"/>
  <c r="S1832" i="7"/>
  <c r="R1832" i="7"/>
  <c r="Q1832" i="7"/>
  <c r="P1832" i="7"/>
  <c r="O1832" i="7"/>
  <c r="N1832" i="7"/>
  <c r="M1832" i="7"/>
  <c r="L1832" i="7"/>
  <c r="K1832" i="7"/>
  <c r="J1832" i="7"/>
  <c r="I1832" i="7"/>
  <c r="H1832" i="7"/>
  <c r="G1832" i="7"/>
  <c r="F1832" i="7"/>
  <c r="E1832" i="7"/>
  <c r="D1832" i="7"/>
  <c r="C1832" i="7"/>
  <c r="B1832" i="7"/>
  <c r="A1832" i="7"/>
  <c r="AB1831" i="7"/>
  <c r="AA1831" i="7"/>
  <c r="Z1831" i="7"/>
  <c r="Y1831" i="7"/>
  <c r="X1831" i="7"/>
  <c r="W1831" i="7"/>
  <c r="V1831" i="7"/>
  <c r="U1831" i="7"/>
  <c r="T1831" i="7"/>
  <c r="S1831" i="7"/>
  <c r="R1831" i="7"/>
  <c r="Q1831" i="7"/>
  <c r="P1831" i="7"/>
  <c r="O1831" i="7"/>
  <c r="N1831" i="7"/>
  <c r="M1831" i="7"/>
  <c r="L1831" i="7"/>
  <c r="K1831" i="7"/>
  <c r="J1831" i="7"/>
  <c r="I1831" i="7"/>
  <c r="H1831" i="7"/>
  <c r="G1831" i="7"/>
  <c r="F1831" i="7"/>
  <c r="E1831" i="7"/>
  <c r="D1831" i="7"/>
  <c r="C1831" i="7"/>
  <c r="B1831" i="7"/>
  <c r="A1831" i="7"/>
  <c r="AB1830" i="7"/>
  <c r="AA1830" i="7"/>
  <c r="Z1830" i="7"/>
  <c r="Y1830" i="7"/>
  <c r="X1830" i="7"/>
  <c r="W1830" i="7"/>
  <c r="V1830" i="7"/>
  <c r="U1830" i="7"/>
  <c r="T1830" i="7"/>
  <c r="S1830" i="7"/>
  <c r="R1830" i="7"/>
  <c r="Q1830" i="7"/>
  <c r="P1830" i="7"/>
  <c r="O1830" i="7"/>
  <c r="N1830" i="7"/>
  <c r="M1830" i="7"/>
  <c r="L1830" i="7"/>
  <c r="K1830" i="7"/>
  <c r="J1830" i="7"/>
  <c r="I1830" i="7"/>
  <c r="H1830" i="7"/>
  <c r="G1830" i="7"/>
  <c r="F1830" i="7"/>
  <c r="E1830" i="7"/>
  <c r="D1830" i="7"/>
  <c r="C1830" i="7"/>
  <c r="B1830" i="7"/>
  <c r="A1830" i="7"/>
  <c r="AB1829" i="7"/>
  <c r="AA1829" i="7"/>
  <c r="Z1829" i="7"/>
  <c r="Y1829" i="7"/>
  <c r="X1829" i="7"/>
  <c r="W1829" i="7"/>
  <c r="V1829" i="7"/>
  <c r="U1829" i="7"/>
  <c r="T1829" i="7"/>
  <c r="S1829" i="7"/>
  <c r="R1829" i="7"/>
  <c r="Q1829" i="7"/>
  <c r="P1829" i="7"/>
  <c r="O1829" i="7"/>
  <c r="N1829" i="7"/>
  <c r="M1829" i="7"/>
  <c r="L1829" i="7"/>
  <c r="K1829" i="7"/>
  <c r="J1829" i="7"/>
  <c r="I1829" i="7"/>
  <c r="H1829" i="7"/>
  <c r="G1829" i="7"/>
  <c r="F1829" i="7"/>
  <c r="E1829" i="7"/>
  <c r="D1829" i="7"/>
  <c r="C1829" i="7"/>
  <c r="B1829" i="7"/>
  <c r="A1829" i="7"/>
  <c r="AB1828" i="7"/>
  <c r="AA1828" i="7"/>
  <c r="Z1828" i="7"/>
  <c r="Y1828" i="7"/>
  <c r="X1828" i="7"/>
  <c r="W1828" i="7"/>
  <c r="V1828" i="7"/>
  <c r="U1828" i="7"/>
  <c r="T1828" i="7"/>
  <c r="S1828" i="7"/>
  <c r="R1828" i="7"/>
  <c r="Q1828" i="7"/>
  <c r="P1828" i="7"/>
  <c r="O1828" i="7"/>
  <c r="N1828" i="7"/>
  <c r="M1828" i="7"/>
  <c r="L1828" i="7"/>
  <c r="K1828" i="7"/>
  <c r="J1828" i="7"/>
  <c r="I1828" i="7"/>
  <c r="H1828" i="7"/>
  <c r="G1828" i="7"/>
  <c r="F1828" i="7"/>
  <c r="E1828" i="7"/>
  <c r="D1828" i="7"/>
  <c r="C1828" i="7"/>
  <c r="B1828" i="7"/>
  <c r="A1828" i="7"/>
  <c r="AB1827" i="7"/>
  <c r="AA1827" i="7"/>
  <c r="Z1827" i="7"/>
  <c r="Y1827" i="7"/>
  <c r="X1827" i="7"/>
  <c r="W1827" i="7"/>
  <c r="V1827" i="7"/>
  <c r="U1827" i="7"/>
  <c r="T1827" i="7"/>
  <c r="S1827" i="7"/>
  <c r="R1827" i="7"/>
  <c r="Q1827" i="7"/>
  <c r="P1827" i="7"/>
  <c r="O1827" i="7"/>
  <c r="N1827" i="7"/>
  <c r="M1827" i="7"/>
  <c r="L1827" i="7"/>
  <c r="K1827" i="7"/>
  <c r="J1827" i="7"/>
  <c r="I1827" i="7"/>
  <c r="H1827" i="7"/>
  <c r="G1827" i="7"/>
  <c r="F1827" i="7"/>
  <c r="E1827" i="7"/>
  <c r="D1827" i="7"/>
  <c r="C1827" i="7"/>
  <c r="B1827" i="7"/>
  <c r="A1827" i="7"/>
  <c r="AB1826" i="7"/>
  <c r="AA1826" i="7"/>
  <c r="Z1826" i="7"/>
  <c r="Y1826" i="7"/>
  <c r="X1826" i="7"/>
  <c r="W1826" i="7"/>
  <c r="V1826" i="7"/>
  <c r="U1826" i="7"/>
  <c r="T1826" i="7"/>
  <c r="S1826" i="7"/>
  <c r="R1826" i="7"/>
  <c r="Q1826" i="7"/>
  <c r="P1826" i="7"/>
  <c r="O1826" i="7"/>
  <c r="N1826" i="7"/>
  <c r="M1826" i="7"/>
  <c r="L1826" i="7"/>
  <c r="K1826" i="7"/>
  <c r="J1826" i="7"/>
  <c r="I1826" i="7"/>
  <c r="H1826" i="7"/>
  <c r="G1826" i="7"/>
  <c r="F1826" i="7"/>
  <c r="E1826" i="7"/>
  <c r="D1826" i="7"/>
  <c r="C1826" i="7"/>
  <c r="B1826" i="7"/>
  <c r="A1826" i="7"/>
  <c r="AB1825" i="7"/>
  <c r="AA1825" i="7"/>
  <c r="Z1825" i="7"/>
  <c r="Y1825" i="7"/>
  <c r="X1825" i="7"/>
  <c r="W1825" i="7"/>
  <c r="V1825" i="7"/>
  <c r="U1825" i="7"/>
  <c r="T1825" i="7"/>
  <c r="S1825" i="7"/>
  <c r="R1825" i="7"/>
  <c r="Q1825" i="7"/>
  <c r="P1825" i="7"/>
  <c r="O1825" i="7"/>
  <c r="N1825" i="7"/>
  <c r="M1825" i="7"/>
  <c r="L1825" i="7"/>
  <c r="K1825" i="7"/>
  <c r="J1825" i="7"/>
  <c r="I1825" i="7"/>
  <c r="H1825" i="7"/>
  <c r="G1825" i="7"/>
  <c r="F1825" i="7"/>
  <c r="E1825" i="7"/>
  <c r="D1825" i="7"/>
  <c r="C1825" i="7"/>
  <c r="B1825" i="7"/>
  <c r="A1825" i="7"/>
  <c r="AB1824" i="7"/>
  <c r="AA1824" i="7"/>
  <c r="Z1824" i="7"/>
  <c r="Y1824" i="7"/>
  <c r="X1824" i="7"/>
  <c r="W1824" i="7"/>
  <c r="V1824" i="7"/>
  <c r="U1824" i="7"/>
  <c r="T1824" i="7"/>
  <c r="S1824" i="7"/>
  <c r="R1824" i="7"/>
  <c r="Q1824" i="7"/>
  <c r="P1824" i="7"/>
  <c r="O1824" i="7"/>
  <c r="N1824" i="7"/>
  <c r="M1824" i="7"/>
  <c r="L1824" i="7"/>
  <c r="K1824" i="7"/>
  <c r="J1824" i="7"/>
  <c r="I1824" i="7"/>
  <c r="H1824" i="7"/>
  <c r="G1824" i="7"/>
  <c r="F1824" i="7"/>
  <c r="E1824" i="7"/>
  <c r="D1824" i="7"/>
  <c r="C1824" i="7"/>
  <c r="B1824" i="7"/>
  <c r="A1824" i="7"/>
  <c r="AB1548" i="7"/>
  <c r="AA1548" i="7"/>
  <c r="Z1548" i="7"/>
  <c r="Y1548" i="7"/>
  <c r="X1548" i="7"/>
  <c r="W1548" i="7"/>
  <c r="V1548" i="7"/>
  <c r="U1548" i="7"/>
  <c r="T1548" i="7"/>
  <c r="S1548" i="7"/>
  <c r="R1548" i="7"/>
  <c r="Q1548" i="7"/>
  <c r="P1548" i="7"/>
  <c r="O1548" i="7"/>
  <c r="N1548" i="7"/>
  <c r="M1548" i="7"/>
  <c r="L1548" i="7"/>
  <c r="K1548" i="7"/>
  <c r="J1548" i="7"/>
  <c r="I1548" i="7"/>
  <c r="H1548" i="7"/>
  <c r="G1548" i="7"/>
  <c r="F1548" i="7"/>
  <c r="E1548" i="7"/>
  <c r="D1548" i="7"/>
  <c r="C1548" i="7"/>
  <c r="B1548" i="7"/>
  <c r="A1548" i="7"/>
  <c r="AB1822" i="7"/>
  <c r="AA1822" i="7"/>
  <c r="Z1822" i="7"/>
  <c r="Y1822" i="7"/>
  <c r="X1822" i="7"/>
  <c r="W1822" i="7"/>
  <c r="V1822" i="7"/>
  <c r="U1822" i="7"/>
  <c r="T1822" i="7"/>
  <c r="S1822" i="7"/>
  <c r="R1822" i="7"/>
  <c r="Q1822" i="7"/>
  <c r="P1822" i="7"/>
  <c r="O1822" i="7"/>
  <c r="N1822" i="7"/>
  <c r="M1822" i="7"/>
  <c r="L1822" i="7"/>
  <c r="K1822" i="7"/>
  <c r="J1822" i="7"/>
  <c r="I1822" i="7"/>
  <c r="H1822" i="7"/>
  <c r="G1822" i="7"/>
  <c r="F1822" i="7"/>
  <c r="E1822" i="7"/>
  <c r="D1822" i="7"/>
  <c r="C1822" i="7"/>
  <c r="B1822" i="7"/>
  <c r="A1822" i="7"/>
  <c r="AB1547" i="7"/>
  <c r="AA1547" i="7"/>
  <c r="Z1547" i="7"/>
  <c r="Y1547" i="7"/>
  <c r="X1547" i="7"/>
  <c r="W1547" i="7"/>
  <c r="V1547" i="7"/>
  <c r="U1547" i="7"/>
  <c r="T1547" i="7"/>
  <c r="S1547" i="7"/>
  <c r="R1547" i="7"/>
  <c r="Q1547" i="7"/>
  <c r="P1547" i="7"/>
  <c r="O1547" i="7"/>
  <c r="N1547" i="7"/>
  <c r="M1547" i="7"/>
  <c r="L1547" i="7"/>
  <c r="K1547" i="7"/>
  <c r="J1547" i="7"/>
  <c r="I1547" i="7"/>
  <c r="H1547" i="7"/>
  <c r="G1547" i="7"/>
  <c r="F1547" i="7"/>
  <c r="E1547" i="7"/>
  <c r="D1547" i="7"/>
  <c r="C1547" i="7"/>
  <c r="B1547" i="7"/>
  <c r="A1547" i="7"/>
  <c r="AB1820" i="7"/>
  <c r="AA1820" i="7"/>
  <c r="Z1820" i="7"/>
  <c r="Y1820" i="7"/>
  <c r="X1820" i="7"/>
  <c r="W1820" i="7"/>
  <c r="V1820" i="7"/>
  <c r="U1820" i="7"/>
  <c r="T1820" i="7"/>
  <c r="S1820" i="7"/>
  <c r="R1820" i="7"/>
  <c r="Q1820" i="7"/>
  <c r="P1820" i="7"/>
  <c r="O1820" i="7"/>
  <c r="N1820" i="7"/>
  <c r="M1820" i="7"/>
  <c r="L1820" i="7"/>
  <c r="K1820" i="7"/>
  <c r="J1820" i="7"/>
  <c r="I1820" i="7"/>
  <c r="H1820" i="7"/>
  <c r="G1820" i="7"/>
  <c r="F1820" i="7"/>
  <c r="E1820" i="7"/>
  <c r="D1820" i="7"/>
  <c r="C1820" i="7"/>
  <c r="B1820" i="7"/>
  <c r="A1820" i="7"/>
  <c r="AB1819" i="7"/>
  <c r="AA1819" i="7"/>
  <c r="Z1819" i="7"/>
  <c r="Y1819" i="7"/>
  <c r="X1819" i="7"/>
  <c r="W1819" i="7"/>
  <c r="V1819" i="7"/>
  <c r="U1819" i="7"/>
  <c r="T1819" i="7"/>
  <c r="S1819" i="7"/>
  <c r="R1819" i="7"/>
  <c r="Q1819" i="7"/>
  <c r="P1819" i="7"/>
  <c r="O1819" i="7"/>
  <c r="N1819" i="7"/>
  <c r="M1819" i="7"/>
  <c r="L1819" i="7"/>
  <c r="K1819" i="7"/>
  <c r="J1819" i="7"/>
  <c r="I1819" i="7"/>
  <c r="H1819" i="7"/>
  <c r="G1819" i="7"/>
  <c r="F1819" i="7"/>
  <c r="E1819" i="7"/>
  <c r="D1819" i="7"/>
  <c r="C1819" i="7"/>
  <c r="B1819" i="7"/>
  <c r="A1819" i="7"/>
  <c r="AB1818" i="7"/>
  <c r="AA1818" i="7"/>
  <c r="Z1818" i="7"/>
  <c r="Y1818" i="7"/>
  <c r="X1818" i="7"/>
  <c r="W1818" i="7"/>
  <c r="V1818" i="7"/>
  <c r="U1818" i="7"/>
  <c r="T1818" i="7"/>
  <c r="S1818" i="7"/>
  <c r="R1818" i="7"/>
  <c r="Q1818" i="7"/>
  <c r="P1818" i="7"/>
  <c r="O1818" i="7"/>
  <c r="N1818" i="7"/>
  <c r="M1818" i="7"/>
  <c r="L1818" i="7"/>
  <c r="K1818" i="7"/>
  <c r="J1818" i="7"/>
  <c r="I1818" i="7"/>
  <c r="H1818" i="7"/>
  <c r="G1818" i="7"/>
  <c r="F1818" i="7"/>
  <c r="E1818" i="7"/>
  <c r="D1818" i="7"/>
  <c r="C1818" i="7"/>
  <c r="B1818" i="7"/>
  <c r="A1818" i="7"/>
  <c r="AB1817" i="7"/>
  <c r="AA1817" i="7"/>
  <c r="Z1817" i="7"/>
  <c r="Y1817" i="7"/>
  <c r="X1817" i="7"/>
  <c r="W1817" i="7"/>
  <c r="V1817" i="7"/>
  <c r="U1817" i="7"/>
  <c r="T1817" i="7"/>
  <c r="S1817" i="7"/>
  <c r="R1817" i="7"/>
  <c r="Q1817" i="7"/>
  <c r="P1817" i="7"/>
  <c r="O1817" i="7"/>
  <c r="N1817" i="7"/>
  <c r="M1817" i="7"/>
  <c r="L1817" i="7"/>
  <c r="K1817" i="7"/>
  <c r="J1817" i="7"/>
  <c r="I1817" i="7"/>
  <c r="H1817" i="7"/>
  <c r="G1817" i="7"/>
  <c r="F1817" i="7"/>
  <c r="E1817" i="7"/>
  <c r="D1817" i="7"/>
  <c r="C1817" i="7"/>
  <c r="B1817" i="7"/>
  <c r="A1817" i="7"/>
  <c r="AB1816" i="7"/>
  <c r="AA1816" i="7"/>
  <c r="Z1816" i="7"/>
  <c r="Y1816" i="7"/>
  <c r="X1816" i="7"/>
  <c r="W1816" i="7"/>
  <c r="V1816" i="7"/>
  <c r="U1816" i="7"/>
  <c r="T1816" i="7"/>
  <c r="S1816" i="7"/>
  <c r="R1816" i="7"/>
  <c r="Q1816" i="7"/>
  <c r="P1816" i="7"/>
  <c r="O1816" i="7"/>
  <c r="N1816" i="7"/>
  <c r="M1816" i="7"/>
  <c r="L1816" i="7"/>
  <c r="K1816" i="7"/>
  <c r="J1816" i="7"/>
  <c r="I1816" i="7"/>
  <c r="H1816" i="7"/>
  <c r="G1816" i="7"/>
  <c r="F1816" i="7"/>
  <c r="E1816" i="7"/>
  <c r="D1816" i="7"/>
  <c r="C1816" i="7"/>
  <c r="B1816" i="7"/>
  <c r="A1816" i="7"/>
  <c r="AB1462" i="7"/>
  <c r="AA1462" i="7"/>
  <c r="Z1462" i="7"/>
  <c r="Y1462" i="7"/>
  <c r="X1462" i="7"/>
  <c r="W1462" i="7"/>
  <c r="V1462" i="7"/>
  <c r="U1462" i="7"/>
  <c r="T1462" i="7"/>
  <c r="S1462" i="7"/>
  <c r="R1462" i="7"/>
  <c r="Q1462" i="7"/>
  <c r="P1462" i="7"/>
  <c r="O1462" i="7"/>
  <c r="N1462" i="7"/>
  <c r="M1462" i="7"/>
  <c r="L1462" i="7"/>
  <c r="K1462" i="7"/>
  <c r="J1462" i="7"/>
  <c r="I1462" i="7"/>
  <c r="H1462" i="7"/>
  <c r="G1462" i="7"/>
  <c r="F1462" i="7"/>
  <c r="E1462" i="7"/>
  <c r="D1462" i="7"/>
  <c r="C1462" i="7"/>
  <c r="B1462" i="7"/>
  <c r="A1462" i="7"/>
  <c r="AB1814" i="7"/>
  <c r="AA1814" i="7"/>
  <c r="Z1814" i="7"/>
  <c r="Y1814" i="7"/>
  <c r="X1814" i="7"/>
  <c r="W1814" i="7"/>
  <c r="V1814" i="7"/>
  <c r="U1814" i="7"/>
  <c r="T1814" i="7"/>
  <c r="S1814" i="7"/>
  <c r="R1814" i="7"/>
  <c r="Q1814" i="7"/>
  <c r="P1814" i="7"/>
  <c r="O1814" i="7"/>
  <c r="N1814" i="7"/>
  <c r="M1814" i="7"/>
  <c r="L1814" i="7"/>
  <c r="K1814" i="7"/>
  <c r="J1814" i="7"/>
  <c r="I1814" i="7"/>
  <c r="H1814" i="7"/>
  <c r="G1814" i="7"/>
  <c r="F1814" i="7"/>
  <c r="E1814" i="7"/>
  <c r="D1814" i="7"/>
  <c r="C1814" i="7"/>
  <c r="B1814" i="7"/>
  <c r="A1814" i="7"/>
  <c r="AB1813" i="7"/>
  <c r="AA1813" i="7"/>
  <c r="Z1813" i="7"/>
  <c r="Y1813" i="7"/>
  <c r="X1813" i="7"/>
  <c r="W1813" i="7"/>
  <c r="V1813" i="7"/>
  <c r="U1813" i="7"/>
  <c r="T1813" i="7"/>
  <c r="S1813" i="7"/>
  <c r="R1813" i="7"/>
  <c r="Q1813" i="7"/>
  <c r="P1813" i="7"/>
  <c r="O1813" i="7"/>
  <c r="N1813" i="7"/>
  <c r="M1813" i="7"/>
  <c r="L1813" i="7"/>
  <c r="K1813" i="7"/>
  <c r="J1813" i="7"/>
  <c r="I1813" i="7"/>
  <c r="H1813" i="7"/>
  <c r="G1813" i="7"/>
  <c r="F1813" i="7"/>
  <c r="E1813" i="7"/>
  <c r="D1813" i="7"/>
  <c r="C1813" i="7"/>
  <c r="B1813" i="7"/>
  <c r="A1813" i="7"/>
  <c r="AB1812" i="7"/>
  <c r="AA1812" i="7"/>
  <c r="Z1812" i="7"/>
  <c r="Y1812" i="7"/>
  <c r="X1812" i="7"/>
  <c r="W1812" i="7"/>
  <c r="V1812" i="7"/>
  <c r="U1812" i="7"/>
  <c r="T1812" i="7"/>
  <c r="S1812" i="7"/>
  <c r="R1812" i="7"/>
  <c r="Q1812" i="7"/>
  <c r="P1812" i="7"/>
  <c r="O1812" i="7"/>
  <c r="N1812" i="7"/>
  <c r="M1812" i="7"/>
  <c r="L1812" i="7"/>
  <c r="K1812" i="7"/>
  <c r="J1812" i="7"/>
  <c r="I1812" i="7"/>
  <c r="H1812" i="7"/>
  <c r="G1812" i="7"/>
  <c r="F1812" i="7"/>
  <c r="E1812" i="7"/>
  <c r="D1812" i="7"/>
  <c r="C1812" i="7"/>
  <c r="B1812" i="7"/>
  <c r="A1812" i="7"/>
  <c r="AB1811" i="7"/>
  <c r="AA1811" i="7"/>
  <c r="Z1811" i="7"/>
  <c r="Y1811" i="7"/>
  <c r="X1811" i="7"/>
  <c r="W1811" i="7"/>
  <c r="V1811" i="7"/>
  <c r="U1811" i="7"/>
  <c r="T1811" i="7"/>
  <c r="S1811" i="7"/>
  <c r="R1811" i="7"/>
  <c r="Q1811" i="7"/>
  <c r="P1811" i="7"/>
  <c r="O1811" i="7"/>
  <c r="N1811" i="7"/>
  <c r="M1811" i="7"/>
  <c r="L1811" i="7"/>
  <c r="K1811" i="7"/>
  <c r="J1811" i="7"/>
  <c r="I1811" i="7"/>
  <c r="H1811" i="7"/>
  <c r="G1811" i="7"/>
  <c r="F1811" i="7"/>
  <c r="E1811" i="7"/>
  <c r="D1811" i="7"/>
  <c r="C1811" i="7"/>
  <c r="B1811" i="7"/>
  <c r="A1811" i="7"/>
  <c r="AB1810" i="7"/>
  <c r="AA1810" i="7"/>
  <c r="Z1810" i="7"/>
  <c r="Y1810" i="7"/>
  <c r="X1810" i="7"/>
  <c r="W1810" i="7"/>
  <c r="V1810" i="7"/>
  <c r="U1810" i="7"/>
  <c r="T1810" i="7"/>
  <c r="S1810" i="7"/>
  <c r="R1810" i="7"/>
  <c r="Q1810" i="7"/>
  <c r="P1810" i="7"/>
  <c r="O1810" i="7"/>
  <c r="N1810" i="7"/>
  <c r="M1810" i="7"/>
  <c r="L1810" i="7"/>
  <c r="K1810" i="7"/>
  <c r="J1810" i="7"/>
  <c r="I1810" i="7"/>
  <c r="H1810" i="7"/>
  <c r="G1810" i="7"/>
  <c r="F1810" i="7"/>
  <c r="E1810" i="7"/>
  <c r="D1810" i="7"/>
  <c r="C1810" i="7"/>
  <c r="B1810" i="7"/>
  <c r="A1810" i="7"/>
  <c r="AB1809" i="7"/>
  <c r="AA1809" i="7"/>
  <c r="Z1809" i="7"/>
  <c r="Y1809" i="7"/>
  <c r="X1809" i="7"/>
  <c r="W1809" i="7"/>
  <c r="V1809" i="7"/>
  <c r="U1809" i="7"/>
  <c r="T1809" i="7"/>
  <c r="S1809" i="7"/>
  <c r="R1809" i="7"/>
  <c r="Q1809" i="7"/>
  <c r="P1809" i="7"/>
  <c r="O1809" i="7"/>
  <c r="N1809" i="7"/>
  <c r="M1809" i="7"/>
  <c r="L1809" i="7"/>
  <c r="K1809" i="7"/>
  <c r="J1809" i="7"/>
  <c r="I1809" i="7"/>
  <c r="H1809" i="7"/>
  <c r="G1809" i="7"/>
  <c r="F1809" i="7"/>
  <c r="E1809" i="7"/>
  <c r="D1809" i="7"/>
  <c r="C1809" i="7"/>
  <c r="B1809" i="7"/>
  <c r="A1809" i="7"/>
  <c r="AB1808" i="7"/>
  <c r="AA1808" i="7"/>
  <c r="Z1808" i="7"/>
  <c r="Y1808" i="7"/>
  <c r="X1808" i="7"/>
  <c r="W1808" i="7"/>
  <c r="V1808" i="7"/>
  <c r="U1808" i="7"/>
  <c r="T1808" i="7"/>
  <c r="S1808" i="7"/>
  <c r="R1808" i="7"/>
  <c r="Q1808" i="7"/>
  <c r="P1808" i="7"/>
  <c r="O1808" i="7"/>
  <c r="N1808" i="7"/>
  <c r="M1808" i="7"/>
  <c r="L1808" i="7"/>
  <c r="K1808" i="7"/>
  <c r="J1808" i="7"/>
  <c r="I1808" i="7"/>
  <c r="H1808" i="7"/>
  <c r="G1808" i="7"/>
  <c r="F1808" i="7"/>
  <c r="E1808" i="7"/>
  <c r="D1808" i="7"/>
  <c r="C1808" i="7"/>
  <c r="B1808" i="7"/>
  <c r="A1808" i="7"/>
  <c r="AB1807" i="7"/>
  <c r="AA1807" i="7"/>
  <c r="Z1807" i="7"/>
  <c r="Y1807" i="7"/>
  <c r="X1807" i="7"/>
  <c r="W1807" i="7"/>
  <c r="V1807" i="7"/>
  <c r="U1807" i="7"/>
  <c r="T1807" i="7"/>
  <c r="S1807" i="7"/>
  <c r="R1807" i="7"/>
  <c r="Q1807" i="7"/>
  <c r="P1807" i="7"/>
  <c r="O1807" i="7"/>
  <c r="N1807" i="7"/>
  <c r="M1807" i="7"/>
  <c r="L1807" i="7"/>
  <c r="K1807" i="7"/>
  <c r="J1807" i="7"/>
  <c r="I1807" i="7"/>
  <c r="H1807" i="7"/>
  <c r="G1807" i="7"/>
  <c r="F1807" i="7"/>
  <c r="E1807" i="7"/>
  <c r="D1807" i="7"/>
  <c r="C1807" i="7"/>
  <c r="B1807" i="7"/>
  <c r="A1807" i="7"/>
  <c r="AB1806" i="7"/>
  <c r="AA1806" i="7"/>
  <c r="Z1806" i="7"/>
  <c r="Y1806" i="7"/>
  <c r="X1806" i="7"/>
  <c r="W1806" i="7"/>
  <c r="V1806" i="7"/>
  <c r="U1806" i="7"/>
  <c r="T1806" i="7"/>
  <c r="S1806" i="7"/>
  <c r="R1806" i="7"/>
  <c r="Q1806" i="7"/>
  <c r="P1806" i="7"/>
  <c r="O1806" i="7"/>
  <c r="N1806" i="7"/>
  <c r="M1806" i="7"/>
  <c r="L1806" i="7"/>
  <c r="K1806" i="7"/>
  <c r="J1806" i="7"/>
  <c r="I1806" i="7"/>
  <c r="H1806" i="7"/>
  <c r="G1806" i="7"/>
  <c r="F1806" i="7"/>
  <c r="E1806" i="7"/>
  <c r="D1806" i="7"/>
  <c r="C1806" i="7"/>
  <c r="B1806" i="7"/>
  <c r="A1806" i="7"/>
  <c r="AB1805" i="7"/>
  <c r="AA1805" i="7"/>
  <c r="Z1805" i="7"/>
  <c r="Y1805" i="7"/>
  <c r="X1805" i="7"/>
  <c r="W1805" i="7"/>
  <c r="V1805" i="7"/>
  <c r="U1805" i="7"/>
  <c r="T1805" i="7"/>
  <c r="S1805" i="7"/>
  <c r="R1805" i="7"/>
  <c r="Q1805" i="7"/>
  <c r="P1805" i="7"/>
  <c r="O1805" i="7"/>
  <c r="N1805" i="7"/>
  <c r="M1805" i="7"/>
  <c r="L1805" i="7"/>
  <c r="K1805" i="7"/>
  <c r="J1805" i="7"/>
  <c r="I1805" i="7"/>
  <c r="H1805" i="7"/>
  <c r="G1805" i="7"/>
  <c r="F1805" i="7"/>
  <c r="E1805" i="7"/>
  <c r="D1805" i="7"/>
  <c r="C1805" i="7"/>
  <c r="B1805" i="7"/>
  <c r="A1805" i="7"/>
  <c r="AB1804" i="7"/>
  <c r="AA1804" i="7"/>
  <c r="Z1804" i="7"/>
  <c r="Y1804" i="7"/>
  <c r="X1804" i="7"/>
  <c r="W1804" i="7"/>
  <c r="V1804" i="7"/>
  <c r="U1804" i="7"/>
  <c r="T1804" i="7"/>
  <c r="S1804" i="7"/>
  <c r="R1804" i="7"/>
  <c r="Q1804" i="7"/>
  <c r="P1804" i="7"/>
  <c r="O1804" i="7"/>
  <c r="N1804" i="7"/>
  <c r="M1804" i="7"/>
  <c r="L1804" i="7"/>
  <c r="K1804" i="7"/>
  <c r="J1804" i="7"/>
  <c r="I1804" i="7"/>
  <c r="H1804" i="7"/>
  <c r="G1804" i="7"/>
  <c r="F1804" i="7"/>
  <c r="E1804" i="7"/>
  <c r="D1804" i="7"/>
  <c r="C1804" i="7"/>
  <c r="B1804" i="7"/>
  <c r="A1804" i="7"/>
  <c r="AB1803" i="7"/>
  <c r="AA1803" i="7"/>
  <c r="Z1803" i="7"/>
  <c r="Y1803" i="7"/>
  <c r="X1803" i="7"/>
  <c r="W1803" i="7"/>
  <c r="V1803" i="7"/>
  <c r="U1803" i="7"/>
  <c r="T1803" i="7"/>
  <c r="S1803" i="7"/>
  <c r="R1803" i="7"/>
  <c r="Q1803" i="7"/>
  <c r="P1803" i="7"/>
  <c r="O1803" i="7"/>
  <c r="N1803" i="7"/>
  <c r="M1803" i="7"/>
  <c r="L1803" i="7"/>
  <c r="K1803" i="7"/>
  <c r="J1803" i="7"/>
  <c r="I1803" i="7"/>
  <c r="H1803" i="7"/>
  <c r="G1803" i="7"/>
  <c r="F1803" i="7"/>
  <c r="E1803" i="7"/>
  <c r="D1803" i="7"/>
  <c r="C1803" i="7"/>
  <c r="B1803" i="7"/>
  <c r="A1803" i="7"/>
  <c r="AB1407" i="7"/>
  <c r="AA1407" i="7"/>
  <c r="Z1407" i="7"/>
  <c r="Y1407" i="7"/>
  <c r="X1407" i="7"/>
  <c r="W1407" i="7"/>
  <c r="V1407" i="7"/>
  <c r="U1407" i="7"/>
  <c r="T1407" i="7"/>
  <c r="S1407" i="7"/>
  <c r="R1407" i="7"/>
  <c r="Q1407" i="7"/>
  <c r="P1407" i="7"/>
  <c r="O1407" i="7"/>
  <c r="N1407" i="7"/>
  <c r="M1407" i="7"/>
  <c r="L1407" i="7"/>
  <c r="K1407" i="7"/>
  <c r="J1407" i="7"/>
  <c r="I1407" i="7"/>
  <c r="H1407" i="7"/>
  <c r="G1407" i="7"/>
  <c r="F1407" i="7"/>
  <c r="E1407" i="7"/>
  <c r="D1407" i="7"/>
  <c r="C1407" i="7"/>
  <c r="B1407" i="7"/>
  <c r="A1407" i="7"/>
  <c r="AB1801" i="7"/>
  <c r="AA1801" i="7"/>
  <c r="Z1801" i="7"/>
  <c r="Y1801" i="7"/>
  <c r="X1801" i="7"/>
  <c r="W1801" i="7"/>
  <c r="V1801" i="7"/>
  <c r="U1801" i="7"/>
  <c r="T1801" i="7"/>
  <c r="S1801" i="7"/>
  <c r="R1801" i="7"/>
  <c r="Q1801" i="7"/>
  <c r="P1801" i="7"/>
  <c r="O1801" i="7"/>
  <c r="N1801" i="7"/>
  <c r="M1801" i="7"/>
  <c r="L1801" i="7"/>
  <c r="K1801" i="7"/>
  <c r="J1801" i="7"/>
  <c r="I1801" i="7"/>
  <c r="H1801" i="7"/>
  <c r="G1801" i="7"/>
  <c r="F1801" i="7"/>
  <c r="E1801" i="7"/>
  <c r="D1801" i="7"/>
  <c r="C1801" i="7"/>
  <c r="B1801" i="7"/>
  <c r="A1801" i="7"/>
  <c r="AB1800" i="7"/>
  <c r="AA1800" i="7"/>
  <c r="Z1800" i="7"/>
  <c r="Y1800" i="7"/>
  <c r="X1800" i="7"/>
  <c r="W1800" i="7"/>
  <c r="V1800" i="7"/>
  <c r="U1800" i="7"/>
  <c r="T1800" i="7"/>
  <c r="S1800" i="7"/>
  <c r="R1800" i="7"/>
  <c r="Q1800" i="7"/>
  <c r="P1800" i="7"/>
  <c r="O1800" i="7"/>
  <c r="N1800" i="7"/>
  <c r="M1800" i="7"/>
  <c r="L1800" i="7"/>
  <c r="K1800" i="7"/>
  <c r="J1800" i="7"/>
  <c r="I1800" i="7"/>
  <c r="H1800" i="7"/>
  <c r="G1800" i="7"/>
  <c r="F1800" i="7"/>
  <c r="E1800" i="7"/>
  <c r="D1800" i="7"/>
  <c r="C1800" i="7"/>
  <c r="B1800" i="7"/>
  <c r="A1800" i="7"/>
  <c r="AB1799" i="7"/>
  <c r="AA1799" i="7"/>
  <c r="Z1799" i="7"/>
  <c r="Y1799" i="7"/>
  <c r="X1799" i="7"/>
  <c r="W1799" i="7"/>
  <c r="V1799" i="7"/>
  <c r="U1799" i="7"/>
  <c r="T1799" i="7"/>
  <c r="S1799" i="7"/>
  <c r="R1799" i="7"/>
  <c r="Q1799" i="7"/>
  <c r="P1799" i="7"/>
  <c r="O1799" i="7"/>
  <c r="N1799" i="7"/>
  <c r="M1799" i="7"/>
  <c r="L1799" i="7"/>
  <c r="K1799" i="7"/>
  <c r="J1799" i="7"/>
  <c r="I1799" i="7"/>
  <c r="H1799" i="7"/>
  <c r="G1799" i="7"/>
  <c r="F1799" i="7"/>
  <c r="E1799" i="7"/>
  <c r="D1799" i="7"/>
  <c r="C1799" i="7"/>
  <c r="B1799" i="7"/>
  <c r="A1799" i="7"/>
  <c r="AB1798" i="7"/>
  <c r="AA1798" i="7"/>
  <c r="Z1798" i="7"/>
  <c r="Y1798" i="7"/>
  <c r="X1798" i="7"/>
  <c r="W1798" i="7"/>
  <c r="V1798" i="7"/>
  <c r="U1798" i="7"/>
  <c r="T1798" i="7"/>
  <c r="S1798" i="7"/>
  <c r="R1798" i="7"/>
  <c r="Q1798" i="7"/>
  <c r="P1798" i="7"/>
  <c r="O1798" i="7"/>
  <c r="N1798" i="7"/>
  <c r="M1798" i="7"/>
  <c r="L1798" i="7"/>
  <c r="K1798" i="7"/>
  <c r="J1798" i="7"/>
  <c r="I1798" i="7"/>
  <c r="H1798" i="7"/>
  <c r="G1798" i="7"/>
  <c r="F1798" i="7"/>
  <c r="E1798" i="7"/>
  <c r="D1798" i="7"/>
  <c r="C1798" i="7"/>
  <c r="B1798" i="7"/>
  <c r="A1798" i="7"/>
  <c r="AB1797" i="7"/>
  <c r="AA1797" i="7"/>
  <c r="Z1797" i="7"/>
  <c r="Y1797" i="7"/>
  <c r="X1797" i="7"/>
  <c r="W1797" i="7"/>
  <c r="V1797" i="7"/>
  <c r="U1797" i="7"/>
  <c r="T1797" i="7"/>
  <c r="S1797" i="7"/>
  <c r="R1797" i="7"/>
  <c r="Q1797" i="7"/>
  <c r="P1797" i="7"/>
  <c r="O1797" i="7"/>
  <c r="N1797" i="7"/>
  <c r="M1797" i="7"/>
  <c r="L1797" i="7"/>
  <c r="K1797" i="7"/>
  <c r="J1797" i="7"/>
  <c r="I1797" i="7"/>
  <c r="H1797" i="7"/>
  <c r="G1797" i="7"/>
  <c r="F1797" i="7"/>
  <c r="E1797" i="7"/>
  <c r="D1797" i="7"/>
  <c r="C1797" i="7"/>
  <c r="B1797" i="7"/>
  <c r="A1797" i="7"/>
  <c r="AB1796" i="7"/>
  <c r="AA1796" i="7"/>
  <c r="Z1796" i="7"/>
  <c r="Y1796" i="7"/>
  <c r="X1796" i="7"/>
  <c r="W1796" i="7"/>
  <c r="V1796" i="7"/>
  <c r="U1796" i="7"/>
  <c r="T1796" i="7"/>
  <c r="S1796" i="7"/>
  <c r="R1796" i="7"/>
  <c r="Q1796" i="7"/>
  <c r="P1796" i="7"/>
  <c r="O1796" i="7"/>
  <c r="N1796" i="7"/>
  <c r="M1796" i="7"/>
  <c r="L1796" i="7"/>
  <c r="K1796" i="7"/>
  <c r="J1796" i="7"/>
  <c r="I1796" i="7"/>
  <c r="H1796" i="7"/>
  <c r="G1796" i="7"/>
  <c r="F1796" i="7"/>
  <c r="E1796" i="7"/>
  <c r="D1796" i="7"/>
  <c r="C1796" i="7"/>
  <c r="B1796" i="7"/>
  <c r="A1796" i="7"/>
  <c r="AB1795" i="7"/>
  <c r="AA1795" i="7"/>
  <c r="Z1795" i="7"/>
  <c r="Y1795" i="7"/>
  <c r="X1795" i="7"/>
  <c r="W1795" i="7"/>
  <c r="V1795" i="7"/>
  <c r="U1795" i="7"/>
  <c r="T1795" i="7"/>
  <c r="S1795" i="7"/>
  <c r="R1795" i="7"/>
  <c r="Q1795" i="7"/>
  <c r="P1795" i="7"/>
  <c r="O1795" i="7"/>
  <c r="N1795" i="7"/>
  <c r="M1795" i="7"/>
  <c r="L1795" i="7"/>
  <c r="K1795" i="7"/>
  <c r="J1795" i="7"/>
  <c r="I1795" i="7"/>
  <c r="H1795" i="7"/>
  <c r="G1795" i="7"/>
  <c r="F1795" i="7"/>
  <c r="E1795" i="7"/>
  <c r="D1795" i="7"/>
  <c r="C1795" i="7"/>
  <c r="B1795" i="7"/>
  <c r="A1795" i="7"/>
  <c r="AB1794" i="7"/>
  <c r="AA1794" i="7"/>
  <c r="Z1794" i="7"/>
  <c r="Y1794" i="7"/>
  <c r="X1794" i="7"/>
  <c r="W1794" i="7"/>
  <c r="V1794" i="7"/>
  <c r="U1794" i="7"/>
  <c r="T1794" i="7"/>
  <c r="S1794" i="7"/>
  <c r="R1794" i="7"/>
  <c r="Q1794" i="7"/>
  <c r="P1794" i="7"/>
  <c r="O1794" i="7"/>
  <c r="N1794" i="7"/>
  <c r="M1794" i="7"/>
  <c r="L1794" i="7"/>
  <c r="K1794" i="7"/>
  <c r="J1794" i="7"/>
  <c r="I1794" i="7"/>
  <c r="H1794" i="7"/>
  <c r="G1794" i="7"/>
  <c r="F1794" i="7"/>
  <c r="E1794" i="7"/>
  <c r="D1794" i="7"/>
  <c r="C1794" i="7"/>
  <c r="B1794" i="7"/>
  <c r="A1794" i="7"/>
  <c r="AB1793" i="7"/>
  <c r="AA1793" i="7"/>
  <c r="Z1793" i="7"/>
  <c r="Y1793" i="7"/>
  <c r="X1793" i="7"/>
  <c r="W1793" i="7"/>
  <c r="V1793" i="7"/>
  <c r="U1793" i="7"/>
  <c r="T1793" i="7"/>
  <c r="S1793" i="7"/>
  <c r="R1793" i="7"/>
  <c r="Q1793" i="7"/>
  <c r="P1793" i="7"/>
  <c r="O1793" i="7"/>
  <c r="N1793" i="7"/>
  <c r="M1793" i="7"/>
  <c r="L1793" i="7"/>
  <c r="K1793" i="7"/>
  <c r="J1793" i="7"/>
  <c r="I1793" i="7"/>
  <c r="H1793" i="7"/>
  <c r="G1793" i="7"/>
  <c r="F1793" i="7"/>
  <c r="E1793" i="7"/>
  <c r="D1793" i="7"/>
  <c r="C1793" i="7"/>
  <c r="B1793" i="7"/>
  <c r="A1793" i="7"/>
  <c r="AB1792" i="7"/>
  <c r="AA1792" i="7"/>
  <c r="Z1792" i="7"/>
  <c r="Y1792" i="7"/>
  <c r="X1792" i="7"/>
  <c r="W1792" i="7"/>
  <c r="V1792" i="7"/>
  <c r="U1792" i="7"/>
  <c r="T1792" i="7"/>
  <c r="S1792" i="7"/>
  <c r="R1792" i="7"/>
  <c r="Q1792" i="7"/>
  <c r="P1792" i="7"/>
  <c r="O1792" i="7"/>
  <c r="N1792" i="7"/>
  <c r="M1792" i="7"/>
  <c r="L1792" i="7"/>
  <c r="K1792" i="7"/>
  <c r="J1792" i="7"/>
  <c r="I1792" i="7"/>
  <c r="H1792" i="7"/>
  <c r="G1792" i="7"/>
  <c r="F1792" i="7"/>
  <c r="E1792" i="7"/>
  <c r="D1792" i="7"/>
  <c r="C1792" i="7"/>
  <c r="B1792" i="7"/>
  <c r="A1792" i="7"/>
  <c r="AB1791" i="7"/>
  <c r="AA1791" i="7"/>
  <c r="Z1791" i="7"/>
  <c r="Y1791" i="7"/>
  <c r="X1791" i="7"/>
  <c r="W1791" i="7"/>
  <c r="V1791" i="7"/>
  <c r="U1791" i="7"/>
  <c r="T1791" i="7"/>
  <c r="S1791" i="7"/>
  <c r="R1791" i="7"/>
  <c r="Q1791" i="7"/>
  <c r="P1791" i="7"/>
  <c r="O1791" i="7"/>
  <c r="N1791" i="7"/>
  <c r="M1791" i="7"/>
  <c r="L1791" i="7"/>
  <c r="K1791" i="7"/>
  <c r="J1791" i="7"/>
  <c r="I1791" i="7"/>
  <c r="H1791" i="7"/>
  <c r="G1791" i="7"/>
  <c r="F1791" i="7"/>
  <c r="E1791" i="7"/>
  <c r="D1791" i="7"/>
  <c r="C1791" i="7"/>
  <c r="B1791" i="7"/>
  <c r="A1791" i="7"/>
  <c r="AB1790" i="7"/>
  <c r="AA1790" i="7"/>
  <c r="Z1790" i="7"/>
  <c r="Y1790" i="7"/>
  <c r="X1790" i="7"/>
  <c r="W1790" i="7"/>
  <c r="V1790" i="7"/>
  <c r="U1790" i="7"/>
  <c r="T1790" i="7"/>
  <c r="S1790" i="7"/>
  <c r="R1790" i="7"/>
  <c r="Q1790" i="7"/>
  <c r="P1790" i="7"/>
  <c r="O1790" i="7"/>
  <c r="N1790" i="7"/>
  <c r="M1790" i="7"/>
  <c r="L1790" i="7"/>
  <c r="K1790" i="7"/>
  <c r="J1790" i="7"/>
  <c r="I1790" i="7"/>
  <c r="H1790" i="7"/>
  <c r="G1790" i="7"/>
  <c r="F1790" i="7"/>
  <c r="E1790" i="7"/>
  <c r="D1790" i="7"/>
  <c r="C1790" i="7"/>
  <c r="B1790" i="7"/>
  <c r="A1790" i="7"/>
  <c r="AB1789" i="7"/>
  <c r="AA1789" i="7"/>
  <c r="Z1789" i="7"/>
  <c r="Y1789" i="7"/>
  <c r="X1789" i="7"/>
  <c r="W1789" i="7"/>
  <c r="V1789" i="7"/>
  <c r="U1789" i="7"/>
  <c r="T1789" i="7"/>
  <c r="S1789" i="7"/>
  <c r="R1789" i="7"/>
  <c r="Q1789" i="7"/>
  <c r="P1789" i="7"/>
  <c r="O1789" i="7"/>
  <c r="N1789" i="7"/>
  <c r="M1789" i="7"/>
  <c r="L1789" i="7"/>
  <c r="K1789" i="7"/>
  <c r="J1789" i="7"/>
  <c r="I1789" i="7"/>
  <c r="H1789" i="7"/>
  <c r="G1789" i="7"/>
  <c r="F1789" i="7"/>
  <c r="E1789" i="7"/>
  <c r="D1789" i="7"/>
  <c r="C1789" i="7"/>
  <c r="B1789" i="7"/>
  <c r="A1789" i="7"/>
  <c r="AB1788" i="7"/>
  <c r="AA1788" i="7"/>
  <c r="Z1788" i="7"/>
  <c r="Y1788" i="7"/>
  <c r="X1788" i="7"/>
  <c r="W1788" i="7"/>
  <c r="V1788" i="7"/>
  <c r="U1788" i="7"/>
  <c r="T1788" i="7"/>
  <c r="S1788" i="7"/>
  <c r="R1788" i="7"/>
  <c r="Q1788" i="7"/>
  <c r="P1788" i="7"/>
  <c r="O1788" i="7"/>
  <c r="N1788" i="7"/>
  <c r="M1788" i="7"/>
  <c r="L1788" i="7"/>
  <c r="K1788" i="7"/>
  <c r="J1788" i="7"/>
  <c r="I1788" i="7"/>
  <c r="H1788" i="7"/>
  <c r="G1788" i="7"/>
  <c r="F1788" i="7"/>
  <c r="E1788" i="7"/>
  <c r="D1788" i="7"/>
  <c r="C1788" i="7"/>
  <c r="B1788" i="7"/>
  <c r="A1788" i="7"/>
  <c r="AB1787" i="7"/>
  <c r="AA1787" i="7"/>
  <c r="Z1787" i="7"/>
  <c r="Y1787" i="7"/>
  <c r="X1787" i="7"/>
  <c r="W1787" i="7"/>
  <c r="V1787" i="7"/>
  <c r="U1787" i="7"/>
  <c r="T1787" i="7"/>
  <c r="S1787" i="7"/>
  <c r="R1787" i="7"/>
  <c r="Q1787" i="7"/>
  <c r="P1787" i="7"/>
  <c r="O1787" i="7"/>
  <c r="N1787" i="7"/>
  <c r="M1787" i="7"/>
  <c r="L1787" i="7"/>
  <c r="K1787" i="7"/>
  <c r="J1787" i="7"/>
  <c r="I1787" i="7"/>
  <c r="H1787" i="7"/>
  <c r="G1787" i="7"/>
  <c r="F1787" i="7"/>
  <c r="E1787" i="7"/>
  <c r="D1787" i="7"/>
  <c r="C1787" i="7"/>
  <c r="B1787" i="7"/>
  <c r="A1787" i="7"/>
  <c r="AB1786" i="7"/>
  <c r="AA1786" i="7"/>
  <c r="Z1786" i="7"/>
  <c r="Y1786" i="7"/>
  <c r="X1786" i="7"/>
  <c r="W1786" i="7"/>
  <c r="V1786" i="7"/>
  <c r="U1786" i="7"/>
  <c r="T1786" i="7"/>
  <c r="S1786" i="7"/>
  <c r="R1786" i="7"/>
  <c r="Q1786" i="7"/>
  <c r="P1786" i="7"/>
  <c r="O1786" i="7"/>
  <c r="N1786" i="7"/>
  <c r="M1786" i="7"/>
  <c r="L1786" i="7"/>
  <c r="K1786" i="7"/>
  <c r="J1786" i="7"/>
  <c r="I1786" i="7"/>
  <c r="H1786" i="7"/>
  <c r="G1786" i="7"/>
  <c r="F1786" i="7"/>
  <c r="E1786" i="7"/>
  <c r="D1786" i="7"/>
  <c r="C1786" i="7"/>
  <c r="B1786" i="7"/>
  <c r="A1786" i="7"/>
  <c r="AB1785" i="7"/>
  <c r="AA1785" i="7"/>
  <c r="Z1785" i="7"/>
  <c r="Y1785" i="7"/>
  <c r="X1785" i="7"/>
  <c r="W1785" i="7"/>
  <c r="V1785" i="7"/>
  <c r="U1785" i="7"/>
  <c r="T1785" i="7"/>
  <c r="S1785" i="7"/>
  <c r="R1785" i="7"/>
  <c r="Q1785" i="7"/>
  <c r="P1785" i="7"/>
  <c r="O1785" i="7"/>
  <c r="N1785" i="7"/>
  <c r="M1785" i="7"/>
  <c r="L1785" i="7"/>
  <c r="K1785" i="7"/>
  <c r="J1785" i="7"/>
  <c r="I1785" i="7"/>
  <c r="H1785" i="7"/>
  <c r="G1785" i="7"/>
  <c r="F1785" i="7"/>
  <c r="E1785" i="7"/>
  <c r="D1785" i="7"/>
  <c r="C1785" i="7"/>
  <c r="B1785" i="7"/>
  <c r="A1785" i="7"/>
  <c r="AB1784" i="7"/>
  <c r="AA1784" i="7"/>
  <c r="Z1784" i="7"/>
  <c r="Y1784" i="7"/>
  <c r="X1784" i="7"/>
  <c r="W1784" i="7"/>
  <c r="V1784" i="7"/>
  <c r="U1784" i="7"/>
  <c r="T1784" i="7"/>
  <c r="S1784" i="7"/>
  <c r="R1784" i="7"/>
  <c r="Q1784" i="7"/>
  <c r="P1784" i="7"/>
  <c r="O1784" i="7"/>
  <c r="N1784" i="7"/>
  <c r="M1784" i="7"/>
  <c r="L1784" i="7"/>
  <c r="K1784" i="7"/>
  <c r="J1784" i="7"/>
  <c r="I1784" i="7"/>
  <c r="H1784" i="7"/>
  <c r="G1784" i="7"/>
  <c r="F1784" i="7"/>
  <c r="E1784" i="7"/>
  <c r="D1784" i="7"/>
  <c r="C1784" i="7"/>
  <c r="B1784" i="7"/>
  <c r="A1784" i="7"/>
  <c r="AB1783" i="7"/>
  <c r="AA1783" i="7"/>
  <c r="Z1783" i="7"/>
  <c r="Y1783" i="7"/>
  <c r="X1783" i="7"/>
  <c r="W1783" i="7"/>
  <c r="V1783" i="7"/>
  <c r="U1783" i="7"/>
  <c r="T1783" i="7"/>
  <c r="S1783" i="7"/>
  <c r="R1783" i="7"/>
  <c r="Q1783" i="7"/>
  <c r="P1783" i="7"/>
  <c r="O1783" i="7"/>
  <c r="N1783" i="7"/>
  <c r="M1783" i="7"/>
  <c r="L1783" i="7"/>
  <c r="K1783" i="7"/>
  <c r="J1783" i="7"/>
  <c r="I1783" i="7"/>
  <c r="H1783" i="7"/>
  <c r="G1783" i="7"/>
  <c r="F1783" i="7"/>
  <c r="E1783" i="7"/>
  <c r="D1783" i="7"/>
  <c r="C1783" i="7"/>
  <c r="B1783" i="7"/>
  <c r="A1783" i="7"/>
  <c r="AB1782" i="7"/>
  <c r="AA1782" i="7"/>
  <c r="Z1782" i="7"/>
  <c r="Y1782" i="7"/>
  <c r="X1782" i="7"/>
  <c r="W1782" i="7"/>
  <c r="V1782" i="7"/>
  <c r="U1782" i="7"/>
  <c r="T1782" i="7"/>
  <c r="S1782" i="7"/>
  <c r="R1782" i="7"/>
  <c r="Q1782" i="7"/>
  <c r="P1782" i="7"/>
  <c r="O1782" i="7"/>
  <c r="N1782" i="7"/>
  <c r="M1782" i="7"/>
  <c r="L1782" i="7"/>
  <c r="K1782" i="7"/>
  <c r="J1782" i="7"/>
  <c r="I1782" i="7"/>
  <c r="H1782" i="7"/>
  <c r="G1782" i="7"/>
  <c r="F1782" i="7"/>
  <c r="E1782" i="7"/>
  <c r="D1782" i="7"/>
  <c r="C1782" i="7"/>
  <c r="B1782" i="7"/>
  <c r="A1782" i="7"/>
  <c r="AB1781" i="7"/>
  <c r="AA1781" i="7"/>
  <c r="Z1781" i="7"/>
  <c r="Y1781" i="7"/>
  <c r="X1781" i="7"/>
  <c r="W1781" i="7"/>
  <c r="V1781" i="7"/>
  <c r="U1781" i="7"/>
  <c r="T1781" i="7"/>
  <c r="S1781" i="7"/>
  <c r="R1781" i="7"/>
  <c r="Q1781" i="7"/>
  <c r="P1781" i="7"/>
  <c r="O1781" i="7"/>
  <c r="N1781" i="7"/>
  <c r="M1781" i="7"/>
  <c r="L1781" i="7"/>
  <c r="K1781" i="7"/>
  <c r="J1781" i="7"/>
  <c r="I1781" i="7"/>
  <c r="H1781" i="7"/>
  <c r="G1781" i="7"/>
  <c r="F1781" i="7"/>
  <c r="E1781" i="7"/>
  <c r="D1781" i="7"/>
  <c r="C1781" i="7"/>
  <c r="B1781" i="7"/>
  <c r="A1781" i="7"/>
  <c r="AB1780" i="7"/>
  <c r="AA1780" i="7"/>
  <c r="Z1780" i="7"/>
  <c r="Y1780" i="7"/>
  <c r="X1780" i="7"/>
  <c r="W1780" i="7"/>
  <c r="V1780" i="7"/>
  <c r="U1780" i="7"/>
  <c r="T1780" i="7"/>
  <c r="S1780" i="7"/>
  <c r="R1780" i="7"/>
  <c r="Q1780" i="7"/>
  <c r="P1780" i="7"/>
  <c r="O1780" i="7"/>
  <c r="N1780" i="7"/>
  <c r="M1780" i="7"/>
  <c r="L1780" i="7"/>
  <c r="K1780" i="7"/>
  <c r="J1780" i="7"/>
  <c r="I1780" i="7"/>
  <c r="H1780" i="7"/>
  <c r="G1780" i="7"/>
  <c r="F1780" i="7"/>
  <c r="E1780" i="7"/>
  <c r="D1780" i="7"/>
  <c r="C1780" i="7"/>
  <c r="B1780" i="7"/>
  <c r="A1780" i="7"/>
  <c r="AB1779" i="7"/>
  <c r="AA1779" i="7"/>
  <c r="Z1779" i="7"/>
  <c r="Y1779" i="7"/>
  <c r="X1779" i="7"/>
  <c r="W1779" i="7"/>
  <c r="V1779" i="7"/>
  <c r="U1779" i="7"/>
  <c r="T1779" i="7"/>
  <c r="S1779" i="7"/>
  <c r="R1779" i="7"/>
  <c r="Q1779" i="7"/>
  <c r="P1779" i="7"/>
  <c r="O1779" i="7"/>
  <c r="N1779" i="7"/>
  <c r="M1779" i="7"/>
  <c r="L1779" i="7"/>
  <c r="K1779" i="7"/>
  <c r="J1779" i="7"/>
  <c r="I1779" i="7"/>
  <c r="H1779" i="7"/>
  <c r="G1779" i="7"/>
  <c r="F1779" i="7"/>
  <c r="E1779" i="7"/>
  <c r="D1779" i="7"/>
  <c r="C1779" i="7"/>
  <c r="B1779" i="7"/>
  <c r="A1779" i="7"/>
  <c r="AB1778" i="7"/>
  <c r="AA1778" i="7"/>
  <c r="Z1778" i="7"/>
  <c r="Y1778" i="7"/>
  <c r="X1778" i="7"/>
  <c r="W1778" i="7"/>
  <c r="V1778" i="7"/>
  <c r="U1778" i="7"/>
  <c r="T1778" i="7"/>
  <c r="S1778" i="7"/>
  <c r="R1778" i="7"/>
  <c r="Q1778" i="7"/>
  <c r="P1778" i="7"/>
  <c r="O1778" i="7"/>
  <c r="N1778" i="7"/>
  <c r="M1778" i="7"/>
  <c r="L1778" i="7"/>
  <c r="K1778" i="7"/>
  <c r="J1778" i="7"/>
  <c r="I1778" i="7"/>
  <c r="H1778" i="7"/>
  <c r="G1778" i="7"/>
  <c r="F1778" i="7"/>
  <c r="E1778" i="7"/>
  <c r="D1778" i="7"/>
  <c r="C1778" i="7"/>
  <c r="B1778" i="7"/>
  <c r="A1778" i="7"/>
  <c r="AB1777" i="7"/>
  <c r="AA1777" i="7"/>
  <c r="Z1777" i="7"/>
  <c r="Y1777" i="7"/>
  <c r="X1777" i="7"/>
  <c r="W1777" i="7"/>
  <c r="V1777" i="7"/>
  <c r="U1777" i="7"/>
  <c r="T1777" i="7"/>
  <c r="S1777" i="7"/>
  <c r="R1777" i="7"/>
  <c r="Q1777" i="7"/>
  <c r="P1777" i="7"/>
  <c r="O1777" i="7"/>
  <c r="N1777" i="7"/>
  <c r="M1777" i="7"/>
  <c r="L1777" i="7"/>
  <c r="K1777" i="7"/>
  <c r="J1777" i="7"/>
  <c r="I1777" i="7"/>
  <c r="H1777" i="7"/>
  <c r="G1777" i="7"/>
  <c r="F1777" i="7"/>
  <c r="E1777" i="7"/>
  <c r="D1777" i="7"/>
  <c r="C1777" i="7"/>
  <c r="B1777" i="7"/>
  <c r="A1777" i="7"/>
  <c r="AB1776" i="7"/>
  <c r="AA1776" i="7"/>
  <c r="Z1776" i="7"/>
  <c r="Y1776" i="7"/>
  <c r="X1776" i="7"/>
  <c r="W1776" i="7"/>
  <c r="V1776" i="7"/>
  <c r="U1776" i="7"/>
  <c r="T1776" i="7"/>
  <c r="S1776" i="7"/>
  <c r="R1776" i="7"/>
  <c r="Q1776" i="7"/>
  <c r="P1776" i="7"/>
  <c r="O1776" i="7"/>
  <c r="N1776" i="7"/>
  <c r="M1776" i="7"/>
  <c r="L1776" i="7"/>
  <c r="K1776" i="7"/>
  <c r="J1776" i="7"/>
  <c r="I1776" i="7"/>
  <c r="H1776" i="7"/>
  <c r="G1776" i="7"/>
  <c r="F1776" i="7"/>
  <c r="E1776" i="7"/>
  <c r="D1776" i="7"/>
  <c r="C1776" i="7"/>
  <c r="B1776" i="7"/>
  <c r="A1776" i="7"/>
  <c r="AB1775" i="7"/>
  <c r="AA1775" i="7"/>
  <c r="Z1775" i="7"/>
  <c r="Y1775" i="7"/>
  <c r="X1775" i="7"/>
  <c r="W1775" i="7"/>
  <c r="V1775" i="7"/>
  <c r="U1775" i="7"/>
  <c r="T1775" i="7"/>
  <c r="S1775" i="7"/>
  <c r="R1775" i="7"/>
  <c r="Q1775" i="7"/>
  <c r="P1775" i="7"/>
  <c r="O1775" i="7"/>
  <c r="N1775" i="7"/>
  <c r="M1775" i="7"/>
  <c r="L1775" i="7"/>
  <c r="K1775" i="7"/>
  <c r="J1775" i="7"/>
  <c r="I1775" i="7"/>
  <c r="H1775" i="7"/>
  <c r="G1775" i="7"/>
  <c r="F1775" i="7"/>
  <c r="E1775" i="7"/>
  <c r="D1775" i="7"/>
  <c r="C1775" i="7"/>
  <c r="B1775" i="7"/>
  <c r="A1775" i="7"/>
  <c r="AB1774" i="7"/>
  <c r="AA1774" i="7"/>
  <c r="Z1774" i="7"/>
  <c r="Y1774" i="7"/>
  <c r="X1774" i="7"/>
  <c r="W1774" i="7"/>
  <c r="V1774" i="7"/>
  <c r="U1774" i="7"/>
  <c r="T1774" i="7"/>
  <c r="S1774" i="7"/>
  <c r="R1774" i="7"/>
  <c r="Q1774" i="7"/>
  <c r="P1774" i="7"/>
  <c r="O1774" i="7"/>
  <c r="N1774" i="7"/>
  <c r="M1774" i="7"/>
  <c r="L1774" i="7"/>
  <c r="K1774" i="7"/>
  <c r="J1774" i="7"/>
  <c r="I1774" i="7"/>
  <c r="H1774" i="7"/>
  <c r="G1774" i="7"/>
  <c r="F1774" i="7"/>
  <c r="E1774" i="7"/>
  <c r="D1774" i="7"/>
  <c r="C1774" i="7"/>
  <c r="B1774" i="7"/>
  <c r="A1774" i="7"/>
  <c r="AB1773" i="7"/>
  <c r="AA1773" i="7"/>
  <c r="Z1773" i="7"/>
  <c r="Y1773" i="7"/>
  <c r="X1773" i="7"/>
  <c r="W1773" i="7"/>
  <c r="V1773" i="7"/>
  <c r="U1773" i="7"/>
  <c r="T1773" i="7"/>
  <c r="S1773" i="7"/>
  <c r="R1773" i="7"/>
  <c r="Q1773" i="7"/>
  <c r="P1773" i="7"/>
  <c r="O1773" i="7"/>
  <c r="N1773" i="7"/>
  <c r="M1773" i="7"/>
  <c r="L1773" i="7"/>
  <c r="K1773" i="7"/>
  <c r="J1773" i="7"/>
  <c r="I1773" i="7"/>
  <c r="H1773" i="7"/>
  <c r="G1773" i="7"/>
  <c r="F1773" i="7"/>
  <c r="E1773" i="7"/>
  <c r="D1773" i="7"/>
  <c r="C1773" i="7"/>
  <c r="B1773" i="7"/>
  <c r="A1773" i="7"/>
  <c r="AB1772" i="7"/>
  <c r="AA1772" i="7"/>
  <c r="Z1772" i="7"/>
  <c r="Y1772" i="7"/>
  <c r="X1772" i="7"/>
  <c r="W1772" i="7"/>
  <c r="V1772" i="7"/>
  <c r="U1772" i="7"/>
  <c r="T1772" i="7"/>
  <c r="S1772" i="7"/>
  <c r="R1772" i="7"/>
  <c r="Q1772" i="7"/>
  <c r="P1772" i="7"/>
  <c r="O1772" i="7"/>
  <c r="N1772" i="7"/>
  <c r="M1772" i="7"/>
  <c r="L1772" i="7"/>
  <c r="K1772" i="7"/>
  <c r="J1772" i="7"/>
  <c r="I1772" i="7"/>
  <c r="H1772" i="7"/>
  <c r="G1772" i="7"/>
  <c r="F1772" i="7"/>
  <c r="E1772" i="7"/>
  <c r="D1772" i="7"/>
  <c r="C1772" i="7"/>
  <c r="B1772" i="7"/>
  <c r="A1772" i="7"/>
  <c r="AB1397" i="7"/>
  <c r="AA1397" i="7"/>
  <c r="Z1397" i="7"/>
  <c r="Y1397" i="7"/>
  <c r="X1397" i="7"/>
  <c r="W1397" i="7"/>
  <c r="V1397" i="7"/>
  <c r="U1397" i="7"/>
  <c r="T1397" i="7"/>
  <c r="S1397" i="7"/>
  <c r="R1397" i="7"/>
  <c r="Q1397" i="7"/>
  <c r="P1397" i="7"/>
  <c r="O1397" i="7"/>
  <c r="N1397" i="7"/>
  <c r="M1397" i="7"/>
  <c r="L1397" i="7"/>
  <c r="K1397" i="7"/>
  <c r="J1397" i="7"/>
  <c r="I1397" i="7"/>
  <c r="H1397" i="7"/>
  <c r="G1397" i="7"/>
  <c r="F1397" i="7"/>
  <c r="E1397" i="7"/>
  <c r="D1397" i="7"/>
  <c r="C1397" i="7"/>
  <c r="B1397" i="7"/>
  <c r="A1397" i="7"/>
  <c r="AB1770" i="7"/>
  <c r="AA1770" i="7"/>
  <c r="Z1770" i="7"/>
  <c r="Y1770" i="7"/>
  <c r="X1770" i="7"/>
  <c r="W1770" i="7"/>
  <c r="V1770" i="7"/>
  <c r="U1770" i="7"/>
  <c r="T1770" i="7"/>
  <c r="S1770" i="7"/>
  <c r="R1770" i="7"/>
  <c r="Q1770" i="7"/>
  <c r="P1770" i="7"/>
  <c r="O1770" i="7"/>
  <c r="N1770" i="7"/>
  <c r="M1770" i="7"/>
  <c r="L1770" i="7"/>
  <c r="K1770" i="7"/>
  <c r="J1770" i="7"/>
  <c r="I1770" i="7"/>
  <c r="H1770" i="7"/>
  <c r="G1770" i="7"/>
  <c r="F1770" i="7"/>
  <c r="E1770" i="7"/>
  <c r="D1770" i="7"/>
  <c r="C1770" i="7"/>
  <c r="B1770" i="7"/>
  <c r="A1770" i="7"/>
  <c r="AB1769" i="7"/>
  <c r="AA1769" i="7"/>
  <c r="Z1769" i="7"/>
  <c r="Y1769" i="7"/>
  <c r="X1769" i="7"/>
  <c r="W1769" i="7"/>
  <c r="V1769" i="7"/>
  <c r="U1769" i="7"/>
  <c r="T1769" i="7"/>
  <c r="S1769" i="7"/>
  <c r="R1769" i="7"/>
  <c r="Q1769" i="7"/>
  <c r="P1769" i="7"/>
  <c r="O1769" i="7"/>
  <c r="N1769" i="7"/>
  <c r="M1769" i="7"/>
  <c r="L1769" i="7"/>
  <c r="K1769" i="7"/>
  <c r="J1769" i="7"/>
  <c r="I1769" i="7"/>
  <c r="H1769" i="7"/>
  <c r="G1769" i="7"/>
  <c r="F1769" i="7"/>
  <c r="E1769" i="7"/>
  <c r="D1769" i="7"/>
  <c r="C1769" i="7"/>
  <c r="B1769" i="7"/>
  <c r="A1769" i="7"/>
  <c r="AB1768" i="7"/>
  <c r="AA1768" i="7"/>
  <c r="Z1768" i="7"/>
  <c r="Y1768" i="7"/>
  <c r="X1768" i="7"/>
  <c r="W1768" i="7"/>
  <c r="V1768" i="7"/>
  <c r="U1768" i="7"/>
  <c r="T1768" i="7"/>
  <c r="S1768" i="7"/>
  <c r="R1768" i="7"/>
  <c r="Q1768" i="7"/>
  <c r="P1768" i="7"/>
  <c r="O1768" i="7"/>
  <c r="N1768" i="7"/>
  <c r="M1768" i="7"/>
  <c r="L1768" i="7"/>
  <c r="K1768" i="7"/>
  <c r="J1768" i="7"/>
  <c r="I1768" i="7"/>
  <c r="H1768" i="7"/>
  <c r="G1768" i="7"/>
  <c r="F1768" i="7"/>
  <c r="E1768" i="7"/>
  <c r="D1768" i="7"/>
  <c r="C1768" i="7"/>
  <c r="B1768" i="7"/>
  <c r="A1768" i="7"/>
  <c r="AB1767" i="7"/>
  <c r="AA1767" i="7"/>
  <c r="Z1767" i="7"/>
  <c r="Y1767" i="7"/>
  <c r="X1767" i="7"/>
  <c r="W1767" i="7"/>
  <c r="V1767" i="7"/>
  <c r="U1767" i="7"/>
  <c r="T1767" i="7"/>
  <c r="S1767" i="7"/>
  <c r="R1767" i="7"/>
  <c r="Q1767" i="7"/>
  <c r="P1767" i="7"/>
  <c r="O1767" i="7"/>
  <c r="N1767" i="7"/>
  <c r="M1767" i="7"/>
  <c r="L1767" i="7"/>
  <c r="K1767" i="7"/>
  <c r="J1767" i="7"/>
  <c r="I1767" i="7"/>
  <c r="H1767" i="7"/>
  <c r="G1767" i="7"/>
  <c r="F1767" i="7"/>
  <c r="E1767" i="7"/>
  <c r="D1767" i="7"/>
  <c r="C1767" i="7"/>
  <c r="B1767" i="7"/>
  <c r="A1767" i="7"/>
  <c r="AB1766" i="7"/>
  <c r="AA1766" i="7"/>
  <c r="Z1766" i="7"/>
  <c r="Y1766" i="7"/>
  <c r="X1766" i="7"/>
  <c r="W1766" i="7"/>
  <c r="V1766" i="7"/>
  <c r="U1766" i="7"/>
  <c r="T1766" i="7"/>
  <c r="S1766" i="7"/>
  <c r="R1766" i="7"/>
  <c r="Q1766" i="7"/>
  <c r="P1766" i="7"/>
  <c r="O1766" i="7"/>
  <c r="N1766" i="7"/>
  <c r="M1766" i="7"/>
  <c r="L1766" i="7"/>
  <c r="K1766" i="7"/>
  <c r="J1766" i="7"/>
  <c r="I1766" i="7"/>
  <c r="H1766" i="7"/>
  <c r="G1766" i="7"/>
  <c r="F1766" i="7"/>
  <c r="E1766" i="7"/>
  <c r="D1766" i="7"/>
  <c r="C1766" i="7"/>
  <c r="B1766" i="7"/>
  <c r="A1766" i="7"/>
  <c r="AB1371" i="7"/>
  <c r="AA1371" i="7"/>
  <c r="Z1371" i="7"/>
  <c r="Y1371" i="7"/>
  <c r="X1371" i="7"/>
  <c r="W1371" i="7"/>
  <c r="V1371" i="7"/>
  <c r="U1371" i="7"/>
  <c r="T1371" i="7"/>
  <c r="S1371" i="7"/>
  <c r="R1371" i="7"/>
  <c r="Q1371" i="7"/>
  <c r="P1371" i="7"/>
  <c r="O1371" i="7"/>
  <c r="N1371" i="7"/>
  <c r="M1371" i="7"/>
  <c r="L1371" i="7"/>
  <c r="K1371" i="7"/>
  <c r="J1371" i="7"/>
  <c r="I1371" i="7"/>
  <c r="H1371" i="7"/>
  <c r="G1371" i="7"/>
  <c r="F1371" i="7"/>
  <c r="E1371" i="7"/>
  <c r="D1371" i="7"/>
  <c r="C1371" i="7"/>
  <c r="B1371" i="7"/>
  <c r="A1371" i="7"/>
  <c r="AB1370" i="7"/>
  <c r="AA1370" i="7"/>
  <c r="Z1370" i="7"/>
  <c r="Y1370" i="7"/>
  <c r="X1370" i="7"/>
  <c r="W1370" i="7"/>
  <c r="V1370" i="7"/>
  <c r="U1370" i="7"/>
  <c r="T1370" i="7"/>
  <c r="S1370" i="7"/>
  <c r="R1370" i="7"/>
  <c r="Q1370" i="7"/>
  <c r="P1370" i="7"/>
  <c r="O1370" i="7"/>
  <c r="N1370" i="7"/>
  <c r="M1370" i="7"/>
  <c r="L1370" i="7"/>
  <c r="K1370" i="7"/>
  <c r="J1370" i="7"/>
  <c r="I1370" i="7"/>
  <c r="H1370" i="7"/>
  <c r="G1370" i="7"/>
  <c r="F1370" i="7"/>
  <c r="E1370" i="7"/>
  <c r="D1370" i="7"/>
  <c r="C1370" i="7"/>
  <c r="B1370" i="7"/>
  <c r="A1370" i="7"/>
  <c r="AB1763" i="7"/>
  <c r="AA1763" i="7"/>
  <c r="Z1763" i="7"/>
  <c r="Y1763" i="7"/>
  <c r="X1763" i="7"/>
  <c r="W1763" i="7"/>
  <c r="V1763" i="7"/>
  <c r="U1763" i="7"/>
  <c r="T1763" i="7"/>
  <c r="S1763" i="7"/>
  <c r="R1763" i="7"/>
  <c r="Q1763" i="7"/>
  <c r="P1763" i="7"/>
  <c r="O1763" i="7"/>
  <c r="N1763" i="7"/>
  <c r="M1763" i="7"/>
  <c r="L1763" i="7"/>
  <c r="K1763" i="7"/>
  <c r="J1763" i="7"/>
  <c r="I1763" i="7"/>
  <c r="H1763" i="7"/>
  <c r="G1763" i="7"/>
  <c r="F1763" i="7"/>
  <c r="E1763" i="7"/>
  <c r="D1763" i="7"/>
  <c r="C1763" i="7"/>
  <c r="B1763" i="7"/>
  <c r="A1763" i="7"/>
  <c r="AB1762" i="7"/>
  <c r="AA1762" i="7"/>
  <c r="Z1762" i="7"/>
  <c r="Y1762" i="7"/>
  <c r="X1762" i="7"/>
  <c r="W1762" i="7"/>
  <c r="V1762" i="7"/>
  <c r="U1762" i="7"/>
  <c r="T1762" i="7"/>
  <c r="S1762" i="7"/>
  <c r="R1762" i="7"/>
  <c r="Q1762" i="7"/>
  <c r="P1762" i="7"/>
  <c r="O1762" i="7"/>
  <c r="N1762" i="7"/>
  <c r="M1762" i="7"/>
  <c r="L1762" i="7"/>
  <c r="K1762" i="7"/>
  <c r="J1762" i="7"/>
  <c r="I1762" i="7"/>
  <c r="H1762" i="7"/>
  <c r="G1762" i="7"/>
  <c r="F1762" i="7"/>
  <c r="E1762" i="7"/>
  <c r="D1762" i="7"/>
  <c r="C1762" i="7"/>
  <c r="B1762" i="7"/>
  <c r="A1762" i="7"/>
  <c r="AB1761" i="7"/>
  <c r="AA1761" i="7"/>
  <c r="Z1761" i="7"/>
  <c r="Y1761" i="7"/>
  <c r="X1761" i="7"/>
  <c r="W1761" i="7"/>
  <c r="V1761" i="7"/>
  <c r="U1761" i="7"/>
  <c r="T1761" i="7"/>
  <c r="S1761" i="7"/>
  <c r="R1761" i="7"/>
  <c r="Q1761" i="7"/>
  <c r="P1761" i="7"/>
  <c r="O1761" i="7"/>
  <c r="N1761" i="7"/>
  <c r="M1761" i="7"/>
  <c r="L1761" i="7"/>
  <c r="K1761" i="7"/>
  <c r="J1761" i="7"/>
  <c r="I1761" i="7"/>
  <c r="H1761" i="7"/>
  <c r="G1761" i="7"/>
  <c r="F1761" i="7"/>
  <c r="E1761" i="7"/>
  <c r="D1761" i="7"/>
  <c r="C1761" i="7"/>
  <c r="B1761" i="7"/>
  <c r="A1761" i="7"/>
  <c r="AB1760" i="7"/>
  <c r="AA1760" i="7"/>
  <c r="Z1760" i="7"/>
  <c r="Y1760" i="7"/>
  <c r="X1760" i="7"/>
  <c r="W1760" i="7"/>
  <c r="V1760" i="7"/>
  <c r="U1760" i="7"/>
  <c r="T1760" i="7"/>
  <c r="S1760" i="7"/>
  <c r="R1760" i="7"/>
  <c r="Q1760" i="7"/>
  <c r="P1760" i="7"/>
  <c r="O1760" i="7"/>
  <c r="N1760" i="7"/>
  <c r="M1760" i="7"/>
  <c r="L1760" i="7"/>
  <c r="K1760" i="7"/>
  <c r="J1760" i="7"/>
  <c r="I1760" i="7"/>
  <c r="H1760" i="7"/>
  <c r="G1760" i="7"/>
  <c r="F1760" i="7"/>
  <c r="E1760" i="7"/>
  <c r="D1760" i="7"/>
  <c r="C1760" i="7"/>
  <c r="B1760" i="7"/>
  <c r="A1760" i="7"/>
  <c r="AB1759" i="7"/>
  <c r="AA1759" i="7"/>
  <c r="Z1759" i="7"/>
  <c r="Y1759" i="7"/>
  <c r="X1759" i="7"/>
  <c r="W1759" i="7"/>
  <c r="V1759" i="7"/>
  <c r="U1759" i="7"/>
  <c r="T1759" i="7"/>
  <c r="S1759" i="7"/>
  <c r="R1759" i="7"/>
  <c r="Q1759" i="7"/>
  <c r="P1759" i="7"/>
  <c r="O1759" i="7"/>
  <c r="N1759" i="7"/>
  <c r="M1759" i="7"/>
  <c r="L1759" i="7"/>
  <c r="K1759" i="7"/>
  <c r="J1759" i="7"/>
  <c r="I1759" i="7"/>
  <c r="H1759" i="7"/>
  <c r="G1759" i="7"/>
  <c r="F1759" i="7"/>
  <c r="E1759" i="7"/>
  <c r="D1759" i="7"/>
  <c r="C1759" i="7"/>
  <c r="B1759" i="7"/>
  <c r="A1759" i="7"/>
  <c r="AB1758" i="7"/>
  <c r="AA1758" i="7"/>
  <c r="Z1758" i="7"/>
  <c r="Y1758" i="7"/>
  <c r="X1758" i="7"/>
  <c r="W1758" i="7"/>
  <c r="V1758" i="7"/>
  <c r="U1758" i="7"/>
  <c r="T1758" i="7"/>
  <c r="S1758" i="7"/>
  <c r="R1758" i="7"/>
  <c r="Q1758" i="7"/>
  <c r="P1758" i="7"/>
  <c r="O1758" i="7"/>
  <c r="N1758" i="7"/>
  <c r="M1758" i="7"/>
  <c r="L1758" i="7"/>
  <c r="K1758" i="7"/>
  <c r="J1758" i="7"/>
  <c r="I1758" i="7"/>
  <c r="H1758" i="7"/>
  <c r="G1758" i="7"/>
  <c r="F1758" i="7"/>
  <c r="E1758" i="7"/>
  <c r="D1758" i="7"/>
  <c r="C1758" i="7"/>
  <c r="B1758" i="7"/>
  <c r="A1758" i="7"/>
  <c r="AB1757" i="7"/>
  <c r="AA1757" i="7"/>
  <c r="Z1757" i="7"/>
  <c r="Y1757" i="7"/>
  <c r="X1757" i="7"/>
  <c r="W1757" i="7"/>
  <c r="V1757" i="7"/>
  <c r="U1757" i="7"/>
  <c r="T1757" i="7"/>
  <c r="S1757" i="7"/>
  <c r="R1757" i="7"/>
  <c r="Q1757" i="7"/>
  <c r="P1757" i="7"/>
  <c r="O1757" i="7"/>
  <c r="N1757" i="7"/>
  <c r="M1757" i="7"/>
  <c r="L1757" i="7"/>
  <c r="K1757" i="7"/>
  <c r="J1757" i="7"/>
  <c r="I1757" i="7"/>
  <c r="H1757" i="7"/>
  <c r="G1757" i="7"/>
  <c r="F1757" i="7"/>
  <c r="E1757" i="7"/>
  <c r="D1757" i="7"/>
  <c r="C1757" i="7"/>
  <c r="B1757" i="7"/>
  <c r="A1757" i="7"/>
  <c r="AB1756" i="7"/>
  <c r="AA1756" i="7"/>
  <c r="Z1756" i="7"/>
  <c r="Y1756" i="7"/>
  <c r="X1756" i="7"/>
  <c r="W1756" i="7"/>
  <c r="V1756" i="7"/>
  <c r="U1756" i="7"/>
  <c r="T1756" i="7"/>
  <c r="S1756" i="7"/>
  <c r="R1756" i="7"/>
  <c r="Q1756" i="7"/>
  <c r="P1756" i="7"/>
  <c r="O1756" i="7"/>
  <c r="N1756" i="7"/>
  <c r="M1756" i="7"/>
  <c r="L1756" i="7"/>
  <c r="K1756" i="7"/>
  <c r="J1756" i="7"/>
  <c r="I1756" i="7"/>
  <c r="H1756" i="7"/>
  <c r="G1756" i="7"/>
  <c r="F1756" i="7"/>
  <c r="E1756" i="7"/>
  <c r="D1756" i="7"/>
  <c r="C1756" i="7"/>
  <c r="B1756" i="7"/>
  <c r="A1756" i="7"/>
  <c r="AB1755" i="7"/>
  <c r="AA1755" i="7"/>
  <c r="Z1755" i="7"/>
  <c r="Y1755" i="7"/>
  <c r="X1755" i="7"/>
  <c r="W1755" i="7"/>
  <c r="V1755" i="7"/>
  <c r="U1755" i="7"/>
  <c r="T1755" i="7"/>
  <c r="S1755" i="7"/>
  <c r="R1755" i="7"/>
  <c r="Q1755" i="7"/>
  <c r="P1755" i="7"/>
  <c r="O1755" i="7"/>
  <c r="N1755" i="7"/>
  <c r="M1755" i="7"/>
  <c r="L1755" i="7"/>
  <c r="K1755" i="7"/>
  <c r="J1755" i="7"/>
  <c r="I1755" i="7"/>
  <c r="H1755" i="7"/>
  <c r="G1755" i="7"/>
  <c r="F1755" i="7"/>
  <c r="E1755" i="7"/>
  <c r="D1755" i="7"/>
  <c r="C1755" i="7"/>
  <c r="B1755" i="7"/>
  <c r="A1755" i="7"/>
  <c r="AB1754" i="7"/>
  <c r="AA1754" i="7"/>
  <c r="Z1754" i="7"/>
  <c r="Y1754" i="7"/>
  <c r="X1754" i="7"/>
  <c r="W1754" i="7"/>
  <c r="V1754" i="7"/>
  <c r="U1754" i="7"/>
  <c r="T1754" i="7"/>
  <c r="S1754" i="7"/>
  <c r="R1754" i="7"/>
  <c r="Q1754" i="7"/>
  <c r="P1754" i="7"/>
  <c r="O1754" i="7"/>
  <c r="N1754" i="7"/>
  <c r="M1754" i="7"/>
  <c r="L1754" i="7"/>
  <c r="K1754" i="7"/>
  <c r="J1754" i="7"/>
  <c r="I1754" i="7"/>
  <c r="H1754" i="7"/>
  <c r="G1754" i="7"/>
  <c r="F1754" i="7"/>
  <c r="E1754" i="7"/>
  <c r="D1754" i="7"/>
  <c r="C1754" i="7"/>
  <c r="B1754" i="7"/>
  <c r="A1754" i="7"/>
  <c r="AB1753" i="7"/>
  <c r="AA1753" i="7"/>
  <c r="Z1753" i="7"/>
  <c r="Y1753" i="7"/>
  <c r="X1753" i="7"/>
  <c r="W1753" i="7"/>
  <c r="V1753" i="7"/>
  <c r="U1753" i="7"/>
  <c r="T1753" i="7"/>
  <c r="S1753" i="7"/>
  <c r="R1753" i="7"/>
  <c r="Q1753" i="7"/>
  <c r="P1753" i="7"/>
  <c r="O1753" i="7"/>
  <c r="N1753" i="7"/>
  <c r="M1753" i="7"/>
  <c r="L1753" i="7"/>
  <c r="K1753" i="7"/>
  <c r="J1753" i="7"/>
  <c r="I1753" i="7"/>
  <c r="H1753" i="7"/>
  <c r="G1753" i="7"/>
  <c r="F1753" i="7"/>
  <c r="E1753" i="7"/>
  <c r="D1753" i="7"/>
  <c r="C1753" i="7"/>
  <c r="B1753" i="7"/>
  <c r="A1753" i="7"/>
  <c r="AB1752" i="7"/>
  <c r="AA1752" i="7"/>
  <c r="Z1752" i="7"/>
  <c r="Y1752" i="7"/>
  <c r="X1752" i="7"/>
  <c r="W1752" i="7"/>
  <c r="V1752" i="7"/>
  <c r="U1752" i="7"/>
  <c r="T1752" i="7"/>
  <c r="S1752" i="7"/>
  <c r="R1752" i="7"/>
  <c r="Q1752" i="7"/>
  <c r="P1752" i="7"/>
  <c r="O1752" i="7"/>
  <c r="N1752" i="7"/>
  <c r="M1752" i="7"/>
  <c r="L1752" i="7"/>
  <c r="K1752" i="7"/>
  <c r="J1752" i="7"/>
  <c r="I1752" i="7"/>
  <c r="H1752" i="7"/>
  <c r="G1752" i="7"/>
  <c r="F1752" i="7"/>
  <c r="E1752" i="7"/>
  <c r="D1752" i="7"/>
  <c r="C1752" i="7"/>
  <c r="B1752" i="7"/>
  <c r="A1752" i="7"/>
  <c r="AB1751" i="7"/>
  <c r="AA1751" i="7"/>
  <c r="Z1751" i="7"/>
  <c r="Y1751" i="7"/>
  <c r="X1751" i="7"/>
  <c r="W1751" i="7"/>
  <c r="V1751" i="7"/>
  <c r="U1751" i="7"/>
  <c r="T1751" i="7"/>
  <c r="S1751" i="7"/>
  <c r="R1751" i="7"/>
  <c r="Q1751" i="7"/>
  <c r="P1751" i="7"/>
  <c r="O1751" i="7"/>
  <c r="N1751" i="7"/>
  <c r="M1751" i="7"/>
  <c r="L1751" i="7"/>
  <c r="K1751" i="7"/>
  <c r="J1751" i="7"/>
  <c r="I1751" i="7"/>
  <c r="H1751" i="7"/>
  <c r="G1751" i="7"/>
  <c r="F1751" i="7"/>
  <c r="E1751" i="7"/>
  <c r="D1751" i="7"/>
  <c r="C1751" i="7"/>
  <c r="B1751" i="7"/>
  <c r="A1751" i="7"/>
  <c r="AB1369" i="7"/>
  <c r="AA1369" i="7"/>
  <c r="Z1369" i="7"/>
  <c r="Y1369" i="7"/>
  <c r="X1369" i="7"/>
  <c r="W1369" i="7"/>
  <c r="V1369" i="7"/>
  <c r="U1369" i="7"/>
  <c r="T1369" i="7"/>
  <c r="S1369" i="7"/>
  <c r="R1369" i="7"/>
  <c r="Q1369" i="7"/>
  <c r="P1369" i="7"/>
  <c r="O1369" i="7"/>
  <c r="N1369" i="7"/>
  <c r="M1369" i="7"/>
  <c r="L1369" i="7"/>
  <c r="K1369" i="7"/>
  <c r="J1369" i="7"/>
  <c r="I1369" i="7"/>
  <c r="H1369" i="7"/>
  <c r="G1369" i="7"/>
  <c r="F1369" i="7"/>
  <c r="E1369" i="7"/>
  <c r="D1369" i="7"/>
  <c r="C1369" i="7"/>
  <c r="B1369" i="7"/>
  <c r="A1369" i="7"/>
  <c r="AB1749" i="7"/>
  <c r="AA1749" i="7"/>
  <c r="Z1749" i="7"/>
  <c r="Y1749" i="7"/>
  <c r="X1749" i="7"/>
  <c r="W1749" i="7"/>
  <c r="V1749" i="7"/>
  <c r="U1749" i="7"/>
  <c r="T1749" i="7"/>
  <c r="S1749" i="7"/>
  <c r="R1749" i="7"/>
  <c r="Q1749" i="7"/>
  <c r="P1749" i="7"/>
  <c r="O1749" i="7"/>
  <c r="N1749" i="7"/>
  <c r="M1749" i="7"/>
  <c r="L1749" i="7"/>
  <c r="K1749" i="7"/>
  <c r="J1749" i="7"/>
  <c r="I1749" i="7"/>
  <c r="H1749" i="7"/>
  <c r="G1749" i="7"/>
  <c r="F1749" i="7"/>
  <c r="E1749" i="7"/>
  <c r="D1749" i="7"/>
  <c r="C1749" i="7"/>
  <c r="B1749" i="7"/>
  <c r="A1749" i="7"/>
  <c r="AB1748" i="7"/>
  <c r="AA1748" i="7"/>
  <c r="Z1748" i="7"/>
  <c r="Y1748" i="7"/>
  <c r="X1748" i="7"/>
  <c r="W1748" i="7"/>
  <c r="V1748" i="7"/>
  <c r="U1748" i="7"/>
  <c r="T1748" i="7"/>
  <c r="S1748" i="7"/>
  <c r="R1748" i="7"/>
  <c r="Q1748" i="7"/>
  <c r="P1748" i="7"/>
  <c r="O1748" i="7"/>
  <c r="N1748" i="7"/>
  <c r="M1748" i="7"/>
  <c r="L1748" i="7"/>
  <c r="K1748" i="7"/>
  <c r="J1748" i="7"/>
  <c r="I1748" i="7"/>
  <c r="H1748" i="7"/>
  <c r="G1748" i="7"/>
  <c r="F1748" i="7"/>
  <c r="E1748" i="7"/>
  <c r="D1748" i="7"/>
  <c r="C1748" i="7"/>
  <c r="B1748" i="7"/>
  <c r="A1748" i="7"/>
  <c r="AB1747" i="7"/>
  <c r="AA1747" i="7"/>
  <c r="Z1747" i="7"/>
  <c r="Y1747" i="7"/>
  <c r="X1747" i="7"/>
  <c r="W1747" i="7"/>
  <c r="V1747" i="7"/>
  <c r="U1747" i="7"/>
  <c r="T1747" i="7"/>
  <c r="S1747" i="7"/>
  <c r="R1747" i="7"/>
  <c r="Q1747" i="7"/>
  <c r="P1747" i="7"/>
  <c r="O1747" i="7"/>
  <c r="N1747" i="7"/>
  <c r="M1747" i="7"/>
  <c r="L1747" i="7"/>
  <c r="K1747" i="7"/>
  <c r="J1747" i="7"/>
  <c r="I1747" i="7"/>
  <c r="H1747" i="7"/>
  <c r="G1747" i="7"/>
  <c r="F1747" i="7"/>
  <c r="E1747" i="7"/>
  <c r="D1747" i="7"/>
  <c r="C1747" i="7"/>
  <c r="B1747" i="7"/>
  <c r="A1747" i="7"/>
  <c r="AB1746" i="7"/>
  <c r="AA1746" i="7"/>
  <c r="Z1746" i="7"/>
  <c r="Y1746" i="7"/>
  <c r="X1746" i="7"/>
  <c r="W1746" i="7"/>
  <c r="V1746" i="7"/>
  <c r="U1746" i="7"/>
  <c r="T1746" i="7"/>
  <c r="S1746" i="7"/>
  <c r="R1746" i="7"/>
  <c r="Q1746" i="7"/>
  <c r="P1746" i="7"/>
  <c r="O1746" i="7"/>
  <c r="N1746" i="7"/>
  <c r="M1746" i="7"/>
  <c r="L1746" i="7"/>
  <c r="K1746" i="7"/>
  <c r="J1746" i="7"/>
  <c r="I1746" i="7"/>
  <c r="H1746" i="7"/>
  <c r="G1746" i="7"/>
  <c r="F1746" i="7"/>
  <c r="E1746" i="7"/>
  <c r="D1746" i="7"/>
  <c r="C1746" i="7"/>
  <c r="B1746" i="7"/>
  <c r="A1746" i="7"/>
  <c r="AB1745" i="7"/>
  <c r="AA1745" i="7"/>
  <c r="Z1745" i="7"/>
  <c r="Y1745" i="7"/>
  <c r="X1745" i="7"/>
  <c r="W1745" i="7"/>
  <c r="V1745" i="7"/>
  <c r="U1745" i="7"/>
  <c r="T1745" i="7"/>
  <c r="S1745" i="7"/>
  <c r="R1745" i="7"/>
  <c r="Q1745" i="7"/>
  <c r="P1745" i="7"/>
  <c r="O1745" i="7"/>
  <c r="N1745" i="7"/>
  <c r="M1745" i="7"/>
  <c r="L1745" i="7"/>
  <c r="K1745" i="7"/>
  <c r="J1745" i="7"/>
  <c r="I1745" i="7"/>
  <c r="H1745" i="7"/>
  <c r="G1745" i="7"/>
  <c r="F1745" i="7"/>
  <c r="E1745" i="7"/>
  <c r="D1745" i="7"/>
  <c r="C1745" i="7"/>
  <c r="B1745" i="7"/>
  <c r="A1745" i="7"/>
  <c r="AB1744" i="7"/>
  <c r="AA1744" i="7"/>
  <c r="Z1744" i="7"/>
  <c r="Y1744" i="7"/>
  <c r="X1744" i="7"/>
  <c r="W1744" i="7"/>
  <c r="V1744" i="7"/>
  <c r="U1744" i="7"/>
  <c r="T1744" i="7"/>
  <c r="S1744" i="7"/>
  <c r="R1744" i="7"/>
  <c r="Q1744" i="7"/>
  <c r="P1744" i="7"/>
  <c r="O1744" i="7"/>
  <c r="N1744" i="7"/>
  <c r="M1744" i="7"/>
  <c r="L1744" i="7"/>
  <c r="K1744" i="7"/>
  <c r="J1744" i="7"/>
  <c r="I1744" i="7"/>
  <c r="H1744" i="7"/>
  <c r="G1744" i="7"/>
  <c r="F1744" i="7"/>
  <c r="E1744" i="7"/>
  <c r="D1744" i="7"/>
  <c r="C1744" i="7"/>
  <c r="B1744" i="7"/>
  <c r="A1744" i="7"/>
  <c r="AB1743" i="7"/>
  <c r="AA1743" i="7"/>
  <c r="Z1743" i="7"/>
  <c r="Y1743" i="7"/>
  <c r="X1743" i="7"/>
  <c r="W1743" i="7"/>
  <c r="V1743" i="7"/>
  <c r="U1743" i="7"/>
  <c r="T1743" i="7"/>
  <c r="S1743" i="7"/>
  <c r="R1743" i="7"/>
  <c r="Q1743" i="7"/>
  <c r="P1743" i="7"/>
  <c r="O1743" i="7"/>
  <c r="N1743" i="7"/>
  <c r="M1743" i="7"/>
  <c r="L1743" i="7"/>
  <c r="K1743" i="7"/>
  <c r="J1743" i="7"/>
  <c r="I1743" i="7"/>
  <c r="H1743" i="7"/>
  <c r="G1743" i="7"/>
  <c r="F1743" i="7"/>
  <c r="E1743" i="7"/>
  <c r="D1743" i="7"/>
  <c r="C1743" i="7"/>
  <c r="B1743" i="7"/>
  <c r="A1743" i="7"/>
  <c r="AB1344" i="7"/>
  <c r="AA1344" i="7"/>
  <c r="Z1344" i="7"/>
  <c r="Y1344" i="7"/>
  <c r="X1344" i="7"/>
  <c r="W1344" i="7"/>
  <c r="V1344" i="7"/>
  <c r="U1344" i="7"/>
  <c r="T1344" i="7"/>
  <c r="S1344" i="7"/>
  <c r="R1344" i="7"/>
  <c r="Q1344" i="7"/>
  <c r="P1344" i="7"/>
  <c r="O1344" i="7"/>
  <c r="N1344" i="7"/>
  <c r="M1344" i="7"/>
  <c r="L1344" i="7"/>
  <c r="K1344" i="7"/>
  <c r="J1344" i="7"/>
  <c r="I1344" i="7"/>
  <c r="H1344" i="7"/>
  <c r="G1344" i="7"/>
  <c r="F1344" i="7"/>
  <c r="E1344" i="7"/>
  <c r="D1344" i="7"/>
  <c r="C1344" i="7"/>
  <c r="B1344" i="7"/>
  <c r="A1344" i="7"/>
  <c r="AB1741" i="7"/>
  <c r="AA1741" i="7"/>
  <c r="Z1741" i="7"/>
  <c r="Y1741" i="7"/>
  <c r="X1741" i="7"/>
  <c r="W1741" i="7"/>
  <c r="V1741" i="7"/>
  <c r="U1741" i="7"/>
  <c r="T1741" i="7"/>
  <c r="S1741" i="7"/>
  <c r="R1741" i="7"/>
  <c r="Q1741" i="7"/>
  <c r="P1741" i="7"/>
  <c r="O1741" i="7"/>
  <c r="N1741" i="7"/>
  <c r="M1741" i="7"/>
  <c r="L1741" i="7"/>
  <c r="K1741" i="7"/>
  <c r="J1741" i="7"/>
  <c r="I1741" i="7"/>
  <c r="H1741" i="7"/>
  <c r="G1741" i="7"/>
  <c r="F1741" i="7"/>
  <c r="E1741" i="7"/>
  <c r="D1741" i="7"/>
  <c r="C1741" i="7"/>
  <c r="B1741" i="7"/>
  <c r="A1741" i="7"/>
  <c r="AB1740" i="7"/>
  <c r="AA1740" i="7"/>
  <c r="Z1740" i="7"/>
  <c r="Y1740" i="7"/>
  <c r="X1740" i="7"/>
  <c r="W1740" i="7"/>
  <c r="V1740" i="7"/>
  <c r="U1740" i="7"/>
  <c r="T1740" i="7"/>
  <c r="S1740" i="7"/>
  <c r="R1740" i="7"/>
  <c r="Q1740" i="7"/>
  <c r="P1740" i="7"/>
  <c r="O1740" i="7"/>
  <c r="N1740" i="7"/>
  <c r="M1740" i="7"/>
  <c r="L1740" i="7"/>
  <c r="K1740" i="7"/>
  <c r="J1740" i="7"/>
  <c r="I1740" i="7"/>
  <c r="H1740" i="7"/>
  <c r="G1740" i="7"/>
  <c r="F1740" i="7"/>
  <c r="E1740" i="7"/>
  <c r="D1740" i="7"/>
  <c r="C1740" i="7"/>
  <c r="B1740" i="7"/>
  <c r="A1740" i="7"/>
  <c r="AB1739" i="7"/>
  <c r="AA1739" i="7"/>
  <c r="Z1739" i="7"/>
  <c r="Y1739" i="7"/>
  <c r="X1739" i="7"/>
  <c r="W1739" i="7"/>
  <c r="V1739" i="7"/>
  <c r="U1739" i="7"/>
  <c r="T1739" i="7"/>
  <c r="S1739" i="7"/>
  <c r="R1739" i="7"/>
  <c r="Q1739" i="7"/>
  <c r="P1739" i="7"/>
  <c r="O1739" i="7"/>
  <c r="N1739" i="7"/>
  <c r="M1739" i="7"/>
  <c r="L1739" i="7"/>
  <c r="K1739" i="7"/>
  <c r="J1739" i="7"/>
  <c r="I1739" i="7"/>
  <c r="H1739" i="7"/>
  <c r="G1739" i="7"/>
  <c r="F1739" i="7"/>
  <c r="E1739" i="7"/>
  <c r="D1739" i="7"/>
  <c r="C1739" i="7"/>
  <c r="B1739" i="7"/>
  <c r="A1739" i="7"/>
  <c r="AB1738" i="7"/>
  <c r="AA1738" i="7"/>
  <c r="Z1738" i="7"/>
  <c r="Y1738" i="7"/>
  <c r="X1738" i="7"/>
  <c r="W1738" i="7"/>
  <c r="V1738" i="7"/>
  <c r="U1738" i="7"/>
  <c r="T1738" i="7"/>
  <c r="S1738" i="7"/>
  <c r="R1738" i="7"/>
  <c r="Q1738" i="7"/>
  <c r="P1738" i="7"/>
  <c r="O1738" i="7"/>
  <c r="N1738" i="7"/>
  <c r="M1738" i="7"/>
  <c r="L1738" i="7"/>
  <c r="K1738" i="7"/>
  <c r="J1738" i="7"/>
  <c r="I1738" i="7"/>
  <c r="H1738" i="7"/>
  <c r="G1738" i="7"/>
  <c r="F1738" i="7"/>
  <c r="E1738" i="7"/>
  <c r="D1738" i="7"/>
  <c r="C1738" i="7"/>
  <c r="B1738" i="7"/>
  <c r="A1738" i="7"/>
  <c r="AB1737" i="7"/>
  <c r="AA1737" i="7"/>
  <c r="Z1737" i="7"/>
  <c r="Y1737" i="7"/>
  <c r="X1737" i="7"/>
  <c r="W1737" i="7"/>
  <c r="V1737" i="7"/>
  <c r="U1737" i="7"/>
  <c r="T1737" i="7"/>
  <c r="S1737" i="7"/>
  <c r="R1737" i="7"/>
  <c r="Q1737" i="7"/>
  <c r="P1737" i="7"/>
  <c r="O1737" i="7"/>
  <c r="N1737" i="7"/>
  <c r="M1737" i="7"/>
  <c r="L1737" i="7"/>
  <c r="K1737" i="7"/>
  <c r="J1737" i="7"/>
  <c r="I1737" i="7"/>
  <c r="H1737" i="7"/>
  <c r="G1737" i="7"/>
  <c r="F1737" i="7"/>
  <c r="E1737" i="7"/>
  <c r="D1737" i="7"/>
  <c r="C1737" i="7"/>
  <c r="B1737" i="7"/>
  <c r="A1737" i="7"/>
  <c r="AB1736" i="7"/>
  <c r="AA1736" i="7"/>
  <c r="Z1736" i="7"/>
  <c r="Y1736" i="7"/>
  <c r="X1736" i="7"/>
  <c r="W1736" i="7"/>
  <c r="V1736" i="7"/>
  <c r="U1736" i="7"/>
  <c r="T1736" i="7"/>
  <c r="S1736" i="7"/>
  <c r="R1736" i="7"/>
  <c r="Q1736" i="7"/>
  <c r="P1736" i="7"/>
  <c r="O1736" i="7"/>
  <c r="N1736" i="7"/>
  <c r="M1736" i="7"/>
  <c r="L1736" i="7"/>
  <c r="K1736" i="7"/>
  <c r="J1736" i="7"/>
  <c r="I1736" i="7"/>
  <c r="H1736" i="7"/>
  <c r="G1736" i="7"/>
  <c r="F1736" i="7"/>
  <c r="E1736" i="7"/>
  <c r="D1736" i="7"/>
  <c r="C1736" i="7"/>
  <c r="B1736" i="7"/>
  <c r="A1736" i="7"/>
  <c r="AB1735" i="7"/>
  <c r="AA1735" i="7"/>
  <c r="Z1735" i="7"/>
  <c r="Y1735" i="7"/>
  <c r="X1735" i="7"/>
  <c r="W1735" i="7"/>
  <c r="V1735" i="7"/>
  <c r="U1735" i="7"/>
  <c r="T1735" i="7"/>
  <c r="S1735" i="7"/>
  <c r="R1735" i="7"/>
  <c r="Q1735" i="7"/>
  <c r="P1735" i="7"/>
  <c r="O1735" i="7"/>
  <c r="N1735" i="7"/>
  <c r="M1735" i="7"/>
  <c r="L1735" i="7"/>
  <c r="K1735" i="7"/>
  <c r="J1735" i="7"/>
  <c r="I1735" i="7"/>
  <c r="H1735" i="7"/>
  <c r="G1735" i="7"/>
  <c r="F1735" i="7"/>
  <c r="E1735" i="7"/>
  <c r="D1735" i="7"/>
  <c r="C1735" i="7"/>
  <c r="B1735" i="7"/>
  <c r="A1735" i="7"/>
  <c r="AB1734" i="7"/>
  <c r="AA1734" i="7"/>
  <c r="Z1734" i="7"/>
  <c r="Y1734" i="7"/>
  <c r="X1734" i="7"/>
  <c r="W1734" i="7"/>
  <c r="V1734" i="7"/>
  <c r="U1734" i="7"/>
  <c r="T1734" i="7"/>
  <c r="S1734" i="7"/>
  <c r="R1734" i="7"/>
  <c r="Q1734" i="7"/>
  <c r="P1734" i="7"/>
  <c r="O1734" i="7"/>
  <c r="N1734" i="7"/>
  <c r="M1734" i="7"/>
  <c r="L1734" i="7"/>
  <c r="K1734" i="7"/>
  <c r="J1734" i="7"/>
  <c r="I1734" i="7"/>
  <c r="H1734" i="7"/>
  <c r="G1734" i="7"/>
  <c r="F1734" i="7"/>
  <c r="E1734" i="7"/>
  <c r="D1734" i="7"/>
  <c r="C1734" i="7"/>
  <c r="B1734" i="7"/>
  <c r="A1734" i="7"/>
  <c r="AB1733" i="7"/>
  <c r="AA1733" i="7"/>
  <c r="Z1733" i="7"/>
  <c r="Y1733" i="7"/>
  <c r="X1733" i="7"/>
  <c r="W1733" i="7"/>
  <c r="V1733" i="7"/>
  <c r="U1733" i="7"/>
  <c r="T1733" i="7"/>
  <c r="S1733" i="7"/>
  <c r="R1733" i="7"/>
  <c r="Q1733" i="7"/>
  <c r="P1733" i="7"/>
  <c r="O1733" i="7"/>
  <c r="N1733" i="7"/>
  <c r="M1733" i="7"/>
  <c r="L1733" i="7"/>
  <c r="K1733" i="7"/>
  <c r="J1733" i="7"/>
  <c r="I1733" i="7"/>
  <c r="H1733" i="7"/>
  <c r="G1733" i="7"/>
  <c r="F1733" i="7"/>
  <c r="E1733" i="7"/>
  <c r="D1733" i="7"/>
  <c r="C1733" i="7"/>
  <c r="B1733" i="7"/>
  <c r="A1733" i="7"/>
  <c r="AB1732" i="7"/>
  <c r="AA1732" i="7"/>
  <c r="Z1732" i="7"/>
  <c r="Y1732" i="7"/>
  <c r="X1732" i="7"/>
  <c r="W1732" i="7"/>
  <c r="V1732" i="7"/>
  <c r="U1732" i="7"/>
  <c r="T1732" i="7"/>
  <c r="S1732" i="7"/>
  <c r="R1732" i="7"/>
  <c r="Q1732" i="7"/>
  <c r="P1732" i="7"/>
  <c r="O1732" i="7"/>
  <c r="N1732" i="7"/>
  <c r="M1732" i="7"/>
  <c r="L1732" i="7"/>
  <c r="K1732" i="7"/>
  <c r="J1732" i="7"/>
  <c r="I1732" i="7"/>
  <c r="H1732" i="7"/>
  <c r="G1732" i="7"/>
  <c r="F1732" i="7"/>
  <c r="E1732" i="7"/>
  <c r="D1732" i="7"/>
  <c r="C1732" i="7"/>
  <c r="B1732" i="7"/>
  <c r="A1732" i="7"/>
  <c r="AB1731" i="7"/>
  <c r="AA1731" i="7"/>
  <c r="Z1731" i="7"/>
  <c r="Y1731" i="7"/>
  <c r="X1731" i="7"/>
  <c r="W1731" i="7"/>
  <c r="V1731" i="7"/>
  <c r="U1731" i="7"/>
  <c r="T1731" i="7"/>
  <c r="S1731" i="7"/>
  <c r="R1731" i="7"/>
  <c r="Q1731" i="7"/>
  <c r="P1731" i="7"/>
  <c r="O1731" i="7"/>
  <c r="N1731" i="7"/>
  <c r="M1731" i="7"/>
  <c r="L1731" i="7"/>
  <c r="K1731" i="7"/>
  <c r="J1731" i="7"/>
  <c r="I1731" i="7"/>
  <c r="H1731" i="7"/>
  <c r="G1731" i="7"/>
  <c r="F1731" i="7"/>
  <c r="E1731" i="7"/>
  <c r="D1731" i="7"/>
  <c r="C1731" i="7"/>
  <c r="B1731" i="7"/>
  <c r="A1731" i="7"/>
  <c r="AB1730" i="7"/>
  <c r="AA1730" i="7"/>
  <c r="Z1730" i="7"/>
  <c r="Y1730" i="7"/>
  <c r="X1730" i="7"/>
  <c r="W1730" i="7"/>
  <c r="V1730" i="7"/>
  <c r="U1730" i="7"/>
  <c r="T1730" i="7"/>
  <c r="S1730" i="7"/>
  <c r="R1730" i="7"/>
  <c r="Q1730" i="7"/>
  <c r="P1730" i="7"/>
  <c r="O1730" i="7"/>
  <c r="N1730" i="7"/>
  <c r="M1730" i="7"/>
  <c r="L1730" i="7"/>
  <c r="K1730" i="7"/>
  <c r="J1730" i="7"/>
  <c r="I1730" i="7"/>
  <c r="H1730" i="7"/>
  <c r="G1730" i="7"/>
  <c r="F1730" i="7"/>
  <c r="E1730" i="7"/>
  <c r="D1730" i="7"/>
  <c r="C1730" i="7"/>
  <c r="B1730" i="7"/>
  <c r="A1730" i="7"/>
  <c r="AB1729" i="7"/>
  <c r="AA1729" i="7"/>
  <c r="Z1729" i="7"/>
  <c r="Y1729" i="7"/>
  <c r="X1729" i="7"/>
  <c r="W1729" i="7"/>
  <c r="V1729" i="7"/>
  <c r="U1729" i="7"/>
  <c r="T1729" i="7"/>
  <c r="S1729" i="7"/>
  <c r="R1729" i="7"/>
  <c r="Q1729" i="7"/>
  <c r="P1729" i="7"/>
  <c r="O1729" i="7"/>
  <c r="N1729" i="7"/>
  <c r="M1729" i="7"/>
  <c r="L1729" i="7"/>
  <c r="K1729" i="7"/>
  <c r="J1729" i="7"/>
  <c r="I1729" i="7"/>
  <c r="H1729" i="7"/>
  <c r="G1729" i="7"/>
  <c r="F1729" i="7"/>
  <c r="E1729" i="7"/>
  <c r="D1729" i="7"/>
  <c r="C1729" i="7"/>
  <c r="B1729" i="7"/>
  <c r="A1729" i="7"/>
  <c r="AB1728" i="7"/>
  <c r="AA1728" i="7"/>
  <c r="Z1728" i="7"/>
  <c r="Y1728" i="7"/>
  <c r="X1728" i="7"/>
  <c r="W1728" i="7"/>
  <c r="V1728" i="7"/>
  <c r="U1728" i="7"/>
  <c r="T1728" i="7"/>
  <c r="S1728" i="7"/>
  <c r="R1728" i="7"/>
  <c r="Q1728" i="7"/>
  <c r="P1728" i="7"/>
  <c r="O1728" i="7"/>
  <c r="N1728" i="7"/>
  <c r="M1728" i="7"/>
  <c r="L1728" i="7"/>
  <c r="K1728" i="7"/>
  <c r="J1728" i="7"/>
  <c r="I1728" i="7"/>
  <c r="H1728" i="7"/>
  <c r="G1728" i="7"/>
  <c r="F1728" i="7"/>
  <c r="E1728" i="7"/>
  <c r="D1728" i="7"/>
  <c r="C1728" i="7"/>
  <c r="B1728" i="7"/>
  <c r="A1728" i="7"/>
  <c r="AB1727" i="7"/>
  <c r="AA1727" i="7"/>
  <c r="Z1727" i="7"/>
  <c r="Y1727" i="7"/>
  <c r="X1727" i="7"/>
  <c r="W1727" i="7"/>
  <c r="V1727" i="7"/>
  <c r="U1727" i="7"/>
  <c r="T1727" i="7"/>
  <c r="S1727" i="7"/>
  <c r="R1727" i="7"/>
  <c r="Q1727" i="7"/>
  <c r="P1727" i="7"/>
  <c r="O1727" i="7"/>
  <c r="N1727" i="7"/>
  <c r="M1727" i="7"/>
  <c r="L1727" i="7"/>
  <c r="K1727" i="7"/>
  <c r="J1727" i="7"/>
  <c r="I1727" i="7"/>
  <c r="H1727" i="7"/>
  <c r="G1727" i="7"/>
  <c r="F1727" i="7"/>
  <c r="E1727" i="7"/>
  <c r="D1727" i="7"/>
  <c r="C1727" i="7"/>
  <c r="B1727" i="7"/>
  <c r="A1727" i="7"/>
  <c r="AB1726" i="7"/>
  <c r="AA1726" i="7"/>
  <c r="Z1726" i="7"/>
  <c r="Y1726" i="7"/>
  <c r="X1726" i="7"/>
  <c r="W1726" i="7"/>
  <c r="V1726" i="7"/>
  <c r="U1726" i="7"/>
  <c r="T1726" i="7"/>
  <c r="S1726" i="7"/>
  <c r="R1726" i="7"/>
  <c r="Q1726" i="7"/>
  <c r="P1726" i="7"/>
  <c r="O1726" i="7"/>
  <c r="N1726" i="7"/>
  <c r="M1726" i="7"/>
  <c r="L1726" i="7"/>
  <c r="K1726" i="7"/>
  <c r="J1726" i="7"/>
  <c r="I1726" i="7"/>
  <c r="H1726" i="7"/>
  <c r="G1726" i="7"/>
  <c r="F1726" i="7"/>
  <c r="E1726" i="7"/>
  <c r="D1726" i="7"/>
  <c r="C1726" i="7"/>
  <c r="B1726" i="7"/>
  <c r="A1726" i="7"/>
  <c r="AB1725" i="7"/>
  <c r="AA1725" i="7"/>
  <c r="Z1725" i="7"/>
  <c r="Y1725" i="7"/>
  <c r="X1725" i="7"/>
  <c r="W1725" i="7"/>
  <c r="V1725" i="7"/>
  <c r="U1725" i="7"/>
  <c r="T1725" i="7"/>
  <c r="S1725" i="7"/>
  <c r="R1725" i="7"/>
  <c r="Q1725" i="7"/>
  <c r="P1725" i="7"/>
  <c r="O1725" i="7"/>
  <c r="N1725" i="7"/>
  <c r="M1725" i="7"/>
  <c r="L1725" i="7"/>
  <c r="K1725" i="7"/>
  <c r="J1725" i="7"/>
  <c r="I1725" i="7"/>
  <c r="H1725" i="7"/>
  <c r="G1725" i="7"/>
  <c r="F1725" i="7"/>
  <c r="E1725" i="7"/>
  <c r="D1725" i="7"/>
  <c r="C1725" i="7"/>
  <c r="B1725" i="7"/>
  <c r="A1725" i="7"/>
  <c r="AB1724" i="7"/>
  <c r="AA1724" i="7"/>
  <c r="Z1724" i="7"/>
  <c r="Y1724" i="7"/>
  <c r="X1724" i="7"/>
  <c r="W1724" i="7"/>
  <c r="V1724" i="7"/>
  <c r="U1724" i="7"/>
  <c r="T1724" i="7"/>
  <c r="S1724" i="7"/>
  <c r="R1724" i="7"/>
  <c r="Q1724" i="7"/>
  <c r="P1724" i="7"/>
  <c r="O1724" i="7"/>
  <c r="N1724" i="7"/>
  <c r="M1724" i="7"/>
  <c r="L1724" i="7"/>
  <c r="K1724" i="7"/>
  <c r="J1724" i="7"/>
  <c r="I1724" i="7"/>
  <c r="H1724" i="7"/>
  <c r="G1724" i="7"/>
  <c r="F1724" i="7"/>
  <c r="E1724" i="7"/>
  <c r="D1724" i="7"/>
  <c r="C1724" i="7"/>
  <c r="B1724" i="7"/>
  <c r="A1724" i="7"/>
  <c r="AB1723" i="7"/>
  <c r="AA1723" i="7"/>
  <c r="Z1723" i="7"/>
  <c r="Y1723" i="7"/>
  <c r="X1723" i="7"/>
  <c r="W1723" i="7"/>
  <c r="V1723" i="7"/>
  <c r="U1723" i="7"/>
  <c r="T1723" i="7"/>
  <c r="S1723" i="7"/>
  <c r="R1723" i="7"/>
  <c r="Q1723" i="7"/>
  <c r="P1723" i="7"/>
  <c r="O1723" i="7"/>
  <c r="N1723" i="7"/>
  <c r="M1723" i="7"/>
  <c r="L1723" i="7"/>
  <c r="K1723" i="7"/>
  <c r="J1723" i="7"/>
  <c r="I1723" i="7"/>
  <c r="H1723" i="7"/>
  <c r="G1723" i="7"/>
  <c r="F1723" i="7"/>
  <c r="E1723" i="7"/>
  <c r="D1723" i="7"/>
  <c r="C1723" i="7"/>
  <c r="B1723" i="7"/>
  <c r="A1723" i="7"/>
  <c r="AB1722" i="7"/>
  <c r="AA1722" i="7"/>
  <c r="Z1722" i="7"/>
  <c r="Y1722" i="7"/>
  <c r="X1722" i="7"/>
  <c r="W1722" i="7"/>
  <c r="V1722" i="7"/>
  <c r="U1722" i="7"/>
  <c r="T1722" i="7"/>
  <c r="S1722" i="7"/>
  <c r="R1722" i="7"/>
  <c r="Q1722" i="7"/>
  <c r="P1722" i="7"/>
  <c r="O1722" i="7"/>
  <c r="N1722" i="7"/>
  <c r="M1722" i="7"/>
  <c r="L1722" i="7"/>
  <c r="K1722" i="7"/>
  <c r="J1722" i="7"/>
  <c r="I1722" i="7"/>
  <c r="H1722" i="7"/>
  <c r="G1722" i="7"/>
  <c r="F1722" i="7"/>
  <c r="E1722" i="7"/>
  <c r="D1722" i="7"/>
  <c r="C1722" i="7"/>
  <c r="B1722" i="7"/>
  <c r="A1722" i="7"/>
  <c r="AB1721" i="7"/>
  <c r="AA1721" i="7"/>
  <c r="Z1721" i="7"/>
  <c r="Y1721" i="7"/>
  <c r="X1721" i="7"/>
  <c r="W1721" i="7"/>
  <c r="V1721" i="7"/>
  <c r="U1721" i="7"/>
  <c r="T1721" i="7"/>
  <c r="S1721" i="7"/>
  <c r="R1721" i="7"/>
  <c r="Q1721" i="7"/>
  <c r="P1721" i="7"/>
  <c r="O1721" i="7"/>
  <c r="N1721" i="7"/>
  <c r="M1721" i="7"/>
  <c r="L1721" i="7"/>
  <c r="K1721" i="7"/>
  <c r="J1721" i="7"/>
  <c r="I1721" i="7"/>
  <c r="H1721" i="7"/>
  <c r="G1721" i="7"/>
  <c r="F1721" i="7"/>
  <c r="E1721" i="7"/>
  <c r="D1721" i="7"/>
  <c r="C1721" i="7"/>
  <c r="B1721" i="7"/>
  <c r="A1721" i="7"/>
  <c r="AB1720" i="7"/>
  <c r="AA1720" i="7"/>
  <c r="Z1720" i="7"/>
  <c r="Y1720" i="7"/>
  <c r="X1720" i="7"/>
  <c r="W1720" i="7"/>
  <c r="V1720" i="7"/>
  <c r="U1720" i="7"/>
  <c r="T1720" i="7"/>
  <c r="S1720" i="7"/>
  <c r="R1720" i="7"/>
  <c r="Q1720" i="7"/>
  <c r="P1720" i="7"/>
  <c r="O1720" i="7"/>
  <c r="N1720" i="7"/>
  <c r="M1720" i="7"/>
  <c r="L1720" i="7"/>
  <c r="K1720" i="7"/>
  <c r="J1720" i="7"/>
  <c r="I1720" i="7"/>
  <c r="H1720" i="7"/>
  <c r="G1720" i="7"/>
  <c r="F1720" i="7"/>
  <c r="E1720" i="7"/>
  <c r="D1720" i="7"/>
  <c r="C1720" i="7"/>
  <c r="B1720" i="7"/>
  <c r="A1720" i="7"/>
  <c r="AB1719" i="7"/>
  <c r="AA1719" i="7"/>
  <c r="Z1719" i="7"/>
  <c r="Y1719" i="7"/>
  <c r="X1719" i="7"/>
  <c r="W1719" i="7"/>
  <c r="V1719" i="7"/>
  <c r="U1719" i="7"/>
  <c r="T1719" i="7"/>
  <c r="S1719" i="7"/>
  <c r="R1719" i="7"/>
  <c r="Q1719" i="7"/>
  <c r="P1719" i="7"/>
  <c r="O1719" i="7"/>
  <c r="N1719" i="7"/>
  <c r="M1719" i="7"/>
  <c r="L1719" i="7"/>
  <c r="K1719" i="7"/>
  <c r="J1719" i="7"/>
  <c r="I1719" i="7"/>
  <c r="H1719" i="7"/>
  <c r="G1719" i="7"/>
  <c r="F1719" i="7"/>
  <c r="E1719" i="7"/>
  <c r="D1719" i="7"/>
  <c r="C1719" i="7"/>
  <c r="B1719" i="7"/>
  <c r="A1719"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1330" i="7"/>
  <c r="AB1717" i="7"/>
  <c r="AA1717" i="7"/>
  <c r="Z1717" i="7"/>
  <c r="Y1717" i="7"/>
  <c r="X1717" i="7"/>
  <c r="W1717" i="7"/>
  <c r="V1717" i="7"/>
  <c r="U1717" i="7"/>
  <c r="T1717" i="7"/>
  <c r="S1717" i="7"/>
  <c r="R1717" i="7"/>
  <c r="Q1717" i="7"/>
  <c r="P1717" i="7"/>
  <c r="O1717" i="7"/>
  <c r="N1717" i="7"/>
  <c r="M1717" i="7"/>
  <c r="L1717" i="7"/>
  <c r="K1717" i="7"/>
  <c r="J1717" i="7"/>
  <c r="I1717" i="7"/>
  <c r="H1717" i="7"/>
  <c r="G1717" i="7"/>
  <c r="F1717" i="7"/>
  <c r="E1717" i="7"/>
  <c r="D1717" i="7"/>
  <c r="C1717" i="7"/>
  <c r="B1717" i="7"/>
  <c r="A1717" i="7"/>
  <c r="AB1716" i="7"/>
  <c r="AA1716" i="7"/>
  <c r="Z1716" i="7"/>
  <c r="Y1716" i="7"/>
  <c r="X1716" i="7"/>
  <c r="W1716" i="7"/>
  <c r="V1716" i="7"/>
  <c r="U1716" i="7"/>
  <c r="T1716" i="7"/>
  <c r="S1716" i="7"/>
  <c r="R1716" i="7"/>
  <c r="Q1716" i="7"/>
  <c r="P1716" i="7"/>
  <c r="O1716" i="7"/>
  <c r="N1716" i="7"/>
  <c r="M1716" i="7"/>
  <c r="L1716" i="7"/>
  <c r="K1716" i="7"/>
  <c r="J1716" i="7"/>
  <c r="I1716" i="7"/>
  <c r="H1716" i="7"/>
  <c r="G1716" i="7"/>
  <c r="F1716" i="7"/>
  <c r="E1716" i="7"/>
  <c r="D1716" i="7"/>
  <c r="C1716" i="7"/>
  <c r="B1716" i="7"/>
  <c r="A1716" i="7"/>
  <c r="AB1715" i="7"/>
  <c r="AA1715" i="7"/>
  <c r="Z1715" i="7"/>
  <c r="Y1715" i="7"/>
  <c r="X1715" i="7"/>
  <c r="W1715" i="7"/>
  <c r="V1715" i="7"/>
  <c r="U1715" i="7"/>
  <c r="T1715" i="7"/>
  <c r="S1715" i="7"/>
  <c r="R1715" i="7"/>
  <c r="Q1715" i="7"/>
  <c r="P1715" i="7"/>
  <c r="O1715" i="7"/>
  <c r="N1715" i="7"/>
  <c r="M1715" i="7"/>
  <c r="L1715" i="7"/>
  <c r="K1715" i="7"/>
  <c r="J1715" i="7"/>
  <c r="I1715" i="7"/>
  <c r="H1715" i="7"/>
  <c r="G1715" i="7"/>
  <c r="F1715" i="7"/>
  <c r="E1715" i="7"/>
  <c r="D1715" i="7"/>
  <c r="C1715" i="7"/>
  <c r="B1715" i="7"/>
  <c r="A1715" i="7"/>
  <c r="AB1714" i="7"/>
  <c r="AA1714" i="7"/>
  <c r="Z1714" i="7"/>
  <c r="Y1714" i="7"/>
  <c r="X1714" i="7"/>
  <c r="W1714" i="7"/>
  <c r="V1714" i="7"/>
  <c r="U1714" i="7"/>
  <c r="T1714" i="7"/>
  <c r="S1714" i="7"/>
  <c r="R1714" i="7"/>
  <c r="Q1714" i="7"/>
  <c r="P1714" i="7"/>
  <c r="O1714" i="7"/>
  <c r="N1714" i="7"/>
  <c r="M1714" i="7"/>
  <c r="L1714" i="7"/>
  <c r="K1714" i="7"/>
  <c r="J1714" i="7"/>
  <c r="I1714" i="7"/>
  <c r="H1714" i="7"/>
  <c r="G1714" i="7"/>
  <c r="F1714" i="7"/>
  <c r="E1714" i="7"/>
  <c r="D1714" i="7"/>
  <c r="C1714" i="7"/>
  <c r="B1714" i="7"/>
  <c r="A1714" i="7"/>
  <c r="AB1713" i="7"/>
  <c r="AA1713" i="7"/>
  <c r="Z1713" i="7"/>
  <c r="Y1713" i="7"/>
  <c r="X1713" i="7"/>
  <c r="W1713" i="7"/>
  <c r="V1713" i="7"/>
  <c r="U1713" i="7"/>
  <c r="T1713" i="7"/>
  <c r="S1713" i="7"/>
  <c r="R1713" i="7"/>
  <c r="Q1713" i="7"/>
  <c r="P1713" i="7"/>
  <c r="O1713" i="7"/>
  <c r="N1713" i="7"/>
  <c r="M1713" i="7"/>
  <c r="L1713" i="7"/>
  <c r="K1713" i="7"/>
  <c r="J1713" i="7"/>
  <c r="I1713" i="7"/>
  <c r="H1713" i="7"/>
  <c r="G1713" i="7"/>
  <c r="F1713" i="7"/>
  <c r="E1713" i="7"/>
  <c r="D1713" i="7"/>
  <c r="C1713" i="7"/>
  <c r="B1713" i="7"/>
  <c r="A1713" i="7"/>
  <c r="AB1712" i="7"/>
  <c r="AA1712" i="7"/>
  <c r="Z1712" i="7"/>
  <c r="Y1712" i="7"/>
  <c r="X1712" i="7"/>
  <c r="W1712" i="7"/>
  <c r="V1712" i="7"/>
  <c r="U1712" i="7"/>
  <c r="T1712" i="7"/>
  <c r="S1712" i="7"/>
  <c r="R1712" i="7"/>
  <c r="Q1712" i="7"/>
  <c r="P1712" i="7"/>
  <c r="O1712" i="7"/>
  <c r="N1712" i="7"/>
  <c r="M1712" i="7"/>
  <c r="L1712" i="7"/>
  <c r="K1712" i="7"/>
  <c r="J1712" i="7"/>
  <c r="I1712" i="7"/>
  <c r="H1712" i="7"/>
  <c r="G1712" i="7"/>
  <c r="F1712" i="7"/>
  <c r="E1712" i="7"/>
  <c r="D1712" i="7"/>
  <c r="C1712" i="7"/>
  <c r="B1712" i="7"/>
  <c r="A1712" i="7"/>
  <c r="AB1711" i="7"/>
  <c r="AA1711" i="7"/>
  <c r="Z1711" i="7"/>
  <c r="Y1711" i="7"/>
  <c r="X1711" i="7"/>
  <c r="W1711" i="7"/>
  <c r="V1711" i="7"/>
  <c r="U1711" i="7"/>
  <c r="T1711" i="7"/>
  <c r="S1711" i="7"/>
  <c r="R1711" i="7"/>
  <c r="Q1711" i="7"/>
  <c r="P1711" i="7"/>
  <c r="O1711" i="7"/>
  <c r="N1711" i="7"/>
  <c r="M1711" i="7"/>
  <c r="L1711" i="7"/>
  <c r="K1711" i="7"/>
  <c r="J1711" i="7"/>
  <c r="I1711" i="7"/>
  <c r="H1711" i="7"/>
  <c r="G1711" i="7"/>
  <c r="F1711" i="7"/>
  <c r="E1711" i="7"/>
  <c r="D1711" i="7"/>
  <c r="C1711" i="7"/>
  <c r="B1711" i="7"/>
  <c r="A1711" i="7"/>
  <c r="AB1710" i="7"/>
  <c r="AA1710" i="7"/>
  <c r="Z1710" i="7"/>
  <c r="Y1710" i="7"/>
  <c r="X1710" i="7"/>
  <c r="W1710" i="7"/>
  <c r="V1710" i="7"/>
  <c r="U1710" i="7"/>
  <c r="T1710" i="7"/>
  <c r="S1710" i="7"/>
  <c r="R1710" i="7"/>
  <c r="Q1710" i="7"/>
  <c r="P1710" i="7"/>
  <c r="O1710" i="7"/>
  <c r="N1710" i="7"/>
  <c r="M1710" i="7"/>
  <c r="L1710" i="7"/>
  <c r="K1710" i="7"/>
  <c r="J1710" i="7"/>
  <c r="I1710" i="7"/>
  <c r="H1710" i="7"/>
  <c r="G1710" i="7"/>
  <c r="F1710" i="7"/>
  <c r="E1710" i="7"/>
  <c r="D1710" i="7"/>
  <c r="C1710" i="7"/>
  <c r="B1710" i="7"/>
  <c r="A1710" i="7"/>
  <c r="AB1709" i="7"/>
  <c r="AA1709" i="7"/>
  <c r="Z1709" i="7"/>
  <c r="Y1709" i="7"/>
  <c r="X1709" i="7"/>
  <c r="W1709" i="7"/>
  <c r="V1709" i="7"/>
  <c r="U1709" i="7"/>
  <c r="T1709" i="7"/>
  <c r="S1709" i="7"/>
  <c r="R1709" i="7"/>
  <c r="Q1709" i="7"/>
  <c r="P1709" i="7"/>
  <c r="O1709" i="7"/>
  <c r="N1709" i="7"/>
  <c r="M1709" i="7"/>
  <c r="L1709" i="7"/>
  <c r="K1709" i="7"/>
  <c r="J1709" i="7"/>
  <c r="I1709" i="7"/>
  <c r="H1709" i="7"/>
  <c r="G1709" i="7"/>
  <c r="F1709" i="7"/>
  <c r="E1709" i="7"/>
  <c r="D1709" i="7"/>
  <c r="C1709" i="7"/>
  <c r="B1709" i="7"/>
  <c r="A1709" i="7"/>
  <c r="AB1708" i="7"/>
  <c r="AA1708" i="7"/>
  <c r="Z1708" i="7"/>
  <c r="Y1708" i="7"/>
  <c r="X1708" i="7"/>
  <c r="W1708" i="7"/>
  <c r="V1708" i="7"/>
  <c r="U1708" i="7"/>
  <c r="T1708" i="7"/>
  <c r="S1708" i="7"/>
  <c r="R1708" i="7"/>
  <c r="Q1708" i="7"/>
  <c r="P1708" i="7"/>
  <c r="O1708" i="7"/>
  <c r="N1708" i="7"/>
  <c r="M1708" i="7"/>
  <c r="L1708" i="7"/>
  <c r="K1708" i="7"/>
  <c r="J1708" i="7"/>
  <c r="I1708" i="7"/>
  <c r="H1708" i="7"/>
  <c r="G1708" i="7"/>
  <c r="F1708" i="7"/>
  <c r="E1708" i="7"/>
  <c r="D1708" i="7"/>
  <c r="C1708" i="7"/>
  <c r="B1708" i="7"/>
  <c r="A1708" i="7"/>
  <c r="AB1707" i="7"/>
  <c r="AA1707" i="7"/>
  <c r="Z1707" i="7"/>
  <c r="Y1707" i="7"/>
  <c r="X1707" i="7"/>
  <c r="W1707" i="7"/>
  <c r="V1707" i="7"/>
  <c r="U1707" i="7"/>
  <c r="T1707" i="7"/>
  <c r="S1707" i="7"/>
  <c r="R1707" i="7"/>
  <c r="Q1707" i="7"/>
  <c r="P1707" i="7"/>
  <c r="O1707" i="7"/>
  <c r="N1707" i="7"/>
  <c r="M1707" i="7"/>
  <c r="L1707" i="7"/>
  <c r="K1707" i="7"/>
  <c r="J1707" i="7"/>
  <c r="I1707" i="7"/>
  <c r="H1707" i="7"/>
  <c r="G1707" i="7"/>
  <c r="F1707" i="7"/>
  <c r="E1707" i="7"/>
  <c r="D1707" i="7"/>
  <c r="C1707" i="7"/>
  <c r="B1707" i="7"/>
  <c r="A1707" i="7"/>
  <c r="AB1706" i="7"/>
  <c r="AA1706" i="7"/>
  <c r="Z1706" i="7"/>
  <c r="Y1706" i="7"/>
  <c r="X1706" i="7"/>
  <c r="W1706" i="7"/>
  <c r="V1706" i="7"/>
  <c r="U1706" i="7"/>
  <c r="T1706" i="7"/>
  <c r="S1706" i="7"/>
  <c r="R1706" i="7"/>
  <c r="Q1706" i="7"/>
  <c r="P1706" i="7"/>
  <c r="O1706" i="7"/>
  <c r="N1706" i="7"/>
  <c r="M1706" i="7"/>
  <c r="L1706" i="7"/>
  <c r="K1706" i="7"/>
  <c r="J1706" i="7"/>
  <c r="I1706" i="7"/>
  <c r="H1706" i="7"/>
  <c r="G1706" i="7"/>
  <c r="F1706" i="7"/>
  <c r="E1706" i="7"/>
  <c r="D1706" i="7"/>
  <c r="C1706" i="7"/>
  <c r="B1706" i="7"/>
  <c r="A1706"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1329" i="7"/>
  <c r="AB1704" i="7"/>
  <c r="AA1704" i="7"/>
  <c r="Z1704" i="7"/>
  <c r="Y1704" i="7"/>
  <c r="X1704" i="7"/>
  <c r="W1704" i="7"/>
  <c r="V1704" i="7"/>
  <c r="U1704" i="7"/>
  <c r="T1704" i="7"/>
  <c r="S1704" i="7"/>
  <c r="R1704" i="7"/>
  <c r="Q1704" i="7"/>
  <c r="P1704" i="7"/>
  <c r="O1704" i="7"/>
  <c r="N1704" i="7"/>
  <c r="M1704" i="7"/>
  <c r="L1704" i="7"/>
  <c r="K1704" i="7"/>
  <c r="J1704" i="7"/>
  <c r="I1704" i="7"/>
  <c r="H1704" i="7"/>
  <c r="G1704" i="7"/>
  <c r="F1704" i="7"/>
  <c r="E1704" i="7"/>
  <c r="D1704" i="7"/>
  <c r="C1704" i="7"/>
  <c r="B1704" i="7"/>
  <c r="A1704" i="7"/>
  <c r="AB1703" i="7"/>
  <c r="AA1703" i="7"/>
  <c r="Z1703" i="7"/>
  <c r="Y1703" i="7"/>
  <c r="X1703" i="7"/>
  <c r="W1703" i="7"/>
  <c r="V1703" i="7"/>
  <c r="U1703" i="7"/>
  <c r="T1703" i="7"/>
  <c r="S1703" i="7"/>
  <c r="R1703" i="7"/>
  <c r="Q1703" i="7"/>
  <c r="P1703" i="7"/>
  <c r="O1703" i="7"/>
  <c r="N1703" i="7"/>
  <c r="M1703" i="7"/>
  <c r="L1703" i="7"/>
  <c r="K1703" i="7"/>
  <c r="J1703" i="7"/>
  <c r="I1703" i="7"/>
  <c r="H1703" i="7"/>
  <c r="G1703" i="7"/>
  <c r="F1703" i="7"/>
  <c r="E1703" i="7"/>
  <c r="D1703" i="7"/>
  <c r="C1703" i="7"/>
  <c r="B1703" i="7"/>
  <c r="A1703" i="7"/>
  <c r="AB1702" i="7"/>
  <c r="AA1702" i="7"/>
  <c r="Z1702" i="7"/>
  <c r="Y1702" i="7"/>
  <c r="X1702" i="7"/>
  <c r="W1702" i="7"/>
  <c r="V1702" i="7"/>
  <c r="U1702" i="7"/>
  <c r="T1702" i="7"/>
  <c r="S1702" i="7"/>
  <c r="R1702" i="7"/>
  <c r="Q1702" i="7"/>
  <c r="P1702" i="7"/>
  <c r="O1702" i="7"/>
  <c r="N1702" i="7"/>
  <c r="M1702" i="7"/>
  <c r="L1702" i="7"/>
  <c r="K1702" i="7"/>
  <c r="J1702" i="7"/>
  <c r="I1702" i="7"/>
  <c r="H1702" i="7"/>
  <c r="G1702" i="7"/>
  <c r="F1702" i="7"/>
  <c r="E1702" i="7"/>
  <c r="D1702" i="7"/>
  <c r="C1702" i="7"/>
  <c r="B1702" i="7"/>
  <c r="A1702" i="7"/>
  <c r="AB1701" i="7"/>
  <c r="AA1701" i="7"/>
  <c r="Z1701" i="7"/>
  <c r="Y1701" i="7"/>
  <c r="X1701" i="7"/>
  <c r="W1701" i="7"/>
  <c r="V1701" i="7"/>
  <c r="U1701" i="7"/>
  <c r="T1701" i="7"/>
  <c r="S1701" i="7"/>
  <c r="R1701" i="7"/>
  <c r="Q1701" i="7"/>
  <c r="P1701" i="7"/>
  <c r="O1701" i="7"/>
  <c r="N1701" i="7"/>
  <c r="M1701" i="7"/>
  <c r="L1701" i="7"/>
  <c r="K1701" i="7"/>
  <c r="J1701" i="7"/>
  <c r="I1701" i="7"/>
  <c r="H1701" i="7"/>
  <c r="G1701" i="7"/>
  <c r="F1701" i="7"/>
  <c r="E1701" i="7"/>
  <c r="D1701" i="7"/>
  <c r="C1701" i="7"/>
  <c r="B1701" i="7"/>
  <c r="A1701" i="7"/>
  <c r="AB1700" i="7"/>
  <c r="AA1700" i="7"/>
  <c r="Z1700" i="7"/>
  <c r="Y1700" i="7"/>
  <c r="X1700" i="7"/>
  <c r="W1700" i="7"/>
  <c r="V1700" i="7"/>
  <c r="U1700" i="7"/>
  <c r="T1700" i="7"/>
  <c r="S1700" i="7"/>
  <c r="R1700" i="7"/>
  <c r="Q1700" i="7"/>
  <c r="P1700" i="7"/>
  <c r="O1700" i="7"/>
  <c r="N1700" i="7"/>
  <c r="M1700" i="7"/>
  <c r="L1700" i="7"/>
  <c r="K1700" i="7"/>
  <c r="J1700" i="7"/>
  <c r="I1700" i="7"/>
  <c r="H1700" i="7"/>
  <c r="G1700" i="7"/>
  <c r="F1700" i="7"/>
  <c r="E1700" i="7"/>
  <c r="D1700" i="7"/>
  <c r="C1700" i="7"/>
  <c r="B1700" i="7"/>
  <c r="A1700" i="7"/>
  <c r="AB1699" i="7"/>
  <c r="AA1699" i="7"/>
  <c r="Z1699" i="7"/>
  <c r="Y1699" i="7"/>
  <c r="X1699" i="7"/>
  <c r="W1699" i="7"/>
  <c r="V1699" i="7"/>
  <c r="U1699" i="7"/>
  <c r="T1699" i="7"/>
  <c r="S1699" i="7"/>
  <c r="R1699" i="7"/>
  <c r="Q1699" i="7"/>
  <c r="P1699" i="7"/>
  <c r="O1699" i="7"/>
  <c r="N1699" i="7"/>
  <c r="M1699" i="7"/>
  <c r="L1699" i="7"/>
  <c r="K1699" i="7"/>
  <c r="J1699" i="7"/>
  <c r="I1699" i="7"/>
  <c r="H1699" i="7"/>
  <c r="G1699" i="7"/>
  <c r="F1699" i="7"/>
  <c r="E1699" i="7"/>
  <c r="D1699" i="7"/>
  <c r="C1699" i="7"/>
  <c r="B1699" i="7"/>
  <c r="A1699" i="7"/>
  <c r="AB1698" i="7"/>
  <c r="AA1698" i="7"/>
  <c r="Z1698" i="7"/>
  <c r="Y1698" i="7"/>
  <c r="X1698" i="7"/>
  <c r="W1698" i="7"/>
  <c r="V1698" i="7"/>
  <c r="U1698" i="7"/>
  <c r="T1698" i="7"/>
  <c r="S1698" i="7"/>
  <c r="R1698" i="7"/>
  <c r="Q1698" i="7"/>
  <c r="P1698" i="7"/>
  <c r="O1698" i="7"/>
  <c r="N1698" i="7"/>
  <c r="M1698" i="7"/>
  <c r="L1698" i="7"/>
  <c r="K1698" i="7"/>
  <c r="J1698" i="7"/>
  <c r="I1698" i="7"/>
  <c r="H1698" i="7"/>
  <c r="G1698" i="7"/>
  <c r="F1698" i="7"/>
  <c r="E1698" i="7"/>
  <c r="D1698" i="7"/>
  <c r="C1698" i="7"/>
  <c r="B1698" i="7"/>
  <c r="A1698" i="7"/>
  <c r="AB1697" i="7"/>
  <c r="AA1697" i="7"/>
  <c r="Z1697" i="7"/>
  <c r="Y1697" i="7"/>
  <c r="X1697" i="7"/>
  <c r="W1697" i="7"/>
  <c r="V1697" i="7"/>
  <c r="U1697" i="7"/>
  <c r="T1697" i="7"/>
  <c r="S1697" i="7"/>
  <c r="R1697" i="7"/>
  <c r="Q1697" i="7"/>
  <c r="P1697" i="7"/>
  <c r="O1697" i="7"/>
  <c r="N1697" i="7"/>
  <c r="M1697" i="7"/>
  <c r="L1697" i="7"/>
  <c r="K1697" i="7"/>
  <c r="J1697" i="7"/>
  <c r="I1697" i="7"/>
  <c r="H1697" i="7"/>
  <c r="G1697" i="7"/>
  <c r="F1697" i="7"/>
  <c r="E1697" i="7"/>
  <c r="D1697" i="7"/>
  <c r="C1697" i="7"/>
  <c r="B1697" i="7"/>
  <c r="A1697" i="7"/>
  <c r="AB1696" i="7"/>
  <c r="AA1696" i="7"/>
  <c r="Z1696" i="7"/>
  <c r="Y1696" i="7"/>
  <c r="X1696" i="7"/>
  <c r="W1696" i="7"/>
  <c r="V1696" i="7"/>
  <c r="U1696" i="7"/>
  <c r="T1696" i="7"/>
  <c r="S1696" i="7"/>
  <c r="R1696" i="7"/>
  <c r="Q1696" i="7"/>
  <c r="P1696" i="7"/>
  <c r="O1696" i="7"/>
  <c r="N1696" i="7"/>
  <c r="M1696" i="7"/>
  <c r="L1696" i="7"/>
  <c r="K1696" i="7"/>
  <c r="J1696" i="7"/>
  <c r="I1696" i="7"/>
  <c r="H1696" i="7"/>
  <c r="G1696" i="7"/>
  <c r="F1696" i="7"/>
  <c r="E1696" i="7"/>
  <c r="D1696" i="7"/>
  <c r="C1696" i="7"/>
  <c r="B1696" i="7"/>
  <c r="A1696" i="7"/>
  <c r="AB1695" i="7"/>
  <c r="AA1695" i="7"/>
  <c r="Z1695" i="7"/>
  <c r="Y1695" i="7"/>
  <c r="X1695" i="7"/>
  <c r="W1695" i="7"/>
  <c r="V1695" i="7"/>
  <c r="U1695" i="7"/>
  <c r="T1695" i="7"/>
  <c r="S1695" i="7"/>
  <c r="R1695" i="7"/>
  <c r="Q1695" i="7"/>
  <c r="P1695" i="7"/>
  <c r="O1695" i="7"/>
  <c r="N1695" i="7"/>
  <c r="M1695" i="7"/>
  <c r="L1695" i="7"/>
  <c r="K1695" i="7"/>
  <c r="J1695" i="7"/>
  <c r="I1695" i="7"/>
  <c r="H1695" i="7"/>
  <c r="G1695" i="7"/>
  <c r="F1695" i="7"/>
  <c r="E1695" i="7"/>
  <c r="D1695" i="7"/>
  <c r="C1695" i="7"/>
  <c r="B1695" i="7"/>
  <c r="A1695" i="7"/>
  <c r="AB1694" i="7"/>
  <c r="AA1694" i="7"/>
  <c r="Z1694" i="7"/>
  <c r="Y1694" i="7"/>
  <c r="X1694" i="7"/>
  <c r="W1694" i="7"/>
  <c r="V1694" i="7"/>
  <c r="U1694" i="7"/>
  <c r="T1694" i="7"/>
  <c r="S1694" i="7"/>
  <c r="R1694" i="7"/>
  <c r="Q1694" i="7"/>
  <c r="P1694" i="7"/>
  <c r="O1694" i="7"/>
  <c r="N1694" i="7"/>
  <c r="M1694" i="7"/>
  <c r="L1694" i="7"/>
  <c r="K1694" i="7"/>
  <c r="J1694" i="7"/>
  <c r="I1694" i="7"/>
  <c r="H1694" i="7"/>
  <c r="G1694" i="7"/>
  <c r="F1694" i="7"/>
  <c r="E1694" i="7"/>
  <c r="D1694" i="7"/>
  <c r="C1694" i="7"/>
  <c r="B1694" i="7"/>
  <c r="A1694" i="7"/>
  <c r="AB1693" i="7"/>
  <c r="AA1693" i="7"/>
  <c r="Z1693" i="7"/>
  <c r="Y1693" i="7"/>
  <c r="X1693" i="7"/>
  <c r="W1693" i="7"/>
  <c r="V1693" i="7"/>
  <c r="U1693" i="7"/>
  <c r="T1693" i="7"/>
  <c r="S1693" i="7"/>
  <c r="R1693" i="7"/>
  <c r="Q1693" i="7"/>
  <c r="P1693" i="7"/>
  <c r="O1693" i="7"/>
  <c r="N1693" i="7"/>
  <c r="M1693" i="7"/>
  <c r="L1693" i="7"/>
  <c r="K1693" i="7"/>
  <c r="J1693" i="7"/>
  <c r="I1693" i="7"/>
  <c r="H1693" i="7"/>
  <c r="G1693" i="7"/>
  <c r="F1693" i="7"/>
  <c r="E1693" i="7"/>
  <c r="D1693" i="7"/>
  <c r="C1693" i="7"/>
  <c r="B1693" i="7"/>
  <c r="A1693" i="7"/>
  <c r="AB1692" i="7"/>
  <c r="AA1692" i="7"/>
  <c r="Z1692" i="7"/>
  <c r="Y1692" i="7"/>
  <c r="X1692" i="7"/>
  <c r="W1692" i="7"/>
  <c r="V1692" i="7"/>
  <c r="U1692" i="7"/>
  <c r="T1692" i="7"/>
  <c r="S1692" i="7"/>
  <c r="R1692" i="7"/>
  <c r="Q1692" i="7"/>
  <c r="P1692" i="7"/>
  <c r="O1692" i="7"/>
  <c r="N1692" i="7"/>
  <c r="M1692" i="7"/>
  <c r="L1692" i="7"/>
  <c r="K1692" i="7"/>
  <c r="J1692" i="7"/>
  <c r="I1692" i="7"/>
  <c r="H1692" i="7"/>
  <c r="G1692" i="7"/>
  <c r="F1692" i="7"/>
  <c r="E1692" i="7"/>
  <c r="D1692" i="7"/>
  <c r="C1692" i="7"/>
  <c r="B1692" i="7"/>
  <c r="A1692" i="7"/>
  <c r="AB1691" i="7"/>
  <c r="AA1691" i="7"/>
  <c r="Z1691" i="7"/>
  <c r="Y1691" i="7"/>
  <c r="X1691" i="7"/>
  <c r="W1691" i="7"/>
  <c r="V1691" i="7"/>
  <c r="U1691" i="7"/>
  <c r="T1691" i="7"/>
  <c r="S1691" i="7"/>
  <c r="R1691" i="7"/>
  <c r="Q1691" i="7"/>
  <c r="P1691" i="7"/>
  <c r="O1691" i="7"/>
  <c r="N1691" i="7"/>
  <c r="M1691" i="7"/>
  <c r="L1691" i="7"/>
  <c r="K1691" i="7"/>
  <c r="J1691" i="7"/>
  <c r="I1691" i="7"/>
  <c r="H1691" i="7"/>
  <c r="G1691" i="7"/>
  <c r="F1691" i="7"/>
  <c r="E1691" i="7"/>
  <c r="D1691" i="7"/>
  <c r="C1691" i="7"/>
  <c r="B1691" i="7"/>
  <c r="A1691" i="7"/>
  <c r="AB1690" i="7"/>
  <c r="AA1690" i="7"/>
  <c r="Z1690" i="7"/>
  <c r="Y1690" i="7"/>
  <c r="X1690" i="7"/>
  <c r="W1690" i="7"/>
  <c r="V1690" i="7"/>
  <c r="U1690" i="7"/>
  <c r="T1690" i="7"/>
  <c r="S1690" i="7"/>
  <c r="R1690" i="7"/>
  <c r="Q1690" i="7"/>
  <c r="P1690" i="7"/>
  <c r="O1690" i="7"/>
  <c r="N1690" i="7"/>
  <c r="M1690" i="7"/>
  <c r="L1690" i="7"/>
  <c r="K1690" i="7"/>
  <c r="J1690" i="7"/>
  <c r="I1690" i="7"/>
  <c r="H1690" i="7"/>
  <c r="G1690" i="7"/>
  <c r="F1690" i="7"/>
  <c r="E1690" i="7"/>
  <c r="D1690" i="7"/>
  <c r="C1690" i="7"/>
  <c r="B1690" i="7"/>
  <c r="A1690" i="7"/>
  <c r="AB1689" i="7"/>
  <c r="AA1689" i="7"/>
  <c r="Z1689" i="7"/>
  <c r="Y1689" i="7"/>
  <c r="X1689" i="7"/>
  <c r="W1689" i="7"/>
  <c r="V1689" i="7"/>
  <c r="U1689" i="7"/>
  <c r="T1689" i="7"/>
  <c r="S1689" i="7"/>
  <c r="R1689" i="7"/>
  <c r="Q1689" i="7"/>
  <c r="P1689" i="7"/>
  <c r="O1689" i="7"/>
  <c r="N1689" i="7"/>
  <c r="M1689" i="7"/>
  <c r="L1689" i="7"/>
  <c r="K1689" i="7"/>
  <c r="J1689" i="7"/>
  <c r="I1689" i="7"/>
  <c r="H1689" i="7"/>
  <c r="G1689" i="7"/>
  <c r="F1689" i="7"/>
  <c r="E1689" i="7"/>
  <c r="D1689" i="7"/>
  <c r="C1689" i="7"/>
  <c r="B1689" i="7"/>
  <c r="A1689" i="7"/>
  <c r="AB1688" i="7"/>
  <c r="AA1688" i="7"/>
  <c r="Z1688" i="7"/>
  <c r="Y1688" i="7"/>
  <c r="X1688" i="7"/>
  <c r="W1688" i="7"/>
  <c r="V1688" i="7"/>
  <c r="U1688" i="7"/>
  <c r="T1688" i="7"/>
  <c r="S1688" i="7"/>
  <c r="R1688" i="7"/>
  <c r="Q1688" i="7"/>
  <c r="P1688" i="7"/>
  <c r="O1688" i="7"/>
  <c r="N1688" i="7"/>
  <c r="M1688" i="7"/>
  <c r="L1688" i="7"/>
  <c r="K1688" i="7"/>
  <c r="J1688" i="7"/>
  <c r="I1688" i="7"/>
  <c r="H1688" i="7"/>
  <c r="G1688" i="7"/>
  <c r="F1688" i="7"/>
  <c r="E1688" i="7"/>
  <c r="D1688" i="7"/>
  <c r="C1688" i="7"/>
  <c r="B1688" i="7"/>
  <c r="A1688" i="7"/>
  <c r="AB1687" i="7"/>
  <c r="AA1687" i="7"/>
  <c r="Z1687" i="7"/>
  <c r="Y1687" i="7"/>
  <c r="X1687" i="7"/>
  <c r="W1687" i="7"/>
  <c r="V1687" i="7"/>
  <c r="U1687" i="7"/>
  <c r="T1687" i="7"/>
  <c r="S1687" i="7"/>
  <c r="R1687" i="7"/>
  <c r="Q1687" i="7"/>
  <c r="P1687" i="7"/>
  <c r="O1687" i="7"/>
  <c r="N1687" i="7"/>
  <c r="M1687" i="7"/>
  <c r="L1687" i="7"/>
  <c r="K1687" i="7"/>
  <c r="J1687" i="7"/>
  <c r="I1687" i="7"/>
  <c r="H1687" i="7"/>
  <c r="G1687" i="7"/>
  <c r="F1687" i="7"/>
  <c r="E1687" i="7"/>
  <c r="D1687" i="7"/>
  <c r="C1687" i="7"/>
  <c r="B1687" i="7"/>
  <c r="A1687" i="7"/>
  <c r="AB1686" i="7"/>
  <c r="AA1686" i="7"/>
  <c r="Z1686" i="7"/>
  <c r="Y1686" i="7"/>
  <c r="X1686" i="7"/>
  <c r="W1686" i="7"/>
  <c r="V1686" i="7"/>
  <c r="U1686" i="7"/>
  <c r="T1686" i="7"/>
  <c r="S1686" i="7"/>
  <c r="R1686" i="7"/>
  <c r="Q1686" i="7"/>
  <c r="P1686" i="7"/>
  <c r="O1686" i="7"/>
  <c r="N1686" i="7"/>
  <c r="M1686" i="7"/>
  <c r="L1686" i="7"/>
  <c r="K1686" i="7"/>
  <c r="J1686" i="7"/>
  <c r="I1686" i="7"/>
  <c r="H1686" i="7"/>
  <c r="G1686" i="7"/>
  <c r="F1686" i="7"/>
  <c r="E1686" i="7"/>
  <c r="D1686" i="7"/>
  <c r="C1686" i="7"/>
  <c r="B1686" i="7"/>
  <c r="A1686" i="7"/>
  <c r="AB1685" i="7"/>
  <c r="AA1685" i="7"/>
  <c r="Z1685" i="7"/>
  <c r="Y1685" i="7"/>
  <c r="X1685" i="7"/>
  <c r="W1685" i="7"/>
  <c r="V1685" i="7"/>
  <c r="U1685" i="7"/>
  <c r="T1685" i="7"/>
  <c r="S1685" i="7"/>
  <c r="R1685" i="7"/>
  <c r="Q1685" i="7"/>
  <c r="P1685" i="7"/>
  <c r="O1685" i="7"/>
  <c r="N1685" i="7"/>
  <c r="M1685" i="7"/>
  <c r="L1685" i="7"/>
  <c r="K1685" i="7"/>
  <c r="J1685" i="7"/>
  <c r="I1685" i="7"/>
  <c r="H1685" i="7"/>
  <c r="G1685" i="7"/>
  <c r="F1685" i="7"/>
  <c r="E1685" i="7"/>
  <c r="D1685" i="7"/>
  <c r="C1685" i="7"/>
  <c r="B1685" i="7"/>
  <c r="A1685" i="7"/>
  <c r="AB1684" i="7"/>
  <c r="AA1684" i="7"/>
  <c r="Z1684" i="7"/>
  <c r="Y1684" i="7"/>
  <c r="X1684" i="7"/>
  <c r="W1684" i="7"/>
  <c r="V1684" i="7"/>
  <c r="U1684" i="7"/>
  <c r="T1684" i="7"/>
  <c r="S1684" i="7"/>
  <c r="R1684" i="7"/>
  <c r="Q1684" i="7"/>
  <c r="P1684" i="7"/>
  <c r="O1684" i="7"/>
  <c r="N1684" i="7"/>
  <c r="M1684" i="7"/>
  <c r="L1684" i="7"/>
  <c r="K1684" i="7"/>
  <c r="J1684" i="7"/>
  <c r="I1684" i="7"/>
  <c r="H1684" i="7"/>
  <c r="G1684" i="7"/>
  <c r="F1684" i="7"/>
  <c r="E1684" i="7"/>
  <c r="D1684" i="7"/>
  <c r="C1684" i="7"/>
  <c r="B1684" i="7"/>
  <c r="A1684" i="7"/>
  <c r="AB1683" i="7"/>
  <c r="AA1683" i="7"/>
  <c r="Z1683" i="7"/>
  <c r="Y1683" i="7"/>
  <c r="X1683" i="7"/>
  <c r="W1683" i="7"/>
  <c r="V1683" i="7"/>
  <c r="U1683" i="7"/>
  <c r="T1683" i="7"/>
  <c r="S1683" i="7"/>
  <c r="R1683" i="7"/>
  <c r="Q1683" i="7"/>
  <c r="P1683" i="7"/>
  <c r="O1683" i="7"/>
  <c r="N1683" i="7"/>
  <c r="M1683" i="7"/>
  <c r="L1683" i="7"/>
  <c r="K1683" i="7"/>
  <c r="J1683" i="7"/>
  <c r="I1683" i="7"/>
  <c r="H1683" i="7"/>
  <c r="G1683" i="7"/>
  <c r="F1683" i="7"/>
  <c r="E1683" i="7"/>
  <c r="D1683" i="7"/>
  <c r="C1683" i="7"/>
  <c r="B1683" i="7"/>
  <c r="A1683" i="7"/>
  <c r="AB1682" i="7"/>
  <c r="AA1682" i="7"/>
  <c r="Z1682" i="7"/>
  <c r="Y1682" i="7"/>
  <c r="X1682" i="7"/>
  <c r="W1682" i="7"/>
  <c r="V1682" i="7"/>
  <c r="U1682" i="7"/>
  <c r="T1682" i="7"/>
  <c r="S1682" i="7"/>
  <c r="R1682" i="7"/>
  <c r="Q1682" i="7"/>
  <c r="P1682" i="7"/>
  <c r="O1682" i="7"/>
  <c r="N1682" i="7"/>
  <c r="M1682" i="7"/>
  <c r="L1682" i="7"/>
  <c r="K1682" i="7"/>
  <c r="J1682" i="7"/>
  <c r="I1682" i="7"/>
  <c r="H1682" i="7"/>
  <c r="G1682" i="7"/>
  <c r="F1682" i="7"/>
  <c r="E1682" i="7"/>
  <c r="D1682" i="7"/>
  <c r="C1682" i="7"/>
  <c r="B1682" i="7"/>
  <c r="A1682" i="7"/>
  <c r="AB1681" i="7"/>
  <c r="AA1681" i="7"/>
  <c r="Z1681" i="7"/>
  <c r="Y1681" i="7"/>
  <c r="X1681" i="7"/>
  <c r="W1681" i="7"/>
  <c r="V1681" i="7"/>
  <c r="U1681" i="7"/>
  <c r="T1681" i="7"/>
  <c r="S1681" i="7"/>
  <c r="R1681" i="7"/>
  <c r="Q1681" i="7"/>
  <c r="P1681" i="7"/>
  <c r="O1681" i="7"/>
  <c r="N1681" i="7"/>
  <c r="M1681" i="7"/>
  <c r="L1681" i="7"/>
  <c r="K1681" i="7"/>
  <c r="J1681" i="7"/>
  <c r="I1681" i="7"/>
  <c r="H1681" i="7"/>
  <c r="G1681" i="7"/>
  <c r="F1681" i="7"/>
  <c r="E1681" i="7"/>
  <c r="D1681" i="7"/>
  <c r="C1681" i="7"/>
  <c r="B1681" i="7"/>
  <c r="A1681" i="7"/>
  <c r="AB1262" i="7"/>
  <c r="AA1262" i="7"/>
  <c r="Z1262" i="7"/>
  <c r="Y1262" i="7"/>
  <c r="X1262" i="7"/>
  <c r="W1262" i="7"/>
  <c r="V1262" i="7"/>
  <c r="U1262" i="7"/>
  <c r="T1262" i="7"/>
  <c r="S1262" i="7"/>
  <c r="R1262" i="7"/>
  <c r="Q1262" i="7"/>
  <c r="P1262" i="7"/>
  <c r="O1262" i="7"/>
  <c r="N1262" i="7"/>
  <c r="M1262" i="7"/>
  <c r="L1262" i="7"/>
  <c r="K1262" i="7"/>
  <c r="J1262" i="7"/>
  <c r="I1262" i="7"/>
  <c r="H1262" i="7"/>
  <c r="G1262" i="7"/>
  <c r="F1262" i="7"/>
  <c r="E1262" i="7"/>
  <c r="D1262" i="7"/>
  <c r="C1262" i="7"/>
  <c r="B1262" i="7"/>
  <c r="A1262" i="7"/>
  <c r="AB1679" i="7"/>
  <c r="AA1679" i="7"/>
  <c r="Z1679" i="7"/>
  <c r="Y1679" i="7"/>
  <c r="X1679" i="7"/>
  <c r="W1679" i="7"/>
  <c r="V1679" i="7"/>
  <c r="U1679" i="7"/>
  <c r="T1679" i="7"/>
  <c r="S1679" i="7"/>
  <c r="R1679" i="7"/>
  <c r="Q1679" i="7"/>
  <c r="P1679" i="7"/>
  <c r="O1679" i="7"/>
  <c r="N1679" i="7"/>
  <c r="M1679" i="7"/>
  <c r="L1679" i="7"/>
  <c r="K1679" i="7"/>
  <c r="J1679" i="7"/>
  <c r="I1679" i="7"/>
  <c r="H1679" i="7"/>
  <c r="G1679" i="7"/>
  <c r="F1679" i="7"/>
  <c r="E1679" i="7"/>
  <c r="D1679" i="7"/>
  <c r="C1679" i="7"/>
  <c r="B1679" i="7"/>
  <c r="A1679" i="7"/>
  <c r="AB1678" i="7"/>
  <c r="AA1678" i="7"/>
  <c r="Z1678" i="7"/>
  <c r="Y1678" i="7"/>
  <c r="X1678" i="7"/>
  <c r="W1678" i="7"/>
  <c r="V1678" i="7"/>
  <c r="U1678" i="7"/>
  <c r="T1678" i="7"/>
  <c r="S1678" i="7"/>
  <c r="R1678" i="7"/>
  <c r="Q1678" i="7"/>
  <c r="P1678" i="7"/>
  <c r="O1678" i="7"/>
  <c r="N1678" i="7"/>
  <c r="M1678" i="7"/>
  <c r="L1678" i="7"/>
  <c r="K1678" i="7"/>
  <c r="J1678" i="7"/>
  <c r="I1678" i="7"/>
  <c r="H1678" i="7"/>
  <c r="G1678" i="7"/>
  <c r="F1678" i="7"/>
  <c r="E1678" i="7"/>
  <c r="D1678" i="7"/>
  <c r="C1678" i="7"/>
  <c r="B1678" i="7"/>
  <c r="A1678" i="7"/>
  <c r="AB1677" i="7"/>
  <c r="AA1677" i="7"/>
  <c r="Z1677" i="7"/>
  <c r="Y1677" i="7"/>
  <c r="X1677" i="7"/>
  <c r="W1677" i="7"/>
  <c r="V1677" i="7"/>
  <c r="U1677" i="7"/>
  <c r="T1677" i="7"/>
  <c r="S1677" i="7"/>
  <c r="R1677" i="7"/>
  <c r="Q1677" i="7"/>
  <c r="P1677" i="7"/>
  <c r="O1677" i="7"/>
  <c r="N1677" i="7"/>
  <c r="M1677" i="7"/>
  <c r="L1677" i="7"/>
  <c r="K1677" i="7"/>
  <c r="J1677" i="7"/>
  <c r="I1677" i="7"/>
  <c r="H1677" i="7"/>
  <c r="G1677" i="7"/>
  <c r="F1677" i="7"/>
  <c r="E1677" i="7"/>
  <c r="D1677" i="7"/>
  <c r="C1677" i="7"/>
  <c r="B1677" i="7"/>
  <c r="A1677" i="7"/>
  <c r="AB1676" i="7"/>
  <c r="AA1676" i="7"/>
  <c r="Z1676" i="7"/>
  <c r="Y1676" i="7"/>
  <c r="X1676" i="7"/>
  <c r="W1676" i="7"/>
  <c r="V1676" i="7"/>
  <c r="U1676" i="7"/>
  <c r="T1676" i="7"/>
  <c r="S1676" i="7"/>
  <c r="R1676" i="7"/>
  <c r="Q1676" i="7"/>
  <c r="P1676" i="7"/>
  <c r="O1676" i="7"/>
  <c r="N1676" i="7"/>
  <c r="M1676" i="7"/>
  <c r="L1676" i="7"/>
  <c r="K1676" i="7"/>
  <c r="J1676" i="7"/>
  <c r="I1676" i="7"/>
  <c r="H1676" i="7"/>
  <c r="G1676" i="7"/>
  <c r="F1676" i="7"/>
  <c r="E1676" i="7"/>
  <c r="D1676" i="7"/>
  <c r="C1676" i="7"/>
  <c r="B1676" i="7"/>
  <c r="A1676" i="7"/>
  <c r="AB1675" i="7"/>
  <c r="AA1675" i="7"/>
  <c r="Z1675" i="7"/>
  <c r="Y1675" i="7"/>
  <c r="X1675" i="7"/>
  <c r="W1675" i="7"/>
  <c r="V1675" i="7"/>
  <c r="U1675" i="7"/>
  <c r="T1675" i="7"/>
  <c r="S1675" i="7"/>
  <c r="R1675" i="7"/>
  <c r="Q1675" i="7"/>
  <c r="P1675" i="7"/>
  <c r="O1675" i="7"/>
  <c r="N1675" i="7"/>
  <c r="M1675" i="7"/>
  <c r="L1675" i="7"/>
  <c r="K1675" i="7"/>
  <c r="J1675" i="7"/>
  <c r="I1675" i="7"/>
  <c r="H1675" i="7"/>
  <c r="G1675" i="7"/>
  <c r="F1675" i="7"/>
  <c r="E1675" i="7"/>
  <c r="D1675" i="7"/>
  <c r="C1675" i="7"/>
  <c r="B1675" i="7"/>
  <c r="A1675" i="7"/>
  <c r="AB1674" i="7"/>
  <c r="AA1674" i="7"/>
  <c r="Z1674" i="7"/>
  <c r="Y1674" i="7"/>
  <c r="X1674" i="7"/>
  <c r="W1674" i="7"/>
  <c r="V1674" i="7"/>
  <c r="U1674" i="7"/>
  <c r="T1674" i="7"/>
  <c r="S1674" i="7"/>
  <c r="R1674" i="7"/>
  <c r="Q1674" i="7"/>
  <c r="P1674" i="7"/>
  <c r="O1674" i="7"/>
  <c r="N1674" i="7"/>
  <c r="M1674" i="7"/>
  <c r="L1674" i="7"/>
  <c r="K1674" i="7"/>
  <c r="J1674" i="7"/>
  <c r="I1674" i="7"/>
  <c r="H1674" i="7"/>
  <c r="G1674" i="7"/>
  <c r="F1674" i="7"/>
  <c r="E1674" i="7"/>
  <c r="D1674" i="7"/>
  <c r="C1674" i="7"/>
  <c r="B1674" i="7"/>
  <c r="A1674" i="7"/>
  <c r="AB1673" i="7"/>
  <c r="AA1673" i="7"/>
  <c r="Z1673" i="7"/>
  <c r="Y1673" i="7"/>
  <c r="X1673" i="7"/>
  <c r="W1673" i="7"/>
  <c r="V1673" i="7"/>
  <c r="U1673" i="7"/>
  <c r="T1673" i="7"/>
  <c r="S1673" i="7"/>
  <c r="R1673" i="7"/>
  <c r="Q1673" i="7"/>
  <c r="P1673" i="7"/>
  <c r="O1673" i="7"/>
  <c r="N1673" i="7"/>
  <c r="M1673" i="7"/>
  <c r="L1673" i="7"/>
  <c r="K1673" i="7"/>
  <c r="J1673" i="7"/>
  <c r="I1673" i="7"/>
  <c r="H1673" i="7"/>
  <c r="G1673" i="7"/>
  <c r="F1673" i="7"/>
  <c r="E1673" i="7"/>
  <c r="D1673" i="7"/>
  <c r="C1673" i="7"/>
  <c r="B1673" i="7"/>
  <c r="A1673" i="7"/>
  <c r="AB1672" i="7"/>
  <c r="AA1672" i="7"/>
  <c r="Z1672" i="7"/>
  <c r="Y1672" i="7"/>
  <c r="X1672" i="7"/>
  <c r="W1672" i="7"/>
  <c r="V1672" i="7"/>
  <c r="U1672" i="7"/>
  <c r="T1672" i="7"/>
  <c r="S1672" i="7"/>
  <c r="R1672" i="7"/>
  <c r="Q1672" i="7"/>
  <c r="P1672" i="7"/>
  <c r="O1672" i="7"/>
  <c r="N1672" i="7"/>
  <c r="M1672" i="7"/>
  <c r="L1672" i="7"/>
  <c r="K1672" i="7"/>
  <c r="J1672" i="7"/>
  <c r="I1672" i="7"/>
  <c r="H1672" i="7"/>
  <c r="G1672" i="7"/>
  <c r="F1672" i="7"/>
  <c r="E1672" i="7"/>
  <c r="D1672" i="7"/>
  <c r="C1672" i="7"/>
  <c r="B1672" i="7"/>
  <c r="A1672" i="7"/>
  <c r="AB1671" i="7"/>
  <c r="AA1671" i="7"/>
  <c r="Z1671" i="7"/>
  <c r="Y1671" i="7"/>
  <c r="X1671" i="7"/>
  <c r="W1671" i="7"/>
  <c r="V1671" i="7"/>
  <c r="U1671" i="7"/>
  <c r="T1671" i="7"/>
  <c r="S1671" i="7"/>
  <c r="R1671" i="7"/>
  <c r="Q1671" i="7"/>
  <c r="P1671" i="7"/>
  <c r="O1671" i="7"/>
  <c r="N1671" i="7"/>
  <c r="M1671" i="7"/>
  <c r="L1671" i="7"/>
  <c r="K1671" i="7"/>
  <c r="J1671" i="7"/>
  <c r="I1671" i="7"/>
  <c r="H1671" i="7"/>
  <c r="G1671" i="7"/>
  <c r="F1671" i="7"/>
  <c r="E1671" i="7"/>
  <c r="D1671" i="7"/>
  <c r="C1671" i="7"/>
  <c r="B1671" i="7"/>
  <c r="A1671" i="7"/>
  <c r="AB1670" i="7"/>
  <c r="AA1670" i="7"/>
  <c r="Z1670" i="7"/>
  <c r="Y1670" i="7"/>
  <c r="X1670" i="7"/>
  <c r="W1670" i="7"/>
  <c r="V1670" i="7"/>
  <c r="U1670" i="7"/>
  <c r="T1670" i="7"/>
  <c r="S1670" i="7"/>
  <c r="R1670" i="7"/>
  <c r="Q1670" i="7"/>
  <c r="P1670" i="7"/>
  <c r="O1670" i="7"/>
  <c r="N1670" i="7"/>
  <c r="M1670" i="7"/>
  <c r="L1670" i="7"/>
  <c r="K1670" i="7"/>
  <c r="J1670" i="7"/>
  <c r="I1670" i="7"/>
  <c r="H1670" i="7"/>
  <c r="G1670" i="7"/>
  <c r="F1670" i="7"/>
  <c r="E1670" i="7"/>
  <c r="D1670" i="7"/>
  <c r="C1670" i="7"/>
  <c r="B1670" i="7"/>
  <c r="A1670" i="7"/>
  <c r="AB1669" i="7"/>
  <c r="AA1669" i="7"/>
  <c r="Z1669" i="7"/>
  <c r="Y1669" i="7"/>
  <c r="X1669" i="7"/>
  <c r="W1669" i="7"/>
  <c r="V1669" i="7"/>
  <c r="U1669" i="7"/>
  <c r="T1669" i="7"/>
  <c r="S1669" i="7"/>
  <c r="R1669" i="7"/>
  <c r="Q1669" i="7"/>
  <c r="P1669" i="7"/>
  <c r="O1669" i="7"/>
  <c r="N1669" i="7"/>
  <c r="M1669" i="7"/>
  <c r="L1669" i="7"/>
  <c r="K1669" i="7"/>
  <c r="J1669" i="7"/>
  <c r="I1669" i="7"/>
  <c r="H1669" i="7"/>
  <c r="G1669" i="7"/>
  <c r="F1669" i="7"/>
  <c r="E1669" i="7"/>
  <c r="D1669" i="7"/>
  <c r="C1669" i="7"/>
  <c r="B1669" i="7"/>
  <c r="A1669" i="7"/>
  <c r="AB1668" i="7"/>
  <c r="AA1668" i="7"/>
  <c r="Z1668" i="7"/>
  <c r="Y1668" i="7"/>
  <c r="X1668" i="7"/>
  <c r="W1668" i="7"/>
  <c r="V1668" i="7"/>
  <c r="U1668" i="7"/>
  <c r="T1668" i="7"/>
  <c r="S1668" i="7"/>
  <c r="R1668" i="7"/>
  <c r="Q1668" i="7"/>
  <c r="P1668" i="7"/>
  <c r="O1668" i="7"/>
  <c r="N1668" i="7"/>
  <c r="M1668" i="7"/>
  <c r="L1668" i="7"/>
  <c r="K1668" i="7"/>
  <c r="J1668" i="7"/>
  <c r="I1668" i="7"/>
  <c r="H1668" i="7"/>
  <c r="G1668" i="7"/>
  <c r="F1668" i="7"/>
  <c r="E1668" i="7"/>
  <c r="D1668" i="7"/>
  <c r="C1668" i="7"/>
  <c r="B1668" i="7"/>
  <c r="A1668" i="7"/>
  <c r="AB1667" i="7"/>
  <c r="AA1667" i="7"/>
  <c r="Z1667" i="7"/>
  <c r="Y1667" i="7"/>
  <c r="X1667" i="7"/>
  <c r="W1667" i="7"/>
  <c r="V1667" i="7"/>
  <c r="U1667" i="7"/>
  <c r="T1667" i="7"/>
  <c r="S1667" i="7"/>
  <c r="R1667" i="7"/>
  <c r="Q1667" i="7"/>
  <c r="P1667" i="7"/>
  <c r="O1667" i="7"/>
  <c r="N1667" i="7"/>
  <c r="M1667" i="7"/>
  <c r="L1667" i="7"/>
  <c r="K1667" i="7"/>
  <c r="J1667" i="7"/>
  <c r="I1667" i="7"/>
  <c r="H1667" i="7"/>
  <c r="G1667" i="7"/>
  <c r="F1667" i="7"/>
  <c r="E1667" i="7"/>
  <c r="D1667" i="7"/>
  <c r="C1667" i="7"/>
  <c r="B1667" i="7"/>
  <c r="A1667" i="7"/>
  <c r="AB1666" i="7"/>
  <c r="AA1666" i="7"/>
  <c r="Z1666" i="7"/>
  <c r="Y1666" i="7"/>
  <c r="X1666" i="7"/>
  <c r="W1666" i="7"/>
  <c r="V1666" i="7"/>
  <c r="U1666" i="7"/>
  <c r="T1666" i="7"/>
  <c r="S1666" i="7"/>
  <c r="R1666" i="7"/>
  <c r="Q1666" i="7"/>
  <c r="P1666" i="7"/>
  <c r="O1666" i="7"/>
  <c r="N1666" i="7"/>
  <c r="M1666" i="7"/>
  <c r="L1666" i="7"/>
  <c r="K1666" i="7"/>
  <c r="J1666" i="7"/>
  <c r="I1666" i="7"/>
  <c r="H1666" i="7"/>
  <c r="G1666" i="7"/>
  <c r="F1666" i="7"/>
  <c r="E1666" i="7"/>
  <c r="D1666" i="7"/>
  <c r="C1666" i="7"/>
  <c r="B1666" i="7"/>
  <c r="A1666" i="7"/>
  <c r="AB1665" i="7"/>
  <c r="AA1665" i="7"/>
  <c r="Z1665" i="7"/>
  <c r="Y1665" i="7"/>
  <c r="X1665" i="7"/>
  <c r="W1665" i="7"/>
  <c r="V1665" i="7"/>
  <c r="U1665" i="7"/>
  <c r="T1665" i="7"/>
  <c r="S1665" i="7"/>
  <c r="R1665" i="7"/>
  <c r="Q1665" i="7"/>
  <c r="P1665" i="7"/>
  <c r="O1665" i="7"/>
  <c r="N1665" i="7"/>
  <c r="M1665" i="7"/>
  <c r="L1665" i="7"/>
  <c r="K1665" i="7"/>
  <c r="J1665" i="7"/>
  <c r="I1665" i="7"/>
  <c r="H1665" i="7"/>
  <c r="G1665" i="7"/>
  <c r="F1665" i="7"/>
  <c r="E1665" i="7"/>
  <c r="D1665" i="7"/>
  <c r="C1665" i="7"/>
  <c r="B1665" i="7"/>
  <c r="A1665" i="7"/>
  <c r="AB1229" i="7"/>
  <c r="AA1229" i="7"/>
  <c r="Z1229" i="7"/>
  <c r="Y1229" i="7"/>
  <c r="X1229" i="7"/>
  <c r="W1229" i="7"/>
  <c r="V1229" i="7"/>
  <c r="U1229" i="7"/>
  <c r="T1229" i="7"/>
  <c r="S1229" i="7"/>
  <c r="R1229" i="7"/>
  <c r="Q1229" i="7"/>
  <c r="P1229" i="7"/>
  <c r="O1229" i="7"/>
  <c r="N1229" i="7"/>
  <c r="M1229" i="7"/>
  <c r="L1229" i="7"/>
  <c r="K1229" i="7"/>
  <c r="J1229" i="7"/>
  <c r="I1229" i="7"/>
  <c r="H1229" i="7"/>
  <c r="G1229" i="7"/>
  <c r="F1229" i="7"/>
  <c r="E1229" i="7"/>
  <c r="D1229" i="7"/>
  <c r="C1229" i="7"/>
  <c r="B1229" i="7"/>
  <c r="A1229" i="7"/>
  <c r="AB1663" i="7"/>
  <c r="AA1663" i="7"/>
  <c r="Z1663" i="7"/>
  <c r="Y1663" i="7"/>
  <c r="X1663" i="7"/>
  <c r="W1663" i="7"/>
  <c r="V1663" i="7"/>
  <c r="U1663" i="7"/>
  <c r="T1663" i="7"/>
  <c r="S1663" i="7"/>
  <c r="R1663" i="7"/>
  <c r="Q1663" i="7"/>
  <c r="P1663" i="7"/>
  <c r="O1663" i="7"/>
  <c r="N1663" i="7"/>
  <c r="M1663" i="7"/>
  <c r="L1663" i="7"/>
  <c r="K1663" i="7"/>
  <c r="J1663" i="7"/>
  <c r="I1663" i="7"/>
  <c r="H1663" i="7"/>
  <c r="G1663" i="7"/>
  <c r="F1663" i="7"/>
  <c r="E1663" i="7"/>
  <c r="D1663" i="7"/>
  <c r="C1663" i="7"/>
  <c r="B1663" i="7"/>
  <c r="A1663" i="7"/>
  <c r="AB1662" i="7"/>
  <c r="AA1662" i="7"/>
  <c r="Z1662" i="7"/>
  <c r="Y1662" i="7"/>
  <c r="X1662" i="7"/>
  <c r="W1662" i="7"/>
  <c r="V1662" i="7"/>
  <c r="U1662" i="7"/>
  <c r="T1662" i="7"/>
  <c r="S1662" i="7"/>
  <c r="R1662" i="7"/>
  <c r="Q1662" i="7"/>
  <c r="P1662" i="7"/>
  <c r="O1662" i="7"/>
  <c r="N1662" i="7"/>
  <c r="M1662" i="7"/>
  <c r="L1662" i="7"/>
  <c r="K1662" i="7"/>
  <c r="J1662" i="7"/>
  <c r="I1662" i="7"/>
  <c r="H1662" i="7"/>
  <c r="G1662" i="7"/>
  <c r="F1662" i="7"/>
  <c r="E1662" i="7"/>
  <c r="D1662" i="7"/>
  <c r="C1662" i="7"/>
  <c r="B1662" i="7"/>
  <c r="A1662" i="7"/>
  <c r="AB1661" i="7"/>
  <c r="AA1661" i="7"/>
  <c r="Z1661" i="7"/>
  <c r="Y1661" i="7"/>
  <c r="X1661" i="7"/>
  <c r="W1661" i="7"/>
  <c r="V1661" i="7"/>
  <c r="U1661" i="7"/>
  <c r="T1661" i="7"/>
  <c r="S1661" i="7"/>
  <c r="R1661" i="7"/>
  <c r="Q1661" i="7"/>
  <c r="P1661" i="7"/>
  <c r="O1661" i="7"/>
  <c r="N1661" i="7"/>
  <c r="M1661" i="7"/>
  <c r="L1661" i="7"/>
  <c r="K1661" i="7"/>
  <c r="J1661" i="7"/>
  <c r="I1661" i="7"/>
  <c r="H1661" i="7"/>
  <c r="G1661" i="7"/>
  <c r="F1661" i="7"/>
  <c r="E1661" i="7"/>
  <c r="D1661" i="7"/>
  <c r="C1661" i="7"/>
  <c r="B1661" i="7"/>
  <c r="A1661" i="7"/>
  <c r="AB1660" i="7"/>
  <c r="AA1660" i="7"/>
  <c r="Z1660" i="7"/>
  <c r="Y1660" i="7"/>
  <c r="X1660" i="7"/>
  <c r="W1660" i="7"/>
  <c r="V1660" i="7"/>
  <c r="U1660" i="7"/>
  <c r="T1660" i="7"/>
  <c r="S1660" i="7"/>
  <c r="R1660" i="7"/>
  <c r="Q1660" i="7"/>
  <c r="P1660" i="7"/>
  <c r="O1660" i="7"/>
  <c r="N1660" i="7"/>
  <c r="M1660" i="7"/>
  <c r="L1660" i="7"/>
  <c r="K1660" i="7"/>
  <c r="J1660" i="7"/>
  <c r="I1660" i="7"/>
  <c r="H1660" i="7"/>
  <c r="G1660" i="7"/>
  <c r="F1660" i="7"/>
  <c r="E1660" i="7"/>
  <c r="D1660" i="7"/>
  <c r="C1660" i="7"/>
  <c r="B1660" i="7"/>
  <c r="A1660" i="7"/>
  <c r="AB1659" i="7"/>
  <c r="AA1659" i="7"/>
  <c r="Z1659" i="7"/>
  <c r="Y1659" i="7"/>
  <c r="X1659" i="7"/>
  <c r="W1659" i="7"/>
  <c r="V1659" i="7"/>
  <c r="U1659" i="7"/>
  <c r="T1659" i="7"/>
  <c r="S1659" i="7"/>
  <c r="R1659" i="7"/>
  <c r="Q1659" i="7"/>
  <c r="P1659" i="7"/>
  <c r="O1659" i="7"/>
  <c r="N1659" i="7"/>
  <c r="M1659" i="7"/>
  <c r="L1659" i="7"/>
  <c r="K1659" i="7"/>
  <c r="J1659" i="7"/>
  <c r="I1659" i="7"/>
  <c r="H1659" i="7"/>
  <c r="G1659" i="7"/>
  <c r="F1659" i="7"/>
  <c r="E1659" i="7"/>
  <c r="D1659" i="7"/>
  <c r="C1659" i="7"/>
  <c r="B1659" i="7"/>
  <c r="A1659" i="7"/>
  <c r="AB1658" i="7"/>
  <c r="AA1658" i="7"/>
  <c r="Z1658" i="7"/>
  <c r="Y1658" i="7"/>
  <c r="X1658" i="7"/>
  <c r="W1658" i="7"/>
  <c r="V1658" i="7"/>
  <c r="U1658" i="7"/>
  <c r="T1658" i="7"/>
  <c r="S1658" i="7"/>
  <c r="R1658" i="7"/>
  <c r="Q1658" i="7"/>
  <c r="P1658" i="7"/>
  <c r="O1658" i="7"/>
  <c r="N1658" i="7"/>
  <c r="M1658" i="7"/>
  <c r="L1658" i="7"/>
  <c r="K1658" i="7"/>
  <c r="J1658" i="7"/>
  <c r="I1658" i="7"/>
  <c r="H1658" i="7"/>
  <c r="G1658" i="7"/>
  <c r="F1658" i="7"/>
  <c r="E1658" i="7"/>
  <c r="D1658" i="7"/>
  <c r="C1658" i="7"/>
  <c r="B1658" i="7"/>
  <c r="A1658" i="7"/>
  <c r="AB1657" i="7"/>
  <c r="AA1657" i="7"/>
  <c r="Z1657" i="7"/>
  <c r="Y1657" i="7"/>
  <c r="X1657" i="7"/>
  <c r="W1657" i="7"/>
  <c r="V1657" i="7"/>
  <c r="U1657" i="7"/>
  <c r="T1657" i="7"/>
  <c r="S1657" i="7"/>
  <c r="R1657" i="7"/>
  <c r="Q1657" i="7"/>
  <c r="P1657" i="7"/>
  <c r="O1657" i="7"/>
  <c r="N1657" i="7"/>
  <c r="M1657" i="7"/>
  <c r="L1657" i="7"/>
  <c r="K1657" i="7"/>
  <c r="J1657" i="7"/>
  <c r="I1657" i="7"/>
  <c r="H1657" i="7"/>
  <c r="G1657" i="7"/>
  <c r="F1657" i="7"/>
  <c r="E1657" i="7"/>
  <c r="D1657" i="7"/>
  <c r="C1657" i="7"/>
  <c r="B1657" i="7"/>
  <c r="A1657" i="7"/>
  <c r="AB1656" i="7"/>
  <c r="AA1656" i="7"/>
  <c r="Z1656" i="7"/>
  <c r="Y1656" i="7"/>
  <c r="X1656" i="7"/>
  <c r="W1656" i="7"/>
  <c r="V1656" i="7"/>
  <c r="U1656" i="7"/>
  <c r="T1656" i="7"/>
  <c r="S1656" i="7"/>
  <c r="R1656" i="7"/>
  <c r="Q1656" i="7"/>
  <c r="P1656" i="7"/>
  <c r="O1656" i="7"/>
  <c r="N1656" i="7"/>
  <c r="M1656" i="7"/>
  <c r="L1656" i="7"/>
  <c r="K1656" i="7"/>
  <c r="J1656" i="7"/>
  <c r="I1656" i="7"/>
  <c r="H1656" i="7"/>
  <c r="G1656" i="7"/>
  <c r="F1656" i="7"/>
  <c r="E1656" i="7"/>
  <c r="D1656" i="7"/>
  <c r="C1656" i="7"/>
  <c r="B1656" i="7"/>
  <c r="A1656" i="7"/>
  <c r="AB1655" i="7"/>
  <c r="AA1655" i="7"/>
  <c r="Z1655" i="7"/>
  <c r="Y1655" i="7"/>
  <c r="X1655" i="7"/>
  <c r="W1655" i="7"/>
  <c r="V1655" i="7"/>
  <c r="U1655" i="7"/>
  <c r="T1655" i="7"/>
  <c r="S1655" i="7"/>
  <c r="R1655" i="7"/>
  <c r="Q1655" i="7"/>
  <c r="P1655" i="7"/>
  <c r="O1655" i="7"/>
  <c r="N1655" i="7"/>
  <c r="M1655" i="7"/>
  <c r="L1655" i="7"/>
  <c r="K1655" i="7"/>
  <c r="J1655" i="7"/>
  <c r="I1655" i="7"/>
  <c r="H1655" i="7"/>
  <c r="G1655" i="7"/>
  <c r="F1655" i="7"/>
  <c r="E1655" i="7"/>
  <c r="D1655" i="7"/>
  <c r="C1655" i="7"/>
  <c r="B1655" i="7"/>
  <c r="A1655" i="7"/>
  <c r="AB1654" i="7"/>
  <c r="AA1654" i="7"/>
  <c r="Z1654" i="7"/>
  <c r="Y1654" i="7"/>
  <c r="X1654" i="7"/>
  <c r="W1654" i="7"/>
  <c r="V1654" i="7"/>
  <c r="U1654" i="7"/>
  <c r="T1654" i="7"/>
  <c r="S1654" i="7"/>
  <c r="R1654" i="7"/>
  <c r="Q1654" i="7"/>
  <c r="P1654" i="7"/>
  <c r="O1654" i="7"/>
  <c r="N1654" i="7"/>
  <c r="M1654" i="7"/>
  <c r="L1654" i="7"/>
  <c r="K1654" i="7"/>
  <c r="J1654" i="7"/>
  <c r="I1654" i="7"/>
  <c r="H1654" i="7"/>
  <c r="G1654" i="7"/>
  <c r="F1654" i="7"/>
  <c r="E1654" i="7"/>
  <c r="D1654" i="7"/>
  <c r="C1654" i="7"/>
  <c r="B1654" i="7"/>
  <c r="A1654" i="7"/>
  <c r="AB1653" i="7"/>
  <c r="AA1653" i="7"/>
  <c r="Z1653" i="7"/>
  <c r="Y1653" i="7"/>
  <c r="X1653" i="7"/>
  <c r="W1653" i="7"/>
  <c r="V1653" i="7"/>
  <c r="U1653" i="7"/>
  <c r="T1653" i="7"/>
  <c r="S1653" i="7"/>
  <c r="R1653" i="7"/>
  <c r="Q1653" i="7"/>
  <c r="P1653" i="7"/>
  <c r="O1653" i="7"/>
  <c r="N1653" i="7"/>
  <c r="M1653" i="7"/>
  <c r="L1653" i="7"/>
  <c r="K1653" i="7"/>
  <c r="J1653" i="7"/>
  <c r="I1653" i="7"/>
  <c r="H1653" i="7"/>
  <c r="G1653" i="7"/>
  <c r="F1653" i="7"/>
  <c r="E1653" i="7"/>
  <c r="D1653" i="7"/>
  <c r="C1653" i="7"/>
  <c r="B1653" i="7"/>
  <c r="A1653" i="7"/>
  <c r="AB1652" i="7"/>
  <c r="AA1652" i="7"/>
  <c r="Z1652" i="7"/>
  <c r="Y1652" i="7"/>
  <c r="X1652" i="7"/>
  <c r="W1652" i="7"/>
  <c r="V1652" i="7"/>
  <c r="U1652" i="7"/>
  <c r="T1652" i="7"/>
  <c r="S1652" i="7"/>
  <c r="R1652" i="7"/>
  <c r="Q1652" i="7"/>
  <c r="P1652" i="7"/>
  <c r="O1652" i="7"/>
  <c r="N1652" i="7"/>
  <c r="M1652" i="7"/>
  <c r="L1652" i="7"/>
  <c r="K1652" i="7"/>
  <c r="J1652" i="7"/>
  <c r="I1652" i="7"/>
  <c r="H1652" i="7"/>
  <c r="G1652" i="7"/>
  <c r="F1652" i="7"/>
  <c r="E1652" i="7"/>
  <c r="D1652" i="7"/>
  <c r="C1652" i="7"/>
  <c r="B1652" i="7"/>
  <c r="A1652" i="7"/>
  <c r="AB1651" i="7"/>
  <c r="AA1651" i="7"/>
  <c r="Z1651" i="7"/>
  <c r="Y1651" i="7"/>
  <c r="X1651" i="7"/>
  <c r="W1651" i="7"/>
  <c r="V1651" i="7"/>
  <c r="U1651" i="7"/>
  <c r="T1651" i="7"/>
  <c r="S1651" i="7"/>
  <c r="R1651" i="7"/>
  <c r="Q1651" i="7"/>
  <c r="P1651" i="7"/>
  <c r="O1651" i="7"/>
  <c r="N1651" i="7"/>
  <c r="M1651" i="7"/>
  <c r="L1651" i="7"/>
  <c r="K1651" i="7"/>
  <c r="J1651" i="7"/>
  <c r="I1651" i="7"/>
  <c r="H1651" i="7"/>
  <c r="G1651" i="7"/>
  <c r="F1651" i="7"/>
  <c r="E1651" i="7"/>
  <c r="D1651" i="7"/>
  <c r="C1651" i="7"/>
  <c r="B1651" i="7"/>
  <c r="A1651" i="7"/>
  <c r="AB1650" i="7"/>
  <c r="AA1650" i="7"/>
  <c r="Z1650" i="7"/>
  <c r="Y1650" i="7"/>
  <c r="X1650" i="7"/>
  <c r="W1650" i="7"/>
  <c r="V1650" i="7"/>
  <c r="U1650" i="7"/>
  <c r="T1650" i="7"/>
  <c r="S1650" i="7"/>
  <c r="R1650" i="7"/>
  <c r="Q1650" i="7"/>
  <c r="P1650" i="7"/>
  <c r="O1650" i="7"/>
  <c r="N1650" i="7"/>
  <c r="M1650" i="7"/>
  <c r="L1650" i="7"/>
  <c r="K1650" i="7"/>
  <c r="J1650" i="7"/>
  <c r="I1650" i="7"/>
  <c r="H1650" i="7"/>
  <c r="G1650" i="7"/>
  <c r="F1650" i="7"/>
  <c r="E1650" i="7"/>
  <c r="D1650" i="7"/>
  <c r="C1650" i="7"/>
  <c r="B1650" i="7"/>
  <c r="A1650" i="7"/>
  <c r="AB1649" i="7"/>
  <c r="AA1649" i="7"/>
  <c r="Z1649" i="7"/>
  <c r="Y1649" i="7"/>
  <c r="X1649" i="7"/>
  <c r="W1649" i="7"/>
  <c r="V1649" i="7"/>
  <c r="U1649" i="7"/>
  <c r="T1649" i="7"/>
  <c r="S1649" i="7"/>
  <c r="R1649" i="7"/>
  <c r="Q1649" i="7"/>
  <c r="P1649" i="7"/>
  <c r="O1649" i="7"/>
  <c r="N1649" i="7"/>
  <c r="M1649" i="7"/>
  <c r="L1649" i="7"/>
  <c r="K1649" i="7"/>
  <c r="J1649" i="7"/>
  <c r="I1649" i="7"/>
  <c r="H1649" i="7"/>
  <c r="G1649" i="7"/>
  <c r="F1649" i="7"/>
  <c r="E1649" i="7"/>
  <c r="D1649" i="7"/>
  <c r="C1649" i="7"/>
  <c r="B1649" i="7"/>
  <c r="A1649" i="7"/>
  <c r="AB1648" i="7"/>
  <c r="AA1648" i="7"/>
  <c r="Z1648" i="7"/>
  <c r="Y1648" i="7"/>
  <c r="X1648" i="7"/>
  <c r="W1648" i="7"/>
  <c r="V1648" i="7"/>
  <c r="U1648" i="7"/>
  <c r="T1648" i="7"/>
  <c r="S1648" i="7"/>
  <c r="R1648" i="7"/>
  <c r="Q1648" i="7"/>
  <c r="P1648" i="7"/>
  <c r="O1648" i="7"/>
  <c r="N1648" i="7"/>
  <c r="M1648" i="7"/>
  <c r="L1648" i="7"/>
  <c r="K1648" i="7"/>
  <c r="J1648" i="7"/>
  <c r="I1648" i="7"/>
  <c r="H1648" i="7"/>
  <c r="G1648" i="7"/>
  <c r="F1648" i="7"/>
  <c r="E1648" i="7"/>
  <c r="D1648" i="7"/>
  <c r="C1648" i="7"/>
  <c r="B1648" i="7"/>
  <c r="A1648" i="7"/>
  <c r="AB1647" i="7"/>
  <c r="AA1647" i="7"/>
  <c r="Z1647" i="7"/>
  <c r="Y1647" i="7"/>
  <c r="X1647" i="7"/>
  <c r="W1647" i="7"/>
  <c r="V1647" i="7"/>
  <c r="U1647" i="7"/>
  <c r="T1647" i="7"/>
  <c r="S1647" i="7"/>
  <c r="R1647" i="7"/>
  <c r="Q1647" i="7"/>
  <c r="P1647" i="7"/>
  <c r="O1647" i="7"/>
  <c r="N1647" i="7"/>
  <c r="M1647" i="7"/>
  <c r="L1647" i="7"/>
  <c r="K1647" i="7"/>
  <c r="J1647" i="7"/>
  <c r="I1647" i="7"/>
  <c r="H1647" i="7"/>
  <c r="G1647" i="7"/>
  <c r="F1647" i="7"/>
  <c r="E1647" i="7"/>
  <c r="D1647" i="7"/>
  <c r="C1647" i="7"/>
  <c r="B1647" i="7"/>
  <c r="A1647" i="7"/>
  <c r="AB1646" i="7"/>
  <c r="AA1646" i="7"/>
  <c r="Z1646" i="7"/>
  <c r="Y1646" i="7"/>
  <c r="X1646" i="7"/>
  <c r="W1646" i="7"/>
  <c r="V1646" i="7"/>
  <c r="U1646" i="7"/>
  <c r="T1646" i="7"/>
  <c r="S1646" i="7"/>
  <c r="R1646" i="7"/>
  <c r="Q1646" i="7"/>
  <c r="P1646" i="7"/>
  <c r="O1646" i="7"/>
  <c r="N1646" i="7"/>
  <c r="M1646" i="7"/>
  <c r="L1646" i="7"/>
  <c r="K1646" i="7"/>
  <c r="J1646" i="7"/>
  <c r="I1646" i="7"/>
  <c r="H1646" i="7"/>
  <c r="G1646" i="7"/>
  <c r="F1646" i="7"/>
  <c r="E1646" i="7"/>
  <c r="D1646" i="7"/>
  <c r="C1646" i="7"/>
  <c r="B1646" i="7"/>
  <c r="A1646" i="7"/>
  <c r="AB1645" i="7"/>
  <c r="AA1645" i="7"/>
  <c r="Z1645" i="7"/>
  <c r="Y1645" i="7"/>
  <c r="X1645" i="7"/>
  <c r="W1645" i="7"/>
  <c r="V1645" i="7"/>
  <c r="U1645" i="7"/>
  <c r="T1645" i="7"/>
  <c r="S1645" i="7"/>
  <c r="R1645" i="7"/>
  <c r="Q1645" i="7"/>
  <c r="P1645" i="7"/>
  <c r="O1645" i="7"/>
  <c r="N1645" i="7"/>
  <c r="M1645" i="7"/>
  <c r="L1645" i="7"/>
  <c r="K1645" i="7"/>
  <c r="J1645" i="7"/>
  <c r="I1645" i="7"/>
  <c r="H1645" i="7"/>
  <c r="G1645" i="7"/>
  <c r="F1645" i="7"/>
  <c r="E1645" i="7"/>
  <c r="D1645" i="7"/>
  <c r="C1645" i="7"/>
  <c r="B1645" i="7"/>
  <c r="A1645" i="7"/>
  <c r="AB1644" i="7"/>
  <c r="AA1644" i="7"/>
  <c r="Z1644" i="7"/>
  <c r="Y1644" i="7"/>
  <c r="X1644" i="7"/>
  <c r="W1644" i="7"/>
  <c r="V1644" i="7"/>
  <c r="U1644" i="7"/>
  <c r="T1644" i="7"/>
  <c r="S1644" i="7"/>
  <c r="R1644" i="7"/>
  <c r="Q1644" i="7"/>
  <c r="P1644" i="7"/>
  <c r="O1644" i="7"/>
  <c r="N1644" i="7"/>
  <c r="M1644" i="7"/>
  <c r="L1644" i="7"/>
  <c r="K1644" i="7"/>
  <c r="J1644" i="7"/>
  <c r="I1644" i="7"/>
  <c r="H1644" i="7"/>
  <c r="G1644" i="7"/>
  <c r="F1644" i="7"/>
  <c r="E1644" i="7"/>
  <c r="D1644" i="7"/>
  <c r="C1644" i="7"/>
  <c r="B1644" i="7"/>
  <c r="A1644" i="7"/>
  <c r="AB1643" i="7"/>
  <c r="AA1643" i="7"/>
  <c r="Z1643" i="7"/>
  <c r="Y1643" i="7"/>
  <c r="X1643" i="7"/>
  <c r="W1643" i="7"/>
  <c r="V1643" i="7"/>
  <c r="U1643" i="7"/>
  <c r="T1643" i="7"/>
  <c r="S1643" i="7"/>
  <c r="R1643" i="7"/>
  <c r="Q1643" i="7"/>
  <c r="P1643" i="7"/>
  <c r="O1643" i="7"/>
  <c r="N1643" i="7"/>
  <c r="M1643" i="7"/>
  <c r="L1643" i="7"/>
  <c r="K1643" i="7"/>
  <c r="J1643" i="7"/>
  <c r="I1643" i="7"/>
  <c r="H1643" i="7"/>
  <c r="G1643" i="7"/>
  <c r="F1643" i="7"/>
  <c r="E1643" i="7"/>
  <c r="D1643" i="7"/>
  <c r="C1643" i="7"/>
  <c r="B1643" i="7"/>
  <c r="A1643" i="7"/>
  <c r="AB1642" i="7"/>
  <c r="AA1642" i="7"/>
  <c r="Z1642" i="7"/>
  <c r="Y1642" i="7"/>
  <c r="X1642" i="7"/>
  <c r="W1642" i="7"/>
  <c r="V1642" i="7"/>
  <c r="U1642" i="7"/>
  <c r="T1642" i="7"/>
  <c r="S1642" i="7"/>
  <c r="R1642" i="7"/>
  <c r="Q1642" i="7"/>
  <c r="P1642" i="7"/>
  <c r="O1642" i="7"/>
  <c r="N1642" i="7"/>
  <c r="M1642" i="7"/>
  <c r="L1642" i="7"/>
  <c r="K1642" i="7"/>
  <c r="J1642" i="7"/>
  <c r="I1642" i="7"/>
  <c r="H1642" i="7"/>
  <c r="G1642" i="7"/>
  <c r="F1642" i="7"/>
  <c r="E1642" i="7"/>
  <c r="D1642" i="7"/>
  <c r="C1642" i="7"/>
  <c r="B1642" i="7"/>
  <c r="A1642" i="7"/>
  <c r="AB1641" i="7"/>
  <c r="AA1641" i="7"/>
  <c r="Z1641" i="7"/>
  <c r="Y1641" i="7"/>
  <c r="X1641" i="7"/>
  <c r="W1641" i="7"/>
  <c r="V1641" i="7"/>
  <c r="U1641" i="7"/>
  <c r="T1641" i="7"/>
  <c r="S1641" i="7"/>
  <c r="R1641" i="7"/>
  <c r="Q1641" i="7"/>
  <c r="P1641" i="7"/>
  <c r="O1641" i="7"/>
  <c r="N1641" i="7"/>
  <c r="M1641" i="7"/>
  <c r="L1641" i="7"/>
  <c r="K1641" i="7"/>
  <c r="J1641" i="7"/>
  <c r="I1641" i="7"/>
  <c r="H1641" i="7"/>
  <c r="G1641" i="7"/>
  <c r="F1641" i="7"/>
  <c r="E1641" i="7"/>
  <c r="D1641" i="7"/>
  <c r="C1641" i="7"/>
  <c r="B1641" i="7"/>
  <c r="A1641" i="7"/>
  <c r="AB1640" i="7"/>
  <c r="AA1640" i="7"/>
  <c r="Z1640" i="7"/>
  <c r="Y1640" i="7"/>
  <c r="X1640" i="7"/>
  <c r="W1640" i="7"/>
  <c r="V1640" i="7"/>
  <c r="U1640" i="7"/>
  <c r="T1640" i="7"/>
  <c r="S1640" i="7"/>
  <c r="R1640" i="7"/>
  <c r="Q1640" i="7"/>
  <c r="P1640" i="7"/>
  <c r="O1640" i="7"/>
  <c r="N1640" i="7"/>
  <c r="M1640" i="7"/>
  <c r="L1640" i="7"/>
  <c r="K1640" i="7"/>
  <c r="J1640" i="7"/>
  <c r="I1640" i="7"/>
  <c r="H1640" i="7"/>
  <c r="G1640" i="7"/>
  <c r="F1640" i="7"/>
  <c r="E1640" i="7"/>
  <c r="D1640" i="7"/>
  <c r="C1640" i="7"/>
  <c r="B1640" i="7"/>
  <c r="A1640" i="7"/>
  <c r="AB1639" i="7"/>
  <c r="AA1639" i="7"/>
  <c r="Z1639" i="7"/>
  <c r="Y1639" i="7"/>
  <c r="X1639" i="7"/>
  <c r="W1639" i="7"/>
  <c r="V1639" i="7"/>
  <c r="U1639" i="7"/>
  <c r="T1639" i="7"/>
  <c r="S1639" i="7"/>
  <c r="R1639" i="7"/>
  <c r="Q1639" i="7"/>
  <c r="P1639" i="7"/>
  <c r="O1639" i="7"/>
  <c r="N1639" i="7"/>
  <c r="M1639" i="7"/>
  <c r="L1639" i="7"/>
  <c r="K1639" i="7"/>
  <c r="J1639" i="7"/>
  <c r="I1639" i="7"/>
  <c r="H1639" i="7"/>
  <c r="G1639" i="7"/>
  <c r="F1639" i="7"/>
  <c r="E1639" i="7"/>
  <c r="D1639" i="7"/>
  <c r="C1639" i="7"/>
  <c r="B1639" i="7"/>
  <c r="A1639" i="7"/>
  <c r="AB1638" i="7"/>
  <c r="AA1638" i="7"/>
  <c r="Z1638" i="7"/>
  <c r="Y1638" i="7"/>
  <c r="X1638" i="7"/>
  <c r="W1638" i="7"/>
  <c r="V1638" i="7"/>
  <c r="U1638" i="7"/>
  <c r="T1638" i="7"/>
  <c r="S1638" i="7"/>
  <c r="R1638" i="7"/>
  <c r="Q1638" i="7"/>
  <c r="P1638" i="7"/>
  <c r="O1638" i="7"/>
  <c r="N1638" i="7"/>
  <c r="M1638" i="7"/>
  <c r="L1638" i="7"/>
  <c r="K1638" i="7"/>
  <c r="J1638" i="7"/>
  <c r="I1638" i="7"/>
  <c r="H1638" i="7"/>
  <c r="G1638" i="7"/>
  <c r="F1638" i="7"/>
  <c r="E1638" i="7"/>
  <c r="D1638" i="7"/>
  <c r="C1638" i="7"/>
  <c r="B1638" i="7"/>
  <c r="A1638" i="7"/>
  <c r="AB1637" i="7"/>
  <c r="AA1637" i="7"/>
  <c r="Z1637" i="7"/>
  <c r="Y1637" i="7"/>
  <c r="X1637" i="7"/>
  <c r="W1637" i="7"/>
  <c r="V1637" i="7"/>
  <c r="U1637" i="7"/>
  <c r="T1637" i="7"/>
  <c r="S1637" i="7"/>
  <c r="R1637" i="7"/>
  <c r="Q1637" i="7"/>
  <c r="P1637" i="7"/>
  <c r="O1637" i="7"/>
  <c r="N1637" i="7"/>
  <c r="M1637" i="7"/>
  <c r="L1637" i="7"/>
  <c r="K1637" i="7"/>
  <c r="J1637" i="7"/>
  <c r="I1637" i="7"/>
  <c r="H1637" i="7"/>
  <c r="G1637" i="7"/>
  <c r="F1637" i="7"/>
  <c r="E1637" i="7"/>
  <c r="D1637" i="7"/>
  <c r="C1637" i="7"/>
  <c r="B1637" i="7"/>
  <c r="A1637" i="7"/>
  <c r="AB1636" i="7"/>
  <c r="AA1636" i="7"/>
  <c r="Z1636" i="7"/>
  <c r="Y1636" i="7"/>
  <c r="X1636" i="7"/>
  <c r="W1636" i="7"/>
  <c r="V1636" i="7"/>
  <c r="U1636" i="7"/>
  <c r="T1636" i="7"/>
  <c r="S1636" i="7"/>
  <c r="R1636" i="7"/>
  <c r="Q1636" i="7"/>
  <c r="P1636" i="7"/>
  <c r="O1636" i="7"/>
  <c r="N1636" i="7"/>
  <c r="M1636" i="7"/>
  <c r="L1636" i="7"/>
  <c r="K1636" i="7"/>
  <c r="J1636" i="7"/>
  <c r="I1636" i="7"/>
  <c r="H1636" i="7"/>
  <c r="G1636" i="7"/>
  <c r="F1636" i="7"/>
  <c r="E1636" i="7"/>
  <c r="D1636" i="7"/>
  <c r="C1636" i="7"/>
  <c r="B1636" i="7"/>
  <c r="A1636" i="7"/>
  <c r="AB1635" i="7"/>
  <c r="AA1635" i="7"/>
  <c r="Z1635" i="7"/>
  <c r="Y1635" i="7"/>
  <c r="X1635" i="7"/>
  <c r="W1635" i="7"/>
  <c r="V1635" i="7"/>
  <c r="U1635" i="7"/>
  <c r="T1635" i="7"/>
  <c r="S1635" i="7"/>
  <c r="R1635" i="7"/>
  <c r="Q1635" i="7"/>
  <c r="P1635" i="7"/>
  <c r="O1635" i="7"/>
  <c r="N1635" i="7"/>
  <c r="M1635" i="7"/>
  <c r="L1635" i="7"/>
  <c r="K1635" i="7"/>
  <c r="J1635" i="7"/>
  <c r="I1635" i="7"/>
  <c r="H1635" i="7"/>
  <c r="G1635" i="7"/>
  <c r="F1635" i="7"/>
  <c r="E1635" i="7"/>
  <c r="D1635" i="7"/>
  <c r="C1635" i="7"/>
  <c r="B1635" i="7"/>
  <c r="A1635" i="7"/>
  <c r="AB1634" i="7"/>
  <c r="AA1634" i="7"/>
  <c r="Z1634" i="7"/>
  <c r="Y1634" i="7"/>
  <c r="X1634" i="7"/>
  <c r="W1634" i="7"/>
  <c r="V1634" i="7"/>
  <c r="U1634" i="7"/>
  <c r="T1634" i="7"/>
  <c r="S1634" i="7"/>
  <c r="R1634" i="7"/>
  <c r="Q1634" i="7"/>
  <c r="P1634" i="7"/>
  <c r="O1634" i="7"/>
  <c r="N1634" i="7"/>
  <c r="M1634" i="7"/>
  <c r="L1634" i="7"/>
  <c r="K1634" i="7"/>
  <c r="J1634" i="7"/>
  <c r="I1634" i="7"/>
  <c r="H1634" i="7"/>
  <c r="G1634" i="7"/>
  <c r="F1634" i="7"/>
  <c r="E1634" i="7"/>
  <c r="D1634" i="7"/>
  <c r="C1634" i="7"/>
  <c r="B1634" i="7"/>
  <c r="A1634" i="7"/>
  <c r="AB1633" i="7"/>
  <c r="AA1633" i="7"/>
  <c r="Z1633" i="7"/>
  <c r="Y1633" i="7"/>
  <c r="X1633" i="7"/>
  <c r="W1633" i="7"/>
  <c r="V1633" i="7"/>
  <c r="U1633" i="7"/>
  <c r="T1633" i="7"/>
  <c r="S1633" i="7"/>
  <c r="R1633" i="7"/>
  <c r="Q1633" i="7"/>
  <c r="P1633" i="7"/>
  <c r="O1633" i="7"/>
  <c r="N1633" i="7"/>
  <c r="M1633" i="7"/>
  <c r="L1633" i="7"/>
  <c r="K1633" i="7"/>
  <c r="J1633" i="7"/>
  <c r="I1633" i="7"/>
  <c r="H1633" i="7"/>
  <c r="G1633" i="7"/>
  <c r="F1633" i="7"/>
  <c r="E1633" i="7"/>
  <c r="D1633" i="7"/>
  <c r="C1633" i="7"/>
  <c r="B1633" i="7"/>
  <c r="A1633" i="7"/>
  <c r="AB1632" i="7"/>
  <c r="AA1632" i="7"/>
  <c r="Z1632" i="7"/>
  <c r="Y1632" i="7"/>
  <c r="X1632" i="7"/>
  <c r="W1632" i="7"/>
  <c r="V1632" i="7"/>
  <c r="U1632" i="7"/>
  <c r="T1632" i="7"/>
  <c r="S1632" i="7"/>
  <c r="R1632" i="7"/>
  <c r="Q1632" i="7"/>
  <c r="P1632" i="7"/>
  <c r="O1632" i="7"/>
  <c r="N1632" i="7"/>
  <c r="M1632" i="7"/>
  <c r="L1632" i="7"/>
  <c r="K1632" i="7"/>
  <c r="J1632" i="7"/>
  <c r="I1632" i="7"/>
  <c r="H1632" i="7"/>
  <c r="G1632" i="7"/>
  <c r="F1632" i="7"/>
  <c r="E1632" i="7"/>
  <c r="D1632" i="7"/>
  <c r="C1632" i="7"/>
  <c r="B1632" i="7"/>
  <c r="A1632" i="7"/>
  <c r="AB1631" i="7"/>
  <c r="AA1631" i="7"/>
  <c r="Z1631" i="7"/>
  <c r="Y1631" i="7"/>
  <c r="X1631" i="7"/>
  <c r="W1631" i="7"/>
  <c r="V1631" i="7"/>
  <c r="U1631" i="7"/>
  <c r="T1631" i="7"/>
  <c r="S1631" i="7"/>
  <c r="R1631" i="7"/>
  <c r="Q1631" i="7"/>
  <c r="P1631" i="7"/>
  <c r="O1631" i="7"/>
  <c r="N1631" i="7"/>
  <c r="M1631" i="7"/>
  <c r="L1631" i="7"/>
  <c r="K1631" i="7"/>
  <c r="J1631" i="7"/>
  <c r="I1631" i="7"/>
  <c r="H1631" i="7"/>
  <c r="G1631" i="7"/>
  <c r="F1631" i="7"/>
  <c r="E1631" i="7"/>
  <c r="D1631" i="7"/>
  <c r="C1631" i="7"/>
  <c r="B1631" i="7"/>
  <c r="A1631" i="7"/>
  <c r="AB1630" i="7"/>
  <c r="AA1630" i="7"/>
  <c r="Z1630" i="7"/>
  <c r="Y1630" i="7"/>
  <c r="X1630" i="7"/>
  <c r="W1630" i="7"/>
  <c r="V1630" i="7"/>
  <c r="U1630" i="7"/>
  <c r="T1630" i="7"/>
  <c r="S1630" i="7"/>
  <c r="R1630" i="7"/>
  <c r="Q1630" i="7"/>
  <c r="P1630" i="7"/>
  <c r="O1630" i="7"/>
  <c r="N1630" i="7"/>
  <c r="M1630" i="7"/>
  <c r="L1630" i="7"/>
  <c r="K1630" i="7"/>
  <c r="J1630" i="7"/>
  <c r="I1630" i="7"/>
  <c r="H1630" i="7"/>
  <c r="G1630" i="7"/>
  <c r="F1630" i="7"/>
  <c r="E1630" i="7"/>
  <c r="D1630" i="7"/>
  <c r="C1630" i="7"/>
  <c r="B1630" i="7"/>
  <c r="A1630" i="7"/>
  <c r="AB1629" i="7"/>
  <c r="AA1629" i="7"/>
  <c r="Z1629" i="7"/>
  <c r="Y1629" i="7"/>
  <c r="X1629" i="7"/>
  <c r="W1629" i="7"/>
  <c r="V1629" i="7"/>
  <c r="U1629" i="7"/>
  <c r="T1629" i="7"/>
  <c r="S1629" i="7"/>
  <c r="R1629" i="7"/>
  <c r="Q1629" i="7"/>
  <c r="P1629" i="7"/>
  <c r="O1629" i="7"/>
  <c r="N1629" i="7"/>
  <c r="M1629" i="7"/>
  <c r="L1629" i="7"/>
  <c r="K1629" i="7"/>
  <c r="J1629" i="7"/>
  <c r="I1629" i="7"/>
  <c r="H1629" i="7"/>
  <c r="G1629" i="7"/>
  <c r="F1629" i="7"/>
  <c r="E1629" i="7"/>
  <c r="D1629" i="7"/>
  <c r="C1629" i="7"/>
  <c r="B1629" i="7"/>
  <c r="A1629" i="7"/>
  <c r="AB1628" i="7"/>
  <c r="AA1628" i="7"/>
  <c r="Z1628" i="7"/>
  <c r="Y1628" i="7"/>
  <c r="X1628" i="7"/>
  <c r="W1628" i="7"/>
  <c r="V1628" i="7"/>
  <c r="U1628" i="7"/>
  <c r="T1628" i="7"/>
  <c r="S1628" i="7"/>
  <c r="R1628" i="7"/>
  <c r="Q1628" i="7"/>
  <c r="P1628" i="7"/>
  <c r="O1628" i="7"/>
  <c r="N1628" i="7"/>
  <c r="M1628" i="7"/>
  <c r="L1628" i="7"/>
  <c r="K1628" i="7"/>
  <c r="J1628" i="7"/>
  <c r="I1628" i="7"/>
  <c r="H1628" i="7"/>
  <c r="G1628" i="7"/>
  <c r="F1628" i="7"/>
  <c r="E1628" i="7"/>
  <c r="D1628" i="7"/>
  <c r="C1628" i="7"/>
  <c r="B1628" i="7"/>
  <c r="A1628" i="7"/>
  <c r="AB1627" i="7"/>
  <c r="AA1627" i="7"/>
  <c r="Z1627" i="7"/>
  <c r="Y1627" i="7"/>
  <c r="X1627" i="7"/>
  <c r="W1627" i="7"/>
  <c r="V1627" i="7"/>
  <c r="U1627" i="7"/>
  <c r="T1627" i="7"/>
  <c r="S1627" i="7"/>
  <c r="R1627" i="7"/>
  <c r="Q1627" i="7"/>
  <c r="P1627" i="7"/>
  <c r="O1627" i="7"/>
  <c r="N1627" i="7"/>
  <c r="M1627" i="7"/>
  <c r="L1627" i="7"/>
  <c r="K1627" i="7"/>
  <c r="J1627" i="7"/>
  <c r="I1627" i="7"/>
  <c r="H1627" i="7"/>
  <c r="G1627" i="7"/>
  <c r="F1627" i="7"/>
  <c r="E1627" i="7"/>
  <c r="D1627" i="7"/>
  <c r="C1627" i="7"/>
  <c r="B1627" i="7"/>
  <c r="A1627" i="7"/>
  <c r="AB1626" i="7"/>
  <c r="AA1626" i="7"/>
  <c r="Z1626" i="7"/>
  <c r="Y1626" i="7"/>
  <c r="X1626" i="7"/>
  <c r="W1626" i="7"/>
  <c r="V1626" i="7"/>
  <c r="U1626" i="7"/>
  <c r="T1626" i="7"/>
  <c r="S1626" i="7"/>
  <c r="R1626" i="7"/>
  <c r="Q1626" i="7"/>
  <c r="P1626" i="7"/>
  <c r="O1626" i="7"/>
  <c r="N1626" i="7"/>
  <c r="M1626" i="7"/>
  <c r="L1626" i="7"/>
  <c r="K1626" i="7"/>
  <c r="J1626" i="7"/>
  <c r="I1626" i="7"/>
  <c r="H1626" i="7"/>
  <c r="G1626" i="7"/>
  <c r="F1626" i="7"/>
  <c r="E1626" i="7"/>
  <c r="D1626" i="7"/>
  <c r="C1626" i="7"/>
  <c r="B1626" i="7"/>
  <c r="A1626" i="7"/>
  <c r="AB1625" i="7"/>
  <c r="AA1625" i="7"/>
  <c r="Z1625" i="7"/>
  <c r="Y1625" i="7"/>
  <c r="X1625" i="7"/>
  <c r="W1625" i="7"/>
  <c r="V1625" i="7"/>
  <c r="U1625" i="7"/>
  <c r="T1625" i="7"/>
  <c r="S1625" i="7"/>
  <c r="R1625" i="7"/>
  <c r="Q1625" i="7"/>
  <c r="P1625" i="7"/>
  <c r="O1625" i="7"/>
  <c r="N1625" i="7"/>
  <c r="M1625" i="7"/>
  <c r="L1625" i="7"/>
  <c r="K1625" i="7"/>
  <c r="J1625" i="7"/>
  <c r="I1625" i="7"/>
  <c r="H1625" i="7"/>
  <c r="G1625" i="7"/>
  <c r="F1625" i="7"/>
  <c r="E1625" i="7"/>
  <c r="D1625" i="7"/>
  <c r="C1625" i="7"/>
  <c r="B1625" i="7"/>
  <c r="A1625" i="7"/>
  <c r="AB1624" i="7"/>
  <c r="AA1624" i="7"/>
  <c r="Z1624" i="7"/>
  <c r="Y1624" i="7"/>
  <c r="X1624" i="7"/>
  <c r="W1624" i="7"/>
  <c r="V1624" i="7"/>
  <c r="U1624" i="7"/>
  <c r="T1624" i="7"/>
  <c r="S1624" i="7"/>
  <c r="R1624" i="7"/>
  <c r="Q1624" i="7"/>
  <c r="P1624" i="7"/>
  <c r="O1624" i="7"/>
  <c r="N1624" i="7"/>
  <c r="M1624" i="7"/>
  <c r="L1624" i="7"/>
  <c r="K1624" i="7"/>
  <c r="J1624" i="7"/>
  <c r="I1624" i="7"/>
  <c r="H1624" i="7"/>
  <c r="G1624" i="7"/>
  <c r="F1624" i="7"/>
  <c r="E1624" i="7"/>
  <c r="D1624" i="7"/>
  <c r="C1624" i="7"/>
  <c r="B1624" i="7"/>
  <c r="A1624" i="7"/>
  <c r="AB1623" i="7"/>
  <c r="AA1623" i="7"/>
  <c r="Z1623" i="7"/>
  <c r="Y1623" i="7"/>
  <c r="X1623" i="7"/>
  <c r="W1623" i="7"/>
  <c r="V1623" i="7"/>
  <c r="U1623" i="7"/>
  <c r="T1623" i="7"/>
  <c r="S1623" i="7"/>
  <c r="R1623" i="7"/>
  <c r="Q1623" i="7"/>
  <c r="P1623" i="7"/>
  <c r="O1623" i="7"/>
  <c r="N1623" i="7"/>
  <c r="M1623" i="7"/>
  <c r="L1623" i="7"/>
  <c r="K1623" i="7"/>
  <c r="J1623" i="7"/>
  <c r="I1623" i="7"/>
  <c r="H1623" i="7"/>
  <c r="G1623" i="7"/>
  <c r="F1623" i="7"/>
  <c r="E1623" i="7"/>
  <c r="D1623" i="7"/>
  <c r="C1623" i="7"/>
  <c r="B1623" i="7"/>
  <c r="A1623" i="7"/>
  <c r="AB1622" i="7"/>
  <c r="AA1622" i="7"/>
  <c r="Z1622" i="7"/>
  <c r="Y1622" i="7"/>
  <c r="X1622" i="7"/>
  <c r="W1622" i="7"/>
  <c r="V1622" i="7"/>
  <c r="U1622" i="7"/>
  <c r="T1622" i="7"/>
  <c r="S1622" i="7"/>
  <c r="R1622" i="7"/>
  <c r="Q1622" i="7"/>
  <c r="P1622" i="7"/>
  <c r="O1622" i="7"/>
  <c r="N1622" i="7"/>
  <c r="M1622" i="7"/>
  <c r="L1622" i="7"/>
  <c r="K1622" i="7"/>
  <c r="J1622" i="7"/>
  <c r="I1622" i="7"/>
  <c r="H1622" i="7"/>
  <c r="G1622" i="7"/>
  <c r="F1622" i="7"/>
  <c r="E1622" i="7"/>
  <c r="D1622" i="7"/>
  <c r="C1622" i="7"/>
  <c r="B1622" i="7"/>
  <c r="A1622" i="7"/>
  <c r="AB1621" i="7"/>
  <c r="AA1621" i="7"/>
  <c r="Z1621" i="7"/>
  <c r="Y1621" i="7"/>
  <c r="X1621" i="7"/>
  <c r="W1621" i="7"/>
  <c r="V1621" i="7"/>
  <c r="U1621" i="7"/>
  <c r="T1621" i="7"/>
  <c r="S1621" i="7"/>
  <c r="R1621" i="7"/>
  <c r="Q1621" i="7"/>
  <c r="P1621" i="7"/>
  <c r="O1621" i="7"/>
  <c r="N1621" i="7"/>
  <c r="M1621" i="7"/>
  <c r="L1621" i="7"/>
  <c r="K1621" i="7"/>
  <c r="J1621" i="7"/>
  <c r="I1621" i="7"/>
  <c r="H1621" i="7"/>
  <c r="G1621" i="7"/>
  <c r="F1621" i="7"/>
  <c r="E1621" i="7"/>
  <c r="D1621" i="7"/>
  <c r="C1621" i="7"/>
  <c r="B1621" i="7"/>
  <c r="A1621" i="7"/>
  <c r="AB1620" i="7"/>
  <c r="AA1620" i="7"/>
  <c r="Z1620" i="7"/>
  <c r="Y1620" i="7"/>
  <c r="X1620" i="7"/>
  <c r="W1620" i="7"/>
  <c r="V1620" i="7"/>
  <c r="U1620" i="7"/>
  <c r="T1620" i="7"/>
  <c r="S1620" i="7"/>
  <c r="R1620" i="7"/>
  <c r="Q1620" i="7"/>
  <c r="P1620" i="7"/>
  <c r="O1620" i="7"/>
  <c r="N1620" i="7"/>
  <c r="M1620" i="7"/>
  <c r="L1620" i="7"/>
  <c r="K1620" i="7"/>
  <c r="J1620" i="7"/>
  <c r="I1620" i="7"/>
  <c r="H1620" i="7"/>
  <c r="G1620" i="7"/>
  <c r="F1620" i="7"/>
  <c r="E1620" i="7"/>
  <c r="D1620" i="7"/>
  <c r="C1620" i="7"/>
  <c r="B1620" i="7"/>
  <c r="A1620" i="7"/>
  <c r="AB1619" i="7"/>
  <c r="AA1619" i="7"/>
  <c r="Z1619" i="7"/>
  <c r="Y1619" i="7"/>
  <c r="X1619" i="7"/>
  <c r="W1619" i="7"/>
  <c r="V1619" i="7"/>
  <c r="U1619" i="7"/>
  <c r="T1619" i="7"/>
  <c r="S1619" i="7"/>
  <c r="R1619" i="7"/>
  <c r="Q1619" i="7"/>
  <c r="P1619" i="7"/>
  <c r="O1619" i="7"/>
  <c r="N1619" i="7"/>
  <c r="M1619" i="7"/>
  <c r="L1619" i="7"/>
  <c r="K1619" i="7"/>
  <c r="J1619" i="7"/>
  <c r="I1619" i="7"/>
  <c r="H1619" i="7"/>
  <c r="G1619" i="7"/>
  <c r="F1619" i="7"/>
  <c r="E1619" i="7"/>
  <c r="D1619" i="7"/>
  <c r="C1619" i="7"/>
  <c r="B1619" i="7"/>
  <c r="A1619" i="7"/>
  <c r="AB1618" i="7"/>
  <c r="AA1618" i="7"/>
  <c r="Z1618" i="7"/>
  <c r="Y1618" i="7"/>
  <c r="X1618" i="7"/>
  <c r="W1618" i="7"/>
  <c r="V1618" i="7"/>
  <c r="U1618" i="7"/>
  <c r="T1618" i="7"/>
  <c r="S1618" i="7"/>
  <c r="R1618" i="7"/>
  <c r="Q1618" i="7"/>
  <c r="P1618" i="7"/>
  <c r="O1618" i="7"/>
  <c r="N1618" i="7"/>
  <c r="M1618" i="7"/>
  <c r="L1618" i="7"/>
  <c r="K1618" i="7"/>
  <c r="J1618" i="7"/>
  <c r="I1618" i="7"/>
  <c r="H1618" i="7"/>
  <c r="G1618" i="7"/>
  <c r="F1618" i="7"/>
  <c r="E1618" i="7"/>
  <c r="D1618" i="7"/>
  <c r="C1618" i="7"/>
  <c r="B1618" i="7"/>
  <c r="A1618" i="7"/>
  <c r="AB1617" i="7"/>
  <c r="AA1617" i="7"/>
  <c r="Z1617" i="7"/>
  <c r="Y1617" i="7"/>
  <c r="X1617" i="7"/>
  <c r="W1617" i="7"/>
  <c r="V1617" i="7"/>
  <c r="U1617" i="7"/>
  <c r="T1617" i="7"/>
  <c r="S1617" i="7"/>
  <c r="R1617" i="7"/>
  <c r="Q1617" i="7"/>
  <c r="P1617" i="7"/>
  <c r="O1617" i="7"/>
  <c r="N1617" i="7"/>
  <c r="M1617" i="7"/>
  <c r="L1617" i="7"/>
  <c r="K1617" i="7"/>
  <c r="J1617" i="7"/>
  <c r="I1617" i="7"/>
  <c r="H1617" i="7"/>
  <c r="G1617" i="7"/>
  <c r="F1617" i="7"/>
  <c r="E1617" i="7"/>
  <c r="D1617" i="7"/>
  <c r="C1617" i="7"/>
  <c r="B1617" i="7"/>
  <c r="A1617" i="7"/>
  <c r="AB1616" i="7"/>
  <c r="AA1616" i="7"/>
  <c r="Z1616" i="7"/>
  <c r="Y1616" i="7"/>
  <c r="X1616" i="7"/>
  <c r="W1616" i="7"/>
  <c r="V1616" i="7"/>
  <c r="U1616" i="7"/>
  <c r="T1616" i="7"/>
  <c r="S1616" i="7"/>
  <c r="R1616" i="7"/>
  <c r="Q1616" i="7"/>
  <c r="P1616" i="7"/>
  <c r="O1616" i="7"/>
  <c r="N1616" i="7"/>
  <c r="M1616" i="7"/>
  <c r="L1616" i="7"/>
  <c r="K1616" i="7"/>
  <c r="J1616" i="7"/>
  <c r="I1616" i="7"/>
  <c r="H1616" i="7"/>
  <c r="G1616" i="7"/>
  <c r="F1616" i="7"/>
  <c r="E1616" i="7"/>
  <c r="D1616" i="7"/>
  <c r="C1616" i="7"/>
  <c r="B1616" i="7"/>
  <c r="A1616" i="7"/>
  <c r="AB1615" i="7"/>
  <c r="AA1615" i="7"/>
  <c r="Z1615" i="7"/>
  <c r="Y1615" i="7"/>
  <c r="X1615" i="7"/>
  <c r="W1615" i="7"/>
  <c r="V1615" i="7"/>
  <c r="U1615" i="7"/>
  <c r="T1615" i="7"/>
  <c r="S1615" i="7"/>
  <c r="R1615" i="7"/>
  <c r="Q1615" i="7"/>
  <c r="P1615" i="7"/>
  <c r="O1615" i="7"/>
  <c r="N1615" i="7"/>
  <c r="M1615" i="7"/>
  <c r="L1615" i="7"/>
  <c r="K1615" i="7"/>
  <c r="J1615" i="7"/>
  <c r="I1615" i="7"/>
  <c r="H1615" i="7"/>
  <c r="G1615" i="7"/>
  <c r="F1615" i="7"/>
  <c r="E1615" i="7"/>
  <c r="D1615" i="7"/>
  <c r="C1615" i="7"/>
  <c r="B1615" i="7"/>
  <c r="A1615" i="7"/>
  <c r="AB1614" i="7"/>
  <c r="AA1614" i="7"/>
  <c r="Z1614" i="7"/>
  <c r="Y1614" i="7"/>
  <c r="X1614" i="7"/>
  <c r="W1614" i="7"/>
  <c r="V1614" i="7"/>
  <c r="U1614" i="7"/>
  <c r="T1614" i="7"/>
  <c r="S1614" i="7"/>
  <c r="R1614" i="7"/>
  <c r="Q1614" i="7"/>
  <c r="P1614" i="7"/>
  <c r="O1614" i="7"/>
  <c r="N1614" i="7"/>
  <c r="M1614" i="7"/>
  <c r="L1614" i="7"/>
  <c r="K1614" i="7"/>
  <c r="J1614" i="7"/>
  <c r="I1614" i="7"/>
  <c r="H1614" i="7"/>
  <c r="G1614" i="7"/>
  <c r="F1614" i="7"/>
  <c r="E1614" i="7"/>
  <c r="D1614" i="7"/>
  <c r="C1614" i="7"/>
  <c r="B1614" i="7"/>
  <c r="A1614" i="7"/>
  <c r="AB1613" i="7"/>
  <c r="AA1613" i="7"/>
  <c r="Z1613" i="7"/>
  <c r="Y1613" i="7"/>
  <c r="X1613" i="7"/>
  <c r="W1613" i="7"/>
  <c r="V1613" i="7"/>
  <c r="U1613" i="7"/>
  <c r="T1613" i="7"/>
  <c r="S1613" i="7"/>
  <c r="R1613" i="7"/>
  <c r="Q1613" i="7"/>
  <c r="P1613" i="7"/>
  <c r="O1613" i="7"/>
  <c r="N1613" i="7"/>
  <c r="M1613" i="7"/>
  <c r="L1613" i="7"/>
  <c r="K1613" i="7"/>
  <c r="J1613" i="7"/>
  <c r="I1613" i="7"/>
  <c r="H1613" i="7"/>
  <c r="G1613" i="7"/>
  <c r="F1613" i="7"/>
  <c r="E1613" i="7"/>
  <c r="D1613" i="7"/>
  <c r="C1613" i="7"/>
  <c r="B1613" i="7"/>
  <c r="A1613" i="7"/>
  <c r="AB1612" i="7"/>
  <c r="AA1612" i="7"/>
  <c r="Z1612" i="7"/>
  <c r="Y1612" i="7"/>
  <c r="X1612" i="7"/>
  <c r="W1612" i="7"/>
  <c r="V1612" i="7"/>
  <c r="U1612" i="7"/>
  <c r="T1612" i="7"/>
  <c r="S1612" i="7"/>
  <c r="R1612" i="7"/>
  <c r="Q1612" i="7"/>
  <c r="P1612" i="7"/>
  <c r="O1612" i="7"/>
  <c r="N1612" i="7"/>
  <c r="M1612" i="7"/>
  <c r="L1612" i="7"/>
  <c r="K1612" i="7"/>
  <c r="J1612" i="7"/>
  <c r="I1612" i="7"/>
  <c r="H1612" i="7"/>
  <c r="G1612" i="7"/>
  <c r="F1612" i="7"/>
  <c r="E1612" i="7"/>
  <c r="D1612" i="7"/>
  <c r="C1612" i="7"/>
  <c r="B1612" i="7"/>
  <c r="A1612" i="7"/>
  <c r="AB1611" i="7"/>
  <c r="AA1611" i="7"/>
  <c r="Z1611" i="7"/>
  <c r="Y1611" i="7"/>
  <c r="X1611" i="7"/>
  <c r="W1611" i="7"/>
  <c r="V1611" i="7"/>
  <c r="U1611" i="7"/>
  <c r="T1611" i="7"/>
  <c r="S1611" i="7"/>
  <c r="R1611" i="7"/>
  <c r="Q1611" i="7"/>
  <c r="P1611" i="7"/>
  <c r="O1611" i="7"/>
  <c r="N1611" i="7"/>
  <c r="M1611" i="7"/>
  <c r="L1611" i="7"/>
  <c r="K1611" i="7"/>
  <c r="J1611" i="7"/>
  <c r="I1611" i="7"/>
  <c r="H1611" i="7"/>
  <c r="G1611" i="7"/>
  <c r="F1611" i="7"/>
  <c r="E1611" i="7"/>
  <c r="D1611" i="7"/>
  <c r="C1611" i="7"/>
  <c r="B1611" i="7"/>
  <c r="A1611" i="7"/>
  <c r="AB1610" i="7"/>
  <c r="AA1610" i="7"/>
  <c r="Z1610" i="7"/>
  <c r="Y1610" i="7"/>
  <c r="X1610" i="7"/>
  <c r="W1610" i="7"/>
  <c r="V1610" i="7"/>
  <c r="U1610" i="7"/>
  <c r="T1610" i="7"/>
  <c r="S1610" i="7"/>
  <c r="R1610" i="7"/>
  <c r="Q1610" i="7"/>
  <c r="P1610" i="7"/>
  <c r="O1610" i="7"/>
  <c r="N1610" i="7"/>
  <c r="M1610" i="7"/>
  <c r="L1610" i="7"/>
  <c r="K1610" i="7"/>
  <c r="J1610" i="7"/>
  <c r="I1610" i="7"/>
  <c r="H1610" i="7"/>
  <c r="G1610" i="7"/>
  <c r="F1610" i="7"/>
  <c r="E1610" i="7"/>
  <c r="D1610" i="7"/>
  <c r="C1610" i="7"/>
  <c r="B1610" i="7"/>
  <c r="A1610" i="7"/>
  <c r="AB1609" i="7"/>
  <c r="AA1609" i="7"/>
  <c r="Z1609" i="7"/>
  <c r="Y1609" i="7"/>
  <c r="X1609" i="7"/>
  <c r="W1609" i="7"/>
  <c r="V1609" i="7"/>
  <c r="U1609" i="7"/>
  <c r="T1609" i="7"/>
  <c r="S1609" i="7"/>
  <c r="R1609" i="7"/>
  <c r="Q1609" i="7"/>
  <c r="P1609" i="7"/>
  <c r="O1609" i="7"/>
  <c r="N1609" i="7"/>
  <c r="M1609" i="7"/>
  <c r="L1609" i="7"/>
  <c r="K1609" i="7"/>
  <c r="J1609" i="7"/>
  <c r="I1609" i="7"/>
  <c r="H1609" i="7"/>
  <c r="G1609" i="7"/>
  <c r="F1609" i="7"/>
  <c r="E1609" i="7"/>
  <c r="D1609" i="7"/>
  <c r="C1609" i="7"/>
  <c r="B1609" i="7"/>
  <c r="A1609" i="7"/>
  <c r="AB1608" i="7"/>
  <c r="AA1608" i="7"/>
  <c r="Z1608" i="7"/>
  <c r="Y1608" i="7"/>
  <c r="X1608" i="7"/>
  <c r="W1608" i="7"/>
  <c r="V1608" i="7"/>
  <c r="U1608" i="7"/>
  <c r="T1608" i="7"/>
  <c r="S1608" i="7"/>
  <c r="R1608" i="7"/>
  <c r="Q1608" i="7"/>
  <c r="P1608" i="7"/>
  <c r="O1608" i="7"/>
  <c r="N1608" i="7"/>
  <c r="M1608" i="7"/>
  <c r="L1608" i="7"/>
  <c r="K1608" i="7"/>
  <c r="J1608" i="7"/>
  <c r="I1608" i="7"/>
  <c r="H1608" i="7"/>
  <c r="G1608" i="7"/>
  <c r="F1608" i="7"/>
  <c r="E1608" i="7"/>
  <c r="D1608" i="7"/>
  <c r="C1608" i="7"/>
  <c r="B1608" i="7"/>
  <c r="A1608" i="7"/>
  <c r="AB1607" i="7"/>
  <c r="AA1607" i="7"/>
  <c r="Z1607" i="7"/>
  <c r="Y1607" i="7"/>
  <c r="X1607" i="7"/>
  <c r="W1607" i="7"/>
  <c r="V1607" i="7"/>
  <c r="U1607" i="7"/>
  <c r="T1607" i="7"/>
  <c r="S1607" i="7"/>
  <c r="R1607" i="7"/>
  <c r="Q1607" i="7"/>
  <c r="P1607" i="7"/>
  <c r="O1607" i="7"/>
  <c r="N1607" i="7"/>
  <c r="M1607" i="7"/>
  <c r="L1607" i="7"/>
  <c r="K1607" i="7"/>
  <c r="J1607" i="7"/>
  <c r="I1607" i="7"/>
  <c r="H1607" i="7"/>
  <c r="G1607" i="7"/>
  <c r="F1607" i="7"/>
  <c r="E1607" i="7"/>
  <c r="D1607" i="7"/>
  <c r="C1607" i="7"/>
  <c r="B1607" i="7"/>
  <c r="A1607" i="7"/>
  <c r="AB1606" i="7"/>
  <c r="AA1606" i="7"/>
  <c r="Z1606" i="7"/>
  <c r="Y1606" i="7"/>
  <c r="X1606" i="7"/>
  <c r="W1606" i="7"/>
  <c r="V1606" i="7"/>
  <c r="U1606" i="7"/>
  <c r="T1606" i="7"/>
  <c r="S1606" i="7"/>
  <c r="R1606" i="7"/>
  <c r="Q1606" i="7"/>
  <c r="P1606" i="7"/>
  <c r="O1606" i="7"/>
  <c r="N1606" i="7"/>
  <c r="M1606" i="7"/>
  <c r="L1606" i="7"/>
  <c r="K1606" i="7"/>
  <c r="J1606" i="7"/>
  <c r="I1606" i="7"/>
  <c r="H1606" i="7"/>
  <c r="G1606" i="7"/>
  <c r="F1606" i="7"/>
  <c r="E1606" i="7"/>
  <c r="D1606" i="7"/>
  <c r="C1606" i="7"/>
  <c r="B1606" i="7"/>
  <c r="A1606" i="7"/>
  <c r="AB1605" i="7"/>
  <c r="AA1605" i="7"/>
  <c r="Z1605" i="7"/>
  <c r="Y1605" i="7"/>
  <c r="X1605" i="7"/>
  <c r="W1605" i="7"/>
  <c r="V1605" i="7"/>
  <c r="U1605" i="7"/>
  <c r="T1605" i="7"/>
  <c r="S1605" i="7"/>
  <c r="R1605" i="7"/>
  <c r="Q1605" i="7"/>
  <c r="P1605" i="7"/>
  <c r="O1605" i="7"/>
  <c r="N1605" i="7"/>
  <c r="M1605" i="7"/>
  <c r="L1605" i="7"/>
  <c r="K1605" i="7"/>
  <c r="J1605" i="7"/>
  <c r="I1605" i="7"/>
  <c r="H1605" i="7"/>
  <c r="G1605" i="7"/>
  <c r="F1605" i="7"/>
  <c r="E1605" i="7"/>
  <c r="D1605" i="7"/>
  <c r="C1605" i="7"/>
  <c r="B1605" i="7"/>
  <c r="A1605" i="7"/>
  <c r="AB1604" i="7"/>
  <c r="AA1604" i="7"/>
  <c r="Z1604" i="7"/>
  <c r="Y1604" i="7"/>
  <c r="X1604" i="7"/>
  <c r="W1604" i="7"/>
  <c r="V1604" i="7"/>
  <c r="U1604" i="7"/>
  <c r="T1604" i="7"/>
  <c r="S1604" i="7"/>
  <c r="R1604" i="7"/>
  <c r="Q1604" i="7"/>
  <c r="P1604" i="7"/>
  <c r="O1604" i="7"/>
  <c r="N1604" i="7"/>
  <c r="M1604" i="7"/>
  <c r="L1604" i="7"/>
  <c r="K1604" i="7"/>
  <c r="J1604" i="7"/>
  <c r="I1604" i="7"/>
  <c r="H1604" i="7"/>
  <c r="G1604" i="7"/>
  <c r="F1604" i="7"/>
  <c r="E1604" i="7"/>
  <c r="D1604" i="7"/>
  <c r="C1604" i="7"/>
  <c r="B1604" i="7"/>
  <c r="A1604" i="7"/>
  <c r="AB1603" i="7"/>
  <c r="AA1603" i="7"/>
  <c r="Z1603" i="7"/>
  <c r="Y1603" i="7"/>
  <c r="X1603" i="7"/>
  <c r="W1603" i="7"/>
  <c r="V1603" i="7"/>
  <c r="U1603" i="7"/>
  <c r="T1603" i="7"/>
  <c r="S1603" i="7"/>
  <c r="R1603" i="7"/>
  <c r="Q1603" i="7"/>
  <c r="P1603" i="7"/>
  <c r="O1603" i="7"/>
  <c r="N1603" i="7"/>
  <c r="M1603" i="7"/>
  <c r="L1603" i="7"/>
  <c r="K1603" i="7"/>
  <c r="J1603" i="7"/>
  <c r="I1603" i="7"/>
  <c r="H1603" i="7"/>
  <c r="G1603" i="7"/>
  <c r="F1603" i="7"/>
  <c r="E1603" i="7"/>
  <c r="D1603" i="7"/>
  <c r="C1603" i="7"/>
  <c r="B1603" i="7"/>
  <c r="A1603" i="7"/>
  <c r="AB1602" i="7"/>
  <c r="AA1602" i="7"/>
  <c r="Z1602" i="7"/>
  <c r="Y1602" i="7"/>
  <c r="X1602" i="7"/>
  <c r="W1602" i="7"/>
  <c r="V1602" i="7"/>
  <c r="U1602" i="7"/>
  <c r="T1602" i="7"/>
  <c r="S1602" i="7"/>
  <c r="R1602" i="7"/>
  <c r="Q1602" i="7"/>
  <c r="P1602" i="7"/>
  <c r="O1602" i="7"/>
  <c r="N1602" i="7"/>
  <c r="M1602" i="7"/>
  <c r="L1602" i="7"/>
  <c r="K1602" i="7"/>
  <c r="J1602" i="7"/>
  <c r="I1602" i="7"/>
  <c r="H1602" i="7"/>
  <c r="G1602" i="7"/>
  <c r="F1602" i="7"/>
  <c r="E1602" i="7"/>
  <c r="D1602" i="7"/>
  <c r="C1602" i="7"/>
  <c r="B1602" i="7"/>
  <c r="A1602" i="7"/>
  <c r="AB1601" i="7"/>
  <c r="AA1601" i="7"/>
  <c r="Z1601" i="7"/>
  <c r="Y1601" i="7"/>
  <c r="X1601" i="7"/>
  <c r="W1601" i="7"/>
  <c r="V1601" i="7"/>
  <c r="U1601" i="7"/>
  <c r="T1601" i="7"/>
  <c r="S1601" i="7"/>
  <c r="R1601" i="7"/>
  <c r="Q1601" i="7"/>
  <c r="P1601" i="7"/>
  <c r="O1601" i="7"/>
  <c r="N1601" i="7"/>
  <c r="M1601" i="7"/>
  <c r="L1601" i="7"/>
  <c r="K1601" i="7"/>
  <c r="J1601" i="7"/>
  <c r="I1601" i="7"/>
  <c r="H1601" i="7"/>
  <c r="G1601" i="7"/>
  <c r="F1601" i="7"/>
  <c r="E1601" i="7"/>
  <c r="D1601" i="7"/>
  <c r="C1601" i="7"/>
  <c r="B1601" i="7"/>
  <c r="A1601" i="7"/>
  <c r="AB1600" i="7"/>
  <c r="AA1600" i="7"/>
  <c r="Z1600" i="7"/>
  <c r="Y1600" i="7"/>
  <c r="X1600" i="7"/>
  <c r="W1600" i="7"/>
  <c r="V1600" i="7"/>
  <c r="U1600" i="7"/>
  <c r="T1600" i="7"/>
  <c r="S1600" i="7"/>
  <c r="R1600" i="7"/>
  <c r="Q1600" i="7"/>
  <c r="P1600" i="7"/>
  <c r="O1600" i="7"/>
  <c r="N1600" i="7"/>
  <c r="M1600" i="7"/>
  <c r="L1600" i="7"/>
  <c r="K1600" i="7"/>
  <c r="J1600" i="7"/>
  <c r="I1600" i="7"/>
  <c r="H1600" i="7"/>
  <c r="G1600" i="7"/>
  <c r="F1600" i="7"/>
  <c r="E1600" i="7"/>
  <c r="D1600" i="7"/>
  <c r="C1600" i="7"/>
  <c r="B1600" i="7"/>
  <c r="A1600" i="7"/>
  <c r="AB1599" i="7"/>
  <c r="AA1599" i="7"/>
  <c r="Z1599" i="7"/>
  <c r="Y1599" i="7"/>
  <c r="X1599" i="7"/>
  <c r="W1599" i="7"/>
  <c r="V1599" i="7"/>
  <c r="U1599" i="7"/>
  <c r="T1599" i="7"/>
  <c r="S1599" i="7"/>
  <c r="R1599" i="7"/>
  <c r="Q1599" i="7"/>
  <c r="P1599" i="7"/>
  <c r="O1599" i="7"/>
  <c r="N1599" i="7"/>
  <c r="M1599" i="7"/>
  <c r="L1599" i="7"/>
  <c r="K1599" i="7"/>
  <c r="J1599" i="7"/>
  <c r="I1599" i="7"/>
  <c r="H1599" i="7"/>
  <c r="G1599" i="7"/>
  <c r="F1599" i="7"/>
  <c r="E1599" i="7"/>
  <c r="D1599" i="7"/>
  <c r="C1599" i="7"/>
  <c r="B1599" i="7"/>
  <c r="A1599" i="7"/>
  <c r="AB1598" i="7"/>
  <c r="AA1598" i="7"/>
  <c r="Z1598" i="7"/>
  <c r="Y1598" i="7"/>
  <c r="X1598" i="7"/>
  <c r="W1598" i="7"/>
  <c r="V1598" i="7"/>
  <c r="U1598" i="7"/>
  <c r="T1598" i="7"/>
  <c r="S1598" i="7"/>
  <c r="R1598" i="7"/>
  <c r="Q1598" i="7"/>
  <c r="P1598" i="7"/>
  <c r="O1598" i="7"/>
  <c r="N1598" i="7"/>
  <c r="M1598" i="7"/>
  <c r="L1598" i="7"/>
  <c r="K1598" i="7"/>
  <c r="J1598" i="7"/>
  <c r="I1598" i="7"/>
  <c r="H1598" i="7"/>
  <c r="G1598" i="7"/>
  <c r="F1598" i="7"/>
  <c r="E1598" i="7"/>
  <c r="D1598" i="7"/>
  <c r="C1598" i="7"/>
  <c r="B1598" i="7"/>
  <c r="A1598" i="7"/>
  <c r="AB1597" i="7"/>
  <c r="AA1597" i="7"/>
  <c r="Z1597" i="7"/>
  <c r="Y1597" i="7"/>
  <c r="X1597" i="7"/>
  <c r="W1597" i="7"/>
  <c r="V1597" i="7"/>
  <c r="U1597" i="7"/>
  <c r="T1597" i="7"/>
  <c r="S1597" i="7"/>
  <c r="R1597" i="7"/>
  <c r="Q1597" i="7"/>
  <c r="P1597" i="7"/>
  <c r="O1597" i="7"/>
  <c r="N1597" i="7"/>
  <c r="M1597" i="7"/>
  <c r="L1597" i="7"/>
  <c r="K1597" i="7"/>
  <c r="J1597" i="7"/>
  <c r="I1597" i="7"/>
  <c r="H1597" i="7"/>
  <c r="G1597" i="7"/>
  <c r="F1597" i="7"/>
  <c r="E1597" i="7"/>
  <c r="D1597" i="7"/>
  <c r="C1597" i="7"/>
  <c r="B1597" i="7"/>
  <c r="A1597" i="7"/>
  <c r="AB1596" i="7"/>
  <c r="AA1596" i="7"/>
  <c r="Z1596" i="7"/>
  <c r="Y1596" i="7"/>
  <c r="X1596" i="7"/>
  <c r="W1596" i="7"/>
  <c r="V1596" i="7"/>
  <c r="U1596" i="7"/>
  <c r="T1596" i="7"/>
  <c r="S1596" i="7"/>
  <c r="R1596" i="7"/>
  <c r="Q1596" i="7"/>
  <c r="P1596" i="7"/>
  <c r="O1596" i="7"/>
  <c r="N1596" i="7"/>
  <c r="M1596" i="7"/>
  <c r="L1596" i="7"/>
  <c r="K1596" i="7"/>
  <c r="J1596" i="7"/>
  <c r="I1596" i="7"/>
  <c r="H1596" i="7"/>
  <c r="G1596" i="7"/>
  <c r="F1596" i="7"/>
  <c r="E1596" i="7"/>
  <c r="D1596" i="7"/>
  <c r="C1596" i="7"/>
  <c r="B1596" i="7"/>
  <c r="A1596" i="7"/>
  <c r="AB1595" i="7"/>
  <c r="AA1595" i="7"/>
  <c r="Z1595" i="7"/>
  <c r="Y1595" i="7"/>
  <c r="X1595" i="7"/>
  <c r="W1595" i="7"/>
  <c r="V1595" i="7"/>
  <c r="U1595" i="7"/>
  <c r="T1595" i="7"/>
  <c r="S1595" i="7"/>
  <c r="R1595" i="7"/>
  <c r="Q1595" i="7"/>
  <c r="P1595" i="7"/>
  <c r="O1595" i="7"/>
  <c r="N1595" i="7"/>
  <c r="M1595" i="7"/>
  <c r="L1595" i="7"/>
  <c r="K1595" i="7"/>
  <c r="J1595" i="7"/>
  <c r="I1595" i="7"/>
  <c r="H1595" i="7"/>
  <c r="G1595" i="7"/>
  <c r="F1595" i="7"/>
  <c r="E1595" i="7"/>
  <c r="D1595" i="7"/>
  <c r="C1595" i="7"/>
  <c r="B1595" i="7"/>
  <c r="A1595" i="7"/>
  <c r="AB1594" i="7"/>
  <c r="AA1594" i="7"/>
  <c r="Z1594" i="7"/>
  <c r="Y1594" i="7"/>
  <c r="X1594" i="7"/>
  <c r="W1594" i="7"/>
  <c r="V1594" i="7"/>
  <c r="U1594" i="7"/>
  <c r="T1594" i="7"/>
  <c r="S1594" i="7"/>
  <c r="R1594" i="7"/>
  <c r="Q1594" i="7"/>
  <c r="P1594" i="7"/>
  <c r="O1594" i="7"/>
  <c r="N1594" i="7"/>
  <c r="M1594" i="7"/>
  <c r="L1594" i="7"/>
  <c r="K1594" i="7"/>
  <c r="J1594" i="7"/>
  <c r="I1594" i="7"/>
  <c r="H1594" i="7"/>
  <c r="G1594" i="7"/>
  <c r="F1594" i="7"/>
  <c r="E1594" i="7"/>
  <c r="D1594" i="7"/>
  <c r="C1594" i="7"/>
  <c r="B1594" i="7"/>
  <c r="A1594" i="7"/>
  <c r="AB1593" i="7"/>
  <c r="AA1593" i="7"/>
  <c r="Z1593" i="7"/>
  <c r="Y1593" i="7"/>
  <c r="X1593" i="7"/>
  <c r="W1593" i="7"/>
  <c r="V1593" i="7"/>
  <c r="U1593" i="7"/>
  <c r="T1593" i="7"/>
  <c r="S1593" i="7"/>
  <c r="R1593" i="7"/>
  <c r="Q1593" i="7"/>
  <c r="P1593" i="7"/>
  <c r="O1593" i="7"/>
  <c r="N1593" i="7"/>
  <c r="M1593" i="7"/>
  <c r="L1593" i="7"/>
  <c r="K1593" i="7"/>
  <c r="J1593" i="7"/>
  <c r="I1593" i="7"/>
  <c r="H1593" i="7"/>
  <c r="G1593" i="7"/>
  <c r="F1593" i="7"/>
  <c r="E1593" i="7"/>
  <c r="D1593" i="7"/>
  <c r="C1593" i="7"/>
  <c r="B1593" i="7"/>
  <c r="A1593" i="7"/>
  <c r="AB1592" i="7"/>
  <c r="AA1592" i="7"/>
  <c r="Z1592" i="7"/>
  <c r="Y1592" i="7"/>
  <c r="X1592" i="7"/>
  <c r="W1592" i="7"/>
  <c r="V1592" i="7"/>
  <c r="U1592" i="7"/>
  <c r="T1592" i="7"/>
  <c r="S1592" i="7"/>
  <c r="R1592" i="7"/>
  <c r="Q1592" i="7"/>
  <c r="P1592" i="7"/>
  <c r="O1592" i="7"/>
  <c r="N1592" i="7"/>
  <c r="M1592" i="7"/>
  <c r="L1592" i="7"/>
  <c r="K1592" i="7"/>
  <c r="J1592" i="7"/>
  <c r="I1592" i="7"/>
  <c r="H1592" i="7"/>
  <c r="G1592" i="7"/>
  <c r="F1592" i="7"/>
  <c r="E1592" i="7"/>
  <c r="D1592" i="7"/>
  <c r="C1592" i="7"/>
  <c r="B1592" i="7"/>
  <c r="A1592" i="7"/>
  <c r="AB1591" i="7"/>
  <c r="AA1591" i="7"/>
  <c r="Z1591" i="7"/>
  <c r="Y1591" i="7"/>
  <c r="X1591" i="7"/>
  <c r="W1591" i="7"/>
  <c r="V1591" i="7"/>
  <c r="U1591" i="7"/>
  <c r="T1591" i="7"/>
  <c r="S1591" i="7"/>
  <c r="R1591" i="7"/>
  <c r="Q1591" i="7"/>
  <c r="P1591" i="7"/>
  <c r="O1591" i="7"/>
  <c r="N1591" i="7"/>
  <c r="M1591" i="7"/>
  <c r="L1591" i="7"/>
  <c r="K1591" i="7"/>
  <c r="J1591" i="7"/>
  <c r="I1591" i="7"/>
  <c r="H1591" i="7"/>
  <c r="G1591" i="7"/>
  <c r="F1591" i="7"/>
  <c r="E1591" i="7"/>
  <c r="D1591" i="7"/>
  <c r="C1591" i="7"/>
  <c r="B1591" i="7"/>
  <c r="A1591" i="7"/>
  <c r="AB1590" i="7"/>
  <c r="AA1590" i="7"/>
  <c r="Z1590" i="7"/>
  <c r="Y1590" i="7"/>
  <c r="X1590" i="7"/>
  <c r="W1590" i="7"/>
  <c r="V1590" i="7"/>
  <c r="U1590" i="7"/>
  <c r="T1590" i="7"/>
  <c r="S1590" i="7"/>
  <c r="R1590" i="7"/>
  <c r="Q1590" i="7"/>
  <c r="P1590" i="7"/>
  <c r="O1590" i="7"/>
  <c r="N1590" i="7"/>
  <c r="M1590" i="7"/>
  <c r="L1590" i="7"/>
  <c r="K1590" i="7"/>
  <c r="J1590" i="7"/>
  <c r="I1590" i="7"/>
  <c r="H1590" i="7"/>
  <c r="G1590" i="7"/>
  <c r="F1590" i="7"/>
  <c r="E1590" i="7"/>
  <c r="D1590" i="7"/>
  <c r="C1590" i="7"/>
  <c r="B1590" i="7"/>
  <c r="A1590" i="7"/>
  <c r="AB1589" i="7"/>
  <c r="AA1589" i="7"/>
  <c r="Z1589" i="7"/>
  <c r="Y1589" i="7"/>
  <c r="X1589" i="7"/>
  <c r="W1589" i="7"/>
  <c r="V1589" i="7"/>
  <c r="U1589" i="7"/>
  <c r="T1589" i="7"/>
  <c r="S1589" i="7"/>
  <c r="R1589" i="7"/>
  <c r="Q1589" i="7"/>
  <c r="P1589" i="7"/>
  <c r="O1589" i="7"/>
  <c r="N1589" i="7"/>
  <c r="M1589" i="7"/>
  <c r="L1589" i="7"/>
  <c r="K1589" i="7"/>
  <c r="J1589" i="7"/>
  <c r="I1589" i="7"/>
  <c r="H1589" i="7"/>
  <c r="G1589" i="7"/>
  <c r="F1589" i="7"/>
  <c r="E1589" i="7"/>
  <c r="D1589" i="7"/>
  <c r="C1589" i="7"/>
  <c r="B1589" i="7"/>
  <c r="A1589" i="7"/>
  <c r="AB1588" i="7"/>
  <c r="AA1588" i="7"/>
  <c r="Z1588" i="7"/>
  <c r="Y1588" i="7"/>
  <c r="X1588" i="7"/>
  <c r="W1588" i="7"/>
  <c r="V1588" i="7"/>
  <c r="U1588" i="7"/>
  <c r="T1588" i="7"/>
  <c r="S1588" i="7"/>
  <c r="R1588" i="7"/>
  <c r="Q1588" i="7"/>
  <c r="P1588" i="7"/>
  <c r="O1588" i="7"/>
  <c r="N1588" i="7"/>
  <c r="M1588" i="7"/>
  <c r="L1588" i="7"/>
  <c r="K1588" i="7"/>
  <c r="J1588" i="7"/>
  <c r="I1588" i="7"/>
  <c r="H1588" i="7"/>
  <c r="G1588" i="7"/>
  <c r="F1588" i="7"/>
  <c r="E1588" i="7"/>
  <c r="D1588" i="7"/>
  <c r="C1588" i="7"/>
  <c r="B1588" i="7"/>
  <c r="A1588" i="7"/>
  <c r="AB1587" i="7"/>
  <c r="AA1587" i="7"/>
  <c r="Z1587" i="7"/>
  <c r="Y1587" i="7"/>
  <c r="X1587" i="7"/>
  <c r="W1587" i="7"/>
  <c r="V1587" i="7"/>
  <c r="U1587" i="7"/>
  <c r="T1587" i="7"/>
  <c r="S1587" i="7"/>
  <c r="R1587" i="7"/>
  <c r="Q1587" i="7"/>
  <c r="P1587" i="7"/>
  <c r="O1587" i="7"/>
  <c r="N1587" i="7"/>
  <c r="M1587" i="7"/>
  <c r="L1587" i="7"/>
  <c r="K1587" i="7"/>
  <c r="J1587" i="7"/>
  <c r="I1587" i="7"/>
  <c r="H1587" i="7"/>
  <c r="G1587" i="7"/>
  <c r="F1587" i="7"/>
  <c r="E1587" i="7"/>
  <c r="D1587" i="7"/>
  <c r="C1587" i="7"/>
  <c r="B1587" i="7"/>
  <c r="A1587" i="7"/>
  <c r="AB1586" i="7"/>
  <c r="AA1586" i="7"/>
  <c r="Z1586" i="7"/>
  <c r="Y1586" i="7"/>
  <c r="X1586" i="7"/>
  <c r="W1586" i="7"/>
  <c r="V1586" i="7"/>
  <c r="U1586" i="7"/>
  <c r="T1586" i="7"/>
  <c r="S1586" i="7"/>
  <c r="R1586" i="7"/>
  <c r="Q1586" i="7"/>
  <c r="P1586" i="7"/>
  <c r="O1586" i="7"/>
  <c r="N1586" i="7"/>
  <c r="M1586" i="7"/>
  <c r="L1586" i="7"/>
  <c r="K1586" i="7"/>
  <c r="J1586" i="7"/>
  <c r="I1586" i="7"/>
  <c r="H1586" i="7"/>
  <c r="G1586" i="7"/>
  <c r="F1586" i="7"/>
  <c r="E1586" i="7"/>
  <c r="D1586" i="7"/>
  <c r="C1586" i="7"/>
  <c r="B1586" i="7"/>
  <c r="A1586" i="7"/>
  <c r="AB1585" i="7"/>
  <c r="AA1585" i="7"/>
  <c r="Z1585" i="7"/>
  <c r="Y1585" i="7"/>
  <c r="X1585" i="7"/>
  <c r="W1585" i="7"/>
  <c r="V1585" i="7"/>
  <c r="U1585" i="7"/>
  <c r="T1585" i="7"/>
  <c r="S1585" i="7"/>
  <c r="R1585" i="7"/>
  <c r="Q1585" i="7"/>
  <c r="P1585" i="7"/>
  <c r="O1585" i="7"/>
  <c r="N1585" i="7"/>
  <c r="M1585" i="7"/>
  <c r="L1585" i="7"/>
  <c r="K1585" i="7"/>
  <c r="J1585" i="7"/>
  <c r="I1585" i="7"/>
  <c r="H1585" i="7"/>
  <c r="G1585" i="7"/>
  <c r="F1585" i="7"/>
  <c r="E1585" i="7"/>
  <c r="D1585" i="7"/>
  <c r="C1585" i="7"/>
  <c r="B1585" i="7"/>
  <c r="A1585" i="7"/>
  <c r="AB1584" i="7"/>
  <c r="AA1584" i="7"/>
  <c r="Z1584" i="7"/>
  <c r="Y1584" i="7"/>
  <c r="X1584" i="7"/>
  <c r="W1584" i="7"/>
  <c r="V1584" i="7"/>
  <c r="U1584" i="7"/>
  <c r="T1584" i="7"/>
  <c r="S1584" i="7"/>
  <c r="R1584" i="7"/>
  <c r="Q1584" i="7"/>
  <c r="P1584" i="7"/>
  <c r="O1584" i="7"/>
  <c r="N1584" i="7"/>
  <c r="M1584" i="7"/>
  <c r="L1584" i="7"/>
  <c r="K1584" i="7"/>
  <c r="J1584" i="7"/>
  <c r="I1584" i="7"/>
  <c r="H1584" i="7"/>
  <c r="G1584" i="7"/>
  <c r="F1584" i="7"/>
  <c r="E1584" i="7"/>
  <c r="D1584" i="7"/>
  <c r="C1584" i="7"/>
  <c r="B1584" i="7"/>
  <c r="A1584" i="7"/>
  <c r="AB1583" i="7"/>
  <c r="AA1583" i="7"/>
  <c r="Z1583" i="7"/>
  <c r="Y1583" i="7"/>
  <c r="X1583" i="7"/>
  <c r="W1583" i="7"/>
  <c r="V1583" i="7"/>
  <c r="U1583" i="7"/>
  <c r="T1583" i="7"/>
  <c r="S1583" i="7"/>
  <c r="R1583" i="7"/>
  <c r="Q1583" i="7"/>
  <c r="P1583" i="7"/>
  <c r="O1583" i="7"/>
  <c r="N1583" i="7"/>
  <c r="M1583" i="7"/>
  <c r="L1583" i="7"/>
  <c r="K1583" i="7"/>
  <c r="J1583" i="7"/>
  <c r="I1583" i="7"/>
  <c r="H1583" i="7"/>
  <c r="G1583" i="7"/>
  <c r="F1583" i="7"/>
  <c r="E1583" i="7"/>
  <c r="D1583" i="7"/>
  <c r="C1583" i="7"/>
  <c r="B1583" i="7"/>
  <c r="A1583" i="7"/>
  <c r="AB1582" i="7"/>
  <c r="AA1582" i="7"/>
  <c r="Z1582" i="7"/>
  <c r="Y1582" i="7"/>
  <c r="X1582" i="7"/>
  <c r="W1582" i="7"/>
  <c r="V1582" i="7"/>
  <c r="U1582" i="7"/>
  <c r="T1582" i="7"/>
  <c r="S1582" i="7"/>
  <c r="R1582" i="7"/>
  <c r="Q1582" i="7"/>
  <c r="P1582" i="7"/>
  <c r="O1582" i="7"/>
  <c r="N1582" i="7"/>
  <c r="M1582" i="7"/>
  <c r="L1582" i="7"/>
  <c r="K1582" i="7"/>
  <c r="J1582" i="7"/>
  <c r="I1582" i="7"/>
  <c r="H1582" i="7"/>
  <c r="G1582" i="7"/>
  <c r="F1582" i="7"/>
  <c r="E1582" i="7"/>
  <c r="D1582" i="7"/>
  <c r="C1582" i="7"/>
  <c r="B1582" i="7"/>
  <c r="A1582" i="7"/>
  <c r="AB1581" i="7"/>
  <c r="AA1581" i="7"/>
  <c r="Z1581" i="7"/>
  <c r="Y1581" i="7"/>
  <c r="X1581" i="7"/>
  <c r="W1581" i="7"/>
  <c r="V1581" i="7"/>
  <c r="U1581" i="7"/>
  <c r="T1581" i="7"/>
  <c r="S1581" i="7"/>
  <c r="R1581" i="7"/>
  <c r="Q1581" i="7"/>
  <c r="P1581" i="7"/>
  <c r="O1581" i="7"/>
  <c r="N1581" i="7"/>
  <c r="M1581" i="7"/>
  <c r="L1581" i="7"/>
  <c r="K1581" i="7"/>
  <c r="J1581" i="7"/>
  <c r="I1581" i="7"/>
  <c r="H1581" i="7"/>
  <c r="G1581" i="7"/>
  <c r="F1581" i="7"/>
  <c r="E1581" i="7"/>
  <c r="D1581" i="7"/>
  <c r="C1581" i="7"/>
  <c r="B1581" i="7"/>
  <c r="A1581" i="7"/>
  <c r="AB1580" i="7"/>
  <c r="AA1580" i="7"/>
  <c r="Z1580" i="7"/>
  <c r="Y1580" i="7"/>
  <c r="X1580" i="7"/>
  <c r="W1580" i="7"/>
  <c r="V1580" i="7"/>
  <c r="U1580" i="7"/>
  <c r="T1580" i="7"/>
  <c r="S1580" i="7"/>
  <c r="R1580" i="7"/>
  <c r="Q1580" i="7"/>
  <c r="P1580" i="7"/>
  <c r="O1580" i="7"/>
  <c r="N1580" i="7"/>
  <c r="M1580" i="7"/>
  <c r="L1580" i="7"/>
  <c r="K1580" i="7"/>
  <c r="J1580" i="7"/>
  <c r="I1580" i="7"/>
  <c r="H1580" i="7"/>
  <c r="G1580" i="7"/>
  <c r="F1580" i="7"/>
  <c r="E1580" i="7"/>
  <c r="D1580" i="7"/>
  <c r="C1580" i="7"/>
  <c r="B1580" i="7"/>
  <c r="A1580" i="7"/>
  <c r="AB1224" i="7"/>
  <c r="AA1224" i="7"/>
  <c r="Z1224" i="7"/>
  <c r="Y1224" i="7"/>
  <c r="X1224" i="7"/>
  <c r="W1224" i="7"/>
  <c r="V1224" i="7"/>
  <c r="U1224" i="7"/>
  <c r="T1224" i="7"/>
  <c r="S1224" i="7"/>
  <c r="R1224" i="7"/>
  <c r="Q1224" i="7"/>
  <c r="P1224" i="7"/>
  <c r="O1224" i="7"/>
  <c r="N1224" i="7"/>
  <c r="M1224" i="7"/>
  <c r="L1224" i="7"/>
  <c r="K1224" i="7"/>
  <c r="J1224" i="7"/>
  <c r="I1224" i="7"/>
  <c r="H1224" i="7"/>
  <c r="G1224" i="7"/>
  <c r="F1224" i="7"/>
  <c r="E1224" i="7"/>
  <c r="D1224" i="7"/>
  <c r="C1224" i="7"/>
  <c r="B1224" i="7"/>
  <c r="A1224" i="7"/>
  <c r="AB1578" i="7"/>
  <c r="AA1578" i="7"/>
  <c r="Z1578" i="7"/>
  <c r="Y1578" i="7"/>
  <c r="X1578" i="7"/>
  <c r="W1578" i="7"/>
  <c r="V1578" i="7"/>
  <c r="U1578" i="7"/>
  <c r="T1578" i="7"/>
  <c r="S1578" i="7"/>
  <c r="R1578" i="7"/>
  <c r="Q1578" i="7"/>
  <c r="P1578" i="7"/>
  <c r="O1578" i="7"/>
  <c r="N1578" i="7"/>
  <c r="M1578" i="7"/>
  <c r="L1578" i="7"/>
  <c r="K1578" i="7"/>
  <c r="J1578" i="7"/>
  <c r="I1578" i="7"/>
  <c r="H1578" i="7"/>
  <c r="G1578" i="7"/>
  <c r="F1578" i="7"/>
  <c r="E1578" i="7"/>
  <c r="D1578" i="7"/>
  <c r="C1578" i="7"/>
  <c r="B1578" i="7"/>
  <c r="A1578" i="7"/>
  <c r="AB1577" i="7"/>
  <c r="AA1577" i="7"/>
  <c r="Z1577" i="7"/>
  <c r="Y1577" i="7"/>
  <c r="X1577" i="7"/>
  <c r="W1577" i="7"/>
  <c r="V1577" i="7"/>
  <c r="U1577" i="7"/>
  <c r="T1577" i="7"/>
  <c r="S1577" i="7"/>
  <c r="R1577" i="7"/>
  <c r="Q1577" i="7"/>
  <c r="P1577" i="7"/>
  <c r="O1577" i="7"/>
  <c r="N1577" i="7"/>
  <c r="M1577" i="7"/>
  <c r="L1577" i="7"/>
  <c r="K1577" i="7"/>
  <c r="J1577" i="7"/>
  <c r="I1577" i="7"/>
  <c r="H1577" i="7"/>
  <c r="G1577" i="7"/>
  <c r="F1577" i="7"/>
  <c r="E1577" i="7"/>
  <c r="D1577" i="7"/>
  <c r="C1577" i="7"/>
  <c r="B1577" i="7"/>
  <c r="A1577" i="7"/>
  <c r="AB1576" i="7"/>
  <c r="AA1576" i="7"/>
  <c r="Z1576" i="7"/>
  <c r="Y1576" i="7"/>
  <c r="X1576" i="7"/>
  <c r="W1576" i="7"/>
  <c r="V1576" i="7"/>
  <c r="U1576" i="7"/>
  <c r="T1576" i="7"/>
  <c r="S1576" i="7"/>
  <c r="R1576" i="7"/>
  <c r="Q1576" i="7"/>
  <c r="P1576" i="7"/>
  <c r="O1576" i="7"/>
  <c r="N1576" i="7"/>
  <c r="M1576" i="7"/>
  <c r="L1576" i="7"/>
  <c r="K1576" i="7"/>
  <c r="J1576" i="7"/>
  <c r="I1576" i="7"/>
  <c r="H1576" i="7"/>
  <c r="G1576" i="7"/>
  <c r="F1576" i="7"/>
  <c r="E1576" i="7"/>
  <c r="D1576" i="7"/>
  <c r="C1576" i="7"/>
  <c r="B1576" i="7"/>
  <c r="A1576" i="7"/>
  <c r="AB1575" i="7"/>
  <c r="AA1575" i="7"/>
  <c r="Z1575" i="7"/>
  <c r="Y1575" i="7"/>
  <c r="X1575" i="7"/>
  <c r="W1575" i="7"/>
  <c r="V1575" i="7"/>
  <c r="U1575" i="7"/>
  <c r="T1575" i="7"/>
  <c r="S1575" i="7"/>
  <c r="R1575" i="7"/>
  <c r="Q1575" i="7"/>
  <c r="P1575" i="7"/>
  <c r="O1575" i="7"/>
  <c r="N1575" i="7"/>
  <c r="M1575" i="7"/>
  <c r="L1575" i="7"/>
  <c r="K1575" i="7"/>
  <c r="J1575" i="7"/>
  <c r="I1575" i="7"/>
  <c r="H1575" i="7"/>
  <c r="G1575" i="7"/>
  <c r="F1575" i="7"/>
  <c r="E1575" i="7"/>
  <c r="D1575" i="7"/>
  <c r="C1575" i="7"/>
  <c r="B1575" i="7"/>
  <c r="A1575" i="7"/>
  <c r="AB1574" i="7"/>
  <c r="AA1574" i="7"/>
  <c r="Z1574" i="7"/>
  <c r="Y1574" i="7"/>
  <c r="X1574" i="7"/>
  <c r="W1574" i="7"/>
  <c r="V1574" i="7"/>
  <c r="U1574" i="7"/>
  <c r="T1574" i="7"/>
  <c r="S1574" i="7"/>
  <c r="R1574" i="7"/>
  <c r="Q1574" i="7"/>
  <c r="P1574" i="7"/>
  <c r="O1574" i="7"/>
  <c r="N1574" i="7"/>
  <c r="M1574" i="7"/>
  <c r="L1574" i="7"/>
  <c r="K1574" i="7"/>
  <c r="J1574" i="7"/>
  <c r="I1574" i="7"/>
  <c r="H1574" i="7"/>
  <c r="G1574" i="7"/>
  <c r="F1574" i="7"/>
  <c r="E1574" i="7"/>
  <c r="D1574" i="7"/>
  <c r="C1574" i="7"/>
  <c r="B1574" i="7"/>
  <c r="A1574" i="7"/>
  <c r="AB1573" i="7"/>
  <c r="AA1573" i="7"/>
  <c r="Z1573" i="7"/>
  <c r="Y1573" i="7"/>
  <c r="X1573" i="7"/>
  <c r="W1573" i="7"/>
  <c r="V1573" i="7"/>
  <c r="U1573" i="7"/>
  <c r="T1573" i="7"/>
  <c r="S1573" i="7"/>
  <c r="R1573" i="7"/>
  <c r="Q1573" i="7"/>
  <c r="P1573" i="7"/>
  <c r="O1573" i="7"/>
  <c r="N1573" i="7"/>
  <c r="M1573" i="7"/>
  <c r="L1573" i="7"/>
  <c r="K1573" i="7"/>
  <c r="J1573" i="7"/>
  <c r="I1573" i="7"/>
  <c r="H1573" i="7"/>
  <c r="G1573" i="7"/>
  <c r="F1573" i="7"/>
  <c r="E1573" i="7"/>
  <c r="D1573" i="7"/>
  <c r="C1573" i="7"/>
  <c r="B1573" i="7"/>
  <c r="A1573" i="7"/>
  <c r="AB1572" i="7"/>
  <c r="AA1572" i="7"/>
  <c r="Z1572" i="7"/>
  <c r="Y1572" i="7"/>
  <c r="X1572" i="7"/>
  <c r="W1572" i="7"/>
  <c r="V1572" i="7"/>
  <c r="U1572" i="7"/>
  <c r="T1572" i="7"/>
  <c r="S1572" i="7"/>
  <c r="R1572" i="7"/>
  <c r="Q1572" i="7"/>
  <c r="P1572" i="7"/>
  <c r="O1572" i="7"/>
  <c r="N1572" i="7"/>
  <c r="M1572" i="7"/>
  <c r="L1572" i="7"/>
  <c r="K1572" i="7"/>
  <c r="J1572" i="7"/>
  <c r="I1572" i="7"/>
  <c r="H1572" i="7"/>
  <c r="G1572" i="7"/>
  <c r="F1572" i="7"/>
  <c r="E1572" i="7"/>
  <c r="D1572" i="7"/>
  <c r="C1572" i="7"/>
  <c r="B1572" i="7"/>
  <c r="A1572" i="7"/>
  <c r="AB1571" i="7"/>
  <c r="AA1571" i="7"/>
  <c r="Z1571" i="7"/>
  <c r="Y1571" i="7"/>
  <c r="X1571" i="7"/>
  <c r="W1571" i="7"/>
  <c r="V1571" i="7"/>
  <c r="U1571" i="7"/>
  <c r="T1571" i="7"/>
  <c r="S1571" i="7"/>
  <c r="R1571" i="7"/>
  <c r="Q1571" i="7"/>
  <c r="P1571" i="7"/>
  <c r="O1571" i="7"/>
  <c r="N1571" i="7"/>
  <c r="M1571" i="7"/>
  <c r="L1571" i="7"/>
  <c r="K1571" i="7"/>
  <c r="J1571" i="7"/>
  <c r="I1571" i="7"/>
  <c r="H1571" i="7"/>
  <c r="G1571" i="7"/>
  <c r="F1571" i="7"/>
  <c r="E1571" i="7"/>
  <c r="D1571" i="7"/>
  <c r="C1571" i="7"/>
  <c r="B1571" i="7"/>
  <c r="A1571" i="7"/>
  <c r="AB1570" i="7"/>
  <c r="AA1570" i="7"/>
  <c r="Z1570" i="7"/>
  <c r="Y1570" i="7"/>
  <c r="X1570" i="7"/>
  <c r="W1570" i="7"/>
  <c r="V1570" i="7"/>
  <c r="U1570" i="7"/>
  <c r="T1570" i="7"/>
  <c r="S1570" i="7"/>
  <c r="R1570" i="7"/>
  <c r="Q1570" i="7"/>
  <c r="P1570" i="7"/>
  <c r="O1570" i="7"/>
  <c r="N1570" i="7"/>
  <c r="M1570" i="7"/>
  <c r="L1570" i="7"/>
  <c r="K1570" i="7"/>
  <c r="J1570" i="7"/>
  <c r="I1570" i="7"/>
  <c r="H1570" i="7"/>
  <c r="G1570" i="7"/>
  <c r="F1570" i="7"/>
  <c r="E1570" i="7"/>
  <c r="D1570" i="7"/>
  <c r="C1570" i="7"/>
  <c r="B1570" i="7"/>
  <c r="A1570" i="7"/>
  <c r="AB1569" i="7"/>
  <c r="AA1569" i="7"/>
  <c r="Z1569" i="7"/>
  <c r="Y1569" i="7"/>
  <c r="X1569" i="7"/>
  <c r="W1569" i="7"/>
  <c r="V1569" i="7"/>
  <c r="U1569" i="7"/>
  <c r="T1569" i="7"/>
  <c r="S1569" i="7"/>
  <c r="R1569" i="7"/>
  <c r="Q1569" i="7"/>
  <c r="P1569" i="7"/>
  <c r="O1569" i="7"/>
  <c r="N1569" i="7"/>
  <c r="M1569" i="7"/>
  <c r="L1569" i="7"/>
  <c r="K1569" i="7"/>
  <c r="J1569" i="7"/>
  <c r="I1569" i="7"/>
  <c r="H1569" i="7"/>
  <c r="G1569" i="7"/>
  <c r="F1569" i="7"/>
  <c r="E1569" i="7"/>
  <c r="D1569" i="7"/>
  <c r="C1569" i="7"/>
  <c r="B1569" i="7"/>
  <c r="A1569" i="7"/>
  <c r="AB1568" i="7"/>
  <c r="AA1568" i="7"/>
  <c r="Z1568" i="7"/>
  <c r="Y1568" i="7"/>
  <c r="X1568" i="7"/>
  <c r="W1568" i="7"/>
  <c r="V1568" i="7"/>
  <c r="U1568" i="7"/>
  <c r="T1568" i="7"/>
  <c r="S1568" i="7"/>
  <c r="R1568" i="7"/>
  <c r="Q1568" i="7"/>
  <c r="P1568" i="7"/>
  <c r="O1568" i="7"/>
  <c r="N1568" i="7"/>
  <c r="M1568" i="7"/>
  <c r="L1568" i="7"/>
  <c r="K1568" i="7"/>
  <c r="J1568" i="7"/>
  <c r="I1568" i="7"/>
  <c r="H1568" i="7"/>
  <c r="G1568" i="7"/>
  <c r="F1568" i="7"/>
  <c r="E1568" i="7"/>
  <c r="D1568" i="7"/>
  <c r="C1568" i="7"/>
  <c r="B1568" i="7"/>
  <c r="A1568" i="7"/>
  <c r="AB1567" i="7"/>
  <c r="AA1567" i="7"/>
  <c r="Z1567" i="7"/>
  <c r="Y1567" i="7"/>
  <c r="X1567" i="7"/>
  <c r="W1567" i="7"/>
  <c r="V1567" i="7"/>
  <c r="U1567" i="7"/>
  <c r="T1567" i="7"/>
  <c r="S1567" i="7"/>
  <c r="R1567" i="7"/>
  <c r="Q1567" i="7"/>
  <c r="P1567" i="7"/>
  <c r="O1567" i="7"/>
  <c r="N1567" i="7"/>
  <c r="M1567" i="7"/>
  <c r="L1567" i="7"/>
  <c r="K1567" i="7"/>
  <c r="J1567" i="7"/>
  <c r="I1567" i="7"/>
  <c r="H1567" i="7"/>
  <c r="G1567" i="7"/>
  <c r="F1567" i="7"/>
  <c r="E1567" i="7"/>
  <c r="D1567" i="7"/>
  <c r="C1567" i="7"/>
  <c r="B1567" i="7"/>
  <c r="A1567" i="7"/>
  <c r="AB1566" i="7"/>
  <c r="AA1566" i="7"/>
  <c r="Z1566" i="7"/>
  <c r="Y1566" i="7"/>
  <c r="X1566" i="7"/>
  <c r="W1566" i="7"/>
  <c r="V1566" i="7"/>
  <c r="U1566" i="7"/>
  <c r="T1566" i="7"/>
  <c r="S1566" i="7"/>
  <c r="R1566" i="7"/>
  <c r="Q1566" i="7"/>
  <c r="P1566" i="7"/>
  <c r="O1566" i="7"/>
  <c r="N1566" i="7"/>
  <c r="M1566" i="7"/>
  <c r="L1566" i="7"/>
  <c r="K1566" i="7"/>
  <c r="J1566" i="7"/>
  <c r="I1566" i="7"/>
  <c r="H1566" i="7"/>
  <c r="G1566" i="7"/>
  <c r="F1566" i="7"/>
  <c r="E1566" i="7"/>
  <c r="D1566" i="7"/>
  <c r="C1566" i="7"/>
  <c r="B1566" i="7"/>
  <c r="A1566" i="7"/>
  <c r="AB1565" i="7"/>
  <c r="AA1565" i="7"/>
  <c r="Z1565" i="7"/>
  <c r="Y1565" i="7"/>
  <c r="X1565" i="7"/>
  <c r="W1565" i="7"/>
  <c r="V1565" i="7"/>
  <c r="U1565" i="7"/>
  <c r="T1565" i="7"/>
  <c r="S1565" i="7"/>
  <c r="R1565" i="7"/>
  <c r="Q1565" i="7"/>
  <c r="P1565" i="7"/>
  <c r="O1565" i="7"/>
  <c r="N1565" i="7"/>
  <c r="M1565" i="7"/>
  <c r="L1565" i="7"/>
  <c r="K1565" i="7"/>
  <c r="J1565" i="7"/>
  <c r="I1565" i="7"/>
  <c r="H1565" i="7"/>
  <c r="G1565" i="7"/>
  <c r="F1565" i="7"/>
  <c r="E1565" i="7"/>
  <c r="D1565" i="7"/>
  <c r="C1565" i="7"/>
  <c r="B1565" i="7"/>
  <c r="A1565" i="7"/>
  <c r="AB1564" i="7"/>
  <c r="AA1564" i="7"/>
  <c r="Z1564" i="7"/>
  <c r="Y1564" i="7"/>
  <c r="X1564" i="7"/>
  <c r="W1564" i="7"/>
  <c r="V1564" i="7"/>
  <c r="U1564" i="7"/>
  <c r="T1564" i="7"/>
  <c r="S1564" i="7"/>
  <c r="R1564" i="7"/>
  <c r="Q1564" i="7"/>
  <c r="P1564" i="7"/>
  <c r="O1564" i="7"/>
  <c r="N1564" i="7"/>
  <c r="M1564" i="7"/>
  <c r="L1564" i="7"/>
  <c r="K1564" i="7"/>
  <c r="J1564" i="7"/>
  <c r="I1564" i="7"/>
  <c r="H1564" i="7"/>
  <c r="G1564" i="7"/>
  <c r="F1564" i="7"/>
  <c r="E1564" i="7"/>
  <c r="D1564" i="7"/>
  <c r="C1564" i="7"/>
  <c r="B1564" i="7"/>
  <c r="A1564" i="7"/>
  <c r="AB1563" i="7"/>
  <c r="AA1563" i="7"/>
  <c r="Z1563" i="7"/>
  <c r="Y1563" i="7"/>
  <c r="X1563" i="7"/>
  <c r="W1563" i="7"/>
  <c r="V1563" i="7"/>
  <c r="U1563" i="7"/>
  <c r="T1563" i="7"/>
  <c r="S1563" i="7"/>
  <c r="R1563" i="7"/>
  <c r="Q1563" i="7"/>
  <c r="P1563" i="7"/>
  <c r="O1563" i="7"/>
  <c r="N1563" i="7"/>
  <c r="M1563" i="7"/>
  <c r="L1563" i="7"/>
  <c r="K1563" i="7"/>
  <c r="J1563" i="7"/>
  <c r="I1563" i="7"/>
  <c r="H1563" i="7"/>
  <c r="G1563" i="7"/>
  <c r="F1563" i="7"/>
  <c r="E1563" i="7"/>
  <c r="D1563" i="7"/>
  <c r="C1563" i="7"/>
  <c r="B1563" i="7"/>
  <c r="A1563" i="7"/>
  <c r="AB1220" i="7"/>
  <c r="AA1220" i="7"/>
  <c r="Z1220" i="7"/>
  <c r="Y1220" i="7"/>
  <c r="X1220" i="7"/>
  <c r="W1220" i="7"/>
  <c r="V1220" i="7"/>
  <c r="U1220" i="7"/>
  <c r="T1220" i="7"/>
  <c r="S1220" i="7"/>
  <c r="R1220" i="7"/>
  <c r="Q1220" i="7"/>
  <c r="P1220" i="7"/>
  <c r="O1220" i="7"/>
  <c r="N1220" i="7"/>
  <c r="M1220" i="7"/>
  <c r="L1220" i="7"/>
  <c r="K1220" i="7"/>
  <c r="J1220" i="7"/>
  <c r="I1220" i="7"/>
  <c r="H1220" i="7"/>
  <c r="G1220" i="7"/>
  <c r="F1220" i="7"/>
  <c r="E1220" i="7"/>
  <c r="D1220" i="7"/>
  <c r="C1220" i="7"/>
  <c r="B1220" i="7"/>
  <c r="A1220" i="7"/>
  <c r="AB1211" i="7"/>
  <c r="AA1211" i="7"/>
  <c r="Z1211" i="7"/>
  <c r="Y1211" i="7"/>
  <c r="X1211" i="7"/>
  <c r="W1211" i="7"/>
  <c r="V1211" i="7"/>
  <c r="U1211" i="7"/>
  <c r="T1211" i="7"/>
  <c r="S1211" i="7"/>
  <c r="R1211" i="7"/>
  <c r="Q1211" i="7"/>
  <c r="P1211" i="7"/>
  <c r="O1211" i="7"/>
  <c r="N1211" i="7"/>
  <c r="M1211" i="7"/>
  <c r="L1211" i="7"/>
  <c r="K1211" i="7"/>
  <c r="J1211" i="7"/>
  <c r="I1211" i="7"/>
  <c r="H1211" i="7"/>
  <c r="G1211" i="7"/>
  <c r="F1211" i="7"/>
  <c r="E1211" i="7"/>
  <c r="D1211" i="7"/>
  <c r="C1211" i="7"/>
  <c r="B1211" i="7"/>
  <c r="A1211" i="7"/>
  <c r="AB1560" i="7"/>
  <c r="AA1560" i="7"/>
  <c r="Z1560" i="7"/>
  <c r="Y1560" i="7"/>
  <c r="X1560" i="7"/>
  <c r="W1560" i="7"/>
  <c r="V1560" i="7"/>
  <c r="U1560" i="7"/>
  <c r="T1560" i="7"/>
  <c r="S1560" i="7"/>
  <c r="R1560" i="7"/>
  <c r="Q1560" i="7"/>
  <c r="P1560" i="7"/>
  <c r="O1560" i="7"/>
  <c r="N1560" i="7"/>
  <c r="M1560" i="7"/>
  <c r="L1560" i="7"/>
  <c r="K1560" i="7"/>
  <c r="J1560" i="7"/>
  <c r="I1560" i="7"/>
  <c r="H1560" i="7"/>
  <c r="G1560" i="7"/>
  <c r="F1560" i="7"/>
  <c r="E1560" i="7"/>
  <c r="D1560" i="7"/>
  <c r="C1560" i="7"/>
  <c r="B1560" i="7"/>
  <c r="A1560" i="7"/>
  <c r="AB1091" i="7"/>
  <c r="AA1091" i="7"/>
  <c r="Z1091" i="7"/>
  <c r="Y1091" i="7"/>
  <c r="X1091" i="7"/>
  <c r="W1091" i="7"/>
  <c r="V1091" i="7"/>
  <c r="U1091" i="7"/>
  <c r="T1091" i="7"/>
  <c r="S1091" i="7"/>
  <c r="R1091" i="7"/>
  <c r="Q1091" i="7"/>
  <c r="P1091" i="7"/>
  <c r="O1091" i="7"/>
  <c r="N1091" i="7"/>
  <c r="M1091" i="7"/>
  <c r="L1091" i="7"/>
  <c r="K1091" i="7"/>
  <c r="J1091" i="7"/>
  <c r="I1091" i="7"/>
  <c r="H1091" i="7"/>
  <c r="G1091" i="7"/>
  <c r="F1091" i="7"/>
  <c r="E1091" i="7"/>
  <c r="D1091" i="7"/>
  <c r="C1091" i="7"/>
  <c r="B1091" i="7"/>
  <c r="A1091" i="7"/>
  <c r="AB1558" i="7"/>
  <c r="AA1558" i="7"/>
  <c r="Z1558" i="7"/>
  <c r="Y1558" i="7"/>
  <c r="X1558" i="7"/>
  <c r="W1558" i="7"/>
  <c r="V1558" i="7"/>
  <c r="U1558" i="7"/>
  <c r="T1558" i="7"/>
  <c r="S1558" i="7"/>
  <c r="R1558" i="7"/>
  <c r="Q1558" i="7"/>
  <c r="P1558" i="7"/>
  <c r="O1558" i="7"/>
  <c r="N1558" i="7"/>
  <c r="M1558" i="7"/>
  <c r="L1558" i="7"/>
  <c r="K1558" i="7"/>
  <c r="J1558" i="7"/>
  <c r="I1558" i="7"/>
  <c r="H1558" i="7"/>
  <c r="G1558" i="7"/>
  <c r="F1558" i="7"/>
  <c r="E1558" i="7"/>
  <c r="D1558" i="7"/>
  <c r="C1558" i="7"/>
  <c r="B1558" i="7"/>
  <c r="A1558" i="7"/>
  <c r="AB1557" i="7"/>
  <c r="AA1557" i="7"/>
  <c r="Z1557" i="7"/>
  <c r="Y1557" i="7"/>
  <c r="X1557" i="7"/>
  <c r="W1557" i="7"/>
  <c r="V1557" i="7"/>
  <c r="U1557" i="7"/>
  <c r="T1557" i="7"/>
  <c r="S1557" i="7"/>
  <c r="R1557" i="7"/>
  <c r="Q1557" i="7"/>
  <c r="P1557" i="7"/>
  <c r="O1557" i="7"/>
  <c r="N1557" i="7"/>
  <c r="M1557" i="7"/>
  <c r="L1557" i="7"/>
  <c r="K1557" i="7"/>
  <c r="J1557" i="7"/>
  <c r="I1557" i="7"/>
  <c r="H1557" i="7"/>
  <c r="G1557" i="7"/>
  <c r="F1557" i="7"/>
  <c r="E1557" i="7"/>
  <c r="D1557" i="7"/>
  <c r="C1557" i="7"/>
  <c r="B1557" i="7"/>
  <c r="A1557" i="7"/>
  <c r="AB1556" i="7"/>
  <c r="AA1556" i="7"/>
  <c r="Z1556" i="7"/>
  <c r="Y1556" i="7"/>
  <c r="X1556" i="7"/>
  <c r="W1556" i="7"/>
  <c r="V1556" i="7"/>
  <c r="U1556" i="7"/>
  <c r="T1556" i="7"/>
  <c r="S1556" i="7"/>
  <c r="R1556" i="7"/>
  <c r="Q1556" i="7"/>
  <c r="P1556" i="7"/>
  <c r="O1556" i="7"/>
  <c r="N1556" i="7"/>
  <c r="M1556" i="7"/>
  <c r="L1556" i="7"/>
  <c r="K1556" i="7"/>
  <c r="J1556" i="7"/>
  <c r="I1556" i="7"/>
  <c r="H1556" i="7"/>
  <c r="G1556" i="7"/>
  <c r="F1556" i="7"/>
  <c r="E1556" i="7"/>
  <c r="D1556" i="7"/>
  <c r="C1556" i="7"/>
  <c r="B1556" i="7"/>
  <c r="A1556" i="7"/>
  <c r="AB1555" i="7"/>
  <c r="AA1555" i="7"/>
  <c r="Z1555" i="7"/>
  <c r="Y1555" i="7"/>
  <c r="X1555" i="7"/>
  <c r="W1555" i="7"/>
  <c r="V1555" i="7"/>
  <c r="U1555" i="7"/>
  <c r="T1555" i="7"/>
  <c r="S1555" i="7"/>
  <c r="R1555" i="7"/>
  <c r="Q1555" i="7"/>
  <c r="P1555" i="7"/>
  <c r="O1555" i="7"/>
  <c r="N1555" i="7"/>
  <c r="M1555" i="7"/>
  <c r="L1555" i="7"/>
  <c r="K1555" i="7"/>
  <c r="J1555" i="7"/>
  <c r="I1555" i="7"/>
  <c r="H1555" i="7"/>
  <c r="G1555" i="7"/>
  <c r="F1555" i="7"/>
  <c r="E1555" i="7"/>
  <c r="D1555" i="7"/>
  <c r="C1555" i="7"/>
  <c r="B1555" i="7"/>
  <c r="A1555" i="7"/>
  <c r="AB1554" i="7"/>
  <c r="AA1554" i="7"/>
  <c r="Z1554" i="7"/>
  <c r="Y1554" i="7"/>
  <c r="X1554" i="7"/>
  <c r="W1554" i="7"/>
  <c r="V1554" i="7"/>
  <c r="U1554" i="7"/>
  <c r="T1554" i="7"/>
  <c r="S1554" i="7"/>
  <c r="R1554" i="7"/>
  <c r="Q1554" i="7"/>
  <c r="P1554" i="7"/>
  <c r="O1554" i="7"/>
  <c r="N1554" i="7"/>
  <c r="M1554" i="7"/>
  <c r="L1554" i="7"/>
  <c r="K1554" i="7"/>
  <c r="J1554" i="7"/>
  <c r="I1554" i="7"/>
  <c r="H1554" i="7"/>
  <c r="G1554" i="7"/>
  <c r="F1554" i="7"/>
  <c r="E1554" i="7"/>
  <c r="D1554" i="7"/>
  <c r="C1554" i="7"/>
  <c r="B1554" i="7"/>
  <c r="A1554" i="7"/>
  <c r="AB1553" i="7"/>
  <c r="AA1553" i="7"/>
  <c r="Z1553" i="7"/>
  <c r="Y1553" i="7"/>
  <c r="X1553" i="7"/>
  <c r="W1553" i="7"/>
  <c r="V1553" i="7"/>
  <c r="U1553" i="7"/>
  <c r="T1553" i="7"/>
  <c r="S1553" i="7"/>
  <c r="R1553" i="7"/>
  <c r="Q1553" i="7"/>
  <c r="P1553" i="7"/>
  <c r="O1553" i="7"/>
  <c r="N1553" i="7"/>
  <c r="M1553" i="7"/>
  <c r="L1553" i="7"/>
  <c r="K1553" i="7"/>
  <c r="J1553" i="7"/>
  <c r="I1553" i="7"/>
  <c r="H1553" i="7"/>
  <c r="G1553" i="7"/>
  <c r="F1553" i="7"/>
  <c r="E1553" i="7"/>
  <c r="D1553" i="7"/>
  <c r="C1553" i="7"/>
  <c r="B1553" i="7"/>
  <c r="A1553" i="7"/>
  <c r="AB1552" i="7"/>
  <c r="AA1552" i="7"/>
  <c r="Z1552" i="7"/>
  <c r="Y1552" i="7"/>
  <c r="X1552" i="7"/>
  <c r="W1552" i="7"/>
  <c r="V1552" i="7"/>
  <c r="U1552" i="7"/>
  <c r="T1552" i="7"/>
  <c r="S1552" i="7"/>
  <c r="R1552" i="7"/>
  <c r="Q1552" i="7"/>
  <c r="P1552" i="7"/>
  <c r="O1552" i="7"/>
  <c r="N1552" i="7"/>
  <c r="M1552" i="7"/>
  <c r="L1552" i="7"/>
  <c r="K1552" i="7"/>
  <c r="J1552" i="7"/>
  <c r="I1552" i="7"/>
  <c r="H1552" i="7"/>
  <c r="G1552" i="7"/>
  <c r="F1552" i="7"/>
  <c r="E1552" i="7"/>
  <c r="D1552" i="7"/>
  <c r="C1552" i="7"/>
  <c r="B1552" i="7"/>
  <c r="A1552" i="7"/>
  <c r="AB1551" i="7"/>
  <c r="AA1551" i="7"/>
  <c r="Z1551" i="7"/>
  <c r="Y1551" i="7"/>
  <c r="X1551" i="7"/>
  <c r="W1551" i="7"/>
  <c r="V1551" i="7"/>
  <c r="U1551" i="7"/>
  <c r="T1551" i="7"/>
  <c r="S1551" i="7"/>
  <c r="R1551" i="7"/>
  <c r="Q1551" i="7"/>
  <c r="P1551" i="7"/>
  <c r="O1551" i="7"/>
  <c r="N1551" i="7"/>
  <c r="M1551" i="7"/>
  <c r="L1551" i="7"/>
  <c r="K1551" i="7"/>
  <c r="J1551" i="7"/>
  <c r="I1551" i="7"/>
  <c r="H1551" i="7"/>
  <c r="G1551" i="7"/>
  <c r="F1551" i="7"/>
  <c r="E1551" i="7"/>
  <c r="D1551" i="7"/>
  <c r="C1551" i="7"/>
  <c r="B1551" i="7"/>
  <c r="A1551" i="7"/>
  <c r="AB1550" i="7"/>
  <c r="AA1550" i="7"/>
  <c r="Z1550" i="7"/>
  <c r="Y1550" i="7"/>
  <c r="X1550" i="7"/>
  <c r="W1550" i="7"/>
  <c r="V1550" i="7"/>
  <c r="U1550" i="7"/>
  <c r="T1550" i="7"/>
  <c r="S1550" i="7"/>
  <c r="R1550" i="7"/>
  <c r="Q1550" i="7"/>
  <c r="P1550" i="7"/>
  <c r="O1550" i="7"/>
  <c r="N1550" i="7"/>
  <c r="M1550" i="7"/>
  <c r="L1550" i="7"/>
  <c r="K1550" i="7"/>
  <c r="J1550" i="7"/>
  <c r="I1550" i="7"/>
  <c r="H1550" i="7"/>
  <c r="G1550" i="7"/>
  <c r="F1550" i="7"/>
  <c r="E1550" i="7"/>
  <c r="D1550" i="7"/>
  <c r="C1550" i="7"/>
  <c r="B1550" i="7"/>
  <c r="A1550" i="7"/>
  <c r="AB1549" i="7"/>
  <c r="AA1549" i="7"/>
  <c r="Z1549" i="7"/>
  <c r="Y1549" i="7"/>
  <c r="X1549" i="7"/>
  <c r="W1549" i="7"/>
  <c r="V1549" i="7"/>
  <c r="U1549" i="7"/>
  <c r="T1549" i="7"/>
  <c r="S1549" i="7"/>
  <c r="R1549" i="7"/>
  <c r="Q1549" i="7"/>
  <c r="P1549" i="7"/>
  <c r="O1549" i="7"/>
  <c r="N1549" i="7"/>
  <c r="M1549" i="7"/>
  <c r="L1549" i="7"/>
  <c r="K1549" i="7"/>
  <c r="J1549" i="7"/>
  <c r="I1549" i="7"/>
  <c r="H1549" i="7"/>
  <c r="G1549" i="7"/>
  <c r="F1549" i="7"/>
  <c r="E1549" i="7"/>
  <c r="D1549" i="7"/>
  <c r="C1549" i="7"/>
  <c r="B1549" i="7"/>
  <c r="A1549" i="7"/>
  <c r="AB1072" i="7"/>
  <c r="AA1072" i="7"/>
  <c r="Z1072" i="7"/>
  <c r="Y1072" i="7"/>
  <c r="X1072" i="7"/>
  <c r="W1072" i="7"/>
  <c r="V1072" i="7"/>
  <c r="U1072" i="7"/>
  <c r="T1072" i="7"/>
  <c r="S1072" i="7"/>
  <c r="R1072" i="7"/>
  <c r="Q1072" i="7"/>
  <c r="P1072" i="7"/>
  <c r="O1072" i="7"/>
  <c r="N1072" i="7"/>
  <c r="M1072" i="7"/>
  <c r="L1072" i="7"/>
  <c r="K1072" i="7"/>
  <c r="J1072" i="7"/>
  <c r="I1072" i="7"/>
  <c r="H1072" i="7"/>
  <c r="G1072" i="7"/>
  <c r="F1072" i="7"/>
  <c r="E1072" i="7"/>
  <c r="D1072" i="7"/>
  <c r="C1072" i="7"/>
  <c r="B1072" i="7"/>
  <c r="A1072" i="7"/>
  <c r="AB1039" i="7"/>
  <c r="AA1039" i="7"/>
  <c r="Z1039" i="7"/>
  <c r="Y1039" i="7"/>
  <c r="X1039" i="7"/>
  <c r="W1039" i="7"/>
  <c r="V1039" i="7"/>
  <c r="U1039" i="7"/>
  <c r="T1039" i="7"/>
  <c r="S1039" i="7"/>
  <c r="R1039" i="7"/>
  <c r="Q1039" i="7"/>
  <c r="P1039" i="7"/>
  <c r="O1039" i="7"/>
  <c r="N1039" i="7"/>
  <c r="M1039" i="7"/>
  <c r="L1039" i="7"/>
  <c r="K1039" i="7"/>
  <c r="J1039" i="7"/>
  <c r="I1039" i="7"/>
  <c r="H1039" i="7"/>
  <c r="G1039" i="7"/>
  <c r="F1039" i="7"/>
  <c r="E1039" i="7"/>
  <c r="D1039" i="7"/>
  <c r="C1039" i="7"/>
  <c r="B1039" i="7"/>
  <c r="A1039" i="7"/>
  <c r="AB1546" i="7"/>
  <c r="AA1546" i="7"/>
  <c r="Z1546" i="7"/>
  <c r="Y1546" i="7"/>
  <c r="X1546" i="7"/>
  <c r="W1546" i="7"/>
  <c r="V1546" i="7"/>
  <c r="U1546" i="7"/>
  <c r="T1546" i="7"/>
  <c r="S1546" i="7"/>
  <c r="R1546" i="7"/>
  <c r="Q1546" i="7"/>
  <c r="P1546" i="7"/>
  <c r="O1546" i="7"/>
  <c r="N1546" i="7"/>
  <c r="M1546" i="7"/>
  <c r="L1546" i="7"/>
  <c r="K1546" i="7"/>
  <c r="J1546" i="7"/>
  <c r="I1546" i="7"/>
  <c r="H1546" i="7"/>
  <c r="G1546" i="7"/>
  <c r="F1546" i="7"/>
  <c r="E1546" i="7"/>
  <c r="D1546" i="7"/>
  <c r="C1546" i="7"/>
  <c r="B1546" i="7"/>
  <c r="A1546" i="7"/>
  <c r="AB1545" i="7"/>
  <c r="AA1545" i="7"/>
  <c r="Z1545" i="7"/>
  <c r="Y1545" i="7"/>
  <c r="X1545" i="7"/>
  <c r="W1545" i="7"/>
  <c r="V1545" i="7"/>
  <c r="U1545" i="7"/>
  <c r="T1545" i="7"/>
  <c r="S1545" i="7"/>
  <c r="R1545" i="7"/>
  <c r="Q1545" i="7"/>
  <c r="P1545" i="7"/>
  <c r="O1545" i="7"/>
  <c r="N1545" i="7"/>
  <c r="M1545" i="7"/>
  <c r="L1545" i="7"/>
  <c r="K1545" i="7"/>
  <c r="J1545" i="7"/>
  <c r="I1545" i="7"/>
  <c r="H1545" i="7"/>
  <c r="G1545" i="7"/>
  <c r="F1545" i="7"/>
  <c r="E1545" i="7"/>
  <c r="D1545" i="7"/>
  <c r="C1545" i="7"/>
  <c r="B1545" i="7"/>
  <c r="A1545" i="7"/>
  <c r="AB1544" i="7"/>
  <c r="AA1544" i="7"/>
  <c r="Z1544" i="7"/>
  <c r="Y1544" i="7"/>
  <c r="X1544" i="7"/>
  <c r="W1544" i="7"/>
  <c r="V1544" i="7"/>
  <c r="U1544" i="7"/>
  <c r="T1544" i="7"/>
  <c r="S1544" i="7"/>
  <c r="R1544" i="7"/>
  <c r="Q1544" i="7"/>
  <c r="P1544" i="7"/>
  <c r="O1544" i="7"/>
  <c r="N1544" i="7"/>
  <c r="M1544" i="7"/>
  <c r="L1544" i="7"/>
  <c r="K1544" i="7"/>
  <c r="J1544" i="7"/>
  <c r="I1544" i="7"/>
  <c r="H1544" i="7"/>
  <c r="G1544" i="7"/>
  <c r="F1544" i="7"/>
  <c r="E1544" i="7"/>
  <c r="D1544" i="7"/>
  <c r="C1544" i="7"/>
  <c r="B1544" i="7"/>
  <c r="A1544" i="7"/>
  <c r="AB1543" i="7"/>
  <c r="AA1543" i="7"/>
  <c r="Z1543" i="7"/>
  <c r="Y1543" i="7"/>
  <c r="X1543" i="7"/>
  <c r="W1543" i="7"/>
  <c r="V1543" i="7"/>
  <c r="U1543" i="7"/>
  <c r="T1543" i="7"/>
  <c r="S1543" i="7"/>
  <c r="R1543" i="7"/>
  <c r="Q1543" i="7"/>
  <c r="P1543" i="7"/>
  <c r="O1543" i="7"/>
  <c r="N1543" i="7"/>
  <c r="M1543" i="7"/>
  <c r="L1543" i="7"/>
  <c r="K1543" i="7"/>
  <c r="J1543" i="7"/>
  <c r="I1543" i="7"/>
  <c r="H1543" i="7"/>
  <c r="G1543" i="7"/>
  <c r="F1543" i="7"/>
  <c r="E1543" i="7"/>
  <c r="D1543" i="7"/>
  <c r="C1543" i="7"/>
  <c r="B1543" i="7"/>
  <c r="A1543" i="7"/>
  <c r="AB1542" i="7"/>
  <c r="AA1542" i="7"/>
  <c r="Z1542" i="7"/>
  <c r="Y1542" i="7"/>
  <c r="X1542" i="7"/>
  <c r="W1542" i="7"/>
  <c r="V1542" i="7"/>
  <c r="U1542" i="7"/>
  <c r="T1542" i="7"/>
  <c r="S1542" i="7"/>
  <c r="R1542" i="7"/>
  <c r="Q1542" i="7"/>
  <c r="P1542" i="7"/>
  <c r="O1542" i="7"/>
  <c r="N1542" i="7"/>
  <c r="M1542" i="7"/>
  <c r="L1542" i="7"/>
  <c r="K1542" i="7"/>
  <c r="J1542" i="7"/>
  <c r="I1542" i="7"/>
  <c r="H1542" i="7"/>
  <c r="G1542" i="7"/>
  <c r="F1542" i="7"/>
  <c r="E1542" i="7"/>
  <c r="D1542" i="7"/>
  <c r="C1542" i="7"/>
  <c r="B1542" i="7"/>
  <c r="A1542" i="7"/>
  <c r="AB1541" i="7"/>
  <c r="AA1541" i="7"/>
  <c r="Z1541" i="7"/>
  <c r="Y1541" i="7"/>
  <c r="X1541" i="7"/>
  <c r="W1541" i="7"/>
  <c r="V1541" i="7"/>
  <c r="U1541" i="7"/>
  <c r="T1541" i="7"/>
  <c r="S1541" i="7"/>
  <c r="R1541" i="7"/>
  <c r="Q1541" i="7"/>
  <c r="P1541" i="7"/>
  <c r="O1541" i="7"/>
  <c r="N1541" i="7"/>
  <c r="M1541" i="7"/>
  <c r="L1541" i="7"/>
  <c r="K1541" i="7"/>
  <c r="J1541" i="7"/>
  <c r="I1541" i="7"/>
  <c r="H1541" i="7"/>
  <c r="G1541" i="7"/>
  <c r="F1541" i="7"/>
  <c r="E1541" i="7"/>
  <c r="D1541" i="7"/>
  <c r="C1541" i="7"/>
  <c r="B1541" i="7"/>
  <c r="A1541" i="7"/>
  <c r="AB1540" i="7"/>
  <c r="AA1540" i="7"/>
  <c r="Z1540" i="7"/>
  <c r="Y1540" i="7"/>
  <c r="X1540" i="7"/>
  <c r="W1540" i="7"/>
  <c r="V1540" i="7"/>
  <c r="U1540" i="7"/>
  <c r="T1540" i="7"/>
  <c r="S1540" i="7"/>
  <c r="R1540" i="7"/>
  <c r="Q1540" i="7"/>
  <c r="P1540" i="7"/>
  <c r="O1540" i="7"/>
  <c r="N1540" i="7"/>
  <c r="M1540" i="7"/>
  <c r="L1540" i="7"/>
  <c r="K1540" i="7"/>
  <c r="J1540" i="7"/>
  <c r="I1540" i="7"/>
  <c r="H1540" i="7"/>
  <c r="G1540" i="7"/>
  <c r="F1540" i="7"/>
  <c r="E1540" i="7"/>
  <c r="D1540" i="7"/>
  <c r="C1540" i="7"/>
  <c r="B1540" i="7"/>
  <c r="A1540" i="7"/>
  <c r="AB1539" i="7"/>
  <c r="AA1539" i="7"/>
  <c r="Z1539" i="7"/>
  <c r="Y1539" i="7"/>
  <c r="X1539" i="7"/>
  <c r="W1539" i="7"/>
  <c r="V1539" i="7"/>
  <c r="U1539" i="7"/>
  <c r="T1539" i="7"/>
  <c r="S1539" i="7"/>
  <c r="R1539" i="7"/>
  <c r="Q1539" i="7"/>
  <c r="P1539" i="7"/>
  <c r="O1539" i="7"/>
  <c r="N1539" i="7"/>
  <c r="M1539" i="7"/>
  <c r="L1539" i="7"/>
  <c r="K1539" i="7"/>
  <c r="J1539" i="7"/>
  <c r="I1539" i="7"/>
  <c r="H1539" i="7"/>
  <c r="G1539" i="7"/>
  <c r="F1539" i="7"/>
  <c r="E1539" i="7"/>
  <c r="D1539" i="7"/>
  <c r="C1539" i="7"/>
  <c r="B1539" i="7"/>
  <c r="A1539" i="7"/>
  <c r="AB1538" i="7"/>
  <c r="AA1538" i="7"/>
  <c r="Z1538" i="7"/>
  <c r="Y1538" i="7"/>
  <c r="X1538" i="7"/>
  <c r="W1538" i="7"/>
  <c r="V1538" i="7"/>
  <c r="U1538" i="7"/>
  <c r="T1538" i="7"/>
  <c r="S1538" i="7"/>
  <c r="R1538" i="7"/>
  <c r="Q1538" i="7"/>
  <c r="P1538" i="7"/>
  <c r="O1538" i="7"/>
  <c r="N1538" i="7"/>
  <c r="M1538" i="7"/>
  <c r="L1538" i="7"/>
  <c r="K1538" i="7"/>
  <c r="J1538" i="7"/>
  <c r="I1538" i="7"/>
  <c r="H1538" i="7"/>
  <c r="G1538" i="7"/>
  <c r="F1538" i="7"/>
  <c r="E1538" i="7"/>
  <c r="D1538" i="7"/>
  <c r="C1538" i="7"/>
  <c r="B1538" i="7"/>
  <c r="A1538" i="7"/>
  <c r="AB1537" i="7"/>
  <c r="AA1537" i="7"/>
  <c r="Z1537" i="7"/>
  <c r="Y1537" i="7"/>
  <c r="X1537" i="7"/>
  <c r="W1537" i="7"/>
  <c r="V1537" i="7"/>
  <c r="U1537" i="7"/>
  <c r="T1537" i="7"/>
  <c r="S1537" i="7"/>
  <c r="R1537" i="7"/>
  <c r="Q1537" i="7"/>
  <c r="P1537" i="7"/>
  <c r="O1537" i="7"/>
  <c r="N1537" i="7"/>
  <c r="M1537" i="7"/>
  <c r="L1537" i="7"/>
  <c r="K1537" i="7"/>
  <c r="J1537" i="7"/>
  <c r="I1537" i="7"/>
  <c r="H1537" i="7"/>
  <c r="G1537" i="7"/>
  <c r="F1537" i="7"/>
  <c r="E1537" i="7"/>
  <c r="D1537" i="7"/>
  <c r="C1537" i="7"/>
  <c r="B1537" i="7"/>
  <c r="A1537" i="7"/>
  <c r="AB1536" i="7"/>
  <c r="AA1536" i="7"/>
  <c r="Z1536" i="7"/>
  <c r="Y1536" i="7"/>
  <c r="X1536" i="7"/>
  <c r="W1536" i="7"/>
  <c r="V1536" i="7"/>
  <c r="U1536" i="7"/>
  <c r="T1536" i="7"/>
  <c r="S1536" i="7"/>
  <c r="R1536" i="7"/>
  <c r="Q1536" i="7"/>
  <c r="P1536" i="7"/>
  <c r="O1536" i="7"/>
  <c r="N1536" i="7"/>
  <c r="M1536" i="7"/>
  <c r="L1536" i="7"/>
  <c r="K1536" i="7"/>
  <c r="J1536" i="7"/>
  <c r="I1536" i="7"/>
  <c r="H1536" i="7"/>
  <c r="G1536" i="7"/>
  <c r="F1536" i="7"/>
  <c r="E1536" i="7"/>
  <c r="D1536" i="7"/>
  <c r="C1536" i="7"/>
  <c r="B1536" i="7"/>
  <c r="A1536" i="7"/>
  <c r="AB1535" i="7"/>
  <c r="AA1535" i="7"/>
  <c r="Z1535" i="7"/>
  <c r="Y1535" i="7"/>
  <c r="X1535" i="7"/>
  <c r="W1535" i="7"/>
  <c r="V1535" i="7"/>
  <c r="U1535" i="7"/>
  <c r="T1535" i="7"/>
  <c r="S1535" i="7"/>
  <c r="R1535" i="7"/>
  <c r="Q1535" i="7"/>
  <c r="P1535" i="7"/>
  <c r="O1535" i="7"/>
  <c r="N1535" i="7"/>
  <c r="M1535" i="7"/>
  <c r="L1535" i="7"/>
  <c r="K1535" i="7"/>
  <c r="J1535" i="7"/>
  <c r="I1535" i="7"/>
  <c r="H1535" i="7"/>
  <c r="G1535" i="7"/>
  <c r="F1535" i="7"/>
  <c r="E1535" i="7"/>
  <c r="D1535" i="7"/>
  <c r="C1535" i="7"/>
  <c r="B1535" i="7"/>
  <c r="A1535" i="7"/>
  <c r="AB1534" i="7"/>
  <c r="AA1534" i="7"/>
  <c r="Z1534" i="7"/>
  <c r="Y1534" i="7"/>
  <c r="X1534" i="7"/>
  <c r="W1534" i="7"/>
  <c r="V1534" i="7"/>
  <c r="U1534" i="7"/>
  <c r="T1534" i="7"/>
  <c r="S1534" i="7"/>
  <c r="R1534" i="7"/>
  <c r="Q1534" i="7"/>
  <c r="P1534" i="7"/>
  <c r="O1534" i="7"/>
  <c r="N1534" i="7"/>
  <c r="M1534" i="7"/>
  <c r="L1534" i="7"/>
  <c r="K1534" i="7"/>
  <c r="J1534" i="7"/>
  <c r="I1534" i="7"/>
  <c r="H1534" i="7"/>
  <c r="G1534" i="7"/>
  <c r="F1534" i="7"/>
  <c r="E1534" i="7"/>
  <c r="D1534" i="7"/>
  <c r="C1534" i="7"/>
  <c r="B1534" i="7"/>
  <c r="A1534" i="7"/>
  <c r="AB1533" i="7"/>
  <c r="AA1533" i="7"/>
  <c r="Z1533" i="7"/>
  <c r="Y1533" i="7"/>
  <c r="X1533" i="7"/>
  <c r="W1533" i="7"/>
  <c r="V1533" i="7"/>
  <c r="U1533" i="7"/>
  <c r="T1533" i="7"/>
  <c r="S1533" i="7"/>
  <c r="R1533" i="7"/>
  <c r="Q1533" i="7"/>
  <c r="P1533" i="7"/>
  <c r="O1533" i="7"/>
  <c r="N1533" i="7"/>
  <c r="M1533" i="7"/>
  <c r="L1533" i="7"/>
  <c r="K1533" i="7"/>
  <c r="J1533" i="7"/>
  <c r="I1533" i="7"/>
  <c r="H1533" i="7"/>
  <c r="G1533" i="7"/>
  <c r="F1533" i="7"/>
  <c r="E1533" i="7"/>
  <c r="D1533" i="7"/>
  <c r="C1533" i="7"/>
  <c r="B1533" i="7"/>
  <c r="A1533" i="7"/>
  <c r="AB1532" i="7"/>
  <c r="AA1532" i="7"/>
  <c r="Z1532" i="7"/>
  <c r="Y1532" i="7"/>
  <c r="X1532" i="7"/>
  <c r="W1532" i="7"/>
  <c r="V1532" i="7"/>
  <c r="U1532" i="7"/>
  <c r="T1532" i="7"/>
  <c r="S1532" i="7"/>
  <c r="R1532" i="7"/>
  <c r="Q1532" i="7"/>
  <c r="P1532" i="7"/>
  <c r="O1532" i="7"/>
  <c r="N1532" i="7"/>
  <c r="M1532" i="7"/>
  <c r="L1532" i="7"/>
  <c r="K1532" i="7"/>
  <c r="J1532" i="7"/>
  <c r="I1532" i="7"/>
  <c r="H1532" i="7"/>
  <c r="G1532" i="7"/>
  <c r="F1532" i="7"/>
  <c r="E1532" i="7"/>
  <c r="D1532" i="7"/>
  <c r="C1532" i="7"/>
  <c r="B1532" i="7"/>
  <c r="A1532" i="7"/>
  <c r="AB1531" i="7"/>
  <c r="AA1531" i="7"/>
  <c r="Z1531" i="7"/>
  <c r="Y1531" i="7"/>
  <c r="X1531" i="7"/>
  <c r="W1531" i="7"/>
  <c r="V1531" i="7"/>
  <c r="U1531" i="7"/>
  <c r="T1531" i="7"/>
  <c r="S1531" i="7"/>
  <c r="R1531" i="7"/>
  <c r="Q1531" i="7"/>
  <c r="P1531" i="7"/>
  <c r="O1531" i="7"/>
  <c r="N1531" i="7"/>
  <c r="M1531" i="7"/>
  <c r="L1531" i="7"/>
  <c r="K1531" i="7"/>
  <c r="J1531" i="7"/>
  <c r="I1531" i="7"/>
  <c r="H1531" i="7"/>
  <c r="G1531" i="7"/>
  <c r="F1531" i="7"/>
  <c r="E1531" i="7"/>
  <c r="D1531" i="7"/>
  <c r="C1531" i="7"/>
  <c r="B1531" i="7"/>
  <c r="A1531" i="7"/>
  <c r="AB1530" i="7"/>
  <c r="AA1530" i="7"/>
  <c r="Z1530" i="7"/>
  <c r="Y1530" i="7"/>
  <c r="X1530" i="7"/>
  <c r="W1530" i="7"/>
  <c r="V1530" i="7"/>
  <c r="U1530" i="7"/>
  <c r="T1530" i="7"/>
  <c r="S1530" i="7"/>
  <c r="R1530" i="7"/>
  <c r="Q1530" i="7"/>
  <c r="P1530" i="7"/>
  <c r="O1530" i="7"/>
  <c r="N1530" i="7"/>
  <c r="M1530" i="7"/>
  <c r="L1530" i="7"/>
  <c r="K1530" i="7"/>
  <c r="J1530" i="7"/>
  <c r="I1530" i="7"/>
  <c r="H1530" i="7"/>
  <c r="G1530" i="7"/>
  <c r="F1530" i="7"/>
  <c r="E1530" i="7"/>
  <c r="D1530" i="7"/>
  <c r="C1530" i="7"/>
  <c r="B1530" i="7"/>
  <c r="A1530" i="7"/>
  <c r="AB1529" i="7"/>
  <c r="AA1529" i="7"/>
  <c r="Z1529" i="7"/>
  <c r="Y1529" i="7"/>
  <c r="X1529" i="7"/>
  <c r="W1529" i="7"/>
  <c r="V1529" i="7"/>
  <c r="U1529" i="7"/>
  <c r="T1529" i="7"/>
  <c r="S1529" i="7"/>
  <c r="R1529" i="7"/>
  <c r="Q1529" i="7"/>
  <c r="P1529" i="7"/>
  <c r="O1529" i="7"/>
  <c r="N1529" i="7"/>
  <c r="M1529" i="7"/>
  <c r="L1529" i="7"/>
  <c r="K1529" i="7"/>
  <c r="J1529" i="7"/>
  <c r="I1529" i="7"/>
  <c r="H1529" i="7"/>
  <c r="G1529" i="7"/>
  <c r="F1529" i="7"/>
  <c r="E1529" i="7"/>
  <c r="D1529" i="7"/>
  <c r="C1529" i="7"/>
  <c r="B1529" i="7"/>
  <c r="A1529" i="7"/>
  <c r="AB1528" i="7"/>
  <c r="AA1528" i="7"/>
  <c r="Z1528" i="7"/>
  <c r="Y1528" i="7"/>
  <c r="X1528" i="7"/>
  <c r="W1528" i="7"/>
  <c r="V1528" i="7"/>
  <c r="U1528" i="7"/>
  <c r="T1528" i="7"/>
  <c r="S1528" i="7"/>
  <c r="R1528" i="7"/>
  <c r="Q1528" i="7"/>
  <c r="P1528" i="7"/>
  <c r="O1528" i="7"/>
  <c r="N1528" i="7"/>
  <c r="M1528" i="7"/>
  <c r="L1528" i="7"/>
  <c r="K1528" i="7"/>
  <c r="J1528" i="7"/>
  <c r="I1528" i="7"/>
  <c r="H1528" i="7"/>
  <c r="G1528" i="7"/>
  <c r="F1528" i="7"/>
  <c r="E1528" i="7"/>
  <c r="D1528" i="7"/>
  <c r="C1528" i="7"/>
  <c r="B1528" i="7"/>
  <c r="A1528" i="7"/>
  <c r="AB1527" i="7"/>
  <c r="AA1527" i="7"/>
  <c r="Z1527" i="7"/>
  <c r="Y1527" i="7"/>
  <c r="X1527" i="7"/>
  <c r="W1527" i="7"/>
  <c r="V1527" i="7"/>
  <c r="U1527" i="7"/>
  <c r="T1527" i="7"/>
  <c r="S1527" i="7"/>
  <c r="R1527" i="7"/>
  <c r="Q1527" i="7"/>
  <c r="P1527" i="7"/>
  <c r="O1527" i="7"/>
  <c r="N1527" i="7"/>
  <c r="M1527" i="7"/>
  <c r="L1527" i="7"/>
  <c r="K1527" i="7"/>
  <c r="J1527" i="7"/>
  <c r="I1527" i="7"/>
  <c r="H1527" i="7"/>
  <c r="G1527" i="7"/>
  <c r="F1527" i="7"/>
  <c r="E1527" i="7"/>
  <c r="D1527" i="7"/>
  <c r="C1527" i="7"/>
  <c r="B1527" i="7"/>
  <c r="A1527" i="7"/>
  <c r="AB1526" i="7"/>
  <c r="AA1526" i="7"/>
  <c r="Z1526" i="7"/>
  <c r="Y1526" i="7"/>
  <c r="X1526" i="7"/>
  <c r="W1526" i="7"/>
  <c r="V1526" i="7"/>
  <c r="U1526" i="7"/>
  <c r="T1526" i="7"/>
  <c r="S1526" i="7"/>
  <c r="R1526" i="7"/>
  <c r="Q1526" i="7"/>
  <c r="P1526" i="7"/>
  <c r="O1526" i="7"/>
  <c r="N1526" i="7"/>
  <c r="M1526" i="7"/>
  <c r="L1526" i="7"/>
  <c r="K1526" i="7"/>
  <c r="J1526" i="7"/>
  <c r="I1526" i="7"/>
  <c r="H1526" i="7"/>
  <c r="G1526" i="7"/>
  <c r="F1526" i="7"/>
  <c r="E1526" i="7"/>
  <c r="D1526" i="7"/>
  <c r="C1526" i="7"/>
  <c r="B1526" i="7"/>
  <c r="A1526" i="7"/>
  <c r="AB1525" i="7"/>
  <c r="AA1525" i="7"/>
  <c r="Z1525" i="7"/>
  <c r="Y1525" i="7"/>
  <c r="X1525" i="7"/>
  <c r="W1525" i="7"/>
  <c r="V1525" i="7"/>
  <c r="U1525" i="7"/>
  <c r="T1525" i="7"/>
  <c r="S1525" i="7"/>
  <c r="R1525" i="7"/>
  <c r="Q1525" i="7"/>
  <c r="P1525" i="7"/>
  <c r="O1525" i="7"/>
  <c r="N1525" i="7"/>
  <c r="M1525" i="7"/>
  <c r="L1525" i="7"/>
  <c r="K1525" i="7"/>
  <c r="J1525" i="7"/>
  <c r="I1525" i="7"/>
  <c r="H1525" i="7"/>
  <c r="G1525" i="7"/>
  <c r="F1525" i="7"/>
  <c r="E1525" i="7"/>
  <c r="D1525" i="7"/>
  <c r="C1525" i="7"/>
  <c r="B1525" i="7"/>
  <c r="A1525" i="7"/>
  <c r="AB1524" i="7"/>
  <c r="AA1524" i="7"/>
  <c r="Z1524" i="7"/>
  <c r="Y1524" i="7"/>
  <c r="X1524" i="7"/>
  <c r="W1524" i="7"/>
  <c r="V1524" i="7"/>
  <c r="U1524" i="7"/>
  <c r="T1524" i="7"/>
  <c r="S1524" i="7"/>
  <c r="R1524" i="7"/>
  <c r="Q1524" i="7"/>
  <c r="P1524" i="7"/>
  <c r="O1524" i="7"/>
  <c r="N1524" i="7"/>
  <c r="M1524" i="7"/>
  <c r="L1524" i="7"/>
  <c r="K1524" i="7"/>
  <c r="J1524" i="7"/>
  <c r="I1524" i="7"/>
  <c r="H1524" i="7"/>
  <c r="G1524" i="7"/>
  <c r="F1524" i="7"/>
  <c r="E1524" i="7"/>
  <c r="D1524" i="7"/>
  <c r="C1524" i="7"/>
  <c r="B1524" i="7"/>
  <c r="A1524" i="7"/>
  <c r="AB1523" i="7"/>
  <c r="AA1523" i="7"/>
  <c r="Z1523" i="7"/>
  <c r="Y1523" i="7"/>
  <c r="X1523" i="7"/>
  <c r="W1523" i="7"/>
  <c r="V1523" i="7"/>
  <c r="U1523" i="7"/>
  <c r="T1523" i="7"/>
  <c r="S1523" i="7"/>
  <c r="R1523" i="7"/>
  <c r="Q1523" i="7"/>
  <c r="P1523" i="7"/>
  <c r="O1523" i="7"/>
  <c r="N1523" i="7"/>
  <c r="M1523" i="7"/>
  <c r="L1523" i="7"/>
  <c r="K1523" i="7"/>
  <c r="J1523" i="7"/>
  <c r="I1523" i="7"/>
  <c r="H1523" i="7"/>
  <c r="G1523" i="7"/>
  <c r="F1523" i="7"/>
  <c r="E1523" i="7"/>
  <c r="D1523" i="7"/>
  <c r="C1523" i="7"/>
  <c r="B1523" i="7"/>
  <c r="A1523" i="7"/>
  <c r="AB1522" i="7"/>
  <c r="AA1522" i="7"/>
  <c r="Z1522" i="7"/>
  <c r="Y1522" i="7"/>
  <c r="X1522" i="7"/>
  <c r="W1522" i="7"/>
  <c r="V1522" i="7"/>
  <c r="U1522" i="7"/>
  <c r="T1522" i="7"/>
  <c r="S1522" i="7"/>
  <c r="R1522" i="7"/>
  <c r="Q1522" i="7"/>
  <c r="P1522" i="7"/>
  <c r="O1522" i="7"/>
  <c r="N1522" i="7"/>
  <c r="M1522" i="7"/>
  <c r="L1522" i="7"/>
  <c r="K1522" i="7"/>
  <c r="J1522" i="7"/>
  <c r="I1522" i="7"/>
  <c r="H1522" i="7"/>
  <c r="G1522" i="7"/>
  <c r="F1522" i="7"/>
  <c r="E1522" i="7"/>
  <c r="D1522" i="7"/>
  <c r="C1522" i="7"/>
  <c r="B1522" i="7"/>
  <c r="A1522" i="7"/>
  <c r="AB1521" i="7"/>
  <c r="AA1521" i="7"/>
  <c r="Z1521" i="7"/>
  <c r="Y1521" i="7"/>
  <c r="X1521" i="7"/>
  <c r="W1521" i="7"/>
  <c r="V1521" i="7"/>
  <c r="U1521" i="7"/>
  <c r="T1521" i="7"/>
  <c r="S1521" i="7"/>
  <c r="R1521" i="7"/>
  <c r="Q1521" i="7"/>
  <c r="P1521" i="7"/>
  <c r="O1521" i="7"/>
  <c r="N1521" i="7"/>
  <c r="M1521" i="7"/>
  <c r="L1521" i="7"/>
  <c r="K1521" i="7"/>
  <c r="J1521" i="7"/>
  <c r="I1521" i="7"/>
  <c r="H1521" i="7"/>
  <c r="G1521" i="7"/>
  <c r="F1521" i="7"/>
  <c r="E1521" i="7"/>
  <c r="D1521" i="7"/>
  <c r="C1521" i="7"/>
  <c r="B1521" i="7"/>
  <c r="A1521" i="7"/>
  <c r="AB1520" i="7"/>
  <c r="AA1520" i="7"/>
  <c r="Z1520" i="7"/>
  <c r="Y1520" i="7"/>
  <c r="X1520" i="7"/>
  <c r="W1520" i="7"/>
  <c r="V1520" i="7"/>
  <c r="U1520" i="7"/>
  <c r="T1520" i="7"/>
  <c r="S1520" i="7"/>
  <c r="R1520" i="7"/>
  <c r="Q1520" i="7"/>
  <c r="P1520" i="7"/>
  <c r="O1520" i="7"/>
  <c r="N1520" i="7"/>
  <c r="M1520" i="7"/>
  <c r="L1520" i="7"/>
  <c r="K1520" i="7"/>
  <c r="J1520" i="7"/>
  <c r="I1520" i="7"/>
  <c r="H1520" i="7"/>
  <c r="G1520" i="7"/>
  <c r="F1520" i="7"/>
  <c r="E1520" i="7"/>
  <c r="D1520" i="7"/>
  <c r="C1520" i="7"/>
  <c r="B1520" i="7"/>
  <c r="A1520" i="7"/>
  <c r="AB1519" i="7"/>
  <c r="AA1519" i="7"/>
  <c r="Z1519" i="7"/>
  <c r="Y1519" i="7"/>
  <c r="X1519" i="7"/>
  <c r="W1519" i="7"/>
  <c r="V1519" i="7"/>
  <c r="U1519" i="7"/>
  <c r="T1519" i="7"/>
  <c r="S1519" i="7"/>
  <c r="R1519" i="7"/>
  <c r="Q1519" i="7"/>
  <c r="P1519" i="7"/>
  <c r="O1519" i="7"/>
  <c r="N1519" i="7"/>
  <c r="M1519" i="7"/>
  <c r="L1519" i="7"/>
  <c r="K1519" i="7"/>
  <c r="J1519" i="7"/>
  <c r="I1519" i="7"/>
  <c r="H1519" i="7"/>
  <c r="G1519" i="7"/>
  <c r="F1519" i="7"/>
  <c r="E1519" i="7"/>
  <c r="D1519" i="7"/>
  <c r="C1519" i="7"/>
  <c r="B1519" i="7"/>
  <c r="A1519" i="7"/>
  <c r="AB1518" i="7"/>
  <c r="AA1518" i="7"/>
  <c r="Z1518" i="7"/>
  <c r="Y1518" i="7"/>
  <c r="X1518" i="7"/>
  <c r="W1518" i="7"/>
  <c r="V1518" i="7"/>
  <c r="U1518" i="7"/>
  <c r="T1518" i="7"/>
  <c r="S1518" i="7"/>
  <c r="R1518" i="7"/>
  <c r="Q1518" i="7"/>
  <c r="P1518" i="7"/>
  <c r="O1518" i="7"/>
  <c r="N1518" i="7"/>
  <c r="M1518" i="7"/>
  <c r="L1518" i="7"/>
  <c r="K1518" i="7"/>
  <c r="J1518" i="7"/>
  <c r="I1518" i="7"/>
  <c r="H1518" i="7"/>
  <c r="G1518" i="7"/>
  <c r="F1518" i="7"/>
  <c r="E1518" i="7"/>
  <c r="D1518" i="7"/>
  <c r="C1518" i="7"/>
  <c r="B1518" i="7"/>
  <c r="A1518" i="7"/>
  <c r="AB1517" i="7"/>
  <c r="AA1517" i="7"/>
  <c r="Z1517" i="7"/>
  <c r="Y1517" i="7"/>
  <c r="X1517" i="7"/>
  <c r="W1517" i="7"/>
  <c r="V1517" i="7"/>
  <c r="U1517" i="7"/>
  <c r="T1517" i="7"/>
  <c r="S1517" i="7"/>
  <c r="R1517" i="7"/>
  <c r="Q1517" i="7"/>
  <c r="P1517" i="7"/>
  <c r="O1517" i="7"/>
  <c r="N1517" i="7"/>
  <c r="M1517" i="7"/>
  <c r="L1517" i="7"/>
  <c r="K1517" i="7"/>
  <c r="J1517" i="7"/>
  <c r="I1517" i="7"/>
  <c r="H1517" i="7"/>
  <c r="G1517" i="7"/>
  <c r="F1517" i="7"/>
  <c r="E1517" i="7"/>
  <c r="D1517" i="7"/>
  <c r="C1517" i="7"/>
  <c r="B1517" i="7"/>
  <c r="A1517" i="7"/>
  <c r="AB1516" i="7"/>
  <c r="AA1516" i="7"/>
  <c r="Z1516" i="7"/>
  <c r="Y1516" i="7"/>
  <c r="X1516" i="7"/>
  <c r="W1516" i="7"/>
  <c r="V1516" i="7"/>
  <c r="U1516" i="7"/>
  <c r="T1516" i="7"/>
  <c r="S1516" i="7"/>
  <c r="R1516" i="7"/>
  <c r="Q1516" i="7"/>
  <c r="P1516" i="7"/>
  <c r="O1516" i="7"/>
  <c r="N1516" i="7"/>
  <c r="M1516" i="7"/>
  <c r="L1516" i="7"/>
  <c r="K1516" i="7"/>
  <c r="J1516" i="7"/>
  <c r="I1516" i="7"/>
  <c r="H1516" i="7"/>
  <c r="G1516" i="7"/>
  <c r="F1516" i="7"/>
  <c r="E1516" i="7"/>
  <c r="D1516" i="7"/>
  <c r="C1516" i="7"/>
  <c r="B1516" i="7"/>
  <c r="A1516" i="7"/>
  <c r="AB1515" i="7"/>
  <c r="AA1515" i="7"/>
  <c r="Z1515" i="7"/>
  <c r="Y1515" i="7"/>
  <c r="X1515" i="7"/>
  <c r="W1515" i="7"/>
  <c r="V1515" i="7"/>
  <c r="U1515" i="7"/>
  <c r="T1515" i="7"/>
  <c r="S1515" i="7"/>
  <c r="R1515" i="7"/>
  <c r="Q1515" i="7"/>
  <c r="P1515" i="7"/>
  <c r="O1515" i="7"/>
  <c r="N1515" i="7"/>
  <c r="M1515" i="7"/>
  <c r="L1515" i="7"/>
  <c r="K1515" i="7"/>
  <c r="J1515" i="7"/>
  <c r="I1515" i="7"/>
  <c r="H1515" i="7"/>
  <c r="G1515" i="7"/>
  <c r="F1515" i="7"/>
  <c r="E1515" i="7"/>
  <c r="D1515" i="7"/>
  <c r="C1515" i="7"/>
  <c r="B1515" i="7"/>
  <c r="A1515" i="7"/>
  <c r="AB1514" i="7"/>
  <c r="AA1514" i="7"/>
  <c r="Z1514" i="7"/>
  <c r="Y1514" i="7"/>
  <c r="X1514" i="7"/>
  <c r="W1514" i="7"/>
  <c r="V1514" i="7"/>
  <c r="U1514" i="7"/>
  <c r="T1514" i="7"/>
  <c r="S1514" i="7"/>
  <c r="R1514" i="7"/>
  <c r="Q1514" i="7"/>
  <c r="P1514" i="7"/>
  <c r="O1514" i="7"/>
  <c r="N1514" i="7"/>
  <c r="M1514" i="7"/>
  <c r="L1514" i="7"/>
  <c r="K1514" i="7"/>
  <c r="J1514" i="7"/>
  <c r="I1514" i="7"/>
  <c r="H1514" i="7"/>
  <c r="G1514" i="7"/>
  <c r="F1514" i="7"/>
  <c r="E1514" i="7"/>
  <c r="D1514" i="7"/>
  <c r="C1514" i="7"/>
  <c r="B1514" i="7"/>
  <c r="A1514" i="7"/>
  <c r="AB1513" i="7"/>
  <c r="AA1513" i="7"/>
  <c r="Z1513" i="7"/>
  <c r="Y1513" i="7"/>
  <c r="X1513" i="7"/>
  <c r="W1513" i="7"/>
  <c r="V1513" i="7"/>
  <c r="U1513" i="7"/>
  <c r="T1513" i="7"/>
  <c r="S1513" i="7"/>
  <c r="R1513" i="7"/>
  <c r="Q1513" i="7"/>
  <c r="P1513" i="7"/>
  <c r="O1513" i="7"/>
  <c r="N1513" i="7"/>
  <c r="M1513" i="7"/>
  <c r="L1513" i="7"/>
  <c r="K1513" i="7"/>
  <c r="J1513" i="7"/>
  <c r="I1513" i="7"/>
  <c r="H1513" i="7"/>
  <c r="G1513" i="7"/>
  <c r="F1513" i="7"/>
  <c r="E1513" i="7"/>
  <c r="D1513" i="7"/>
  <c r="C1513" i="7"/>
  <c r="B1513" i="7"/>
  <c r="A1513" i="7"/>
  <c r="AB1512" i="7"/>
  <c r="AA1512" i="7"/>
  <c r="Z1512" i="7"/>
  <c r="Y1512" i="7"/>
  <c r="X1512" i="7"/>
  <c r="W1512" i="7"/>
  <c r="V1512" i="7"/>
  <c r="U1512" i="7"/>
  <c r="T1512" i="7"/>
  <c r="S1512" i="7"/>
  <c r="R1512" i="7"/>
  <c r="Q1512" i="7"/>
  <c r="P1512" i="7"/>
  <c r="O1512" i="7"/>
  <c r="N1512" i="7"/>
  <c r="M1512" i="7"/>
  <c r="L1512" i="7"/>
  <c r="K1512" i="7"/>
  <c r="J1512" i="7"/>
  <c r="I1512" i="7"/>
  <c r="H1512" i="7"/>
  <c r="G1512" i="7"/>
  <c r="F1512" i="7"/>
  <c r="E1512" i="7"/>
  <c r="D1512" i="7"/>
  <c r="C1512" i="7"/>
  <c r="B1512" i="7"/>
  <c r="A1512" i="7"/>
  <c r="AB1511" i="7"/>
  <c r="AA1511" i="7"/>
  <c r="Z1511" i="7"/>
  <c r="Y1511" i="7"/>
  <c r="X1511" i="7"/>
  <c r="W1511" i="7"/>
  <c r="V1511" i="7"/>
  <c r="U1511" i="7"/>
  <c r="T1511" i="7"/>
  <c r="S1511" i="7"/>
  <c r="R1511" i="7"/>
  <c r="Q1511" i="7"/>
  <c r="P1511" i="7"/>
  <c r="O1511" i="7"/>
  <c r="N1511" i="7"/>
  <c r="M1511" i="7"/>
  <c r="L1511" i="7"/>
  <c r="K1511" i="7"/>
  <c r="J1511" i="7"/>
  <c r="I1511" i="7"/>
  <c r="H1511" i="7"/>
  <c r="G1511" i="7"/>
  <c r="F1511" i="7"/>
  <c r="E1511" i="7"/>
  <c r="D1511" i="7"/>
  <c r="C1511" i="7"/>
  <c r="B1511" i="7"/>
  <c r="A1511" i="7"/>
  <c r="AB1510" i="7"/>
  <c r="AA1510" i="7"/>
  <c r="Z1510" i="7"/>
  <c r="Y1510" i="7"/>
  <c r="X1510" i="7"/>
  <c r="W1510" i="7"/>
  <c r="V1510" i="7"/>
  <c r="U1510" i="7"/>
  <c r="T1510" i="7"/>
  <c r="S1510" i="7"/>
  <c r="R1510" i="7"/>
  <c r="Q1510" i="7"/>
  <c r="P1510" i="7"/>
  <c r="O1510" i="7"/>
  <c r="N1510" i="7"/>
  <c r="M1510" i="7"/>
  <c r="L1510" i="7"/>
  <c r="K1510" i="7"/>
  <c r="J1510" i="7"/>
  <c r="I1510" i="7"/>
  <c r="H1510" i="7"/>
  <c r="G1510" i="7"/>
  <c r="F1510" i="7"/>
  <c r="E1510" i="7"/>
  <c r="D1510" i="7"/>
  <c r="C1510" i="7"/>
  <c r="B1510" i="7"/>
  <c r="A1510" i="7"/>
  <c r="AB1509" i="7"/>
  <c r="AA1509" i="7"/>
  <c r="Z1509" i="7"/>
  <c r="Y1509" i="7"/>
  <c r="X1509" i="7"/>
  <c r="W1509" i="7"/>
  <c r="V1509" i="7"/>
  <c r="U1509" i="7"/>
  <c r="T1509" i="7"/>
  <c r="S1509" i="7"/>
  <c r="R1509" i="7"/>
  <c r="Q1509" i="7"/>
  <c r="P1509" i="7"/>
  <c r="O1509" i="7"/>
  <c r="N1509" i="7"/>
  <c r="M1509" i="7"/>
  <c r="L1509" i="7"/>
  <c r="K1509" i="7"/>
  <c r="J1509" i="7"/>
  <c r="I1509" i="7"/>
  <c r="H1509" i="7"/>
  <c r="G1509" i="7"/>
  <c r="F1509" i="7"/>
  <c r="E1509" i="7"/>
  <c r="D1509" i="7"/>
  <c r="C1509" i="7"/>
  <c r="B1509" i="7"/>
  <c r="A1509" i="7"/>
  <c r="AB1508" i="7"/>
  <c r="AA1508" i="7"/>
  <c r="Z1508" i="7"/>
  <c r="Y1508" i="7"/>
  <c r="X1508" i="7"/>
  <c r="W1508" i="7"/>
  <c r="V1508" i="7"/>
  <c r="U1508" i="7"/>
  <c r="T1508" i="7"/>
  <c r="S1508" i="7"/>
  <c r="R1508" i="7"/>
  <c r="Q1508" i="7"/>
  <c r="P1508" i="7"/>
  <c r="O1508" i="7"/>
  <c r="N1508" i="7"/>
  <c r="M1508" i="7"/>
  <c r="L1508" i="7"/>
  <c r="K1508" i="7"/>
  <c r="J1508" i="7"/>
  <c r="I1508" i="7"/>
  <c r="H1508" i="7"/>
  <c r="G1508" i="7"/>
  <c r="F1508" i="7"/>
  <c r="E1508" i="7"/>
  <c r="D1508" i="7"/>
  <c r="C1508" i="7"/>
  <c r="B1508" i="7"/>
  <c r="A1508" i="7"/>
  <c r="AB1507" i="7"/>
  <c r="AA1507" i="7"/>
  <c r="Z1507" i="7"/>
  <c r="Y1507" i="7"/>
  <c r="X1507" i="7"/>
  <c r="W1507" i="7"/>
  <c r="V1507" i="7"/>
  <c r="U1507" i="7"/>
  <c r="T1507" i="7"/>
  <c r="S1507" i="7"/>
  <c r="R1507" i="7"/>
  <c r="Q1507" i="7"/>
  <c r="P1507" i="7"/>
  <c r="O1507" i="7"/>
  <c r="N1507" i="7"/>
  <c r="M1507" i="7"/>
  <c r="L1507" i="7"/>
  <c r="K1507" i="7"/>
  <c r="J1507" i="7"/>
  <c r="I1507" i="7"/>
  <c r="H1507" i="7"/>
  <c r="G1507" i="7"/>
  <c r="F1507" i="7"/>
  <c r="E1507" i="7"/>
  <c r="D1507" i="7"/>
  <c r="C1507" i="7"/>
  <c r="B1507" i="7"/>
  <c r="A1507" i="7"/>
  <c r="AB1506" i="7"/>
  <c r="AA1506" i="7"/>
  <c r="Z1506" i="7"/>
  <c r="Y1506" i="7"/>
  <c r="X1506" i="7"/>
  <c r="W1506" i="7"/>
  <c r="V1506" i="7"/>
  <c r="U1506" i="7"/>
  <c r="T1506" i="7"/>
  <c r="S1506" i="7"/>
  <c r="R1506" i="7"/>
  <c r="Q1506" i="7"/>
  <c r="P1506" i="7"/>
  <c r="O1506" i="7"/>
  <c r="N1506" i="7"/>
  <c r="M1506" i="7"/>
  <c r="L1506" i="7"/>
  <c r="K1506" i="7"/>
  <c r="J1506" i="7"/>
  <c r="I1506" i="7"/>
  <c r="H1506" i="7"/>
  <c r="G1506" i="7"/>
  <c r="F1506" i="7"/>
  <c r="E1506" i="7"/>
  <c r="D1506" i="7"/>
  <c r="C1506" i="7"/>
  <c r="B1506" i="7"/>
  <c r="A1506" i="7"/>
  <c r="AB1505" i="7"/>
  <c r="AA1505" i="7"/>
  <c r="Z1505" i="7"/>
  <c r="Y1505" i="7"/>
  <c r="X1505" i="7"/>
  <c r="W1505" i="7"/>
  <c r="V1505" i="7"/>
  <c r="U1505" i="7"/>
  <c r="T1505" i="7"/>
  <c r="S1505" i="7"/>
  <c r="R1505" i="7"/>
  <c r="Q1505" i="7"/>
  <c r="P1505" i="7"/>
  <c r="O1505" i="7"/>
  <c r="N1505" i="7"/>
  <c r="M1505" i="7"/>
  <c r="L1505" i="7"/>
  <c r="K1505" i="7"/>
  <c r="J1505" i="7"/>
  <c r="I1505" i="7"/>
  <c r="H1505" i="7"/>
  <c r="G1505" i="7"/>
  <c r="F1505" i="7"/>
  <c r="E1505" i="7"/>
  <c r="D1505" i="7"/>
  <c r="C1505" i="7"/>
  <c r="B1505" i="7"/>
  <c r="A1505" i="7"/>
  <c r="AB1504" i="7"/>
  <c r="AA1504" i="7"/>
  <c r="Z1504" i="7"/>
  <c r="Y1504" i="7"/>
  <c r="X1504" i="7"/>
  <c r="W1504" i="7"/>
  <c r="V1504" i="7"/>
  <c r="U1504" i="7"/>
  <c r="T1504" i="7"/>
  <c r="S1504" i="7"/>
  <c r="R1504" i="7"/>
  <c r="Q1504" i="7"/>
  <c r="P1504" i="7"/>
  <c r="O1504" i="7"/>
  <c r="N1504" i="7"/>
  <c r="M1504" i="7"/>
  <c r="L1504" i="7"/>
  <c r="K1504" i="7"/>
  <c r="J1504" i="7"/>
  <c r="I1504" i="7"/>
  <c r="H1504" i="7"/>
  <c r="G1504" i="7"/>
  <c r="F1504" i="7"/>
  <c r="E1504" i="7"/>
  <c r="D1504" i="7"/>
  <c r="C1504" i="7"/>
  <c r="B1504" i="7"/>
  <c r="A1504" i="7"/>
  <c r="AB1503" i="7"/>
  <c r="AA1503" i="7"/>
  <c r="Z1503" i="7"/>
  <c r="Y1503" i="7"/>
  <c r="X1503" i="7"/>
  <c r="W1503" i="7"/>
  <c r="V1503" i="7"/>
  <c r="U1503" i="7"/>
  <c r="T1503" i="7"/>
  <c r="S1503" i="7"/>
  <c r="R1503" i="7"/>
  <c r="Q1503" i="7"/>
  <c r="P1503" i="7"/>
  <c r="O1503" i="7"/>
  <c r="N1503" i="7"/>
  <c r="M1503" i="7"/>
  <c r="L1503" i="7"/>
  <c r="K1503" i="7"/>
  <c r="J1503" i="7"/>
  <c r="I1503" i="7"/>
  <c r="H1503" i="7"/>
  <c r="G1503" i="7"/>
  <c r="F1503" i="7"/>
  <c r="E1503" i="7"/>
  <c r="D1503" i="7"/>
  <c r="C1503" i="7"/>
  <c r="B1503" i="7"/>
  <c r="A1503" i="7"/>
  <c r="AB1502" i="7"/>
  <c r="AA1502" i="7"/>
  <c r="Z1502" i="7"/>
  <c r="Y1502" i="7"/>
  <c r="X1502" i="7"/>
  <c r="W1502" i="7"/>
  <c r="V1502" i="7"/>
  <c r="U1502" i="7"/>
  <c r="T1502" i="7"/>
  <c r="S1502" i="7"/>
  <c r="R1502" i="7"/>
  <c r="Q1502" i="7"/>
  <c r="P1502" i="7"/>
  <c r="O1502" i="7"/>
  <c r="N1502" i="7"/>
  <c r="M1502" i="7"/>
  <c r="L1502" i="7"/>
  <c r="K1502" i="7"/>
  <c r="J1502" i="7"/>
  <c r="I1502" i="7"/>
  <c r="H1502" i="7"/>
  <c r="G1502" i="7"/>
  <c r="F1502" i="7"/>
  <c r="E1502" i="7"/>
  <c r="D1502" i="7"/>
  <c r="C1502" i="7"/>
  <c r="B1502" i="7"/>
  <c r="A1502" i="7"/>
  <c r="AB1501" i="7"/>
  <c r="AA1501" i="7"/>
  <c r="Z1501" i="7"/>
  <c r="Y1501" i="7"/>
  <c r="X1501" i="7"/>
  <c r="W1501" i="7"/>
  <c r="V1501" i="7"/>
  <c r="U1501" i="7"/>
  <c r="T1501" i="7"/>
  <c r="S1501" i="7"/>
  <c r="R1501" i="7"/>
  <c r="Q1501" i="7"/>
  <c r="P1501" i="7"/>
  <c r="O1501" i="7"/>
  <c r="N1501" i="7"/>
  <c r="M1501" i="7"/>
  <c r="L1501" i="7"/>
  <c r="K1501" i="7"/>
  <c r="J1501" i="7"/>
  <c r="I1501" i="7"/>
  <c r="H1501" i="7"/>
  <c r="G1501" i="7"/>
  <c r="F1501" i="7"/>
  <c r="E1501" i="7"/>
  <c r="D1501" i="7"/>
  <c r="C1501" i="7"/>
  <c r="B1501" i="7"/>
  <c r="A1501" i="7"/>
  <c r="AB1500" i="7"/>
  <c r="AA1500" i="7"/>
  <c r="Z1500" i="7"/>
  <c r="Y1500" i="7"/>
  <c r="X1500" i="7"/>
  <c r="W1500" i="7"/>
  <c r="V1500" i="7"/>
  <c r="U1500" i="7"/>
  <c r="T1500" i="7"/>
  <c r="S1500" i="7"/>
  <c r="R1500" i="7"/>
  <c r="Q1500" i="7"/>
  <c r="P1500" i="7"/>
  <c r="O1500" i="7"/>
  <c r="N1500" i="7"/>
  <c r="M1500" i="7"/>
  <c r="L1500" i="7"/>
  <c r="K1500" i="7"/>
  <c r="J1500" i="7"/>
  <c r="I1500" i="7"/>
  <c r="H1500" i="7"/>
  <c r="G1500" i="7"/>
  <c r="F1500" i="7"/>
  <c r="E1500" i="7"/>
  <c r="D1500" i="7"/>
  <c r="C1500" i="7"/>
  <c r="B1500" i="7"/>
  <c r="A1500" i="7"/>
  <c r="AB1499" i="7"/>
  <c r="AA1499" i="7"/>
  <c r="Z1499" i="7"/>
  <c r="Y1499" i="7"/>
  <c r="X1499" i="7"/>
  <c r="W1499" i="7"/>
  <c r="V1499" i="7"/>
  <c r="U1499" i="7"/>
  <c r="T1499" i="7"/>
  <c r="S1499" i="7"/>
  <c r="R1499" i="7"/>
  <c r="Q1499" i="7"/>
  <c r="P1499" i="7"/>
  <c r="O1499" i="7"/>
  <c r="N1499" i="7"/>
  <c r="M1499" i="7"/>
  <c r="L1499" i="7"/>
  <c r="K1499" i="7"/>
  <c r="J1499" i="7"/>
  <c r="I1499" i="7"/>
  <c r="H1499" i="7"/>
  <c r="G1499" i="7"/>
  <c r="F1499" i="7"/>
  <c r="E1499" i="7"/>
  <c r="D1499" i="7"/>
  <c r="C1499" i="7"/>
  <c r="B1499" i="7"/>
  <c r="A1499" i="7"/>
  <c r="AB1498" i="7"/>
  <c r="AA1498" i="7"/>
  <c r="Z1498" i="7"/>
  <c r="Y1498" i="7"/>
  <c r="X1498" i="7"/>
  <c r="W1498" i="7"/>
  <c r="V1498" i="7"/>
  <c r="U1498" i="7"/>
  <c r="T1498" i="7"/>
  <c r="S1498" i="7"/>
  <c r="R1498" i="7"/>
  <c r="Q1498" i="7"/>
  <c r="P1498" i="7"/>
  <c r="O1498" i="7"/>
  <c r="N1498" i="7"/>
  <c r="M1498" i="7"/>
  <c r="L1498" i="7"/>
  <c r="K1498" i="7"/>
  <c r="J1498" i="7"/>
  <c r="I1498" i="7"/>
  <c r="H1498" i="7"/>
  <c r="G1498" i="7"/>
  <c r="F1498" i="7"/>
  <c r="E1498" i="7"/>
  <c r="D1498" i="7"/>
  <c r="C1498" i="7"/>
  <c r="B1498" i="7"/>
  <c r="A1498" i="7"/>
  <c r="AB1497" i="7"/>
  <c r="AA1497" i="7"/>
  <c r="Z1497" i="7"/>
  <c r="Y1497" i="7"/>
  <c r="X1497" i="7"/>
  <c r="W1497" i="7"/>
  <c r="V1497" i="7"/>
  <c r="U1497" i="7"/>
  <c r="T1497" i="7"/>
  <c r="S1497" i="7"/>
  <c r="R1497" i="7"/>
  <c r="Q1497" i="7"/>
  <c r="P1497" i="7"/>
  <c r="O1497" i="7"/>
  <c r="N1497" i="7"/>
  <c r="M1497" i="7"/>
  <c r="L1497" i="7"/>
  <c r="K1497" i="7"/>
  <c r="J1497" i="7"/>
  <c r="I1497" i="7"/>
  <c r="H1497" i="7"/>
  <c r="G1497" i="7"/>
  <c r="F1497" i="7"/>
  <c r="E1497" i="7"/>
  <c r="D1497" i="7"/>
  <c r="C1497" i="7"/>
  <c r="B1497" i="7"/>
  <c r="A1497" i="7"/>
  <c r="AB1496" i="7"/>
  <c r="AA1496" i="7"/>
  <c r="Z1496" i="7"/>
  <c r="Y1496" i="7"/>
  <c r="X1496" i="7"/>
  <c r="W1496" i="7"/>
  <c r="V1496" i="7"/>
  <c r="U1496" i="7"/>
  <c r="T1496" i="7"/>
  <c r="S1496" i="7"/>
  <c r="R1496" i="7"/>
  <c r="Q1496" i="7"/>
  <c r="P1496" i="7"/>
  <c r="O1496" i="7"/>
  <c r="N1496" i="7"/>
  <c r="M1496" i="7"/>
  <c r="L1496" i="7"/>
  <c r="K1496" i="7"/>
  <c r="J1496" i="7"/>
  <c r="I1496" i="7"/>
  <c r="H1496" i="7"/>
  <c r="G1496" i="7"/>
  <c r="F1496" i="7"/>
  <c r="E1496" i="7"/>
  <c r="D1496" i="7"/>
  <c r="C1496" i="7"/>
  <c r="B1496" i="7"/>
  <c r="A1496" i="7"/>
  <c r="AB1495" i="7"/>
  <c r="AA1495" i="7"/>
  <c r="Z1495" i="7"/>
  <c r="Y1495" i="7"/>
  <c r="X1495" i="7"/>
  <c r="W1495" i="7"/>
  <c r="V1495" i="7"/>
  <c r="U1495" i="7"/>
  <c r="T1495" i="7"/>
  <c r="S1495" i="7"/>
  <c r="R1495" i="7"/>
  <c r="Q1495" i="7"/>
  <c r="P1495" i="7"/>
  <c r="O1495" i="7"/>
  <c r="N1495" i="7"/>
  <c r="M1495" i="7"/>
  <c r="L1495" i="7"/>
  <c r="K1495" i="7"/>
  <c r="J1495" i="7"/>
  <c r="I1495" i="7"/>
  <c r="H1495" i="7"/>
  <c r="G1495" i="7"/>
  <c r="F1495" i="7"/>
  <c r="E1495" i="7"/>
  <c r="D1495" i="7"/>
  <c r="C1495" i="7"/>
  <c r="B1495" i="7"/>
  <c r="A1495" i="7"/>
  <c r="AB1494" i="7"/>
  <c r="AA1494" i="7"/>
  <c r="Z1494" i="7"/>
  <c r="Y1494" i="7"/>
  <c r="X1494" i="7"/>
  <c r="W1494" i="7"/>
  <c r="V1494" i="7"/>
  <c r="U1494" i="7"/>
  <c r="T1494" i="7"/>
  <c r="S1494" i="7"/>
  <c r="R1494" i="7"/>
  <c r="Q1494" i="7"/>
  <c r="P1494" i="7"/>
  <c r="O1494" i="7"/>
  <c r="N1494" i="7"/>
  <c r="M1494" i="7"/>
  <c r="L1494" i="7"/>
  <c r="K1494" i="7"/>
  <c r="J1494" i="7"/>
  <c r="I1494" i="7"/>
  <c r="H1494" i="7"/>
  <c r="G1494" i="7"/>
  <c r="F1494" i="7"/>
  <c r="E1494" i="7"/>
  <c r="D1494" i="7"/>
  <c r="C1494" i="7"/>
  <c r="B1494" i="7"/>
  <c r="A1494" i="7"/>
  <c r="AB1493" i="7"/>
  <c r="AA1493" i="7"/>
  <c r="Z1493" i="7"/>
  <c r="Y1493" i="7"/>
  <c r="X1493" i="7"/>
  <c r="W1493" i="7"/>
  <c r="V1493" i="7"/>
  <c r="U1493" i="7"/>
  <c r="T1493" i="7"/>
  <c r="S1493" i="7"/>
  <c r="R1493" i="7"/>
  <c r="Q1493" i="7"/>
  <c r="P1493" i="7"/>
  <c r="O1493" i="7"/>
  <c r="N1493" i="7"/>
  <c r="M1493" i="7"/>
  <c r="L1493" i="7"/>
  <c r="K1493" i="7"/>
  <c r="J1493" i="7"/>
  <c r="I1493" i="7"/>
  <c r="H1493" i="7"/>
  <c r="G1493" i="7"/>
  <c r="F1493" i="7"/>
  <c r="E1493" i="7"/>
  <c r="D1493" i="7"/>
  <c r="C1493" i="7"/>
  <c r="B1493" i="7"/>
  <c r="A1493" i="7"/>
  <c r="AB1492" i="7"/>
  <c r="AA1492" i="7"/>
  <c r="Z1492" i="7"/>
  <c r="Y1492" i="7"/>
  <c r="X1492" i="7"/>
  <c r="W1492" i="7"/>
  <c r="V1492" i="7"/>
  <c r="U1492" i="7"/>
  <c r="T1492" i="7"/>
  <c r="S1492" i="7"/>
  <c r="R1492" i="7"/>
  <c r="Q1492" i="7"/>
  <c r="P1492" i="7"/>
  <c r="O1492" i="7"/>
  <c r="N1492" i="7"/>
  <c r="M1492" i="7"/>
  <c r="L1492" i="7"/>
  <c r="K1492" i="7"/>
  <c r="J1492" i="7"/>
  <c r="I1492" i="7"/>
  <c r="H1492" i="7"/>
  <c r="G1492" i="7"/>
  <c r="F1492" i="7"/>
  <c r="E1492" i="7"/>
  <c r="D1492" i="7"/>
  <c r="C1492" i="7"/>
  <c r="B1492" i="7"/>
  <c r="A1492" i="7"/>
  <c r="AB1491" i="7"/>
  <c r="AA1491" i="7"/>
  <c r="Z1491" i="7"/>
  <c r="Y1491" i="7"/>
  <c r="X1491" i="7"/>
  <c r="W1491" i="7"/>
  <c r="V1491" i="7"/>
  <c r="U1491" i="7"/>
  <c r="T1491" i="7"/>
  <c r="S1491" i="7"/>
  <c r="R1491" i="7"/>
  <c r="Q1491" i="7"/>
  <c r="P1491" i="7"/>
  <c r="O1491" i="7"/>
  <c r="N1491" i="7"/>
  <c r="M1491" i="7"/>
  <c r="L1491" i="7"/>
  <c r="K1491" i="7"/>
  <c r="J1491" i="7"/>
  <c r="I1491" i="7"/>
  <c r="H1491" i="7"/>
  <c r="G1491" i="7"/>
  <c r="F1491" i="7"/>
  <c r="E1491" i="7"/>
  <c r="D1491" i="7"/>
  <c r="C1491" i="7"/>
  <c r="B1491" i="7"/>
  <c r="A1491" i="7"/>
  <c r="AB1490" i="7"/>
  <c r="AA1490" i="7"/>
  <c r="Z1490" i="7"/>
  <c r="Y1490" i="7"/>
  <c r="X1490" i="7"/>
  <c r="W1490" i="7"/>
  <c r="V1490" i="7"/>
  <c r="U1490" i="7"/>
  <c r="T1490" i="7"/>
  <c r="S1490" i="7"/>
  <c r="R1490" i="7"/>
  <c r="Q1490" i="7"/>
  <c r="P1490" i="7"/>
  <c r="O1490" i="7"/>
  <c r="N1490" i="7"/>
  <c r="M1490" i="7"/>
  <c r="L1490" i="7"/>
  <c r="K1490" i="7"/>
  <c r="J1490" i="7"/>
  <c r="I1490" i="7"/>
  <c r="H1490" i="7"/>
  <c r="G1490" i="7"/>
  <c r="F1490" i="7"/>
  <c r="E1490" i="7"/>
  <c r="D1490" i="7"/>
  <c r="C1490" i="7"/>
  <c r="B1490" i="7"/>
  <c r="A1490" i="7"/>
  <c r="AB1489" i="7"/>
  <c r="AA1489" i="7"/>
  <c r="Z1489" i="7"/>
  <c r="Y1489" i="7"/>
  <c r="X1489" i="7"/>
  <c r="W1489" i="7"/>
  <c r="V1489" i="7"/>
  <c r="U1489" i="7"/>
  <c r="T1489" i="7"/>
  <c r="S1489" i="7"/>
  <c r="R1489" i="7"/>
  <c r="Q1489" i="7"/>
  <c r="P1489" i="7"/>
  <c r="O1489" i="7"/>
  <c r="N1489" i="7"/>
  <c r="M1489" i="7"/>
  <c r="L1489" i="7"/>
  <c r="K1489" i="7"/>
  <c r="J1489" i="7"/>
  <c r="I1489" i="7"/>
  <c r="H1489" i="7"/>
  <c r="G1489" i="7"/>
  <c r="F1489" i="7"/>
  <c r="E1489" i="7"/>
  <c r="D1489" i="7"/>
  <c r="C1489" i="7"/>
  <c r="B1489" i="7"/>
  <c r="A1489" i="7"/>
  <c r="AB1488" i="7"/>
  <c r="AA1488" i="7"/>
  <c r="Z1488" i="7"/>
  <c r="Y1488" i="7"/>
  <c r="X1488" i="7"/>
  <c r="W1488" i="7"/>
  <c r="V1488" i="7"/>
  <c r="U1488" i="7"/>
  <c r="T1488" i="7"/>
  <c r="S1488" i="7"/>
  <c r="R1488" i="7"/>
  <c r="Q1488" i="7"/>
  <c r="P1488" i="7"/>
  <c r="O1488" i="7"/>
  <c r="N1488" i="7"/>
  <c r="M1488" i="7"/>
  <c r="L1488" i="7"/>
  <c r="K1488" i="7"/>
  <c r="J1488" i="7"/>
  <c r="I1488" i="7"/>
  <c r="H1488" i="7"/>
  <c r="G1488" i="7"/>
  <c r="F1488" i="7"/>
  <c r="E1488" i="7"/>
  <c r="D1488" i="7"/>
  <c r="C1488" i="7"/>
  <c r="B1488" i="7"/>
  <c r="A1488" i="7"/>
  <c r="AB1487" i="7"/>
  <c r="AA1487" i="7"/>
  <c r="Z1487" i="7"/>
  <c r="Y1487" i="7"/>
  <c r="X1487" i="7"/>
  <c r="W1487" i="7"/>
  <c r="V1487" i="7"/>
  <c r="U1487" i="7"/>
  <c r="T1487" i="7"/>
  <c r="S1487" i="7"/>
  <c r="R1487" i="7"/>
  <c r="Q1487" i="7"/>
  <c r="P1487" i="7"/>
  <c r="O1487" i="7"/>
  <c r="N1487" i="7"/>
  <c r="M1487" i="7"/>
  <c r="L1487" i="7"/>
  <c r="K1487" i="7"/>
  <c r="J1487" i="7"/>
  <c r="I1487" i="7"/>
  <c r="H1487" i="7"/>
  <c r="G1487" i="7"/>
  <c r="F1487" i="7"/>
  <c r="E1487" i="7"/>
  <c r="D1487" i="7"/>
  <c r="C1487" i="7"/>
  <c r="B1487" i="7"/>
  <c r="A1487" i="7"/>
  <c r="AB1486" i="7"/>
  <c r="AA1486" i="7"/>
  <c r="Z1486" i="7"/>
  <c r="Y1486" i="7"/>
  <c r="X1486" i="7"/>
  <c r="W1486" i="7"/>
  <c r="V1486" i="7"/>
  <c r="U1486" i="7"/>
  <c r="T1486" i="7"/>
  <c r="S1486" i="7"/>
  <c r="R1486" i="7"/>
  <c r="Q1486" i="7"/>
  <c r="P1486" i="7"/>
  <c r="O1486" i="7"/>
  <c r="N1486" i="7"/>
  <c r="M1486" i="7"/>
  <c r="L1486" i="7"/>
  <c r="K1486" i="7"/>
  <c r="J1486" i="7"/>
  <c r="I1486" i="7"/>
  <c r="H1486" i="7"/>
  <c r="G1486" i="7"/>
  <c r="F1486" i="7"/>
  <c r="E1486" i="7"/>
  <c r="D1486" i="7"/>
  <c r="C1486" i="7"/>
  <c r="B1486" i="7"/>
  <c r="A1486" i="7"/>
  <c r="AB1485" i="7"/>
  <c r="AA1485" i="7"/>
  <c r="Z1485" i="7"/>
  <c r="Y1485" i="7"/>
  <c r="X1485" i="7"/>
  <c r="W1485" i="7"/>
  <c r="V1485" i="7"/>
  <c r="U1485" i="7"/>
  <c r="T1485" i="7"/>
  <c r="S1485" i="7"/>
  <c r="R1485" i="7"/>
  <c r="Q1485" i="7"/>
  <c r="P1485" i="7"/>
  <c r="O1485" i="7"/>
  <c r="N1485" i="7"/>
  <c r="M1485" i="7"/>
  <c r="L1485" i="7"/>
  <c r="K1485" i="7"/>
  <c r="J1485" i="7"/>
  <c r="I1485" i="7"/>
  <c r="H1485" i="7"/>
  <c r="G1485" i="7"/>
  <c r="F1485" i="7"/>
  <c r="E1485" i="7"/>
  <c r="D1485" i="7"/>
  <c r="C1485" i="7"/>
  <c r="B1485" i="7"/>
  <c r="A1485" i="7"/>
  <c r="AB1484" i="7"/>
  <c r="AA1484" i="7"/>
  <c r="Z1484" i="7"/>
  <c r="Y1484" i="7"/>
  <c r="X1484" i="7"/>
  <c r="W1484" i="7"/>
  <c r="V1484" i="7"/>
  <c r="U1484" i="7"/>
  <c r="T1484" i="7"/>
  <c r="S1484" i="7"/>
  <c r="R1484" i="7"/>
  <c r="Q1484" i="7"/>
  <c r="P1484" i="7"/>
  <c r="O1484" i="7"/>
  <c r="N1484" i="7"/>
  <c r="M1484" i="7"/>
  <c r="L1484" i="7"/>
  <c r="K1484" i="7"/>
  <c r="J1484" i="7"/>
  <c r="I1484" i="7"/>
  <c r="H1484" i="7"/>
  <c r="G1484" i="7"/>
  <c r="F1484" i="7"/>
  <c r="E1484" i="7"/>
  <c r="D1484" i="7"/>
  <c r="C1484" i="7"/>
  <c r="B1484" i="7"/>
  <c r="A1484" i="7"/>
  <c r="AB1483" i="7"/>
  <c r="AA1483" i="7"/>
  <c r="Z1483" i="7"/>
  <c r="Y1483" i="7"/>
  <c r="X1483" i="7"/>
  <c r="W1483" i="7"/>
  <c r="V1483" i="7"/>
  <c r="U1483" i="7"/>
  <c r="T1483" i="7"/>
  <c r="S1483" i="7"/>
  <c r="R1483" i="7"/>
  <c r="Q1483" i="7"/>
  <c r="P1483" i="7"/>
  <c r="O1483" i="7"/>
  <c r="N1483" i="7"/>
  <c r="M1483" i="7"/>
  <c r="L1483" i="7"/>
  <c r="K1483" i="7"/>
  <c r="J1483" i="7"/>
  <c r="I1483" i="7"/>
  <c r="H1483" i="7"/>
  <c r="G1483" i="7"/>
  <c r="F1483" i="7"/>
  <c r="E1483" i="7"/>
  <c r="D1483" i="7"/>
  <c r="C1483" i="7"/>
  <c r="B1483" i="7"/>
  <c r="A1483" i="7"/>
  <c r="AB1482" i="7"/>
  <c r="AA1482" i="7"/>
  <c r="Z1482" i="7"/>
  <c r="Y1482" i="7"/>
  <c r="X1482" i="7"/>
  <c r="W1482" i="7"/>
  <c r="V1482" i="7"/>
  <c r="U1482" i="7"/>
  <c r="T1482" i="7"/>
  <c r="S1482" i="7"/>
  <c r="R1482" i="7"/>
  <c r="Q1482" i="7"/>
  <c r="P1482" i="7"/>
  <c r="O1482" i="7"/>
  <c r="N1482" i="7"/>
  <c r="M1482" i="7"/>
  <c r="L1482" i="7"/>
  <c r="K1482" i="7"/>
  <c r="J1482" i="7"/>
  <c r="I1482" i="7"/>
  <c r="H1482" i="7"/>
  <c r="G1482" i="7"/>
  <c r="F1482" i="7"/>
  <c r="E1482" i="7"/>
  <c r="D1482" i="7"/>
  <c r="C1482" i="7"/>
  <c r="B1482" i="7"/>
  <c r="A1482" i="7"/>
  <c r="AB1481" i="7"/>
  <c r="AA1481" i="7"/>
  <c r="Z1481" i="7"/>
  <c r="Y1481" i="7"/>
  <c r="X1481" i="7"/>
  <c r="W1481" i="7"/>
  <c r="V1481" i="7"/>
  <c r="U1481" i="7"/>
  <c r="T1481" i="7"/>
  <c r="S1481" i="7"/>
  <c r="R1481" i="7"/>
  <c r="Q1481" i="7"/>
  <c r="P1481" i="7"/>
  <c r="O1481" i="7"/>
  <c r="N1481" i="7"/>
  <c r="M1481" i="7"/>
  <c r="L1481" i="7"/>
  <c r="K1481" i="7"/>
  <c r="J1481" i="7"/>
  <c r="I1481" i="7"/>
  <c r="H1481" i="7"/>
  <c r="G1481" i="7"/>
  <c r="F1481" i="7"/>
  <c r="E1481" i="7"/>
  <c r="D1481" i="7"/>
  <c r="C1481" i="7"/>
  <c r="B1481" i="7"/>
  <c r="A1481" i="7"/>
  <c r="AB1480" i="7"/>
  <c r="AA1480" i="7"/>
  <c r="Z1480" i="7"/>
  <c r="Y1480" i="7"/>
  <c r="X1480" i="7"/>
  <c r="W1480" i="7"/>
  <c r="V1480" i="7"/>
  <c r="U1480" i="7"/>
  <c r="T1480" i="7"/>
  <c r="S1480" i="7"/>
  <c r="R1480" i="7"/>
  <c r="Q1480" i="7"/>
  <c r="P1480" i="7"/>
  <c r="O1480" i="7"/>
  <c r="N1480" i="7"/>
  <c r="M1480" i="7"/>
  <c r="L1480" i="7"/>
  <c r="K1480" i="7"/>
  <c r="J1480" i="7"/>
  <c r="I1480" i="7"/>
  <c r="H1480" i="7"/>
  <c r="G1480" i="7"/>
  <c r="F1480" i="7"/>
  <c r="E1480" i="7"/>
  <c r="D1480" i="7"/>
  <c r="C1480" i="7"/>
  <c r="B1480" i="7"/>
  <c r="A1480" i="7"/>
  <c r="AB1479" i="7"/>
  <c r="AA1479" i="7"/>
  <c r="Z1479" i="7"/>
  <c r="Y1479" i="7"/>
  <c r="X1479" i="7"/>
  <c r="W1479" i="7"/>
  <c r="V1479" i="7"/>
  <c r="U1479" i="7"/>
  <c r="T1479" i="7"/>
  <c r="S1479" i="7"/>
  <c r="R1479" i="7"/>
  <c r="Q1479" i="7"/>
  <c r="P1479" i="7"/>
  <c r="O1479" i="7"/>
  <c r="N1479" i="7"/>
  <c r="M1479" i="7"/>
  <c r="L1479" i="7"/>
  <c r="K1479" i="7"/>
  <c r="J1479" i="7"/>
  <c r="I1479" i="7"/>
  <c r="H1479" i="7"/>
  <c r="G1479" i="7"/>
  <c r="F1479" i="7"/>
  <c r="E1479" i="7"/>
  <c r="D1479" i="7"/>
  <c r="C1479" i="7"/>
  <c r="B1479" i="7"/>
  <c r="A1479" i="7"/>
  <c r="AB1478" i="7"/>
  <c r="AA1478" i="7"/>
  <c r="Z1478" i="7"/>
  <c r="Y1478" i="7"/>
  <c r="X1478" i="7"/>
  <c r="W1478" i="7"/>
  <c r="V1478" i="7"/>
  <c r="U1478" i="7"/>
  <c r="T1478" i="7"/>
  <c r="S1478" i="7"/>
  <c r="R1478" i="7"/>
  <c r="Q1478" i="7"/>
  <c r="P1478" i="7"/>
  <c r="O1478" i="7"/>
  <c r="N1478" i="7"/>
  <c r="M1478" i="7"/>
  <c r="L1478" i="7"/>
  <c r="K1478" i="7"/>
  <c r="J1478" i="7"/>
  <c r="I1478" i="7"/>
  <c r="H1478" i="7"/>
  <c r="G1478" i="7"/>
  <c r="F1478" i="7"/>
  <c r="E1478" i="7"/>
  <c r="D1478" i="7"/>
  <c r="C1478" i="7"/>
  <c r="B1478" i="7"/>
  <c r="A1478" i="7"/>
  <c r="AB1477" i="7"/>
  <c r="AA1477" i="7"/>
  <c r="Z1477" i="7"/>
  <c r="Y1477" i="7"/>
  <c r="X1477" i="7"/>
  <c r="W1477" i="7"/>
  <c r="V1477" i="7"/>
  <c r="U1477" i="7"/>
  <c r="T1477" i="7"/>
  <c r="S1477" i="7"/>
  <c r="R1477" i="7"/>
  <c r="Q1477" i="7"/>
  <c r="P1477" i="7"/>
  <c r="O1477" i="7"/>
  <c r="N1477" i="7"/>
  <c r="M1477" i="7"/>
  <c r="L1477" i="7"/>
  <c r="K1477" i="7"/>
  <c r="J1477" i="7"/>
  <c r="I1477" i="7"/>
  <c r="H1477" i="7"/>
  <c r="G1477" i="7"/>
  <c r="F1477" i="7"/>
  <c r="E1477" i="7"/>
  <c r="D1477" i="7"/>
  <c r="C1477" i="7"/>
  <c r="B1477" i="7"/>
  <c r="A1477" i="7"/>
  <c r="AB1476" i="7"/>
  <c r="AA1476" i="7"/>
  <c r="Z1476" i="7"/>
  <c r="Y1476" i="7"/>
  <c r="X1476" i="7"/>
  <c r="W1476" i="7"/>
  <c r="V1476" i="7"/>
  <c r="U1476" i="7"/>
  <c r="T1476" i="7"/>
  <c r="S1476" i="7"/>
  <c r="R1476" i="7"/>
  <c r="Q1476" i="7"/>
  <c r="P1476" i="7"/>
  <c r="O1476" i="7"/>
  <c r="N1476" i="7"/>
  <c r="M1476" i="7"/>
  <c r="L1476" i="7"/>
  <c r="K1476" i="7"/>
  <c r="J1476" i="7"/>
  <c r="I1476" i="7"/>
  <c r="H1476" i="7"/>
  <c r="G1476" i="7"/>
  <c r="F1476" i="7"/>
  <c r="E1476" i="7"/>
  <c r="D1476" i="7"/>
  <c r="C1476" i="7"/>
  <c r="B1476" i="7"/>
  <c r="A1476" i="7"/>
  <c r="AB1475" i="7"/>
  <c r="AA1475" i="7"/>
  <c r="Z1475" i="7"/>
  <c r="Y1475" i="7"/>
  <c r="X1475" i="7"/>
  <c r="W1475" i="7"/>
  <c r="V1475" i="7"/>
  <c r="U1475" i="7"/>
  <c r="T1475" i="7"/>
  <c r="S1475" i="7"/>
  <c r="R1475" i="7"/>
  <c r="Q1475" i="7"/>
  <c r="P1475" i="7"/>
  <c r="O1475" i="7"/>
  <c r="N1475" i="7"/>
  <c r="M1475" i="7"/>
  <c r="L1475" i="7"/>
  <c r="K1475" i="7"/>
  <c r="J1475" i="7"/>
  <c r="I1475" i="7"/>
  <c r="H1475" i="7"/>
  <c r="G1475" i="7"/>
  <c r="F1475" i="7"/>
  <c r="E1475" i="7"/>
  <c r="D1475" i="7"/>
  <c r="C1475" i="7"/>
  <c r="B1475" i="7"/>
  <c r="A1475" i="7"/>
  <c r="AB1474" i="7"/>
  <c r="AA1474" i="7"/>
  <c r="Z1474" i="7"/>
  <c r="Y1474" i="7"/>
  <c r="X1474" i="7"/>
  <c r="W1474" i="7"/>
  <c r="V1474" i="7"/>
  <c r="U1474" i="7"/>
  <c r="T1474" i="7"/>
  <c r="S1474" i="7"/>
  <c r="R1474" i="7"/>
  <c r="Q1474" i="7"/>
  <c r="P1474" i="7"/>
  <c r="O1474" i="7"/>
  <c r="N1474" i="7"/>
  <c r="M1474" i="7"/>
  <c r="L1474" i="7"/>
  <c r="K1474" i="7"/>
  <c r="J1474" i="7"/>
  <c r="I1474" i="7"/>
  <c r="H1474" i="7"/>
  <c r="G1474" i="7"/>
  <c r="F1474" i="7"/>
  <c r="E1474" i="7"/>
  <c r="D1474" i="7"/>
  <c r="C1474" i="7"/>
  <c r="B1474" i="7"/>
  <c r="A1474" i="7"/>
  <c r="AB1473" i="7"/>
  <c r="AA1473" i="7"/>
  <c r="Z1473" i="7"/>
  <c r="Y1473" i="7"/>
  <c r="X1473" i="7"/>
  <c r="W1473" i="7"/>
  <c r="V1473" i="7"/>
  <c r="U1473" i="7"/>
  <c r="T1473" i="7"/>
  <c r="S1473" i="7"/>
  <c r="R1473" i="7"/>
  <c r="Q1473" i="7"/>
  <c r="P1473" i="7"/>
  <c r="O1473" i="7"/>
  <c r="N1473" i="7"/>
  <c r="M1473" i="7"/>
  <c r="L1473" i="7"/>
  <c r="K1473" i="7"/>
  <c r="J1473" i="7"/>
  <c r="I1473" i="7"/>
  <c r="H1473" i="7"/>
  <c r="G1473" i="7"/>
  <c r="F1473" i="7"/>
  <c r="E1473" i="7"/>
  <c r="D1473" i="7"/>
  <c r="C1473" i="7"/>
  <c r="B1473" i="7"/>
  <c r="A1473" i="7"/>
  <c r="AB1472" i="7"/>
  <c r="AA1472" i="7"/>
  <c r="Z1472" i="7"/>
  <c r="Y1472" i="7"/>
  <c r="X1472" i="7"/>
  <c r="W1472" i="7"/>
  <c r="V1472" i="7"/>
  <c r="U1472" i="7"/>
  <c r="T1472" i="7"/>
  <c r="S1472" i="7"/>
  <c r="R1472" i="7"/>
  <c r="Q1472" i="7"/>
  <c r="P1472" i="7"/>
  <c r="O1472" i="7"/>
  <c r="N1472" i="7"/>
  <c r="M1472" i="7"/>
  <c r="L1472" i="7"/>
  <c r="K1472" i="7"/>
  <c r="J1472" i="7"/>
  <c r="I1472" i="7"/>
  <c r="H1472" i="7"/>
  <c r="G1472" i="7"/>
  <c r="F1472" i="7"/>
  <c r="E1472" i="7"/>
  <c r="D1472" i="7"/>
  <c r="C1472" i="7"/>
  <c r="B1472" i="7"/>
  <c r="A1472" i="7"/>
  <c r="AB1471" i="7"/>
  <c r="AA1471" i="7"/>
  <c r="Z1471" i="7"/>
  <c r="Y1471" i="7"/>
  <c r="X1471" i="7"/>
  <c r="W1471" i="7"/>
  <c r="V1471" i="7"/>
  <c r="U1471" i="7"/>
  <c r="T1471" i="7"/>
  <c r="S1471" i="7"/>
  <c r="R1471" i="7"/>
  <c r="Q1471" i="7"/>
  <c r="P1471" i="7"/>
  <c r="O1471" i="7"/>
  <c r="N1471" i="7"/>
  <c r="M1471" i="7"/>
  <c r="L1471" i="7"/>
  <c r="K1471" i="7"/>
  <c r="J1471" i="7"/>
  <c r="I1471" i="7"/>
  <c r="H1471" i="7"/>
  <c r="G1471" i="7"/>
  <c r="F1471" i="7"/>
  <c r="E1471" i="7"/>
  <c r="D1471" i="7"/>
  <c r="C1471" i="7"/>
  <c r="B1471" i="7"/>
  <c r="A1471" i="7"/>
  <c r="AB1470" i="7"/>
  <c r="AA1470" i="7"/>
  <c r="Z1470" i="7"/>
  <c r="Y1470" i="7"/>
  <c r="X1470" i="7"/>
  <c r="W1470" i="7"/>
  <c r="V1470" i="7"/>
  <c r="U1470" i="7"/>
  <c r="T1470" i="7"/>
  <c r="S1470" i="7"/>
  <c r="R1470" i="7"/>
  <c r="Q1470" i="7"/>
  <c r="P1470" i="7"/>
  <c r="O1470" i="7"/>
  <c r="N1470" i="7"/>
  <c r="M1470" i="7"/>
  <c r="L1470" i="7"/>
  <c r="K1470" i="7"/>
  <c r="J1470" i="7"/>
  <c r="I1470" i="7"/>
  <c r="H1470" i="7"/>
  <c r="G1470" i="7"/>
  <c r="F1470" i="7"/>
  <c r="E1470" i="7"/>
  <c r="D1470" i="7"/>
  <c r="C1470" i="7"/>
  <c r="B1470" i="7"/>
  <c r="A1470" i="7"/>
  <c r="AB1469" i="7"/>
  <c r="AA1469" i="7"/>
  <c r="Z1469" i="7"/>
  <c r="Y1469" i="7"/>
  <c r="X1469" i="7"/>
  <c r="W1469" i="7"/>
  <c r="V1469" i="7"/>
  <c r="U1469" i="7"/>
  <c r="T1469" i="7"/>
  <c r="S1469" i="7"/>
  <c r="R1469" i="7"/>
  <c r="Q1469" i="7"/>
  <c r="P1469" i="7"/>
  <c r="O1469" i="7"/>
  <c r="N1469" i="7"/>
  <c r="M1469" i="7"/>
  <c r="L1469" i="7"/>
  <c r="K1469" i="7"/>
  <c r="J1469" i="7"/>
  <c r="I1469" i="7"/>
  <c r="H1469" i="7"/>
  <c r="G1469" i="7"/>
  <c r="F1469" i="7"/>
  <c r="E1469" i="7"/>
  <c r="D1469" i="7"/>
  <c r="C1469" i="7"/>
  <c r="B1469" i="7"/>
  <c r="A1469" i="7"/>
  <c r="AB1468" i="7"/>
  <c r="AA1468" i="7"/>
  <c r="Z1468" i="7"/>
  <c r="Y1468" i="7"/>
  <c r="X1468" i="7"/>
  <c r="W1468" i="7"/>
  <c r="V1468" i="7"/>
  <c r="U1468" i="7"/>
  <c r="T1468" i="7"/>
  <c r="S1468" i="7"/>
  <c r="R1468" i="7"/>
  <c r="Q1468" i="7"/>
  <c r="P1468" i="7"/>
  <c r="O1468" i="7"/>
  <c r="N1468" i="7"/>
  <c r="M1468" i="7"/>
  <c r="L1468" i="7"/>
  <c r="K1468" i="7"/>
  <c r="J1468" i="7"/>
  <c r="I1468" i="7"/>
  <c r="H1468" i="7"/>
  <c r="G1468" i="7"/>
  <c r="F1468" i="7"/>
  <c r="E1468" i="7"/>
  <c r="D1468" i="7"/>
  <c r="C1468" i="7"/>
  <c r="B1468" i="7"/>
  <c r="A1468" i="7"/>
  <c r="AB1467" i="7"/>
  <c r="AA1467" i="7"/>
  <c r="Z1467" i="7"/>
  <c r="Y1467" i="7"/>
  <c r="X1467" i="7"/>
  <c r="W1467" i="7"/>
  <c r="V1467" i="7"/>
  <c r="U1467" i="7"/>
  <c r="T1467" i="7"/>
  <c r="S1467" i="7"/>
  <c r="R1467" i="7"/>
  <c r="Q1467" i="7"/>
  <c r="P1467" i="7"/>
  <c r="O1467" i="7"/>
  <c r="N1467" i="7"/>
  <c r="M1467" i="7"/>
  <c r="L1467" i="7"/>
  <c r="K1467" i="7"/>
  <c r="J1467" i="7"/>
  <c r="I1467" i="7"/>
  <c r="H1467" i="7"/>
  <c r="G1467" i="7"/>
  <c r="F1467" i="7"/>
  <c r="E1467" i="7"/>
  <c r="D1467" i="7"/>
  <c r="C1467" i="7"/>
  <c r="B1467" i="7"/>
  <c r="A1467" i="7"/>
  <c r="AB1466" i="7"/>
  <c r="AA1466" i="7"/>
  <c r="Z1466" i="7"/>
  <c r="Y1466" i="7"/>
  <c r="X1466" i="7"/>
  <c r="W1466" i="7"/>
  <c r="V1466" i="7"/>
  <c r="U1466" i="7"/>
  <c r="T1466" i="7"/>
  <c r="S1466" i="7"/>
  <c r="R1466" i="7"/>
  <c r="Q1466" i="7"/>
  <c r="P1466" i="7"/>
  <c r="O1466" i="7"/>
  <c r="N1466" i="7"/>
  <c r="M1466" i="7"/>
  <c r="L1466" i="7"/>
  <c r="K1466" i="7"/>
  <c r="J1466" i="7"/>
  <c r="I1466" i="7"/>
  <c r="H1466" i="7"/>
  <c r="G1466" i="7"/>
  <c r="F1466" i="7"/>
  <c r="E1466" i="7"/>
  <c r="D1466" i="7"/>
  <c r="C1466" i="7"/>
  <c r="B1466" i="7"/>
  <c r="A1466" i="7"/>
  <c r="AB1465" i="7"/>
  <c r="AA1465" i="7"/>
  <c r="Z1465" i="7"/>
  <c r="Y1465" i="7"/>
  <c r="X1465" i="7"/>
  <c r="W1465" i="7"/>
  <c r="V1465" i="7"/>
  <c r="U1465" i="7"/>
  <c r="T1465" i="7"/>
  <c r="S1465" i="7"/>
  <c r="R1465" i="7"/>
  <c r="Q1465" i="7"/>
  <c r="P1465" i="7"/>
  <c r="O1465" i="7"/>
  <c r="N1465" i="7"/>
  <c r="M1465" i="7"/>
  <c r="L1465" i="7"/>
  <c r="K1465" i="7"/>
  <c r="J1465" i="7"/>
  <c r="I1465" i="7"/>
  <c r="H1465" i="7"/>
  <c r="G1465" i="7"/>
  <c r="F1465" i="7"/>
  <c r="E1465" i="7"/>
  <c r="D1465" i="7"/>
  <c r="C1465" i="7"/>
  <c r="B1465" i="7"/>
  <c r="A1465" i="7"/>
  <c r="AB1464" i="7"/>
  <c r="AA1464" i="7"/>
  <c r="Z1464" i="7"/>
  <c r="Y1464" i="7"/>
  <c r="X1464" i="7"/>
  <c r="W1464" i="7"/>
  <c r="V1464" i="7"/>
  <c r="U1464" i="7"/>
  <c r="T1464" i="7"/>
  <c r="S1464" i="7"/>
  <c r="R1464" i="7"/>
  <c r="Q1464" i="7"/>
  <c r="P1464" i="7"/>
  <c r="O1464" i="7"/>
  <c r="N1464" i="7"/>
  <c r="M1464" i="7"/>
  <c r="L1464" i="7"/>
  <c r="K1464" i="7"/>
  <c r="J1464" i="7"/>
  <c r="I1464" i="7"/>
  <c r="H1464" i="7"/>
  <c r="G1464" i="7"/>
  <c r="F1464" i="7"/>
  <c r="E1464" i="7"/>
  <c r="D1464" i="7"/>
  <c r="C1464" i="7"/>
  <c r="B1464" i="7"/>
  <c r="A1464" i="7"/>
  <c r="AB1463" i="7"/>
  <c r="AA1463" i="7"/>
  <c r="Z1463" i="7"/>
  <c r="Y1463" i="7"/>
  <c r="X1463" i="7"/>
  <c r="W1463" i="7"/>
  <c r="V1463" i="7"/>
  <c r="U1463" i="7"/>
  <c r="T1463" i="7"/>
  <c r="S1463" i="7"/>
  <c r="R1463" i="7"/>
  <c r="Q1463" i="7"/>
  <c r="P1463" i="7"/>
  <c r="O1463" i="7"/>
  <c r="N1463" i="7"/>
  <c r="M1463" i="7"/>
  <c r="L1463" i="7"/>
  <c r="K1463" i="7"/>
  <c r="J1463" i="7"/>
  <c r="I1463" i="7"/>
  <c r="H1463" i="7"/>
  <c r="G1463" i="7"/>
  <c r="F1463" i="7"/>
  <c r="E1463" i="7"/>
  <c r="D1463" i="7"/>
  <c r="C1463" i="7"/>
  <c r="B1463" i="7"/>
  <c r="A1463" i="7"/>
  <c r="AB1034" i="7"/>
  <c r="AA1034" i="7"/>
  <c r="Z1034" i="7"/>
  <c r="Y1034" i="7"/>
  <c r="X1034" i="7"/>
  <c r="W1034" i="7"/>
  <c r="V1034" i="7"/>
  <c r="U1034" i="7"/>
  <c r="T1034" i="7"/>
  <c r="S1034" i="7"/>
  <c r="R1034" i="7"/>
  <c r="Q1034" i="7"/>
  <c r="P1034" i="7"/>
  <c r="O1034" i="7"/>
  <c r="N1034" i="7"/>
  <c r="M1034" i="7"/>
  <c r="L1034" i="7"/>
  <c r="K1034" i="7"/>
  <c r="J1034" i="7"/>
  <c r="I1034" i="7"/>
  <c r="H1034" i="7"/>
  <c r="G1034" i="7"/>
  <c r="F1034" i="7"/>
  <c r="E1034" i="7"/>
  <c r="D1034" i="7"/>
  <c r="C1034" i="7"/>
  <c r="B1034" i="7"/>
  <c r="A1034" i="7"/>
  <c r="AB1461" i="7"/>
  <c r="AA1461" i="7"/>
  <c r="Z1461" i="7"/>
  <c r="Y1461" i="7"/>
  <c r="X1461" i="7"/>
  <c r="W1461" i="7"/>
  <c r="V1461" i="7"/>
  <c r="U1461" i="7"/>
  <c r="T1461" i="7"/>
  <c r="S1461" i="7"/>
  <c r="R1461" i="7"/>
  <c r="Q1461" i="7"/>
  <c r="P1461" i="7"/>
  <c r="O1461" i="7"/>
  <c r="N1461" i="7"/>
  <c r="M1461" i="7"/>
  <c r="L1461" i="7"/>
  <c r="K1461" i="7"/>
  <c r="J1461" i="7"/>
  <c r="I1461" i="7"/>
  <c r="H1461" i="7"/>
  <c r="G1461" i="7"/>
  <c r="F1461" i="7"/>
  <c r="E1461" i="7"/>
  <c r="D1461" i="7"/>
  <c r="C1461" i="7"/>
  <c r="B1461" i="7"/>
  <c r="A1461" i="7"/>
  <c r="AB1460" i="7"/>
  <c r="AA1460" i="7"/>
  <c r="Z1460" i="7"/>
  <c r="Y1460" i="7"/>
  <c r="X1460" i="7"/>
  <c r="W1460" i="7"/>
  <c r="V1460" i="7"/>
  <c r="U1460" i="7"/>
  <c r="T1460" i="7"/>
  <c r="S1460" i="7"/>
  <c r="R1460" i="7"/>
  <c r="Q1460" i="7"/>
  <c r="P1460" i="7"/>
  <c r="O1460" i="7"/>
  <c r="N1460" i="7"/>
  <c r="M1460" i="7"/>
  <c r="L1460" i="7"/>
  <c r="K1460" i="7"/>
  <c r="J1460" i="7"/>
  <c r="I1460" i="7"/>
  <c r="H1460" i="7"/>
  <c r="G1460" i="7"/>
  <c r="F1460" i="7"/>
  <c r="E1460" i="7"/>
  <c r="D1460" i="7"/>
  <c r="C1460" i="7"/>
  <c r="B1460" i="7"/>
  <c r="A1460" i="7"/>
  <c r="AB1459" i="7"/>
  <c r="AA1459" i="7"/>
  <c r="Z1459" i="7"/>
  <c r="Y1459" i="7"/>
  <c r="X1459" i="7"/>
  <c r="W1459" i="7"/>
  <c r="V1459" i="7"/>
  <c r="U1459" i="7"/>
  <c r="T1459" i="7"/>
  <c r="S1459" i="7"/>
  <c r="R1459" i="7"/>
  <c r="Q1459" i="7"/>
  <c r="P1459" i="7"/>
  <c r="O1459" i="7"/>
  <c r="N1459" i="7"/>
  <c r="M1459" i="7"/>
  <c r="L1459" i="7"/>
  <c r="K1459" i="7"/>
  <c r="J1459" i="7"/>
  <c r="I1459" i="7"/>
  <c r="H1459" i="7"/>
  <c r="G1459" i="7"/>
  <c r="F1459" i="7"/>
  <c r="E1459" i="7"/>
  <c r="D1459" i="7"/>
  <c r="C1459" i="7"/>
  <c r="B1459" i="7"/>
  <c r="A1459" i="7"/>
  <c r="AB1458" i="7"/>
  <c r="AA1458" i="7"/>
  <c r="Z1458" i="7"/>
  <c r="Y1458" i="7"/>
  <c r="X1458" i="7"/>
  <c r="W1458" i="7"/>
  <c r="V1458" i="7"/>
  <c r="U1458" i="7"/>
  <c r="T1458" i="7"/>
  <c r="S1458" i="7"/>
  <c r="R1458" i="7"/>
  <c r="Q1458" i="7"/>
  <c r="P1458" i="7"/>
  <c r="O1458" i="7"/>
  <c r="N1458" i="7"/>
  <c r="M1458" i="7"/>
  <c r="L1458" i="7"/>
  <c r="K1458" i="7"/>
  <c r="J1458" i="7"/>
  <c r="I1458" i="7"/>
  <c r="H1458" i="7"/>
  <c r="G1458" i="7"/>
  <c r="F1458" i="7"/>
  <c r="E1458" i="7"/>
  <c r="D1458" i="7"/>
  <c r="C1458" i="7"/>
  <c r="B1458" i="7"/>
  <c r="A1458" i="7"/>
  <c r="AB1457" i="7"/>
  <c r="AA1457" i="7"/>
  <c r="Z1457" i="7"/>
  <c r="Y1457" i="7"/>
  <c r="X1457" i="7"/>
  <c r="W1457" i="7"/>
  <c r="V1457" i="7"/>
  <c r="U1457" i="7"/>
  <c r="T1457" i="7"/>
  <c r="S1457" i="7"/>
  <c r="R1457" i="7"/>
  <c r="Q1457" i="7"/>
  <c r="P1457" i="7"/>
  <c r="O1457" i="7"/>
  <c r="N1457" i="7"/>
  <c r="M1457" i="7"/>
  <c r="L1457" i="7"/>
  <c r="K1457" i="7"/>
  <c r="J1457" i="7"/>
  <c r="I1457" i="7"/>
  <c r="H1457" i="7"/>
  <c r="G1457" i="7"/>
  <c r="F1457" i="7"/>
  <c r="E1457" i="7"/>
  <c r="D1457" i="7"/>
  <c r="C1457" i="7"/>
  <c r="B1457" i="7"/>
  <c r="A1457" i="7"/>
  <c r="AB1456" i="7"/>
  <c r="AA1456" i="7"/>
  <c r="Z1456" i="7"/>
  <c r="Y1456" i="7"/>
  <c r="X1456" i="7"/>
  <c r="W1456" i="7"/>
  <c r="V1456" i="7"/>
  <c r="U1456" i="7"/>
  <c r="T1456" i="7"/>
  <c r="S1456" i="7"/>
  <c r="R1456" i="7"/>
  <c r="Q1456" i="7"/>
  <c r="P1456" i="7"/>
  <c r="O1456" i="7"/>
  <c r="N1456" i="7"/>
  <c r="M1456" i="7"/>
  <c r="L1456" i="7"/>
  <c r="K1456" i="7"/>
  <c r="J1456" i="7"/>
  <c r="I1456" i="7"/>
  <c r="H1456" i="7"/>
  <c r="G1456" i="7"/>
  <c r="F1456" i="7"/>
  <c r="E1456" i="7"/>
  <c r="D1456" i="7"/>
  <c r="C1456" i="7"/>
  <c r="B1456" i="7"/>
  <c r="A1456" i="7"/>
  <c r="AB1455" i="7"/>
  <c r="AA1455" i="7"/>
  <c r="Z1455" i="7"/>
  <c r="Y1455" i="7"/>
  <c r="X1455" i="7"/>
  <c r="W1455" i="7"/>
  <c r="V1455" i="7"/>
  <c r="U1455" i="7"/>
  <c r="T1455" i="7"/>
  <c r="S1455" i="7"/>
  <c r="R1455" i="7"/>
  <c r="Q1455" i="7"/>
  <c r="P1455" i="7"/>
  <c r="O1455" i="7"/>
  <c r="N1455" i="7"/>
  <c r="M1455" i="7"/>
  <c r="L1455" i="7"/>
  <c r="K1455" i="7"/>
  <c r="J1455" i="7"/>
  <c r="I1455" i="7"/>
  <c r="H1455" i="7"/>
  <c r="G1455" i="7"/>
  <c r="F1455" i="7"/>
  <c r="E1455" i="7"/>
  <c r="D1455" i="7"/>
  <c r="C1455" i="7"/>
  <c r="B1455" i="7"/>
  <c r="A1455" i="7"/>
  <c r="AB1454" i="7"/>
  <c r="AA1454" i="7"/>
  <c r="Z1454" i="7"/>
  <c r="Y1454" i="7"/>
  <c r="X1454" i="7"/>
  <c r="W1454" i="7"/>
  <c r="V1454" i="7"/>
  <c r="U1454" i="7"/>
  <c r="T1454" i="7"/>
  <c r="S1454" i="7"/>
  <c r="R1454" i="7"/>
  <c r="Q1454" i="7"/>
  <c r="P1454" i="7"/>
  <c r="O1454" i="7"/>
  <c r="N1454" i="7"/>
  <c r="M1454" i="7"/>
  <c r="L1454" i="7"/>
  <c r="K1454" i="7"/>
  <c r="J1454" i="7"/>
  <c r="I1454" i="7"/>
  <c r="H1454" i="7"/>
  <c r="G1454" i="7"/>
  <c r="F1454" i="7"/>
  <c r="E1454" i="7"/>
  <c r="D1454" i="7"/>
  <c r="C1454" i="7"/>
  <c r="B1454" i="7"/>
  <c r="A1454" i="7"/>
  <c r="AB1453" i="7"/>
  <c r="AA1453" i="7"/>
  <c r="Z1453" i="7"/>
  <c r="Y1453" i="7"/>
  <c r="X1453" i="7"/>
  <c r="W1453" i="7"/>
  <c r="V1453" i="7"/>
  <c r="U1453" i="7"/>
  <c r="T1453" i="7"/>
  <c r="S1453" i="7"/>
  <c r="R1453" i="7"/>
  <c r="Q1453" i="7"/>
  <c r="P1453" i="7"/>
  <c r="O1453" i="7"/>
  <c r="N1453" i="7"/>
  <c r="M1453" i="7"/>
  <c r="L1453" i="7"/>
  <c r="K1453" i="7"/>
  <c r="J1453" i="7"/>
  <c r="I1453" i="7"/>
  <c r="H1453" i="7"/>
  <c r="G1453" i="7"/>
  <c r="F1453" i="7"/>
  <c r="E1453" i="7"/>
  <c r="D1453" i="7"/>
  <c r="C1453" i="7"/>
  <c r="B1453" i="7"/>
  <c r="A1453" i="7"/>
  <c r="AB1452" i="7"/>
  <c r="AA1452" i="7"/>
  <c r="Z1452" i="7"/>
  <c r="Y1452" i="7"/>
  <c r="X1452" i="7"/>
  <c r="W1452" i="7"/>
  <c r="V1452" i="7"/>
  <c r="U1452" i="7"/>
  <c r="T1452" i="7"/>
  <c r="S1452" i="7"/>
  <c r="R1452" i="7"/>
  <c r="Q1452" i="7"/>
  <c r="P1452" i="7"/>
  <c r="O1452" i="7"/>
  <c r="N1452" i="7"/>
  <c r="M1452" i="7"/>
  <c r="L1452" i="7"/>
  <c r="K1452" i="7"/>
  <c r="J1452" i="7"/>
  <c r="I1452" i="7"/>
  <c r="H1452" i="7"/>
  <c r="G1452" i="7"/>
  <c r="F1452" i="7"/>
  <c r="E1452" i="7"/>
  <c r="D1452" i="7"/>
  <c r="C1452" i="7"/>
  <c r="B1452" i="7"/>
  <c r="A1452" i="7"/>
  <c r="AB1451" i="7"/>
  <c r="AA1451" i="7"/>
  <c r="Z1451" i="7"/>
  <c r="Y1451" i="7"/>
  <c r="X1451" i="7"/>
  <c r="W1451" i="7"/>
  <c r="V1451" i="7"/>
  <c r="U1451" i="7"/>
  <c r="T1451" i="7"/>
  <c r="S1451" i="7"/>
  <c r="R1451" i="7"/>
  <c r="Q1451" i="7"/>
  <c r="P1451" i="7"/>
  <c r="O1451" i="7"/>
  <c r="N1451" i="7"/>
  <c r="M1451" i="7"/>
  <c r="L1451" i="7"/>
  <c r="K1451" i="7"/>
  <c r="J1451" i="7"/>
  <c r="I1451" i="7"/>
  <c r="H1451" i="7"/>
  <c r="G1451" i="7"/>
  <c r="F1451" i="7"/>
  <c r="E1451" i="7"/>
  <c r="D1451" i="7"/>
  <c r="C1451" i="7"/>
  <c r="B1451" i="7"/>
  <c r="A1451" i="7"/>
  <c r="AB1450" i="7"/>
  <c r="AA1450" i="7"/>
  <c r="Z1450" i="7"/>
  <c r="Y1450" i="7"/>
  <c r="X1450" i="7"/>
  <c r="W1450" i="7"/>
  <c r="V1450" i="7"/>
  <c r="U1450" i="7"/>
  <c r="T1450" i="7"/>
  <c r="S1450" i="7"/>
  <c r="R1450" i="7"/>
  <c r="Q1450" i="7"/>
  <c r="P1450" i="7"/>
  <c r="O1450" i="7"/>
  <c r="N1450" i="7"/>
  <c r="M1450" i="7"/>
  <c r="L1450" i="7"/>
  <c r="K1450" i="7"/>
  <c r="J1450" i="7"/>
  <c r="I1450" i="7"/>
  <c r="H1450" i="7"/>
  <c r="G1450" i="7"/>
  <c r="F1450" i="7"/>
  <c r="E1450" i="7"/>
  <c r="D1450" i="7"/>
  <c r="C1450" i="7"/>
  <c r="B1450" i="7"/>
  <c r="A1450" i="7"/>
  <c r="AB1449" i="7"/>
  <c r="AA1449" i="7"/>
  <c r="Z1449" i="7"/>
  <c r="Y1449" i="7"/>
  <c r="X1449" i="7"/>
  <c r="W1449" i="7"/>
  <c r="V1449" i="7"/>
  <c r="U1449" i="7"/>
  <c r="T1449" i="7"/>
  <c r="S1449" i="7"/>
  <c r="R1449" i="7"/>
  <c r="Q1449" i="7"/>
  <c r="P1449" i="7"/>
  <c r="O1449" i="7"/>
  <c r="N1449" i="7"/>
  <c r="M1449" i="7"/>
  <c r="L1449" i="7"/>
  <c r="K1449" i="7"/>
  <c r="J1449" i="7"/>
  <c r="I1449" i="7"/>
  <c r="H1449" i="7"/>
  <c r="G1449" i="7"/>
  <c r="F1449" i="7"/>
  <c r="E1449" i="7"/>
  <c r="D1449" i="7"/>
  <c r="C1449" i="7"/>
  <c r="B1449" i="7"/>
  <c r="A1449" i="7"/>
  <c r="AB1448" i="7"/>
  <c r="AA1448" i="7"/>
  <c r="Z1448" i="7"/>
  <c r="Y1448" i="7"/>
  <c r="X1448" i="7"/>
  <c r="W1448" i="7"/>
  <c r="V1448" i="7"/>
  <c r="U1448" i="7"/>
  <c r="T1448" i="7"/>
  <c r="S1448" i="7"/>
  <c r="R1448" i="7"/>
  <c r="Q1448" i="7"/>
  <c r="P1448" i="7"/>
  <c r="O1448" i="7"/>
  <c r="N1448" i="7"/>
  <c r="M1448" i="7"/>
  <c r="L1448" i="7"/>
  <c r="K1448" i="7"/>
  <c r="J1448" i="7"/>
  <c r="I1448" i="7"/>
  <c r="H1448" i="7"/>
  <c r="G1448" i="7"/>
  <c r="F1448" i="7"/>
  <c r="E1448" i="7"/>
  <c r="D1448" i="7"/>
  <c r="C1448" i="7"/>
  <c r="B1448" i="7"/>
  <c r="A1448" i="7"/>
  <c r="AB1447" i="7"/>
  <c r="AA1447" i="7"/>
  <c r="Z1447" i="7"/>
  <c r="Y1447" i="7"/>
  <c r="X1447" i="7"/>
  <c r="W1447" i="7"/>
  <c r="V1447" i="7"/>
  <c r="U1447" i="7"/>
  <c r="T1447" i="7"/>
  <c r="S1447" i="7"/>
  <c r="R1447" i="7"/>
  <c r="Q1447" i="7"/>
  <c r="P1447" i="7"/>
  <c r="O1447" i="7"/>
  <c r="N1447" i="7"/>
  <c r="M1447" i="7"/>
  <c r="L1447" i="7"/>
  <c r="K1447" i="7"/>
  <c r="J1447" i="7"/>
  <c r="I1447" i="7"/>
  <c r="H1447" i="7"/>
  <c r="G1447" i="7"/>
  <c r="F1447" i="7"/>
  <c r="E1447" i="7"/>
  <c r="D1447" i="7"/>
  <c r="C1447" i="7"/>
  <c r="B1447" i="7"/>
  <c r="A1447" i="7"/>
  <c r="AB1446" i="7"/>
  <c r="AA1446" i="7"/>
  <c r="Z1446" i="7"/>
  <c r="Y1446" i="7"/>
  <c r="X1446" i="7"/>
  <c r="W1446" i="7"/>
  <c r="V1446" i="7"/>
  <c r="U1446" i="7"/>
  <c r="T1446" i="7"/>
  <c r="S1446" i="7"/>
  <c r="R1446" i="7"/>
  <c r="Q1446" i="7"/>
  <c r="P1446" i="7"/>
  <c r="O1446" i="7"/>
  <c r="N1446" i="7"/>
  <c r="M1446" i="7"/>
  <c r="L1446" i="7"/>
  <c r="K1446" i="7"/>
  <c r="J1446" i="7"/>
  <c r="I1446" i="7"/>
  <c r="H1446" i="7"/>
  <c r="G1446" i="7"/>
  <c r="F1446" i="7"/>
  <c r="E1446" i="7"/>
  <c r="D1446" i="7"/>
  <c r="C1446" i="7"/>
  <c r="B1446" i="7"/>
  <c r="A1446" i="7"/>
  <c r="AB1445" i="7"/>
  <c r="AA1445" i="7"/>
  <c r="Z1445" i="7"/>
  <c r="Y1445" i="7"/>
  <c r="X1445" i="7"/>
  <c r="W1445" i="7"/>
  <c r="V1445" i="7"/>
  <c r="U1445" i="7"/>
  <c r="T1445" i="7"/>
  <c r="S1445" i="7"/>
  <c r="R1445" i="7"/>
  <c r="Q1445" i="7"/>
  <c r="P1445" i="7"/>
  <c r="O1445" i="7"/>
  <c r="N1445" i="7"/>
  <c r="M1445" i="7"/>
  <c r="L1445" i="7"/>
  <c r="K1445" i="7"/>
  <c r="J1445" i="7"/>
  <c r="I1445" i="7"/>
  <c r="H1445" i="7"/>
  <c r="G1445" i="7"/>
  <c r="F1445" i="7"/>
  <c r="E1445" i="7"/>
  <c r="D1445" i="7"/>
  <c r="C1445" i="7"/>
  <c r="B1445" i="7"/>
  <c r="A1445" i="7"/>
  <c r="AB1444" i="7"/>
  <c r="AA1444" i="7"/>
  <c r="Z1444" i="7"/>
  <c r="Y1444" i="7"/>
  <c r="X1444" i="7"/>
  <c r="W1444" i="7"/>
  <c r="V1444" i="7"/>
  <c r="U1444" i="7"/>
  <c r="T1444" i="7"/>
  <c r="S1444" i="7"/>
  <c r="R1444" i="7"/>
  <c r="Q1444" i="7"/>
  <c r="P1444" i="7"/>
  <c r="O1444" i="7"/>
  <c r="N1444" i="7"/>
  <c r="M1444" i="7"/>
  <c r="L1444" i="7"/>
  <c r="K1444" i="7"/>
  <c r="J1444" i="7"/>
  <c r="I1444" i="7"/>
  <c r="H1444" i="7"/>
  <c r="G1444" i="7"/>
  <c r="F1444" i="7"/>
  <c r="E1444" i="7"/>
  <c r="D1444" i="7"/>
  <c r="C1444" i="7"/>
  <c r="B1444" i="7"/>
  <c r="A1444" i="7"/>
  <c r="AB1443" i="7"/>
  <c r="AA1443" i="7"/>
  <c r="Z1443" i="7"/>
  <c r="Y1443" i="7"/>
  <c r="X1443" i="7"/>
  <c r="W1443" i="7"/>
  <c r="V1443" i="7"/>
  <c r="U1443" i="7"/>
  <c r="T1443" i="7"/>
  <c r="S1443" i="7"/>
  <c r="R1443" i="7"/>
  <c r="Q1443" i="7"/>
  <c r="P1443" i="7"/>
  <c r="O1443" i="7"/>
  <c r="N1443" i="7"/>
  <c r="M1443" i="7"/>
  <c r="L1443" i="7"/>
  <c r="K1443" i="7"/>
  <c r="J1443" i="7"/>
  <c r="I1443" i="7"/>
  <c r="H1443" i="7"/>
  <c r="G1443" i="7"/>
  <c r="F1443" i="7"/>
  <c r="E1443" i="7"/>
  <c r="D1443" i="7"/>
  <c r="C1443" i="7"/>
  <c r="B1443" i="7"/>
  <c r="A1443" i="7"/>
  <c r="AB1442" i="7"/>
  <c r="AA1442" i="7"/>
  <c r="Z1442" i="7"/>
  <c r="Y1442" i="7"/>
  <c r="X1442" i="7"/>
  <c r="W1442" i="7"/>
  <c r="V1442" i="7"/>
  <c r="U1442" i="7"/>
  <c r="T1442" i="7"/>
  <c r="S1442" i="7"/>
  <c r="R1442" i="7"/>
  <c r="Q1442" i="7"/>
  <c r="P1442" i="7"/>
  <c r="O1442" i="7"/>
  <c r="N1442" i="7"/>
  <c r="M1442" i="7"/>
  <c r="L1442" i="7"/>
  <c r="K1442" i="7"/>
  <c r="J1442" i="7"/>
  <c r="I1442" i="7"/>
  <c r="H1442" i="7"/>
  <c r="G1442" i="7"/>
  <c r="F1442" i="7"/>
  <c r="E1442" i="7"/>
  <c r="D1442" i="7"/>
  <c r="C1442" i="7"/>
  <c r="B1442" i="7"/>
  <c r="A1442" i="7"/>
  <c r="AB1441" i="7"/>
  <c r="AA1441" i="7"/>
  <c r="Z1441" i="7"/>
  <c r="Y1441" i="7"/>
  <c r="X1441" i="7"/>
  <c r="W1441" i="7"/>
  <c r="V1441" i="7"/>
  <c r="U1441" i="7"/>
  <c r="T1441" i="7"/>
  <c r="S1441" i="7"/>
  <c r="R1441" i="7"/>
  <c r="Q1441" i="7"/>
  <c r="P1441" i="7"/>
  <c r="O1441" i="7"/>
  <c r="N1441" i="7"/>
  <c r="M1441" i="7"/>
  <c r="L1441" i="7"/>
  <c r="K1441" i="7"/>
  <c r="J1441" i="7"/>
  <c r="I1441" i="7"/>
  <c r="H1441" i="7"/>
  <c r="G1441" i="7"/>
  <c r="F1441" i="7"/>
  <c r="E1441" i="7"/>
  <c r="D1441" i="7"/>
  <c r="C1441" i="7"/>
  <c r="B1441" i="7"/>
  <c r="A1441" i="7"/>
  <c r="AB1440" i="7"/>
  <c r="AA1440" i="7"/>
  <c r="Z1440" i="7"/>
  <c r="Y1440" i="7"/>
  <c r="X1440" i="7"/>
  <c r="W1440" i="7"/>
  <c r="V1440" i="7"/>
  <c r="U1440" i="7"/>
  <c r="T1440" i="7"/>
  <c r="S1440" i="7"/>
  <c r="R1440" i="7"/>
  <c r="Q1440" i="7"/>
  <c r="P1440" i="7"/>
  <c r="O1440" i="7"/>
  <c r="N1440" i="7"/>
  <c r="M1440" i="7"/>
  <c r="L1440" i="7"/>
  <c r="K1440" i="7"/>
  <c r="J1440" i="7"/>
  <c r="I1440" i="7"/>
  <c r="H1440" i="7"/>
  <c r="G1440" i="7"/>
  <c r="F1440" i="7"/>
  <c r="E1440" i="7"/>
  <c r="D1440" i="7"/>
  <c r="C1440" i="7"/>
  <c r="B1440" i="7"/>
  <c r="A1440" i="7"/>
  <c r="AB1439" i="7"/>
  <c r="AA1439" i="7"/>
  <c r="Z1439" i="7"/>
  <c r="Y1439" i="7"/>
  <c r="X1439" i="7"/>
  <c r="W1439" i="7"/>
  <c r="V1439" i="7"/>
  <c r="U1439" i="7"/>
  <c r="T1439" i="7"/>
  <c r="S1439" i="7"/>
  <c r="R1439" i="7"/>
  <c r="Q1439" i="7"/>
  <c r="P1439" i="7"/>
  <c r="O1439" i="7"/>
  <c r="N1439" i="7"/>
  <c r="M1439" i="7"/>
  <c r="L1439" i="7"/>
  <c r="K1439" i="7"/>
  <c r="J1439" i="7"/>
  <c r="I1439" i="7"/>
  <c r="H1439" i="7"/>
  <c r="G1439" i="7"/>
  <c r="F1439" i="7"/>
  <c r="E1439" i="7"/>
  <c r="D1439" i="7"/>
  <c r="C1439" i="7"/>
  <c r="B1439" i="7"/>
  <c r="A1439" i="7"/>
  <c r="AB1438" i="7"/>
  <c r="AA1438" i="7"/>
  <c r="Z1438" i="7"/>
  <c r="Y1438" i="7"/>
  <c r="X1438" i="7"/>
  <c r="W1438" i="7"/>
  <c r="V1438" i="7"/>
  <c r="U1438" i="7"/>
  <c r="T1438" i="7"/>
  <c r="S1438" i="7"/>
  <c r="R1438" i="7"/>
  <c r="Q1438" i="7"/>
  <c r="P1438" i="7"/>
  <c r="O1438" i="7"/>
  <c r="N1438" i="7"/>
  <c r="M1438" i="7"/>
  <c r="L1438" i="7"/>
  <c r="K1438" i="7"/>
  <c r="J1438" i="7"/>
  <c r="I1438" i="7"/>
  <c r="H1438" i="7"/>
  <c r="G1438" i="7"/>
  <c r="F1438" i="7"/>
  <c r="E1438" i="7"/>
  <c r="D1438" i="7"/>
  <c r="C1438" i="7"/>
  <c r="B1438" i="7"/>
  <c r="A1438" i="7"/>
  <c r="AB1437" i="7"/>
  <c r="AA1437" i="7"/>
  <c r="Z1437" i="7"/>
  <c r="Y1437" i="7"/>
  <c r="X1437" i="7"/>
  <c r="W1437" i="7"/>
  <c r="V1437" i="7"/>
  <c r="U1437" i="7"/>
  <c r="T1437" i="7"/>
  <c r="S1437" i="7"/>
  <c r="R1437" i="7"/>
  <c r="Q1437" i="7"/>
  <c r="P1437" i="7"/>
  <c r="O1437" i="7"/>
  <c r="N1437" i="7"/>
  <c r="M1437" i="7"/>
  <c r="L1437" i="7"/>
  <c r="K1437" i="7"/>
  <c r="J1437" i="7"/>
  <c r="I1437" i="7"/>
  <c r="H1437" i="7"/>
  <c r="G1437" i="7"/>
  <c r="F1437" i="7"/>
  <c r="E1437" i="7"/>
  <c r="D1437" i="7"/>
  <c r="C1437" i="7"/>
  <c r="B1437" i="7"/>
  <c r="A1437" i="7"/>
  <c r="AB1436" i="7"/>
  <c r="AA1436" i="7"/>
  <c r="Z1436" i="7"/>
  <c r="Y1436" i="7"/>
  <c r="X1436" i="7"/>
  <c r="W1436" i="7"/>
  <c r="V1436" i="7"/>
  <c r="U1436" i="7"/>
  <c r="T1436" i="7"/>
  <c r="S1436" i="7"/>
  <c r="R1436" i="7"/>
  <c r="Q1436" i="7"/>
  <c r="P1436" i="7"/>
  <c r="O1436" i="7"/>
  <c r="N1436" i="7"/>
  <c r="M1436" i="7"/>
  <c r="L1436" i="7"/>
  <c r="K1436" i="7"/>
  <c r="J1436" i="7"/>
  <c r="I1436" i="7"/>
  <c r="H1436" i="7"/>
  <c r="G1436" i="7"/>
  <c r="F1436" i="7"/>
  <c r="E1436" i="7"/>
  <c r="D1436" i="7"/>
  <c r="C1436" i="7"/>
  <c r="B1436" i="7"/>
  <c r="A1436" i="7"/>
  <c r="AB1435" i="7"/>
  <c r="AA1435" i="7"/>
  <c r="Z1435" i="7"/>
  <c r="Y1435" i="7"/>
  <c r="X1435" i="7"/>
  <c r="W1435" i="7"/>
  <c r="V1435" i="7"/>
  <c r="U1435" i="7"/>
  <c r="T1435" i="7"/>
  <c r="S1435" i="7"/>
  <c r="R1435" i="7"/>
  <c r="Q1435" i="7"/>
  <c r="P1435" i="7"/>
  <c r="O1435" i="7"/>
  <c r="N1435" i="7"/>
  <c r="M1435" i="7"/>
  <c r="L1435" i="7"/>
  <c r="K1435" i="7"/>
  <c r="J1435" i="7"/>
  <c r="I1435" i="7"/>
  <c r="H1435" i="7"/>
  <c r="G1435" i="7"/>
  <c r="F1435" i="7"/>
  <c r="E1435" i="7"/>
  <c r="D1435" i="7"/>
  <c r="C1435" i="7"/>
  <c r="B1435" i="7"/>
  <c r="A1435" i="7"/>
  <c r="AB1434" i="7"/>
  <c r="AA1434" i="7"/>
  <c r="Z1434" i="7"/>
  <c r="Y1434" i="7"/>
  <c r="X1434" i="7"/>
  <c r="W1434" i="7"/>
  <c r="V1434" i="7"/>
  <c r="U1434" i="7"/>
  <c r="T1434" i="7"/>
  <c r="S1434" i="7"/>
  <c r="R1434" i="7"/>
  <c r="Q1434" i="7"/>
  <c r="P1434" i="7"/>
  <c r="O1434" i="7"/>
  <c r="N1434" i="7"/>
  <c r="M1434" i="7"/>
  <c r="L1434" i="7"/>
  <c r="K1434" i="7"/>
  <c r="J1434" i="7"/>
  <c r="I1434" i="7"/>
  <c r="H1434" i="7"/>
  <c r="G1434" i="7"/>
  <c r="F1434" i="7"/>
  <c r="E1434" i="7"/>
  <c r="D1434" i="7"/>
  <c r="C1434" i="7"/>
  <c r="B1434" i="7"/>
  <c r="A1434" i="7"/>
  <c r="AB1433" i="7"/>
  <c r="AA1433" i="7"/>
  <c r="Z1433" i="7"/>
  <c r="Y1433" i="7"/>
  <c r="X1433" i="7"/>
  <c r="W1433" i="7"/>
  <c r="V1433" i="7"/>
  <c r="U1433" i="7"/>
  <c r="T1433" i="7"/>
  <c r="S1433" i="7"/>
  <c r="R1433" i="7"/>
  <c r="Q1433" i="7"/>
  <c r="P1433" i="7"/>
  <c r="O1433" i="7"/>
  <c r="N1433" i="7"/>
  <c r="M1433" i="7"/>
  <c r="L1433" i="7"/>
  <c r="K1433" i="7"/>
  <c r="J1433" i="7"/>
  <c r="I1433" i="7"/>
  <c r="H1433" i="7"/>
  <c r="G1433" i="7"/>
  <c r="F1433" i="7"/>
  <c r="E1433" i="7"/>
  <c r="D1433" i="7"/>
  <c r="C1433" i="7"/>
  <c r="B1433" i="7"/>
  <c r="A1433" i="7"/>
  <c r="AB1432" i="7"/>
  <c r="AA1432" i="7"/>
  <c r="Z1432" i="7"/>
  <c r="Y1432" i="7"/>
  <c r="X1432" i="7"/>
  <c r="W1432" i="7"/>
  <c r="V1432" i="7"/>
  <c r="U1432" i="7"/>
  <c r="T1432" i="7"/>
  <c r="S1432" i="7"/>
  <c r="R1432" i="7"/>
  <c r="Q1432" i="7"/>
  <c r="P1432" i="7"/>
  <c r="O1432" i="7"/>
  <c r="N1432" i="7"/>
  <c r="M1432" i="7"/>
  <c r="L1432" i="7"/>
  <c r="K1432" i="7"/>
  <c r="J1432" i="7"/>
  <c r="I1432" i="7"/>
  <c r="H1432" i="7"/>
  <c r="G1432" i="7"/>
  <c r="F1432" i="7"/>
  <c r="E1432" i="7"/>
  <c r="D1432" i="7"/>
  <c r="C1432" i="7"/>
  <c r="B1432" i="7"/>
  <c r="A1432" i="7"/>
  <c r="AB1431" i="7"/>
  <c r="AA1431" i="7"/>
  <c r="Z1431" i="7"/>
  <c r="Y1431" i="7"/>
  <c r="X1431" i="7"/>
  <c r="W1431" i="7"/>
  <c r="V1431" i="7"/>
  <c r="U1431" i="7"/>
  <c r="T1431" i="7"/>
  <c r="S1431" i="7"/>
  <c r="R1431" i="7"/>
  <c r="Q1431" i="7"/>
  <c r="P1431" i="7"/>
  <c r="O1431" i="7"/>
  <c r="N1431" i="7"/>
  <c r="M1431" i="7"/>
  <c r="L1431" i="7"/>
  <c r="K1431" i="7"/>
  <c r="J1431" i="7"/>
  <c r="I1431" i="7"/>
  <c r="H1431" i="7"/>
  <c r="G1431" i="7"/>
  <c r="F1431" i="7"/>
  <c r="E1431" i="7"/>
  <c r="D1431" i="7"/>
  <c r="C1431" i="7"/>
  <c r="B1431" i="7"/>
  <c r="A1431" i="7"/>
  <c r="AB1430" i="7"/>
  <c r="AA1430" i="7"/>
  <c r="Z1430" i="7"/>
  <c r="Y1430" i="7"/>
  <c r="X1430" i="7"/>
  <c r="W1430" i="7"/>
  <c r="V1430" i="7"/>
  <c r="U1430" i="7"/>
  <c r="T1430" i="7"/>
  <c r="S1430" i="7"/>
  <c r="R1430" i="7"/>
  <c r="Q1430" i="7"/>
  <c r="P1430" i="7"/>
  <c r="O1430" i="7"/>
  <c r="N1430" i="7"/>
  <c r="M1430" i="7"/>
  <c r="L1430" i="7"/>
  <c r="K1430" i="7"/>
  <c r="J1430" i="7"/>
  <c r="I1430" i="7"/>
  <c r="H1430" i="7"/>
  <c r="G1430" i="7"/>
  <c r="F1430" i="7"/>
  <c r="E1430" i="7"/>
  <c r="D1430" i="7"/>
  <c r="C1430" i="7"/>
  <c r="B1430" i="7"/>
  <c r="A1430" i="7"/>
  <c r="AB1429" i="7"/>
  <c r="AA1429" i="7"/>
  <c r="Z1429" i="7"/>
  <c r="Y1429" i="7"/>
  <c r="X1429" i="7"/>
  <c r="W1429" i="7"/>
  <c r="V1429" i="7"/>
  <c r="U1429" i="7"/>
  <c r="T1429" i="7"/>
  <c r="S1429" i="7"/>
  <c r="R1429" i="7"/>
  <c r="Q1429" i="7"/>
  <c r="P1429" i="7"/>
  <c r="O1429" i="7"/>
  <c r="N1429" i="7"/>
  <c r="M1429" i="7"/>
  <c r="L1429" i="7"/>
  <c r="K1429" i="7"/>
  <c r="J1429" i="7"/>
  <c r="I1429" i="7"/>
  <c r="H1429" i="7"/>
  <c r="G1429" i="7"/>
  <c r="F1429" i="7"/>
  <c r="E1429" i="7"/>
  <c r="D1429" i="7"/>
  <c r="C1429" i="7"/>
  <c r="B1429" i="7"/>
  <c r="A1429" i="7"/>
  <c r="AB1428" i="7"/>
  <c r="AA1428" i="7"/>
  <c r="Z1428" i="7"/>
  <c r="Y1428" i="7"/>
  <c r="X1428" i="7"/>
  <c r="W1428" i="7"/>
  <c r="V1428" i="7"/>
  <c r="U1428" i="7"/>
  <c r="T1428" i="7"/>
  <c r="S1428" i="7"/>
  <c r="R1428" i="7"/>
  <c r="Q1428" i="7"/>
  <c r="P1428" i="7"/>
  <c r="O1428" i="7"/>
  <c r="N1428" i="7"/>
  <c r="M1428" i="7"/>
  <c r="L1428" i="7"/>
  <c r="K1428" i="7"/>
  <c r="J1428" i="7"/>
  <c r="I1428" i="7"/>
  <c r="H1428" i="7"/>
  <c r="G1428" i="7"/>
  <c r="F1428" i="7"/>
  <c r="E1428" i="7"/>
  <c r="D1428" i="7"/>
  <c r="C1428" i="7"/>
  <c r="B1428" i="7"/>
  <c r="A1428" i="7"/>
  <c r="AB1427" i="7"/>
  <c r="AA1427" i="7"/>
  <c r="Z1427" i="7"/>
  <c r="Y1427" i="7"/>
  <c r="X1427" i="7"/>
  <c r="W1427" i="7"/>
  <c r="V1427" i="7"/>
  <c r="U1427" i="7"/>
  <c r="T1427" i="7"/>
  <c r="S1427" i="7"/>
  <c r="R1427" i="7"/>
  <c r="Q1427" i="7"/>
  <c r="P1427" i="7"/>
  <c r="O1427" i="7"/>
  <c r="N1427" i="7"/>
  <c r="M1427" i="7"/>
  <c r="L1427" i="7"/>
  <c r="K1427" i="7"/>
  <c r="J1427" i="7"/>
  <c r="I1427" i="7"/>
  <c r="H1427" i="7"/>
  <c r="G1427" i="7"/>
  <c r="F1427" i="7"/>
  <c r="E1427" i="7"/>
  <c r="D1427" i="7"/>
  <c r="C1427" i="7"/>
  <c r="B1427" i="7"/>
  <c r="A1427" i="7"/>
  <c r="AB1426" i="7"/>
  <c r="AA1426" i="7"/>
  <c r="Z1426" i="7"/>
  <c r="Y1426" i="7"/>
  <c r="X1426" i="7"/>
  <c r="W1426" i="7"/>
  <c r="V1426" i="7"/>
  <c r="U1426" i="7"/>
  <c r="T1426" i="7"/>
  <c r="S1426" i="7"/>
  <c r="R1426" i="7"/>
  <c r="Q1426" i="7"/>
  <c r="P1426" i="7"/>
  <c r="O1426" i="7"/>
  <c r="N1426" i="7"/>
  <c r="M1426" i="7"/>
  <c r="L1426" i="7"/>
  <c r="K1426" i="7"/>
  <c r="J1426" i="7"/>
  <c r="I1426" i="7"/>
  <c r="H1426" i="7"/>
  <c r="G1426" i="7"/>
  <c r="F1426" i="7"/>
  <c r="E1426" i="7"/>
  <c r="D1426" i="7"/>
  <c r="C1426" i="7"/>
  <c r="B1426" i="7"/>
  <c r="A1426" i="7"/>
  <c r="AB1425" i="7"/>
  <c r="AA1425" i="7"/>
  <c r="Z1425" i="7"/>
  <c r="Y1425" i="7"/>
  <c r="X1425" i="7"/>
  <c r="W1425" i="7"/>
  <c r="V1425" i="7"/>
  <c r="U1425" i="7"/>
  <c r="T1425" i="7"/>
  <c r="S1425" i="7"/>
  <c r="R1425" i="7"/>
  <c r="Q1425" i="7"/>
  <c r="P1425" i="7"/>
  <c r="O1425" i="7"/>
  <c r="N1425" i="7"/>
  <c r="M1425" i="7"/>
  <c r="L1425" i="7"/>
  <c r="K1425" i="7"/>
  <c r="J1425" i="7"/>
  <c r="I1425" i="7"/>
  <c r="H1425" i="7"/>
  <c r="G1425" i="7"/>
  <c r="F1425" i="7"/>
  <c r="E1425" i="7"/>
  <c r="D1425" i="7"/>
  <c r="C1425" i="7"/>
  <c r="B1425" i="7"/>
  <c r="A1425" i="7"/>
  <c r="AB1424" i="7"/>
  <c r="AA1424" i="7"/>
  <c r="Z1424" i="7"/>
  <c r="Y1424" i="7"/>
  <c r="X1424" i="7"/>
  <c r="W1424" i="7"/>
  <c r="V1424" i="7"/>
  <c r="U1424" i="7"/>
  <c r="T1424" i="7"/>
  <c r="S1424" i="7"/>
  <c r="R1424" i="7"/>
  <c r="Q1424" i="7"/>
  <c r="P1424" i="7"/>
  <c r="O1424" i="7"/>
  <c r="N1424" i="7"/>
  <c r="M1424" i="7"/>
  <c r="L1424" i="7"/>
  <c r="K1424" i="7"/>
  <c r="J1424" i="7"/>
  <c r="I1424" i="7"/>
  <c r="H1424" i="7"/>
  <c r="G1424" i="7"/>
  <c r="F1424" i="7"/>
  <c r="E1424" i="7"/>
  <c r="D1424" i="7"/>
  <c r="C1424" i="7"/>
  <c r="B1424" i="7"/>
  <c r="A1424" i="7"/>
  <c r="AB1423" i="7"/>
  <c r="AA1423" i="7"/>
  <c r="Z1423" i="7"/>
  <c r="Y1423" i="7"/>
  <c r="X1423" i="7"/>
  <c r="W1423" i="7"/>
  <c r="V1423" i="7"/>
  <c r="U1423" i="7"/>
  <c r="T1423" i="7"/>
  <c r="S1423" i="7"/>
  <c r="R1423" i="7"/>
  <c r="Q1423" i="7"/>
  <c r="P1423" i="7"/>
  <c r="O1423" i="7"/>
  <c r="N1423" i="7"/>
  <c r="M1423" i="7"/>
  <c r="L1423" i="7"/>
  <c r="K1423" i="7"/>
  <c r="J1423" i="7"/>
  <c r="I1423" i="7"/>
  <c r="H1423" i="7"/>
  <c r="G1423" i="7"/>
  <c r="F1423" i="7"/>
  <c r="E1423" i="7"/>
  <c r="D1423" i="7"/>
  <c r="C1423" i="7"/>
  <c r="B1423" i="7"/>
  <c r="A1423" i="7"/>
  <c r="AB1422" i="7"/>
  <c r="AA1422" i="7"/>
  <c r="Z1422" i="7"/>
  <c r="Y1422" i="7"/>
  <c r="X1422" i="7"/>
  <c r="W1422" i="7"/>
  <c r="V1422" i="7"/>
  <c r="U1422" i="7"/>
  <c r="T1422" i="7"/>
  <c r="S1422" i="7"/>
  <c r="R1422" i="7"/>
  <c r="Q1422" i="7"/>
  <c r="P1422" i="7"/>
  <c r="O1422" i="7"/>
  <c r="N1422" i="7"/>
  <c r="M1422" i="7"/>
  <c r="L1422" i="7"/>
  <c r="K1422" i="7"/>
  <c r="J1422" i="7"/>
  <c r="I1422" i="7"/>
  <c r="H1422" i="7"/>
  <c r="G1422" i="7"/>
  <c r="F1422" i="7"/>
  <c r="E1422" i="7"/>
  <c r="D1422" i="7"/>
  <c r="C1422" i="7"/>
  <c r="B1422" i="7"/>
  <c r="A1422" i="7"/>
  <c r="AB1421" i="7"/>
  <c r="AA1421" i="7"/>
  <c r="Z1421" i="7"/>
  <c r="Y1421" i="7"/>
  <c r="X1421" i="7"/>
  <c r="W1421" i="7"/>
  <c r="V1421" i="7"/>
  <c r="U1421" i="7"/>
  <c r="T1421" i="7"/>
  <c r="S1421" i="7"/>
  <c r="R1421" i="7"/>
  <c r="Q1421" i="7"/>
  <c r="P1421" i="7"/>
  <c r="O1421" i="7"/>
  <c r="N1421" i="7"/>
  <c r="M1421" i="7"/>
  <c r="L1421" i="7"/>
  <c r="K1421" i="7"/>
  <c r="J1421" i="7"/>
  <c r="I1421" i="7"/>
  <c r="H1421" i="7"/>
  <c r="G1421" i="7"/>
  <c r="F1421" i="7"/>
  <c r="E1421" i="7"/>
  <c r="D1421" i="7"/>
  <c r="C1421" i="7"/>
  <c r="B1421" i="7"/>
  <c r="A1421" i="7"/>
  <c r="AB1420" i="7"/>
  <c r="AA1420" i="7"/>
  <c r="Z1420" i="7"/>
  <c r="Y1420" i="7"/>
  <c r="X1420" i="7"/>
  <c r="W1420" i="7"/>
  <c r="V1420" i="7"/>
  <c r="U1420" i="7"/>
  <c r="T1420" i="7"/>
  <c r="S1420" i="7"/>
  <c r="R1420" i="7"/>
  <c r="Q1420" i="7"/>
  <c r="P1420" i="7"/>
  <c r="O1420" i="7"/>
  <c r="N1420" i="7"/>
  <c r="M1420" i="7"/>
  <c r="L1420" i="7"/>
  <c r="K1420" i="7"/>
  <c r="J1420" i="7"/>
  <c r="I1420" i="7"/>
  <c r="H1420" i="7"/>
  <c r="G1420" i="7"/>
  <c r="F1420" i="7"/>
  <c r="E1420" i="7"/>
  <c r="D1420" i="7"/>
  <c r="C1420" i="7"/>
  <c r="B1420" i="7"/>
  <c r="A1420" i="7"/>
  <c r="AB1419" i="7"/>
  <c r="AA1419" i="7"/>
  <c r="Z1419" i="7"/>
  <c r="Y1419" i="7"/>
  <c r="X1419" i="7"/>
  <c r="W1419" i="7"/>
  <c r="V1419" i="7"/>
  <c r="U1419" i="7"/>
  <c r="T1419" i="7"/>
  <c r="S1419" i="7"/>
  <c r="R1419" i="7"/>
  <c r="Q1419" i="7"/>
  <c r="P1419" i="7"/>
  <c r="O1419" i="7"/>
  <c r="N1419" i="7"/>
  <c r="M1419" i="7"/>
  <c r="L1419" i="7"/>
  <c r="K1419" i="7"/>
  <c r="J1419" i="7"/>
  <c r="I1419" i="7"/>
  <c r="H1419" i="7"/>
  <c r="G1419" i="7"/>
  <c r="F1419" i="7"/>
  <c r="E1419" i="7"/>
  <c r="D1419" i="7"/>
  <c r="C1419" i="7"/>
  <c r="B1419" i="7"/>
  <c r="A1419" i="7"/>
  <c r="AB1418" i="7"/>
  <c r="AA1418" i="7"/>
  <c r="Z1418" i="7"/>
  <c r="Y1418" i="7"/>
  <c r="X1418" i="7"/>
  <c r="W1418" i="7"/>
  <c r="V1418" i="7"/>
  <c r="U1418" i="7"/>
  <c r="T1418" i="7"/>
  <c r="S1418" i="7"/>
  <c r="R1418" i="7"/>
  <c r="Q1418" i="7"/>
  <c r="P1418" i="7"/>
  <c r="O1418" i="7"/>
  <c r="N1418" i="7"/>
  <c r="M1418" i="7"/>
  <c r="L1418" i="7"/>
  <c r="K1418" i="7"/>
  <c r="J1418" i="7"/>
  <c r="I1418" i="7"/>
  <c r="H1418" i="7"/>
  <c r="G1418" i="7"/>
  <c r="F1418" i="7"/>
  <c r="E1418" i="7"/>
  <c r="D1418" i="7"/>
  <c r="C1418" i="7"/>
  <c r="B1418" i="7"/>
  <c r="A1418" i="7"/>
  <c r="AB1417" i="7"/>
  <c r="AA1417" i="7"/>
  <c r="Z1417" i="7"/>
  <c r="Y1417" i="7"/>
  <c r="X1417" i="7"/>
  <c r="W1417" i="7"/>
  <c r="V1417" i="7"/>
  <c r="U1417" i="7"/>
  <c r="T1417" i="7"/>
  <c r="S1417" i="7"/>
  <c r="R1417" i="7"/>
  <c r="Q1417" i="7"/>
  <c r="P1417" i="7"/>
  <c r="O1417" i="7"/>
  <c r="N1417" i="7"/>
  <c r="M1417" i="7"/>
  <c r="L1417" i="7"/>
  <c r="K1417" i="7"/>
  <c r="J1417" i="7"/>
  <c r="I1417" i="7"/>
  <c r="H1417" i="7"/>
  <c r="G1417" i="7"/>
  <c r="F1417" i="7"/>
  <c r="E1417" i="7"/>
  <c r="D1417" i="7"/>
  <c r="C1417" i="7"/>
  <c r="B1417" i="7"/>
  <c r="A1417" i="7"/>
  <c r="AB1416" i="7"/>
  <c r="AA1416" i="7"/>
  <c r="Z1416" i="7"/>
  <c r="Y1416" i="7"/>
  <c r="X1416" i="7"/>
  <c r="W1416" i="7"/>
  <c r="V1416" i="7"/>
  <c r="U1416" i="7"/>
  <c r="T1416" i="7"/>
  <c r="S1416" i="7"/>
  <c r="R1416" i="7"/>
  <c r="Q1416" i="7"/>
  <c r="P1416" i="7"/>
  <c r="O1416" i="7"/>
  <c r="N1416" i="7"/>
  <c r="M1416" i="7"/>
  <c r="L1416" i="7"/>
  <c r="K1416" i="7"/>
  <c r="J1416" i="7"/>
  <c r="I1416" i="7"/>
  <c r="H1416" i="7"/>
  <c r="G1416" i="7"/>
  <c r="F1416" i="7"/>
  <c r="E1416" i="7"/>
  <c r="D1416" i="7"/>
  <c r="C1416" i="7"/>
  <c r="B1416" i="7"/>
  <c r="A1416" i="7"/>
  <c r="AB1415" i="7"/>
  <c r="AA1415" i="7"/>
  <c r="Z1415" i="7"/>
  <c r="Y1415" i="7"/>
  <c r="X1415" i="7"/>
  <c r="W1415" i="7"/>
  <c r="V1415" i="7"/>
  <c r="U1415" i="7"/>
  <c r="T1415" i="7"/>
  <c r="S1415" i="7"/>
  <c r="R1415" i="7"/>
  <c r="Q1415" i="7"/>
  <c r="P1415" i="7"/>
  <c r="O1415" i="7"/>
  <c r="N1415" i="7"/>
  <c r="M1415" i="7"/>
  <c r="L1415" i="7"/>
  <c r="K1415" i="7"/>
  <c r="J1415" i="7"/>
  <c r="I1415" i="7"/>
  <c r="H1415" i="7"/>
  <c r="G1415" i="7"/>
  <c r="F1415" i="7"/>
  <c r="E1415" i="7"/>
  <c r="D1415" i="7"/>
  <c r="C1415" i="7"/>
  <c r="B1415" i="7"/>
  <c r="A1415" i="7"/>
  <c r="AB1414" i="7"/>
  <c r="AA1414" i="7"/>
  <c r="Z1414" i="7"/>
  <c r="Y1414" i="7"/>
  <c r="X1414" i="7"/>
  <c r="W1414" i="7"/>
  <c r="V1414" i="7"/>
  <c r="U1414" i="7"/>
  <c r="T1414" i="7"/>
  <c r="S1414" i="7"/>
  <c r="R1414" i="7"/>
  <c r="Q1414" i="7"/>
  <c r="P1414" i="7"/>
  <c r="O1414" i="7"/>
  <c r="N1414" i="7"/>
  <c r="M1414" i="7"/>
  <c r="L1414" i="7"/>
  <c r="K1414" i="7"/>
  <c r="J1414" i="7"/>
  <c r="I1414" i="7"/>
  <c r="H1414" i="7"/>
  <c r="G1414" i="7"/>
  <c r="F1414" i="7"/>
  <c r="E1414" i="7"/>
  <c r="D1414" i="7"/>
  <c r="C1414" i="7"/>
  <c r="B1414" i="7"/>
  <c r="A1414" i="7"/>
  <c r="AB1413" i="7"/>
  <c r="AA1413" i="7"/>
  <c r="Z1413" i="7"/>
  <c r="Y1413" i="7"/>
  <c r="X1413" i="7"/>
  <c r="W1413" i="7"/>
  <c r="V1413" i="7"/>
  <c r="U1413" i="7"/>
  <c r="T1413" i="7"/>
  <c r="S1413" i="7"/>
  <c r="R1413" i="7"/>
  <c r="Q1413" i="7"/>
  <c r="P1413" i="7"/>
  <c r="O1413" i="7"/>
  <c r="N1413" i="7"/>
  <c r="M1413" i="7"/>
  <c r="L1413" i="7"/>
  <c r="K1413" i="7"/>
  <c r="J1413" i="7"/>
  <c r="I1413" i="7"/>
  <c r="H1413" i="7"/>
  <c r="G1413" i="7"/>
  <c r="F1413" i="7"/>
  <c r="E1413" i="7"/>
  <c r="D1413" i="7"/>
  <c r="C1413" i="7"/>
  <c r="B1413" i="7"/>
  <c r="A1413" i="7"/>
  <c r="AB1412" i="7"/>
  <c r="AA1412" i="7"/>
  <c r="Z1412" i="7"/>
  <c r="Y1412" i="7"/>
  <c r="X1412" i="7"/>
  <c r="W1412" i="7"/>
  <c r="V1412" i="7"/>
  <c r="U1412" i="7"/>
  <c r="T1412" i="7"/>
  <c r="S1412" i="7"/>
  <c r="R1412" i="7"/>
  <c r="Q1412" i="7"/>
  <c r="P1412" i="7"/>
  <c r="O1412" i="7"/>
  <c r="N1412" i="7"/>
  <c r="M1412" i="7"/>
  <c r="L1412" i="7"/>
  <c r="K1412" i="7"/>
  <c r="J1412" i="7"/>
  <c r="I1412" i="7"/>
  <c r="H1412" i="7"/>
  <c r="G1412" i="7"/>
  <c r="F1412" i="7"/>
  <c r="E1412" i="7"/>
  <c r="D1412" i="7"/>
  <c r="C1412" i="7"/>
  <c r="B1412" i="7"/>
  <c r="A1412" i="7"/>
  <c r="AB1411" i="7"/>
  <c r="AA1411" i="7"/>
  <c r="Z1411" i="7"/>
  <c r="Y1411" i="7"/>
  <c r="X1411" i="7"/>
  <c r="W1411" i="7"/>
  <c r="V1411" i="7"/>
  <c r="U1411" i="7"/>
  <c r="T1411" i="7"/>
  <c r="S1411" i="7"/>
  <c r="R1411" i="7"/>
  <c r="Q1411" i="7"/>
  <c r="P1411" i="7"/>
  <c r="O1411" i="7"/>
  <c r="N1411" i="7"/>
  <c r="M1411" i="7"/>
  <c r="L1411" i="7"/>
  <c r="K1411" i="7"/>
  <c r="J1411" i="7"/>
  <c r="I1411" i="7"/>
  <c r="H1411" i="7"/>
  <c r="G1411" i="7"/>
  <c r="F1411" i="7"/>
  <c r="E1411" i="7"/>
  <c r="D1411" i="7"/>
  <c r="C1411" i="7"/>
  <c r="B1411" i="7"/>
  <c r="A1411" i="7"/>
  <c r="AB1410" i="7"/>
  <c r="AA1410" i="7"/>
  <c r="Z1410" i="7"/>
  <c r="Y1410" i="7"/>
  <c r="X1410" i="7"/>
  <c r="W1410" i="7"/>
  <c r="V1410" i="7"/>
  <c r="U1410" i="7"/>
  <c r="T1410" i="7"/>
  <c r="S1410" i="7"/>
  <c r="R1410" i="7"/>
  <c r="Q1410" i="7"/>
  <c r="P1410" i="7"/>
  <c r="O1410" i="7"/>
  <c r="N1410" i="7"/>
  <c r="M1410" i="7"/>
  <c r="L1410" i="7"/>
  <c r="K1410" i="7"/>
  <c r="J1410" i="7"/>
  <c r="I1410" i="7"/>
  <c r="H1410" i="7"/>
  <c r="G1410" i="7"/>
  <c r="F1410" i="7"/>
  <c r="E1410" i="7"/>
  <c r="D1410" i="7"/>
  <c r="C1410" i="7"/>
  <c r="B1410" i="7"/>
  <c r="A1410" i="7"/>
  <c r="AB1409" i="7"/>
  <c r="AA1409" i="7"/>
  <c r="Z1409" i="7"/>
  <c r="Y1409" i="7"/>
  <c r="X1409" i="7"/>
  <c r="W1409" i="7"/>
  <c r="V1409" i="7"/>
  <c r="U1409" i="7"/>
  <c r="T1409" i="7"/>
  <c r="S1409" i="7"/>
  <c r="R1409" i="7"/>
  <c r="Q1409" i="7"/>
  <c r="P1409" i="7"/>
  <c r="O1409" i="7"/>
  <c r="N1409" i="7"/>
  <c r="M1409" i="7"/>
  <c r="L1409" i="7"/>
  <c r="K1409" i="7"/>
  <c r="J1409" i="7"/>
  <c r="I1409" i="7"/>
  <c r="H1409" i="7"/>
  <c r="G1409" i="7"/>
  <c r="F1409" i="7"/>
  <c r="E1409" i="7"/>
  <c r="D1409" i="7"/>
  <c r="C1409" i="7"/>
  <c r="B1409" i="7"/>
  <c r="A1409" i="7"/>
  <c r="AB1408" i="7"/>
  <c r="AA1408" i="7"/>
  <c r="Z1408" i="7"/>
  <c r="Y1408" i="7"/>
  <c r="X1408" i="7"/>
  <c r="W1408" i="7"/>
  <c r="V1408" i="7"/>
  <c r="U1408" i="7"/>
  <c r="T1408" i="7"/>
  <c r="S1408" i="7"/>
  <c r="R1408" i="7"/>
  <c r="Q1408" i="7"/>
  <c r="P1408" i="7"/>
  <c r="O1408" i="7"/>
  <c r="N1408" i="7"/>
  <c r="M1408" i="7"/>
  <c r="L1408" i="7"/>
  <c r="K1408" i="7"/>
  <c r="J1408" i="7"/>
  <c r="I1408" i="7"/>
  <c r="H1408" i="7"/>
  <c r="G1408" i="7"/>
  <c r="F1408" i="7"/>
  <c r="E1408" i="7"/>
  <c r="D1408" i="7"/>
  <c r="C1408" i="7"/>
  <c r="B1408" i="7"/>
  <c r="A1408" i="7"/>
  <c r="AB1017" i="7"/>
  <c r="AA1017" i="7"/>
  <c r="Z1017" i="7"/>
  <c r="Y1017" i="7"/>
  <c r="X1017" i="7"/>
  <c r="W1017" i="7"/>
  <c r="V1017" i="7"/>
  <c r="U1017" i="7"/>
  <c r="T1017" i="7"/>
  <c r="S1017" i="7"/>
  <c r="R1017" i="7"/>
  <c r="Q1017" i="7"/>
  <c r="P1017" i="7"/>
  <c r="O1017" i="7"/>
  <c r="N1017" i="7"/>
  <c r="M1017" i="7"/>
  <c r="L1017" i="7"/>
  <c r="K1017" i="7"/>
  <c r="J1017" i="7"/>
  <c r="I1017" i="7"/>
  <c r="H1017" i="7"/>
  <c r="G1017" i="7"/>
  <c r="F1017" i="7"/>
  <c r="E1017" i="7"/>
  <c r="D1017" i="7"/>
  <c r="C1017" i="7"/>
  <c r="B1017" i="7"/>
  <c r="A1017" i="7"/>
  <c r="AB1406" i="7"/>
  <c r="AA1406" i="7"/>
  <c r="Z1406" i="7"/>
  <c r="Y1406" i="7"/>
  <c r="X1406" i="7"/>
  <c r="W1406" i="7"/>
  <c r="V1406" i="7"/>
  <c r="U1406" i="7"/>
  <c r="T1406" i="7"/>
  <c r="S1406" i="7"/>
  <c r="R1406" i="7"/>
  <c r="Q1406" i="7"/>
  <c r="P1406" i="7"/>
  <c r="O1406" i="7"/>
  <c r="N1406" i="7"/>
  <c r="M1406" i="7"/>
  <c r="L1406" i="7"/>
  <c r="K1406" i="7"/>
  <c r="J1406" i="7"/>
  <c r="I1406" i="7"/>
  <c r="H1406" i="7"/>
  <c r="G1406" i="7"/>
  <c r="F1406" i="7"/>
  <c r="E1406" i="7"/>
  <c r="D1406" i="7"/>
  <c r="C1406" i="7"/>
  <c r="B1406" i="7"/>
  <c r="A1406" i="7"/>
  <c r="AB1405" i="7"/>
  <c r="AA1405" i="7"/>
  <c r="Z1405" i="7"/>
  <c r="Y1405" i="7"/>
  <c r="X1405" i="7"/>
  <c r="W1405" i="7"/>
  <c r="V1405" i="7"/>
  <c r="U1405" i="7"/>
  <c r="T1405" i="7"/>
  <c r="S1405" i="7"/>
  <c r="R1405" i="7"/>
  <c r="Q1405" i="7"/>
  <c r="P1405" i="7"/>
  <c r="O1405" i="7"/>
  <c r="N1405" i="7"/>
  <c r="M1405" i="7"/>
  <c r="L1405" i="7"/>
  <c r="K1405" i="7"/>
  <c r="J1405" i="7"/>
  <c r="I1405" i="7"/>
  <c r="H1405" i="7"/>
  <c r="G1405" i="7"/>
  <c r="F1405" i="7"/>
  <c r="E1405" i="7"/>
  <c r="D1405" i="7"/>
  <c r="C1405" i="7"/>
  <c r="B1405" i="7"/>
  <c r="A1405" i="7"/>
  <c r="AB1404" i="7"/>
  <c r="AA1404" i="7"/>
  <c r="Z1404" i="7"/>
  <c r="Y1404" i="7"/>
  <c r="X1404" i="7"/>
  <c r="W1404" i="7"/>
  <c r="V1404" i="7"/>
  <c r="U1404" i="7"/>
  <c r="T1404" i="7"/>
  <c r="S1404" i="7"/>
  <c r="R1404" i="7"/>
  <c r="Q1404" i="7"/>
  <c r="P1404" i="7"/>
  <c r="O1404" i="7"/>
  <c r="N1404" i="7"/>
  <c r="M1404" i="7"/>
  <c r="L1404" i="7"/>
  <c r="K1404" i="7"/>
  <c r="J1404" i="7"/>
  <c r="I1404" i="7"/>
  <c r="H1404" i="7"/>
  <c r="G1404" i="7"/>
  <c r="F1404" i="7"/>
  <c r="E1404" i="7"/>
  <c r="D1404" i="7"/>
  <c r="C1404" i="7"/>
  <c r="B1404" i="7"/>
  <c r="A1404" i="7"/>
  <c r="AB1403" i="7"/>
  <c r="AA1403" i="7"/>
  <c r="Z1403" i="7"/>
  <c r="Y1403" i="7"/>
  <c r="X1403" i="7"/>
  <c r="W1403" i="7"/>
  <c r="V1403" i="7"/>
  <c r="U1403" i="7"/>
  <c r="T1403" i="7"/>
  <c r="S1403" i="7"/>
  <c r="R1403" i="7"/>
  <c r="Q1403" i="7"/>
  <c r="P1403" i="7"/>
  <c r="O1403" i="7"/>
  <c r="N1403" i="7"/>
  <c r="M1403" i="7"/>
  <c r="L1403" i="7"/>
  <c r="K1403" i="7"/>
  <c r="J1403" i="7"/>
  <c r="I1403" i="7"/>
  <c r="H1403" i="7"/>
  <c r="G1403" i="7"/>
  <c r="F1403" i="7"/>
  <c r="E1403" i="7"/>
  <c r="D1403" i="7"/>
  <c r="C1403" i="7"/>
  <c r="B1403" i="7"/>
  <c r="A1403" i="7"/>
  <c r="AB1402" i="7"/>
  <c r="AA1402" i="7"/>
  <c r="Z1402" i="7"/>
  <c r="Y1402" i="7"/>
  <c r="X1402" i="7"/>
  <c r="W1402" i="7"/>
  <c r="V1402" i="7"/>
  <c r="U1402" i="7"/>
  <c r="T1402" i="7"/>
  <c r="S1402" i="7"/>
  <c r="R1402" i="7"/>
  <c r="Q1402" i="7"/>
  <c r="P1402" i="7"/>
  <c r="O1402" i="7"/>
  <c r="N1402" i="7"/>
  <c r="M1402" i="7"/>
  <c r="L1402" i="7"/>
  <c r="K1402" i="7"/>
  <c r="J1402" i="7"/>
  <c r="I1402" i="7"/>
  <c r="H1402" i="7"/>
  <c r="G1402" i="7"/>
  <c r="F1402" i="7"/>
  <c r="E1402" i="7"/>
  <c r="D1402" i="7"/>
  <c r="C1402" i="7"/>
  <c r="B1402" i="7"/>
  <c r="A1402" i="7"/>
  <c r="AB1401" i="7"/>
  <c r="AA1401" i="7"/>
  <c r="Z1401" i="7"/>
  <c r="Y1401" i="7"/>
  <c r="X1401" i="7"/>
  <c r="W1401" i="7"/>
  <c r="V1401" i="7"/>
  <c r="U1401" i="7"/>
  <c r="T1401" i="7"/>
  <c r="S1401" i="7"/>
  <c r="R1401" i="7"/>
  <c r="Q1401" i="7"/>
  <c r="P1401" i="7"/>
  <c r="O1401" i="7"/>
  <c r="N1401" i="7"/>
  <c r="M1401" i="7"/>
  <c r="L1401" i="7"/>
  <c r="K1401" i="7"/>
  <c r="J1401" i="7"/>
  <c r="I1401" i="7"/>
  <c r="H1401" i="7"/>
  <c r="G1401" i="7"/>
  <c r="F1401" i="7"/>
  <c r="E1401" i="7"/>
  <c r="D1401" i="7"/>
  <c r="C1401" i="7"/>
  <c r="B1401" i="7"/>
  <c r="A1401" i="7"/>
  <c r="AB1400" i="7"/>
  <c r="AA1400" i="7"/>
  <c r="Z1400" i="7"/>
  <c r="Y1400" i="7"/>
  <c r="X1400" i="7"/>
  <c r="W1400" i="7"/>
  <c r="V1400" i="7"/>
  <c r="U1400" i="7"/>
  <c r="T1400" i="7"/>
  <c r="S1400" i="7"/>
  <c r="R1400" i="7"/>
  <c r="Q1400" i="7"/>
  <c r="P1400" i="7"/>
  <c r="O1400" i="7"/>
  <c r="N1400" i="7"/>
  <c r="M1400" i="7"/>
  <c r="L1400" i="7"/>
  <c r="K1400" i="7"/>
  <c r="J1400" i="7"/>
  <c r="I1400" i="7"/>
  <c r="H1400" i="7"/>
  <c r="G1400" i="7"/>
  <c r="F1400" i="7"/>
  <c r="E1400" i="7"/>
  <c r="D1400" i="7"/>
  <c r="C1400" i="7"/>
  <c r="B1400" i="7"/>
  <c r="A1400" i="7"/>
  <c r="AB1399" i="7"/>
  <c r="AA1399" i="7"/>
  <c r="Z1399" i="7"/>
  <c r="Y1399" i="7"/>
  <c r="X1399" i="7"/>
  <c r="W1399" i="7"/>
  <c r="V1399" i="7"/>
  <c r="U1399" i="7"/>
  <c r="T1399" i="7"/>
  <c r="S1399" i="7"/>
  <c r="R1399" i="7"/>
  <c r="Q1399" i="7"/>
  <c r="P1399" i="7"/>
  <c r="O1399" i="7"/>
  <c r="N1399" i="7"/>
  <c r="M1399" i="7"/>
  <c r="L1399" i="7"/>
  <c r="K1399" i="7"/>
  <c r="J1399" i="7"/>
  <c r="I1399" i="7"/>
  <c r="H1399" i="7"/>
  <c r="G1399" i="7"/>
  <c r="F1399" i="7"/>
  <c r="E1399" i="7"/>
  <c r="D1399" i="7"/>
  <c r="C1399" i="7"/>
  <c r="B1399" i="7"/>
  <c r="A1399" i="7"/>
  <c r="AB1398" i="7"/>
  <c r="AA1398" i="7"/>
  <c r="Z1398" i="7"/>
  <c r="Y1398" i="7"/>
  <c r="X1398" i="7"/>
  <c r="W1398" i="7"/>
  <c r="V1398" i="7"/>
  <c r="U1398" i="7"/>
  <c r="T1398" i="7"/>
  <c r="S1398" i="7"/>
  <c r="R1398" i="7"/>
  <c r="Q1398" i="7"/>
  <c r="P1398" i="7"/>
  <c r="O1398" i="7"/>
  <c r="N1398" i="7"/>
  <c r="M1398" i="7"/>
  <c r="L1398" i="7"/>
  <c r="K1398" i="7"/>
  <c r="J1398" i="7"/>
  <c r="I1398" i="7"/>
  <c r="H1398" i="7"/>
  <c r="G1398" i="7"/>
  <c r="F1398" i="7"/>
  <c r="E1398" i="7"/>
  <c r="D1398" i="7"/>
  <c r="C1398" i="7"/>
  <c r="B1398" i="7"/>
  <c r="A1398" i="7"/>
  <c r="AB1016" i="7"/>
  <c r="AA1016" i="7"/>
  <c r="Z1016" i="7"/>
  <c r="Y1016" i="7"/>
  <c r="X1016" i="7"/>
  <c r="W1016" i="7"/>
  <c r="V1016" i="7"/>
  <c r="U1016" i="7"/>
  <c r="T1016" i="7"/>
  <c r="S1016" i="7"/>
  <c r="R1016" i="7"/>
  <c r="Q1016" i="7"/>
  <c r="P1016" i="7"/>
  <c r="O1016" i="7"/>
  <c r="N1016" i="7"/>
  <c r="M1016" i="7"/>
  <c r="L1016" i="7"/>
  <c r="K1016" i="7"/>
  <c r="J1016" i="7"/>
  <c r="I1016" i="7"/>
  <c r="H1016" i="7"/>
  <c r="G1016" i="7"/>
  <c r="F1016" i="7"/>
  <c r="E1016" i="7"/>
  <c r="D1016" i="7"/>
  <c r="C1016" i="7"/>
  <c r="B1016" i="7"/>
  <c r="A1016" i="7"/>
  <c r="AB1396" i="7"/>
  <c r="AA1396" i="7"/>
  <c r="Z1396" i="7"/>
  <c r="Y1396" i="7"/>
  <c r="X1396" i="7"/>
  <c r="W1396" i="7"/>
  <c r="V1396" i="7"/>
  <c r="U1396" i="7"/>
  <c r="T1396" i="7"/>
  <c r="S1396" i="7"/>
  <c r="R1396" i="7"/>
  <c r="Q1396" i="7"/>
  <c r="P1396" i="7"/>
  <c r="O1396" i="7"/>
  <c r="N1396" i="7"/>
  <c r="M1396" i="7"/>
  <c r="L1396" i="7"/>
  <c r="K1396" i="7"/>
  <c r="J1396" i="7"/>
  <c r="I1396" i="7"/>
  <c r="H1396" i="7"/>
  <c r="G1396" i="7"/>
  <c r="F1396" i="7"/>
  <c r="E1396" i="7"/>
  <c r="D1396" i="7"/>
  <c r="C1396" i="7"/>
  <c r="B1396" i="7"/>
  <c r="A1396" i="7"/>
  <c r="AB1395" i="7"/>
  <c r="AA1395" i="7"/>
  <c r="Z1395" i="7"/>
  <c r="Y1395" i="7"/>
  <c r="X1395" i="7"/>
  <c r="W1395" i="7"/>
  <c r="V1395" i="7"/>
  <c r="U1395" i="7"/>
  <c r="T1395" i="7"/>
  <c r="S1395" i="7"/>
  <c r="R1395" i="7"/>
  <c r="Q1395" i="7"/>
  <c r="P1395" i="7"/>
  <c r="O1395" i="7"/>
  <c r="N1395" i="7"/>
  <c r="M1395" i="7"/>
  <c r="L1395" i="7"/>
  <c r="K1395" i="7"/>
  <c r="J1395" i="7"/>
  <c r="I1395" i="7"/>
  <c r="H1395" i="7"/>
  <c r="G1395" i="7"/>
  <c r="F1395" i="7"/>
  <c r="E1395" i="7"/>
  <c r="D1395" i="7"/>
  <c r="C1395" i="7"/>
  <c r="B1395" i="7"/>
  <c r="A1395" i="7"/>
  <c r="AB1394" i="7"/>
  <c r="AA1394" i="7"/>
  <c r="Z1394" i="7"/>
  <c r="Y1394" i="7"/>
  <c r="X1394" i="7"/>
  <c r="W1394" i="7"/>
  <c r="V1394" i="7"/>
  <c r="U1394" i="7"/>
  <c r="T1394" i="7"/>
  <c r="S1394" i="7"/>
  <c r="R1394" i="7"/>
  <c r="Q1394" i="7"/>
  <c r="P1394" i="7"/>
  <c r="O1394" i="7"/>
  <c r="N1394" i="7"/>
  <c r="M1394" i="7"/>
  <c r="L1394" i="7"/>
  <c r="K1394" i="7"/>
  <c r="J1394" i="7"/>
  <c r="I1394" i="7"/>
  <c r="H1394" i="7"/>
  <c r="G1394" i="7"/>
  <c r="F1394" i="7"/>
  <c r="E1394" i="7"/>
  <c r="D1394" i="7"/>
  <c r="C1394" i="7"/>
  <c r="B1394" i="7"/>
  <c r="A1394" i="7"/>
  <c r="AB1393" i="7"/>
  <c r="AA1393" i="7"/>
  <c r="Z1393" i="7"/>
  <c r="Y1393" i="7"/>
  <c r="X1393" i="7"/>
  <c r="W1393" i="7"/>
  <c r="V1393" i="7"/>
  <c r="U1393" i="7"/>
  <c r="T1393" i="7"/>
  <c r="S1393" i="7"/>
  <c r="R1393" i="7"/>
  <c r="Q1393" i="7"/>
  <c r="P1393" i="7"/>
  <c r="O1393" i="7"/>
  <c r="N1393" i="7"/>
  <c r="M1393" i="7"/>
  <c r="L1393" i="7"/>
  <c r="K1393" i="7"/>
  <c r="J1393" i="7"/>
  <c r="I1393" i="7"/>
  <c r="H1393" i="7"/>
  <c r="G1393" i="7"/>
  <c r="F1393" i="7"/>
  <c r="E1393" i="7"/>
  <c r="D1393" i="7"/>
  <c r="C1393" i="7"/>
  <c r="B1393" i="7"/>
  <c r="A1393" i="7"/>
  <c r="AB1392" i="7"/>
  <c r="AA1392" i="7"/>
  <c r="Z1392" i="7"/>
  <c r="Y1392" i="7"/>
  <c r="X1392" i="7"/>
  <c r="W1392" i="7"/>
  <c r="V1392" i="7"/>
  <c r="U1392" i="7"/>
  <c r="T1392" i="7"/>
  <c r="S1392" i="7"/>
  <c r="R1392" i="7"/>
  <c r="Q1392" i="7"/>
  <c r="P1392" i="7"/>
  <c r="O1392" i="7"/>
  <c r="N1392" i="7"/>
  <c r="M1392" i="7"/>
  <c r="L1392" i="7"/>
  <c r="K1392" i="7"/>
  <c r="J1392" i="7"/>
  <c r="I1392" i="7"/>
  <c r="H1392" i="7"/>
  <c r="G1392" i="7"/>
  <c r="F1392" i="7"/>
  <c r="E1392" i="7"/>
  <c r="D1392" i="7"/>
  <c r="C1392" i="7"/>
  <c r="B1392" i="7"/>
  <c r="A1392" i="7"/>
  <c r="AB1391" i="7"/>
  <c r="AA1391" i="7"/>
  <c r="Z1391" i="7"/>
  <c r="Y1391" i="7"/>
  <c r="X1391" i="7"/>
  <c r="W1391" i="7"/>
  <c r="V1391" i="7"/>
  <c r="U1391" i="7"/>
  <c r="T1391" i="7"/>
  <c r="S1391" i="7"/>
  <c r="R1391" i="7"/>
  <c r="Q1391" i="7"/>
  <c r="P1391" i="7"/>
  <c r="O1391" i="7"/>
  <c r="N1391" i="7"/>
  <c r="M1391" i="7"/>
  <c r="L1391" i="7"/>
  <c r="K1391" i="7"/>
  <c r="J1391" i="7"/>
  <c r="I1391" i="7"/>
  <c r="H1391" i="7"/>
  <c r="G1391" i="7"/>
  <c r="F1391" i="7"/>
  <c r="E1391" i="7"/>
  <c r="D1391" i="7"/>
  <c r="C1391" i="7"/>
  <c r="B1391" i="7"/>
  <c r="A1391" i="7"/>
  <c r="AB1390" i="7"/>
  <c r="AA1390" i="7"/>
  <c r="Z1390" i="7"/>
  <c r="Y1390" i="7"/>
  <c r="X1390" i="7"/>
  <c r="W1390" i="7"/>
  <c r="V1390" i="7"/>
  <c r="U1390" i="7"/>
  <c r="T1390" i="7"/>
  <c r="S1390" i="7"/>
  <c r="R1390" i="7"/>
  <c r="Q1390" i="7"/>
  <c r="P1390" i="7"/>
  <c r="O1390" i="7"/>
  <c r="N1390" i="7"/>
  <c r="M1390" i="7"/>
  <c r="L1390" i="7"/>
  <c r="K1390" i="7"/>
  <c r="J1390" i="7"/>
  <c r="I1390" i="7"/>
  <c r="H1390" i="7"/>
  <c r="G1390" i="7"/>
  <c r="F1390" i="7"/>
  <c r="E1390" i="7"/>
  <c r="D1390" i="7"/>
  <c r="C1390" i="7"/>
  <c r="B1390" i="7"/>
  <c r="A1390" i="7"/>
  <c r="AB1389" i="7"/>
  <c r="AA1389" i="7"/>
  <c r="Z1389" i="7"/>
  <c r="Y1389" i="7"/>
  <c r="X1389" i="7"/>
  <c r="W1389" i="7"/>
  <c r="V1389" i="7"/>
  <c r="U1389" i="7"/>
  <c r="T1389" i="7"/>
  <c r="S1389" i="7"/>
  <c r="R1389" i="7"/>
  <c r="Q1389" i="7"/>
  <c r="P1389" i="7"/>
  <c r="O1389" i="7"/>
  <c r="N1389" i="7"/>
  <c r="M1389" i="7"/>
  <c r="L1389" i="7"/>
  <c r="K1389" i="7"/>
  <c r="J1389" i="7"/>
  <c r="I1389" i="7"/>
  <c r="H1389" i="7"/>
  <c r="G1389" i="7"/>
  <c r="F1389" i="7"/>
  <c r="E1389" i="7"/>
  <c r="D1389" i="7"/>
  <c r="C1389" i="7"/>
  <c r="B1389" i="7"/>
  <c r="A1389" i="7"/>
  <c r="AB1388" i="7"/>
  <c r="AA1388" i="7"/>
  <c r="Z1388" i="7"/>
  <c r="Y1388" i="7"/>
  <c r="X1388" i="7"/>
  <c r="W1388" i="7"/>
  <c r="V1388" i="7"/>
  <c r="U1388" i="7"/>
  <c r="T1388" i="7"/>
  <c r="S1388" i="7"/>
  <c r="R1388" i="7"/>
  <c r="Q1388" i="7"/>
  <c r="P1388" i="7"/>
  <c r="O1388" i="7"/>
  <c r="N1388" i="7"/>
  <c r="M1388" i="7"/>
  <c r="L1388" i="7"/>
  <c r="K1388" i="7"/>
  <c r="J1388" i="7"/>
  <c r="I1388" i="7"/>
  <c r="H1388" i="7"/>
  <c r="G1388" i="7"/>
  <c r="F1388" i="7"/>
  <c r="E1388" i="7"/>
  <c r="D1388" i="7"/>
  <c r="C1388" i="7"/>
  <c r="B1388" i="7"/>
  <c r="A1388" i="7"/>
  <c r="AB1387" i="7"/>
  <c r="AA1387" i="7"/>
  <c r="Z1387" i="7"/>
  <c r="Y1387" i="7"/>
  <c r="X1387" i="7"/>
  <c r="W1387" i="7"/>
  <c r="V1387" i="7"/>
  <c r="U1387" i="7"/>
  <c r="T1387" i="7"/>
  <c r="S1387" i="7"/>
  <c r="R1387" i="7"/>
  <c r="Q1387" i="7"/>
  <c r="P1387" i="7"/>
  <c r="O1387" i="7"/>
  <c r="N1387" i="7"/>
  <c r="M1387" i="7"/>
  <c r="L1387" i="7"/>
  <c r="K1387" i="7"/>
  <c r="J1387" i="7"/>
  <c r="I1387" i="7"/>
  <c r="H1387" i="7"/>
  <c r="G1387" i="7"/>
  <c r="F1387" i="7"/>
  <c r="E1387" i="7"/>
  <c r="D1387" i="7"/>
  <c r="C1387" i="7"/>
  <c r="B1387" i="7"/>
  <c r="A1387" i="7"/>
  <c r="AB1386" i="7"/>
  <c r="AA1386" i="7"/>
  <c r="Z1386" i="7"/>
  <c r="Y1386" i="7"/>
  <c r="X1386" i="7"/>
  <c r="W1386" i="7"/>
  <c r="V1386" i="7"/>
  <c r="U1386" i="7"/>
  <c r="T1386" i="7"/>
  <c r="S1386" i="7"/>
  <c r="R1386" i="7"/>
  <c r="Q1386" i="7"/>
  <c r="P1386" i="7"/>
  <c r="O1386" i="7"/>
  <c r="N1386" i="7"/>
  <c r="M1386" i="7"/>
  <c r="L1386" i="7"/>
  <c r="K1386" i="7"/>
  <c r="J1386" i="7"/>
  <c r="I1386" i="7"/>
  <c r="H1386" i="7"/>
  <c r="G1386" i="7"/>
  <c r="F1386" i="7"/>
  <c r="E1386" i="7"/>
  <c r="D1386" i="7"/>
  <c r="C1386" i="7"/>
  <c r="B1386" i="7"/>
  <c r="A1386" i="7"/>
  <c r="AB1385" i="7"/>
  <c r="AA1385" i="7"/>
  <c r="Z1385" i="7"/>
  <c r="Y1385" i="7"/>
  <c r="X1385" i="7"/>
  <c r="W1385" i="7"/>
  <c r="V1385" i="7"/>
  <c r="U1385" i="7"/>
  <c r="T1385" i="7"/>
  <c r="S1385" i="7"/>
  <c r="R1385" i="7"/>
  <c r="Q1385" i="7"/>
  <c r="P1385" i="7"/>
  <c r="O1385" i="7"/>
  <c r="N1385" i="7"/>
  <c r="M1385" i="7"/>
  <c r="L1385" i="7"/>
  <c r="K1385" i="7"/>
  <c r="J1385" i="7"/>
  <c r="I1385" i="7"/>
  <c r="H1385" i="7"/>
  <c r="G1385" i="7"/>
  <c r="F1385" i="7"/>
  <c r="E1385" i="7"/>
  <c r="D1385" i="7"/>
  <c r="C1385" i="7"/>
  <c r="B1385" i="7"/>
  <c r="A1385" i="7"/>
  <c r="AB1384" i="7"/>
  <c r="AA1384" i="7"/>
  <c r="Z1384" i="7"/>
  <c r="Y1384" i="7"/>
  <c r="X1384" i="7"/>
  <c r="W1384" i="7"/>
  <c r="V1384" i="7"/>
  <c r="U1384" i="7"/>
  <c r="T1384" i="7"/>
  <c r="S1384" i="7"/>
  <c r="R1384" i="7"/>
  <c r="Q1384" i="7"/>
  <c r="P1384" i="7"/>
  <c r="O1384" i="7"/>
  <c r="N1384" i="7"/>
  <c r="M1384" i="7"/>
  <c r="L1384" i="7"/>
  <c r="K1384" i="7"/>
  <c r="J1384" i="7"/>
  <c r="I1384" i="7"/>
  <c r="H1384" i="7"/>
  <c r="G1384" i="7"/>
  <c r="F1384" i="7"/>
  <c r="E1384" i="7"/>
  <c r="D1384" i="7"/>
  <c r="C1384" i="7"/>
  <c r="B1384" i="7"/>
  <c r="A1384" i="7"/>
  <c r="AB1383" i="7"/>
  <c r="AA1383" i="7"/>
  <c r="Z1383" i="7"/>
  <c r="Y1383" i="7"/>
  <c r="X1383" i="7"/>
  <c r="W1383" i="7"/>
  <c r="V1383" i="7"/>
  <c r="U1383" i="7"/>
  <c r="T1383" i="7"/>
  <c r="S1383" i="7"/>
  <c r="R1383" i="7"/>
  <c r="Q1383" i="7"/>
  <c r="P1383" i="7"/>
  <c r="O1383" i="7"/>
  <c r="N1383" i="7"/>
  <c r="M1383" i="7"/>
  <c r="L1383" i="7"/>
  <c r="K1383" i="7"/>
  <c r="J1383" i="7"/>
  <c r="I1383" i="7"/>
  <c r="H1383" i="7"/>
  <c r="G1383" i="7"/>
  <c r="F1383" i="7"/>
  <c r="E1383" i="7"/>
  <c r="D1383" i="7"/>
  <c r="C1383" i="7"/>
  <c r="B1383" i="7"/>
  <c r="A1383" i="7"/>
  <c r="AB1382" i="7"/>
  <c r="AA1382" i="7"/>
  <c r="Z1382" i="7"/>
  <c r="Y1382" i="7"/>
  <c r="X1382" i="7"/>
  <c r="W1382" i="7"/>
  <c r="V1382" i="7"/>
  <c r="U1382" i="7"/>
  <c r="T1382" i="7"/>
  <c r="S1382" i="7"/>
  <c r="R1382" i="7"/>
  <c r="Q1382" i="7"/>
  <c r="P1382" i="7"/>
  <c r="O1382" i="7"/>
  <c r="N1382" i="7"/>
  <c r="M1382" i="7"/>
  <c r="L1382" i="7"/>
  <c r="K1382" i="7"/>
  <c r="J1382" i="7"/>
  <c r="I1382" i="7"/>
  <c r="H1382" i="7"/>
  <c r="G1382" i="7"/>
  <c r="F1382" i="7"/>
  <c r="E1382" i="7"/>
  <c r="D1382" i="7"/>
  <c r="C1382" i="7"/>
  <c r="B1382" i="7"/>
  <c r="A1382" i="7"/>
  <c r="AB1381" i="7"/>
  <c r="AA1381" i="7"/>
  <c r="Z1381" i="7"/>
  <c r="Y1381" i="7"/>
  <c r="X1381" i="7"/>
  <c r="W1381" i="7"/>
  <c r="V1381" i="7"/>
  <c r="U1381" i="7"/>
  <c r="T1381" i="7"/>
  <c r="S1381" i="7"/>
  <c r="R1381" i="7"/>
  <c r="Q1381" i="7"/>
  <c r="P1381" i="7"/>
  <c r="O1381" i="7"/>
  <c r="N1381" i="7"/>
  <c r="M1381" i="7"/>
  <c r="L1381" i="7"/>
  <c r="K1381" i="7"/>
  <c r="J1381" i="7"/>
  <c r="I1381" i="7"/>
  <c r="H1381" i="7"/>
  <c r="G1381" i="7"/>
  <c r="F1381" i="7"/>
  <c r="E1381" i="7"/>
  <c r="D1381" i="7"/>
  <c r="C1381" i="7"/>
  <c r="B1381" i="7"/>
  <c r="A1381" i="7"/>
  <c r="AB1380" i="7"/>
  <c r="AA1380" i="7"/>
  <c r="Z1380" i="7"/>
  <c r="Y1380" i="7"/>
  <c r="X1380" i="7"/>
  <c r="W1380" i="7"/>
  <c r="V1380" i="7"/>
  <c r="U1380" i="7"/>
  <c r="T1380" i="7"/>
  <c r="S1380" i="7"/>
  <c r="R1380" i="7"/>
  <c r="Q1380" i="7"/>
  <c r="P1380" i="7"/>
  <c r="O1380" i="7"/>
  <c r="N1380" i="7"/>
  <c r="M1380" i="7"/>
  <c r="L1380" i="7"/>
  <c r="K1380" i="7"/>
  <c r="J1380" i="7"/>
  <c r="I1380" i="7"/>
  <c r="H1380" i="7"/>
  <c r="G1380" i="7"/>
  <c r="F1380" i="7"/>
  <c r="E1380" i="7"/>
  <c r="D1380" i="7"/>
  <c r="C1380" i="7"/>
  <c r="B1380" i="7"/>
  <c r="A1380" i="7"/>
  <c r="AB1379" i="7"/>
  <c r="AA1379" i="7"/>
  <c r="Z1379" i="7"/>
  <c r="Y1379" i="7"/>
  <c r="X1379" i="7"/>
  <c r="W1379" i="7"/>
  <c r="V1379" i="7"/>
  <c r="U1379" i="7"/>
  <c r="T1379" i="7"/>
  <c r="S1379" i="7"/>
  <c r="R1379" i="7"/>
  <c r="Q1379" i="7"/>
  <c r="P1379" i="7"/>
  <c r="O1379" i="7"/>
  <c r="N1379" i="7"/>
  <c r="M1379" i="7"/>
  <c r="L1379" i="7"/>
  <c r="K1379" i="7"/>
  <c r="J1379" i="7"/>
  <c r="I1379" i="7"/>
  <c r="H1379" i="7"/>
  <c r="G1379" i="7"/>
  <c r="F1379" i="7"/>
  <c r="E1379" i="7"/>
  <c r="D1379" i="7"/>
  <c r="C1379" i="7"/>
  <c r="B1379" i="7"/>
  <c r="A1379" i="7"/>
  <c r="AB1378" i="7"/>
  <c r="AA1378" i="7"/>
  <c r="Z1378" i="7"/>
  <c r="Y1378" i="7"/>
  <c r="X1378" i="7"/>
  <c r="W1378" i="7"/>
  <c r="V1378" i="7"/>
  <c r="U1378" i="7"/>
  <c r="T1378" i="7"/>
  <c r="S1378" i="7"/>
  <c r="R1378" i="7"/>
  <c r="Q1378" i="7"/>
  <c r="P1378" i="7"/>
  <c r="O1378" i="7"/>
  <c r="N1378" i="7"/>
  <c r="M1378" i="7"/>
  <c r="L1378" i="7"/>
  <c r="K1378" i="7"/>
  <c r="J1378" i="7"/>
  <c r="I1378" i="7"/>
  <c r="H1378" i="7"/>
  <c r="G1378" i="7"/>
  <c r="F1378" i="7"/>
  <c r="E1378" i="7"/>
  <c r="D1378" i="7"/>
  <c r="C1378" i="7"/>
  <c r="B1378" i="7"/>
  <c r="A1378" i="7"/>
  <c r="AB1377" i="7"/>
  <c r="AA1377" i="7"/>
  <c r="Z1377" i="7"/>
  <c r="Y1377" i="7"/>
  <c r="X1377" i="7"/>
  <c r="W1377" i="7"/>
  <c r="V1377" i="7"/>
  <c r="U1377" i="7"/>
  <c r="T1377" i="7"/>
  <c r="S1377" i="7"/>
  <c r="R1377" i="7"/>
  <c r="Q1377" i="7"/>
  <c r="P1377" i="7"/>
  <c r="O1377" i="7"/>
  <c r="N1377" i="7"/>
  <c r="M1377" i="7"/>
  <c r="L1377" i="7"/>
  <c r="K1377" i="7"/>
  <c r="J1377" i="7"/>
  <c r="I1377" i="7"/>
  <c r="H1377" i="7"/>
  <c r="G1377" i="7"/>
  <c r="F1377" i="7"/>
  <c r="E1377" i="7"/>
  <c r="D1377" i="7"/>
  <c r="C1377" i="7"/>
  <c r="B1377" i="7"/>
  <c r="A1377" i="7"/>
  <c r="AB1376" i="7"/>
  <c r="AA1376" i="7"/>
  <c r="Z1376" i="7"/>
  <c r="Y1376" i="7"/>
  <c r="X1376" i="7"/>
  <c r="W1376" i="7"/>
  <c r="V1376" i="7"/>
  <c r="U1376" i="7"/>
  <c r="T1376" i="7"/>
  <c r="S1376" i="7"/>
  <c r="R1376" i="7"/>
  <c r="Q1376" i="7"/>
  <c r="P1376" i="7"/>
  <c r="O1376" i="7"/>
  <c r="N1376" i="7"/>
  <c r="M1376" i="7"/>
  <c r="L1376" i="7"/>
  <c r="K1376" i="7"/>
  <c r="J1376" i="7"/>
  <c r="I1376" i="7"/>
  <c r="H1376" i="7"/>
  <c r="G1376" i="7"/>
  <c r="F1376" i="7"/>
  <c r="E1376" i="7"/>
  <c r="D1376" i="7"/>
  <c r="C1376" i="7"/>
  <c r="B1376" i="7"/>
  <c r="A1376" i="7"/>
  <c r="AB1375" i="7"/>
  <c r="AA1375" i="7"/>
  <c r="Z1375" i="7"/>
  <c r="Y1375" i="7"/>
  <c r="X1375" i="7"/>
  <c r="W1375" i="7"/>
  <c r="V1375" i="7"/>
  <c r="U1375" i="7"/>
  <c r="T1375" i="7"/>
  <c r="S1375" i="7"/>
  <c r="R1375" i="7"/>
  <c r="Q1375" i="7"/>
  <c r="P1375" i="7"/>
  <c r="O1375" i="7"/>
  <c r="N1375" i="7"/>
  <c r="M1375" i="7"/>
  <c r="L1375" i="7"/>
  <c r="K1375" i="7"/>
  <c r="J1375" i="7"/>
  <c r="I1375" i="7"/>
  <c r="H1375" i="7"/>
  <c r="G1375" i="7"/>
  <c r="F1375" i="7"/>
  <c r="E1375" i="7"/>
  <c r="D1375" i="7"/>
  <c r="C1375" i="7"/>
  <c r="B1375" i="7"/>
  <c r="A1375" i="7"/>
  <c r="AB1374" i="7"/>
  <c r="AA1374" i="7"/>
  <c r="Z1374" i="7"/>
  <c r="Y1374" i="7"/>
  <c r="X1374" i="7"/>
  <c r="W1374" i="7"/>
  <c r="V1374" i="7"/>
  <c r="U1374" i="7"/>
  <c r="T1374" i="7"/>
  <c r="S1374" i="7"/>
  <c r="R1374" i="7"/>
  <c r="Q1374" i="7"/>
  <c r="P1374" i="7"/>
  <c r="O1374" i="7"/>
  <c r="N1374" i="7"/>
  <c r="M1374" i="7"/>
  <c r="L1374" i="7"/>
  <c r="K1374" i="7"/>
  <c r="J1374" i="7"/>
  <c r="I1374" i="7"/>
  <c r="H1374" i="7"/>
  <c r="G1374" i="7"/>
  <c r="F1374" i="7"/>
  <c r="E1374" i="7"/>
  <c r="D1374" i="7"/>
  <c r="C1374" i="7"/>
  <c r="B1374" i="7"/>
  <c r="A1374" i="7"/>
  <c r="AB1373" i="7"/>
  <c r="AA1373" i="7"/>
  <c r="Z1373" i="7"/>
  <c r="Y1373" i="7"/>
  <c r="X1373" i="7"/>
  <c r="W1373" i="7"/>
  <c r="V1373" i="7"/>
  <c r="U1373" i="7"/>
  <c r="T1373" i="7"/>
  <c r="S1373" i="7"/>
  <c r="R1373" i="7"/>
  <c r="Q1373" i="7"/>
  <c r="P1373" i="7"/>
  <c r="O1373" i="7"/>
  <c r="N1373" i="7"/>
  <c r="M1373" i="7"/>
  <c r="L1373" i="7"/>
  <c r="K1373" i="7"/>
  <c r="J1373" i="7"/>
  <c r="I1373" i="7"/>
  <c r="H1373" i="7"/>
  <c r="G1373" i="7"/>
  <c r="F1373" i="7"/>
  <c r="E1373" i="7"/>
  <c r="D1373" i="7"/>
  <c r="C1373" i="7"/>
  <c r="B1373" i="7"/>
  <c r="A1373" i="7"/>
  <c r="AB1372" i="7"/>
  <c r="AA1372" i="7"/>
  <c r="Z1372" i="7"/>
  <c r="Y1372" i="7"/>
  <c r="X1372" i="7"/>
  <c r="W1372" i="7"/>
  <c r="V1372" i="7"/>
  <c r="U1372" i="7"/>
  <c r="T1372" i="7"/>
  <c r="S1372" i="7"/>
  <c r="R1372" i="7"/>
  <c r="Q1372" i="7"/>
  <c r="P1372" i="7"/>
  <c r="O1372" i="7"/>
  <c r="N1372" i="7"/>
  <c r="M1372" i="7"/>
  <c r="L1372" i="7"/>
  <c r="K1372" i="7"/>
  <c r="J1372" i="7"/>
  <c r="I1372" i="7"/>
  <c r="H1372" i="7"/>
  <c r="G1372" i="7"/>
  <c r="F1372" i="7"/>
  <c r="E1372" i="7"/>
  <c r="D1372" i="7"/>
  <c r="C1372" i="7"/>
  <c r="B1372" i="7"/>
  <c r="A1372" i="7"/>
  <c r="AB1010" i="7"/>
  <c r="AA1010" i="7"/>
  <c r="Z1010" i="7"/>
  <c r="Y1010" i="7"/>
  <c r="X1010" i="7"/>
  <c r="W1010" i="7"/>
  <c r="V1010" i="7"/>
  <c r="U1010" i="7"/>
  <c r="T1010" i="7"/>
  <c r="S1010" i="7"/>
  <c r="R1010" i="7"/>
  <c r="Q1010" i="7"/>
  <c r="P1010" i="7"/>
  <c r="O1010" i="7"/>
  <c r="N1010" i="7"/>
  <c r="M1010" i="7"/>
  <c r="L1010" i="7"/>
  <c r="K1010" i="7"/>
  <c r="J1010" i="7"/>
  <c r="I1010" i="7"/>
  <c r="H1010" i="7"/>
  <c r="G1010" i="7"/>
  <c r="F1010" i="7"/>
  <c r="E1010" i="7"/>
  <c r="D1010" i="7"/>
  <c r="C1010" i="7"/>
  <c r="B1010" i="7"/>
  <c r="A1010" i="7"/>
  <c r="AB994" i="7"/>
  <c r="AA994" i="7"/>
  <c r="Z994" i="7"/>
  <c r="Y994" i="7"/>
  <c r="X994" i="7"/>
  <c r="W994" i="7"/>
  <c r="V994" i="7"/>
  <c r="U994" i="7"/>
  <c r="T994" i="7"/>
  <c r="S994" i="7"/>
  <c r="R994" i="7"/>
  <c r="Q994" i="7"/>
  <c r="P994" i="7"/>
  <c r="O994" i="7"/>
  <c r="N994" i="7"/>
  <c r="M994" i="7"/>
  <c r="L994" i="7"/>
  <c r="K994" i="7"/>
  <c r="J994" i="7"/>
  <c r="I994" i="7"/>
  <c r="H994" i="7"/>
  <c r="G994" i="7"/>
  <c r="F994" i="7"/>
  <c r="E994" i="7"/>
  <c r="D994" i="7"/>
  <c r="C994" i="7"/>
  <c r="B994" i="7"/>
  <c r="A994" i="7"/>
  <c r="AB938" i="7"/>
  <c r="AA938" i="7"/>
  <c r="Z938" i="7"/>
  <c r="Y938" i="7"/>
  <c r="X938" i="7"/>
  <c r="W938" i="7"/>
  <c r="V938" i="7"/>
  <c r="U938" i="7"/>
  <c r="T938" i="7"/>
  <c r="S938" i="7"/>
  <c r="R938" i="7"/>
  <c r="Q938" i="7"/>
  <c r="P938" i="7"/>
  <c r="O938" i="7"/>
  <c r="N938" i="7"/>
  <c r="M938" i="7"/>
  <c r="L938" i="7"/>
  <c r="K938" i="7"/>
  <c r="J938" i="7"/>
  <c r="I938" i="7"/>
  <c r="H938" i="7"/>
  <c r="G938" i="7"/>
  <c r="F938" i="7"/>
  <c r="E938" i="7"/>
  <c r="D938" i="7"/>
  <c r="C938" i="7"/>
  <c r="B938" i="7"/>
  <c r="A938" i="7"/>
  <c r="AB1368" i="7"/>
  <c r="AA1368" i="7"/>
  <c r="Z1368" i="7"/>
  <c r="Y1368" i="7"/>
  <c r="X1368" i="7"/>
  <c r="W1368" i="7"/>
  <c r="V1368" i="7"/>
  <c r="U1368" i="7"/>
  <c r="T1368" i="7"/>
  <c r="S1368" i="7"/>
  <c r="R1368" i="7"/>
  <c r="Q1368" i="7"/>
  <c r="P1368" i="7"/>
  <c r="O1368" i="7"/>
  <c r="N1368" i="7"/>
  <c r="M1368" i="7"/>
  <c r="L1368" i="7"/>
  <c r="K1368" i="7"/>
  <c r="J1368" i="7"/>
  <c r="I1368" i="7"/>
  <c r="H1368" i="7"/>
  <c r="G1368" i="7"/>
  <c r="F1368" i="7"/>
  <c r="E1368" i="7"/>
  <c r="D1368" i="7"/>
  <c r="C1368" i="7"/>
  <c r="B1368" i="7"/>
  <c r="A1368" i="7"/>
  <c r="AB1367" i="7"/>
  <c r="AA1367" i="7"/>
  <c r="Z1367" i="7"/>
  <c r="Y1367" i="7"/>
  <c r="X1367" i="7"/>
  <c r="W1367" i="7"/>
  <c r="V1367" i="7"/>
  <c r="U1367" i="7"/>
  <c r="T1367" i="7"/>
  <c r="S1367" i="7"/>
  <c r="R1367" i="7"/>
  <c r="Q1367" i="7"/>
  <c r="P1367" i="7"/>
  <c r="O1367" i="7"/>
  <c r="N1367" i="7"/>
  <c r="M1367" i="7"/>
  <c r="L1367" i="7"/>
  <c r="K1367" i="7"/>
  <c r="J1367" i="7"/>
  <c r="I1367" i="7"/>
  <c r="H1367" i="7"/>
  <c r="G1367" i="7"/>
  <c r="F1367" i="7"/>
  <c r="E1367" i="7"/>
  <c r="D1367" i="7"/>
  <c r="C1367" i="7"/>
  <c r="B1367" i="7"/>
  <c r="A1367" i="7"/>
  <c r="AB1366" i="7"/>
  <c r="AA1366" i="7"/>
  <c r="Z1366" i="7"/>
  <c r="Y1366" i="7"/>
  <c r="X1366" i="7"/>
  <c r="W1366" i="7"/>
  <c r="V1366" i="7"/>
  <c r="U1366" i="7"/>
  <c r="T1366" i="7"/>
  <c r="S1366" i="7"/>
  <c r="R1366" i="7"/>
  <c r="Q1366" i="7"/>
  <c r="P1366" i="7"/>
  <c r="O1366" i="7"/>
  <c r="N1366" i="7"/>
  <c r="M1366" i="7"/>
  <c r="L1366" i="7"/>
  <c r="K1366" i="7"/>
  <c r="J1366" i="7"/>
  <c r="I1366" i="7"/>
  <c r="H1366" i="7"/>
  <c r="G1366" i="7"/>
  <c r="F1366" i="7"/>
  <c r="E1366" i="7"/>
  <c r="D1366" i="7"/>
  <c r="C1366" i="7"/>
  <c r="B1366" i="7"/>
  <c r="A1366" i="7"/>
  <c r="AB1365" i="7"/>
  <c r="AA1365" i="7"/>
  <c r="Z1365" i="7"/>
  <c r="Y1365" i="7"/>
  <c r="X1365" i="7"/>
  <c r="W1365" i="7"/>
  <c r="V1365" i="7"/>
  <c r="U1365" i="7"/>
  <c r="T1365" i="7"/>
  <c r="S1365" i="7"/>
  <c r="R1365" i="7"/>
  <c r="Q1365" i="7"/>
  <c r="P1365" i="7"/>
  <c r="O1365" i="7"/>
  <c r="N1365" i="7"/>
  <c r="M1365" i="7"/>
  <c r="L1365" i="7"/>
  <c r="K1365" i="7"/>
  <c r="J1365" i="7"/>
  <c r="I1365" i="7"/>
  <c r="H1365" i="7"/>
  <c r="G1365" i="7"/>
  <c r="F1365" i="7"/>
  <c r="E1365" i="7"/>
  <c r="D1365" i="7"/>
  <c r="C1365" i="7"/>
  <c r="B1365" i="7"/>
  <c r="A1365" i="7"/>
  <c r="AB1364" i="7"/>
  <c r="AA1364" i="7"/>
  <c r="Z1364" i="7"/>
  <c r="Y1364" i="7"/>
  <c r="X1364" i="7"/>
  <c r="W1364" i="7"/>
  <c r="V1364" i="7"/>
  <c r="U1364" i="7"/>
  <c r="T1364" i="7"/>
  <c r="S1364" i="7"/>
  <c r="R1364" i="7"/>
  <c r="Q1364" i="7"/>
  <c r="P1364" i="7"/>
  <c r="O1364" i="7"/>
  <c r="N1364" i="7"/>
  <c r="M1364" i="7"/>
  <c r="L1364" i="7"/>
  <c r="K1364" i="7"/>
  <c r="J1364" i="7"/>
  <c r="I1364" i="7"/>
  <c r="H1364" i="7"/>
  <c r="G1364" i="7"/>
  <c r="F1364" i="7"/>
  <c r="E1364" i="7"/>
  <c r="D1364" i="7"/>
  <c r="C1364" i="7"/>
  <c r="B1364" i="7"/>
  <c r="A1364" i="7"/>
  <c r="AB1363" i="7"/>
  <c r="AA1363" i="7"/>
  <c r="Z1363" i="7"/>
  <c r="Y1363" i="7"/>
  <c r="X1363" i="7"/>
  <c r="W1363" i="7"/>
  <c r="V1363" i="7"/>
  <c r="U1363" i="7"/>
  <c r="T1363" i="7"/>
  <c r="S1363" i="7"/>
  <c r="R1363" i="7"/>
  <c r="Q1363" i="7"/>
  <c r="P1363" i="7"/>
  <c r="O1363" i="7"/>
  <c r="N1363" i="7"/>
  <c r="M1363" i="7"/>
  <c r="L1363" i="7"/>
  <c r="K1363" i="7"/>
  <c r="J1363" i="7"/>
  <c r="I1363" i="7"/>
  <c r="H1363" i="7"/>
  <c r="G1363" i="7"/>
  <c r="F1363" i="7"/>
  <c r="E1363" i="7"/>
  <c r="D1363" i="7"/>
  <c r="C1363" i="7"/>
  <c r="B1363" i="7"/>
  <c r="A1363" i="7"/>
  <c r="AB1362" i="7"/>
  <c r="AA1362" i="7"/>
  <c r="Z1362" i="7"/>
  <c r="Y1362" i="7"/>
  <c r="X1362" i="7"/>
  <c r="W1362" i="7"/>
  <c r="V1362" i="7"/>
  <c r="U1362" i="7"/>
  <c r="T1362" i="7"/>
  <c r="S1362" i="7"/>
  <c r="R1362" i="7"/>
  <c r="Q1362" i="7"/>
  <c r="P1362" i="7"/>
  <c r="O1362" i="7"/>
  <c r="N1362" i="7"/>
  <c r="M1362" i="7"/>
  <c r="L1362" i="7"/>
  <c r="K1362" i="7"/>
  <c r="J1362" i="7"/>
  <c r="I1362" i="7"/>
  <c r="H1362" i="7"/>
  <c r="G1362" i="7"/>
  <c r="F1362" i="7"/>
  <c r="E1362" i="7"/>
  <c r="D1362" i="7"/>
  <c r="C1362" i="7"/>
  <c r="B1362" i="7"/>
  <c r="A1362" i="7"/>
  <c r="AB1361" i="7"/>
  <c r="AA1361" i="7"/>
  <c r="Z1361" i="7"/>
  <c r="Y1361" i="7"/>
  <c r="X1361" i="7"/>
  <c r="W1361" i="7"/>
  <c r="V1361" i="7"/>
  <c r="U1361" i="7"/>
  <c r="T1361" i="7"/>
  <c r="S1361" i="7"/>
  <c r="R1361" i="7"/>
  <c r="Q1361" i="7"/>
  <c r="P1361" i="7"/>
  <c r="O1361" i="7"/>
  <c r="N1361" i="7"/>
  <c r="M1361" i="7"/>
  <c r="L1361" i="7"/>
  <c r="K1361" i="7"/>
  <c r="J1361" i="7"/>
  <c r="I1361" i="7"/>
  <c r="H1361" i="7"/>
  <c r="G1361" i="7"/>
  <c r="F1361" i="7"/>
  <c r="E1361" i="7"/>
  <c r="D1361" i="7"/>
  <c r="C1361" i="7"/>
  <c r="B1361" i="7"/>
  <c r="A1361" i="7"/>
  <c r="AB1360" i="7"/>
  <c r="AA1360" i="7"/>
  <c r="Z1360" i="7"/>
  <c r="Y1360" i="7"/>
  <c r="X1360" i="7"/>
  <c r="W1360" i="7"/>
  <c r="V1360" i="7"/>
  <c r="U1360" i="7"/>
  <c r="T1360" i="7"/>
  <c r="S1360" i="7"/>
  <c r="R1360" i="7"/>
  <c r="Q1360" i="7"/>
  <c r="P1360" i="7"/>
  <c r="O1360" i="7"/>
  <c r="N1360" i="7"/>
  <c r="M1360" i="7"/>
  <c r="L1360" i="7"/>
  <c r="K1360" i="7"/>
  <c r="J1360" i="7"/>
  <c r="I1360" i="7"/>
  <c r="H1360" i="7"/>
  <c r="G1360" i="7"/>
  <c r="F1360" i="7"/>
  <c r="E1360" i="7"/>
  <c r="D1360" i="7"/>
  <c r="C1360" i="7"/>
  <c r="B1360" i="7"/>
  <c r="A1360" i="7"/>
  <c r="AB1359" i="7"/>
  <c r="AA1359" i="7"/>
  <c r="Z1359" i="7"/>
  <c r="Y1359" i="7"/>
  <c r="X1359" i="7"/>
  <c r="W1359" i="7"/>
  <c r="V1359" i="7"/>
  <c r="U1359" i="7"/>
  <c r="T1359" i="7"/>
  <c r="S1359" i="7"/>
  <c r="R1359" i="7"/>
  <c r="Q1359" i="7"/>
  <c r="P1359" i="7"/>
  <c r="O1359" i="7"/>
  <c r="N1359" i="7"/>
  <c r="M1359" i="7"/>
  <c r="L1359" i="7"/>
  <c r="K1359" i="7"/>
  <c r="J1359" i="7"/>
  <c r="I1359" i="7"/>
  <c r="H1359" i="7"/>
  <c r="G1359" i="7"/>
  <c r="F1359" i="7"/>
  <c r="E1359" i="7"/>
  <c r="D1359" i="7"/>
  <c r="C1359" i="7"/>
  <c r="B1359" i="7"/>
  <c r="A1359" i="7"/>
  <c r="AB1358" i="7"/>
  <c r="AA1358" i="7"/>
  <c r="Z1358" i="7"/>
  <c r="Y1358" i="7"/>
  <c r="X1358" i="7"/>
  <c r="W1358" i="7"/>
  <c r="V1358" i="7"/>
  <c r="U1358" i="7"/>
  <c r="T1358" i="7"/>
  <c r="S1358" i="7"/>
  <c r="R1358" i="7"/>
  <c r="Q1358" i="7"/>
  <c r="P1358" i="7"/>
  <c r="O1358" i="7"/>
  <c r="N1358" i="7"/>
  <c r="M1358" i="7"/>
  <c r="L1358" i="7"/>
  <c r="K1358" i="7"/>
  <c r="J1358" i="7"/>
  <c r="I1358" i="7"/>
  <c r="H1358" i="7"/>
  <c r="G1358" i="7"/>
  <c r="F1358" i="7"/>
  <c r="E1358" i="7"/>
  <c r="D1358" i="7"/>
  <c r="C1358" i="7"/>
  <c r="B1358" i="7"/>
  <c r="A1358" i="7"/>
  <c r="AB1357" i="7"/>
  <c r="AA1357" i="7"/>
  <c r="Z1357" i="7"/>
  <c r="Y1357" i="7"/>
  <c r="X1357" i="7"/>
  <c r="W1357" i="7"/>
  <c r="V1357" i="7"/>
  <c r="U1357" i="7"/>
  <c r="T1357" i="7"/>
  <c r="S1357" i="7"/>
  <c r="R1357" i="7"/>
  <c r="Q1357" i="7"/>
  <c r="P1357" i="7"/>
  <c r="O1357" i="7"/>
  <c r="N1357" i="7"/>
  <c r="M1357" i="7"/>
  <c r="L1357" i="7"/>
  <c r="K1357" i="7"/>
  <c r="J1357" i="7"/>
  <c r="I1357" i="7"/>
  <c r="H1357" i="7"/>
  <c r="G1357" i="7"/>
  <c r="F1357" i="7"/>
  <c r="E1357" i="7"/>
  <c r="D1357" i="7"/>
  <c r="C1357" i="7"/>
  <c r="B1357" i="7"/>
  <c r="A1357" i="7"/>
  <c r="AB1356" i="7"/>
  <c r="AA1356" i="7"/>
  <c r="Z1356" i="7"/>
  <c r="Y1356" i="7"/>
  <c r="X1356" i="7"/>
  <c r="W1356" i="7"/>
  <c r="V1356" i="7"/>
  <c r="U1356" i="7"/>
  <c r="T1356" i="7"/>
  <c r="S1356" i="7"/>
  <c r="R1356" i="7"/>
  <c r="Q1356" i="7"/>
  <c r="P1356" i="7"/>
  <c r="O1356" i="7"/>
  <c r="N1356" i="7"/>
  <c r="M1356" i="7"/>
  <c r="L1356" i="7"/>
  <c r="K1356" i="7"/>
  <c r="J1356" i="7"/>
  <c r="I1356" i="7"/>
  <c r="H1356" i="7"/>
  <c r="G1356" i="7"/>
  <c r="F1356" i="7"/>
  <c r="E1356" i="7"/>
  <c r="D1356" i="7"/>
  <c r="C1356" i="7"/>
  <c r="B1356" i="7"/>
  <c r="A1356" i="7"/>
  <c r="AB1355" i="7"/>
  <c r="AA1355" i="7"/>
  <c r="Z1355" i="7"/>
  <c r="Y1355" i="7"/>
  <c r="X1355" i="7"/>
  <c r="W1355" i="7"/>
  <c r="V1355" i="7"/>
  <c r="U1355" i="7"/>
  <c r="T1355" i="7"/>
  <c r="S1355" i="7"/>
  <c r="R1355" i="7"/>
  <c r="Q1355" i="7"/>
  <c r="P1355" i="7"/>
  <c r="O1355" i="7"/>
  <c r="N1355" i="7"/>
  <c r="M1355" i="7"/>
  <c r="L1355" i="7"/>
  <c r="K1355" i="7"/>
  <c r="J1355" i="7"/>
  <c r="I1355" i="7"/>
  <c r="H1355" i="7"/>
  <c r="G1355" i="7"/>
  <c r="F1355" i="7"/>
  <c r="E1355" i="7"/>
  <c r="D1355" i="7"/>
  <c r="C1355" i="7"/>
  <c r="B1355" i="7"/>
  <c r="A1355" i="7"/>
  <c r="AB1354" i="7"/>
  <c r="AA1354" i="7"/>
  <c r="Z1354" i="7"/>
  <c r="Y1354" i="7"/>
  <c r="X1354" i="7"/>
  <c r="W1354" i="7"/>
  <c r="V1354" i="7"/>
  <c r="U1354" i="7"/>
  <c r="T1354" i="7"/>
  <c r="S1354" i="7"/>
  <c r="R1354" i="7"/>
  <c r="Q1354" i="7"/>
  <c r="P1354" i="7"/>
  <c r="O1354" i="7"/>
  <c r="N1354" i="7"/>
  <c r="M1354" i="7"/>
  <c r="L1354" i="7"/>
  <c r="K1354" i="7"/>
  <c r="J1354" i="7"/>
  <c r="I1354" i="7"/>
  <c r="H1354" i="7"/>
  <c r="G1354" i="7"/>
  <c r="F1354" i="7"/>
  <c r="E1354" i="7"/>
  <c r="D1354" i="7"/>
  <c r="C1354" i="7"/>
  <c r="B1354" i="7"/>
  <c r="A1354" i="7"/>
  <c r="AB1353" i="7"/>
  <c r="AA1353" i="7"/>
  <c r="Z1353" i="7"/>
  <c r="Y1353" i="7"/>
  <c r="X1353" i="7"/>
  <c r="W1353" i="7"/>
  <c r="V1353" i="7"/>
  <c r="U1353" i="7"/>
  <c r="T1353" i="7"/>
  <c r="S1353" i="7"/>
  <c r="R1353" i="7"/>
  <c r="Q1353" i="7"/>
  <c r="P1353" i="7"/>
  <c r="O1353" i="7"/>
  <c r="N1353" i="7"/>
  <c r="M1353" i="7"/>
  <c r="L1353" i="7"/>
  <c r="K1353" i="7"/>
  <c r="J1353" i="7"/>
  <c r="I1353" i="7"/>
  <c r="H1353" i="7"/>
  <c r="G1353" i="7"/>
  <c r="F1353" i="7"/>
  <c r="E1353" i="7"/>
  <c r="D1353" i="7"/>
  <c r="C1353" i="7"/>
  <c r="B1353" i="7"/>
  <c r="A1353" i="7"/>
  <c r="AB1352" i="7"/>
  <c r="AA1352" i="7"/>
  <c r="Z1352" i="7"/>
  <c r="Y1352" i="7"/>
  <c r="X1352" i="7"/>
  <c r="W1352" i="7"/>
  <c r="V1352" i="7"/>
  <c r="U1352" i="7"/>
  <c r="T1352" i="7"/>
  <c r="S1352" i="7"/>
  <c r="R1352" i="7"/>
  <c r="Q1352" i="7"/>
  <c r="P1352" i="7"/>
  <c r="O1352" i="7"/>
  <c r="N1352" i="7"/>
  <c r="M1352" i="7"/>
  <c r="L1352" i="7"/>
  <c r="K1352" i="7"/>
  <c r="J1352" i="7"/>
  <c r="I1352" i="7"/>
  <c r="H1352" i="7"/>
  <c r="G1352" i="7"/>
  <c r="F1352" i="7"/>
  <c r="E1352" i="7"/>
  <c r="D1352" i="7"/>
  <c r="C1352" i="7"/>
  <c r="B1352" i="7"/>
  <c r="A1352" i="7"/>
  <c r="AB1351" i="7"/>
  <c r="AA1351" i="7"/>
  <c r="Z1351" i="7"/>
  <c r="Y1351" i="7"/>
  <c r="X1351" i="7"/>
  <c r="W1351" i="7"/>
  <c r="V1351" i="7"/>
  <c r="U1351" i="7"/>
  <c r="T1351" i="7"/>
  <c r="S1351" i="7"/>
  <c r="R1351" i="7"/>
  <c r="Q1351" i="7"/>
  <c r="P1351" i="7"/>
  <c r="O1351" i="7"/>
  <c r="N1351" i="7"/>
  <c r="M1351" i="7"/>
  <c r="L1351" i="7"/>
  <c r="K1351" i="7"/>
  <c r="J1351" i="7"/>
  <c r="I1351" i="7"/>
  <c r="H1351" i="7"/>
  <c r="G1351" i="7"/>
  <c r="F1351" i="7"/>
  <c r="E1351" i="7"/>
  <c r="D1351" i="7"/>
  <c r="C1351" i="7"/>
  <c r="B1351" i="7"/>
  <c r="A1351" i="7"/>
  <c r="AB1350" i="7"/>
  <c r="AA1350" i="7"/>
  <c r="Z1350" i="7"/>
  <c r="Y1350" i="7"/>
  <c r="X1350" i="7"/>
  <c r="W1350" i="7"/>
  <c r="V1350" i="7"/>
  <c r="U1350" i="7"/>
  <c r="T1350" i="7"/>
  <c r="S1350" i="7"/>
  <c r="R1350" i="7"/>
  <c r="Q1350" i="7"/>
  <c r="P1350" i="7"/>
  <c r="O1350" i="7"/>
  <c r="N1350" i="7"/>
  <c r="M1350" i="7"/>
  <c r="L1350" i="7"/>
  <c r="K1350" i="7"/>
  <c r="J1350" i="7"/>
  <c r="I1350" i="7"/>
  <c r="H1350" i="7"/>
  <c r="G1350" i="7"/>
  <c r="F1350" i="7"/>
  <c r="E1350" i="7"/>
  <c r="D1350" i="7"/>
  <c r="C1350" i="7"/>
  <c r="B1350" i="7"/>
  <c r="A1350" i="7"/>
  <c r="AB1349" i="7"/>
  <c r="AA1349" i="7"/>
  <c r="Z1349" i="7"/>
  <c r="Y1349" i="7"/>
  <c r="X1349" i="7"/>
  <c r="W1349" i="7"/>
  <c r="V1349" i="7"/>
  <c r="U1349" i="7"/>
  <c r="T1349" i="7"/>
  <c r="S1349" i="7"/>
  <c r="R1349" i="7"/>
  <c r="Q1349" i="7"/>
  <c r="P1349" i="7"/>
  <c r="O1349" i="7"/>
  <c r="N1349" i="7"/>
  <c r="M1349" i="7"/>
  <c r="L1349" i="7"/>
  <c r="K1349" i="7"/>
  <c r="J1349" i="7"/>
  <c r="I1349" i="7"/>
  <c r="H1349" i="7"/>
  <c r="G1349" i="7"/>
  <c r="F1349" i="7"/>
  <c r="E1349" i="7"/>
  <c r="D1349" i="7"/>
  <c r="C1349" i="7"/>
  <c r="B1349" i="7"/>
  <c r="A1349" i="7"/>
  <c r="AB1348" i="7"/>
  <c r="AA1348" i="7"/>
  <c r="Z1348" i="7"/>
  <c r="Y1348" i="7"/>
  <c r="X1348" i="7"/>
  <c r="W1348" i="7"/>
  <c r="V1348" i="7"/>
  <c r="U1348" i="7"/>
  <c r="T1348" i="7"/>
  <c r="S1348" i="7"/>
  <c r="R1348" i="7"/>
  <c r="Q1348" i="7"/>
  <c r="P1348" i="7"/>
  <c r="O1348" i="7"/>
  <c r="N1348" i="7"/>
  <c r="M1348" i="7"/>
  <c r="L1348" i="7"/>
  <c r="K1348" i="7"/>
  <c r="J1348" i="7"/>
  <c r="I1348" i="7"/>
  <c r="H1348" i="7"/>
  <c r="G1348" i="7"/>
  <c r="F1348" i="7"/>
  <c r="E1348" i="7"/>
  <c r="D1348" i="7"/>
  <c r="C1348" i="7"/>
  <c r="B1348" i="7"/>
  <c r="A1348" i="7"/>
  <c r="AB1347" i="7"/>
  <c r="AA1347" i="7"/>
  <c r="Z1347" i="7"/>
  <c r="Y1347" i="7"/>
  <c r="X1347" i="7"/>
  <c r="W1347" i="7"/>
  <c r="V1347" i="7"/>
  <c r="U1347" i="7"/>
  <c r="T1347" i="7"/>
  <c r="S1347" i="7"/>
  <c r="R1347" i="7"/>
  <c r="Q1347" i="7"/>
  <c r="P1347" i="7"/>
  <c r="O1347" i="7"/>
  <c r="N1347" i="7"/>
  <c r="M1347" i="7"/>
  <c r="L1347" i="7"/>
  <c r="K1347" i="7"/>
  <c r="J1347" i="7"/>
  <c r="I1347" i="7"/>
  <c r="H1347" i="7"/>
  <c r="G1347" i="7"/>
  <c r="F1347" i="7"/>
  <c r="E1347" i="7"/>
  <c r="D1347" i="7"/>
  <c r="C1347" i="7"/>
  <c r="B1347" i="7"/>
  <c r="A1347" i="7"/>
  <c r="AB1346" i="7"/>
  <c r="AA1346" i="7"/>
  <c r="Z1346" i="7"/>
  <c r="Y1346" i="7"/>
  <c r="X1346" i="7"/>
  <c r="W1346" i="7"/>
  <c r="V1346" i="7"/>
  <c r="U1346" i="7"/>
  <c r="T1346" i="7"/>
  <c r="S1346" i="7"/>
  <c r="R1346" i="7"/>
  <c r="Q1346" i="7"/>
  <c r="P1346" i="7"/>
  <c r="O1346" i="7"/>
  <c r="N1346" i="7"/>
  <c r="M1346" i="7"/>
  <c r="L1346" i="7"/>
  <c r="K1346" i="7"/>
  <c r="J1346" i="7"/>
  <c r="I1346" i="7"/>
  <c r="H1346" i="7"/>
  <c r="G1346" i="7"/>
  <c r="F1346" i="7"/>
  <c r="E1346" i="7"/>
  <c r="D1346" i="7"/>
  <c r="C1346" i="7"/>
  <c r="B1346" i="7"/>
  <c r="A1346" i="7"/>
  <c r="AB1345" i="7"/>
  <c r="AA1345" i="7"/>
  <c r="Z1345" i="7"/>
  <c r="Y1345" i="7"/>
  <c r="X1345" i="7"/>
  <c r="W1345" i="7"/>
  <c r="V1345" i="7"/>
  <c r="U1345" i="7"/>
  <c r="T1345" i="7"/>
  <c r="S1345" i="7"/>
  <c r="R1345" i="7"/>
  <c r="Q1345" i="7"/>
  <c r="P1345" i="7"/>
  <c r="O1345" i="7"/>
  <c r="N1345" i="7"/>
  <c r="M1345" i="7"/>
  <c r="L1345" i="7"/>
  <c r="K1345" i="7"/>
  <c r="J1345" i="7"/>
  <c r="I1345" i="7"/>
  <c r="H1345" i="7"/>
  <c r="G1345" i="7"/>
  <c r="F1345" i="7"/>
  <c r="E1345" i="7"/>
  <c r="D1345" i="7"/>
  <c r="C1345" i="7"/>
  <c r="B1345" i="7"/>
  <c r="A1345" i="7"/>
  <c r="AB921" i="7"/>
  <c r="AA921" i="7"/>
  <c r="Z921" i="7"/>
  <c r="Y921" i="7"/>
  <c r="X921" i="7"/>
  <c r="W921" i="7"/>
  <c r="V921" i="7"/>
  <c r="U921" i="7"/>
  <c r="T921" i="7"/>
  <c r="S921" i="7"/>
  <c r="R921" i="7"/>
  <c r="Q921" i="7"/>
  <c r="P921" i="7"/>
  <c r="O921" i="7"/>
  <c r="N921" i="7"/>
  <c r="M921" i="7"/>
  <c r="L921" i="7"/>
  <c r="K921" i="7"/>
  <c r="J921" i="7"/>
  <c r="I921" i="7"/>
  <c r="H921" i="7"/>
  <c r="G921" i="7"/>
  <c r="F921" i="7"/>
  <c r="E921" i="7"/>
  <c r="D921" i="7"/>
  <c r="C921" i="7"/>
  <c r="B921" i="7"/>
  <c r="A921"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1343"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1342"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1341"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1340"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1339"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1338"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1337"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1336"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1335"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1334"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1333"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1332"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1331" i="7"/>
  <c r="AB843" i="7"/>
  <c r="AA843" i="7"/>
  <c r="Z843" i="7"/>
  <c r="Y843" i="7"/>
  <c r="X843" i="7"/>
  <c r="W843" i="7"/>
  <c r="V843" i="7"/>
  <c r="U843" i="7"/>
  <c r="T843" i="7"/>
  <c r="S843" i="7"/>
  <c r="R843" i="7"/>
  <c r="Q843" i="7"/>
  <c r="P843" i="7"/>
  <c r="O843" i="7"/>
  <c r="N843" i="7"/>
  <c r="M843" i="7"/>
  <c r="L843" i="7"/>
  <c r="K843" i="7"/>
  <c r="J843" i="7"/>
  <c r="I843" i="7"/>
  <c r="H843" i="7"/>
  <c r="G843" i="7"/>
  <c r="F843" i="7"/>
  <c r="E843" i="7"/>
  <c r="D843" i="7"/>
  <c r="C843" i="7"/>
  <c r="B843" i="7"/>
  <c r="A843" i="7"/>
  <c r="AB782" i="7"/>
  <c r="AA782" i="7"/>
  <c r="Z782" i="7"/>
  <c r="Y782" i="7"/>
  <c r="X782" i="7"/>
  <c r="W782" i="7"/>
  <c r="V782" i="7"/>
  <c r="U782" i="7"/>
  <c r="T782" i="7"/>
  <c r="S782" i="7"/>
  <c r="R782" i="7"/>
  <c r="Q782" i="7"/>
  <c r="P782" i="7"/>
  <c r="O782" i="7"/>
  <c r="N782" i="7"/>
  <c r="M782" i="7"/>
  <c r="L782" i="7"/>
  <c r="K782" i="7"/>
  <c r="J782" i="7"/>
  <c r="I782" i="7"/>
  <c r="H782" i="7"/>
  <c r="G782" i="7"/>
  <c r="F782" i="7"/>
  <c r="E782" i="7"/>
  <c r="D782" i="7"/>
  <c r="C782" i="7"/>
  <c r="B782" i="7"/>
  <c r="A782"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1328"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1327"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1326"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1325"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1324"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B1323" i="7"/>
  <c r="A1323" i="7"/>
  <c r="AB1322" i="7"/>
  <c r="AA1322" i="7"/>
  <c r="Z1322" i="7"/>
  <c r="Y1322" i="7"/>
  <c r="X1322" i="7"/>
  <c r="W1322" i="7"/>
  <c r="V1322" i="7"/>
  <c r="U1322" i="7"/>
  <c r="T1322" i="7"/>
  <c r="S1322" i="7"/>
  <c r="R1322" i="7"/>
  <c r="Q1322" i="7"/>
  <c r="P1322" i="7"/>
  <c r="O1322" i="7"/>
  <c r="N1322" i="7"/>
  <c r="M1322" i="7"/>
  <c r="L1322" i="7"/>
  <c r="K1322" i="7"/>
  <c r="J1322" i="7"/>
  <c r="I1322" i="7"/>
  <c r="H1322" i="7"/>
  <c r="G1322" i="7"/>
  <c r="F1322" i="7"/>
  <c r="E1322" i="7"/>
  <c r="D1322" i="7"/>
  <c r="C1322" i="7"/>
  <c r="B1322" i="7"/>
  <c r="A1322" i="7"/>
  <c r="AB1321" i="7"/>
  <c r="AA1321" i="7"/>
  <c r="Z1321" i="7"/>
  <c r="Y1321" i="7"/>
  <c r="X1321" i="7"/>
  <c r="W1321" i="7"/>
  <c r="V1321" i="7"/>
  <c r="U1321" i="7"/>
  <c r="T1321" i="7"/>
  <c r="S1321" i="7"/>
  <c r="R1321" i="7"/>
  <c r="Q1321" i="7"/>
  <c r="P1321" i="7"/>
  <c r="O1321" i="7"/>
  <c r="N1321" i="7"/>
  <c r="M1321" i="7"/>
  <c r="L1321" i="7"/>
  <c r="K1321" i="7"/>
  <c r="J1321" i="7"/>
  <c r="I1321" i="7"/>
  <c r="H1321" i="7"/>
  <c r="G1321" i="7"/>
  <c r="F1321" i="7"/>
  <c r="E1321" i="7"/>
  <c r="D1321" i="7"/>
  <c r="C1321" i="7"/>
  <c r="B1321" i="7"/>
  <c r="A1321" i="7"/>
  <c r="AB1320" i="7"/>
  <c r="AA1320" i="7"/>
  <c r="Z1320" i="7"/>
  <c r="Y1320" i="7"/>
  <c r="X1320" i="7"/>
  <c r="W1320" i="7"/>
  <c r="V1320" i="7"/>
  <c r="U1320" i="7"/>
  <c r="T1320" i="7"/>
  <c r="S1320" i="7"/>
  <c r="R1320" i="7"/>
  <c r="Q1320" i="7"/>
  <c r="P1320" i="7"/>
  <c r="O1320" i="7"/>
  <c r="N1320" i="7"/>
  <c r="M1320" i="7"/>
  <c r="L1320" i="7"/>
  <c r="K1320" i="7"/>
  <c r="J1320" i="7"/>
  <c r="I1320" i="7"/>
  <c r="H1320" i="7"/>
  <c r="G1320" i="7"/>
  <c r="F1320" i="7"/>
  <c r="E1320" i="7"/>
  <c r="D1320" i="7"/>
  <c r="C1320" i="7"/>
  <c r="B1320" i="7"/>
  <c r="A1320" i="7"/>
  <c r="AB1319" i="7"/>
  <c r="AA1319" i="7"/>
  <c r="Z1319" i="7"/>
  <c r="Y1319" i="7"/>
  <c r="X1319" i="7"/>
  <c r="W1319" i="7"/>
  <c r="V1319" i="7"/>
  <c r="U1319" i="7"/>
  <c r="T1319" i="7"/>
  <c r="S1319" i="7"/>
  <c r="R1319" i="7"/>
  <c r="Q1319" i="7"/>
  <c r="P1319" i="7"/>
  <c r="O1319" i="7"/>
  <c r="N1319" i="7"/>
  <c r="M1319" i="7"/>
  <c r="L1319" i="7"/>
  <c r="K1319" i="7"/>
  <c r="J1319" i="7"/>
  <c r="I1319" i="7"/>
  <c r="H1319" i="7"/>
  <c r="G1319" i="7"/>
  <c r="F1319" i="7"/>
  <c r="E1319" i="7"/>
  <c r="D1319" i="7"/>
  <c r="C1319" i="7"/>
  <c r="B1319" i="7"/>
  <c r="A1319"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A1318"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A1317"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A1316"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A1315"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A1314"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A1313"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A1312"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A1311"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A1310"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A1309"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A1308"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A1307"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A1306"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A1305"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A1304"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A1303"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A1302"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A1301"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A1300"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A1299"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A1298"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A1297"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A1296" i="7"/>
  <c r="AB1295" i="7"/>
  <c r="AA1295" i="7"/>
  <c r="Z1295" i="7"/>
  <c r="Y1295" i="7"/>
  <c r="X1295" i="7"/>
  <c r="W1295" i="7"/>
  <c r="V1295" i="7"/>
  <c r="U1295" i="7"/>
  <c r="T1295" i="7"/>
  <c r="S1295" i="7"/>
  <c r="R1295" i="7"/>
  <c r="Q1295" i="7"/>
  <c r="P1295" i="7"/>
  <c r="O1295" i="7"/>
  <c r="N1295" i="7"/>
  <c r="M1295" i="7"/>
  <c r="L1295" i="7"/>
  <c r="K1295" i="7"/>
  <c r="J1295" i="7"/>
  <c r="I1295" i="7"/>
  <c r="H1295" i="7"/>
  <c r="G1295" i="7"/>
  <c r="F1295" i="7"/>
  <c r="E1295" i="7"/>
  <c r="D1295" i="7"/>
  <c r="C1295" i="7"/>
  <c r="B1295" i="7"/>
  <c r="A1295" i="7"/>
  <c r="AB1294" i="7"/>
  <c r="AA1294" i="7"/>
  <c r="Z1294" i="7"/>
  <c r="Y1294" i="7"/>
  <c r="X1294" i="7"/>
  <c r="W1294" i="7"/>
  <c r="V1294" i="7"/>
  <c r="U1294" i="7"/>
  <c r="T1294" i="7"/>
  <c r="S1294" i="7"/>
  <c r="R1294" i="7"/>
  <c r="Q1294" i="7"/>
  <c r="P1294" i="7"/>
  <c r="O1294" i="7"/>
  <c r="N1294" i="7"/>
  <c r="M1294" i="7"/>
  <c r="L1294" i="7"/>
  <c r="K1294" i="7"/>
  <c r="J1294" i="7"/>
  <c r="I1294" i="7"/>
  <c r="H1294" i="7"/>
  <c r="G1294" i="7"/>
  <c r="F1294" i="7"/>
  <c r="E1294" i="7"/>
  <c r="D1294" i="7"/>
  <c r="C1294" i="7"/>
  <c r="B1294" i="7"/>
  <c r="A1294" i="7"/>
  <c r="AB1293" i="7"/>
  <c r="AA1293" i="7"/>
  <c r="Z1293" i="7"/>
  <c r="Y1293" i="7"/>
  <c r="X1293" i="7"/>
  <c r="W1293" i="7"/>
  <c r="V1293" i="7"/>
  <c r="U1293" i="7"/>
  <c r="T1293" i="7"/>
  <c r="S1293" i="7"/>
  <c r="R1293" i="7"/>
  <c r="Q1293" i="7"/>
  <c r="P1293" i="7"/>
  <c r="O1293" i="7"/>
  <c r="N1293" i="7"/>
  <c r="M1293" i="7"/>
  <c r="L1293" i="7"/>
  <c r="K1293" i="7"/>
  <c r="J1293" i="7"/>
  <c r="I1293" i="7"/>
  <c r="H1293" i="7"/>
  <c r="G1293" i="7"/>
  <c r="F1293" i="7"/>
  <c r="E1293" i="7"/>
  <c r="D1293" i="7"/>
  <c r="C1293" i="7"/>
  <c r="B1293" i="7"/>
  <c r="A1293" i="7"/>
  <c r="AB1292" i="7"/>
  <c r="AA1292" i="7"/>
  <c r="Z1292" i="7"/>
  <c r="Y1292" i="7"/>
  <c r="X1292" i="7"/>
  <c r="W1292" i="7"/>
  <c r="V1292" i="7"/>
  <c r="U1292" i="7"/>
  <c r="T1292" i="7"/>
  <c r="S1292" i="7"/>
  <c r="R1292" i="7"/>
  <c r="Q1292" i="7"/>
  <c r="P1292" i="7"/>
  <c r="O1292" i="7"/>
  <c r="N1292" i="7"/>
  <c r="M1292" i="7"/>
  <c r="L1292" i="7"/>
  <c r="K1292" i="7"/>
  <c r="J1292" i="7"/>
  <c r="I1292" i="7"/>
  <c r="H1292" i="7"/>
  <c r="G1292" i="7"/>
  <c r="F1292" i="7"/>
  <c r="E1292" i="7"/>
  <c r="D1292" i="7"/>
  <c r="C1292" i="7"/>
  <c r="B1292" i="7"/>
  <c r="A1292" i="7"/>
  <c r="AB1291" i="7"/>
  <c r="AA1291" i="7"/>
  <c r="Z1291" i="7"/>
  <c r="Y1291" i="7"/>
  <c r="X1291" i="7"/>
  <c r="W1291" i="7"/>
  <c r="V1291" i="7"/>
  <c r="U1291" i="7"/>
  <c r="T1291" i="7"/>
  <c r="S1291" i="7"/>
  <c r="R1291" i="7"/>
  <c r="Q1291" i="7"/>
  <c r="P1291" i="7"/>
  <c r="O1291" i="7"/>
  <c r="N1291" i="7"/>
  <c r="M1291" i="7"/>
  <c r="L1291" i="7"/>
  <c r="K1291" i="7"/>
  <c r="J1291" i="7"/>
  <c r="I1291" i="7"/>
  <c r="H1291" i="7"/>
  <c r="G1291" i="7"/>
  <c r="F1291" i="7"/>
  <c r="E1291" i="7"/>
  <c r="D1291" i="7"/>
  <c r="C1291" i="7"/>
  <c r="B1291" i="7"/>
  <c r="A1291" i="7"/>
  <c r="AB1290" i="7"/>
  <c r="AA1290" i="7"/>
  <c r="Z1290" i="7"/>
  <c r="Y1290" i="7"/>
  <c r="X1290" i="7"/>
  <c r="W1290" i="7"/>
  <c r="V1290" i="7"/>
  <c r="U1290" i="7"/>
  <c r="T1290" i="7"/>
  <c r="S1290" i="7"/>
  <c r="R1290" i="7"/>
  <c r="Q1290" i="7"/>
  <c r="P1290" i="7"/>
  <c r="O1290" i="7"/>
  <c r="N1290" i="7"/>
  <c r="M1290" i="7"/>
  <c r="L1290" i="7"/>
  <c r="K1290" i="7"/>
  <c r="J1290" i="7"/>
  <c r="I1290" i="7"/>
  <c r="H1290" i="7"/>
  <c r="G1290" i="7"/>
  <c r="F1290" i="7"/>
  <c r="E1290" i="7"/>
  <c r="D1290" i="7"/>
  <c r="C1290" i="7"/>
  <c r="B1290" i="7"/>
  <c r="A1290" i="7"/>
  <c r="AB1289" i="7"/>
  <c r="AA1289" i="7"/>
  <c r="Z1289" i="7"/>
  <c r="Y1289" i="7"/>
  <c r="X1289" i="7"/>
  <c r="W1289" i="7"/>
  <c r="V1289" i="7"/>
  <c r="U1289" i="7"/>
  <c r="T1289" i="7"/>
  <c r="S1289" i="7"/>
  <c r="R1289" i="7"/>
  <c r="Q1289" i="7"/>
  <c r="P1289" i="7"/>
  <c r="O1289" i="7"/>
  <c r="N1289" i="7"/>
  <c r="M1289" i="7"/>
  <c r="L1289" i="7"/>
  <c r="K1289" i="7"/>
  <c r="J1289" i="7"/>
  <c r="I1289" i="7"/>
  <c r="H1289" i="7"/>
  <c r="G1289" i="7"/>
  <c r="F1289" i="7"/>
  <c r="E1289" i="7"/>
  <c r="D1289" i="7"/>
  <c r="C1289" i="7"/>
  <c r="B1289" i="7"/>
  <c r="A1289" i="7"/>
  <c r="AB1288" i="7"/>
  <c r="AA1288" i="7"/>
  <c r="Z1288" i="7"/>
  <c r="Y1288" i="7"/>
  <c r="X1288" i="7"/>
  <c r="W1288" i="7"/>
  <c r="V1288" i="7"/>
  <c r="U1288" i="7"/>
  <c r="T1288" i="7"/>
  <c r="S1288" i="7"/>
  <c r="R1288" i="7"/>
  <c r="Q1288" i="7"/>
  <c r="P1288" i="7"/>
  <c r="O1288" i="7"/>
  <c r="N1288" i="7"/>
  <c r="M1288" i="7"/>
  <c r="L1288" i="7"/>
  <c r="K1288" i="7"/>
  <c r="J1288" i="7"/>
  <c r="I1288" i="7"/>
  <c r="H1288" i="7"/>
  <c r="G1288" i="7"/>
  <c r="F1288" i="7"/>
  <c r="E1288" i="7"/>
  <c r="D1288" i="7"/>
  <c r="C1288" i="7"/>
  <c r="B1288" i="7"/>
  <c r="A1288" i="7"/>
  <c r="AB1287" i="7"/>
  <c r="AA1287" i="7"/>
  <c r="Z1287" i="7"/>
  <c r="Y1287" i="7"/>
  <c r="X1287" i="7"/>
  <c r="W1287" i="7"/>
  <c r="V1287" i="7"/>
  <c r="U1287" i="7"/>
  <c r="T1287" i="7"/>
  <c r="S1287" i="7"/>
  <c r="R1287" i="7"/>
  <c r="Q1287" i="7"/>
  <c r="P1287" i="7"/>
  <c r="O1287" i="7"/>
  <c r="N1287" i="7"/>
  <c r="M1287" i="7"/>
  <c r="L1287" i="7"/>
  <c r="K1287" i="7"/>
  <c r="J1287" i="7"/>
  <c r="I1287" i="7"/>
  <c r="H1287" i="7"/>
  <c r="G1287" i="7"/>
  <c r="F1287" i="7"/>
  <c r="E1287" i="7"/>
  <c r="D1287" i="7"/>
  <c r="C1287" i="7"/>
  <c r="B1287" i="7"/>
  <c r="A1287" i="7"/>
  <c r="AB1286" i="7"/>
  <c r="AA1286" i="7"/>
  <c r="Z1286" i="7"/>
  <c r="Y1286" i="7"/>
  <c r="X1286" i="7"/>
  <c r="W1286" i="7"/>
  <c r="V1286" i="7"/>
  <c r="U1286" i="7"/>
  <c r="T1286" i="7"/>
  <c r="S1286" i="7"/>
  <c r="R1286" i="7"/>
  <c r="Q1286" i="7"/>
  <c r="P1286" i="7"/>
  <c r="O1286" i="7"/>
  <c r="N1286" i="7"/>
  <c r="M1286" i="7"/>
  <c r="L1286" i="7"/>
  <c r="K1286" i="7"/>
  <c r="J1286" i="7"/>
  <c r="I1286" i="7"/>
  <c r="H1286" i="7"/>
  <c r="G1286" i="7"/>
  <c r="F1286" i="7"/>
  <c r="E1286" i="7"/>
  <c r="D1286" i="7"/>
  <c r="C1286" i="7"/>
  <c r="B1286" i="7"/>
  <c r="A1286" i="7"/>
  <c r="AB1285" i="7"/>
  <c r="AA1285" i="7"/>
  <c r="Z1285" i="7"/>
  <c r="Y1285" i="7"/>
  <c r="X1285" i="7"/>
  <c r="W1285" i="7"/>
  <c r="V1285" i="7"/>
  <c r="U1285" i="7"/>
  <c r="T1285" i="7"/>
  <c r="S1285" i="7"/>
  <c r="R1285" i="7"/>
  <c r="Q1285" i="7"/>
  <c r="P1285" i="7"/>
  <c r="O1285" i="7"/>
  <c r="N1285" i="7"/>
  <c r="M1285" i="7"/>
  <c r="L1285" i="7"/>
  <c r="K1285" i="7"/>
  <c r="J1285" i="7"/>
  <c r="I1285" i="7"/>
  <c r="H1285" i="7"/>
  <c r="G1285" i="7"/>
  <c r="F1285" i="7"/>
  <c r="E1285" i="7"/>
  <c r="D1285" i="7"/>
  <c r="C1285" i="7"/>
  <c r="B1285" i="7"/>
  <c r="A1285" i="7"/>
  <c r="AB1284" i="7"/>
  <c r="AA1284" i="7"/>
  <c r="Z1284" i="7"/>
  <c r="Y1284" i="7"/>
  <c r="X1284" i="7"/>
  <c r="W1284" i="7"/>
  <c r="V1284" i="7"/>
  <c r="U1284" i="7"/>
  <c r="T1284" i="7"/>
  <c r="S1284" i="7"/>
  <c r="R1284" i="7"/>
  <c r="Q1284" i="7"/>
  <c r="P1284" i="7"/>
  <c r="O1284" i="7"/>
  <c r="N1284" i="7"/>
  <c r="M1284" i="7"/>
  <c r="L1284" i="7"/>
  <c r="K1284" i="7"/>
  <c r="J1284" i="7"/>
  <c r="I1284" i="7"/>
  <c r="H1284" i="7"/>
  <c r="G1284" i="7"/>
  <c r="F1284" i="7"/>
  <c r="E1284" i="7"/>
  <c r="D1284" i="7"/>
  <c r="C1284" i="7"/>
  <c r="B1284" i="7"/>
  <c r="A1284" i="7"/>
  <c r="AB1283" i="7"/>
  <c r="AA1283" i="7"/>
  <c r="Z1283" i="7"/>
  <c r="Y1283" i="7"/>
  <c r="X1283" i="7"/>
  <c r="W1283" i="7"/>
  <c r="V1283" i="7"/>
  <c r="U1283" i="7"/>
  <c r="T1283" i="7"/>
  <c r="S1283" i="7"/>
  <c r="R1283" i="7"/>
  <c r="Q1283" i="7"/>
  <c r="P1283" i="7"/>
  <c r="O1283" i="7"/>
  <c r="N1283" i="7"/>
  <c r="M1283" i="7"/>
  <c r="L1283" i="7"/>
  <c r="K1283" i="7"/>
  <c r="J1283" i="7"/>
  <c r="I1283" i="7"/>
  <c r="H1283" i="7"/>
  <c r="G1283" i="7"/>
  <c r="F1283" i="7"/>
  <c r="E1283" i="7"/>
  <c r="D1283" i="7"/>
  <c r="C1283" i="7"/>
  <c r="B1283" i="7"/>
  <c r="A1283" i="7"/>
  <c r="AB1282" i="7"/>
  <c r="AA1282" i="7"/>
  <c r="Z1282" i="7"/>
  <c r="Y1282" i="7"/>
  <c r="X1282" i="7"/>
  <c r="W1282" i="7"/>
  <c r="V1282" i="7"/>
  <c r="U1282" i="7"/>
  <c r="T1282" i="7"/>
  <c r="S1282" i="7"/>
  <c r="R1282" i="7"/>
  <c r="Q1282" i="7"/>
  <c r="P1282" i="7"/>
  <c r="O1282" i="7"/>
  <c r="N1282" i="7"/>
  <c r="M1282" i="7"/>
  <c r="L1282" i="7"/>
  <c r="K1282" i="7"/>
  <c r="J1282" i="7"/>
  <c r="I1282" i="7"/>
  <c r="H1282" i="7"/>
  <c r="G1282" i="7"/>
  <c r="F1282" i="7"/>
  <c r="E1282" i="7"/>
  <c r="D1282" i="7"/>
  <c r="C1282" i="7"/>
  <c r="B1282" i="7"/>
  <c r="A1282" i="7"/>
  <c r="AB1281" i="7"/>
  <c r="AA1281" i="7"/>
  <c r="Z1281" i="7"/>
  <c r="Y1281" i="7"/>
  <c r="X1281" i="7"/>
  <c r="W1281" i="7"/>
  <c r="V1281" i="7"/>
  <c r="U1281" i="7"/>
  <c r="T1281" i="7"/>
  <c r="S1281" i="7"/>
  <c r="R1281" i="7"/>
  <c r="Q1281" i="7"/>
  <c r="P1281" i="7"/>
  <c r="O1281" i="7"/>
  <c r="N1281" i="7"/>
  <c r="M1281" i="7"/>
  <c r="L1281" i="7"/>
  <c r="K1281" i="7"/>
  <c r="J1281" i="7"/>
  <c r="I1281" i="7"/>
  <c r="H1281" i="7"/>
  <c r="G1281" i="7"/>
  <c r="F1281" i="7"/>
  <c r="E1281" i="7"/>
  <c r="D1281" i="7"/>
  <c r="C1281" i="7"/>
  <c r="B1281" i="7"/>
  <c r="A1281" i="7"/>
  <c r="AB1280" i="7"/>
  <c r="AA1280" i="7"/>
  <c r="Z1280" i="7"/>
  <c r="Y1280" i="7"/>
  <c r="X1280" i="7"/>
  <c r="W1280" i="7"/>
  <c r="V1280" i="7"/>
  <c r="U1280" i="7"/>
  <c r="T1280" i="7"/>
  <c r="S1280" i="7"/>
  <c r="R1280" i="7"/>
  <c r="Q1280" i="7"/>
  <c r="P1280" i="7"/>
  <c r="O1280" i="7"/>
  <c r="N1280" i="7"/>
  <c r="M1280" i="7"/>
  <c r="L1280" i="7"/>
  <c r="K1280" i="7"/>
  <c r="J1280" i="7"/>
  <c r="I1280" i="7"/>
  <c r="H1280" i="7"/>
  <c r="G1280" i="7"/>
  <c r="F1280" i="7"/>
  <c r="E1280" i="7"/>
  <c r="D1280" i="7"/>
  <c r="C1280" i="7"/>
  <c r="B1280" i="7"/>
  <c r="A1280" i="7"/>
  <c r="AB1279" i="7"/>
  <c r="AA1279" i="7"/>
  <c r="Z1279" i="7"/>
  <c r="Y1279" i="7"/>
  <c r="X1279" i="7"/>
  <c r="W1279" i="7"/>
  <c r="V1279" i="7"/>
  <c r="U1279" i="7"/>
  <c r="T1279" i="7"/>
  <c r="S1279" i="7"/>
  <c r="R1279" i="7"/>
  <c r="Q1279" i="7"/>
  <c r="P1279" i="7"/>
  <c r="O1279" i="7"/>
  <c r="N1279" i="7"/>
  <c r="M1279" i="7"/>
  <c r="L1279" i="7"/>
  <c r="K1279" i="7"/>
  <c r="J1279" i="7"/>
  <c r="I1279" i="7"/>
  <c r="H1279" i="7"/>
  <c r="G1279" i="7"/>
  <c r="F1279" i="7"/>
  <c r="E1279" i="7"/>
  <c r="D1279" i="7"/>
  <c r="C1279" i="7"/>
  <c r="B1279" i="7"/>
  <c r="A1279" i="7"/>
  <c r="AB1278" i="7"/>
  <c r="AA1278" i="7"/>
  <c r="Z1278" i="7"/>
  <c r="Y1278" i="7"/>
  <c r="X1278" i="7"/>
  <c r="W1278" i="7"/>
  <c r="V1278" i="7"/>
  <c r="U1278" i="7"/>
  <c r="T1278" i="7"/>
  <c r="S1278" i="7"/>
  <c r="R1278" i="7"/>
  <c r="Q1278" i="7"/>
  <c r="P1278" i="7"/>
  <c r="O1278" i="7"/>
  <c r="N1278" i="7"/>
  <c r="M1278" i="7"/>
  <c r="L1278" i="7"/>
  <c r="K1278" i="7"/>
  <c r="J1278" i="7"/>
  <c r="I1278" i="7"/>
  <c r="H1278" i="7"/>
  <c r="G1278" i="7"/>
  <c r="F1278" i="7"/>
  <c r="E1278" i="7"/>
  <c r="D1278" i="7"/>
  <c r="C1278" i="7"/>
  <c r="B1278" i="7"/>
  <c r="A1278" i="7"/>
  <c r="AB1277" i="7"/>
  <c r="AA1277" i="7"/>
  <c r="Z1277" i="7"/>
  <c r="Y1277" i="7"/>
  <c r="X1277" i="7"/>
  <c r="W1277" i="7"/>
  <c r="V1277" i="7"/>
  <c r="U1277" i="7"/>
  <c r="T1277" i="7"/>
  <c r="S1277" i="7"/>
  <c r="R1277" i="7"/>
  <c r="Q1277" i="7"/>
  <c r="P1277" i="7"/>
  <c r="O1277" i="7"/>
  <c r="N1277" i="7"/>
  <c r="M1277" i="7"/>
  <c r="L1277" i="7"/>
  <c r="K1277" i="7"/>
  <c r="J1277" i="7"/>
  <c r="I1277" i="7"/>
  <c r="H1277" i="7"/>
  <c r="G1277" i="7"/>
  <c r="F1277" i="7"/>
  <c r="E1277" i="7"/>
  <c r="D1277" i="7"/>
  <c r="C1277" i="7"/>
  <c r="B1277" i="7"/>
  <c r="A1277" i="7"/>
  <c r="AB1276" i="7"/>
  <c r="AA1276" i="7"/>
  <c r="Z1276" i="7"/>
  <c r="Y1276" i="7"/>
  <c r="X1276" i="7"/>
  <c r="W1276" i="7"/>
  <c r="V1276" i="7"/>
  <c r="U1276" i="7"/>
  <c r="T1276" i="7"/>
  <c r="S1276" i="7"/>
  <c r="R1276" i="7"/>
  <c r="Q1276" i="7"/>
  <c r="P1276" i="7"/>
  <c r="O1276" i="7"/>
  <c r="N1276" i="7"/>
  <c r="M1276" i="7"/>
  <c r="L1276" i="7"/>
  <c r="K1276" i="7"/>
  <c r="J1276" i="7"/>
  <c r="I1276" i="7"/>
  <c r="H1276" i="7"/>
  <c r="G1276" i="7"/>
  <c r="F1276" i="7"/>
  <c r="E1276" i="7"/>
  <c r="D1276" i="7"/>
  <c r="C1276" i="7"/>
  <c r="B1276" i="7"/>
  <c r="A1276" i="7"/>
  <c r="AB1275" i="7"/>
  <c r="AA1275" i="7"/>
  <c r="Z1275" i="7"/>
  <c r="Y1275" i="7"/>
  <c r="X1275" i="7"/>
  <c r="W1275" i="7"/>
  <c r="V1275" i="7"/>
  <c r="U1275" i="7"/>
  <c r="T1275" i="7"/>
  <c r="S1275" i="7"/>
  <c r="R1275" i="7"/>
  <c r="Q1275" i="7"/>
  <c r="P1275" i="7"/>
  <c r="O1275" i="7"/>
  <c r="N1275" i="7"/>
  <c r="M1275" i="7"/>
  <c r="L1275" i="7"/>
  <c r="K1275" i="7"/>
  <c r="J1275" i="7"/>
  <c r="I1275" i="7"/>
  <c r="H1275" i="7"/>
  <c r="G1275" i="7"/>
  <c r="F1275" i="7"/>
  <c r="E1275" i="7"/>
  <c r="D1275" i="7"/>
  <c r="C1275" i="7"/>
  <c r="B1275" i="7"/>
  <c r="A1275" i="7"/>
  <c r="AB1274" i="7"/>
  <c r="AA1274" i="7"/>
  <c r="Z1274" i="7"/>
  <c r="Y1274" i="7"/>
  <c r="X1274" i="7"/>
  <c r="W1274" i="7"/>
  <c r="V1274" i="7"/>
  <c r="U1274" i="7"/>
  <c r="T1274" i="7"/>
  <c r="S1274" i="7"/>
  <c r="R1274" i="7"/>
  <c r="Q1274" i="7"/>
  <c r="P1274" i="7"/>
  <c r="O1274" i="7"/>
  <c r="N1274" i="7"/>
  <c r="M1274" i="7"/>
  <c r="L1274" i="7"/>
  <c r="K1274" i="7"/>
  <c r="J1274" i="7"/>
  <c r="I1274" i="7"/>
  <c r="H1274" i="7"/>
  <c r="G1274" i="7"/>
  <c r="F1274" i="7"/>
  <c r="E1274" i="7"/>
  <c r="D1274" i="7"/>
  <c r="C1274" i="7"/>
  <c r="B1274" i="7"/>
  <c r="A1274" i="7"/>
  <c r="AB1273" i="7"/>
  <c r="AA1273" i="7"/>
  <c r="Z1273" i="7"/>
  <c r="Y1273" i="7"/>
  <c r="X1273" i="7"/>
  <c r="W1273" i="7"/>
  <c r="V1273" i="7"/>
  <c r="U1273" i="7"/>
  <c r="T1273" i="7"/>
  <c r="S1273" i="7"/>
  <c r="R1273" i="7"/>
  <c r="Q1273" i="7"/>
  <c r="P1273" i="7"/>
  <c r="O1273" i="7"/>
  <c r="N1273" i="7"/>
  <c r="M1273" i="7"/>
  <c r="L1273" i="7"/>
  <c r="K1273" i="7"/>
  <c r="J1273" i="7"/>
  <c r="I1273" i="7"/>
  <c r="H1273" i="7"/>
  <c r="G1273" i="7"/>
  <c r="F1273" i="7"/>
  <c r="E1273" i="7"/>
  <c r="D1273" i="7"/>
  <c r="C1273" i="7"/>
  <c r="B1273" i="7"/>
  <c r="A1273" i="7"/>
  <c r="AB1272" i="7"/>
  <c r="AA1272" i="7"/>
  <c r="Z1272" i="7"/>
  <c r="Y1272" i="7"/>
  <c r="X1272" i="7"/>
  <c r="W1272" i="7"/>
  <c r="V1272" i="7"/>
  <c r="U1272" i="7"/>
  <c r="T1272" i="7"/>
  <c r="S1272" i="7"/>
  <c r="R1272" i="7"/>
  <c r="Q1272" i="7"/>
  <c r="P1272" i="7"/>
  <c r="O1272" i="7"/>
  <c r="N1272" i="7"/>
  <c r="M1272" i="7"/>
  <c r="L1272" i="7"/>
  <c r="K1272" i="7"/>
  <c r="J1272" i="7"/>
  <c r="I1272" i="7"/>
  <c r="H1272" i="7"/>
  <c r="G1272" i="7"/>
  <c r="F1272" i="7"/>
  <c r="E1272" i="7"/>
  <c r="D1272" i="7"/>
  <c r="C1272" i="7"/>
  <c r="B1272" i="7"/>
  <c r="A1272" i="7"/>
  <c r="AB1271" i="7"/>
  <c r="AA1271" i="7"/>
  <c r="Z1271" i="7"/>
  <c r="Y1271" i="7"/>
  <c r="X1271" i="7"/>
  <c r="W1271" i="7"/>
  <c r="V1271" i="7"/>
  <c r="U1271" i="7"/>
  <c r="T1271" i="7"/>
  <c r="S1271" i="7"/>
  <c r="R1271" i="7"/>
  <c r="Q1271" i="7"/>
  <c r="P1271" i="7"/>
  <c r="O1271" i="7"/>
  <c r="N1271" i="7"/>
  <c r="M1271" i="7"/>
  <c r="L1271" i="7"/>
  <c r="K1271" i="7"/>
  <c r="J1271" i="7"/>
  <c r="I1271" i="7"/>
  <c r="H1271" i="7"/>
  <c r="G1271" i="7"/>
  <c r="F1271" i="7"/>
  <c r="E1271" i="7"/>
  <c r="D1271" i="7"/>
  <c r="C1271" i="7"/>
  <c r="B1271" i="7"/>
  <c r="A1271" i="7"/>
  <c r="AB1270" i="7"/>
  <c r="AA1270" i="7"/>
  <c r="Z1270" i="7"/>
  <c r="Y1270" i="7"/>
  <c r="X1270" i="7"/>
  <c r="W1270" i="7"/>
  <c r="V1270" i="7"/>
  <c r="U1270" i="7"/>
  <c r="T1270" i="7"/>
  <c r="S1270" i="7"/>
  <c r="R1270" i="7"/>
  <c r="Q1270" i="7"/>
  <c r="P1270" i="7"/>
  <c r="O1270" i="7"/>
  <c r="N1270" i="7"/>
  <c r="M1270" i="7"/>
  <c r="L1270" i="7"/>
  <c r="K1270" i="7"/>
  <c r="J1270" i="7"/>
  <c r="I1270" i="7"/>
  <c r="H1270" i="7"/>
  <c r="G1270" i="7"/>
  <c r="F1270" i="7"/>
  <c r="E1270" i="7"/>
  <c r="D1270" i="7"/>
  <c r="C1270" i="7"/>
  <c r="B1270" i="7"/>
  <c r="A1270" i="7"/>
  <c r="AB1269" i="7"/>
  <c r="AA1269" i="7"/>
  <c r="Z1269" i="7"/>
  <c r="Y1269" i="7"/>
  <c r="X1269" i="7"/>
  <c r="W1269" i="7"/>
  <c r="V1269" i="7"/>
  <c r="U1269" i="7"/>
  <c r="T1269" i="7"/>
  <c r="S1269" i="7"/>
  <c r="R1269" i="7"/>
  <c r="Q1269" i="7"/>
  <c r="P1269" i="7"/>
  <c r="O1269" i="7"/>
  <c r="N1269" i="7"/>
  <c r="M1269" i="7"/>
  <c r="L1269" i="7"/>
  <c r="K1269" i="7"/>
  <c r="J1269" i="7"/>
  <c r="I1269" i="7"/>
  <c r="H1269" i="7"/>
  <c r="G1269" i="7"/>
  <c r="F1269" i="7"/>
  <c r="E1269" i="7"/>
  <c r="D1269" i="7"/>
  <c r="C1269" i="7"/>
  <c r="B1269" i="7"/>
  <c r="A1269" i="7"/>
  <c r="AB1268" i="7"/>
  <c r="AA1268" i="7"/>
  <c r="Z1268" i="7"/>
  <c r="Y1268" i="7"/>
  <c r="X1268" i="7"/>
  <c r="W1268" i="7"/>
  <c r="V1268" i="7"/>
  <c r="U1268" i="7"/>
  <c r="T1268" i="7"/>
  <c r="S1268" i="7"/>
  <c r="R1268" i="7"/>
  <c r="Q1268" i="7"/>
  <c r="P1268" i="7"/>
  <c r="O1268" i="7"/>
  <c r="N1268" i="7"/>
  <c r="M1268" i="7"/>
  <c r="L1268" i="7"/>
  <c r="K1268" i="7"/>
  <c r="J1268" i="7"/>
  <c r="I1268" i="7"/>
  <c r="H1268" i="7"/>
  <c r="G1268" i="7"/>
  <c r="F1268" i="7"/>
  <c r="E1268" i="7"/>
  <c r="D1268" i="7"/>
  <c r="C1268" i="7"/>
  <c r="B1268" i="7"/>
  <c r="A1268" i="7"/>
  <c r="AB1267" i="7"/>
  <c r="AA1267" i="7"/>
  <c r="Z1267" i="7"/>
  <c r="Y1267" i="7"/>
  <c r="X1267" i="7"/>
  <c r="W1267" i="7"/>
  <c r="V1267" i="7"/>
  <c r="U1267" i="7"/>
  <c r="T1267" i="7"/>
  <c r="S1267" i="7"/>
  <c r="R1267" i="7"/>
  <c r="Q1267" i="7"/>
  <c r="P1267" i="7"/>
  <c r="O1267" i="7"/>
  <c r="N1267" i="7"/>
  <c r="M1267" i="7"/>
  <c r="L1267" i="7"/>
  <c r="K1267" i="7"/>
  <c r="J1267" i="7"/>
  <c r="I1267" i="7"/>
  <c r="H1267" i="7"/>
  <c r="G1267" i="7"/>
  <c r="F1267" i="7"/>
  <c r="E1267" i="7"/>
  <c r="D1267" i="7"/>
  <c r="C1267" i="7"/>
  <c r="B1267" i="7"/>
  <c r="A1267" i="7"/>
  <c r="AB1266" i="7"/>
  <c r="AA1266" i="7"/>
  <c r="Z1266" i="7"/>
  <c r="Y1266" i="7"/>
  <c r="X1266" i="7"/>
  <c r="W1266" i="7"/>
  <c r="V1266" i="7"/>
  <c r="U1266" i="7"/>
  <c r="T1266" i="7"/>
  <c r="S1266" i="7"/>
  <c r="R1266" i="7"/>
  <c r="Q1266" i="7"/>
  <c r="P1266" i="7"/>
  <c r="O1266" i="7"/>
  <c r="N1266" i="7"/>
  <c r="M1266" i="7"/>
  <c r="L1266" i="7"/>
  <c r="K1266" i="7"/>
  <c r="J1266" i="7"/>
  <c r="I1266" i="7"/>
  <c r="H1266" i="7"/>
  <c r="G1266" i="7"/>
  <c r="F1266" i="7"/>
  <c r="E1266" i="7"/>
  <c r="D1266" i="7"/>
  <c r="C1266" i="7"/>
  <c r="B1266" i="7"/>
  <c r="A1266" i="7"/>
  <c r="AB1265" i="7"/>
  <c r="AA1265" i="7"/>
  <c r="Z1265" i="7"/>
  <c r="Y1265" i="7"/>
  <c r="X1265" i="7"/>
  <c r="W1265" i="7"/>
  <c r="V1265" i="7"/>
  <c r="U1265" i="7"/>
  <c r="T1265" i="7"/>
  <c r="S1265" i="7"/>
  <c r="R1265" i="7"/>
  <c r="Q1265" i="7"/>
  <c r="P1265" i="7"/>
  <c r="O1265" i="7"/>
  <c r="N1265" i="7"/>
  <c r="M1265" i="7"/>
  <c r="L1265" i="7"/>
  <c r="K1265" i="7"/>
  <c r="J1265" i="7"/>
  <c r="I1265" i="7"/>
  <c r="H1265" i="7"/>
  <c r="G1265" i="7"/>
  <c r="F1265" i="7"/>
  <c r="E1265" i="7"/>
  <c r="D1265" i="7"/>
  <c r="C1265" i="7"/>
  <c r="B1265" i="7"/>
  <c r="A1265" i="7"/>
  <c r="AB1264" i="7"/>
  <c r="AA1264" i="7"/>
  <c r="Z1264" i="7"/>
  <c r="Y1264" i="7"/>
  <c r="X1264" i="7"/>
  <c r="W1264" i="7"/>
  <c r="V1264" i="7"/>
  <c r="U1264" i="7"/>
  <c r="T1264" i="7"/>
  <c r="S1264" i="7"/>
  <c r="R1264" i="7"/>
  <c r="Q1264" i="7"/>
  <c r="P1264" i="7"/>
  <c r="O1264" i="7"/>
  <c r="N1264" i="7"/>
  <c r="M1264" i="7"/>
  <c r="L1264" i="7"/>
  <c r="K1264" i="7"/>
  <c r="J1264" i="7"/>
  <c r="I1264" i="7"/>
  <c r="H1264" i="7"/>
  <c r="G1264" i="7"/>
  <c r="F1264" i="7"/>
  <c r="E1264" i="7"/>
  <c r="D1264" i="7"/>
  <c r="C1264" i="7"/>
  <c r="B1264" i="7"/>
  <c r="A1264" i="7"/>
  <c r="AB1263" i="7"/>
  <c r="AA1263" i="7"/>
  <c r="Z1263" i="7"/>
  <c r="Y1263" i="7"/>
  <c r="X1263" i="7"/>
  <c r="W1263" i="7"/>
  <c r="V1263" i="7"/>
  <c r="U1263" i="7"/>
  <c r="T1263" i="7"/>
  <c r="S1263" i="7"/>
  <c r="R1263" i="7"/>
  <c r="Q1263" i="7"/>
  <c r="P1263" i="7"/>
  <c r="O1263" i="7"/>
  <c r="N1263" i="7"/>
  <c r="M1263" i="7"/>
  <c r="L1263" i="7"/>
  <c r="K1263" i="7"/>
  <c r="J1263" i="7"/>
  <c r="I1263" i="7"/>
  <c r="H1263" i="7"/>
  <c r="G1263" i="7"/>
  <c r="F1263" i="7"/>
  <c r="E1263" i="7"/>
  <c r="D1263" i="7"/>
  <c r="C1263" i="7"/>
  <c r="B1263" i="7"/>
  <c r="A1263" i="7"/>
  <c r="AB1971" i="7"/>
  <c r="AA1971" i="7"/>
  <c r="Z1971" i="7"/>
  <c r="Y1971" i="7"/>
  <c r="X1971" i="7"/>
  <c r="W1971" i="7"/>
  <c r="V1971" i="7"/>
  <c r="U1971" i="7"/>
  <c r="T1971" i="7"/>
  <c r="S1971" i="7"/>
  <c r="R1971" i="7"/>
  <c r="Q1971" i="7"/>
  <c r="P1971" i="7"/>
  <c r="O1971" i="7"/>
  <c r="N1971" i="7"/>
  <c r="M1971" i="7"/>
  <c r="L1971" i="7"/>
  <c r="K1971" i="7"/>
  <c r="J1971" i="7"/>
  <c r="I1971" i="7"/>
  <c r="H1971" i="7"/>
  <c r="G1971" i="7"/>
  <c r="F1971" i="7"/>
  <c r="E1971" i="7"/>
  <c r="D1971" i="7"/>
  <c r="C1971" i="7"/>
  <c r="B1971" i="7"/>
  <c r="A1971" i="7"/>
  <c r="AB1261" i="7"/>
  <c r="AA1261" i="7"/>
  <c r="Z1261" i="7"/>
  <c r="Y1261" i="7"/>
  <c r="X1261" i="7"/>
  <c r="W1261" i="7"/>
  <c r="V1261" i="7"/>
  <c r="U1261" i="7"/>
  <c r="T1261" i="7"/>
  <c r="S1261" i="7"/>
  <c r="R1261" i="7"/>
  <c r="Q1261" i="7"/>
  <c r="P1261" i="7"/>
  <c r="O1261" i="7"/>
  <c r="N1261" i="7"/>
  <c r="M1261" i="7"/>
  <c r="L1261" i="7"/>
  <c r="K1261" i="7"/>
  <c r="J1261" i="7"/>
  <c r="I1261" i="7"/>
  <c r="H1261" i="7"/>
  <c r="G1261" i="7"/>
  <c r="F1261" i="7"/>
  <c r="E1261" i="7"/>
  <c r="D1261" i="7"/>
  <c r="C1261" i="7"/>
  <c r="B1261" i="7"/>
  <c r="A1261" i="7"/>
  <c r="AB1260" i="7"/>
  <c r="AA1260" i="7"/>
  <c r="Z1260" i="7"/>
  <c r="Y1260" i="7"/>
  <c r="X1260" i="7"/>
  <c r="W1260" i="7"/>
  <c r="V1260" i="7"/>
  <c r="U1260" i="7"/>
  <c r="T1260" i="7"/>
  <c r="S1260" i="7"/>
  <c r="R1260" i="7"/>
  <c r="Q1260" i="7"/>
  <c r="P1260" i="7"/>
  <c r="O1260" i="7"/>
  <c r="N1260" i="7"/>
  <c r="M1260" i="7"/>
  <c r="L1260" i="7"/>
  <c r="K1260" i="7"/>
  <c r="J1260" i="7"/>
  <c r="I1260" i="7"/>
  <c r="H1260" i="7"/>
  <c r="G1260" i="7"/>
  <c r="F1260" i="7"/>
  <c r="E1260" i="7"/>
  <c r="D1260" i="7"/>
  <c r="C1260" i="7"/>
  <c r="B1260" i="7"/>
  <c r="A1260" i="7"/>
  <c r="AB1259" i="7"/>
  <c r="AA1259" i="7"/>
  <c r="Z1259" i="7"/>
  <c r="Y1259" i="7"/>
  <c r="X1259" i="7"/>
  <c r="W1259" i="7"/>
  <c r="V1259" i="7"/>
  <c r="U1259" i="7"/>
  <c r="T1259" i="7"/>
  <c r="S1259" i="7"/>
  <c r="R1259" i="7"/>
  <c r="Q1259" i="7"/>
  <c r="P1259" i="7"/>
  <c r="O1259" i="7"/>
  <c r="N1259" i="7"/>
  <c r="M1259" i="7"/>
  <c r="L1259" i="7"/>
  <c r="K1259" i="7"/>
  <c r="J1259" i="7"/>
  <c r="I1259" i="7"/>
  <c r="H1259" i="7"/>
  <c r="G1259" i="7"/>
  <c r="F1259" i="7"/>
  <c r="E1259" i="7"/>
  <c r="D1259" i="7"/>
  <c r="C1259" i="7"/>
  <c r="B1259" i="7"/>
  <c r="A1259" i="7"/>
  <c r="AB1258" i="7"/>
  <c r="AA1258" i="7"/>
  <c r="Z1258" i="7"/>
  <c r="Y1258" i="7"/>
  <c r="X1258" i="7"/>
  <c r="W1258" i="7"/>
  <c r="V1258" i="7"/>
  <c r="U1258" i="7"/>
  <c r="T1258" i="7"/>
  <c r="S1258" i="7"/>
  <c r="R1258" i="7"/>
  <c r="Q1258" i="7"/>
  <c r="P1258" i="7"/>
  <c r="O1258" i="7"/>
  <c r="N1258" i="7"/>
  <c r="M1258" i="7"/>
  <c r="L1258" i="7"/>
  <c r="K1258" i="7"/>
  <c r="J1258" i="7"/>
  <c r="I1258" i="7"/>
  <c r="H1258" i="7"/>
  <c r="G1258" i="7"/>
  <c r="F1258" i="7"/>
  <c r="E1258" i="7"/>
  <c r="D1258" i="7"/>
  <c r="C1258" i="7"/>
  <c r="B1258" i="7"/>
  <c r="A1258" i="7"/>
  <c r="AB1257" i="7"/>
  <c r="AA1257" i="7"/>
  <c r="Z1257" i="7"/>
  <c r="Y1257" i="7"/>
  <c r="X1257" i="7"/>
  <c r="W1257" i="7"/>
  <c r="V1257" i="7"/>
  <c r="U1257" i="7"/>
  <c r="T1257" i="7"/>
  <c r="S1257" i="7"/>
  <c r="R1257" i="7"/>
  <c r="Q1257" i="7"/>
  <c r="P1257" i="7"/>
  <c r="O1257" i="7"/>
  <c r="N1257" i="7"/>
  <c r="M1257" i="7"/>
  <c r="L1257" i="7"/>
  <c r="K1257" i="7"/>
  <c r="J1257" i="7"/>
  <c r="I1257" i="7"/>
  <c r="H1257" i="7"/>
  <c r="G1257" i="7"/>
  <c r="F1257" i="7"/>
  <c r="E1257" i="7"/>
  <c r="D1257" i="7"/>
  <c r="C1257" i="7"/>
  <c r="B1257" i="7"/>
  <c r="A1257" i="7"/>
  <c r="AB1256" i="7"/>
  <c r="AA1256" i="7"/>
  <c r="Z1256" i="7"/>
  <c r="Y1256" i="7"/>
  <c r="X1256" i="7"/>
  <c r="W1256" i="7"/>
  <c r="V1256" i="7"/>
  <c r="U1256" i="7"/>
  <c r="T1256" i="7"/>
  <c r="S1256" i="7"/>
  <c r="R1256" i="7"/>
  <c r="Q1256" i="7"/>
  <c r="P1256" i="7"/>
  <c r="O1256" i="7"/>
  <c r="N1256" i="7"/>
  <c r="M1256" i="7"/>
  <c r="L1256" i="7"/>
  <c r="K1256" i="7"/>
  <c r="J1256" i="7"/>
  <c r="I1256" i="7"/>
  <c r="H1256" i="7"/>
  <c r="G1256" i="7"/>
  <c r="F1256" i="7"/>
  <c r="E1256" i="7"/>
  <c r="D1256" i="7"/>
  <c r="C1256" i="7"/>
  <c r="B1256" i="7"/>
  <c r="A1256" i="7"/>
  <c r="AB1255" i="7"/>
  <c r="AA1255" i="7"/>
  <c r="Z1255" i="7"/>
  <c r="Y1255" i="7"/>
  <c r="X1255" i="7"/>
  <c r="W1255" i="7"/>
  <c r="V1255" i="7"/>
  <c r="U1255" i="7"/>
  <c r="T1255" i="7"/>
  <c r="S1255" i="7"/>
  <c r="R1255" i="7"/>
  <c r="Q1255" i="7"/>
  <c r="P1255" i="7"/>
  <c r="O1255" i="7"/>
  <c r="N1255" i="7"/>
  <c r="M1255" i="7"/>
  <c r="L1255" i="7"/>
  <c r="K1255" i="7"/>
  <c r="J1255" i="7"/>
  <c r="I1255" i="7"/>
  <c r="H1255" i="7"/>
  <c r="G1255" i="7"/>
  <c r="F1255" i="7"/>
  <c r="E1255" i="7"/>
  <c r="D1255" i="7"/>
  <c r="C1255" i="7"/>
  <c r="B1255" i="7"/>
  <c r="A1255" i="7"/>
  <c r="AB1254" i="7"/>
  <c r="AA1254" i="7"/>
  <c r="Z1254" i="7"/>
  <c r="Y1254" i="7"/>
  <c r="X1254" i="7"/>
  <c r="W1254" i="7"/>
  <c r="V1254" i="7"/>
  <c r="U1254" i="7"/>
  <c r="T1254" i="7"/>
  <c r="S1254" i="7"/>
  <c r="R1254" i="7"/>
  <c r="Q1254" i="7"/>
  <c r="P1254" i="7"/>
  <c r="O1254" i="7"/>
  <c r="N1254" i="7"/>
  <c r="M1254" i="7"/>
  <c r="L1254" i="7"/>
  <c r="K1254" i="7"/>
  <c r="J1254" i="7"/>
  <c r="I1254" i="7"/>
  <c r="H1254" i="7"/>
  <c r="G1254" i="7"/>
  <c r="F1254" i="7"/>
  <c r="E1254" i="7"/>
  <c r="D1254" i="7"/>
  <c r="C1254" i="7"/>
  <c r="B1254" i="7"/>
  <c r="A1254" i="7"/>
  <c r="AB1253" i="7"/>
  <c r="AA1253" i="7"/>
  <c r="Z1253" i="7"/>
  <c r="Y1253" i="7"/>
  <c r="X1253" i="7"/>
  <c r="W1253" i="7"/>
  <c r="V1253" i="7"/>
  <c r="U1253" i="7"/>
  <c r="T1253" i="7"/>
  <c r="S1253" i="7"/>
  <c r="R1253" i="7"/>
  <c r="Q1253" i="7"/>
  <c r="P1253" i="7"/>
  <c r="O1253" i="7"/>
  <c r="N1253" i="7"/>
  <c r="M1253" i="7"/>
  <c r="L1253" i="7"/>
  <c r="K1253" i="7"/>
  <c r="J1253" i="7"/>
  <c r="I1253" i="7"/>
  <c r="H1253" i="7"/>
  <c r="G1253" i="7"/>
  <c r="F1253" i="7"/>
  <c r="E1253" i="7"/>
  <c r="D1253" i="7"/>
  <c r="C1253" i="7"/>
  <c r="B1253" i="7"/>
  <c r="A1253" i="7"/>
  <c r="AB1252" i="7"/>
  <c r="AA1252" i="7"/>
  <c r="Z1252" i="7"/>
  <c r="Y1252" i="7"/>
  <c r="X1252" i="7"/>
  <c r="W1252" i="7"/>
  <c r="V1252" i="7"/>
  <c r="U1252" i="7"/>
  <c r="T1252" i="7"/>
  <c r="S1252" i="7"/>
  <c r="R1252" i="7"/>
  <c r="Q1252" i="7"/>
  <c r="P1252" i="7"/>
  <c r="O1252" i="7"/>
  <c r="N1252" i="7"/>
  <c r="M1252" i="7"/>
  <c r="L1252" i="7"/>
  <c r="K1252" i="7"/>
  <c r="J1252" i="7"/>
  <c r="I1252" i="7"/>
  <c r="H1252" i="7"/>
  <c r="G1252" i="7"/>
  <c r="F1252" i="7"/>
  <c r="E1252" i="7"/>
  <c r="D1252" i="7"/>
  <c r="C1252" i="7"/>
  <c r="B1252" i="7"/>
  <c r="A1252" i="7"/>
  <c r="AB1251" i="7"/>
  <c r="AA1251" i="7"/>
  <c r="Z1251" i="7"/>
  <c r="Y1251" i="7"/>
  <c r="X1251" i="7"/>
  <c r="W1251" i="7"/>
  <c r="V1251" i="7"/>
  <c r="U1251" i="7"/>
  <c r="T1251" i="7"/>
  <c r="S1251" i="7"/>
  <c r="R1251" i="7"/>
  <c r="Q1251" i="7"/>
  <c r="P1251" i="7"/>
  <c r="O1251" i="7"/>
  <c r="N1251" i="7"/>
  <c r="M1251" i="7"/>
  <c r="L1251" i="7"/>
  <c r="K1251" i="7"/>
  <c r="J1251" i="7"/>
  <c r="I1251" i="7"/>
  <c r="H1251" i="7"/>
  <c r="G1251" i="7"/>
  <c r="F1251" i="7"/>
  <c r="E1251" i="7"/>
  <c r="D1251" i="7"/>
  <c r="C1251" i="7"/>
  <c r="B1251" i="7"/>
  <c r="A1251" i="7"/>
  <c r="AB1250" i="7"/>
  <c r="AA1250" i="7"/>
  <c r="Z1250" i="7"/>
  <c r="Y1250" i="7"/>
  <c r="X1250" i="7"/>
  <c r="W1250" i="7"/>
  <c r="V1250" i="7"/>
  <c r="U1250" i="7"/>
  <c r="T1250" i="7"/>
  <c r="S1250" i="7"/>
  <c r="R1250" i="7"/>
  <c r="Q1250" i="7"/>
  <c r="P1250" i="7"/>
  <c r="O1250" i="7"/>
  <c r="N1250" i="7"/>
  <c r="M1250" i="7"/>
  <c r="L1250" i="7"/>
  <c r="K1250" i="7"/>
  <c r="J1250" i="7"/>
  <c r="I1250" i="7"/>
  <c r="H1250" i="7"/>
  <c r="G1250" i="7"/>
  <c r="F1250" i="7"/>
  <c r="E1250" i="7"/>
  <c r="D1250" i="7"/>
  <c r="C1250" i="7"/>
  <c r="B1250" i="7"/>
  <c r="A1250" i="7"/>
  <c r="AB1249" i="7"/>
  <c r="AA1249" i="7"/>
  <c r="Z1249" i="7"/>
  <c r="Y1249" i="7"/>
  <c r="X1249" i="7"/>
  <c r="W1249" i="7"/>
  <c r="V1249" i="7"/>
  <c r="U1249" i="7"/>
  <c r="T1249" i="7"/>
  <c r="S1249" i="7"/>
  <c r="R1249" i="7"/>
  <c r="Q1249" i="7"/>
  <c r="P1249" i="7"/>
  <c r="O1249" i="7"/>
  <c r="N1249" i="7"/>
  <c r="M1249" i="7"/>
  <c r="L1249" i="7"/>
  <c r="K1249" i="7"/>
  <c r="J1249" i="7"/>
  <c r="I1249" i="7"/>
  <c r="H1249" i="7"/>
  <c r="G1249" i="7"/>
  <c r="F1249" i="7"/>
  <c r="E1249" i="7"/>
  <c r="D1249" i="7"/>
  <c r="C1249" i="7"/>
  <c r="B1249" i="7"/>
  <c r="A1249" i="7"/>
  <c r="AB1248" i="7"/>
  <c r="AA1248" i="7"/>
  <c r="Z1248" i="7"/>
  <c r="Y1248" i="7"/>
  <c r="X1248" i="7"/>
  <c r="W1248" i="7"/>
  <c r="V1248" i="7"/>
  <c r="U1248" i="7"/>
  <c r="T1248" i="7"/>
  <c r="S1248" i="7"/>
  <c r="R1248" i="7"/>
  <c r="Q1248" i="7"/>
  <c r="P1248" i="7"/>
  <c r="O1248" i="7"/>
  <c r="N1248" i="7"/>
  <c r="M1248" i="7"/>
  <c r="L1248" i="7"/>
  <c r="K1248" i="7"/>
  <c r="J1248" i="7"/>
  <c r="I1248" i="7"/>
  <c r="H1248" i="7"/>
  <c r="G1248" i="7"/>
  <c r="F1248" i="7"/>
  <c r="E1248" i="7"/>
  <c r="D1248" i="7"/>
  <c r="C1248" i="7"/>
  <c r="B1248" i="7"/>
  <c r="A1248" i="7"/>
  <c r="AB1247" i="7"/>
  <c r="AA1247" i="7"/>
  <c r="Z1247" i="7"/>
  <c r="Y1247" i="7"/>
  <c r="X1247" i="7"/>
  <c r="W1247" i="7"/>
  <c r="V1247" i="7"/>
  <c r="U1247" i="7"/>
  <c r="T1247" i="7"/>
  <c r="S1247" i="7"/>
  <c r="R1247" i="7"/>
  <c r="Q1247" i="7"/>
  <c r="P1247" i="7"/>
  <c r="O1247" i="7"/>
  <c r="N1247" i="7"/>
  <c r="M1247" i="7"/>
  <c r="L1247" i="7"/>
  <c r="K1247" i="7"/>
  <c r="J1247" i="7"/>
  <c r="I1247" i="7"/>
  <c r="H1247" i="7"/>
  <c r="G1247" i="7"/>
  <c r="F1247" i="7"/>
  <c r="E1247" i="7"/>
  <c r="D1247" i="7"/>
  <c r="C1247" i="7"/>
  <c r="B1247" i="7"/>
  <c r="A1247" i="7"/>
  <c r="AB1246" i="7"/>
  <c r="AA1246" i="7"/>
  <c r="Z1246" i="7"/>
  <c r="Y1246" i="7"/>
  <c r="X1246" i="7"/>
  <c r="W1246" i="7"/>
  <c r="V1246" i="7"/>
  <c r="U1246" i="7"/>
  <c r="T1246" i="7"/>
  <c r="S1246" i="7"/>
  <c r="R1246" i="7"/>
  <c r="Q1246" i="7"/>
  <c r="P1246" i="7"/>
  <c r="O1246" i="7"/>
  <c r="N1246" i="7"/>
  <c r="M1246" i="7"/>
  <c r="L1246" i="7"/>
  <c r="K1246" i="7"/>
  <c r="J1246" i="7"/>
  <c r="I1246" i="7"/>
  <c r="H1246" i="7"/>
  <c r="G1246" i="7"/>
  <c r="F1246" i="7"/>
  <c r="E1246" i="7"/>
  <c r="D1246" i="7"/>
  <c r="C1246" i="7"/>
  <c r="B1246" i="7"/>
  <c r="A1246" i="7"/>
  <c r="AB1245" i="7"/>
  <c r="AA1245" i="7"/>
  <c r="Z1245" i="7"/>
  <c r="Y1245" i="7"/>
  <c r="X1245" i="7"/>
  <c r="W1245" i="7"/>
  <c r="V1245" i="7"/>
  <c r="U1245" i="7"/>
  <c r="T1245" i="7"/>
  <c r="S1245" i="7"/>
  <c r="R1245" i="7"/>
  <c r="Q1245" i="7"/>
  <c r="P1245" i="7"/>
  <c r="O1245" i="7"/>
  <c r="N1245" i="7"/>
  <c r="M1245" i="7"/>
  <c r="L1245" i="7"/>
  <c r="K1245" i="7"/>
  <c r="J1245" i="7"/>
  <c r="I1245" i="7"/>
  <c r="H1245" i="7"/>
  <c r="G1245" i="7"/>
  <c r="F1245" i="7"/>
  <c r="E1245" i="7"/>
  <c r="D1245" i="7"/>
  <c r="C1245" i="7"/>
  <c r="B1245" i="7"/>
  <c r="A1245" i="7"/>
  <c r="AB1244" i="7"/>
  <c r="AA1244" i="7"/>
  <c r="Z1244" i="7"/>
  <c r="Y1244" i="7"/>
  <c r="X1244" i="7"/>
  <c r="W1244" i="7"/>
  <c r="V1244" i="7"/>
  <c r="U1244" i="7"/>
  <c r="T1244" i="7"/>
  <c r="S1244" i="7"/>
  <c r="R1244" i="7"/>
  <c r="Q1244" i="7"/>
  <c r="P1244" i="7"/>
  <c r="O1244" i="7"/>
  <c r="N1244" i="7"/>
  <c r="M1244" i="7"/>
  <c r="L1244" i="7"/>
  <c r="K1244" i="7"/>
  <c r="J1244" i="7"/>
  <c r="I1244" i="7"/>
  <c r="H1244" i="7"/>
  <c r="G1244" i="7"/>
  <c r="F1244" i="7"/>
  <c r="E1244" i="7"/>
  <c r="D1244" i="7"/>
  <c r="C1244" i="7"/>
  <c r="B1244" i="7"/>
  <c r="A1244" i="7"/>
  <c r="AB1243" i="7"/>
  <c r="AA1243" i="7"/>
  <c r="Z1243" i="7"/>
  <c r="Y1243" i="7"/>
  <c r="X1243" i="7"/>
  <c r="W1243" i="7"/>
  <c r="V1243" i="7"/>
  <c r="U1243" i="7"/>
  <c r="T1243" i="7"/>
  <c r="S1243" i="7"/>
  <c r="R1243" i="7"/>
  <c r="Q1243" i="7"/>
  <c r="P1243" i="7"/>
  <c r="O1243" i="7"/>
  <c r="N1243" i="7"/>
  <c r="M1243" i="7"/>
  <c r="L1243" i="7"/>
  <c r="K1243" i="7"/>
  <c r="J1243" i="7"/>
  <c r="I1243" i="7"/>
  <c r="H1243" i="7"/>
  <c r="G1243" i="7"/>
  <c r="F1243" i="7"/>
  <c r="E1243" i="7"/>
  <c r="D1243" i="7"/>
  <c r="C1243" i="7"/>
  <c r="B1243" i="7"/>
  <c r="A1243" i="7"/>
  <c r="AB1242" i="7"/>
  <c r="AA1242" i="7"/>
  <c r="Z1242" i="7"/>
  <c r="Y1242" i="7"/>
  <c r="X1242" i="7"/>
  <c r="W1242" i="7"/>
  <c r="V1242" i="7"/>
  <c r="U1242" i="7"/>
  <c r="T1242" i="7"/>
  <c r="S1242" i="7"/>
  <c r="R1242" i="7"/>
  <c r="Q1242" i="7"/>
  <c r="P1242" i="7"/>
  <c r="O1242" i="7"/>
  <c r="N1242" i="7"/>
  <c r="M1242" i="7"/>
  <c r="L1242" i="7"/>
  <c r="K1242" i="7"/>
  <c r="J1242" i="7"/>
  <c r="I1242" i="7"/>
  <c r="H1242" i="7"/>
  <c r="G1242" i="7"/>
  <c r="F1242" i="7"/>
  <c r="E1242" i="7"/>
  <c r="D1242" i="7"/>
  <c r="C1242" i="7"/>
  <c r="B1242" i="7"/>
  <c r="A1242" i="7"/>
  <c r="AB1241" i="7"/>
  <c r="AA1241" i="7"/>
  <c r="Z1241" i="7"/>
  <c r="Y1241" i="7"/>
  <c r="X1241" i="7"/>
  <c r="W1241" i="7"/>
  <c r="V1241" i="7"/>
  <c r="U1241" i="7"/>
  <c r="T1241" i="7"/>
  <c r="S1241" i="7"/>
  <c r="R1241" i="7"/>
  <c r="Q1241" i="7"/>
  <c r="P1241" i="7"/>
  <c r="O1241" i="7"/>
  <c r="N1241" i="7"/>
  <c r="M1241" i="7"/>
  <c r="L1241" i="7"/>
  <c r="K1241" i="7"/>
  <c r="J1241" i="7"/>
  <c r="I1241" i="7"/>
  <c r="H1241" i="7"/>
  <c r="G1241" i="7"/>
  <c r="F1241" i="7"/>
  <c r="E1241" i="7"/>
  <c r="D1241" i="7"/>
  <c r="C1241" i="7"/>
  <c r="B1241" i="7"/>
  <c r="A1241" i="7"/>
  <c r="AB1240" i="7"/>
  <c r="AA1240" i="7"/>
  <c r="Z1240" i="7"/>
  <c r="Y1240" i="7"/>
  <c r="X1240" i="7"/>
  <c r="W1240" i="7"/>
  <c r="V1240" i="7"/>
  <c r="U1240" i="7"/>
  <c r="T1240" i="7"/>
  <c r="S1240" i="7"/>
  <c r="R1240" i="7"/>
  <c r="Q1240" i="7"/>
  <c r="P1240" i="7"/>
  <c r="O1240" i="7"/>
  <c r="N1240" i="7"/>
  <c r="M1240" i="7"/>
  <c r="L1240" i="7"/>
  <c r="K1240" i="7"/>
  <c r="J1240" i="7"/>
  <c r="I1240" i="7"/>
  <c r="H1240" i="7"/>
  <c r="G1240" i="7"/>
  <c r="F1240" i="7"/>
  <c r="E1240" i="7"/>
  <c r="D1240" i="7"/>
  <c r="C1240" i="7"/>
  <c r="B1240" i="7"/>
  <c r="A1240" i="7"/>
  <c r="AB1239" i="7"/>
  <c r="AA1239" i="7"/>
  <c r="Z1239" i="7"/>
  <c r="Y1239" i="7"/>
  <c r="X1239" i="7"/>
  <c r="W1239" i="7"/>
  <c r="V1239" i="7"/>
  <c r="U1239" i="7"/>
  <c r="T1239" i="7"/>
  <c r="S1239" i="7"/>
  <c r="R1239" i="7"/>
  <c r="Q1239" i="7"/>
  <c r="P1239" i="7"/>
  <c r="O1239" i="7"/>
  <c r="N1239" i="7"/>
  <c r="M1239" i="7"/>
  <c r="L1239" i="7"/>
  <c r="K1239" i="7"/>
  <c r="J1239" i="7"/>
  <c r="I1239" i="7"/>
  <c r="H1239" i="7"/>
  <c r="G1239" i="7"/>
  <c r="F1239" i="7"/>
  <c r="E1239" i="7"/>
  <c r="D1239" i="7"/>
  <c r="C1239" i="7"/>
  <c r="B1239" i="7"/>
  <c r="A1239" i="7"/>
  <c r="AB1238" i="7"/>
  <c r="AA1238" i="7"/>
  <c r="Z1238" i="7"/>
  <c r="Y1238" i="7"/>
  <c r="X1238" i="7"/>
  <c r="W1238" i="7"/>
  <c r="V1238" i="7"/>
  <c r="U1238" i="7"/>
  <c r="T1238" i="7"/>
  <c r="S1238" i="7"/>
  <c r="R1238" i="7"/>
  <c r="Q1238" i="7"/>
  <c r="P1238" i="7"/>
  <c r="O1238" i="7"/>
  <c r="N1238" i="7"/>
  <c r="M1238" i="7"/>
  <c r="L1238" i="7"/>
  <c r="K1238" i="7"/>
  <c r="J1238" i="7"/>
  <c r="I1238" i="7"/>
  <c r="H1238" i="7"/>
  <c r="G1238" i="7"/>
  <c r="F1238" i="7"/>
  <c r="E1238" i="7"/>
  <c r="D1238" i="7"/>
  <c r="C1238" i="7"/>
  <c r="B1238" i="7"/>
  <c r="A1238" i="7"/>
  <c r="AB1237" i="7"/>
  <c r="AA1237" i="7"/>
  <c r="Z1237" i="7"/>
  <c r="Y1237" i="7"/>
  <c r="X1237" i="7"/>
  <c r="W1237" i="7"/>
  <c r="V1237" i="7"/>
  <c r="U1237" i="7"/>
  <c r="T1237" i="7"/>
  <c r="S1237" i="7"/>
  <c r="R1237" i="7"/>
  <c r="Q1237" i="7"/>
  <c r="P1237" i="7"/>
  <c r="O1237" i="7"/>
  <c r="N1237" i="7"/>
  <c r="M1237" i="7"/>
  <c r="L1237" i="7"/>
  <c r="K1237" i="7"/>
  <c r="J1237" i="7"/>
  <c r="I1237" i="7"/>
  <c r="H1237" i="7"/>
  <c r="G1237" i="7"/>
  <c r="F1237" i="7"/>
  <c r="E1237" i="7"/>
  <c r="D1237" i="7"/>
  <c r="C1237" i="7"/>
  <c r="B1237" i="7"/>
  <c r="A1237" i="7"/>
  <c r="AB1236" i="7"/>
  <c r="AA1236" i="7"/>
  <c r="Z1236" i="7"/>
  <c r="Y1236" i="7"/>
  <c r="X1236" i="7"/>
  <c r="W1236" i="7"/>
  <c r="V1236" i="7"/>
  <c r="U1236" i="7"/>
  <c r="T1236" i="7"/>
  <c r="S1236" i="7"/>
  <c r="R1236" i="7"/>
  <c r="Q1236" i="7"/>
  <c r="P1236" i="7"/>
  <c r="O1236" i="7"/>
  <c r="N1236" i="7"/>
  <c r="M1236" i="7"/>
  <c r="L1236" i="7"/>
  <c r="K1236" i="7"/>
  <c r="J1236" i="7"/>
  <c r="I1236" i="7"/>
  <c r="H1236" i="7"/>
  <c r="G1236" i="7"/>
  <c r="F1236" i="7"/>
  <c r="E1236" i="7"/>
  <c r="D1236" i="7"/>
  <c r="C1236" i="7"/>
  <c r="B1236" i="7"/>
  <c r="A1236" i="7"/>
  <c r="AB1235" i="7"/>
  <c r="AA1235" i="7"/>
  <c r="Z1235" i="7"/>
  <c r="Y1235" i="7"/>
  <c r="X1235" i="7"/>
  <c r="W1235" i="7"/>
  <c r="V1235" i="7"/>
  <c r="U1235" i="7"/>
  <c r="T1235" i="7"/>
  <c r="S1235" i="7"/>
  <c r="R1235" i="7"/>
  <c r="Q1235" i="7"/>
  <c r="P1235" i="7"/>
  <c r="O1235" i="7"/>
  <c r="N1235" i="7"/>
  <c r="M1235" i="7"/>
  <c r="L1235" i="7"/>
  <c r="K1235" i="7"/>
  <c r="J1235" i="7"/>
  <c r="I1235" i="7"/>
  <c r="H1235" i="7"/>
  <c r="G1235" i="7"/>
  <c r="F1235" i="7"/>
  <c r="E1235" i="7"/>
  <c r="D1235" i="7"/>
  <c r="C1235" i="7"/>
  <c r="B1235" i="7"/>
  <c r="A1235" i="7"/>
  <c r="AB1234" i="7"/>
  <c r="AA1234" i="7"/>
  <c r="Z1234" i="7"/>
  <c r="Y1234" i="7"/>
  <c r="X1234" i="7"/>
  <c r="W1234" i="7"/>
  <c r="V1234" i="7"/>
  <c r="U1234" i="7"/>
  <c r="T1234" i="7"/>
  <c r="S1234" i="7"/>
  <c r="R1234" i="7"/>
  <c r="Q1234" i="7"/>
  <c r="P1234" i="7"/>
  <c r="O1234" i="7"/>
  <c r="N1234" i="7"/>
  <c r="M1234" i="7"/>
  <c r="L1234" i="7"/>
  <c r="K1234" i="7"/>
  <c r="J1234" i="7"/>
  <c r="I1234" i="7"/>
  <c r="H1234" i="7"/>
  <c r="G1234" i="7"/>
  <c r="F1234" i="7"/>
  <c r="E1234" i="7"/>
  <c r="D1234" i="7"/>
  <c r="C1234" i="7"/>
  <c r="B1234" i="7"/>
  <c r="A1234" i="7"/>
  <c r="AB1233" i="7"/>
  <c r="AA1233" i="7"/>
  <c r="Z1233" i="7"/>
  <c r="Y1233" i="7"/>
  <c r="X1233" i="7"/>
  <c r="W1233" i="7"/>
  <c r="V1233" i="7"/>
  <c r="U1233" i="7"/>
  <c r="T1233" i="7"/>
  <c r="S1233" i="7"/>
  <c r="R1233" i="7"/>
  <c r="Q1233" i="7"/>
  <c r="P1233" i="7"/>
  <c r="O1233" i="7"/>
  <c r="N1233" i="7"/>
  <c r="M1233" i="7"/>
  <c r="L1233" i="7"/>
  <c r="K1233" i="7"/>
  <c r="J1233" i="7"/>
  <c r="I1233" i="7"/>
  <c r="H1233" i="7"/>
  <c r="G1233" i="7"/>
  <c r="F1233" i="7"/>
  <c r="E1233" i="7"/>
  <c r="D1233" i="7"/>
  <c r="C1233" i="7"/>
  <c r="B1233" i="7"/>
  <c r="A1233" i="7"/>
  <c r="AB1232" i="7"/>
  <c r="AA1232" i="7"/>
  <c r="Z1232" i="7"/>
  <c r="Y1232" i="7"/>
  <c r="X1232" i="7"/>
  <c r="W1232" i="7"/>
  <c r="V1232" i="7"/>
  <c r="U1232" i="7"/>
  <c r="T1232" i="7"/>
  <c r="S1232" i="7"/>
  <c r="R1232" i="7"/>
  <c r="Q1232" i="7"/>
  <c r="P1232" i="7"/>
  <c r="O1232" i="7"/>
  <c r="N1232" i="7"/>
  <c r="M1232" i="7"/>
  <c r="L1232" i="7"/>
  <c r="K1232" i="7"/>
  <c r="J1232" i="7"/>
  <c r="I1232" i="7"/>
  <c r="H1232" i="7"/>
  <c r="G1232" i="7"/>
  <c r="F1232" i="7"/>
  <c r="E1232" i="7"/>
  <c r="D1232" i="7"/>
  <c r="C1232" i="7"/>
  <c r="B1232" i="7"/>
  <c r="A1232" i="7"/>
  <c r="AB1231" i="7"/>
  <c r="AA1231" i="7"/>
  <c r="Z1231" i="7"/>
  <c r="Y1231" i="7"/>
  <c r="X1231" i="7"/>
  <c r="W1231" i="7"/>
  <c r="V1231" i="7"/>
  <c r="U1231" i="7"/>
  <c r="T1231" i="7"/>
  <c r="S1231" i="7"/>
  <c r="R1231" i="7"/>
  <c r="Q1231" i="7"/>
  <c r="P1231" i="7"/>
  <c r="O1231" i="7"/>
  <c r="N1231" i="7"/>
  <c r="M1231" i="7"/>
  <c r="L1231" i="7"/>
  <c r="K1231" i="7"/>
  <c r="J1231" i="7"/>
  <c r="I1231" i="7"/>
  <c r="H1231" i="7"/>
  <c r="G1231" i="7"/>
  <c r="F1231" i="7"/>
  <c r="E1231" i="7"/>
  <c r="D1231" i="7"/>
  <c r="C1231" i="7"/>
  <c r="B1231" i="7"/>
  <c r="A1231" i="7"/>
  <c r="AB1230" i="7"/>
  <c r="AA1230" i="7"/>
  <c r="Z1230" i="7"/>
  <c r="Y1230" i="7"/>
  <c r="X1230" i="7"/>
  <c r="W1230" i="7"/>
  <c r="V1230" i="7"/>
  <c r="U1230" i="7"/>
  <c r="T1230" i="7"/>
  <c r="S1230" i="7"/>
  <c r="R1230" i="7"/>
  <c r="Q1230" i="7"/>
  <c r="P1230" i="7"/>
  <c r="O1230" i="7"/>
  <c r="N1230" i="7"/>
  <c r="M1230" i="7"/>
  <c r="L1230" i="7"/>
  <c r="K1230" i="7"/>
  <c r="J1230" i="7"/>
  <c r="I1230" i="7"/>
  <c r="H1230" i="7"/>
  <c r="G1230" i="7"/>
  <c r="F1230" i="7"/>
  <c r="E1230" i="7"/>
  <c r="D1230" i="7"/>
  <c r="C1230" i="7"/>
  <c r="B1230" i="7"/>
  <c r="A1230" i="7"/>
  <c r="AB1884" i="7"/>
  <c r="AA1884" i="7"/>
  <c r="Z1884" i="7"/>
  <c r="Y1884" i="7"/>
  <c r="X1884" i="7"/>
  <c r="W1884" i="7"/>
  <c r="V1884" i="7"/>
  <c r="U1884" i="7"/>
  <c r="T1884" i="7"/>
  <c r="S1884" i="7"/>
  <c r="R1884" i="7"/>
  <c r="Q1884" i="7"/>
  <c r="P1884" i="7"/>
  <c r="O1884" i="7"/>
  <c r="N1884" i="7"/>
  <c r="M1884" i="7"/>
  <c r="L1884" i="7"/>
  <c r="K1884" i="7"/>
  <c r="J1884" i="7"/>
  <c r="I1884" i="7"/>
  <c r="H1884" i="7"/>
  <c r="G1884" i="7"/>
  <c r="F1884" i="7"/>
  <c r="E1884" i="7"/>
  <c r="D1884" i="7"/>
  <c r="C1884" i="7"/>
  <c r="B1884" i="7"/>
  <c r="A1884" i="7"/>
  <c r="AB1228" i="7"/>
  <c r="AA1228" i="7"/>
  <c r="Z1228" i="7"/>
  <c r="Y1228" i="7"/>
  <c r="X1228" i="7"/>
  <c r="W1228" i="7"/>
  <c r="V1228" i="7"/>
  <c r="U1228" i="7"/>
  <c r="T1228" i="7"/>
  <c r="S1228" i="7"/>
  <c r="R1228" i="7"/>
  <c r="Q1228" i="7"/>
  <c r="P1228" i="7"/>
  <c r="O1228" i="7"/>
  <c r="N1228" i="7"/>
  <c r="M1228" i="7"/>
  <c r="L1228" i="7"/>
  <c r="K1228" i="7"/>
  <c r="J1228" i="7"/>
  <c r="I1228" i="7"/>
  <c r="H1228" i="7"/>
  <c r="G1228" i="7"/>
  <c r="F1228" i="7"/>
  <c r="E1228" i="7"/>
  <c r="D1228" i="7"/>
  <c r="C1228" i="7"/>
  <c r="B1228" i="7"/>
  <c r="A1228" i="7"/>
  <c r="AB1227" i="7"/>
  <c r="AA1227" i="7"/>
  <c r="Z1227" i="7"/>
  <c r="Y1227" i="7"/>
  <c r="X1227" i="7"/>
  <c r="W1227" i="7"/>
  <c r="V1227" i="7"/>
  <c r="U1227" i="7"/>
  <c r="T1227" i="7"/>
  <c r="S1227" i="7"/>
  <c r="R1227" i="7"/>
  <c r="Q1227" i="7"/>
  <c r="P1227" i="7"/>
  <c r="O1227" i="7"/>
  <c r="N1227" i="7"/>
  <c r="M1227" i="7"/>
  <c r="L1227" i="7"/>
  <c r="K1227" i="7"/>
  <c r="J1227" i="7"/>
  <c r="I1227" i="7"/>
  <c r="H1227" i="7"/>
  <c r="G1227" i="7"/>
  <c r="F1227" i="7"/>
  <c r="E1227" i="7"/>
  <c r="D1227" i="7"/>
  <c r="C1227" i="7"/>
  <c r="B1227" i="7"/>
  <c r="A1227" i="7"/>
  <c r="AB1226" i="7"/>
  <c r="AA1226" i="7"/>
  <c r="Z1226" i="7"/>
  <c r="Y1226" i="7"/>
  <c r="X1226" i="7"/>
  <c r="W1226" i="7"/>
  <c r="V1226" i="7"/>
  <c r="U1226" i="7"/>
  <c r="T1226" i="7"/>
  <c r="S1226" i="7"/>
  <c r="R1226" i="7"/>
  <c r="Q1226" i="7"/>
  <c r="P1226" i="7"/>
  <c r="O1226" i="7"/>
  <c r="N1226" i="7"/>
  <c r="M1226" i="7"/>
  <c r="L1226" i="7"/>
  <c r="K1226" i="7"/>
  <c r="J1226" i="7"/>
  <c r="I1226" i="7"/>
  <c r="H1226" i="7"/>
  <c r="G1226" i="7"/>
  <c r="F1226" i="7"/>
  <c r="E1226" i="7"/>
  <c r="D1226" i="7"/>
  <c r="C1226" i="7"/>
  <c r="B1226" i="7"/>
  <c r="A1226" i="7"/>
  <c r="AB1225" i="7"/>
  <c r="AA1225" i="7"/>
  <c r="Z1225" i="7"/>
  <c r="Y1225" i="7"/>
  <c r="X1225" i="7"/>
  <c r="W1225" i="7"/>
  <c r="V1225" i="7"/>
  <c r="U1225" i="7"/>
  <c r="T1225" i="7"/>
  <c r="S1225" i="7"/>
  <c r="R1225" i="7"/>
  <c r="Q1225" i="7"/>
  <c r="P1225" i="7"/>
  <c r="O1225" i="7"/>
  <c r="N1225" i="7"/>
  <c r="M1225" i="7"/>
  <c r="L1225" i="7"/>
  <c r="K1225" i="7"/>
  <c r="J1225" i="7"/>
  <c r="I1225" i="7"/>
  <c r="H1225" i="7"/>
  <c r="G1225" i="7"/>
  <c r="F1225" i="7"/>
  <c r="E1225" i="7"/>
  <c r="D1225" i="7"/>
  <c r="C1225" i="7"/>
  <c r="B1225" i="7"/>
  <c r="A1225" i="7"/>
  <c r="AB1883" i="7"/>
  <c r="AA1883" i="7"/>
  <c r="Z1883" i="7"/>
  <c r="Y1883" i="7"/>
  <c r="X1883" i="7"/>
  <c r="W1883" i="7"/>
  <c r="V1883" i="7"/>
  <c r="U1883" i="7"/>
  <c r="T1883" i="7"/>
  <c r="S1883" i="7"/>
  <c r="R1883" i="7"/>
  <c r="Q1883" i="7"/>
  <c r="P1883" i="7"/>
  <c r="O1883" i="7"/>
  <c r="N1883" i="7"/>
  <c r="M1883" i="7"/>
  <c r="L1883" i="7"/>
  <c r="K1883" i="7"/>
  <c r="J1883" i="7"/>
  <c r="I1883" i="7"/>
  <c r="H1883" i="7"/>
  <c r="G1883" i="7"/>
  <c r="F1883" i="7"/>
  <c r="E1883" i="7"/>
  <c r="D1883" i="7"/>
  <c r="C1883" i="7"/>
  <c r="B1883" i="7"/>
  <c r="A1883" i="7"/>
  <c r="AB1223" i="7"/>
  <c r="AA1223" i="7"/>
  <c r="Z1223" i="7"/>
  <c r="Y1223" i="7"/>
  <c r="X1223" i="7"/>
  <c r="W1223" i="7"/>
  <c r="V1223" i="7"/>
  <c r="U1223" i="7"/>
  <c r="T1223" i="7"/>
  <c r="S1223" i="7"/>
  <c r="R1223" i="7"/>
  <c r="Q1223" i="7"/>
  <c r="P1223" i="7"/>
  <c r="O1223" i="7"/>
  <c r="N1223" i="7"/>
  <c r="M1223" i="7"/>
  <c r="L1223" i="7"/>
  <c r="K1223" i="7"/>
  <c r="J1223" i="7"/>
  <c r="I1223" i="7"/>
  <c r="H1223" i="7"/>
  <c r="G1223" i="7"/>
  <c r="F1223" i="7"/>
  <c r="E1223" i="7"/>
  <c r="D1223" i="7"/>
  <c r="C1223" i="7"/>
  <c r="B1223" i="7"/>
  <c r="A1223" i="7"/>
  <c r="AB1222" i="7"/>
  <c r="AA1222" i="7"/>
  <c r="Z1222" i="7"/>
  <c r="Y1222" i="7"/>
  <c r="X1222" i="7"/>
  <c r="W1222" i="7"/>
  <c r="V1222" i="7"/>
  <c r="U1222" i="7"/>
  <c r="T1222" i="7"/>
  <c r="S1222" i="7"/>
  <c r="R1222" i="7"/>
  <c r="Q1222" i="7"/>
  <c r="P1222" i="7"/>
  <c r="O1222" i="7"/>
  <c r="N1222" i="7"/>
  <c r="M1222" i="7"/>
  <c r="L1222" i="7"/>
  <c r="K1222" i="7"/>
  <c r="J1222" i="7"/>
  <c r="I1222" i="7"/>
  <c r="H1222" i="7"/>
  <c r="G1222" i="7"/>
  <c r="F1222" i="7"/>
  <c r="E1222" i="7"/>
  <c r="D1222" i="7"/>
  <c r="C1222" i="7"/>
  <c r="B1222" i="7"/>
  <c r="A1222" i="7"/>
  <c r="AB1221" i="7"/>
  <c r="AA1221" i="7"/>
  <c r="Z1221" i="7"/>
  <c r="Y1221" i="7"/>
  <c r="X1221" i="7"/>
  <c r="W1221" i="7"/>
  <c r="V1221" i="7"/>
  <c r="U1221" i="7"/>
  <c r="T1221" i="7"/>
  <c r="S1221" i="7"/>
  <c r="R1221" i="7"/>
  <c r="Q1221" i="7"/>
  <c r="P1221" i="7"/>
  <c r="O1221" i="7"/>
  <c r="N1221" i="7"/>
  <c r="M1221" i="7"/>
  <c r="L1221" i="7"/>
  <c r="K1221" i="7"/>
  <c r="J1221" i="7"/>
  <c r="I1221" i="7"/>
  <c r="H1221" i="7"/>
  <c r="G1221" i="7"/>
  <c r="F1221" i="7"/>
  <c r="E1221" i="7"/>
  <c r="D1221" i="7"/>
  <c r="C1221" i="7"/>
  <c r="B1221" i="7"/>
  <c r="A1221" i="7"/>
  <c r="AB1882" i="7"/>
  <c r="AA1882" i="7"/>
  <c r="Z1882" i="7"/>
  <c r="Y1882" i="7"/>
  <c r="X1882" i="7"/>
  <c r="W1882" i="7"/>
  <c r="V1882" i="7"/>
  <c r="U1882" i="7"/>
  <c r="T1882" i="7"/>
  <c r="S1882" i="7"/>
  <c r="R1882" i="7"/>
  <c r="Q1882" i="7"/>
  <c r="P1882" i="7"/>
  <c r="O1882" i="7"/>
  <c r="N1882" i="7"/>
  <c r="M1882" i="7"/>
  <c r="L1882" i="7"/>
  <c r="K1882" i="7"/>
  <c r="J1882" i="7"/>
  <c r="I1882" i="7"/>
  <c r="H1882" i="7"/>
  <c r="G1882" i="7"/>
  <c r="F1882" i="7"/>
  <c r="E1882" i="7"/>
  <c r="D1882" i="7"/>
  <c r="C1882" i="7"/>
  <c r="B1882" i="7"/>
  <c r="A1882" i="7"/>
  <c r="AB1219" i="7"/>
  <c r="AA1219" i="7"/>
  <c r="Z1219" i="7"/>
  <c r="Y1219" i="7"/>
  <c r="X1219" i="7"/>
  <c r="W1219" i="7"/>
  <c r="V1219" i="7"/>
  <c r="U1219" i="7"/>
  <c r="T1219" i="7"/>
  <c r="S1219" i="7"/>
  <c r="R1219" i="7"/>
  <c r="Q1219" i="7"/>
  <c r="P1219" i="7"/>
  <c r="O1219" i="7"/>
  <c r="N1219" i="7"/>
  <c r="M1219" i="7"/>
  <c r="L1219" i="7"/>
  <c r="K1219" i="7"/>
  <c r="J1219" i="7"/>
  <c r="I1219" i="7"/>
  <c r="H1219" i="7"/>
  <c r="G1219" i="7"/>
  <c r="F1219" i="7"/>
  <c r="E1219" i="7"/>
  <c r="D1219" i="7"/>
  <c r="C1219" i="7"/>
  <c r="B1219" i="7"/>
  <c r="A1219" i="7"/>
  <c r="AB1218" i="7"/>
  <c r="AA1218" i="7"/>
  <c r="Z1218" i="7"/>
  <c r="Y1218" i="7"/>
  <c r="X1218" i="7"/>
  <c r="W1218" i="7"/>
  <c r="V1218" i="7"/>
  <c r="U1218" i="7"/>
  <c r="T1218" i="7"/>
  <c r="S1218" i="7"/>
  <c r="R1218" i="7"/>
  <c r="Q1218" i="7"/>
  <c r="P1218" i="7"/>
  <c r="O1218" i="7"/>
  <c r="N1218" i="7"/>
  <c r="M1218" i="7"/>
  <c r="L1218" i="7"/>
  <c r="K1218" i="7"/>
  <c r="J1218" i="7"/>
  <c r="I1218" i="7"/>
  <c r="H1218" i="7"/>
  <c r="G1218" i="7"/>
  <c r="F1218" i="7"/>
  <c r="E1218" i="7"/>
  <c r="D1218" i="7"/>
  <c r="C1218" i="7"/>
  <c r="B1218" i="7"/>
  <c r="A1218" i="7"/>
  <c r="AB1217" i="7"/>
  <c r="AA1217" i="7"/>
  <c r="Z1217" i="7"/>
  <c r="Y1217" i="7"/>
  <c r="X1217" i="7"/>
  <c r="W1217" i="7"/>
  <c r="V1217" i="7"/>
  <c r="U1217" i="7"/>
  <c r="T1217" i="7"/>
  <c r="S1217" i="7"/>
  <c r="R1217" i="7"/>
  <c r="Q1217" i="7"/>
  <c r="P1217" i="7"/>
  <c r="O1217" i="7"/>
  <c r="N1217" i="7"/>
  <c r="M1217" i="7"/>
  <c r="L1217" i="7"/>
  <c r="K1217" i="7"/>
  <c r="J1217" i="7"/>
  <c r="I1217" i="7"/>
  <c r="H1217" i="7"/>
  <c r="G1217" i="7"/>
  <c r="F1217" i="7"/>
  <c r="E1217" i="7"/>
  <c r="D1217" i="7"/>
  <c r="C1217" i="7"/>
  <c r="B1217" i="7"/>
  <c r="A1217" i="7"/>
  <c r="AB1216" i="7"/>
  <c r="AA1216" i="7"/>
  <c r="Z1216" i="7"/>
  <c r="Y1216" i="7"/>
  <c r="X1216" i="7"/>
  <c r="W1216" i="7"/>
  <c r="V1216" i="7"/>
  <c r="U1216" i="7"/>
  <c r="T1216" i="7"/>
  <c r="S1216" i="7"/>
  <c r="R1216" i="7"/>
  <c r="Q1216" i="7"/>
  <c r="P1216" i="7"/>
  <c r="O1216" i="7"/>
  <c r="N1216" i="7"/>
  <c r="M1216" i="7"/>
  <c r="L1216" i="7"/>
  <c r="K1216" i="7"/>
  <c r="J1216" i="7"/>
  <c r="I1216" i="7"/>
  <c r="H1216" i="7"/>
  <c r="G1216" i="7"/>
  <c r="F1216" i="7"/>
  <c r="E1216" i="7"/>
  <c r="D1216" i="7"/>
  <c r="C1216" i="7"/>
  <c r="B1216" i="7"/>
  <c r="A1216" i="7"/>
  <c r="AB1215" i="7"/>
  <c r="AA1215" i="7"/>
  <c r="Z1215" i="7"/>
  <c r="Y1215" i="7"/>
  <c r="X1215" i="7"/>
  <c r="W1215" i="7"/>
  <c r="V1215" i="7"/>
  <c r="U1215" i="7"/>
  <c r="T1215" i="7"/>
  <c r="S1215" i="7"/>
  <c r="R1215" i="7"/>
  <c r="Q1215" i="7"/>
  <c r="P1215" i="7"/>
  <c r="O1215" i="7"/>
  <c r="N1215" i="7"/>
  <c r="M1215" i="7"/>
  <c r="L1215" i="7"/>
  <c r="K1215" i="7"/>
  <c r="J1215" i="7"/>
  <c r="I1215" i="7"/>
  <c r="H1215" i="7"/>
  <c r="G1215" i="7"/>
  <c r="F1215" i="7"/>
  <c r="E1215" i="7"/>
  <c r="D1215" i="7"/>
  <c r="C1215" i="7"/>
  <c r="B1215" i="7"/>
  <c r="A1215" i="7"/>
  <c r="AB1214" i="7"/>
  <c r="AA1214" i="7"/>
  <c r="Z1214" i="7"/>
  <c r="Y1214" i="7"/>
  <c r="X1214" i="7"/>
  <c r="W1214" i="7"/>
  <c r="V1214" i="7"/>
  <c r="U1214" i="7"/>
  <c r="T1214" i="7"/>
  <c r="S1214" i="7"/>
  <c r="R1214" i="7"/>
  <c r="Q1214" i="7"/>
  <c r="P1214" i="7"/>
  <c r="O1214" i="7"/>
  <c r="N1214" i="7"/>
  <c r="M1214" i="7"/>
  <c r="L1214" i="7"/>
  <c r="K1214" i="7"/>
  <c r="J1214" i="7"/>
  <c r="I1214" i="7"/>
  <c r="H1214" i="7"/>
  <c r="G1214" i="7"/>
  <c r="F1214" i="7"/>
  <c r="E1214" i="7"/>
  <c r="D1214" i="7"/>
  <c r="C1214" i="7"/>
  <c r="B1214" i="7"/>
  <c r="A1214" i="7"/>
  <c r="AB1213" i="7"/>
  <c r="AA1213" i="7"/>
  <c r="Z1213" i="7"/>
  <c r="Y1213" i="7"/>
  <c r="X1213" i="7"/>
  <c r="W1213" i="7"/>
  <c r="V1213" i="7"/>
  <c r="U1213" i="7"/>
  <c r="T1213" i="7"/>
  <c r="S1213" i="7"/>
  <c r="R1213" i="7"/>
  <c r="Q1213" i="7"/>
  <c r="P1213" i="7"/>
  <c r="O1213" i="7"/>
  <c r="N1213" i="7"/>
  <c r="M1213" i="7"/>
  <c r="L1213" i="7"/>
  <c r="K1213" i="7"/>
  <c r="J1213" i="7"/>
  <c r="I1213" i="7"/>
  <c r="H1213" i="7"/>
  <c r="G1213" i="7"/>
  <c r="F1213" i="7"/>
  <c r="E1213" i="7"/>
  <c r="D1213" i="7"/>
  <c r="C1213" i="7"/>
  <c r="B1213" i="7"/>
  <c r="A1213" i="7"/>
  <c r="AB1212" i="7"/>
  <c r="AA1212" i="7"/>
  <c r="Z1212" i="7"/>
  <c r="Y1212" i="7"/>
  <c r="X1212" i="7"/>
  <c r="W1212" i="7"/>
  <c r="V1212" i="7"/>
  <c r="U1212" i="7"/>
  <c r="T1212" i="7"/>
  <c r="S1212" i="7"/>
  <c r="R1212" i="7"/>
  <c r="Q1212" i="7"/>
  <c r="P1212" i="7"/>
  <c r="O1212" i="7"/>
  <c r="N1212" i="7"/>
  <c r="M1212" i="7"/>
  <c r="L1212" i="7"/>
  <c r="K1212" i="7"/>
  <c r="J1212" i="7"/>
  <c r="I1212" i="7"/>
  <c r="H1212" i="7"/>
  <c r="G1212" i="7"/>
  <c r="F1212" i="7"/>
  <c r="E1212" i="7"/>
  <c r="D1212" i="7"/>
  <c r="C1212" i="7"/>
  <c r="B1212" i="7"/>
  <c r="A1212" i="7"/>
  <c r="AB1859" i="7"/>
  <c r="AA1859" i="7"/>
  <c r="Z1859" i="7"/>
  <c r="Y1859" i="7"/>
  <c r="X1859" i="7"/>
  <c r="W1859" i="7"/>
  <c r="V1859" i="7"/>
  <c r="U1859" i="7"/>
  <c r="T1859" i="7"/>
  <c r="S1859" i="7"/>
  <c r="R1859" i="7"/>
  <c r="Q1859" i="7"/>
  <c r="P1859" i="7"/>
  <c r="O1859" i="7"/>
  <c r="N1859" i="7"/>
  <c r="M1859" i="7"/>
  <c r="L1859" i="7"/>
  <c r="K1859" i="7"/>
  <c r="J1859" i="7"/>
  <c r="I1859" i="7"/>
  <c r="H1859" i="7"/>
  <c r="G1859" i="7"/>
  <c r="F1859" i="7"/>
  <c r="E1859" i="7"/>
  <c r="D1859" i="7"/>
  <c r="C1859" i="7"/>
  <c r="B1859" i="7"/>
  <c r="A1859" i="7"/>
  <c r="AB1210" i="7"/>
  <c r="AA1210" i="7"/>
  <c r="Z1210" i="7"/>
  <c r="Y1210" i="7"/>
  <c r="X1210" i="7"/>
  <c r="W1210" i="7"/>
  <c r="V1210" i="7"/>
  <c r="U1210" i="7"/>
  <c r="T1210" i="7"/>
  <c r="S1210" i="7"/>
  <c r="R1210" i="7"/>
  <c r="Q1210" i="7"/>
  <c r="P1210" i="7"/>
  <c r="O1210" i="7"/>
  <c r="N1210" i="7"/>
  <c r="M1210" i="7"/>
  <c r="L1210" i="7"/>
  <c r="K1210" i="7"/>
  <c r="J1210" i="7"/>
  <c r="I1210" i="7"/>
  <c r="H1210" i="7"/>
  <c r="G1210" i="7"/>
  <c r="F1210" i="7"/>
  <c r="E1210" i="7"/>
  <c r="D1210" i="7"/>
  <c r="C1210" i="7"/>
  <c r="B1210" i="7"/>
  <c r="A1210" i="7"/>
  <c r="AB1209" i="7"/>
  <c r="AA1209" i="7"/>
  <c r="Z1209" i="7"/>
  <c r="Y1209" i="7"/>
  <c r="X1209" i="7"/>
  <c r="W1209" i="7"/>
  <c r="V1209" i="7"/>
  <c r="U1209" i="7"/>
  <c r="T1209" i="7"/>
  <c r="S1209" i="7"/>
  <c r="R1209" i="7"/>
  <c r="Q1209" i="7"/>
  <c r="P1209" i="7"/>
  <c r="O1209" i="7"/>
  <c r="N1209" i="7"/>
  <c r="M1209" i="7"/>
  <c r="L1209" i="7"/>
  <c r="K1209" i="7"/>
  <c r="J1209" i="7"/>
  <c r="I1209" i="7"/>
  <c r="H1209" i="7"/>
  <c r="G1209" i="7"/>
  <c r="F1209" i="7"/>
  <c r="E1209" i="7"/>
  <c r="D1209" i="7"/>
  <c r="C1209" i="7"/>
  <c r="B1209" i="7"/>
  <c r="A1209" i="7"/>
  <c r="AB1208" i="7"/>
  <c r="AA1208" i="7"/>
  <c r="Z1208" i="7"/>
  <c r="Y1208" i="7"/>
  <c r="X1208" i="7"/>
  <c r="W1208" i="7"/>
  <c r="V1208" i="7"/>
  <c r="U1208" i="7"/>
  <c r="T1208" i="7"/>
  <c r="S1208" i="7"/>
  <c r="R1208" i="7"/>
  <c r="Q1208" i="7"/>
  <c r="P1208" i="7"/>
  <c r="O1208" i="7"/>
  <c r="N1208" i="7"/>
  <c r="M1208" i="7"/>
  <c r="L1208" i="7"/>
  <c r="K1208" i="7"/>
  <c r="J1208" i="7"/>
  <c r="I1208" i="7"/>
  <c r="H1208" i="7"/>
  <c r="G1208" i="7"/>
  <c r="F1208" i="7"/>
  <c r="E1208" i="7"/>
  <c r="D1208" i="7"/>
  <c r="C1208" i="7"/>
  <c r="B1208" i="7"/>
  <c r="A1208" i="7"/>
  <c r="AB1207" i="7"/>
  <c r="AA1207" i="7"/>
  <c r="Z1207" i="7"/>
  <c r="Y1207" i="7"/>
  <c r="X1207" i="7"/>
  <c r="W1207" i="7"/>
  <c r="V1207" i="7"/>
  <c r="U1207" i="7"/>
  <c r="T1207" i="7"/>
  <c r="S1207" i="7"/>
  <c r="R1207" i="7"/>
  <c r="Q1207" i="7"/>
  <c r="P1207" i="7"/>
  <c r="O1207" i="7"/>
  <c r="N1207" i="7"/>
  <c r="M1207" i="7"/>
  <c r="L1207" i="7"/>
  <c r="K1207" i="7"/>
  <c r="J1207" i="7"/>
  <c r="I1207" i="7"/>
  <c r="H1207" i="7"/>
  <c r="G1207" i="7"/>
  <c r="F1207" i="7"/>
  <c r="E1207" i="7"/>
  <c r="D1207" i="7"/>
  <c r="C1207" i="7"/>
  <c r="B1207" i="7"/>
  <c r="A1207" i="7"/>
  <c r="AB1206" i="7"/>
  <c r="AA1206" i="7"/>
  <c r="Z1206" i="7"/>
  <c r="Y1206" i="7"/>
  <c r="X1206" i="7"/>
  <c r="W1206" i="7"/>
  <c r="V1206" i="7"/>
  <c r="U1206" i="7"/>
  <c r="T1206" i="7"/>
  <c r="S1206" i="7"/>
  <c r="R1206" i="7"/>
  <c r="Q1206" i="7"/>
  <c r="P1206" i="7"/>
  <c r="O1206" i="7"/>
  <c r="N1206" i="7"/>
  <c r="M1206" i="7"/>
  <c r="L1206" i="7"/>
  <c r="K1206" i="7"/>
  <c r="J1206" i="7"/>
  <c r="I1206" i="7"/>
  <c r="H1206" i="7"/>
  <c r="G1206" i="7"/>
  <c r="F1206" i="7"/>
  <c r="E1206" i="7"/>
  <c r="D1206" i="7"/>
  <c r="C1206" i="7"/>
  <c r="B1206" i="7"/>
  <c r="A1206" i="7"/>
  <c r="AB1205" i="7"/>
  <c r="AA1205" i="7"/>
  <c r="Z1205" i="7"/>
  <c r="Y1205" i="7"/>
  <c r="X1205" i="7"/>
  <c r="W1205" i="7"/>
  <c r="V1205" i="7"/>
  <c r="U1205" i="7"/>
  <c r="T1205" i="7"/>
  <c r="S1205" i="7"/>
  <c r="R1205" i="7"/>
  <c r="Q1205" i="7"/>
  <c r="P1205" i="7"/>
  <c r="O1205" i="7"/>
  <c r="N1205" i="7"/>
  <c r="M1205" i="7"/>
  <c r="L1205" i="7"/>
  <c r="K1205" i="7"/>
  <c r="J1205" i="7"/>
  <c r="I1205" i="7"/>
  <c r="H1205" i="7"/>
  <c r="G1205" i="7"/>
  <c r="F1205" i="7"/>
  <c r="E1205" i="7"/>
  <c r="D1205" i="7"/>
  <c r="C1205" i="7"/>
  <c r="B1205" i="7"/>
  <c r="A1205" i="7"/>
  <c r="AB1204" i="7"/>
  <c r="AA1204" i="7"/>
  <c r="Z1204" i="7"/>
  <c r="Y1204" i="7"/>
  <c r="X1204" i="7"/>
  <c r="W1204" i="7"/>
  <c r="V1204" i="7"/>
  <c r="U1204" i="7"/>
  <c r="T1204" i="7"/>
  <c r="S1204" i="7"/>
  <c r="R1204" i="7"/>
  <c r="Q1204" i="7"/>
  <c r="P1204" i="7"/>
  <c r="O1204" i="7"/>
  <c r="N1204" i="7"/>
  <c r="M1204" i="7"/>
  <c r="L1204" i="7"/>
  <c r="K1204" i="7"/>
  <c r="J1204" i="7"/>
  <c r="I1204" i="7"/>
  <c r="H1204" i="7"/>
  <c r="G1204" i="7"/>
  <c r="F1204" i="7"/>
  <c r="E1204" i="7"/>
  <c r="D1204" i="7"/>
  <c r="C1204" i="7"/>
  <c r="B1204" i="7"/>
  <c r="A1204" i="7"/>
  <c r="AB1203" i="7"/>
  <c r="AA1203" i="7"/>
  <c r="Z1203" i="7"/>
  <c r="Y1203" i="7"/>
  <c r="X1203" i="7"/>
  <c r="W1203" i="7"/>
  <c r="V1203" i="7"/>
  <c r="U1203" i="7"/>
  <c r="T1203" i="7"/>
  <c r="S1203" i="7"/>
  <c r="R1203" i="7"/>
  <c r="Q1203" i="7"/>
  <c r="P1203" i="7"/>
  <c r="O1203" i="7"/>
  <c r="N1203" i="7"/>
  <c r="M1203" i="7"/>
  <c r="L1203" i="7"/>
  <c r="K1203" i="7"/>
  <c r="J1203" i="7"/>
  <c r="I1203" i="7"/>
  <c r="H1203" i="7"/>
  <c r="G1203" i="7"/>
  <c r="F1203" i="7"/>
  <c r="E1203" i="7"/>
  <c r="D1203" i="7"/>
  <c r="C1203" i="7"/>
  <c r="B1203" i="7"/>
  <c r="A1203" i="7"/>
  <c r="AB1202" i="7"/>
  <c r="AA1202" i="7"/>
  <c r="Z1202" i="7"/>
  <c r="Y1202" i="7"/>
  <c r="X1202" i="7"/>
  <c r="W1202" i="7"/>
  <c r="V1202" i="7"/>
  <c r="U1202" i="7"/>
  <c r="T1202" i="7"/>
  <c r="S1202" i="7"/>
  <c r="R1202" i="7"/>
  <c r="Q1202" i="7"/>
  <c r="P1202" i="7"/>
  <c r="O1202" i="7"/>
  <c r="N1202" i="7"/>
  <c r="M1202" i="7"/>
  <c r="L1202" i="7"/>
  <c r="K1202" i="7"/>
  <c r="J1202" i="7"/>
  <c r="I1202" i="7"/>
  <c r="H1202" i="7"/>
  <c r="G1202" i="7"/>
  <c r="F1202" i="7"/>
  <c r="E1202" i="7"/>
  <c r="D1202" i="7"/>
  <c r="C1202" i="7"/>
  <c r="B1202" i="7"/>
  <c r="A1202" i="7"/>
  <c r="AB1201" i="7"/>
  <c r="AA1201" i="7"/>
  <c r="Z1201" i="7"/>
  <c r="Y1201" i="7"/>
  <c r="X1201" i="7"/>
  <c r="W1201" i="7"/>
  <c r="V1201" i="7"/>
  <c r="U1201" i="7"/>
  <c r="T1201" i="7"/>
  <c r="S1201" i="7"/>
  <c r="R1201" i="7"/>
  <c r="Q1201" i="7"/>
  <c r="P1201" i="7"/>
  <c r="O1201" i="7"/>
  <c r="N1201" i="7"/>
  <c r="M1201" i="7"/>
  <c r="L1201" i="7"/>
  <c r="K1201" i="7"/>
  <c r="J1201" i="7"/>
  <c r="I1201" i="7"/>
  <c r="H1201" i="7"/>
  <c r="G1201" i="7"/>
  <c r="F1201" i="7"/>
  <c r="E1201" i="7"/>
  <c r="D1201" i="7"/>
  <c r="C1201" i="7"/>
  <c r="B1201" i="7"/>
  <c r="A1201" i="7"/>
  <c r="AB1200" i="7"/>
  <c r="AA1200" i="7"/>
  <c r="Z1200" i="7"/>
  <c r="Y1200" i="7"/>
  <c r="X1200" i="7"/>
  <c r="W1200" i="7"/>
  <c r="V1200" i="7"/>
  <c r="U1200" i="7"/>
  <c r="T1200" i="7"/>
  <c r="S1200" i="7"/>
  <c r="R1200" i="7"/>
  <c r="Q1200" i="7"/>
  <c r="P1200" i="7"/>
  <c r="O1200" i="7"/>
  <c r="N1200" i="7"/>
  <c r="M1200" i="7"/>
  <c r="L1200" i="7"/>
  <c r="K1200" i="7"/>
  <c r="J1200" i="7"/>
  <c r="I1200" i="7"/>
  <c r="H1200" i="7"/>
  <c r="G1200" i="7"/>
  <c r="F1200" i="7"/>
  <c r="E1200" i="7"/>
  <c r="D1200" i="7"/>
  <c r="C1200" i="7"/>
  <c r="B1200" i="7"/>
  <c r="A1200" i="7"/>
  <c r="AB1199" i="7"/>
  <c r="AA1199" i="7"/>
  <c r="Z1199" i="7"/>
  <c r="Y1199" i="7"/>
  <c r="X1199" i="7"/>
  <c r="W1199" i="7"/>
  <c r="V1199" i="7"/>
  <c r="U1199" i="7"/>
  <c r="T1199" i="7"/>
  <c r="S1199" i="7"/>
  <c r="R1199" i="7"/>
  <c r="Q1199" i="7"/>
  <c r="P1199" i="7"/>
  <c r="O1199" i="7"/>
  <c r="N1199" i="7"/>
  <c r="M1199" i="7"/>
  <c r="L1199" i="7"/>
  <c r="K1199" i="7"/>
  <c r="J1199" i="7"/>
  <c r="I1199" i="7"/>
  <c r="H1199" i="7"/>
  <c r="G1199" i="7"/>
  <c r="F1199" i="7"/>
  <c r="E1199" i="7"/>
  <c r="D1199" i="7"/>
  <c r="C1199" i="7"/>
  <c r="B1199" i="7"/>
  <c r="A1199" i="7"/>
  <c r="AB1198" i="7"/>
  <c r="AA1198" i="7"/>
  <c r="Z1198" i="7"/>
  <c r="Y1198" i="7"/>
  <c r="X1198" i="7"/>
  <c r="W1198" i="7"/>
  <c r="V1198" i="7"/>
  <c r="U1198" i="7"/>
  <c r="T1198" i="7"/>
  <c r="S1198" i="7"/>
  <c r="R1198" i="7"/>
  <c r="Q1198" i="7"/>
  <c r="P1198" i="7"/>
  <c r="O1198" i="7"/>
  <c r="N1198" i="7"/>
  <c r="M1198" i="7"/>
  <c r="L1198" i="7"/>
  <c r="K1198" i="7"/>
  <c r="J1198" i="7"/>
  <c r="I1198" i="7"/>
  <c r="H1198" i="7"/>
  <c r="G1198" i="7"/>
  <c r="F1198" i="7"/>
  <c r="E1198" i="7"/>
  <c r="D1198" i="7"/>
  <c r="C1198" i="7"/>
  <c r="B1198" i="7"/>
  <c r="A1198" i="7"/>
  <c r="AB1197" i="7"/>
  <c r="AA1197" i="7"/>
  <c r="Z1197" i="7"/>
  <c r="Y1197" i="7"/>
  <c r="X1197" i="7"/>
  <c r="W1197" i="7"/>
  <c r="V1197" i="7"/>
  <c r="U1197" i="7"/>
  <c r="T1197" i="7"/>
  <c r="S1197" i="7"/>
  <c r="R1197" i="7"/>
  <c r="Q1197" i="7"/>
  <c r="P1197" i="7"/>
  <c r="O1197" i="7"/>
  <c r="N1197" i="7"/>
  <c r="M1197" i="7"/>
  <c r="L1197" i="7"/>
  <c r="K1197" i="7"/>
  <c r="J1197" i="7"/>
  <c r="I1197" i="7"/>
  <c r="H1197" i="7"/>
  <c r="G1197" i="7"/>
  <c r="F1197" i="7"/>
  <c r="E1197" i="7"/>
  <c r="D1197" i="7"/>
  <c r="C1197" i="7"/>
  <c r="B1197" i="7"/>
  <c r="A1197" i="7"/>
  <c r="AB1196" i="7"/>
  <c r="AA1196" i="7"/>
  <c r="Z1196" i="7"/>
  <c r="Y1196" i="7"/>
  <c r="X1196" i="7"/>
  <c r="W1196" i="7"/>
  <c r="V1196" i="7"/>
  <c r="U1196" i="7"/>
  <c r="T1196" i="7"/>
  <c r="S1196" i="7"/>
  <c r="R1196" i="7"/>
  <c r="Q1196" i="7"/>
  <c r="P1196" i="7"/>
  <c r="O1196" i="7"/>
  <c r="N1196" i="7"/>
  <c r="M1196" i="7"/>
  <c r="L1196" i="7"/>
  <c r="K1196" i="7"/>
  <c r="J1196" i="7"/>
  <c r="I1196" i="7"/>
  <c r="H1196" i="7"/>
  <c r="G1196" i="7"/>
  <c r="F1196" i="7"/>
  <c r="E1196" i="7"/>
  <c r="D1196" i="7"/>
  <c r="C1196" i="7"/>
  <c r="B1196" i="7"/>
  <c r="A1196" i="7"/>
  <c r="AB1195" i="7"/>
  <c r="AA1195" i="7"/>
  <c r="Z1195" i="7"/>
  <c r="Y1195" i="7"/>
  <c r="X1195" i="7"/>
  <c r="W1195" i="7"/>
  <c r="V1195" i="7"/>
  <c r="U1195" i="7"/>
  <c r="T1195" i="7"/>
  <c r="S1195" i="7"/>
  <c r="R1195" i="7"/>
  <c r="Q1195" i="7"/>
  <c r="P1195" i="7"/>
  <c r="O1195" i="7"/>
  <c r="N1195" i="7"/>
  <c r="M1195" i="7"/>
  <c r="L1195" i="7"/>
  <c r="K1195" i="7"/>
  <c r="J1195" i="7"/>
  <c r="I1195" i="7"/>
  <c r="H1195" i="7"/>
  <c r="G1195" i="7"/>
  <c r="F1195" i="7"/>
  <c r="E1195" i="7"/>
  <c r="D1195" i="7"/>
  <c r="C1195" i="7"/>
  <c r="B1195" i="7"/>
  <c r="A1195" i="7"/>
  <c r="AB1194" i="7"/>
  <c r="AA1194" i="7"/>
  <c r="Z1194" i="7"/>
  <c r="Y1194" i="7"/>
  <c r="X1194" i="7"/>
  <c r="W1194" i="7"/>
  <c r="V1194" i="7"/>
  <c r="U1194" i="7"/>
  <c r="T1194" i="7"/>
  <c r="S1194" i="7"/>
  <c r="R1194" i="7"/>
  <c r="Q1194" i="7"/>
  <c r="P1194" i="7"/>
  <c r="O1194" i="7"/>
  <c r="N1194" i="7"/>
  <c r="M1194" i="7"/>
  <c r="L1194" i="7"/>
  <c r="K1194" i="7"/>
  <c r="J1194" i="7"/>
  <c r="I1194" i="7"/>
  <c r="H1194" i="7"/>
  <c r="G1194" i="7"/>
  <c r="F1194" i="7"/>
  <c r="E1194" i="7"/>
  <c r="D1194" i="7"/>
  <c r="C1194" i="7"/>
  <c r="B1194" i="7"/>
  <c r="A1194" i="7"/>
  <c r="AB1193" i="7"/>
  <c r="AA1193" i="7"/>
  <c r="Z1193" i="7"/>
  <c r="Y1193" i="7"/>
  <c r="X1193" i="7"/>
  <c r="W1193" i="7"/>
  <c r="V1193" i="7"/>
  <c r="U1193" i="7"/>
  <c r="T1193" i="7"/>
  <c r="S1193" i="7"/>
  <c r="R1193" i="7"/>
  <c r="Q1193" i="7"/>
  <c r="P1193" i="7"/>
  <c r="O1193" i="7"/>
  <c r="N1193" i="7"/>
  <c r="M1193" i="7"/>
  <c r="L1193" i="7"/>
  <c r="K1193" i="7"/>
  <c r="J1193" i="7"/>
  <c r="I1193" i="7"/>
  <c r="H1193" i="7"/>
  <c r="G1193" i="7"/>
  <c r="F1193" i="7"/>
  <c r="E1193" i="7"/>
  <c r="D1193" i="7"/>
  <c r="C1193" i="7"/>
  <c r="B1193" i="7"/>
  <c r="A1193" i="7"/>
  <c r="AB1192" i="7"/>
  <c r="AA1192" i="7"/>
  <c r="Z1192" i="7"/>
  <c r="Y1192" i="7"/>
  <c r="X1192" i="7"/>
  <c r="W1192" i="7"/>
  <c r="V1192" i="7"/>
  <c r="U1192" i="7"/>
  <c r="T1192" i="7"/>
  <c r="S1192" i="7"/>
  <c r="R1192" i="7"/>
  <c r="Q1192" i="7"/>
  <c r="P1192" i="7"/>
  <c r="O1192" i="7"/>
  <c r="N1192" i="7"/>
  <c r="M1192" i="7"/>
  <c r="L1192" i="7"/>
  <c r="K1192" i="7"/>
  <c r="J1192" i="7"/>
  <c r="I1192" i="7"/>
  <c r="H1192" i="7"/>
  <c r="G1192" i="7"/>
  <c r="F1192" i="7"/>
  <c r="E1192" i="7"/>
  <c r="D1192" i="7"/>
  <c r="C1192" i="7"/>
  <c r="B1192" i="7"/>
  <c r="A1192" i="7"/>
  <c r="AB1191" i="7"/>
  <c r="AA1191" i="7"/>
  <c r="Z1191" i="7"/>
  <c r="Y1191" i="7"/>
  <c r="X1191" i="7"/>
  <c r="W1191" i="7"/>
  <c r="V1191" i="7"/>
  <c r="U1191" i="7"/>
  <c r="T1191" i="7"/>
  <c r="S1191" i="7"/>
  <c r="R1191" i="7"/>
  <c r="Q1191" i="7"/>
  <c r="P1191" i="7"/>
  <c r="O1191" i="7"/>
  <c r="N1191" i="7"/>
  <c r="M1191" i="7"/>
  <c r="L1191" i="7"/>
  <c r="K1191" i="7"/>
  <c r="J1191" i="7"/>
  <c r="I1191" i="7"/>
  <c r="H1191" i="7"/>
  <c r="G1191" i="7"/>
  <c r="F1191" i="7"/>
  <c r="E1191" i="7"/>
  <c r="D1191" i="7"/>
  <c r="C1191" i="7"/>
  <c r="B1191" i="7"/>
  <c r="A1191" i="7"/>
  <c r="AB1190" i="7"/>
  <c r="AA1190" i="7"/>
  <c r="Z1190" i="7"/>
  <c r="Y1190" i="7"/>
  <c r="X1190" i="7"/>
  <c r="W1190" i="7"/>
  <c r="V1190" i="7"/>
  <c r="U1190" i="7"/>
  <c r="T1190" i="7"/>
  <c r="S1190" i="7"/>
  <c r="R1190" i="7"/>
  <c r="Q1190" i="7"/>
  <c r="P1190" i="7"/>
  <c r="O1190" i="7"/>
  <c r="N1190" i="7"/>
  <c r="M1190" i="7"/>
  <c r="L1190" i="7"/>
  <c r="K1190" i="7"/>
  <c r="J1190" i="7"/>
  <c r="I1190" i="7"/>
  <c r="H1190" i="7"/>
  <c r="G1190" i="7"/>
  <c r="F1190" i="7"/>
  <c r="E1190" i="7"/>
  <c r="D1190" i="7"/>
  <c r="C1190" i="7"/>
  <c r="B1190" i="7"/>
  <c r="A1190" i="7"/>
  <c r="AB1189" i="7"/>
  <c r="AA1189" i="7"/>
  <c r="Z1189" i="7"/>
  <c r="Y1189" i="7"/>
  <c r="X1189" i="7"/>
  <c r="W1189" i="7"/>
  <c r="V1189" i="7"/>
  <c r="U1189" i="7"/>
  <c r="T1189" i="7"/>
  <c r="S1189" i="7"/>
  <c r="R1189" i="7"/>
  <c r="Q1189" i="7"/>
  <c r="P1189" i="7"/>
  <c r="O1189" i="7"/>
  <c r="N1189" i="7"/>
  <c r="M1189" i="7"/>
  <c r="L1189" i="7"/>
  <c r="K1189" i="7"/>
  <c r="J1189" i="7"/>
  <c r="I1189" i="7"/>
  <c r="H1189" i="7"/>
  <c r="G1189" i="7"/>
  <c r="F1189" i="7"/>
  <c r="E1189" i="7"/>
  <c r="D1189" i="7"/>
  <c r="C1189" i="7"/>
  <c r="B1189" i="7"/>
  <c r="A1189" i="7"/>
  <c r="AB1188" i="7"/>
  <c r="AA1188" i="7"/>
  <c r="Z1188" i="7"/>
  <c r="Y1188" i="7"/>
  <c r="X1188" i="7"/>
  <c r="W1188" i="7"/>
  <c r="V1188" i="7"/>
  <c r="U1188" i="7"/>
  <c r="T1188" i="7"/>
  <c r="S1188" i="7"/>
  <c r="R1188" i="7"/>
  <c r="Q1188" i="7"/>
  <c r="P1188" i="7"/>
  <c r="O1188" i="7"/>
  <c r="N1188" i="7"/>
  <c r="M1188" i="7"/>
  <c r="L1188" i="7"/>
  <c r="K1188" i="7"/>
  <c r="J1188" i="7"/>
  <c r="I1188" i="7"/>
  <c r="H1188" i="7"/>
  <c r="G1188" i="7"/>
  <c r="F1188" i="7"/>
  <c r="E1188" i="7"/>
  <c r="D1188" i="7"/>
  <c r="C1188" i="7"/>
  <c r="B1188" i="7"/>
  <c r="A1188" i="7"/>
  <c r="AB1187" i="7"/>
  <c r="AA1187" i="7"/>
  <c r="Z1187" i="7"/>
  <c r="Y1187" i="7"/>
  <c r="X1187" i="7"/>
  <c r="W1187" i="7"/>
  <c r="V1187" i="7"/>
  <c r="U1187" i="7"/>
  <c r="T1187" i="7"/>
  <c r="S1187" i="7"/>
  <c r="R1187" i="7"/>
  <c r="Q1187" i="7"/>
  <c r="P1187" i="7"/>
  <c r="O1187" i="7"/>
  <c r="N1187" i="7"/>
  <c r="M1187" i="7"/>
  <c r="L1187" i="7"/>
  <c r="K1187" i="7"/>
  <c r="J1187" i="7"/>
  <c r="I1187" i="7"/>
  <c r="H1187" i="7"/>
  <c r="G1187" i="7"/>
  <c r="F1187" i="7"/>
  <c r="E1187" i="7"/>
  <c r="D1187" i="7"/>
  <c r="C1187" i="7"/>
  <c r="B1187" i="7"/>
  <c r="A1187" i="7"/>
  <c r="AB1186" i="7"/>
  <c r="AA1186" i="7"/>
  <c r="Z1186" i="7"/>
  <c r="Y1186" i="7"/>
  <c r="X1186" i="7"/>
  <c r="W1186" i="7"/>
  <c r="V1186" i="7"/>
  <c r="U1186" i="7"/>
  <c r="T1186" i="7"/>
  <c r="S1186" i="7"/>
  <c r="R1186" i="7"/>
  <c r="Q1186" i="7"/>
  <c r="P1186" i="7"/>
  <c r="O1186" i="7"/>
  <c r="N1186" i="7"/>
  <c r="M1186" i="7"/>
  <c r="L1186" i="7"/>
  <c r="K1186" i="7"/>
  <c r="J1186" i="7"/>
  <c r="I1186" i="7"/>
  <c r="H1186" i="7"/>
  <c r="G1186" i="7"/>
  <c r="F1186" i="7"/>
  <c r="E1186" i="7"/>
  <c r="D1186" i="7"/>
  <c r="C1186" i="7"/>
  <c r="B1186" i="7"/>
  <c r="A1186" i="7"/>
  <c r="AB1185" i="7"/>
  <c r="AA1185" i="7"/>
  <c r="Z1185" i="7"/>
  <c r="Y1185" i="7"/>
  <c r="X1185" i="7"/>
  <c r="W1185" i="7"/>
  <c r="V1185" i="7"/>
  <c r="U1185" i="7"/>
  <c r="T1185" i="7"/>
  <c r="S1185" i="7"/>
  <c r="R1185" i="7"/>
  <c r="Q1185" i="7"/>
  <c r="P1185" i="7"/>
  <c r="O1185" i="7"/>
  <c r="N1185" i="7"/>
  <c r="M1185" i="7"/>
  <c r="L1185" i="7"/>
  <c r="K1185" i="7"/>
  <c r="J1185" i="7"/>
  <c r="I1185" i="7"/>
  <c r="H1185" i="7"/>
  <c r="G1185" i="7"/>
  <c r="F1185" i="7"/>
  <c r="E1185" i="7"/>
  <c r="D1185" i="7"/>
  <c r="C1185" i="7"/>
  <c r="B1185" i="7"/>
  <c r="A1185" i="7"/>
  <c r="AB1184" i="7"/>
  <c r="AA1184" i="7"/>
  <c r="Z1184" i="7"/>
  <c r="Y1184" i="7"/>
  <c r="X1184" i="7"/>
  <c r="W1184" i="7"/>
  <c r="V1184" i="7"/>
  <c r="U1184" i="7"/>
  <c r="T1184" i="7"/>
  <c r="S1184" i="7"/>
  <c r="R1184" i="7"/>
  <c r="Q1184" i="7"/>
  <c r="P1184" i="7"/>
  <c r="O1184" i="7"/>
  <c r="N1184" i="7"/>
  <c r="M1184" i="7"/>
  <c r="L1184" i="7"/>
  <c r="K1184" i="7"/>
  <c r="J1184" i="7"/>
  <c r="I1184" i="7"/>
  <c r="H1184" i="7"/>
  <c r="G1184" i="7"/>
  <c r="F1184" i="7"/>
  <c r="E1184" i="7"/>
  <c r="D1184" i="7"/>
  <c r="C1184" i="7"/>
  <c r="B1184" i="7"/>
  <c r="A1184" i="7"/>
  <c r="AB1183" i="7"/>
  <c r="AA1183" i="7"/>
  <c r="Z1183" i="7"/>
  <c r="Y1183" i="7"/>
  <c r="X1183" i="7"/>
  <c r="W1183" i="7"/>
  <c r="V1183" i="7"/>
  <c r="U1183" i="7"/>
  <c r="T1183" i="7"/>
  <c r="S1183" i="7"/>
  <c r="R1183" i="7"/>
  <c r="Q1183" i="7"/>
  <c r="P1183" i="7"/>
  <c r="O1183" i="7"/>
  <c r="N1183" i="7"/>
  <c r="M1183" i="7"/>
  <c r="L1183" i="7"/>
  <c r="K1183" i="7"/>
  <c r="J1183" i="7"/>
  <c r="I1183" i="7"/>
  <c r="H1183" i="7"/>
  <c r="G1183" i="7"/>
  <c r="F1183" i="7"/>
  <c r="E1183" i="7"/>
  <c r="D1183" i="7"/>
  <c r="C1183" i="7"/>
  <c r="B1183" i="7"/>
  <c r="A1183" i="7"/>
  <c r="AB1182" i="7"/>
  <c r="AA1182" i="7"/>
  <c r="Z1182" i="7"/>
  <c r="Y1182" i="7"/>
  <c r="X1182" i="7"/>
  <c r="W1182" i="7"/>
  <c r="V1182" i="7"/>
  <c r="U1182" i="7"/>
  <c r="T1182" i="7"/>
  <c r="S1182" i="7"/>
  <c r="R1182" i="7"/>
  <c r="Q1182" i="7"/>
  <c r="P1182" i="7"/>
  <c r="O1182" i="7"/>
  <c r="N1182" i="7"/>
  <c r="M1182" i="7"/>
  <c r="L1182" i="7"/>
  <c r="K1182" i="7"/>
  <c r="J1182" i="7"/>
  <c r="I1182" i="7"/>
  <c r="H1182" i="7"/>
  <c r="G1182" i="7"/>
  <c r="F1182" i="7"/>
  <c r="E1182" i="7"/>
  <c r="D1182" i="7"/>
  <c r="C1182" i="7"/>
  <c r="B1182" i="7"/>
  <c r="A1182" i="7"/>
  <c r="AB1181" i="7"/>
  <c r="AA1181" i="7"/>
  <c r="Z1181" i="7"/>
  <c r="Y1181" i="7"/>
  <c r="X1181" i="7"/>
  <c r="W1181" i="7"/>
  <c r="V1181" i="7"/>
  <c r="U1181" i="7"/>
  <c r="T1181" i="7"/>
  <c r="S1181" i="7"/>
  <c r="R1181" i="7"/>
  <c r="Q1181" i="7"/>
  <c r="P1181" i="7"/>
  <c r="O1181" i="7"/>
  <c r="N1181" i="7"/>
  <c r="M1181" i="7"/>
  <c r="L1181" i="7"/>
  <c r="K1181" i="7"/>
  <c r="J1181" i="7"/>
  <c r="I1181" i="7"/>
  <c r="H1181" i="7"/>
  <c r="G1181" i="7"/>
  <c r="F1181" i="7"/>
  <c r="E1181" i="7"/>
  <c r="D1181" i="7"/>
  <c r="C1181" i="7"/>
  <c r="B1181" i="7"/>
  <c r="A1181" i="7"/>
  <c r="AB1180" i="7"/>
  <c r="AA1180" i="7"/>
  <c r="Z1180" i="7"/>
  <c r="Y1180" i="7"/>
  <c r="X1180" i="7"/>
  <c r="W1180" i="7"/>
  <c r="V1180" i="7"/>
  <c r="U1180" i="7"/>
  <c r="T1180" i="7"/>
  <c r="S1180" i="7"/>
  <c r="R1180" i="7"/>
  <c r="Q1180" i="7"/>
  <c r="P1180" i="7"/>
  <c r="O1180" i="7"/>
  <c r="N1180" i="7"/>
  <c r="M1180" i="7"/>
  <c r="L1180" i="7"/>
  <c r="K1180" i="7"/>
  <c r="J1180" i="7"/>
  <c r="I1180" i="7"/>
  <c r="H1180" i="7"/>
  <c r="G1180" i="7"/>
  <c r="F1180" i="7"/>
  <c r="E1180" i="7"/>
  <c r="D1180" i="7"/>
  <c r="C1180" i="7"/>
  <c r="B1180" i="7"/>
  <c r="A1180" i="7"/>
  <c r="AB1179" i="7"/>
  <c r="AA1179" i="7"/>
  <c r="Z1179" i="7"/>
  <c r="Y1179" i="7"/>
  <c r="X1179" i="7"/>
  <c r="W1179" i="7"/>
  <c r="V1179" i="7"/>
  <c r="U1179" i="7"/>
  <c r="T1179" i="7"/>
  <c r="S1179" i="7"/>
  <c r="R1179" i="7"/>
  <c r="Q1179" i="7"/>
  <c r="P1179" i="7"/>
  <c r="O1179" i="7"/>
  <c r="N1179" i="7"/>
  <c r="M1179" i="7"/>
  <c r="L1179" i="7"/>
  <c r="K1179" i="7"/>
  <c r="J1179" i="7"/>
  <c r="I1179" i="7"/>
  <c r="H1179" i="7"/>
  <c r="G1179" i="7"/>
  <c r="F1179" i="7"/>
  <c r="E1179" i="7"/>
  <c r="D1179" i="7"/>
  <c r="C1179" i="7"/>
  <c r="B1179" i="7"/>
  <c r="A1179" i="7"/>
  <c r="AB1178" i="7"/>
  <c r="AA1178" i="7"/>
  <c r="Z1178" i="7"/>
  <c r="Y1178" i="7"/>
  <c r="X1178" i="7"/>
  <c r="W1178" i="7"/>
  <c r="V1178" i="7"/>
  <c r="U1178" i="7"/>
  <c r="T1178" i="7"/>
  <c r="S1178" i="7"/>
  <c r="R1178" i="7"/>
  <c r="Q1178" i="7"/>
  <c r="P1178" i="7"/>
  <c r="O1178" i="7"/>
  <c r="N1178" i="7"/>
  <c r="M1178" i="7"/>
  <c r="L1178" i="7"/>
  <c r="K1178" i="7"/>
  <c r="J1178" i="7"/>
  <c r="I1178" i="7"/>
  <c r="H1178" i="7"/>
  <c r="G1178" i="7"/>
  <c r="F1178" i="7"/>
  <c r="E1178" i="7"/>
  <c r="D1178" i="7"/>
  <c r="C1178" i="7"/>
  <c r="B1178" i="7"/>
  <c r="A1178" i="7"/>
  <c r="AB1177" i="7"/>
  <c r="AA1177" i="7"/>
  <c r="Z1177" i="7"/>
  <c r="Y1177" i="7"/>
  <c r="X1177" i="7"/>
  <c r="W1177" i="7"/>
  <c r="V1177" i="7"/>
  <c r="U1177" i="7"/>
  <c r="T1177" i="7"/>
  <c r="S1177" i="7"/>
  <c r="R1177" i="7"/>
  <c r="Q1177" i="7"/>
  <c r="P1177" i="7"/>
  <c r="O1177" i="7"/>
  <c r="N1177" i="7"/>
  <c r="M1177" i="7"/>
  <c r="L1177" i="7"/>
  <c r="K1177" i="7"/>
  <c r="J1177" i="7"/>
  <c r="I1177" i="7"/>
  <c r="H1177" i="7"/>
  <c r="G1177" i="7"/>
  <c r="F1177" i="7"/>
  <c r="E1177" i="7"/>
  <c r="D1177" i="7"/>
  <c r="C1177" i="7"/>
  <c r="B1177" i="7"/>
  <c r="A1177" i="7"/>
  <c r="AB1176" i="7"/>
  <c r="AA1176" i="7"/>
  <c r="Z1176" i="7"/>
  <c r="Y1176" i="7"/>
  <c r="X1176" i="7"/>
  <c r="W1176" i="7"/>
  <c r="V1176" i="7"/>
  <c r="U1176" i="7"/>
  <c r="T1176" i="7"/>
  <c r="S1176" i="7"/>
  <c r="R1176" i="7"/>
  <c r="Q1176" i="7"/>
  <c r="P1176" i="7"/>
  <c r="O1176" i="7"/>
  <c r="N1176" i="7"/>
  <c r="M1176" i="7"/>
  <c r="L1176" i="7"/>
  <c r="K1176" i="7"/>
  <c r="J1176" i="7"/>
  <c r="I1176" i="7"/>
  <c r="H1176" i="7"/>
  <c r="G1176" i="7"/>
  <c r="F1176" i="7"/>
  <c r="E1176" i="7"/>
  <c r="D1176" i="7"/>
  <c r="C1176" i="7"/>
  <c r="B1176" i="7"/>
  <c r="A1176" i="7"/>
  <c r="AB1175" i="7"/>
  <c r="AA1175" i="7"/>
  <c r="Z1175" i="7"/>
  <c r="Y1175" i="7"/>
  <c r="X1175" i="7"/>
  <c r="W1175" i="7"/>
  <c r="V1175" i="7"/>
  <c r="U1175" i="7"/>
  <c r="T1175" i="7"/>
  <c r="S1175" i="7"/>
  <c r="R1175" i="7"/>
  <c r="Q1175" i="7"/>
  <c r="P1175" i="7"/>
  <c r="O1175" i="7"/>
  <c r="N1175" i="7"/>
  <c r="M1175" i="7"/>
  <c r="L1175" i="7"/>
  <c r="K1175" i="7"/>
  <c r="J1175" i="7"/>
  <c r="I1175" i="7"/>
  <c r="H1175" i="7"/>
  <c r="G1175" i="7"/>
  <c r="F1175" i="7"/>
  <c r="E1175" i="7"/>
  <c r="D1175" i="7"/>
  <c r="C1175" i="7"/>
  <c r="B1175" i="7"/>
  <c r="A1175" i="7"/>
  <c r="AB1174" i="7"/>
  <c r="AA1174" i="7"/>
  <c r="Z1174" i="7"/>
  <c r="Y1174" i="7"/>
  <c r="X1174" i="7"/>
  <c r="W1174" i="7"/>
  <c r="V1174" i="7"/>
  <c r="U1174" i="7"/>
  <c r="T1174" i="7"/>
  <c r="S1174" i="7"/>
  <c r="R1174" i="7"/>
  <c r="Q1174" i="7"/>
  <c r="P1174" i="7"/>
  <c r="O1174" i="7"/>
  <c r="N1174" i="7"/>
  <c r="M1174" i="7"/>
  <c r="L1174" i="7"/>
  <c r="K1174" i="7"/>
  <c r="J1174" i="7"/>
  <c r="I1174" i="7"/>
  <c r="H1174" i="7"/>
  <c r="G1174" i="7"/>
  <c r="F1174" i="7"/>
  <c r="E1174" i="7"/>
  <c r="D1174" i="7"/>
  <c r="C1174" i="7"/>
  <c r="B1174" i="7"/>
  <c r="A1174" i="7"/>
  <c r="AB1173" i="7"/>
  <c r="AA1173" i="7"/>
  <c r="Z1173" i="7"/>
  <c r="Y1173" i="7"/>
  <c r="X1173" i="7"/>
  <c r="W1173" i="7"/>
  <c r="V1173" i="7"/>
  <c r="U1173" i="7"/>
  <c r="T1173" i="7"/>
  <c r="S1173" i="7"/>
  <c r="R1173" i="7"/>
  <c r="Q1173" i="7"/>
  <c r="P1173" i="7"/>
  <c r="O1173" i="7"/>
  <c r="N1173" i="7"/>
  <c r="M1173" i="7"/>
  <c r="L1173" i="7"/>
  <c r="K1173" i="7"/>
  <c r="J1173" i="7"/>
  <c r="I1173" i="7"/>
  <c r="H1173" i="7"/>
  <c r="G1173" i="7"/>
  <c r="F1173" i="7"/>
  <c r="E1173" i="7"/>
  <c r="D1173" i="7"/>
  <c r="C1173" i="7"/>
  <c r="B1173" i="7"/>
  <c r="A1173" i="7"/>
  <c r="AB1172" i="7"/>
  <c r="AA1172" i="7"/>
  <c r="Z1172" i="7"/>
  <c r="Y1172" i="7"/>
  <c r="X1172" i="7"/>
  <c r="W1172" i="7"/>
  <c r="V1172" i="7"/>
  <c r="U1172" i="7"/>
  <c r="T1172" i="7"/>
  <c r="S1172" i="7"/>
  <c r="R1172" i="7"/>
  <c r="Q1172" i="7"/>
  <c r="P1172" i="7"/>
  <c r="O1172" i="7"/>
  <c r="N1172" i="7"/>
  <c r="M1172" i="7"/>
  <c r="L1172" i="7"/>
  <c r="K1172" i="7"/>
  <c r="J1172" i="7"/>
  <c r="I1172" i="7"/>
  <c r="H1172" i="7"/>
  <c r="G1172" i="7"/>
  <c r="F1172" i="7"/>
  <c r="E1172" i="7"/>
  <c r="D1172" i="7"/>
  <c r="C1172" i="7"/>
  <c r="B1172" i="7"/>
  <c r="A1172" i="7"/>
  <c r="AB1171" i="7"/>
  <c r="AA1171" i="7"/>
  <c r="Z1171" i="7"/>
  <c r="Y1171" i="7"/>
  <c r="X1171" i="7"/>
  <c r="W1171" i="7"/>
  <c r="V1171" i="7"/>
  <c r="U1171" i="7"/>
  <c r="T1171" i="7"/>
  <c r="S1171" i="7"/>
  <c r="R1171" i="7"/>
  <c r="Q1171" i="7"/>
  <c r="P1171" i="7"/>
  <c r="O1171" i="7"/>
  <c r="N1171" i="7"/>
  <c r="M1171" i="7"/>
  <c r="L1171" i="7"/>
  <c r="K1171" i="7"/>
  <c r="J1171" i="7"/>
  <c r="I1171" i="7"/>
  <c r="H1171" i="7"/>
  <c r="G1171" i="7"/>
  <c r="F1171" i="7"/>
  <c r="E1171" i="7"/>
  <c r="D1171" i="7"/>
  <c r="C1171" i="7"/>
  <c r="B1171" i="7"/>
  <c r="A1171" i="7"/>
  <c r="AB1170" i="7"/>
  <c r="AA1170" i="7"/>
  <c r="Z1170" i="7"/>
  <c r="Y1170" i="7"/>
  <c r="X1170" i="7"/>
  <c r="W1170" i="7"/>
  <c r="V1170" i="7"/>
  <c r="U1170" i="7"/>
  <c r="T1170" i="7"/>
  <c r="S1170" i="7"/>
  <c r="R1170" i="7"/>
  <c r="Q1170" i="7"/>
  <c r="P1170" i="7"/>
  <c r="O1170" i="7"/>
  <c r="N1170" i="7"/>
  <c r="M1170" i="7"/>
  <c r="L1170" i="7"/>
  <c r="K1170" i="7"/>
  <c r="J1170" i="7"/>
  <c r="I1170" i="7"/>
  <c r="H1170" i="7"/>
  <c r="G1170" i="7"/>
  <c r="F1170" i="7"/>
  <c r="E1170" i="7"/>
  <c r="D1170" i="7"/>
  <c r="C1170" i="7"/>
  <c r="B1170" i="7"/>
  <c r="A1170" i="7"/>
  <c r="AB1169" i="7"/>
  <c r="AA1169" i="7"/>
  <c r="Z1169" i="7"/>
  <c r="Y1169" i="7"/>
  <c r="X1169" i="7"/>
  <c r="W1169" i="7"/>
  <c r="V1169" i="7"/>
  <c r="U1169" i="7"/>
  <c r="T1169" i="7"/>
  <c r="S1169" i="7"/>
  <c r="R1169" i="7"/>
  <c r="Q1169" i="7"/>
  <c r="P1169" i="7"/>
  <c r="O1169" i="7"/>
  <c r="N1169" i="7"/>
  <c r="M1169" i="7"/>
  <c r="L1169" i="7"/>
  <c r="K1169" i="7"/>
  <c r="J1169" i="7"/>
  <c r="I1169" i="7"/>
  <c r="H1169" i="7"/>
  <c r="G1169" i="7"/>
  <c r="F1169" i="7"/>
  <c r="E1169" i="7"/>
  <c r="D1169" i="7"/>
  <c r="C1169" i="7"/>
  <c r="B1169" i="7"/>
  <c r="A1169" i="7"/>
  <c r="AB1168" i="7"/>
  <c r="AA1168" i="7"/>
  <c r="Z1168" i="7"/>
  <c r="Y1168" i="7"/>
  <c r="X1168" i="7"/>
  <c r="W1168" i="7"/>
  <c r="V1168" i="7"/>
  <c r="U1168" i="7"/>
  <c r="T1168" i="7"/>
  <c r="S1168" i="7"/>
  <c r="R1168" i="7"/>
  <c r="Q1168" i="7"/>
  <c r="P1168" i="7"/>
  <c r="O1168" i="7"/>
  <c r="N1168" i="7"/>
  <c r="M1168" i="7"/>
  <c r="L1168" i="7"/>
  <c r="K1168" i="7"/>
  <c r="J1168" i="7"/>
  <c r="I1168" i="7"/>
  <c r="H1168" i="7"/>
  <c r="G1168" i="7"/>
  <c r="F1168" i="7"/>
  <c r="E1168" i="7"/>
  <c r="D1168" i="7"/>
  <c r="C1168" i="7"/>
  <c r="B1168" i="7"/>
  <c r="A1168" i="7"/>
  <c r="AB1167" i="7"/>
  <c r="AA1167" i="7"/>
  <c r="Z1167" i="7"/>
  <c r="Y1167" i="7"/>
  <c r="X1167" i="7"/>
  <c r="W1167" i="7"/>
  <c r="V1167" i="7"/>
  <c r="U1167" i="7"/>
  <c r="T1167" i="7"/>
  <c r="S1167" i="7"/>
  <c r="R1167" i="7"/>
  <c r="Q1167" i="7"/>
  <c r="P1167" i="7"/>
  <c r="O1167" i="7"/>
  <c r="N1167" i="7"/>
  <c r="M1167" i="7"/>
  <c r="L1167" i="7"/>
  <c r="K1167" i="7"/>
  <c r="J1167" i="7"/>
  <c r="I1167" i="7"/>
  <c r="H1167" i="7"/>
  <c r="G1167" i="7"/>
  <c r="F1167" i="7"/>
  <c r="E1167" i="7"/>
  <c r="D1167" i="7"/>
  <c r="C1167" i="7"/>
  <c r="B1167" i="7"/>
  <c r="A1167" i="7"/>
  <c r="AB1166" i="7"/>
  <c r="AA1166" i="7"/>
  <c r="Z1166" i="7"/>
  <c r="Y1166" i="7"/>
  <c r="X1166" i="7"/>
  <c r="W1166" i="7"/>
  <c r="V1166" i="7"/>
  <c r="U1166" i="7"/>
  <c r="T1166" i="7"/>
  <c r="S1166" i="7"/>
  <c r="R1166" i="7"/>
  <c r="Q1166" i="7"/>
  <c r="P1166" i="7"/>
  <c r="O1166" i="7"/>
  <c r="N1166" i="7"/>
  <c r="M1166" i="7"/>
  <c r="L1166" i="7"/>
  <c r="K1166" i="7"/>
  <c r="J1166" i="7"/>
  <c r="I1166" i="7"/>
  <c r="H1166" i="7"/>
  <c r="G1166" i="7"/>
  <c r="F1166" i="7"/>
  <c r="E1166" i="7"/>
  <c r="D1166" i="7"/>
  <c r="C1166" i="7"/>
  <c r="B1166" i="7"/>
  <c r="A1166" i="7"/>
  <c r="AB1165" i="7"/>
  <c r="AA1165" i="7"/>
  <c r="Z1165" i="7"/>
  <c r="Y1165" i="7"/>
  <c r="X1165" i="7"/>
  <c r="W1165" i="7"/>
  <c r="V1165" i="7"/>
  <c r="U1165" i="7"/>
  <c r="T1165" i="7"/>
  <c r="S1165" i="7"/>
  <c r="R1165" i="7"/>
  <c r="Q1165" i="7"/>
  <c r="P1165" i="7"/>
  <c r="O1165" i="7"/>
  <c r="N1165" i="7"/>
  <c r="M1165" i="7"/>
  <c r="L1165" i="7"/>
  <c r="K1165" i="7"/>
  <c r="J1165" i="7"/>
  <c r="I1165" i="7"/>
  <c r="H1165" i="7"/>
  <c r="G1165" i="7"/>
  <c r="F1165" i="7"/>
  <c r="E1165" i="7"/>
  <c r="D1165" i="7"/>
  <c r="C1165" i="7"/>
  <c r="B1165" i="7"/>
  <c r="A1165" i="7"/>
  <c r="AB1164" i="7"/>
  <c r="AA1164" i="7"/>
  <c r="Z1164" i="7"/>
  <c r="Y1164" i="7"/>
  <c r="X1164" i="7"/>
  <c r="W1164" i="7"/>
  <c r="V1164" i="7"/>
  <c r="U1164" i="7"/>
  <c r="T1164" i="7"/>
  <c r="S1164" i="7"/>
  <c r="R1164" i="7"/>
  <c r="Q1164" i="7"/>
  <c r="P1164" i="7"/>
  <c r="O1164" i="7"/>
  <c r="N1164" i="7"/>
  <c r="M1164" i="7"/>
  <c r="L1164" i="7"/>
  <c r="K1164" i="7"/>
  <c r="J1164" i="7"/>
  <c r="I1164" i="7"/>
  <c r="H1164" i="7"/>
  <c r="G1164" i="7"/>
  <c r="F1164" i="7"/>
  <c r="E1164" i="7"/>
  <c r="D1164" i="7"/>
  <c r="C1164" i="7"/>
  <c r="B1164" i="7"/>
  <c r="A1164" i="7"/>
  <c r="AB1163" i="7"/>
  <c r="AA1163" i="7"/>
  <c r="Z1163" i="7"/>
  <c r="Y1163" i="7"/>
  <c r="X1163" i="7"/>
  <c r="W1163" i="7"/>
  <c r="V1163" i="7"/>
  <c r="U1163" i="7"/>
  <c r="T1163" i="7"/>
  <c r="S1163" i="7"/>
  <c r="R1163" i="7"/>
  <c r="Q1163" i="7"/>
  <c r="P1163" i="7"/>
  <c r="O1163" i="7"/>
  <c r="N1163" i="7"/>
  <c r="M1163" i="7"/>
  <c r="L1163" i="7"/>
  <c r="K1163" i="7"/>
  <c r="J1163" i="7"/>
  <c r="I1163" i="7"/>
  <c r="H1163" i="7"/>
  <c r="G1163" i="7"/>
  <c r="F1163" i="7"/>
  <c r="E1163" i="7"/>
  <c r="D1163" i="7"/>
  <c r="C1163" i="7"/>
  <c r="B1163" i="7"/>
  <c r="A1163" i="7"/>
  <c r="AB1162" i="7"/>
  <c r="AA1162" i="7"/>
  <c r="Z1162" i="7"/>
  <c r="Y1162" i="7"/>
  <c r="X1162" i="7"/>
  <c r="W1162" i="7"/>
  <c r="V1162" i="7"/>
  <c r="U1162" i="7"/>
  <c r="T1162" i="7"/>
  <c r="S1162" i="7"/>
  <c r="R1162" i="7"/>
  <c r="Q1162" i="7"/>
  <c r="P1162" i="7"/>
  <c r="O1162" i="7"/>
  <c r="N1162" i="7"/>
  <c r="M1162" i="7"/>
  <c r="L1162" i="7"/>
  <c r="K1162" i="7"/>
  <c r="J1162" i="7"/>
  <c r="I1162" i="7"/>
  <c r="H1162" i="7"/>
  <c r="G1162" i="7"/>
  <c r="F1162" i="7"/>
  <c r="E1162" i="7"/>
  <c r="D1162" i="7"/>
  <c r="C1162" i="7"/>
  <c r="B1162" i="7"/>
  <c r="A1162" i="7"/>
  <c r="AB1161" i="7"/>
  <c r="AA1161" i="7"/>
  <c r="Z1161" i="7"/>
  <c r="Y1161" i="7"/>
  <c r="X1161" i="7"/>
  <c r="W1161" i="7"/>
  <c r="V1161" i="7"/>
  <c r="U1161" i="7"/>
  <c r="T1161" i="7"/>
  <c r="S1161" i="7"/>
  <c r="R1161" i="7"/>
  <c r="Q1161" i="7"/>
  <c r="P1161" i="7"/>
  <c r="O1161" i="7"/>
  <c r="N1161" i="7"/>
  <c r="M1161" i="7"/>
  <c r="L1161" i="7"/>
  <c r="K1161" i="7"/>
  <c r="J1161" i="7"/>
  <c r="I1161" i="7"/>
  <c r="H1161" i="7"/>
  <c r="G1161" i="7"/>
  <c r="F1161" i="7"/>
  <c r="E1161" i="7"/>
  <c r="D1161" i="7"/>
  <c r="C1161" i="7"/>
  <c r="B1161" i="7"/>
  <c r="A1161" i="7"/>
  <c r="AB1160" i="7"/>
  <c r="AA1160" i="7"/>
  <c r="Z1160" i="7"/>
  <c r="Y1160" i="7"/>
  <c r="X1160" i="7"/>
  <c r="W1160" i="7"/>
  <c r="V1160" i="7"/>
  <c r="U1160" i="7"/>
  <c r="T1160" i="7"/>
  <c r="S1160" i="7"/>
  <c r="R1160" i="7"/>
  <c r="Q1160" i="7"/>
  <c r="P1160" i="7"/>
  <c r="O1160" i="7"/>
  <c r="N1160" i="7"/>
  <c r="M1160" i="7"/>
  <c r="L1160" i="7"/>
  <c r="K1160" i="7"/>
  <c r="J1160" i="7"/>
  <c r="I1160" i="7"/>
  <c r="H1160" i="7"/>
  <c r="G1160" i="7"/>
  <c r="F1160" i="7"/>
  <c r="E1160" i="7"/>
  <c r="D1160" i="7"/>
  <c r="C1160" i="7"/>
  <c r="B1160" i="7"/>
  <c r="A1160" i="7"/>
  <c r="AB1159" i="7"/>
  <c r="AA1159" i="7"/>
  <c r="Z1159" i="7"/>
  <c r="Y1159" i="7"/>
  <c r="X1159" i="7"/>
  <c r="W1159" i="7"/>
  <c r="V1159" i="7"/>
  <c r="U1159" i="7"/>
  <c r="T1159" i="7"/>
  <c r="S1159" i="7"/>
  <c r="R1159" i="7"/>
  <c r="Q1159" i="7"/>
  <c r="P1159" i="7"/>
  <c r="O1159" i="7"/>
  <c r="N1159" i="7"/>
  <c r="M1159" i="7"/>
  <c r="L1159" i="7"/>
  <c r="K1159" i="7"/>
  <c r="J1159" i="7"/>
  <c r="I1159" i="7"/>
  <c r="H1159" i="7"/>
  <c r="G1159" i="7"/>
  <c r="F1159" i="7"/>
  <c r="E1159" i="7"/>
  <c r="D1159" i="7"/>
  <c r="C1159" i="7"/>
  <c r="B1159" i="7"/>
  <c r="A1159" i="7"/>
  <c r="AB1158" i="7"/>
  <c r="AA1158" i="7"/>
  <c r="Z1158" i="7"/>
  <c r="Y1158" i="7"/>
  <c r="X1158" i="7"/>
  <c r="W1158" i="7"/>
  <c r="V1158" i="7"/>
  <c r="U1158" i="7"/>
  <c r="T1158" i="7"/>
  <c r="S1158" i="7"/>
  <c r="R1158" i="7"/>
  <c r="Q1158" i="7"/>
  <c r="P1158" i="7"/>
  <c r="O1158" i="7"/>
  <c r="N1158" i="7"/>
  <c r="M1158" i="7"/>
  <c r="L1158" i="7"/>
  <c r="K1158" i="7"/>
  <c r="J1158" i="7"/>
  <c r="I1158" i="7"/>
  <c r="H1158" i="7"/>
  <c r="G1158" i="7"/>
  <c r="F1158" i="7"/>
  <c r="E1158" i="7"/>
  <c r="D1158" i="7"/>
  <c r="C1158" i="7"/>
  <c r="B1158" i="7"/>
  <c r="A1158" i="7"/>
  <c r="AB1157" i="7"/>
  <c r="AA1157" i="7"/>
  <c r="Z1157" i="7"/>
  <c r="Y1157" i="7"/>
  <c r="X1157" i="7"/>
  <c r="W1157" i="7"/>
  <c r="V1157" i="7"/>
  <c r="U1157" i="7"/>
  <c r="T1157" i="7"/>
  <c r="S1157" i="7"/>
  <c r="R1157" i="7"/>
  <c r="Q1157" i="7"/>
  <c r="P1157" i="7"/>
  <c r="O1157" i="7"/>
  <c r="N1157" i="7"/>
  <c r="M1157" i="7"/>
  <c r="L1157" i="7"/>
  <c r="K1157" i="7"/>
  <c r="J1157" i="7"/>
  <c r="I1157" i="7"/>
  <c r="H1157" i="7"/>
  <c r="G1157" i="7"/>
  <c r="F1157" i="7"/>
  <c r="E1157" i="7"/>
  <c r="D1157" i="7"/>
  <c r="C1157" i="7"/>
  <c r="B1157" i="7"/>
  <c r="A1157" i="7"/>
  <c r="AB1156" i="7"/>
  <c r="AA1156" i="7"/>
  <c r="Z1156" i="7"/>
  <c r="Y1156" i="7"/>
  <c r="X1156" i="7"/>
  <c r="W1156" i="7"/>
  <c r="V1156" i="7"/>
  <c r="U1156" i="7"/>
  <c r="T1156" i="7"/>
  <c r="S1156" i="7"/>
  <c r="R1156" i="7"/>
  <c r="Q1156" i="7"/>
  <c r="P1156" i="7"/>
  <c r="O1156" i="7"/>
  <c r="N1156" i="7"/>
  <c r="M1156" i="7"/>
  <c r="L1156" i="7"/>
  <c r="K1156" i="7"/>
  <c r="J1156" i="7"/>
  <c r="I1156" i="7"/>
  <c r="H1156" i="7"/>
  <c r="G1156" i="7"/>
  <c r="F1156" i="7"/>
  <c r="E1156" i="7"/>
  <c r="D1156" i="7"/>
  <c r="C1156" i="7"/>
  <c r="B1156" i="7"/>
  <c r="A1156" i="7"/>
  <c r="AB1155" i="7"/>
  <c r="AA1155" i="7"/>
  <c r="Z1155" i="7"/>
  <c r="Y1155" i="7"/>
  <c r="X1155" i="7"/>
  <c r="W1155" i="7"/>
  <c r="V1155" i="7"/>
  <c r="U1155" i="7"/>
  <c r="T1155" i="7"/>
  <c r="S1155" i="7"/>
  <c r="R1155" i="7"/>
  <c r="Q1155" i="7"/>
  <c r="P1155" i="7"/>
  <c r="O1155" i="7"/>
  <c r="N1155" i="7"/>
  <c r="M1155" i="7"/>
  <c r="L1155" i="7"/>
  <c r="K1155" i="7"/>
  <c r="J1155" i="7"/>
  <c r="I1155" i="7"/>
  <c r="H1155" i="7"/>
  <c r="G1155" i="7"/>
  <c r="F1155" i="7"/>
  <c r="E1155" i="7"/>
  <c r="D1155" i="7"/>
  <c r="C1155" i="7"/>
  <c r="B1155" i="7"/>
  <c r="A1155" i="7"/>
  <c r="AB1154" i="7"/>
  <c r="AA1154" i="7"/>
  <c r="Z1154" i="7"/>
  <c r="Y1154" i="7"/>
  <c r="X1154" i="7"/>
  <c r="W1154" i="7"/>
  <c r="V1154" i="7"/>
  <c r="U1154" i="7"/>
  <c r="T1154" i="7"/>
  <c r="S1154" i="7"/>
  <c r="R1154" i="7"/>
  <c r="Q1154" i="7"/>
  <c r="P1154" i="7"/>
  <c r="O1154" i="7"/>
  <c r="N1154" i="7"/>
  <c r="M1154" i="7"/>
  <c r="L1154" i="7"/>
  <c r="K1154" i="7"/>
  <c r="J1154" i="7"/>
  <c r="I1154" i="7"/>
  <c r="H1154" i="7"/>
  <c r="G1154" i="7"/>
  <c r="F1154" i="7"/>
  <c r="E1154" i="7"/>
  <c r="D1154" i="7"/>
  <c r="C1154" i="7"/>
  <c r="B1154" i="7"/>
  <c r="A1154" i="7"/>
  <c r="AB1153" i="7"/>
  <c r="AA1153" i="7"/>
  <c r="Z1153" i="7"/>
  <c r="Y1153" i="7"/>
  <c r="X1153" i="7"/>
  <c r="W1153" i="7"/>
  <c r="V1153" i="7"/>
  <c r="U1153" i="7"/>
  <c r="T1153" i="7"/>
  <c r="S1153" i="7"/>
  <c r="R1153" i="7"/>
  <c r="Q1153" i="7"/>
  <c r="P1153" i="7"/>
  <c r="O1153" i="7"/>
  <c r="N1153" i="7"/>
  <c r="M1153" i="7"/>
  <c r="L1153" i="7"/>
  <c r="K1153" i="7"/>
  <c r="J1153" i="7"/>
  <c r="I1153" i="7"/>
  <c r="H1153" i="7"/>
  <c r="G1153" i="7"/>
  <c r="F1153" i="7"/>
  <c r="E1153" i="7"/>
  <c r="D1153" i="7"/>
  <c r="C1153" i="7"/>
  <c r="B1153" i="7"/>
  <c r="A1153" i="7"/>
  <c r="AB1152" i="7"/>
  <c r="AA1152" i="7"/>
  <c r="Z1152" i="7"/>
  <c r="Y1152" i="7"/>
  <c r="X1152" i="7"/>
  <c r="W1152" i="7"/>
  <c r="V1152" i="7"/>
  <c r="U1152" i="7"/>
  <c r="T1152" i="7"/>
  <c r="S1152" i="7"/>
  <c r="R1152" i="7"/>
  <c r="Q1152" i="7"/>
  <c r="P1152" i="7"/>
  <c r="O1152" i="7"/>
  <c r="N1152" i="7"/>
  <c r="M1152" i="7"/>
  <c r="L1152" i="7"/>
  <c r="K1152" i="7"/>
  <c r="J1152" i="7"/>
  <c r="I1152" i="7"/>
  <c r="H1152" i="7"/>
  <c r="G1152" i="7"/>
  <c r="F1152" i="7"/>
  <c r="E1152" i="7"/>
  <c r="D1152" i="7"/>
  <c r="C1152" i="7"/>
  <c r="B1152" i="7"/>
  <c r="A1152" i="7"/>
  <c r="AB1151" i="7"/>
  <c r="AA1151" i="7"/>
  <c r="Z1151" i="7"/>
  <c r="Y1151" i="7"/>
  <c r="X1151" i="7"/>
  <c r="W1151" i="7"/>
  <c r="V1151" i="7"/>
  <c r="U1151" i="7"/>
  <c r="T1151" i="7"/>
  <c r="S1151" i="7"/>
  <c r="R1151" i="7"/>
  <c r="Q1151" i="7"/>
  <c r="P1151" i="7"/>
  <c r="O1151" i="7"/>
  <c r="N1151" i="7"/>
  <c r="M1151" i="7"/>
  <c r="L1151" i="7"/>
  <c r="K1151" i="7"/>
  <c r="J1151" i="7"/>
  <c r="I1151" i="7"/>
  <c r="H1151" i="7"/>
  <c r="G1151" i="7"/>
  <c r="F1151" i="7"/>
  <c r="E1151" i="7"/>
  <c r="D1151" i="7"/>
  <c r="C1151" i="7"/>
  <c r="B1151" i="7"/>
  <c r="A1151" i="7"/>
  <c r="AB1150" i="7"/>
  <c r="AA1150" i="7"/>
  <c r="Z1150" i="7"/>
  <c r="Y1150" i="7"/>
  <c r="X1150" i="7"/>
  <c r="W1150" i="7"/>
  <c r="V1150" i="7"/>
  <c r="U1150" i="7"/>
  <c r="T1150" i="7"/>
  <c r="S1150" i="7"/>
  <c r="R1150" i="7"/>
  <c r="Q1150" i="7"/>
  <c r="P1150" i="7"/>
  <c r="O1150" i="7"/>
  <c r="N1150" i="7"/>
  <c r="M1150" i="7"/>
  <c r="L1150" i="7"/>
  <c r="K1150" i="7"/>
  <c r="J1150" i="7"/>
  <c r="I1150" i="7"/>
  <c r="H1150" i="7"/>
  <c r="G1150" i="7"/>
  <c r="F1150" i="7"/>
  <c r="E1150" i="7"/>
  <c r="D1150" i="7"/>
  <c r="C1150" i="7"/>
  <c r="B1150" i="7"/>
  <c r="A1150" i="7"/>
  <c r="AB1149" i="7"/>
  <c r="AA1149" i="7"/>
  <c r="Z1149" i="7"/>
  <c r="Y1149" i="7"/>
  <c r="X1149" i="7"/>
  <c r="W1149" i="7"/>
  <c r="V1149" i="7"/>
  <c r="U1149" i="7"/>
  <c r="T1149" i="7"/>
  <c r="S1149" i="7"/>
  <c r="R1149" i="7"/>
  <c r="Q1149" i="7"/>
  <c r="P1149" i="7"/>
  <c r="O1149" i="7"/>
  <c r="N1149" i="7"/>
  <c r="M1149" i="7"/>
  <c r="L1149" i="7"/>
  <c r="K1149" i="7"/>
  <c r="J1149" i="7"/>
  <c r="I1149" i="7"/>
  <c r="H1149" i="7"/>
  <c r="G1149" i="7"/>
  <c r="F1149" i="7"/>
  <c r="E1149" i="7"/>
  <c r="D1149" i="7"/>
  <c r="C1149" i="7"/>
  <c r="B1149" i="7"/>
  <c r="A1149" i="7"/>
  <c r="AB1148" i="7"/>
  <c r="AA1148" i="7"/>
  <c r="Z1148" i="7"/>
  <c r="Y1148" i="7"/>
  <c r="X1148" i="7"/>
  <c r="W1148" i="7"/>
  <c r="V1148" i="7"/>
  <c r="U1148" i="7"/>
  <c r="T1148" i="7"/>
  <c r="S1148" i="7"/>
  <c r="R1148" i="7"/>
  <c r="Q1148" i="7"/>
  <c r="P1148" i="7"/>
  <c r="O1148" i="7"/>
  <c r="N1148" i="7"/>
  <c r="M1148" i="7"/>
  <c r="L1148" i="7"/>
  <c r="K1148" i="7"/>
  <c r="J1148" i="7"/>
  <c r="I1148" i="7"/>
  <c r="H1148" i="7"/>
  <c r="G1148" i="7"/>
  <c r="F1148" i="7"/>
  <c r="E1148" i="7"/>
  <c r="D1148" i="7"/>
  <c r="C1148" i="7"/>
  <c r="B1148" i="7"/>
  <c r="A1148" i="7"/>
  <c r="AB1147" i="7"/>
  <c r="AA1147" i="7"/>
  <c r="Z1147" i="7"/>
  <c r="Y1147" i="7"/>
  <c r="X1147" i="7"/>
  <c r="W1147" i="7"/>
  <c r="V1147" i="7"/>
  <c r="U1147" i="7"/>
  <c r="T1147" i="7"/>
  <c r="S1147" i="7"/>
  <c r="R1147" i="7"/>
  <c r="Q1147" i="7"/>
  <c r="P1147" i="7"/>
  <c r="O1147" i="7"/>
  <c r="N1147" i="7"/>
  <c r="M1147" i="7"/>
  <c r="L1147" i="7"/>
  <c r="K1147" i="7"/>
  <c r="J1147" i="7"/>
  <c r="I1147" i="7"/>
  <c r="H1147" i="7"/>
  <c r="G1147" i="7"/>
  <c r="F1147" i="7"/>
  <c r="E1147" i="7"/>
  <c r="D1147" i="7"/>
  <c r="C1147" i="7"/>
  <c r="B1147" i="7"/>
  <c r="A1147" i="7"/>
  <c r="AB1146" i="7"/>
  <c r="AA1146" i="7"/>
  <c r="Z1146" i="7"/>
  <c r="Y1146" i="7"/>
  <c r="X1146" i="7"/>
  <c r="W1146" i="7"/>
  <c r="V1146" i="7"/>
  <c r="U1146" i="7"/>
  <c r="T1146" i="7"/>
  <c r="S1146" i="7"/>
  <c r="R1146" i="7"/>
  <c r="Q1146" i="7"/>
  <c r="P1146" i="7"/>
  <c r="O1146" i="7"/>
  <c r="N1146" i="7"/>
  <c r="M1146" i="7"/>
  <c r="L1146" i="7"/>
  <c r="K1146" i="7"/>
  <c r="J1146" i="7"/>
  <c r="I1146" i="7"/>
  <c r="H1146" i="7"/>
  <c r="G1146" i="7"/>
  <c r="F1146" i="7"/>
  <c r="E1146" i="7"/>
  <c r="D1146" i="7"/>
  <c r="C1146" i="7"/>
  <c r="B1146" i="7"/>
  <c r="A1146" i="7"/>
  <c r="AB1145" i="7"/>
  <c r="AA1145" i="7"/>
  <c r="Z1145" i="7"/>
  <c r="Y1145" i="7"/>
  <c r="X1145" i="7"/>
  <c r="W1145" i="7"/>
  <c r="V1145" i="7"/>
  <c r="U1145" i="7"/>
  <c r="T1145" i="7"/>
  <c r="S1145" i="7"/>
  <c r="R1145" i="7"/>
  <c r="Q1145" i="7"/>
  <c r="P1145" i="7"/>
  <c r="O1145" i="7"/>
  <c r="N1145" i="7"/>
  <c r="M1145" i="7"/>
  <c r="L1145" i="7"/>
  <c r="K1145" i="7"/>
  <c r="J1145" i="7"/>
  <c r="I1145" i="7"/>
  <c r="H1145" i="7"/>
  <c r="G1145" i="7"/>
  <c r="F1145" i="7"/>
  <c r="E1145" i="7"/>
  <c r="D1145" i="7"/>
  <c r="C1145" i="7"/>
  <c r="B1145" i="7"/>
  <c r="A1145" i="7"/>
  <c r="AB1144" i="7"/>
  <c r="AA1144" i="7"/>
  <c r="Z1144" i="7"/>
  <c r="Y1144" i="7"/>
  <c r="X1144" i="7"/>
  <c r="W1144" i="7"/>
  <c r="V1144" i="7"/>
  <c r="U1144" i="7"/>
  <c r="T1144" i="7"/>
  <c r="S1144" i="7"/>
  <c r="R1144" i="7"/>
  <c r="Q1144" i="7"/>
  <c r="P1144" i="7"/>
  <c r="O1144" i="7"/>
  <c r="N1144" i="7"/>
  <c r="M1144" i="7"/>
  <c r="L1144" i="7"/>
  <c r="K1144" i="7"/>
  <c r="J1144" i="7"/>
  <c r="I1144" i="7"/>
  <c r="H1144" i="7"/>
  <c r="G1144" i="7"/>
  <c r="F1144" i="7"/>
  <c r="E1144" i="7"/>
  <c r="D1144" i="7"/>
  <c r="C1144" i="7"/>
  <c r="B1144" i="7"/>
  <c r="A1144" i="7"/>
  <c r="AB1143" i="7"/>
  <c r="AA1143" i="7"/>
  <c r="Z1143" i="7"/>
  <c r="Y1143" i="7"/>
  <c r="X1143" i="7"/>
  <c r="W1143" i="7"/>
  <c r="V1143" i="7"/>
  <c r="U1143" i="7"/>
  <c r="T1143" i="7"/>
  <c r="S1143" i="7"/>
  <c r="R1143" i="7"/>
  <c r="Q1143" i="7"/>
  <c r="P1143" i="7"/>
  <c r="O1143" i="7"/>
  <c r="N1143" i="7"/>
  <c r="M1143" i="7"/>
  <c r="L1143" i="7"/>
  <c r="K1143" i="7"/>
  <c r="J1143" i="7"/>
  <c r="I1143" i="7"/>
  <c r="H1143" i="7"/>
  <c r="G1143" i="7"/>
  <c r="F1143" i="7"/>
  <c r="E1143" i="7"/>
  <c r="D1143" i="7"/>
  <c r="C1143" i="7"/>
  <c r="B1143" i="7"/>
  <c r="A1143" i="7"/>
  <c r="AB1142" i="7"/>
  <c r="AA1142" i="7"/>
  <c r="Z1142" i="7"/>
  <c r="Y1142" i="7"/>
  <c r="X1142" i="7"/>
  <c r="W1142" i="7"/>
  <c r="V1142" i="7"/>
  <c r="U1142" i="7"/>
  <c r="T1142" i="7"/>
  <c r="S1142" i="7"/>
  <c r="R1142" i="7"/>
  <c r="Q1142" i="7"/>
  <c r="P1142" i="7"/>
  <c r="O1142" i="7"/>
  <c r="N1142" i="7"/>
  <c r="M1142" i="7"/>
  <c r="L1142" i="7"/>
  <c r="K1142" i="7"/>
  <c r="J1142" i="7"/>
  <c r="I1142" i="7"/>
  <c r="H1142" i="7"/>
  <c r="G1142" i="7"/>
  <c r="F1142" i="7"/>
  <c r="E1142" i="7"/>
  <c r="D1142" i="7"/>
  <c r="C1142" i="7"/>
  <c r="B1142" i="7"/>
  <c r="A1142" i="7"/>
  <c r="AB1141" i="7"/>
  <c r="AA1141" i="7"/>
  <c r="Z1141" i="7"/>
  <c r="Y1141" i="7"/>
  <c r="X1141" i="7"/>
  <c r="W1141" i="7"/>
  <c r="V1141" i="7"/>
  <c r="U1141" i="7"/>
  <c r="T1141" i="7"/>
  <c r="S1141" i="7"/>
  <c r="R1141" i="7"/>
  <c r="Q1141" i="7"/>
  <c r="P1141" i="7"/>
  <c r="O1141" i="7"/>
  <c r="N1141" i="7"/>
  <c r="M1141" i="7"/>
  <c r="L1141" i="7"/>
  <c r="K1141" i="7"/>
  <c r="J1141" i="7"/>
  <c r="I1141" i="7"/>
  <c r="H1141" i="7"/>
  <c r="G1141" i="7"/>
  <c r="F1141" i="7"/>
  <c r="E1141" i="7"/>
  <c r="D1141" i="7"/>
  <c r="C1141" i="7"/>
  <c r="B1141" i="7"/>
  <c r="A1141" i="7"/>
  <c r="AB1140" i="7"/>
  <c r="AA1140" i="7"/>
  <c r="Z1140" i="7"/>
  <c r="Y1140" i="7"/>
  <c r="X1140" i="7"/>
  <c r="W1140" i="7"/>
  <c r="V1140" i="7"/>
  <c r="U1140" i="7"/>
  <c r="T1140" i="7"/>
  <c r="S1140" i="7"/>
  <c r="R1140" i="7"/>
  <c r="Q1140" i="7"/>
  <c r="P1140" i="7"/>
  <c r="O1140" i="7"/>
  <c r="N1140" i="7"/>
  <c r="M1140" i="7"/>
  <c r="L1140" i="7"/>
  <c r="K1140" i="7"/>
  <c r="J1140" i="7"/>
  <c r="I1140" i="7"/>
  <c r="H1140" i="7"/>
  <c r="G1140" i="7"/>
  <c r="F1140" i="7"/>
  <c r="E1140" i="7"/>
  <c r="D1140" i="7"/>
  <c r="C1140" i="7"/>
  <c r="B1140" i="7"/>
  <c r="A1140" i="7"/>
  <c r="AB1139" i="7"/>
  <c r="AA1139" i="7"/>
  <c r="Z1139" i="7"/>
  <c r="Y1139" i="7"/>
  <c r="X1139" i="7"/>
  <c r="W1139" i="7"/>
  <c r="V1139" i="7"/>
  <c r="U1139" i="7"/>
  <c r="T1139" i="7"/>
  <c r="S1139" i="7"/>
  <c r="R1139" i="7"/>
  <c r="Q1139" i="7"/>
  <c r="P1139" i="7"/>
  <c r="O1139" i="7"/>
  <c r="N1139" i="7"/>
  <c r="M1139" i="7"/>
  <c r="L1139" i="7"/>
  <c r="K1139" i="7"/>
  <c r="J1139" i="7"/>
  <c r="I1139" i="7"/>
  <c r="H1139" i="7"/>
  <c r="G1139" i="7"/>
  <c r="F1139" i="7"/>
  <c r="E1139" i="7"/>
  <c r="D1139" i="7"/>
  <c r="C1139" i="7"/>
  <c r="B1139" i="7"/>
  <c r="A1139" i="7"/>
  <c r="AB1138" i="7"/>
  <c r="AA1138" i="7"/>
  <c r="Z1138" i="7"/>
  <c r="Y1138" i="7"/>
  <c r="X1138" i="7"/>
  <c r="W1138" i="7"/>
  <c r="V1138" i="7"/>
  <c r="U1138" i="7"/>
  <c r="T1138" i="7"/>
  <c r="S1138" i="7"/>
  <c r="R1138" i="7"/>
  <c r="Q1138" i="7"/>
  <c r="P1138" i="7"/>
  <c r="O1138" i="7"/>
  <c r="N1138" i="7"/>
  <c r="M1138" i="7"/>
  <c r="L1138" i="7"/>
  <c r="K1138" i="7"/>
  <c r="J1138" i="7"/>
  <c r="I1138" i="7"/>
  <c r="H1138" i="7"/>
  <c r="G1138" i="7"/>
  <c r="F1138" i="7"/>
  <c r="E1138" i="7"/>
  <c r="D1138" i="7"/>
  <c r="C1138" i="7"/>
  <c r="B1138" i="7"/>
  <c r="A1138" i="7"/>
  <c r="AB1137" i="7"/>
  <c r="AA1137" i="7"/>
  <c r="Z1137" i="7"/>
  <c r="Y1137" i="7"/>
  <c r="X1137" i="7"/>
  <c r="W1137" i="7"/>
  <c r="V1137" i="7"/>
  <c r="U1137" i="7"/>
  <c r="T1137" i="7"/>
  <c r="S1137" i="7"/>
  <c r="R1137" i="7"/>
  <c r="Q1137" i="7"/>
  <c r="P1137" i="7"/>
  <c r="O1137" i="7"/>
  <c r="N1137" i="7"/>
  <c r="M1137" i="7"/>
  <c r="L1137" i="7"/>
  <c r="K1137" i="7"/>
  <c r="J1137" i="7"/>
  <c r="I1137" i="7"/>
  <c r="H1137" i="7"/>
  <c r="G1137" i="7"/>
  <c r="F1137" i="7"/>
  <c r="E1137" i="7"/>
  <c r="D1137" i="7"/>
  <c r="C1137" i="7"/>
  <c r="B1137" i="7"/>
  <c r="A1137" i="7"/>
  <c r="AB1136" i="7"/>
  <c r="AA1136" i="7"/>
  <c r="Z1136" i="7"/>
  <c r="Y1136" i="7"/>
  <c r="X1136" i="7"/>
  <c r="W1136" i="7"/>
  <c r="V1136" i="7"/>
  <c r="U1136" i="7"/>
  <c r="T1136" i="7"/>
  <c r="S1136" i="7"/>
  <c r="R1136" i="7"/>
  <c r="Q1136" i="7"/>
  <c r="P1136" i="7"/>
  <c r="O1136" i="7"/>
  <c r="N1136" i="7"/>
  <c r="M1136" i="7"/>
  <c r="L1136" i="7"/>
  <c r="K1136" i="7"/>
  <c r="J1136" i="7"/>
  <c r="I1136" i="7"/>
  <c r="H1136" i="7"/>
  <c r="G1136" i="7"/>
  <c r="F1136" i="7"/>
  <c r="E1136" i="7"/>
  <c r="D1136" i="7"/>
  <c r="C1136" i="7"/>
  <c r="B1136" i="7"/>
  <c r="A1136" i="7"/>
  <c r="AB1135" i="7"/>
  <c r="AA1135" i="7"/>
  <c r="Z1135" i="7"/>
  <c r="Y1135" i="7"/>
  <c r="X1135" i="7"/>
  <c r="W1135" i="7"/>
  <c r="V1135" i="7"/>
  <c r="U1135" i="7"/>
  <c r="T1135" i="7"/>
  <c r="S1135" i="7"/>
  <c r="R1135" i="7"/>
  <c r="Q1135" i="7"/>
  <c r="P1135" i="7"/>
  <c r="O1135" i="7"/>
  <c r="N1135" i="7"/>
  <c r="M1135" i="7"/>
  <c r="L1135" i="7"/>
  <c r="K1135" i="7"/>
  <c r="J1135" i="7"/>
  <c r="I1135" i="7"/>
  <c r="H1135" i="7"/>
  <c r="G1135" i="7"/>
  <c r="F1135" i="7"/>
  <c r="E1135" i="7"/>
  <c r="D1135" i="7"/>
  <c r="C1135" i="7"/>
  <c r="B1135" i="7"/>
  <c r="A1135" i="7"/>
  <c r="AB1134" i="7"/>
  <c r="AA1134" i="7"/>
  <c r="Z1134" i="7"/>
  <c r="Y1134" i="7"/>
  <c r="X1134" i="7"/>
  <c r="W1134" i="7"/>
  <c r="V1134" i="7"/>
  <c r="U1134" i="7"/>
  <c r="T1134" i="7"/>
  <c r="S1134" i="7"/>
  <c r="R1134" i="7"/>
  <c r="Q1134" i="7"/>
  <c r="P1134" i="7"/>
  <c r="O1134" i="7"/>
  <c r="N1134" i="7"/>
  <c r="M1134" i="7"/>
  <c r="L1134" i="7"/>
  <c r="K1134" i="7"/>
  <c r="J1134" i="7"/>
  <c r="I1134" i="7"/>
  <c r="H1134" i="7"/>
  <c r="G1134" i="7"/>
  <c r="F1134" i="7"/>
  <c r="E1134" i="7"/>
  <c r="D1134" i="7"/>
  <c r="C1134" i="7"/>
  <c r="B1134" i="7"/>
  <c r="A1134" i="7"/>
  <c r="AB1133" i="7"/>
  <c r="AA1133" i="7"/>
  <c r="Z1133" i="7"/>
  <c r="Y1133" i="7"/>
  <c r="X1133" i="7"/>
  <c r="W1133" i="7"/>
  <c r="V1133" i="7"/>
  <c r="U1133" i="7"/>
  <c r="T1133" i="7"/>
  <c r="S1133" i="7"/>
  <c r="R1133" i="7"/>
  <c r="Q1133" i="7"/>
  <c r="P1133" i="7"/>
  <c r="O1133" i="7"/>
  <c r="N1133" i="7"/>
  <c r="M1133" i="7"/>
  <c r="L1133" i="7"/>
  <c r="K1133" i="7"/>
  <c r="J1133" i="7"/>
  <c r="I1133" i="7"/>
  <c r="H1133" i="7"/>
  <c r="G1133" i="7"/>
  <c r="F1133" i="7"/>
  <c r="E1133" i="7"/>
  <c r="D1133" i="7"/>
  <c r="C1133" i="7"/>
  <c r="B1133" i="7"/>
  <c r="A1133" i="7"/>
  <c r="AB1132" i="7"/>
  <c r="AA1132" i="7"/>
  <c r="Z1132" i="7"/>
  <c r="Y1132" i="7"/>
  <c r="X1132" i="7"/>
  <c r="W1132" i="7"/>
  <c r="V1132" i="7"/>
  <c r="U1132" i="7"/>
  <c r="T1132" i="7"/>
  <c r="S1132" i="7"/>
  <c r="R1132" i="7"/>
  <c r="Q1132" i="7"/>
  <c r="P1132" i="7"/>
  <c r="O1132" i="7"/>
  <c r="N1132" i="7"/>
  <c r="M1132" i="7"/>
  <c r="L1132" i="7"/>
  <c r="K1132" i="7"/>
  <c r="J1132" i="7"/>
  <c r="I1132" i="7"/>
  <c r="H1132" i="7"/>
  <c r="G1132" i="7"/>
  <c r="F1132" i="7"/>
  <c r="E1132" i="7"/>
  <c r="D1132" i="7"/>
  <c r="C1132" i="7"/>
  <c r="B1132" i="7"/>
  <c r="A1132" i="7"/>
  <c r="AB1131" i="7"/>
  <c r="AA1131" i="7"/>
  <c r="Z1131" i="7"/>
  <c r="Y1131" i="7"/>
  <c r="X1131" i="7"/>
  <c r="W1131" i="7"/>
  <c r="V1131" i="7"/>
  <c r="U1131" i="7"/>
  <c r="T1131" i="7"/>
  <c r="S1131" i="7"/>
  <c r="R1131" i="7"/>
  <c r="Q1131" i="7"/>
  <c r="P1131" i="7"/>
  <c r="O1131" i="7"/>
  <c r="N1131" i="7"/>
  <c r="M1131" i="7"/>
  <c r="L1131" i="7"/>
  <c r="K1131" i="7"/>
  <c r="J1131" i="7"/>
  <c r="I1131" i="7"/>
  <c r="H1131" i="7"/>
  <c r="G1131" i="7"/>
  <c r="F1131" i="7"/>
  <c r="E1131" i="7"/>
  <c r="D1131" i="7"/>
  <c r="C1131" i="7"/>
  <c r="B1131" i="7"/>
  <c r="A1131" i="7"/>
  <c r="AB1130" i="7"/>
  <c r="AA1130" i="7"/>
  <c r="Z1130" i="7"/>
  <c r="Y1130" i="7"/>
  <c r="X1130" i="7"/>
  <c r="W1130" i="7"/>
  <c r="V1130" i="7"/>
  <c r="U1130" i="7"/>
  <c r="T1130" i="7"/>
  <c r="S1130" i="7"/>
  <c r="R1130" i="7"/>
  <c r="Q1130" i="7"/>
  <c r="P1130" i="7"/>
  <c r="O1130" i="7"/>
  <c r="N1130" i="7"/>
  <c r="M1130" i="7"/>
  <c r="L1130" i="7"/>
  <c r="K1130" i="7"/>
  <c r="J1130" i="7"/>
  <c r="I1130" i="7"/>
  <c r="H1130" i="7"/>
  <c r="G1130" i="7"/>
  <c r="F1130" i="7"/>
  <c r="E1130" i="7"/>
  <c r="D1130" i="7"/>
  <c r="C1130" i="7"/>
  <c r="B1130" i="7"/>
  <c r="A1130" i="7"/>
  <c r="AB1129" i="7"/>
  <c r="AA1129" i="7"/>
  <c r="Z1129" i="7"/>
  <c r="Y1129" i="7"/>
  <c r="X1129" i="7"/>
  <c r="W1129" i="7"/>
  <c r="V1129" i="7"/>
  <c r="U1129" i="7"/>
  <c r="T1129" i="7"/>
  <c r="S1129" i="7"/>
  <c r="R1129" i="7"/>
  <c r="Q1129" i="7"/>
  <c r="P1129" i="7"/>
  <c r="O1129" i="7"/>
  <c r="N1129" i="7"/>
  <c r="M1129" i="7"/>
  <c r="L1129" i="7"/>
  <c r="K1129" i="7"/>
  <c r="J1129" i="7"/>
  <c r="I1129" i="7"/>
  <c r="H1129" i="7"/>
  <c r="G1129" i="7"/>
  <c r="F1129" i="7"/>
  <c r="E1129" i="7"/>
  <c r="D1129" i="7"/>
  <c r="C1129" i="7"/>
  <c r="B1129" i="7"/>
  <c r="A1129" i="7"/>
  <c r="AB1128" i="7"/>
  <c r="AA1128" i="7"/>
  <c r="Z1128" i="7"/>
  <c r="Y1128" i="7"/>
  <c r="X1128" i="7"/>
  <c r="W1128" i="7"/>
  <c r="V1128" i="7"/>
  <c r="U1128" i="7"/>
  <c r="T1128" i="7"/>
  <c r="S1128" i="7"/>
  <c r="R1128" i="7"/>
  <c r="Q1128" i="7"/>
  <c r="P1128" i="7"/>
  <c r="O1128" i="7"/>
  <c r="N1128" i="7"/>
  <c r="M1128" i="7"/>
  <c r="L1128" i="7"/>
  <c r="K1128" i="7"/>
  <c r="J1128" i="7"/>
  <c r="I1128" i="7"/>
  <c r="H1128" i="7"/>
  <c r="G1128" i="7"/>
  <c r="F1128" i="7"/>
  <c r="E1128" i="7"/>
  <c r="D1128" i="7"/>
  <c r="C1128" i="7"/>
  <c r="B1128" i="7"/>
  <c r="A1128" i="7"/>
  <c r="AB1127" i="7"/>
  <c r="AA1127" i="7"/>
  <c r="Z1127" i="7"/>
  <c r="Y1127" i="7"/>
  <c r="X1127" i="7"/>
  <c r="W1127" i="7"/>
  <c r="V1127" i="7"/>
  <c r="U1127" i="7"/>
  <c r="T1127" i="7"/>
  <c r="S1127" i="7"/>
  <c r="R1127" i="7"/>
  <c r="Q1127" i="7"/>
  <c r="P1127" i="7"/>
  <c r="O1127" i="7"/>
  <c r="N1127" i="7"/>
  <c r="M1127" i="7"/>
  <c r="L1127" i="7"/>
  <c r="K1127" i="7"/>
  <c r="J1127" i="7"/>
  <c r="I1127" i="7"/>
  <c r="H1127" i="7"/>
  <c r="G1127" i="7"/>
  <c r="F1127" i="7"/>
  <c r="E1127" i="7"/>
  <c r="D1127" i="7"/>
  <c r="C1127" i="7"/>
  <c r="B1127" i="7"/>
  <c r="A1127" i="7"/>
  <c r="AB1126" i="7"/>
  <c r="AA1126" i="7"/>
  <c r="Z1126" i="7"/>
  <c r="Y1126" i="7"/>
  <c r="X1126" i="7"/>
  <c r="W1126" i="7"/>
  <c r="V1126" i="7"/>
  <c r="U1126" i="7"/>
  <c r="T1126" i="7"/>
  <c r="S1126" i="7"/>
  <c r="R1126" i="7"/>
  <c r="Q1126" i="7"/>
  <c r="P1126" i="7"/>
  <c r="O1126" i="7"/>
  <c r="N1126" i="7"/>
  <c r="M1126" i="7"/>
  <c r="L1126" i="7"/>
  <c r="K1126" i="7"/>
  <c r="J1126" i="7"/>
  <c r="I1126" i="7"/>
  <c r="H1126" i="7"/>
  <c r="G1126" i="7"/>
  <c r="F1126" i="7"/>
  <c r="E1126" i="7"/>
  <c r="D1126" i="7"/>
  <c r="C1126" i="7"/>
  <c r="B1126" i="7"/>
  <c r="A1126" i="7"/>
  <c r="AB1125" i="7"/>
  <c r="AA1125" i="7"/>
  <c r="Z1125" i="7"/>
  <c r="Y1125" i="7"/>
  <c r="X1125" i="7"/>
  <c r="W1125" i="7"/>
  <c r="V1125" i="7"/>
  <c r="U1125" i="7"/>
  <c r="T1125" i="7"/>
  <c r="S1125" i="7"/>
  <c r="R1125" i="7"/>
  <c r="Q1125" i="7"/>
  <c r="P1125" i="7"/>
  <c r="O1125" i="7"/>
  <c r="N1125" i="7"/>
  <c r="M1125" i="7"/>
  <c r="L1125" i="7"/>
  <c r="K1125" i="7"/>
  <c r="J1125" i="7"/>
  <c r="I1125" i="7"/>
  <c r="H1125" i="7"/>
  <c r="G1125" i="7"/>
  <c r="F1125" i="7"/>
  <c r="E1125" i="7"/>
  <c r="D1125" i="7"/>
  <c r="C1125" i="7"/>
  <c r="B1125" i="7"/>
  <c r="A1125" i="7"/>
  <c r="AB1124" i="7"/>
  <c r="AA1124" i="7"/>
  <c r="Z1124" i="7"/>
  <c r="Y1124" i="7"/>
  <c r="X1124" i="7"/>
  <c r="W1124" i="7"/>
  <c r="V1124" i="7"/>
  <c r="U1124" i="7"/>
  <c r="T1124" i="7"/>
  <c r="S1124" i="7"/>
  <c r="R1124" i="7"/>
  <c r="Q1124" i="7"/>
  <c r="P1124" i="7"/>
  <c r="O1124" i="7"/>
  <c r="N1124" i="7"/>
  <c r="M1124" i="7"/>
  <c r="L1124" i="7"/>
  <c r="K1124" i="7"/>
  <c r="J1124" i="7"/>
  <c r="I1124" i="7"/>
  <c r="H1124" i="7"/>
  <c r="G1124" i="7"/>
  <c r="F1124" i="7"/>
  <c r="E1124" i="7"/>
  <c r="D1124" i="7"/>
  <c r="C1124" i="7"/>
  <c r="B1124" i="7"/>
  <c r="A1124" i="7"/>
  <c r="AB1123" i="7"/>
  <c r="AA1123" i="7"/>
  <c r="Z1123" i="7"/>
  <c r="Y1123" i="7"/>
  <c r="X1123" i="7"/>
  <c r="W1123" i="7"/>
  <c r="V1123" i="7"/>
  <c r="U1123" i="7"/>
  <c r="T1123" i="7"/>
  <c r="S1123" i="7"/>
  <c r="R1123" i="7"/>
  <c r="Q1123" i="7"/>
  <c r="P1123" i="7"/>
  <c r="O1123" i="7"/>
  <c r="N1123" i="7"/>
  <c r="M1123" i="7"/>
  <c r="L1123" i="7"/>
  <c r="K1123" i="7"/>
  <c r="J1123" i="7"/>
  <c r="I1123" i="7"/>
  <c r="H1123" i="7"/>
  <c r="G1123" i="7"/>
  <c r="F1123" i="7"/>
  <c r="E1123" i="7"/>
  <c r="D1123" i="7"/>
  <c r="C1123" i="7"/>
  <c r="B1123" i="7"/>
  <c r="A1123" i="7"/>
  <c r="AB1122" i="7"/>
  <c r="AA1122" i="7"/>
  <c r="Z1122" i="7"/>
  <c r="Y1122" i="7"/>
  <c r="X1122" i="7"/>
  <c r="W1122" i="7"/>
  <c r="V1122" i="7"/>
  <c r="U1122" i="7"/>
  <c r="T1122" i="7"/>
  <c r="S1122" i="7"/>
  <c r="R1122" i="7"/>
  <c r="Q1122" i="7"/>
  <c r="P1122" i="7"/>
  <c r="O1122" i="7"/>
  <c r="N1122" i="7"/>
  <c r="M1122" i="7"/>
  <c r="L1122" i="7"/>
  <c r="K1122" i="7"/>
  <c r="J1122" i="7"/>
  <c r="I1122" i="7"/>
  <c r="H1122" i="7"/>
  <c r="G1122" i="7"/>
  <c r="F1122" i="7"/>
  <c r="E1122" i="7"/>
  <c r="D1122" i="7"/>
  <c r="C1122" i="7"/>
  <c r="B1122" i="7"/>
  <c r="A1122" i="7"/>
  <c r="AB1121" i="7"/>
  <c r="AA1121" i="7"/>
  <c r="Z1121" i="7"/>
  <c r="Y1121" i="7"/>
  <c r="X1121" i="7"/>
  <c r="W1121" i="7"/>
  <c r="V1121" i="7"/>
  <c r="U1121" i="7"/>
  <c r="T1121" i="7"/>
  <c r="S1121" i="7"/>
  <c r="R1121" i="7"/>
  <c r="Q1121" i="7"/>
  <c r="P1121" i="7"/>
  <c r="O1121" i="7"/>
  <c r="N1121" i="7"/>
  <c r="M1121" i="7"/>
  <c r="L1121" i="7"/>
  <c r="K1121" i="7"/>
  <c r="J1121" i="7"/>
  <c r="I1121" i="7"/>
  <c r="H1121" i="7"/>
  <c r="G1121" i="7"/>
  <c r="F1121" i="7"/>
  <c r="E1121" i="7"/>
  <c r="D1121" i="7"/>
  <c r="C1121" i="7"/>
  <c r="B1121" i="7"/>
  <c r="A1121" i="7"/>
  <c r="AB1120" i="7"/>
  <c r="AA1120" i="7"/>
  <c r="Z1120" i="7"/>
  <c r="Y1120" i="7"/>
  <c r="X1120" i="7"/>
  <c r="W1120" i="7"/>
  <c r="V1120" i="7"/>
  <c r="U1120" i="7"/>
  <c r="T1120" i="7"/>
  <c r="S1120" i="7"/>
  <c r="R1120" i="7"/>
  <c r="Q1120" i="7"/>
  <c r="P1120" i="7"/>
  <c r="O1120" i="7"/>
  <c r="N1120" i="7"/>
  <c r="M1120" i="7"/>
  <c r="L1120" i="7"/>
  <c r="K1120" i="7"/>
  <c r="J1120" i="7"/>
  <c r="I1120" i="7"/>
  <c r="H1120" i="7"/>
  <c r="G1120" i="7"/>
  <c r="F1120" i="7"/>
  <c r="E1120" i="7"/>
  <c r="D1120" i="7"/>
  <c r="C1120" i="7"/>
  <c r="B1120" i="7"/>
  <c r="A1120" i="7"/>
  <c r="AB1119" i="7"/>
  <c r="AA1119" i="7"/>
  <c r="Z1119" i="7"/>
  <c r="Y1119" i="7"/>
  <c r="X1119" i="7"/>
  <c r="W1119" i="7"/>
  <c r="V1119" i="7"/>
  <c r="U1119" i="7"/>
  <c r="T1119" i="7"/>
  <c r="S1119" i="7"/>
  <c r="R1119" i="7"/>
  <c r="Q1119" i="7"/>
  <c r="P1119" i="7"/>
  <c r="O1119" i="7"/>
  <c r="N1119" i="7"/>
  <c r="M1119" i="7"/>
  <c r="L1119" i="7"/>
  <c r="K1119" i="7"/>
  <c r="J1119" i="7"/>
  <c r="I1119" i="7"/>
  <c r="H1119" i="7"/>
  <c r="G1119" i="7"/>
  <c r="F1119" i="7"/>
  <c r="E1119" i="7"/>
  <c r="D1119" i="7"/>
  <c r="C1119" i="7"/>
  <c r="B1119" i="7"/>
  <c r="A1119" i="7"/>
  <c r="AB1118" i="7"/>
  <c r="AA1118" i="7"/>
  <c r="Z1118" i="7"/>
  <c r="Y1118" i="7"/>
  <c r="X1118" i="7"/>
  <c r="W1118" i="7"/>
  <c r="V1118" i="7"/>
  <c r="U1118" i="7"/>
  <c r="T1118" i="7"/>
  <c r="S1118" i="7"/>
  <c r="R1118" i="7"/>
  <c r="Q1118" i="7"/>
  <c r="P1118" i="7"/>
  <c r="O1118" i="7"/>
  <c r="N1118" i="7"/>
  <c r="M1118" i="7"/>
  <c r="L1118" i="7"/>
  <c r="K1118" i="7"/>
  <c r="J1118" i="7"/>
  <c r="I1118" i="7"/>
  <c r="H1118" i="7"/>
  <c r="G1118" i="7"/>
  <c r="F1118" i="7"/>
  <c r="E1118" i="7"/>
  <c r="D1118" i="7"/>
  <c r="C1118" i="7"/>
  <c r="B1118" i="7"/>
  <c r="A1118" i="7"/>
  <c r="AB1117" i="7"/>
  <c r="AA1117" i="7"/>
  <c r="Z1117" i="7"/>
  <c r="Y1117" i="7"/>
  <c r="X1117" i="7"/>
  <c r="W1117" i="7"/>
  <c r="V1117" i="7"/>
  <c r="U1117" i="7"/>
  <c r="T1117" i="7"/>
  <c r="S1117" i="7"/>
  <c r="R1117" i="7"/>
  <c r="Q1117" i="7"/>
  <c r="P1117" i="7"/>
  <c r="O1117" i="7"/>
  <c r="N1117" i="7"/>
  <c r="M1117" i="7"/>
  <c r="L1117" i="7"/>
  <c r="K1117" i="7"/>
  <c r="J1117" i="7"/>
  <c r="I1117" i="7"/>
  <c r="H1117" i="7"/>
  <c r="G1117" i="7"/>
  <c r="F1117" i="7"/>
  <c r="E1117" i="7"/>
  <c r="D1117" i="7"/>
  <c r="C1117" i="7"/>
  <c r="B1117" i="7"/>
  <c r="A1117" i="7"/>
  <c r="AB1116" i="7"/>
  <c r="AA1116" i="7"/>
  <c r="Z1116" i="7"/>
  <c r="Y1116" i="7"/>
  <c r="X1116" i="7"/>
  <c r="W1116" i="7"/>
  <c r="V1116" i="7"/>
  <c r="U1116" i="7"/>
  <c r="T1116" i="7"/>
  <c r="S1116" i="7"/>
  <c r="R1116" i="7"/>
  <c r="Q1116" i="7"/>
  <c r="P1116" i="7"/>
  <c r="O1116" i="7"/>
  <c r="N1116" i="7"/>
  <c r="M1116" i="7"/>
  <c r="L1116" i="7"/>
  <c r="K1116" i="7"/>
  <c r="J1116" i="7"/>
  <c r="I1116" i="7"/>
  <c r="H1116" i="7"/>
  <c r="G1116" i="7"/>
  <c r="F1116" i="7"/>
  <c r="E1116" i="7"/>
  <c r="D1116" i="7"/>
  <c r="C1116" i="7"/>
  <c r="B1116" i="7"/>
  <c r="A1116" i="7"/>
  <c r="AB1115" i="7"/>
  <c r="AA1115" i="7"/>
  <c r="Z1115" i="7"/>
  <c r="Y1115" i="7"/>
  <c r="X1115" i="7"/>
  <c r="W1115" i="7"/>
  <c r="V1115" i="7"/>
  <c r="U1115" i="7"/>
  <c r="T1115" i="7"/>
  <c r="S1115" i="7"/>
  <c r="R1115" i="7"/>
  <c r="Q1115" i="7"/>
  <c r="P1115" i="7"/>
  <c r="O1115" i="7"/>
  <c r="N1115" i="7"/>
  <c r="M1115" i="7"/>
  <c r="L1115" i="7"/>
  <c r="K1115" i="7"/>
  <c r="J1115" i="7"/>
  <c r="I1115" i="7"/>
  <c r="H1115" i="7"/>
  <c r="G1115" i="7"/>
  <c r="F1115" i="7"/>
  <c r="E1115" i="7"/>
  <c r="D1115" i="7"/>
  <c r="C1115" i="7"/>
  <c r="B1115" i="7"/>
  <c r="A1115" i="7"/>
  <c r="AB1114" i="7"/>
  <c r="AA1114" i="7"/>
  <c r="Z1114" i="7"/>
  <c r="Y1114" i="7"/>
  <c r="X1114" i="7"/>
  <c r="W1114" i="7"/>
  <c r="V1114" i="7"/>
  <c r="U1114" i="7"/>
  <c r="T1114" i="7"/>
  <c r="S1114" i="7"/>
  <c r="R1114" i="7"/>
  <c r="Q1114" i="7"/>
  <c r="P1114" i="7"/>
  <c r="O1114" i="7"/>
  <c r="N1114" i="7"/>
  <c r="M1114" i="7"/>
  <c r="L1114" i="7"/>
  <c r="K1114" i="7"/>
  <c r="J1114" i="7"/>
  <c r="I1114" i="7"/>
  <c r="H1114" i="7"/>
  <c r="G1114" i="7"/>
  <c r="F1114" i="7"/>
  <c r="E1114" i="7"/>
  <c r="D1114" i="7"/>
  <c r="C1114" i="7"/>
  <c r="B1114" i="7"/>
  <c r="A1114" i="7"/>
  <c r="AB1113" i="7"/>
  <c r="AA1113" i="7"/>
  <c r="Z1113" i="7"/>
  <c r="Y1113" i="7"/>
  <c r="X1113" i="7"/>
  <c r="W1113" i="7"/>
  <c r="V1113" i="7"/>
  <c r="U1113" i="7"/>
  <c r="T1113" i="7"/>
  <c r="S1113" i="7"/>
  <c r="R1113" i="7"/>
  <c r="Q1113" i="7"/>
  <c r="P1113" i="7"/>
  <c r="O1113" i="7"/>
  <c r="N1113" i="7"/>
  <c r="M1113" i="7"/>
  <c r="L1113" i="7"/>
  <c r="K1113" i="7"/>
  <c r="J1113" i="7"/>
  <c r="I1113" i="7"/>
  <c r="H1113" i="7"/>
  <c r="G1113" i="7"/>
  <c r="F1113" i="7"/>
  <c r="E1113" i="7"/>
  <c r="D1113" i="7"/>
  <c r="C1113" i="7"/>
  <c r="B1113" i="7"/>
  <c r="A1113" i="7"/>
  <c r="AB1112" i="7"/>
  <c r="AA1112" i="7"/>
  <c r="Z1112" i="7"/>
  <c r="Y1112" i="7"/>
  <c r="X1112" i="7"/>
  <c r="W1112" i="7"/>
  <c r="V1112" i="7"/>
  <c r="U1112" i="7"/>
  <c r="T1112" i="7"/>
  <c r="S1112" i="7"/>
  <c r="R1112" i="7"/>
  <c r="Q1112" i="7"/>
  <c r="P1112" i="7"/>
  <c r="O1112" i="7"/>
  <c r="N1112" i="7"/>
  <c r="M1112" i="7"/>
  <c r="L1112" i="7"/>
  <c r="K1112" i="7"/>
  <c r="J1112" i="7"/>
  <c r="I1112" i="7"/>
  <c r="H1112" i="7"/>
  <c r="G1112" i="7"/>
  <c r="F1112" i="7"/>
  <c r="E1112" i="7"/>
  <c r="D1112" i="7"/>
  <c r="C1112" i="7"/>
  <c r="B1112" i="7"/>
  <c r="A1112" i="7"/>
  <c r="AB1111" i="7"/>
  <c r="AA1111" i="7"/>
  <c r="Z1111" i="7"/>
  <c r="Y1111" i="7"/>
  <c r="X1111" i="7"/>
  <c r="W1111" i="7"/>
  <c r="V1111" i="7"/>
  <c r="U1111" i="7"/>
  <c r="T1111" i="7"/>
  <c r="S1111" i="7"/>
  <c r="R1111" i="7"/>
  <c r="Q1111" i="7"/>
  <c r="P1111" i="7"/>
  <c r="O1111" i="7"/>
  <c r="N1111" i="7"/>
  <c r="M1111" i="7"/>
  <c r="L1111" i="7"/>
  <c r="K1111" i="7"/>
  <c r="J1111" i="7"/>
  <c r="I1111" i="7"/>
  <c r="H1111" i="7"/>
  <c r="G1111" i="7"/>
  <c r="F1111" i="7"/>
  <c r="E1111" i="7"/>
  <c r="D1111" i="7"/>
  <c r="C1111" i="7"/>
  <c r="B1111" i="7"/>
  <c r="A1111" i="7"/>
  <c r="AB1110" i="7"/>
  <c r="AA1110" i="7"/>
  <c r="Z1110" i="7"/>
  <c r="Y1110" i="7"/>
  <c r="X1110" i="7"/>
  <c r="W1110" i="7"/>
  <c r="V1110" i="7"/>
  <c r="U1110" i="7"/>
  <c r="T1110" i="7"/>
  <c r="S1110" i="7"/>
  <c r="R1110" i="7"/>
  <c r="Q1110" i="7"/>
  <c r="P1110" i="7"/>
  <c r="O1110" i="7"/>
  <c r="N1110" i="7"/>
  <c r="M1110" i="7"/>
  <c r="L1110" i="7"/>
  <c r="K1110" i="7"/>
  <c r="J1110" i="7"/>
  <c r="I1110" i="7"/>
  <c r="H1110" i="7"/>
  <c r="G1110" i="7"/>
  <c r="F1110" i="7"/>
  <c r="E1110" i="7"/>
  <c r="D1110" i="7"/>
  <c r="C1110" i="7"/>
  <c r="B1110" i="7"/>
  <c r="A1110" i="7"/>
  <c r="AB1109" i="7"/>
  <c r="AA1109" i="7"/>
  <c r="Z1109" i="7"/>
  <c r="Y1109" i="7"/>
  <c r="X1109" i="7"/>
  <c r="W1109" i="7"/>
  <c r="V1109" i="7"/>
  <c r="U1109" i="7"/>
  <c r="T1109" i="7"/>
  <c r="S1109" i="7"/>
  <c r="R1109" i="7"/>
  <c r="Q1109" i="7"/>
  <c r="P1109" i="7"/>
  <c r="O1109" i="7"/>
  <c r="N1109" i="7"/>
  <c r="M1109" i="7"/>
  <c r="L1109" i="7"/>
  <c r="K1109" i="7"/>
  <c r="J1109" i="7"/>
  <c r="I1109" i="7"/>
  <c r="H1109" i="7"/>
  <c r="G1109" i="7"/>
  <c r="F1109" i="7"/>
  <c r="E1109" i="7"/>
  <c r="D1109" i="7"/>
  <c r="C1109" i="7"/>
  <c r="B1109" i="7"/>
  <c r="A1109" i="7"/>
  <c r="AB1108" i="7"/>
  <c r="AA1108" i="7"/>
  <c r="Z1108" i="7"/>
  <c r="Y1108" i="7"/>
  <c r="X1108" i="7"/>
  <c r="W1108" i="7"/>
  <c r="V1108" i="7"/>
  <c r="U1108" i="7"/>
  <c r="T1108" i="7"/>
  <c r="S1108" i="7"/>
  <c r="R1108" i="7"/>
  <c r="Q1108" i="7"/>
  <c r="P1108" i="7"/>
  <c r="O1108" i="7"/>
  <c r="N1108" i="7"/>
  <c r="M1108" i="7"/>
  <c r="L1108" i="7"/>
  <c r="K1108" i="7"/>
  <c r="J1108" i="7"/>
  <c r="I1108" i="7"/>
  <c r="H1108" i="7"/>
  <c r="G1108" i="7"/>
  <c r="F1108" i="7"/>
  <c r="E1108" i="7"/>
  <c r="D1108" i="7"/>
  <c r="C1108" i="7"/>
  <c r="B1108" i="7"/>
  <c r="A1108" i="7"/>
  <c r="AB1107" i="7"/>
  <c r="AA1107" i="7"/>
  <c r="Z1107" i="7"/>
  <c r="Y1107" i="7"/>
  <c r="X1107" i="7"/>
  <c r="W1107" i="7"/>
  <c r="V1107" i="7"/>
  <c r="U1107" i="7"/>
  <c r="T1107" i="7"/>
  <c r="S1107" i="7"/>
  <c r="R1107" i="7"/>
  <c r="Q1107" i="7"/>
  <c r="P1107" i="7"/>
  <c r="O1107" i="7"/>
  <c r="N1107" i="7"/>
  <c r="M1107" i="7"/>
  <c r="L1107" i="7"/>
  <c r="K1107" i="7"/>
  <c r="J1107" i="7"/>
  <c r="I1107" i="7"/>
  <c r="H1107" i="7"/>
  <c r="G1107" i="7"/>
  <c r="F1107" i="7"/>
  <c r="E1107" i="7"/>
  <c r="D1107" i="7"/>
  <c r="C1107" i="7"/>
  <c r="B1107" i="7"/>
  <c r="A1107" i="7"/>
  <c r="AB1106" i="7"/>
  <c r="AA1106" i="7"/>
  <c r="Z1106" i="7"/>
  <c r="Y1106" i="7"/>
  <c r="X1106" i="7"/>
  <c r="W1106" i="7"/>
  <c r="V1106" i="7"/>
  <c r="U1106" i="7"/>
  <c r="T1106" i="7"/>
  <c r="S1106" i="7"/>
  <c r="R1106" i="7"/>
  <c r="Q1106" i="7"/>
  <c r="P1106" i="7"/>
  <c r="O1106" i="7"/>
  <c r="N1106" i="7"/>
  <c r="M1106" i="7"/>
  <c r="L1106" i="7"/>
  <c r="K1106" i="7"/>
  <c r="J1106" i="7"/>
  <c r="I1106" i="7"/>
  <c r="H1106" i="7"/>
  <c r="G1106" i="7"/>
  <c r="F1106" i="7"/>
  <c r="E1106" i="7"/>
  <c r="D1106" i="7"/>
  <c r="C1106" i="7"/>
  <c r="B1106" i="7"/>
  <c r="A1106" i="7"/>
  <c r="AB1105" i="7"/>
  <c r="AA1105" i="7"/>
  <c r="Z1105" i="7"/>
  <c r="Y1105" i="7"/>
  <c r="X1105" i="7"/>
  <c r="W1105" i="7"/>
  <c r="V1105" i="7"/>
  <c r="U1105" i="7"/>
  <c r="T1105" i="7"/>
  <c r="S1105" i="7"/>
  <c r="R1105" i="7"/>
  <c r="Q1105" i="7"/>
  <c r="P1105" i="7"/>
  <c r="O1105" i="7"/>
  <c r="N1105" i="7"/>
  <c r="M1105" i="7"/>
  <c r="L1105" i="7"/>
  <c r="K1105" i="7"/>
  <c r="J1105" i="7"/>
  <c r="I1105" i="7"/>
  <c r="H1105" i="7"/>
  <c r="G1105" i="7"/>
  <c r="F1105" i="7"/>
  <c r="E1105" i="7"/>
  <c r="D1105" i="7"/>
  <c r="C1105" i="7"/>
  <c r="B1105" i="7"/>
  <c r="A1105" i="7"/>
  <c r="AB1104" i="7"/>
  <c r="AA1104" i="7"/>
  <c r="Z1104" i="7"/>
  <c r="Y1104" i="7"/>
  <c r="X1104" i="7"/>
  <c r="W1104" i="7"/>
  <c r="V1104" i="7"/>
  <c r="U1104" i="7"/>
  <c r="T1104" i="7"/>
  <c r="S1104" i="7"/>
  <c r="R1104" i="7"/>
  <c r="Q1104" i="7"/>
  <c r="P1104" i="7"/>
  <c r="O1104" i="7"/>
  <c r="N1104" i="7"/>
  <c r="M1104" i="7"/>
  <c r="L1104" i="7"/>
  <c r="K1104" i="7"/>
  <c r="J1104" i="7"/>
  <c r="I1104" i="7"/>
  <c r="H1104" i="7"/>
  <c r="G1104" i="7"/>
  <c r="F1104" i="7"/>
  <c r="E1104" i="7"/>
  <c r="D1104" i="7"/>
  <c r="C1104" i="7"/>
  <c r="B1104" i="7"/>
  <c r="A1104" i="7"/>
  <c r="AB1103" i="7"/>
  <c r="AA1103" i="7"/>
  <c r="Z1103" i="7"/>
  <c r="Y1103" i="7"/>
  <c r="X1103" i="7"/>
  <c r="W1103" i="7"/>
  <c r="V1103" i="7"/>
  <c r="U1103" i="7"/>
  <c r="T1103" i="7"/>
  <c r="S1103" i="7"/>
  <c r="R1103" i="7"/>
  <c r="Q1103" i="7"/>
  <c r="P1103" i="7"/>
  <c r="O1103" i="7"/>
  <c r="N1103" i="7"/>
  <c r="M1103" i="7"/>
  <c r="L1103" i="7"/>
  <c r="K1103" i="7"/>
  <c r="J1103" i="7"/>
  <c r="I1103" i="7"/>
  <c r="H1103" i="7"/>
  <c r="G1103" i="7"/>
  <c r="F1103" i="7"/>
  <c r="E1103" i="7"/>
  <c r="D1103" i="7"/>
  <c r="C1103" i="7"/>
  <c r="B1103" i="7"/>
  <c r="A1103" i="7"/>
  <c r="AB1102" i="7"/>
  <c r="AA1102" i="7"/>
  <c r="Z1102" i="7"/>
  <c r="Y1102" i="7"/>
  <c r="X1102" i="7"/>
  <c r="W1102" i="7"/>
  <c r="V1102" i="7"/>
  <c r="U1102" i="7"/>
  <c r="T1102" i="7"/>
  <c r="S1102" i="7"/>
  <c r="R1102" i="7"/>
  <c r="Q1102" i="7"/>
  <c r="P1102" i="7"/>
  <c r="O1102" i="7"/>
  <c r="N1102" i="7"/>
  <c r="M1102" i="7"/>
  <c r="L1102" i="7"/>
  <c r="K1102" i="7"/>
  <c r="J1102" i="7"/>
  <c r="I1102" i="7"/>
  <c r="H1102" i="7"/>
  <c r="G1102" i="7"/>
  <c r="F1102" i="7"/>
  <c r="E1102" i="7"/>
  <c r="D1102" i="7"/>
  <c r="C1102" i="7"/>
  <c r="B1102" i="7"/>
  <c r="A1102" i="7"/>
  <c r="AB1101" i="7"/>
  <c r="AA1101" i="7"/>
  <c r="Z1101" i="7"/>
  <c r="Y1101" i="7"/>
  <c r="X1101" i="7"/>
  <c r="W1101" i="7"/>
  <c r="V1101" i="7"/>
  <c r="U1101" i="7"/>
  <c r="T1101" i="7"/>
  <c r="S1101" i="7"/>
  <c r="R1101" i="7"/>
  <c r="Q1101" i="7"/>
  <c r="P1101" i="7"/>
  <c r="O1101" i="7"/>
  <c r="N1101" i="7"/>
  <c r="M1101" i="7"/>
  <c r="L1101" i="7"/>
  <c r="K1101" i="7"/>
  <c r="J1101" i="7"/>
  <c r="I1101" i="7"/>
  <c r="H1101" i="7"/>
  <c r="G1101" i="7"/>
  <c r="F1101" i="7"/>
  <c r="E1101" i="7"/>
  <c r="D1101" i="7"/>
  <c r="C1101" i="7"/>
  <c r="B1101" i="7"/>
  <c r="A1101" i="7"/>
  <c r="AB1100" i="7"/>
  <c r="AA1100" i="7"/>
  <c r="Z1100" i="7"/>
  <c r="Y1100" i="7"/>
  <c r="X1100" i="7"/>
  <c r="W1100" i="7"/>
  <c r="V1100" i="7"/>
  <c r="U1100" i="7"/>
  <c r="T1100" i="7"/>
  <c r="S1100" i="7"/>
  <c r="R1100" i="7"/>
  <c r="Q1100" i="7"/>
  <c r="P1100" i="7"/>
  <c r="O1100" i="7"/>
  <c r="N1100" i="7"/>
  <c r="M1100" i="7"/>
  <c r="L1100" i="7"/>
  <c r="K1100" i="7"/>
  <c r="J1100" i="7"/>
  <c r="I1100" i="7"/>
  <c r="H1100" i="7"/>
  <c r="G1100" i="7"/>
  <c r="F1100" i="7"/>
  <c r="E1100" i="7"/>
  <c r="D1100" i="7"/>
  <c r="C1100" i="7"/>
  <c r="B1100" i="7"/>
  <c r="A1100" i="7"/>
  <c r="AB1099" i="7"/>
  <c r="AA1099" i="7"/>
  <c r="Z1099" i="7"/>
  <c r="Y1099" i="7"/>
  <c r="X1099" i="7"/>
  <c r="W1099" i="7"/>
  <c r="V1099" i="7"/>
  <c r="U1099" i="7"/>
  <c r="T1099" i="7"/>
  <c r="S1099" i="7"/>
  <c r="R1099" i="7"/>
  <c r="Q1099" i="7"/>
  <c r="P1099" i="7"/>
  <c r="O1099" i="7"/>
  <c r="N1099" i="7"/>
  <c r="M1099" i="7"/>
  <c r="L1099" i="7"/>
  <c r="K1099" i="7"/>
  <c r="J1099" i="7"/>
  <c r="I1099" i="7"/>
  <c r="H1099" i="7"/>
  <c r="G1099" i="7"/>
  <c r="F1099" i="7"/>
  <c r="E1099" i="7"/>
  <c r="D1099" i="7"/>
  <c r="C1099" i="7"/>
  <c r="B1099" i="7"/>
  <c r="A1099" i="7"/>
  <c r="AB1098" i="7"/>
  <c r="AA1098" i="7"/>
  <c r="Z1098" i="7"/>
  <c r="Y1098" i="7"/>
  <c r="X1098" i="7"/>
  <c r="W1098" i="7"/>
  <c r="V1098" i="7"/>
  <c r="U1098" i="7"/>
  <c r="T1098" i="7"/>
  <c r="S1098" i="7"/>
  <c r="R1098" i="7"/>
  <c r="Q1098" i="7"/>
  <c r="P1098" i="7"/>
  <c r="O1098" i="7"/>
  <c r="N1098" i="7"/>
  <c r="M1098" i="7"/>
  <c r="L1098" i="7"/>
  <c r="K1098" i="7"/>
  <c r="J1098" i="7"/>
  <c r="I1098" i="7"/>
  <c r="H1098" i="7"/>
  <c r="G1098" i="7"/>
  <c r="F1098" i="7"/>
  <c r="E1098" i="7"/>
  <c r="D1098" i="7"/>
  <c r="C1098" i="7"/>
  <c r="B1098" i="7"/>
  <c r="A1098" i="7"/>
  <c r="AB1097" i="7"/>
  <c r="AA1097" i="7"/>
  <c r="Z1097" i="7"/>
  <c r="Y1097" i="7"/>
  <c r="X1097" i="7"/>
  <c r="W1097" i="7"/>
  <c r="V1097" i="7"/>
  <c r="U1097" i="7"/>
  <c r="T1097" i="7"/>
  <c r="S1097" i="7"/>
  <c r="R1097" i="7"/>
  <c r="Q1097" i="7"/>
  <c r="P1097" i="7"/>
  <c r="O1097" i="7"/>
  <c r="N1097" i="7"/>
  <c r="M1097" i="7"/>
  <c r="L1097" i="7"/>
  <c r="K1097" i="7"/>
  <c r="J1097" i="7"/>
  <c r="I1097" i="7"/>
  <c r="H1097" i="7"/>
  <c r="G1097" i="7"/>
  <c r="F1097" i="7"/>
  <c r="E1097" i="7"/>
  <c r="D1097" i="7"/>
  <c r="C1097" i="7"/>
  <c r="B1097" i="7"/>
  <c r="A1097" i="7"/>
  <c r="AB1096" i="7"/>
  <c r="AA1096" i="7"/>
  <c r="Z1096" i="7"/>
  <c r="Y1096" i="7"/>
  <c r="X1096" i="7"/>
  <c r="W1096" i="7"/>
  <c r="V1096" i="7"/>
  <c r="U1096" i="7"/>
  <c r="T1096" i="7"/>
  <c r="S1096" i="7"/>
  <c r="R1096" i="7"/>
  <c r="Q1096" i="7"/>
  <c r="P1096" i="7"/>
  <c r="O1096" i="7"/>
  <c r="N1096" i="7"/>
  <c r="M1096" i="7"/>
  <c r="L1096" i="7"/>
  <c r="K1096" i="7"/>
  <c r="J1096" i="7"/>
  <c r="I1096" i="7"/>
  <c r="H1096" i="7"/>
  <c r="G1096" i="7"/>
  <c r="F1096" i="7"/>
  <c r="E1096" i="7"/>
  <c r="D1096" i="7"/>
  <c r="C1096" i="7"/>
  <c r="B1096" i="7"/>
  <c r="A1096" i="7"/>
  <c r="AB1095" i="7"/>
  <c r="AA1095" i="7"/>
  <c r="Z1095" i="7"/>
  <c r="Y1095" i="7"/>
  <c r="X1095" i="7"/>
  <c r="W1095" i="7"/>
  <c r="V1095" i="7"/>
  <c r="U1095" i="7"/>
  <c r="T1095" i="7"/>
  <c r="S1095" i="7"/>
  <c r="R1095" i="7"/>
  <c r="Q1095" i="7"/>
  <c r="P1095" i="7"/>
  <c r="O1095" i="7"/>
  <c r="N1095" i="7"/>
  <c r="M1095" i="7"/>
  <c r="L1095" i="7"/>
  <c r="K1095" i="7"/>
  <c r="J1095" i="7"/>
  <c r="I1095" i="7"/>
  <c r="H1095" i="7"/>
  <c r="G1095" i="7"/>
  <c r="F1095" i="7"/>
  <c r="E1095" i="7"/>
  <c r="D1095" i="7"/>
  <c r="C1095" i="7"/>
  <c r="B1095" i="7"/>
  <c r="A1095" i="7"/>
  <c r="AB1094" i="7"/>
  <c r="AA1094" i="7"/>
  <c r="Z1094" i="7"/>
  <c r="Y1094" i="7"/>
  <c r="X1094" i="7"/>
  <c r="W1094" i="7"/>
  <c r="V1094" i="7"/>
  <c r="U1094" i="7"/>
  <c r="T1094" i="7"/>
  <c r="S1094" i="7"/>
  <c r="R1094" i="7"/>
  <c r="Q1094" i="7"/>
  <c r="P1094" i="7"/>
  <c r="O1094" i="7"/>
  <c r="N1094" i="7"/>
  <c r="M1094" i="7"/>
  <c r="L1094" i="7"/>
  <c r="K1094" i="7"/>
  <c r="J1094" i="7"/>
  <c r="I1094" i="7"/>
  <c r="H1094" i="7"/>
  <c r="G1094" i="7"/>
  <c r="F1094" i="7"/>
  <c r="E1094" i="7"/>
  <c r="D1094" i="7"/>
  <c r="C1094" i="7"/>
  <c r="B1094" i="7"/>
  <c r="A1094" i="7"/>
  <c r="AB1093" i="7"/>
  <c r="AA1093" i="7"/>
  <c r="Z1093" i="7"/>
  <c r="Y1093" i="7"/>
  <c r="X1093" i="7"/>
  <c r="W1093" i="7"/>
  <c r="V1093" i="7"/>
  <c r="U1093" i="7"/>
  <c r="T1093" i="7"/>
  <c r="S1093" i="7"/>
  <c r="R1093" i="7"/>
  <c r="Q1093" i="7"/>
  <c r="P1093" i="7"/>
  <c r="O1093" i="7"/>
  <c r="N1093" i="7"/>
  <c r="M1093" i="7"/>
  <c r="L1093" i="7"/>
  <c r="K1093" i="7"/>
  <c r="J1093" i="7"/>
  <c r="I1093" i="7"/>
  <c r="H1093" i="7"/>
  <c r="G1093" i="7"/>
  <c r="F1093" i="7"/>
  <c r="E1093" i="7"/>
  <c r="D1093" i="7"/>
  <c r="C1093" i="7"/>
  <c r="B1093" i="7"/>
  <c r="A1093" i="7"/>
  <c r="AB1092" i="7"/>
  <c r="AA1092" i="7"/>
  <c r="Z1092" i="7"/>
  <c r="Y1092" i="7"/>
  <c r="X1092" i="7"/>
  <c r="W1092" i="7"/>
  <c r="V1092" i="7"/>
  <c r="U1092" i="7"/>
  <c r="T1092" i="7"/>
  <c r="S1092" i="7"/>
  <c r="R1092" i="7"/>
  <c r="Q1092" i="7"/>
  <c r="P1092" i="7"/>
  <c r="O1092" i="7"/>
  <c r="N1092" i="7"/>
  <c r="M1092" i="7"/>
  <c r="L1092" i="7"/>
  <c r="K1092" i="7"/>
  <c r="J1092" i="7"/>
  <c r="I1092" i="7"/>
  <c r="H1092" i="7"/>
  <c r="G1092" i="7"/>
  <c r="F1092" i="7"/>
  <c r="E1092" i="7"/>
  <c r="D1092" i="7"/>
  <c r="C1092" i="7"/>
  <c r="B1092" i="7"/>
  <c r="A1092" i="7"/>
  <c r="AB740" i="7"/>
  <c r="AA740" i="7"/>
  <c r="Z740" i="7"/>
  <c r="Y740" i="7"/>
  <c r="X740" i="7"/>
  <c r="W740" i="7"/>
  <c r="V740" i="7"/>
  <c r="U740" i="7"/>
  <c r="T740" i="7"/>
  <c r="S740" i="7"/>
  <c r="R740" i="7"/>
  <c r="Q740" i="7"/>
  <c r="P740" i="7"/>
  <c r="O740" i="7"/>
  <c r="N740" i="7"/>
  <c r="M740" i="7"/>
  <c r="L740" i="7"/>
  <c r="K740" i="7"/>
  <c r="J740" i="7"/>
  <c r="I740" i="7"/>
  <c r="H740" i="7"/>
  <c r="G740" i="7"/>
  <c r="F740" i="7"/>
  <c r="E740" i="7"/>
  <c r="D740" i="7"/>
  <c r="C740" i="7"/>
  <c r="B740" i="7"/>
  <c r="A740" i="7"/>
  <c r="AB1090" i="7"/>
  <c r="AA1090" i="7"/>
  <c r="Z1090" i="7"/>
  <c r="Y1090" i="7"/>
  <c r="X1090" i="7"/>
  <c r="W1090" i="7"/>
  <c r="V1090" i="7"/>
  <c r="U1090" i="7"/>
  <c r="T1090" i="7"/>
  <c r="S1090" i="7"/>
  <c r="R1090" i="7"/>
  <c r="Q1090" i="7"/>
  <c r="P1090" i="7"/>
  <c r="O1090" i="7"/>
  <c r="N1090" i="7"/>
  <c r="M1090" i="7"/>
  <c r="L1090" i="7"/>
  <c r="K1090" i="7"/>
  <c r="J1090" i="7"/>
  <c r="I1090" i="7"/>
  <c r="H1090" i="7"/>
  <c r="G1090" i="7"/>
  <c r="F1090" i="7"/>
  <c r="E1090" i="7"/>
  <c r="D1090" i="7"/>
  <c r="C1090" i="7"/>
  <c r="B1090" i="7"/>
  <c r="A1090" i="7"/>
  <c r="AB1089" i="7"/>
  <c r="AA1089" i="7"/>
  <c r="Z1089" i="7"/>
  <c r="Y1089" i="7"/>
  <c r="X1089" i="7"/>
  <c r="W1089" i="7"/>
  <c r="V1089" i="7"/>
  <c r="U1089" i="7"/>
  <c r="T1089" i="7"/>
  <c r="S1089" i="7"/>
  <c r="R1089" i="7"/>
  <c r="Q1089" i="7"/>
  <c r="P1089" i="7"/>
  <c r="O1089" i="7"/>
  <c r="N1089" i="7"/>
  <c r="M1089" i="7"/>
  <c r="L1089" i="7"/>
  <c r="K1089" i="7"/>
  <c r="J1089" i="7"/>
  <c r="I1089" i="7"/>
  <c r="H1089" i="7"/>
  <c r="G1089" i="7"/>
  <c r="F1089" i="7"/>
  <c r="E1089" i="7"/>
  <c r="D1089" i="7"/>
  <c r="C1089" i="7"/>
  <c r="B1089" i="7"/>
  <c r="A1089" i="7"/>
  <c r="AB1088" i="7"/>
  <c r="AA1088" i="7"/>
  <c r="Z1088" i="7"/>
  <c r="Y1088" i="7"/>
  <c r="X1088" i="7"/>
  <c r="W1088" i="7"/>
  <c r="V1088" i="7"/>
  <c r="U1088" i="7"/>
  <c r="T1088" i="7"/>
  <c r="S1088" i="7"/>
  <c r="R1088" i="7"/>
  <c r="Q1088" i="7"/>
  <c r="P1088" i="7"/>
  <c r="O1088" i="7"/>
  <c r="N1088" i="7"/>
  <c r="M1088" i="7"/>
  <c r="L1088" i="7"/>
  <c r="K1088" i="7"/>
  <c r="J1088" i="7"/>
  <c r="I1088" i="7"/>
  <c r="H1088" i="7"/>
  <c r="G1088" i="7"/>
  <c r="F1088" i="7"/>
  <c r="E1088" i="7"/>
  <c r="D1088" i="7"/>
  <c r="C1088" i="7"/>
  <c r="B1088" i="7"/>
  <c r="A1088" i="7"/>
  <c r="AB1087" i="7"/>
  <c r="AA1087" i="7"/>
  <c r="Z1087" i="7"/>
  <c r="Y1087" i="7"/>
  <c r="X1087" i="7"/>
  <c r="W1087" i="7"/>
  <c r="V1087" i="7"/>
  <c r="U1087" i="7"/>
  <c r="T1087" i="7"/>
  <c r="S1087" i="7"/>
  <c r="R1087" i="7"/>
  <c r="Q1087" i="7"/>
  <c r="P1087" i="7"/>
  <c r="O1087" i="7"/>
  <c r="N1087" i="7"/>
  <c r="M1087" i="7"/>
  <c r="L1087" i="7"/>
  <c r="K1087" i="7"/>
  <c r="J1087" i="7"/>
  <c r="I1087" i="7"/>
  <c r="H1087" i="7"/>
  <c r="G1087" i="7"/>
  <c r="F1087" i="7"/>
  <c r="E1087" i="7"/>
  <c r="D1087" i="7"/>
  <c r="C1087" i="7"/>
  <c r="B1087" i="7"/>
  <c r="A1087" i="7"/>
  <c r="AB1086" i="7"/>
  <c r="AA1086" i="7"/>
  <c r="Z1086" i="7"/>
  <c r="Y1086" i="7"/>
  <c r="X1086" i="7"/>
  <c r="W1086" i="7"/>
  <c r="V1086" i="7"/>
  <c r="U1086" i="7"/>
  <c r="T1086" i="7"/>
  <c r="S1086" i="7"/>
  <c r="R1086" i="7"/>
  <c r="Q1086" i="7"/>
  <c r="P1086" i="7"/>
  <c r="O1086" i="7"/>
  <c r="N1086" i="7"/>
  <c r="M1086" i="7"/>
  <c r="L1086" i="7"/>
  <c r="K1086" i="7"/>
  <c r="J1086" i="7"/>
  <c r="I1086" i="7"/>
  <c r="H1086" i="7"/>
  <c r="G1086" i="7"/>
  <c r="F1086" i="7"/>
  <c r="E1086" i="7"/>
  <c r="D1086" i="7"/>
  <c r="C1086" i="7"/>
  <c r="B1086" i="7"/>
  <c r="A1086" i="7"/>
  <c r="AB1085" i="7"/>
  <c r="AA1085" i="7"/>
  <c r="Z1085" i="7"/>
  <c r="Y1085" i="7"/>
  <c r="X1085" i="7"/>
  <c r="W1085" i="7"/>
  <c r="V1085" i="7"/>
  <c r="U1085" i="7"/>
  <c r="T1085" i="7"/>
  <c r="S1085" i="7"/>
  <c r="R1085" i="7"/>
  <c r="Q1085" i="7"/>
  <c r="P1085" i="7"/>
  <c r="O1085" i="7"/>
  <c r="N1085" i="7"/>
  <c r="M1085" i="7"/>
  <c r="L1085" i="7"/>
  <c r="K1085" i="7"/>
  <c r="J1085" i="7"/>
  <c r="I1085" i="7"/>
  <c r="H1085" i="7"/>
  <c r="G1085" i="7"/>
  <c r="F1085" i="7"/>
  <c r="E1085" i="7"/>
  <c r="D1085" i="7"/>
  <c r="C1085" i="7"/>
  <c r="B1085" i="7"/>
  <c r="A1085" i="7"/>
  <c r="AB1084" i="7"/>
  <c r="AA1084" i="7"/>
  <c r="Z1084" i="7"/>
  <c r="Y1084" i="7"/>
  <c r="X1084" i="7"/>
  <c r="W1084" i="7"/>
  <c r="V1084" i="7"/>
  <c r="U1084" i="7"/>
  <c r="T1084" i="7"/>
  <c r="S1084" i="7"/>
  <c r="R1084" i="7"/>
  <c r="Q1084" i="7"/>
  <c r="P1084" i="7"/>
  <c r="O1084" i="7"/>
  <c r="N1084" i="7"/>
  <c r="M1084" i="7"/>
  <c r="L1084" i="7"/>
  <c r="K1084" i="7"/>
  <c r="J1084" i="7"/>
  <c r="I1084" i="7"/>
  <c r="H1084" i="7"/>
  <c r="G1084" i="7"/>
  <c r="F1084" i="7"/>
  <c r="E1084" i="7"/>
  <c r="D1084" i="7"/>
  <c r="C1084" i="7"/>
  <c r="B1084" i="7"/>
  <c r="A1084" i="7"/>
  <c r="AB1083" i="7"/>
  <c r="AA1083" i="7"/>
  <c r="Z1083" i="7"/>
  <c r="Y1083" i="7"/>
  <c r="X1083" i="7"/>
  <c r="W1083" i="7"/>
  <c r="V1083" i="7"/>
  <c r="U1083" i="7"/>
  <c r="T1083" i="7"/>
  <c r="S1083" i="7"/>
  <c r="R1083" i="7"/>
  <c r="Q1083" i="7"/>
  <c r="P1083" i="7"/>
  <c r="O1083" i="7"/>
  <c r="N1083" i="7"/>
  <c r="M1083" i="7"/>
  <c r="L1083" i="7"/>
  <c r="K1083" i="7"/>
  <c r="J1083" i="7"/>
  <c r="I1083" i="7"/>
  <c r="H1083" i="7"/>
  <c r="G1083" i="7"/>
  <c r="F1083" i="7"/>
  <c r="E1083" i="7"/>
  <c r="D1083" i="7"/>
  <c r="C1083" i="7"/>
  <c r="B1083" i="7"/>
  <c r="A1083" i="7"/>
  <c r="AB1082" i="7"/>
  <c r="AA1082" i="7"/>
  <c r="Z1082" i="7"/>
  <c r="Y1082" i="7"/>
  <c r="X1082" i="7"/>
  <c r="W1082" i="7"/>
  <c r="V1082" i="7"/>
  <c r="U1082" i="7"/>
  <c r="T1082" i="7"/>
  <c r="S1082" i="7"/>
  <c r="R1082" i="7"/>
  <c r="Q1082" i="7"/>
  <c r="P1082" i="7"/>
  <c r="O1082" i="7"/>
  <c r="N1082" i="7"/>
  <c r="M1082" i="7"/>
  <c r="L1082" i="7"/>
  <c r="K1082" i="7"/>
  <c r="J1082" i="7"/>
  <c r="I1082" i="7"/>
  <c r="H1082" i="7"/>
  <c r="G1082" i="7"/>
  <c r="F1082" i="7"/>
  <c r="E1082" i="7"/>
  <c r="D1082" i="7"/>
  <c r="C1082" i="7"/>
  <c r="B1082" i="7"/>
  <c r="A1082" i="7"/>
  <c r="AB1081" i="7"/>
  <c r="AA1081" i="7"/>
  <c r="Z1081" i="7"/>
  <c r="Y1081" i="7"/>
  <c r="X1081" i="7"/>
  <c r="W1081" i="7"/>
  <c r="V1081" i="7"/>
  <c r="U1081" i="7"/>
  <c r="T1081" i="7"/>
  <c r="S1081" i="7"/>
  <c r="R1081" i="7"/>
  <c r="Q1081" i="7"/>
  <c r="P1081" i="7"/>
  <c r="O1081" i="7"/>
  <c r="N1081" i="7"/>
  <c r="M1081" i="7"/>
  <c r="L1081" i="7"/>
  <c r="K1081" i="7"/>
  <c r="J1081" i="7"/>
  <c r="I1081" i="7"/>
  <c r="H1081" i="7"/>
  <c r="G1081" i="7"/>
  <c r="F1081" i="7"/>
  <c r="E1081" i="7"/>
  <c r="D1081" i="7"/>
  <c r="C1081" i="7"/>
  <c r="B1081" i="7"/>
  <c r="A1081" i="7"/>
  <c r="AB1080" i="7"/>
  <c r="AA1080" i="7"/>
  <c r="Z1080" i="7"/>
  <c r="Y1080" i="7"/>
  <c r="X1080" i="7"/>
  <c r="W1080" i="7"/>
  <c r="V1080" i="7"/>
  <c r="U1080" i="7"/>
  <c r="T1080" i="7"/>
  <c r="S1080" i="7"/>
  <c r="R1080" i="7"/>
  <c r="Q1080" i="7"/>
  <c r="P1080" i="7"/>
  <c r="O1080" i="7"/>
  <c r="N1080" i="7"/>
  <c r="M1080" i="7"/>
  <c r="L1080" i="7"/>
  <c r="K1080" i="7"/>
  <c r="J1080" i="7"/>
  <c r="I1080" i="7"/>
  <c r="H1080" i="7"/>
  <c r="G1080" i="7"/>
  <c r="F1080" i="7"/>
  <c r="E1080" i="7"/>
  <c r="D1080" i="7"/>
  <c r="C1080" i="7"/>
  <c r="B1080" i="7"/>
  <c r="A1080" i="7"/>
  <c r="AB1079" i="7"/>
  <c r="AA1079" i="7"/>
  <c r="Z1079" i="7"/>
  <c r="Y1079" i="7"/>
  <c r="X1079" i="7"/>
  <c r="W1079" i="7"/>
  <c r="V1079" i="7"/>
  <c r="U1079" i="7"/>
  <c r="T1079" i="7"/>
  <c r="S1079" i="7"/>
  <c r="R1079" i="7"/>
  <c r="Q1079" i="7"/>
  <c r="P1079" i="7"/>
  <c r="O1079" i="7"/>
  <c r="N1079" i="7"/>
  <c r="M1079" i="7"/>
  <c r="L1079" i="7"/>
  <c r="K1079" i="7"/>
  <c r="J1079" i="7"/>
  <c r="I1079" i="7"/>
  <c r="H1079" i="7"/>
  <c r="G1079" i="7"/>
  <c r="F1079" i="7"/>
  <c r="E1079" i="7"/>
  <c r="D1079" i="7"/>
  <c r="C1079" i="7"/>
  <c r="B1079" i="7"/>
  <c r="A1079" i="7"/>
  <c r="AB1078" i="7"/>
  <c r="AA1078" i="7"/>
  <c r="Z1078" i="7"/>
  <c r="Y1078" i="7"/>
  <c r="X1078" i="7"/>
  <c r="W1078" i="7"/>
  <c r="V1078" i="7"/>
  <c r="U1078" i="7"/>
  <c r="T1078" i="7"/>
  <c r="S1078" i="7"/>
  <c r="R1078" i="7"/>
  <c r="Q1078" i="7"/>
  <c r="P1078" i="7"/>
  <c r="O1078" i="7"/>
  <c r="N1078" i="7"/>
  <c r="M1078" i="7"/>
  <c r="L1078" i="7"/>
  <c r="K1078" i="7"/>
  <c r="J1078" i="7"/>
  <c r="I1078" i="7"/>
  <c r="H1078" i="7"/>
  <c r="G1078" i="7"/>
  <c r="F1078" i="7"/>
  <c r="E1078" i="7"/>
  <c r="D1078" i="7"/>
  <c r="C1078" i="7"/>
  <c r="B1078" i="7"/>
  <c r="A1078" i="7"/>
  <c r="AB1077" i="7"/>
  <c r="AA1077" i="7"/>
  <c r="Z1077" i="7"/>
  <c r="Y1077" i="7"/>
  <c r="X1077" i="7"/>
  <c r="W1077" i="7"/>
  <c r="V1077" i="7"/>
  <c r="U1077" i="7"/>
  <c r="T1077" i="7"/>
  <c r="S1077" i="7"/>
  <c r="R1077" i="7"/>
  <c r="Q1077" i="7"/>
  <c r="P1077" i="7"/>
  <c r="O1077" i="7"/>
  <c r="N1077" i="7"/>
  <c r="M1077" i="7"/>
  <c r="L1077" i="7"/>
  <c r="K1077" i="7"/>
  <c r="J1077" i="7"/>
  <c r="I1077" i="7"/>
  <c r="H1077" i="7"/>
  <c r="G1077" i="7"/>
  <c r="F1077" i="7"/>
  <c r="E1077" i="7"/>
  <c r="D1077" i="7"/>
  <c r="C1077" i="7"/>
  <c r="B1077" i="7"/>
  <c r="A1077" i="7"/>
  <c r="AB1076" i="7"/>
  <c r="AA1076" i="7"/>
  <c r="Z1076" i="7"/>
  <c r="Y1076" i="7"/>
  <c r="X1076" i="7"/>
  <c r="W1076" i="7"/>
  <c r="V1076" i="7"/>
  <c r="U1076" i="7"/>
  <c r="T1076" i="7"/>
  <c r="S1076" i="7"/>
  <c r="R1076" i="7"/>
  <c r="Q1076" i="7"/>
  <c r="P1076" i="7"/>
  <c r="O1076" i="7"/>
  <c r="N1076" i="7"/>
  <c r="M1076" i="7"/>
  <c r="L1076" i="7"/>
  <c r="K1076" i="7"/>
  <c r="J1076" i="7"/>
  <c r="I1076" i="7"/>
  <c r="H1076" i="7"/>
  <c r="G1076" i="7"/>
  <c r="F1076" i="7"/>
  <c r="E1076" i="7"/>
  <c r="D1076" i="7"/>
  <c r="C1076" i="7"/>
  <c r="B1076" i="7"/>
  <c r="A1076" i="7"/>
  <c r="AB1075" i="7"/>
  <c r="AA1075" i="7"/>
  <c r="Z1075" i="7"/>
  <c r="Y1075" i="7"/>
  <c r="X1075" i="7"/>
  <c r="W1075" i="7"/>
  <c r="V1075" i="7"/>
  <c r="U1075" i="7"/>
  <c r="T1075" i="7"/>
  <c r="S1075" i="7"/>
  <c r="R1075" i="7"/>
  <c r="Q1075" i="7"/>
  <c r="P1075" i="7"/>
  <c r="O1075" i="7"/>
  <c r="N1075" i="7"/>
  <c r="M1075" i="7"/>
  <c r="L1075" i="7"/>
  <c r="K1075" i="7"/>
  <c r="J1075" i="7"/>
  <c r="I1075" i="7"/>
  <c r="H1075" i="7"/>
  <c r="G1075" i="7"/>
  <c r="F1075" i="7"/>
  <c r="E1075" i="7"/>
  <c r="D1075" i="7"/>
  <c r="C1075" i="7"/>
  <c r="B1075" i="7"/>
  <c r="A1075" i="7"/>
  <c r="AB1074" i="7"/>
  <c r="AA1074" i="7"/>
  <c r="Z1074" i="7"/>
  <c r="Y1074" i="7"/>
  <c r="X1074" i="7"/>
  <c r="W1074" i="7"/>
  <c r="V1074" i="7"/>
  <c r="U1074" i="7"/>
  <c r="T1074" i="7"/>
  <c r="S1074" i="7"/>
  <c r="R1074" i="7"/>
  <c r="Q1074" i="7"/>
  <c r="P1074" i="7"/>
  <c r="O1074" i="7"/>
  <c r="N1074" i="7"/>
  <c r="M1074" i="7"/>
  <c r="L1074" i="7"/>
  <c r="K1074" i="7"/>
  <c r="J1074" i="7"/>
  <c r="I1074" i="7"/>
  <c r="H1074" i="7"/>
  <c r="G1074" i="7"/>
  <c r="F1074" i="7"/>
  <c r="E1074" i="7"/>
  <c r="D1074" i="7"/>
  <c r="C1074" i="7"/>
  <c r="B1074" i="7"/>
  <c r="A1074" i="7"/>
  <c r="AB1073" i="7"/>
  <c r="AA1073" i="7"/>
  <c r="Z1073" i="7"/>
  <c r="Y1073" i="7"/>
  <c r="X1073" i="7"/>
  <c r="W1073" i="7"/>
  <c r="V1073" i="7"/>
  <c r="U1073" i="7"/>
  <c r="T1073" i="7"/>
  <c r="S1073" i="7"/>
  <c r="R1073" i="7"/>
  <c r="Q1073" i="7"/>
  <c r="P1073" i="7"/>
  <c r="O1073" i="7"/>
  <c r="N1073" i="7"/>
  <c r="M1073" i="7"/>
  <c r="L1073" i="7"/>
  <c r="K1073" i="7"/>
  <c r="J1073" i="7"/>
  <c r="I1073" i="7"/>
  <c r="H1073" i="7"/>
  <c r="G1073" i="7"/>
  <c r="F1073" i="7"/>
  <c r="E1073" i="7"/>
  <c r="D1073" i="7"/>
  <c r="C1073" i="7"/>
  <c r="B1073" i="7"/>
  <c r="A1073" i="7"/>
  <c r="AB717" i="7"/>
  <c r="AA717" i="7"/>
  <c r="Z717" i="7"/>
  <c r="Y717" i="7"/>
  <c r="X717" i="7"/>
  <c r="W717" i="7"/>
  <c r="V717" i="7"/>
  <c r="U717" i="7"/>
  <c r="T717" i="7"/>
  <c r="S717" i="7"/>
  <c r="R717" i="7"/>
  <c r="Q717" i="7"/>
  <c r="P717" i="7"/>
  <c r="O717" i="7"/>
  <c r="N717" i="7"/>
  <c r="M717" i="7"/>
  <c r="L717" i="7"/>
  <c r="K717" i="7"/>
  <c r="J717" i="7"/>
  <c r="I717" i="7"/>
  <c r="H717" i="7"/>
  <c r="G717" i="7"/>
  <c r="F717" i="7"/>
  <c r="E717" i="7"/>
  <c r="D717" i="7"/>
  <c r="C717" i="7"/>
  <c r="B717" i="7"/>
  <c r="A717" i="7"/>
  <c r="AB1071" i="7"/>
  <c r="AA1071" i="7"/>
  <c r="Z1071" i="7"/>
  <c r="Y1071" i="7"/>
  <c r="X1071" i="7"/>
  <c r="W1071" i="7"/>
  <c r="V1071" i="7"/>
  <c r="U1071" i="7"/>
  <c r="T1071" i="7"/>
  <c r="S1071" i="7"/>
  <c r="R1071" i="7"/>
  <c r="Q1071" i="7"/>
  <c r="P1071" i="7"/>
  <c r="O1071" i="7"/>
  <c r="N1071" i="7"/>
  <c r="M1071" i="7"/>
  <c r="L1071" i="7"/>
  <c r="K1071" i="7"/>
  <c r="J1071" i="7"/>
  <c r="I1071" i="7"/>
  <c r="H1071" i="7"/>
  <c r="G1071" i="7"/>
  <c r="F1071" i="7"/>
  <c r="E1071" i="7"/>
  <c r="D1071" i="7"/>
  <c r="C1071" i="7"/>
  <c r="B1071" i="7"/>
  <c r="A1071" i="7"/>
  <c r="AB1070" i="7"/>
  <c r="AA1070" i="7"/>
  <c r="Z1070" i="7"/>
  <c r="Y1070" i="7"/>
  <c r="X1070" i="7"/>
  <c r="W1070" i="7"/>
  <c r="V1070" i="7"/>
  <c r="U1070" i="7"/>
  <c r="T1070" i="7"/>
  <c r="S1070" i="7"/>
  <c r="R1070" i="7"/>
  <c r="Q1070" i="7"/>
  <c r="P1070" i="7"/>
  <c r="O1070" i="7"/>
  <c r="N1070" i="7"/>
  <c r="M1070" i="7"/>
  <c r="L1070" i="7"/>
  <c r="K1070" i="7"/>
  <c r="J1070" i="7"/>
  <c r="I1070" i="7"/>
  <c r="H1070" i="7"/>
  <c r="G1070" i="7"/>
  <c r="F1070" i="7"/>
  <c r="E1070" i="7"/>
  <c r="D1070" i="7"/>
  <c r="C1070" i="7"/>
  <c r="B1070" i="7"/>
  <c r="A1070" i="7"/>
  <c r="AB1069" i="7"/>
  <c r="AA1069" i="7"/>
  <c r="Z1069" i="7"/>
  <c r="Y1069" i="7"/>
  <c r="X1069" i="7"/>
  <c r="W1069" i="7"/>
  <c r="V1069" i="7"/>
  <c r="U1069" i="7"/>
  <c r="T1069" i="7"/>
  <c r="S1069" i="7"/>
  <c r="R1069" i="7"/>
  <c r="Q1069" i="7"/>
  <c r="P1069" i="7"/>
  <c r="O1069" i="7"/>
  <c r="N1069" i="7"/>
  <c r="M1069" i="7"/>
  <c r="L1069" i="7"/>
  <c r="K1069" i="7"/>
  <c r="J1069" i="7"/>
  <c r="I1069" i="7"/>
  <c r="H1069" i="7"/>
  <c r="G1069" i="7"/>
  <c r="F1069" i="7"/>
  <c r="E1069" i="7"/>
  <c r="D1069" i="7"/>
  <c r="C1069" i="7"/>
  <c r="B1069" i="7"/>
  <c r="A1069" i="7"/>
  <c r="AB1068" i="7"/>
  <c r="AA1068" i="7"/>
  <c r="Z1068" i="7"/>
  <c r="Y1068" i="7"/>
  <c r="X1068" i="7"/>
  <c r="W1068" i="7"/>
  <c r="V1068" i="7"/>
  <c r="U1068" i="7"/>
  <c r="T1068" i="7"/>
  <c r="S1068" i="7"/>
  <c r="R1068" i="7"/>
  <c r="Q1068" i="7"/>
  <c r="P1068" i="7"/>
  <c r="O1068" i="7"/>
  <c r="N1068" i="7"/>
  <c r="M1068" i="7"/>
  <c r="L1068" i="7"/>
  <c r="K1068" i="7"/>
  <c r="J1068" i="7"/>
  <c r="I1068" i="7"/>
  <c r="H1068" i="7"/>
  <c r="G1068" i="7"/>
  <c r="F1068" i="7"/>
  <c r="E1068" i="7"/>
  <c r="D1068" i="7"/>
  <c r="C1068" i="7"/>
  <c r="B1068" i="7"/>
  <c r="A1068" i="7"/>
  <c r="AB1067" i="7"/>
  <c r="AA1067" i="7"/>
  <c r="Z1067" i="7"/>
  <c r="Y1067" i="7"/>
  <c r="X1067" i="7"/>
  <c r="W1067" i="7"/>
  <c r="V1067" i="7"/>
  <c r="U1067" i="7"/>
  <c r="T1067" i="7"/>
  <c r="S1067" i="7"/>
  <c r="R1067" i="7"/>
  <c r="Q1067" i="7"/>
  <c r="P1067" i="7"/>
  <c r="O1067" i="7"/>
  <c r="N1067" i="7"/>
  <c r="M1067" i="7"/>
  <c r="L1067" i="7"/>
  <c r="K1067" i="7"/>
  <c r="J1067" i="7"/>
  <c r="I1067" i="7"/>
  <c r="H1067" i="7"/>
  <c r="G1067" i="7"/>
  <c r="F1067" i="7"/>
  <c r="E1067" i="7"/>
  <c r="D1067" i="7"/>
  <c r="C1067" i="7"/>
  <c r="B1067" i="7"/>
  <c r="A1067" i="7"/>
  <c r="AB1066" i="7"/>
  <c r="AA1066" i="7"/>
  <c r="Z1066" i="7"/>
  <c r="Y1066" i="7"/>
  <c r="X1066" i="7"/>
  <c r="W1066" i="7"/>
  <c r="V1066" i="7"/>
  <c r="U1066" i="7"/>
  <c r="T1066" i="7"/>
  <c r="S1066" i="7"/>
  <c r="R1066" i="7"/>
  <c r="Q1066" i="7"/>
  <c r="P1066" i="7"/>
  <c r="O1066" i="7"/>
  <c r="N1066" i="7"/>
  <c r="M1066" i="7"/>
  <c r="L1066" i="7"/>
  <c r="K1066" i="7"/>
  <c r="J1066" i="7"/>
  <c r="I1066" i="7"/>
  <c r="H1066" i="7"/>
  <c r="G1066" i="7"/>
  <c r="F1066" i="7"/>
  <c r="E1066" i="7"/>
  <c r="D1066" i="7"/>
  <c r="C1066" i="7"/>
  <c r="B1066" i="7"/>
  <c r="A1066" i="7"/>
  <c r="AB1065" i="7"/>
  <c r="AA1065" i="7"/>
  <c r="Z1065" i="7"/>
  <c r="Y1065" i="7"/>
  <c r="X1065" i="7"/>
  <c r="W1065" i="7"/>
  <c r="V1065" i="7"/>
  <c r="U1065" i="7"/>
  <c r="T1065" i="7"/>
  <c r="S1065" i="7"/>
  <c r="R1065" i="7"/>
  <c r="Q1065" i="7"/>
  <c r="P1065" i="7"/>
  <c r="O1065" i="7"/>
  <c r="N1065" i="7"/>
  <c r="M1065" i="7"/>
  <c r="L1065" i="7"/>
  <c r="K1065" i="7"/>
  <c r="J1065" i="7"/>
  <c r="I1065" i="7"/>
  <c r="H1065" i="7"/>
  <c r="G1065" i="7"/>
  <c r="F1065" i="7"/>
  <c r="E1065" i="7"/>
  <c r="D1065" i="7"/>
  <c r="C1065" i="7"/>
  <c r="B1065" i="7"/>
  <c r="A1065" i="7"/>
  <c r="AB1064" i="7"/>
  <c r="AA1064" i="7"/>
  <c r="Z1064" i="7"/>
  <c r="Y1064" i="7"/>
  <c r="X1064" i="7"/>
  <c r="W1064" i="7"/>
  <c r="V1064" i="7"/>
  <c r="U1064" i="7"/>
  <c r="T1064" i="7"/>
  <c r="S1064" i="7"/>
  <c r="R1064" i="7"/>
  <c r="Q1064" i="7"/>
  <c r="P1064" i="7"/>
  <c r="O1064" i="7"/>
  <c r="N1064" i="7"/>
  <c r="M1064" i="7"/>
  <c r="L1064" i="7"/>
  <c r="K1064" i="7"/>
  <c r="J1064" i="7"/>
  <c r="I1064" i="7"/>
  <c r="H1064" i="7"/>
  <c r="G1064" i="7"/>
  <c r="F1064" i="7"/>
  <c r="E1064" i="7"/>
  <c r="D1064" i="7"/>
  <c r="C1064" i="7"/>
  <c r="B1064" i="7"/>
  <c r="A1064" i="7"/>
  <c r="AB1063" i="7"/>
  <c r="AA1063" i="7"/>
  <c r="Z1063" i="7"/>
  <c r="Y1063" i="7"/>
  <c r="X1063" i="7"/>
  <c r="W1063" i="7"/>
  <c r="V1063" i="7"/>
  <c r="U1063" i="7"/>
  <c r="T1063" i="7"/>
  <c r="S1063" i="7"/>
  <c r="R1063" i="7"/>
  <c r="Q1063" i="7"/>
  <c r="P1063" i="7"/>
  <c r="O1063" i="7"/>
  <c r="N1063" i="7"/>
  <c r="M1063" i="7"/>
  <c r="L1063" i="7"/>
  <c r="K1063" i="7"/>
  <c r="J1063" i="7"/>
  <c r="I1063" i="7"/>
  <c r="H1063" i="7"/>
  <c r="G1063" i="7"/>
  <c r="F1063" i="7"/>
  <c r="E1063" i="7"/>
  <c r="D1063" i="7"/>
  <c r="C1063" i="7"/>
  <c r="B1063" i="7"/>
  <c r="A1063" i="7"/>
  <c r="AB1062" i="7"/>
  <c r="AA1062" i="7"/>
  <c r="Z1062" i="7"/>
  <c r="Y1062" i="7"/>
  <c r="X1062" i="7"/>
  <c r="W1062" i="7"/>
  <c r="V1062" i="7"/>
  <c r="U1062" i="7"/>
  <c r="T1062" i="7"/>
  <c r="S1062" i="7"/>
  <c r="R1062" i="7"/>
  <c r="Q1062" i="7"/>
  <c r="P1062" i="7"/>
  <c r="O1062" i="7"/>
  <c r="N1062" i="7"/>
  <c r="M1062" i="7"/>
  <c r="L1062" i="7"/>
  <c r="K1062" i="7"/>
  <c r="J1062" i="7"/>
  <c r="I1062" i="7"/>
  <c r="H1062" i="7"/>
  <c r="G1062" i="7"/>
  <c r="F1062" i="7"/>
  <c r="E1062" i="7"/>
  <c r="D1062" i="7"/>
  <c r="C1062" i="7"/>
  <c r="B1062" i="7"/>
  <c r="A1062" i="7"/>
  <c r="AB1061" i="7"/>
  <c r="AA1061" i="7"/>
  <c r="Z1061" i="7"/>
  <c r="Y1061" i="7"/>
  <c r="X1061" i="7"/>
  <c r="W1061" i="7"/>
  <c r="V1061" i="7"/>
  <c r="U1061" i="7"/>
  <c r="T1061" i="7"/>
  <c r="S1061" i="7"/>
  <c r="R1061" i="7"/>
  <c r="Q1061" i="7"/>
  <c r="P1061" i="7"/>
  <c r="O1061" i="7"/>
  <c r="N1061" i="7"/>
  <c r="M1061" i="7"/>
  <c r="L1061" i="7"/>
  <c r="K1061" i="7"/>
  <c r="J1061" i="7"/>
  <c r="I1061" i="7"/>
  <c r="H1061" i="7"/>
  <c r="G1061" i="7"/>
  <c r="F1061" i="7"/>
  <c r="E1061" i="7"/>
  <c r="D1061" i="7"/>
  <c r="C1061" i="7"/>
  <c r="B1061" i="7"/>
  <c r="A1061" i="7"/>
  <c r="AB1060" i="7"/>
  <c r="AA1060" i="7"/>
  <c r="Z1060" i="7"/>
  <c r="Y1060" i="7"/>
  <c r="X1060" i="7"/>
  <c r="W1060" i="7"/>
  <c r="V1060" i="7"/>
  <c r="U1060" i="7"/>
  <c r="T1060" i="7"/>
  <c r="S1060" i="7"/>
  <c r="R1060" i="7"/>
  <c r="Q1060" i="7"/>
  <c r="P1060" i="7"/>
  <c r="O1060" i="7"/>
  <c r="N1060" i="7"/>
  <c r="M1060" i="7"/>
  <c r="L1060" i="7"/>
  <c r="K1060" i="7"/>
  <c r="J1060" i="7"/>
  <c r="I1060" i="7"/>
  <c r="H1060" i="7"/>
  <c r="G1060" i="7"/>
  <c r="F1060" i="7"/>
  <c r="E1060" i="7"/>
  <c r="D1060" i="7"/>
  <c r="C1060" i="7"/>
  <c r="B1060" i="7"/>
  <c r="A1060" i="7"/>
  <c r="AB1059" i="7"/>
  <c r="AA1059" i="7"/>
  <c r="Z1059" i="7"/>
  <c r="Y1059" i="7"/>
  <c r="X1059" i="7"/>
  <c r="W1059" i="7"/>
  <c r="V1059" i="7"/>
  <c r="U1059" i="7"/>
  <c r="T1059" i="7"/>
  <c r="S1059" i="7"/>
  <c r="R1059" i="7"/>
  <c r="Q1059" i="7"/>
  <c r="P1059" i="7"/>
  <c r="O1059" i="7"/>
  <c r="N1059" i="7"/>
  <c r="M1059" i="7"/>
  <c r="L1059" i="7"/>
  <c r="K1059" i="7"/>
  <c r="J1059" i="7"/>
  <c r="I1059" i="7"/>
  <c r="H1059" i="7"/>
  <c r="G1059" i="7"/>
  <c r="F1059" i="7"/>
  <c r="E1059" i="7"/>
  <c r="D1059" i="7"/>
  <c r="C1059" i="7"/>
  <c r="B1059" i="7"/>
  <c r="A1059" i="7"/>
  <c r="AB1058" i="7"/>
  <c r="AA1058" i="7"/>
  <c r="Z1058" i="7"/>
  <c r="Y1058" i="7"/>
  <c r="X1058" i="7"/>
  <c r="W1058" i="7"/>
  <c r="V1058" i="7"/>
  <c r="U1058" i="7"/>
  <c r="T1058" i="7"/>
  <c r="S1058" i="7"/>
  <c r="R1058" i="7"/>
  <c r="Q1058" i="7"/>
  <c r="P1058" i="7"/>
  <c r="O1058" i="7"/>
  <c r="N1058" i="7"/>
  <c r="M1058" i="7"/>
  <c r="L1058" i="7"/>
  <c r="K1058" i="7"/>
  <c r="J1058" i="7"/>
  <c r="I1058" i="7"/>
  <c r="H1058" i="7"/>
  <c r="G1058" i="7"/>
  <c r="F1058" i="7"/>
  <c r="E1058" i="7"/>
  <c r="D1058" i="7"/>
  <c r="C1058" i="7"/>
  <c r="B1058" i="7"/>
  <c r="A1058" i="7"/>
  <c r="AB1057" i="7"/>
  <c r="AA1057" i="7"/>
  <c r="Z1057" i="7"/>
  <c r="Y1057" i="7"/>
  <c r="X1057" i="7"/>
  <c r="W1057" i="7"/>
  <c r="V1057" i="7"/>
  <c r="U1057" i="7"/>
  <c r="T1057" i="7"/>
  <c r="S1057" i="7"/>
  <c r="R1057" i="7"/>
  <c r="Q1057" i="7"/>
  <c r="P1057" i="7"/>
  <c r="O1057" i="7"/>
  <c r="N1057" i="7"/>
  <c r="M1057" i="7"/>
  <c r="L1057" i="7"/>
  <c r="K1057" i="7"/>
  <c r="J1057" i="7"/>
  <c r="I1057" i="7"/>
  <c r="H1057" i="7"/>
  <c r="G1057" i="7"/>
  <c r="F1057" i="7"/>
  <c r="E1057" i="7"/>
  <c r="D1057" i="7"/>
  <c r="C1057" i="7"/>
  <c r="B1057" i="7"/>
  <c r="A1057" i="7"/>
  <c r="AB1056" i="7"/>
  <c r="AA1056" i="7"/>
  <c r="Z1056" i="7"/>
  <c r="Y1056" i="7"/>
  <c r="X1056" i="7"/>
  <c r="W1056" i="7"/>
  <c r="V1056" i="7"/>
  <c r="U1056" i="7"/>
  <c r="T1056" i="7"/>
  <c r="S1056" i="7"/>
  <c r="R1056" i="7"/>
  <c r="Q1056" i="7"/>
  <c r="P1056" i="7"/>
  <c r="O1056" i="7"/>
  <c r="N1056" i="7"/>
  <c r="M1056" i="7"/>
  <c r="L1056" i="7"/>
  <c r="K1056" i="7"/>
  <c r="J1056" i="7"/>
  <c r="I1056" i="7"/>
  <c r="H1056" i="7"/>
  <c r="G1056" i="7"/>
  <c r="F1056" i="7"/>
  <c r="E1056" i="7"/>
  <c r="D1056" i="7"/>
  <c r="C1056" i="7"/>
  <c r="B1056" i="7"/>
  <c r="A1056" i="7"/>
  <c r="AB1055" i="7"/>
  <c r="AA1055" i="7"/>
  <c r="Z1055" i="7"/>
  <c r="Y1055" i="7"/>
  <c r="X1055" i="7"/>
  <c r="W1055" i="7"/>
  <c r="V1055" i="7"/>
  <c r="U1055" i="7"/>
  <c r="T1055" i="7"/>
  <c r="S1055" i="7"/>
  <c r="R1055" i="7"/>
  <c r="Q1055" i="7"/>
  <c r="P1055" i="7"/>
  <c r="O1055" i="7"/>
  <c r="N1055" i="7"/>
  <c r="M1055" i="7"/>
  <c r="L1055" i="7"/>
  <c r="K1055" i="7"/>
  <c r="J1055" i="7"/>
  <c r="I1055" i="7"/>
  <c r="H1055" i="7"/>
  <c r="G1055" i="7"/>
  <c r="F1055" i="7"/>
  <c r="E1055" i="7"/>
  <c r="D1055" i="7"/>
  <c r="C1055" i="7"/>
  <c r="B1055" i="7"/>
  <c r="A1055" i="7"/>
  <c r="AB1054" i="7"/>
  <c r="AA1054" i="7"/>
  <c r="Z1054" i="7"/>
  <c r="Y1054" i="7"/>
  <c r="X1054" i="7"/>
  <c r="W1054" i="7"/>
  <c r="V1054" i="7"/>
  <c r="U1054" i="7"/>
  <c r="T1054" i="7"/>
  <c r="S1054" i="7"/>
  <c r="R1054" i="7"/>
  <c r="Q1054" i="7"/>
  <c r="P1054" i="7"/>
  <c r="O1054" i="7"/>
  <c r="N1054" i="7"/>
  <c r="M1054" i="7"/>
  <c r="L1054" i="7"/>
  <c r="K1054" i="7"/>
  <c r="J1054" i="7"/>
  <c r="I1054" i="7"/>
  <c r="H1054" i="7"/>
  <c r="G1054" i="7"/>
  <c r="F1054" i="7"/>
  <c r="E1054" i="7"/>
  <c r="D1054" i="7"/>
  <c r="C1054" i="7"/>
  <c r="B1054" i="7"/>
  <c r="A1054" i="7"/>
  <c r="AB1053" i="7"/>
  <c r="AA1053" i="7"/>
  <c r="Z1053" i="7"/>
  <c r="Y1053" i="7"/>
  <c r="X1053" i="7"/>
  <c r="W1053" i="7"/>
  <c r="V1053" i="7"/>
  <c r="U1053" i="7"/>
  <c r="T1053" i="7"/>
  <c r="S1053" i="7"/>
  <c r="R1053" i="7"/>
  <c r="Q1053" i="7"/>
  <c r="P1053" i="7"/>
  <c r="O1053" i="7"/>
  <c r="N1053" i="7"/>
  <c r="M1053" i="7"/>
  <c r="L1053" i="7"/>
  <c r="K1053" i="7"/>
  <c r="J1053" i="7"/>
  <c r="I1053" i="7"/>
  <c r="H1053" i="7"/>
  <c r="G1053" i="7"/>
  <c r="F1053" i="7"/>
  <c r="E1053" i="7"/>
  <c r="D1053" i="7"/>
  <c r="C1053" i="7"/>
  <c r="B1053" i="7"/>
  <c r="A1053" i="7"/>
  <c r="AB1052" i="7"/>
  <c r="AA1052" i="7"/>
  <c r="Z1052" i="7"/>
  <c r="Y1052" i="7"/>
  <c r="X1052" i="7"/>
  <c r="W1052" i="7"/>
  <c r="V1052" i="7"/>
  <c r="U1052" i="7"/>
  <c r="T1052" i="7"/>
  <c r="S1052" i="7"/>
  <c r="R1052" i="7"/>
  <c r="Q1052" i="7"/>
  <c r="P1052" i="7"/>
  <c r="O1052" i="7"/>
  <c r="N1052" i="7"/>
  <c r="M1052" i="7"/>
  <c r="L1052" i="7"/>
  <c r="K1052" i="7"/>
  <c r="J1052" i="7"/>
  <c r="I1052" i="7"/>
  <c r="H1052" i="7"/>
  <c r="G1052" i="7"/>
  <c r="F1052" i="7"/>
  <c r="E1052" i="7"/>
  <c r="D1052" i="7"/>
  <c r="C1052" i="7"/>
  <c r="B1052" i="7"/>
  <c r="A1052" i="7"/>
  <c r="AB1051" i="7"/>
  <c r="AA1051" i="7"/>
  <c r="Z1051" i="7"/>
  <c r="Y1051" i="7"/>
  <c r="X1051" i="7"/>
  <c r="W1051" i="7"/>
  <c r="V1051" i="7"/>
  <c r="U1051" i="7"/>
  <c r="T1051" i="7"/>
  <c r="S1051" i="7"/>
  <c r="R1051" i="7"/>
  <c r="Q1051" i="7"/>
  <c r="P1051" i="7"/>
  <c r="O1051" i="7"/>
  <c r="N1051" i="7"/>
  <c r="M1051" i="7"/>
  <c r="L1051" i="7"/>
  <c r="K1051" i="7"/>
  <c r="J1051" i="7"/>
  <c r="I1051" i="7"/>
  <c r="H1051" i="7"/>
  <c r="G1051" i="7"/>
  <c r="F1051" i="7"/>
  <c r="E1051" i="7"/>
  <c r="D1051" i="7"/>
  <c r="C1051" i="7"/>
  <c r="B1051" i="7"/>
  <c r="A1051" i="7"/>
  <c r="AB1050" i="7"/>
  <c r="AA1050" i="7"/>
  <c r="Z1050" i="7"/>
  <c r="Y1050" i="7"/>
  <c r="X1050" i="7"/>
  <c r="W1050" i="7"/>
  <c r="V1050" i="7"/>
  <c r="U1050" i="7"/>
  <c r="T1050" i="7"/>
  <c r="S1050" i="7"/>
  <c r="R1050" i="7"/>
  <c r="Q1050" i="7"/>
  <c r="P1050" i="7"/>
  <c r="O1050" i="7"/>
  <c r="N1050" i="7"/>
  <c r="M1050" i="7"/>
  <c r="L1050" i="7"/>
  <c r="K1050" i="7"/>
  <c r="J1050" i="7"/>
  <c r="I1050" i="7"/>
  <c r="H1050" i="7"/>
  <c r="G1050" i="7"/>
  <c r="F1050" i="7"/>
  <c r="E1050" i="7"/>
  <c r="D1050" i="7"/>
  <c r="C1050" i="7"/>
  <c r="B1050" i="7"/>
  <c r="A1050" i="7"/>
  <c r="AB1049" i="7"/>
  <c r="AA1049" i="7"/>
  <c r="Z1049" i="7"/>
  <c r="Y1049" i="7"/>
  <c r="X1049" i="7"/>
  <c r="W1049" i="7"/>
  <c r="V1049" i="7"/>
  <c r="U1049" i="7"/>
  <c r="T1049" i="7"/>
  <c r="S1049" i="7"/>
  <c r="R1049" i="7"/>
  <c r="Q1049" i="7"/>
  <c r="P1049" i="7"/>
  <c r="O1049" i="7"/>
  <c r="N1049" i="7"/>
  <c r="M1049" i="7"/>
  <c r="L1049" i="7"/>
  <c r="K1049" i="7"/>
  <c r="J1049" i="7"/>
  <c r="I1049" i="7"/>
  <c r="H1049" i="7"/>
  <c r="G1049" i="7"/>
  <c r="F1049" i="7"/>
  <c r="E1049" i="7"/>
  <c r="D1049" i="7"/>
  <c r="C1049" i="7"/>
  <c r="B1049" i="7"/>
  <c r="A1049" i="7"/>
  <c r="AB1048" i="7"/>
  <c r="AA1048" i="7"/>
  <c r="Z1048" i="7"/>
  <c r="Y1048" i="7"/>
  <c r="X1048" i="7"/>
  <c r="W1048" i="7"/>
  <c r="V1048" i="7"/>
  <c r="U1048" i="7"/>
  <c r="T1048" i="7"/>
  <c r="S1048" i="7"/>
  <c r="R1048" i="7"/>
  <c r="Q1048" i="7"/>
  <c r="P1048" i="7"/>
  <c r="O1048" i="7"/>
  <c r="N1048" i="7"/>
  <c r="M1048" i="7"/>
  <c r="L1048" i="7"/>
  <c r="K1048" i="7"/>
  <c r="J1048" i="7"/>
  <c r="I1048" i="7"/>
  <c r="H1048" i="7"/>
  <c r="G1048" i="7"/>
  <c r="F1048" i="7"/>
  <c r="E1048" i="7"/>
  <c r="D1048" i="7"/>
  <c r="C1048" i="7"/>
  <c r="B1048" i="7"/>
  <c r="A1048" i="7"/>
  <c r="AB1047" i="7"/>
  <c r="AA1047" i="7"/>
  <c r="Z1047" i="7"/>
  <c r="Y1047" i="7"/>
  <c r="X1047" i="7"/>
  <c r="W1047" i="7"/>
  <c r="V1047" i="7"/>
  <c r="U1047" i="7"/>
  <c r="T1047" i="7"/>
  <c r="S1047" i="7"/>
  <c r="R1047" i="7"/>
  <c r="Q1047" i="7"/>
  <c r="P1047" i="7"/>
  <c r="O1047" i="7"/>
  <c r="N1047" i="7"/>
  <c r="M1047" i="7"/>
  <c r="L1047" i="7"/>
  <c r="K1047" i="7"/>
  <c r="J1047" i="7"/>
  <c r="I1047" i="7"/>
  <c r="H1047" i="7"/>
  <c r="G1047" i="7"/>
  <c r="F1047" i="7"/>
  <c r="E1047" i="7"/>
  <c r="D1047" i="7"/>
  <c r="C1047" i="7"/>
  <c r="B1047" i="7"/>
  <c r="A1047" i="7"/>
  <c r="AB1046" i="7"/>
  <c r="AA1046" i="7"/>
  <c r="Z1046" i="7"/>
  <c r="Y1046" i="7"/>
  <c r="X1046" i="7"/>
  <c r="W1046" i="7"/>
  <c r="V1046" i="7"/>
  <c r="U1046" i="7"/>
  <c r="T1046" i="7"/>
  <c r="S1046" i="7"/>
  <c r="R1046" i="7"/>
  <c r="Q1046" i="7"/>
  <c r="P1046" i="7"/>
  <c r="O1046" i="7"/>
  <c r="N1046" i="7"/>
  <c r="M1046" i="7"/>
  <c r="L1046" i="7"/>
  <c r="K1046" i="7"/>
  <c r="J1046" i="7"/>
  <c r="I1046" i="7"/>
  <c r="H1046" i="7"/>
  <c r="G1046" i="7"/>
  <c r="F1046" i="7"/>
  <c r="E1046" i="7"/>
  <c r="D1046" i="7"/>
  <c r="C1046" i="7"/>
  <c r="B1046" i="7"/>
  <c r="A1046" i="7"/>
  <c r="AB1045" i="7"/>
  <c r="AA1045" i="7"/>
  <c r="Z1045" i="7"/>
  <c r="Y1045" i="7"/>
  <c r="X1045" i="7"/>
  <c r="W1045" i="7"/>
  <c r="V1045" i="7"/>
  <c r="U1045" i="7"/>
  <c r="T1045" i="7"/>
  <c r="S1045" i="7"/>
  <c r="R1045" i="7"/>
  <c r="Q1045" i="7"/>
  <c r="P1045" i="7"/>
  <c r="O1045" i="7"/>
  <c r="N1045" i="7"/>
  <c r="M1045" i="7"/>
  <c r="L1045" i="7"/>
  <c r="K1045" i="7"/>
  <c r="J1045" i="7"/>
  <c r="I1045" i="7"/>
  <c r="H1045" i="7"/>
  <c r="G1045" i="7"/>
  <c r="F1045" i="7"/>
  <c r="E1045" i="7"/>
  <c r="D1045" i="7"/>
  <c r="C1045" i="7"/>
  <c r="B1045" i="7"/>
  <c r="A1045" i="7"/>
  <c r="AB1044" i="7"/>
  <c r="AA1044" i="7"/>
  <c r="Z1044" i="7"/>
  <c r="Y1044" i="7"/>
  <c r="X1044" i="7"/>
  <c r="W1044" i="7"/>
  <c r="V1044" i="7"/>
  <c r="U1044" i="7"/>
  <c r="T1044" i="7"/>
  <c r="S1044" i="7"/>
  <c r="R1044" i="7"/>
  <c r="Q1044" i="7"/>
  <c r="P1044" i="7"/>
  <c r="O1044" i="7"/>
  <c r="N1044" i="7"/>
  <c r="M1044" i="7"/>
  <c r="L1044" i="7"/>
  <c r="K1044" i="7"/>
  <c r="J1044" i="7"/>
  <c r="I1044" i="7"/>
  <c r="H1044" i="7"/>
  <c r="G1044" i="7"/>
  <c r="F1044" i="7"/>
  <c r="E1044" i="7"/>
  <c r="D1044" i="7"/>
  <c r="C1044" i="7"/>
  <c r="B1044" i="7"/>
  <c r="A1044" i="7"/>
  <c r="AB1043" i="7"/>
  <c r="AA1043" i="7"/>
  <c r="Z1043" i="7"/>
  <c r="Y1043" i="7"/>
  <c r="X1043" i="7"/>
  <c r="W1043" i="7"/>
  <c r="V1043" i="7"/>
  <c r="U1043" i="7"/>
  <c r="T1043" i="7"/>
  <c r="S1043" i="7"/>
  <c r="R1043" i="7"/>
  <c r="Q1043" i="7"/>
  <c r="P1043" i="7"/>
  <c r="O1043" i="7"/>
  <c r="N1043" i="7"/>
  <c r="M1043" i="7"/>
  <c r="L1043" i="7"/>
  <c r="K1043" i="7"/>
  <c r="J1043" i="7"/>
  <c r="I1043" i="7"/>
  <c r="H1043" i="7"/>
  <c r="G1043" i="7"/>
  <c r="F1043" i="7"/>
  <c r="E1043" i="7"/>
  <c r="D1043" i="7"/>
  <c r="C1043" i="7"/>
  <c r="B1043" i="7"/>
  <c r="A1043" i="7"/>
  <c r="AB1042" i="7"/>
  <c r="AA1042" i="7"/>
  <c r="Z1042" i="7"/>
  <c r="Y1042" i="7"/>
  <c r="X1042" i="7"/>
  <c r="W1042" i="7"/>
  <c r="V1042" i="7"/>
  <c r="U1042" i="7"/>
  <c r="T1042" i="7"/>
  <c r="S1042" i="7"/>
  <c r="R1042" i="7"/>
  <c r="Q1042" i="7"/>
  <c r="P1042" i="7"/>
  <c r="O1042" i="7"/>
  <c r="N1042" i="7"/>
  <c r="M1042" i="7"/>
  <c r="L1042" i="7"/>
  <c r="K1042" i="7"/>
  <c r="J1042" i="7"/>
  <c r="I1042" i="7"/>
  <c r="H1042" i="7"/>
  <c r="G1042" i="7"/>
  <c r="F1042" i="7"/>
  <c r="E1042" i="7"/>
  <c r="D1042" i="7"/>
  <c r="C1042" i="7"/>
  <c r="B1042" i="7"/>
  <c r="A1042" i="7"/>
  <c r="AB1041" i="7"/>
  <c r="AA1041" i="7"/>
  <c r="Z1041" i="7"/>
  <c r="Y1041" i="7"/>
  <c r="X1041" i="7"/>
  <c r="W1041" i="7"/>
  <c r="V1041" i="7"/>
  <c r="U1041" i="7"/>
  <c r="T1041" i="7"/>
  <c r="S1041" i="7"/>
  <c r="R1041" i="7"/>
  <c r="Q1041" i="7"/>
  <c r="P1041" i="7"/>
  <c r="O1041" i="7"/>
  <c r="N1041" i="7"/>
  <c r="M1041" i="7"/>
  <c r="L1041" i="7"/>
  <c r="K1041" i="7"/>
  <c r="J1041" i="7"/>
  <c r="I1041" i="7"/>
  <c r="H1041" i="7"/>
  <c r="G1041" i="7"/>
  <c r="F1041" i="7"/>
  <c r="E1041" i="7"/>
  <c r="D1041" i="7"/>
  <c r="C1041" i="7"/>
  <c r="B1041" i="7"/>
  <c r="A1041" i="7"/>
  <c r="AB1040" i="7"/>
  <c r="AA1040" i="7"/>
  <c r="Z1040" i="7"/>
  <c r="Y1040" i="7"/>
  <c r="X1040" i="7"/>
  <c r="W1040" i="7"/>
  <c r="V1040" i="7"/>
  <c r="U1040" i="7"/>
  <c r="T1040" i="7"/>
  <c r="S1040" i="7"/>
  <c r="R1040" i="7"/>
  <c r="Q1040" i="7"/>
  <c r="P1040" i="7"/>
  <c r="O1040" i="7"/>
  <c r="N1040" i="7"/>
  <c r="M1040" i="7"/>
  <c r="L1040" i="7"/>
  <c r="K1040" i="7"/>
  <c r="J1040" i="7"/>
  <c r="I1040" i="7"/>
  <c r="H1040" i="7"/>
  <c r="G1040" i="7"/>
  <c r="F1040" i="7"/>
  <c r="E1040" i="7"/>
  <c r="D1040" i="7"/>
  <c r="C1040" i="7"/>
  <c r="B1040" i="7"/>
  <c r="A1040" i="7"/>
  <c r="AB712" i="7"/>
  <c r="AA712" i="7"/>
  <c r="Z712" i="7"/>
  <c r="Y712" i="7"/>
  <c r="X712" i="7"/>
  <c r="W712" i="7"/>
  <c r="V712" i="7"/>
  <c r="U712" i="7"/>
  <c r="T712" i="7"/>
  <c r="S712" i="7"/>
  <c r="R712" i="7"/>
  <c r="Q712" i="7"/>
  <c r="P712" i="7"/>
  <c r="O712" i="7"/>
  <c r="N712" i="7"/>
  <c r="M712" i="7"/>
  <c r="L712" i="7"/>
  <c r="K712" i="7"/>
  <c r="J712" i="7"/>
  <c r="I712" i="7"/>
  <c r="H712" i="7"/>
  <c r="G712" i="7"/>
  <c r="F712" i="7"/>
  <c r="E712" i="7"/>
  <c r="D712" i="7"/>
  <c r="C712" i="7"/>
  <c r="B712" i="7"/>
  <c r="A712" i="7"/>
  <c r="AB1038" i="7"/>
  <c r="AA1038" i="7"/>
  <c r="Z1038" i="7"/>
  <c r="Y1038" i="7"/>
  <c r="X1038" i="7"/>
  <c r="W1038" i="7"/>
  <c r="V1038" i="7"/>
  <c r="U1038" i="7"/>
  <c r="T1038" i="7"/>
  <c r="S1038" i="7"/>
  <c r="R1038" i="7"/>
  <c r="Q1038" i="7"/>
  <c r="P1038" i="7"/>
  <c r="O1038" i="7"/>
  <c r="N1038" i="7"/>
  <c r="M1038" i="7"/>
  <c r="L1038" i="7"/>
  <c r="K1038" i="7"/>
  <c r="J1038" i="7"/>
  <c r="I1038" i="7"/>
  <c r="H1038" i="7"/>
  <c r="G1038" i="7"/>
  <c r="F1038" i="7"/>
  <c r="E1038" i="7"/>
  <c r="D1038" i="7"/>
  <c r="C1038" i="7"/>
  <c r="B1038" i="7"/>
  <c r="A1038" i="7"/>
  <c r="AB1037" i="7"/>
  <c r="AA1037" i="7"/>
  <c r="Z1037" i="7"/>
  <c r="Y1037" i="7"/>
  <c r="X1037" i="7"/>
  <c r="W1037" i="7"/>
  <c r="V1037" i="7"/>
  <c r="U1037" i="7"/>
  <c r="T1037" i="7"/>
  <c r="S1037" i="7"/>
  <c r="R1037" i="7"/>
  <c r="Q1037" i="7"/>
  <c r="P1037" i="7"/>
  <c r="O1037" i="7"/>
  <c r="N1037" i="7"/>
  <c r="M1037" i="7"/>
  <c r="L1037" i="7"/>
  <c r="K1037" i="7"/>
  <c r="J1037" i="7"/>
  <c r="I1037" i="7"/>
  <c r="H1037" i="7"/>
  <c r="G1037" i="7"/>
  <c r="F1037" i="7"/>
  <c r="E1037" i="7"/>
  <c r="D1037" i="7"/>
  <c r="C1037" i="7"/>
  <c r="B1037" i="7"/>
  <c r="A1037" i="7"/>
  <c r="AB1036" i="7"/>
  <c r="AA1036" i="7"/>
  <c r="Z1036" i="7"/>
  <c r="Y1036" i="7"/>
  <c r="X1036" i="7"/>
  <c r="W1036" i="7"/>
  <c r="V1036" i="7"/>
  <c r="U1036" i="7"/>
  <c r="T1036" i="7"/>
  <c r="S1036" i="7"/>
  <c r="R1036" i="7"/>
  <c r="Q1036" i="7"/>
  <c r="P1036" i="7"/>
  <c r="O1036" i="7"/>
  <c r="N1036" i="7"/>
  <c r="M1036" i="7"/>
  <c r="L1036" i="7"/>
  <c r="K1036" i="7"/>
  <c r="J1036" i="7"/>
  <c r="I1036" i="7"/>
  <c r="H1036" i="7"/>
  <c r="G1036" i="7"/>
  <c r="F1036" i="7"/>
  <c r="E1036" i="7"/>
  <c r="D1036" i="7"/>
  <c r="C1036" i="7"/>
  <c r="B1036" i="7"/>
  <c r="A1036" i="7"/>
  <c r="AB1035" i="7"/>
  <c r="AA1035" i="7"/>
  <c r="Z1035" i="7"/>
  <c r="Y1035" i="7"/>
  <c r="X1035" i="7"/>
  <c r="W1035" i="7"/>
  <c r="V1035" i="7"/>
  <c r="U1035" i="7"/>
  <c r="T1035" i="7"/>
  <c r="S1035" i="7"/>
  <c r="R1035" i="7"/>
  <c r="Q1035" i="7"/>
  <c r="P1035" i="7"/>
  <c r="O1035" i="7"/>
  <c r="N1035" i="7"/>
  <c r="M1035" i="7"/>
  <c r="L1035" i="7"/>
  <c r="K1035" i="7"/>
  <c r="J1035" i="7"/>
  <c r="I1035" i="7"/>
  <c r="H1035" i="7"/>
  <c r="G1035" i="7"/>
  <c r="F1035" i="7"/>
  <c r="E1035" i="7"/>
  <c r="D1035" i="7"/>
  <c r="C1035" i="7"/>
  <c r="B1035" i="7"/>
  <c r="A1035" i="7"/>
  <c r="AB703" i="7"/>
  <c r="AA703" i="7"/>
  <c r="Z703" i="7"/>
  <c r="Y703" i="7"/>
  <c r="X703" i="7"/>
  <c r="W703" i="7"/>
  <c r="V703" i="7"/>
  <c r="U703" i="7"/>
  <c r="T703" i="7"/>
  <c r="S703" i="7"/>
  <c r="R703" i="7"/>
  <c r="Q703" i="7"/>
  <c r="P703" i="7"/>
  <c r="O703" i="7"/>
  <c r="N703" i="7"/>
  <c r="M703" i="7"/>
  <c r="L703" i="7"/>
  <c r="K703" i="7"/>
  <c r="J703" i="7"/>
  <c r="I703" i="7"/>
  <c r="H703" i="7"/>
  <c r="G703" i="7"/>
  <c r="F703" i="7"/>
  <c r="E703" i="7"/>
  <c r="D703" i="7"/>
  <c r="C703" i="7"/>
  <c r="B703" i="7"/>
  <c r="A703" i="7"/>
  <c r="AB1033" i="7"/>
  <c r="AA1033" i="7"/>
  <c r="Z1033" i="7"/>
  <c r="Y1033" i="7"/>
  <c r="X1033" i="7"/>
  <c r="W1033" i="7"/>
  <c r="V1033" i="7"/>
  <c r="U1033" i="7"/>
  <c r="T1033" i="7"/>
  <c r="S1033" i="7"/>
  <c r="R1033" i="7"/>
  <c r="Q1033" i="7"/>
  <c r="P1033" i="7"/>
  <c r="O1033" i="7"/>
  <c r="N1033" i="7"/>
  <c r="M1033" i="7"/>
  <c r="L1033" i="7"/>
  <c r="K1033" i="7"/>
  <c r="J1033" i="7"/>
  <c r="I1033" i="7"/>
  <c r="H1033" i="7"/>
  <c r="G1033" i="7"/>
  <c r="F1033" i="7"/>
  <c r="E1033" i="7"/>
  <c r="D1033" i="7"/>
  <c r="C1033" i="7"/>
  <c r="B1033" i="7"/>
  <c r="A1033" i="7"/>
  <c r="AB1032" i="7"/>
  <c r="AA1032" i="7"/>
  <c r="Z1032" i="7"/>
  <c r="Y1032" i="7"/>
  <c r="X1032" i="7"/>
  <c r="W1032" i="7"/>
  <c r="V1032" i="7"/>
  <c r="U1032" i="7"/>
  <c r="T1032" i="7"/>
  <c r="S1032" i="7"/>
  <c r="R1032" i="7"/>
  <c r="Q1032" i="7"/>
  <c r="P1032" i="7"/>
  <c r="O1032" i="7"/>
  <c r="N1032" i="7"/>
  <c r="M1032" i="7"/>
  <c r="L1032" i="7"/>
  <c r="K1032" i="7"/>
  <c r="J1032" i="7"/>
  <c r="I1032" i="7"/>
  <c r="H1032" i="7"/>
  <c r="G1032" i="7"/>
  <c r="F1032" i="7"/>
  <c r="E1032" i="7"/>
  <c r="D1032" i="7"/>
  <c r="C1032" i="7"/>
  <c r="B1032" i="7"/>
  <c r="A1032" i="7"/>
  <c r="AB1031" i="7"/>
  <c r="AA1031" i="7"/>
  <c r="Z1031" i="7"/>
  <c r="Y1031" i="7"/>
  <c r="X1031" i="7"/>
  <c r="W1031" i="7"/>
  <c r="V1031" i="7"/>
  <c r="U1031" i="7"/>
  <c r="T1031" i="7"/>
  <c r="S1031" i="7"/>
  <c r="R1031" i="7"/>
  <c r="Q1031" i="7"/>
  <c r="P1031" i="7"/>
  <c r="O1031" i="7"/>
  <c r="N1031" i="7"/>
  <c r="M1031" i="7"/>
  <c r="L1031" i="7"/>
  <c r="K1031" i="7"/>
  <c r="J1031" i="7"/>
  <c r="I1031" i="7"/>
  <c r="H1031" i="7"/>
  <c r="G1031" i="7"/>
  <c r="F1031" i="7"/>
  <c r="E1031" i="7"/>
  <c r="D1031" i="7"/>
  <c r="C1031" i="7"/>
  <c r="B1031" i="7"/>
  <c r="A1031" i="7"/>
  <c r="AB1030" i="7"/>
  <c r="AA1030" i="7"/>
  <c r="Z1030" i="7"/>
  <c r="Y1030" i="7"/>
  <c r="X1030" i="7"/>
  <c r="W1030" i="7"/>
  <c r="V1030" i="7"/>
  <c r="U1030" i="7"/>
  <c r="T1030" i="7"/>
  <c r="S1030" i="7"/>
  <c r="R1030" i="7"/>
  <c r="Q1030" i="7"/>
  <c r="P1030" i="7"/>
  <c r="O1030" i="7"/>
  <c r="N1030" i="7"/>
  <c r="M1030" i="7"/>
  <c r="L1030" i="7"/>
  <c r="K1030" i="7"/>
  <c r="J1030" i="7"/>
  <c r="I1030" i="7"/>
  <c r="H1030" i="7"/>
  <c r="G1030" i="7"/>
  <c r="F1030" i="7"/>
  <c r="E1030" i="7"/>
  <c r="D1030" i="7"/>
  <c r="C1030" i="7"/>
  <c r="B1030" i="7"/>
  <c r="A1030" i="7"/>
  <c r="AB1029" i="7"/>
  <c r="AA1029" i="7"/>
  <c r="Z1029" i="7"/>
  <c r="Y1029" i="7"/>
  <c r="X1029" i="7"/>
  <c r="W1029" i="7"/>
  <c r="V1029" i="7"/>
  <c r="U1029" i="7"/>
  <c r="T1029" i="7"/>
  <c r="S1029" i="7"/>
  <c r="R1029" i="7"/>
  <c r="Q1029" i="7"/>
  <c r="P1029" i="7"/>
  <c r="O1029" i="7"/>
  <c r="N1029" i="7"/>
  <c r="M1029" i="7"/>
  <c r="L1029" i="7"/>
  <c r="K1029" i="7"/>
  <c r="J1029" i="7"/>
  <c r="I1029" i="7"/>
  <c r="H1029" i="7"/>
  <c r="G1029" i="7"/>
  <c r="F1029" i="7"/>
  <c r="E1029" i="7"/>
  <c r="D1029" i="7"/>
  <c r="C1029" i="7"/>
  <c r="B1029" i="7"/>
  <c r="A1029" i="7"/>
  <c r="AB1028" i="7"/>
  <c r="AA1028" i="7"/>
  <c r="Z1028" i="7"/>
  <c r="Y1028" i="7"/>
  <c r="X1028" i="7"/>
  <c r="W1028" i="7"/>
  <c r="V1028" i="7"/>
  <c r="U1028" i="7"/>
  <c r="T1028" i="7"/>
  <c r="S1028" i="7"/>
  <c r="R1028" i="7"/>
  <c r="Q1028" i="7"/>
  <c r="P1028" i="7"/>
  <c r="O1028" i="7"/>
  <c r="N1028" i="7"/>
  <c r="M1028" i="7"/>
  <c r="L1028" i="7"/>
  <c r="K1028" i="7"/>
  <c r="J1028" i="7"/>
  <c r="I1028" i="7"/>
  <c r="H1028" i="7"/>
  <c r="G1028" i="7"/>
  <c r="F1028" i="7"/>
  <c r="E1028" i="7"/>
  <c r="D1028" i="7"/>
  <c r="C1028" i="7"/>
  <c r="B1028" i="7"/>
  <c r="A1028" i="7"/>
  <c r="AB1027" i="7"/>
  <c r="AA1027" i="7"/>
  <c r="Z1027" i="7"/>
  <c r="Y1027" i="7"/>
  <c r="X1027" i="7"/>
  <c r="W1027" i="7"/>
  <c r="V1027" i="7"/>
  <c r="U1027" i="7"/>
  <c r="T1027" i="7"/>
  <c r="S1027" i="7"/>
  <c r="R1027" i="7"/>
  <c r="Q1027" i="7"/>
  <c r="P1027" i="7"/>
  <c r="O1027" i="7"/>
  <c r="N1027" i="7"/>
  <c r="M1027" i="7"/>
  <c r="L1027" i="7"/>
  <c r="K1027" i="7"/>
  <c r="J1027" i="7"/>
  <c r="I1027" i="7"/>
  <c r="H1027" i="7"/>
  <c r="G1027" i="7"/>
  <c r="F1027" i="7"/>
  <c r="E1027" i="7"/>
  <c r="D1027" i="7"/>
  <c r="C1027" i="7"/>
  <c r="B1027" i="7"/>
  <c r="A1027" i="7"/>
  <c r="AB1026" i="7"/>
  <c r="AA1026" i="7"/>
  <c r="Z1026" i="7"/>
  <c r="Y1026" i="7"/>
  <c r="X1026" i="7"/>
  <c r="W1026" i="7"/>
  <c r="V1026" i="7"/>
  <c r="U1026" i="7"/>
  <c r="T1026" i="7"/>
  <c r="S1026" i="7"/>
  <c r="R1026" i="7"/>
  <c r="Q1026" i="7"/>
  <c r="P1026" i="7"/>
  <c r="O1026" i="7"/>
  <c r="N1026" i="7"/>
  <c r="M1026" i="7"/>
  <c r="L1026" i="7"/>
  <c r="K1026" i="7"/>
  <c r="J1026" i="7"/>
  <c r="I1026" i="7"/>
  <c r="H1026" i="7"/>
  <c r="G1026" i="7"/>
  <c r="F1026" i="7"/>
  <c r="E1026" i="7"/>
  <c r="D1026" i="7"/>
  <c r="C1026" i="7"/>
  <c r="B1026" i="7"/>
  <c r="A1026" i="7"/>
  <c r="AB1025" i="7"/>
  <c r="AA1025" i="7"/>
  <c r="Z1025" i="7"/>
  <c r="Y1025" i="7"/>
  <c r="X1025" i="7"/>
  <c r="W1025" i="7"/>
  <c r="V1025" i="7"/>
  <c r="U1025" i="7"/>
  <c r="T1025" i="7"/>
  <c r="S1025" i="7"/>
  <c r="R1025" i="7"/>
  <c r="Q1025" i="7"/>
  <c r="P1025" i="7"/>
  <c r="O1025" i="7"/>
  <c r="N1025" i="7"/>
  <c r="M1025" i="7"/>
  <c r="L1025" i="7"/>
  <c r="K1025" i="7"/>
  <c r="J1025" i="7"/>
  <c r="I1025" i="7"/>
  <c r="H1025" i="7"/>
  <c r="G1025" i="7"/>
  <c r="F1025" i="7"/>
  <c r="E1025" i="7"/>
  <c r="D1025" i="7"/>
  <c r="C1025" i="7"/>
  <c r="B1025" i="7"/>
  <c r="A1025" i="7"/>
  <c r="AB1024" i="7"/>
  <c r="AA1024" i="7"/>
  <c r="Z1024" i="7"/>
  <c r="Y1024" i="7"/>
  <c r="X1024" i="7"/>
  <c r="W1024" i="7"/>
  <c r="V1024" i="7"/>
  <c r="U1024" i="7"/>
  <c r="T1024" i="7"/>
  <c r="S1024" i="7"/>
  <c r="R1024" i="7"/>
  <c r="Q1024" i="7"/>
  <c r="P1024" i="7"/>
  <c r="O1024" i="7"/>
  <c r="N1024" i="7"/>
  <c r="M1024" i="7"/>
  <c r="L1024" i="7"/>
  <c r="K1024" i="7"/>
  <c r="J1024" i="7"/>
  <c r="I1024" i="7"/>
  <c r="H1024" i="7"/>
  <c r="G1024" i="7"/>
  <c r="F1024" i="7"/>
  <c r="E1024" i="7"/>
  <c r="D1024" i="7"/>
  <c r="C1024" i="7"/>
  <c r="B1024" i="7"/>
  <c r="A1024" i="7"/>
  <c r="AB1023" i="7"/>
  <c r="AA1023" i="7"/>
  <c r="Z1023" i="7"/>
  <c r="Y1023" i="7"/>
  <c r="X1023" i="7"/>
  <c r="W1023" i="7"/>
  <c r="V1023" i="7"/>
  <c r="U1023" i="7"/>
  <c r="T1023" i="7"/>
  <c r="S1023" i="7"/>
  <c r="R1023" i="7"/>
  <c r="Q1023" i="7"/>
  <c r="P1023" i="7"/>
  <c r="O1023" i="7"/>
  <c r="N1023" i="7"/>
  <c r="M1023" i="7"/>
  <c r="L1023" i="7"/>
  <c r="K1023" i="7"/>
  <c r="J1023" i="7"/>
  <c r="I1023" i="7"/>
  <c r="H1023" i="7"/>
  <c r="G1023" i="7"/>
  <c r="F1023" i="7"/>
  <c r="E1023" i="7"/>
  <c r="D1023" i="7"/>
  <c r="C1023" i="7"/>
  <c r="B1023" i="7"/>
  <c r="A1023" i="7"/>
  <c r="AB1022" i="7"/>
  <c r="AA1022" i="7"/>
  <c r="Z1022" i="7"/>
  <c r="Y1022" i="7"/>
  <c r="X1022" i="7"/>
  <c r="W1022" i="7"/>
  <c r="V1022" i="7"/>
  <c r="U1022" i="7"/>
  <c r="T1022" i="7"/>
  <c r="S1022" i="7"/>
  <c r="R1022" i="7"/>
  <c r="Q1022" i="7"/>
  <c r="P1022" i="7"/>
  <c r="O1022" i="7"/>
  <c r="N1022" i="7"/>
  <c r="M1022" i="7"/>
  <c r="L1022" i="7"/>
  <c r="K1022" i="7"/>
  <c r="J1022" i="7"/>
  <c r="I1022" i="7"/>
  <c r="H1022" i="7"/>
  <c r="G1022" i="7"/>
  <c r="F1022" i="7"/>
  <c r="E1022" i="7"/>
  <c r="D1022" i="7"/>
  <c r="C1022" i="7"/>
  <c r="B1022" i="7"/>
  <c r="A1022" i="7"/>
  <c r="AB1021" i="7"/>
  <c r="AA1021" i="7"/>
  <c r="Z1021" i="7"/>
  <c r="Y1021" i="7"/>
  <c r="X1021" i="7"/>
  <c r="W1021" i="7"/>
  <c r="V1021" i="7"/>
  <c r="U1021" i="7"/>
  <c r="T1021" i="7"/>
  <c r="S1021" i="7"/>
  <c r="R1021" i="7"/>
  <c r="Q1021" i="7"/>
  <c r="P1021" i="7"/>
  <c r="O1021" i="7"/>
  <c r="N1021" i="7"/>
  <c r="M1021" i="7"/>
  <c r="L1021" i="7"/>
  <c r="K1021" i="7"/>
  <c r="J1021" i="7"/>
  <c r="I1021" i="7"/>
  <c r="H1021" i="7"/>
  <c r="G1021" i="7"/>
  <c r="F1021" i="7"/>
  <c r="E1021" i="7"/>
  <c r="D1021" i="7"/>
  <c r="C1021" i="7"/>
  <c r="B1021" i="7"/>
  <c r="A1021" i="7"/>
  <c r="AB1020" i="7"/>
  <c r="AA1020" i="7"/>
  <c r="Z1020" i="7"/>
  <c r="Y1020" i="7"/>
  <c r="X1020" i="7"/>
  <c r="W1020" i="7"/>
  <c r="V1020" i="7"/>
  <c r="U1020" i="7"/>
  <c r="T1020" i="7"/>
  <c r="S1020" i="7"/>
  <c r="R1020" i="7"/>
  <c r="Q1020" i="7"/>
  <c r="P1020" i="7"/>
  <c r="O1020" i="7"/>
  <c r="N1020" i="7"/>
  <c r="M1020" i="7"/>
  <c r="L1020" i="7"/>
  <c r="K1020" i="7"/>
  <c r="J1020" i="7"/>
  <c r="I1020" i="7"/>
  <c r="H1020" i="7"/>
  <c r="G1020" i="7"/>
  <c r="F1020" i="7"/>
  <c r="E1020" i="7"/>
  <c r="D1020" i="7"/>
  <c r="C1020" i="7"/>
  <c r="B1020" i="7"/>
  <c r="A1020" i="7"/>
  <c r="AB1019" i="7"/>
  <c r="AA1019" i="7"/>
  <c r="Z1019" i="7"/>
  <c r="Y1019" i="7"/>
  <c r="X1019" i="7"/>
  <c r="W1019" i="7"/>
  <c r="V1019" i="7"/>
  <c r="U1019" i="7"/>
  <c r="T1019" i="7"/>
  <c r="S1019" i="7"/>
  <c r="R1019" i="7"/>
  <c r="Q1019" i="7"/>
  <c r="P1019" i="7"/>
  <c r="O1019" i="7"/>
  <c r="N1019" i="7"/>
  <c r="M1019" i="7"/>
  <c r="L1019" i="7"/>
  <c r="K1019" i="7"/>
  <c r="J1019" i="7"/>
  <c r="I1019" i="7"/>
  <c r="H1019" i="7"/>
  <c r="G1019" i="7"/>
  <c r="F1019" i="7"/>
  <c r="E1019" i="7"/>
  <c r="D1019" i="7"/>
  <c r="C1019" i="7"/>
  <c r="B1019" i="7"/>
  <c r="A1019" i="7"/>
  <c r="AB1018" i="7"/>
  <c r="AA1018" i="7"/>
  <c r="Z1018" i="7"/>
  <c r="Y1018" i="7"/>
  <c r="X1018" i="7"/>
  <c r="W1018" i="7"/>
  <c r="V1018" i="7"/>
  <c r="U1018" i="7"/>
  <c r="T1018" i="7"/>
  <c r="S1018" i="7"/>
  <c r="R1018" i="7"/>
  <c r="Q1018" i="7"/>
  <c r="P1018" i="7"/>
  <c r="O1018" i="7"/>
  <c r="N1018" i="7"/>
  <c r="M1018" i="7"/>
  <c r="L1018" i="7"/>
  <c r="K1018" i="7"/>
  <c r="J1018" i="7"/>
  <c r="I1018" i="7"/>
  <c r="H1018" i="7"/>
  <c r="G1018" i="7"/>
  <c r="F1018" i="7"/>
  <c r="E1018" i="7"/>
  <c r="D1018" i="7"/>
  <c r="C1018" i="7"/>
  <c r="B1018" i="7"/>
  <c r="A1018" i="7"/>
  <c r="AB1821" i="7"/>
  <c r="AA1821" i="7"/>
  <c r="Z1821" i="7"/>
  <c r="Y1821" i="7"/>
  <c r="X1821" i="7"/>
  <c r="W1821" i="7"/>
  <c r="V1821" i="7"/>
  <c r="U1821" i="7"/>
  <c r="T1821" i="7"/>
  <c r="S1821" i="7"/>
  <c r="R1821" i="7"/>
  <c r="Q1821" i="7"/>
  <c r="P1821" i="7"/>
  <c r="O1821" i="7"/>
  <c r="N1821" i="7"/>
  <c r="M1821" i="7"/>
  <c r="L1821" i="7"/>
  <c r="K1821" i="7"/>
  <c r="J1821" i="7"/>
  <c r="I1821" i="7"/>
  <c r="H1821" i="7"/>
  <c r="G1821" i="7"/>
  <c r="F1821" i="7"/>
  <c r="E1821" i="7"/>
  <c r="D1821" i="7"/>
  <c r="C1821" i="7"/>
  <c r="B1821" i="7"/>
  <c r="A1821" i="7"/>
  <c r="AB1815" i="7"/>
  <c r="AA1815" i="7"/>
  <c r="Z1815" i="7"/>
  <c r="Y1815" i="7"/>
  <c r="X1815" i="7"/>
  <c r="W1815" i="7"/>
  <c r="V1815" i="7"/>
  <c r="U1815" i="7"/>
  <c r="T1815" i="7"/>
  <c r="S1815" i="7"/>
  <c r="R1815" i="7"/>
  <c r="Q1815" i="7"/>
  <c r="P1815" i="7"/>
  <c r="O1815" i="7"/>
  <c r="N1815" i="7"/>
  <c r="M1815" i="7"/>
  <c r="L1815" i="7"/>
  <c r="K1815" i="7"/>
  <c r="J1815" i="7"/>
  <c r="I1815" i="7"/>
  <c r="H1815" i="7"/>
  <c r="G1815" i="7"/>
  <c r="F1815" i="7"/>
  <c r="E1815" i="7"/>
  <c r="D1815" i="7"/>
  <c r="C1815" i="7"/>
  <c r="B1815" i="7"/>
  <c r="A1815" i="7"/>
  <c r="AB1015" i="7"/>
  <c r="AA1015" i="7"/>
  <c r="Z1015" i="7"/>
  <c r="Y1015" i="7"/>
  <c r="X1015" i="7"/>
  <c r="W1015" i="7"/>
  <c r="V1015" i="7"/>
  <c r="U1015" i="7"/>
  <c r="T1015" i="7"/>
  <c r="S1015" i="7"/>
  <c r="R1015" i="7"/>
  <c r="Q1015" i="7"/>
  <c r="P1015" i="7"/>
  <c r="O1015" i="7"/>
  <c r="N1015" i="7"/>
  <c r="M1015" i="7"/>
  <c r="L1015" i="7"/>
  <c r="K1015" i="7"/>
  <c r="J1015" i="7"/>
  <c r="I1015" i="7"/>
  <c r="H1015" i="7"/>
  <c r="G1015" i="7"/>
  <c r="F1015" i="7"/>
  <c r="E1015" i="7"/>
  <c r="D1015" i="7"/>
  <c r="C1015" i="7"/>
  <c r="B1015" i="7"/>
  <c r="A1015" i="7"/>
  <c r="AB1014" i="7"/>
  <c r="AA1014" i="7"/>
  <c r="Z1014" i="7"/>
  <c r="Y1014" i="7"/>
  <c r="X1014" i="7"/>
  <c r="W1014" i="7"/>
  <c r="V1014" i="7"/>
  <c r="U1014" i="7"/>
  <c r="T1014" i="7"/>
  <c r="S1014" i="7"/>
  <c r="R1014" i="7"/>
  <c r="Q1014" i="7"/>
  <c r="P1014" i="7"/>
  <c r="O1014" i="7"/>
  <c r="N1014" i="7"/>
  <c r="M1014" i="7"/>
  <c r="L1014" i="7"/>
  <c r="K1014" i="7"/>
  <c r="J1014" i="7"/>
  <c r="I1014" i="7"/>
  <c r="H1014" i="7"/>
  <c r="G1014" i="7"/>
  <c r="F1014" i="7"/>
  <c r="E1014" i="7"/>
  <c r="D1014" i="7"/>
  <c r="C1014" i="7"/>
  <c r="B1014" i="7"/>
  <c r="A1014" i="7"/>
  <c r="AB1013" i="7"/>
  <c r="AA1013" i="7"/>
  <c r="Z1013" i="7"/>
  <c r="Y1013" i="7"/>
  <c r="X1013" i="7"/>
  <c r="W1013" i="7"/>
  <c r="V1013" i="7"/>
  <c r="U1013" i="7"/>
  <c r="T1013" i="7"/>
  <c r="S1013" i="7"/>
  <c r="R1013" i="7"/>
  <c r="Q1013" i="7"/>
  <c r="P1013" i="7"/>
  <c r="O1013" i="7"/>
  <c r="N1013" i="7"/>
  <c r="M1013" i="7"/>
  <c r="L1013" i="7"/>
  <c r="K1013" i="7"/>
  <c r="J1013" i="7"/>
  <c r="I1013" i="7"/>
  <c r="H1013" i="7"/>
  <c r="G1013" i="7"/>
  <c r="F1013" i="7"/>
  <c r="E1013" i="7"/>
  <c r="D1013" i="7"/>
  <c r="C1013" i="7"/>
  <c r="B1013" i="7"/>
  <c r="A1013" i="7"/>
  <c r="AB1012" i="7"/>
  <c r="AA1012" i="7"/>
  <c r="Z1012" i="7"/>
  <c r="Y1012" i="7"/>
  <c r="X1012" i="7"/>
  <c r="W1012" i="7"/>
  <c r="V1012" i="7"/>
  <c r="U1012" i="7"/>
  <c r="T1012" i="7"/>
  <c r="S1012" i="7"/>
  <c r="R1012" i="7"/>
  <c r="Q1012" i="7"/>
  <c r="P1012" i="7"/>
  <c r="O1012" i="7"/>
  <c r="N1012" i="7"/>
  <c r="M1012" i="7"/>
  <c r="L1012" i="7"/>
  <c r="K1012" i="7"/>
  <c r="J1012" i="7"/>
  <c r="I1012" i="7"/>
  <c r="H1012" i="7"/>
  <c r="G1012" i="7"/>
  <c r="F1012" i="7"/>
  <c r="E1012" i="7"/>
  <c r="D1012" i="7"/>
  <c r="C1012" i="7"/>
  <c r="B1012" i="7"/>
  <c r="A1012" i="7"/>
  <c r="AB1011" i="7"/>
  <c r="AA1011" i="7"/>
  <c r="Z1011" i="7"/>
  <c r="Y1011" i="7"/>
  <c r="X1011" i="7"/>
  <c r="W1011" i="7"/>
  <c r="V1011" i="7"/>
  <c r="U1011" i="7"/>
  <c r="T1011" i="7"/>
  <c r="S1011" i="7"/>
  <c r="R1011" i="7"/>
  <c r="Q1011" i="7"/>
  <c r="P1011" i="7"/>
  <c r="O1011" i="7"/>
  <c r="N1011" i="7"/>
  <c r="M1011" i="7"/>
  <c r="L1011" i="7"/>
  <c r="K1011" i="7"/>
  <c r="J1011" i="7"/>
  <c r="I1011" i="7"/>
  <c r="H1011" i="7"/>
  <c r="G1011" i="7"/>
  <c r="F1011" i="7"/>
  <c r="E1011" i="7"/>
  <c r="D1011" i="7"/>
  <c r="C1011" i="7"/>
  <c r="B1011" i="7"/>
  <c r="A1011" i="7"/>
  <c r="AB1802" i="7"/>
  <c r="AA1802" i="7"/>
  <c r="Z1802" i="7"/>
  <c r="Y1802" i="7"/>
  <c r="X1802" i="7"/>
  <c r="W1802" i="7"/>
  <c r="V1802" i="7"/>
  <c r="U1802" i="7"/>
  <c r="T1802" i="7"/>
  <c r="S1802" i="7"/>
  <c r="R1802" i="7"/>
  <c r="Q1802" i="7"/>
  <c r="P1802" i="7"/>
  <c r="O1802" i="7"/>
  <c r="N1802" i="7"/>
  <c r="M1802" i="7"/>
  <c r="L1802" i="7"/>
  <c r="K1802" i="7"/>
  <c r="J1802" i="7"/>
  <c r="I1802" i="7"/>
  <c r="H1802" i="7"/>
  <c r="G1802" i="7"/>
  <c r="F1802" i="7"/>
  <c r="E1802" i="7"/>
  <c r="D1802" i="7"/>
  <c r="C1802" i="7"/>
  <c r="B1802" i="7"/>
  <c r="A1802" i="7"/>
  <c r="AB1009" i="7"/>
  <c r="AA1009" i="7"/>
  <c r="Z1009" i="7"/>
  <c r="Y1009" i="7"/>
  <c r="X1009" i="7"/>
  <c r="W1009" i="7"/>
  <c r="V1009" i="7"/>
  <c r="U1009" i="7"/>
  <c r="T1009" i="7"/>
  <c r="S1009" i="7"/>
  <c r="R1009" i="7"/>
  <c r="Q1009" i="7"/>
  <c r="P1009" i="7"/>
  <c r="O1009" i="7"/>
  <c r="N1009" i="7"/>
  <c r="M1009" i="7"/>
  <c r="L1009" i="7"/>
  <c r="K1009" i="7"/>
  <c r="J1009" i="7"/>
  <c r="I1009" i="7"/>
  <c r="H1009" i="7"/>
  <c r="G1009" i="7"/>
  <c r="F1009" i="7"/>
  <c r="E1009" i="7"/>
  <c r="D1009" i="7"/>
  <c r="C1009" i="7"/>
  <c r="B1009" i="7"/>
  <c r="A1009" i="7"/>
  <c r="AB1008" i="7"/>
  <c r="AA1008" i="7"/>
  <c r="Z1008" i="7"/>
  <c r="Y1008" i="7"/>
  <c r="X1008" i="7"/>
  <c r="W1008" i="7"/>
  <c r="V1008" i="7"/>
  <c r="U1008" i="7"/>
  <c r="T1008" i="7"/>
  <c r="S1008" i="7"/>
  <c r="R1008" i="7"/>
  <c r="Q1008" i="7"/>
  <c r="P1008" i="7"/>
  <c r="O1008" i="7"/>
  <c r="N1008" i="7"/>
  <c r="M1008" i="7"/>
  <c r="L1008" i="7"/>
  <c r="K1008" i="7"/>
  <c r="J1008" i="7"/>
  <c r="I1008" i="7"/>
  <c r="H1008" i="7"/>
  <c r="G1008" i="7"/>
  <c r="F1008" i="7"/>
  <c r="E1008" i="7"/>
  <c r="D1008" i="7"/>
  <c r="C1008" i="7"/>
  <c r="B1008" i="7"/>
  <c r="A1008" i="7"/>
  <c r="AB1007" i="7"/>
  <c r="AA1007" i="7"/>
  <c r="Z1007" i="7"/>
  <c r="Y1007" i="7"/>
  <c r="X1007" i="7"/>
  <c r="W1007" i="7"/>
  <c r="V1007" i="7"/>
  <c r="U1007" i="7"/>
  <c r="T1007" i="7"/>
  <c r="S1007" i="7"/>
  <c r="R1007" i="7"/>
  <c r="Q1007" i="7"/>
  <c r="P1007" i="7"/>
  <c r="O1007" i="7"/>
  <c r="N1007" i="7"/>
  <c r="M1007" i="7"/>
  <c r="L1007" i="7"/>
  <c r="K1007" i="7"/>
  <c r="J1007" i="7"/>
  <c r="I1007" i="7"/>
  <c r="H1007" i="7"/>
  <c r="G1007" i="7"/>
  <c r="F1007" i="7"/>
  <c r="E1007" i="7"/>
  <c r="D1007" i="7"/>
  <c r="C1007" i="7"/>
  <c r="B1007" i="7"/>
  <c r="A1007" i="7"/>
  <c r="AB1006" i="7"/>
  <c r="AA1006" i="7"/>
  <c r="Z1006" i="7"/>
  <c r="Y1006" i="7"/>
  <c r="X1006" i="7"/>
  <c r="W1006" i="7"/>
  <c r="V1006" i="7"/>
  <c r="U1006" i="7"/>
  <c r="T1006" i="7"/>
  <c r="S1006" i="7"/>
  <c r="R1006" i="7"/>
  <c r="Q1006" i="7"/>
  <c r="P1006" i="7"/>
  <c r="O1006" i="7"/>
  <c r="N1006" i="7"/>
  <c r="M1006" i="7"/>
  <c r="L1006" i="7"/>
  <c r="K1006" i="7"/>
  <c r="J1006" i="7"/>
  <c r="I1006" i="7"/>
  <c r="H1006" i="7"/>
  <c r="G1006" i="7"/>
  <c r="F1006" i="7"/>
  <c r="E1006" i="7"/>
  <c r="D1006" i="7"/>
  <c r="C1006" i="7"/>
  <c r="B1006" i="7"/>
  <c r="A1006" i="7"/>
  <c r="AB1005" i="7"/>
  <c r="AA1005" i="7"/>
  <c r="Z1005" i="7"/>
  <c r="Y1005" i="7"/>
  <c r="X1005" i="7"/>
  <c r="W1005" i="7"/>
  <c r="V1005" i="7"/>
  <c r="U1005" i="7"/>
  <c r="T1005" i="7"/>
  <c r="S1005" i="7"/>
  <c r="R1005" i="7"/>
  <c r="Q1005" i="7"/>
  <c r="P1005" i="7"/>
  <c r="O1005" i="7"/>
  <c r="N1005" i="7"/>
  <c r="M1005" i="7"/>
  <c r="L1005" i="7"/>
  <c r="K1005" i="7"/>
  <c r="J1005" i="7"/>
  <c r="I1005" i="7"/>
  <c r="H1005" i="7"/>
  <c r="G1005" i="7"/>
  <c r="F1005" i="7"/>
  <c r="E1005" i="7"/>
  <c r="D1005" i="7"/>
  <c r="C1005" i="7"/>
  <c r="B1005" i="7"/>
  <c r="A1005" i="7"/>
  <c r="AB1004" i="7"/>
  <c r="AA1004" i="7"/>
  <c r="Z1004" i="7"/>
  <c r="Y1004" i="7"/>
  <c r="X1004" i="7"/>
  <c r="W1004" i="7"/>
  <c r="V1004" i="7"/>
  <c r="U1004" i="7"/>
  <c r="T1004" i="7"/>
  <c r="S1004" i="7"/>
  <c r="R1004" i="7"/>
  <c r="Q1004" i="7"/>
  <c r="P1004" i="7"/>
  <c r="O1004" i="7"/>
  <c r="N1004" i="7"/>
  <c r="M1004" i="7"/>
  <c r="L1004" i="7"/>
  <c r="K1004" i="7"/>
  <c r="J1004" i="7"/>
  <c r="I1004" i="7"/>
  <c r="H1004" i="7"/>
  <c r="G1004" i="7"/>
  <c r="F1004" i="7"/>
  <c r="E1004" i="7"/>
  <c r="D1004" i="7"/>
  <c r="C1004" i="7"/>
  <c r="B1004" i="7"/>
  <c r="A1004" i="7"/>
  <c r="AB1003" i="7"/>
  <c r="AA1003" i="7"/>
  <c r="Z1003" i="7"/>
  <c r="Y1003" i="7"/>
  <c r="X1003" i="7"/>
  <c r="W1003" i="7"/>
  <c r="V1003" i="7"/>
  <c r="U1003" i="7"/>
  <c r="T1003" i="7"/>
  <c r="S1003" i="7"/>
  <c r="R1003" i="7"/>
  <c r="Q1003" i="7"/>
  <c r="P1003" i="7"/>
  <c r="O1003" i="7"/>
  <c r="N1003" i="7"/>
  <c r="M1003" i="7"/>
  <c r="L1003" i="7"/>
  <c r="K1003" i="7"/>
  <c r="J1003" i="7"/>
  <c r="I1003" i="7"/>
  <c r="H1003" i="7"/>
  <c r="G1003" i="7"/>
  <c r="F1003" i="7"/>
  <c r="E1003" i="7"/>
  <c r="D1003" i="7"/>
  <c r="C1003" i="7"/>
  <c r="B1003" i="7"/>
  <c r="A1003" i="7"/>
  <c r="AB1002" i="7"/>
  <c r="AA1002" i="7"/>
  <c r="Z1002" i="7"/>
  <c r="Y1002" i="7"/>
  <c r="X1002" i="7"/>
  <c r="W1002" i="7"/>
  <c r="V1002" i="7"/>
  <c r="U1002" i="7"/>
  <c r="T1002" i="7"/>
  <c r="S1002" i="7"/>
  <c r="R1002" i="7"/>
  <c r="Q1002" i="7"/>
  <c r="P1002" i="7"/>
  <c r="O1002" i="7"/>
  <c r="N1002" i="7"/>
  <c r="M1002" i="7"/>
  <c r="L1002" i="7"/>
  <c r="K1002" i="7"/>
  <c r="J1002" i="7"/>
  <c r="I1002" i="7"/>
  <c r="H1002" i="7"/>
  <c r="G1002" i="7"/>
  <c r="F1002" i="7"/>
  <c r="E1002" i="7"/>
  <c r="D1002" i="7"/>
  <c r="C1002" i="7"/>
  <c r="B1002" i="7"/>
  <c r="A1002" i="7"/>
  <c r="AB1001" i="7"/>
  <c r="AA1001" i="7"/>
  <c r="Z1001" i="7"/>
  <c r="Y1001" i="7"/>
  <c r="X1001" i="7"/>
  <c r="W1001" i="7"/>
  <c r="V1001" i="7"/>
  <c r="U1001" i="7"/>
  <c r="T1001" i="7"/>
  <c r="S1001" i="7"/>
  <c r="R1001" i="7"/>
  <c r="Q1001" i="7"/>
  <c r="P1001" i="7"/>
  <c r="O1001" i="7"/>
  <c r="N1001" i="7"/>
  <c r="M1001" i="7"/>
  <c r="L1001" i="7"/>
  <c r="K1001" i="7"/>
  <c r="J1001" i="7"/>
  <c r="I1001" i="7"/>
  <c r="H1001" i="7"/>
  <c r="G1001" i="7"/>
  <c r="F1001" i="7"/>
  <c r="E1001" i="7"/>
  <c r="D1001" i="7"/>
  <c r="C1001" i="7"/>
  <c r="B1001" i="7"/>
  <c r="A1001" i="7"/>
  <c r="AB1000" i="7"/>
  <c r="AA1000" i="7"/>
  <c r="Z1000" i="7"/>
  <c r="Y1000" i="7"/>
  <c r="X1000" i="7"/>
  <c r="W1000" i="7"/>
  <c r="V1000" i="7"/>
  <c r="U1000" i="7"/>
  <c r="T1000" i="7"/>
  <c r="S1000" i="7"/>
  <c r="R1000" i="7"/>
  <c r="Q1000" i="7"/>
  <c r="P1000" i="7"/>
  <c r="O1000" i="7"/>
  <c r="N1000" i="7"/>
  <c r="M1000" i="7"/>
  <c r="L1000" i="7"/>
  <c r="K1000" i="7"/>
  <c r="J1000" i="7"/>
  <c r="I1000" i="7"/>
  <c r="H1000" i="7"/>
  <c r="G1000" i="7"/>
  <c r="F1000" i="7"/>
  <c r="E1000" i="7"/>
  <c r="D1000" i="7"/>
  <c r="C1000" i="7"/>
  <c r="B1000" i="7"/>
  <c r="A1000" i="7"/>
  <c r="AB999" i="7"/>
  <c r="AA999" i="7"/>
  <c r="Z999" i="7"/>
  <c r="Y999" i="7"/>
  <c r="X999" i="7"/>
  <c r="W999" i="7"/>
  <c r="V999" i="7"/>
  <c r="U999" i="7"/>
  <c r="T999" i="7"/>
  <c r="S999" i="7"/>
  <c r="R999" i="7"/>
  <c r="Q999" i="7"/>
  <c r="P999" i="7"/>
  <c r="O999" i="7"/>
  <c r="N999" i="7"/>
  <c r="M999" i="7"/>
  <c r="L999" i="7"/>
  <c r="K999" i="7"/>
  <c r="J999" i="7"/>
  <c r="I999" i="7"/>
  <c r="H999" i="7"/>
  <c r="G999" i="7"/>
  <c r="F999" i="7"/>
  <c r="E999" i="7"/>
  <c r="D999" i="7"/>
  <c r="C999" i="7"/>
  <c r="B999" i="7"/>
  <c r="A999" i="7"/>
  <c r="AB998" i="7"/>
  <c r="AA998" i="7"/>
  <c r="Z998" i="7"/>
  <c r="Y998" i="7"/>
  <c r="X998" i="7"/>
  <c r="W998" i="7"/>
  <c r="V998" i="7"/>
  <c r="U998" i="7"/>
  <c r="T998" i="7"/>
  <c r="S998" i="7"/>
  <c r="R998" i="7"/>
  <c r="Q998" i="7"/>
  <c r="P998" i="7"/>
  <c r="O998" i="7"/>
  <c r="N998" i="7"/>
  <c r="M998" i="7"/>
  <c r="L998" i="7"/>
  <c r="K998" i="7"/>
  <c r="J998" i="7"/>
  <c r="I998" i="7"/>
  <c r="H998" i="7"/>
  <c r="G998" i="7"/>
  <c r="F998" i="7"/>
  <c r="E998" i="7"/>
  <c r="D998" i="7"/>
  <c r="C998" i="7"/>
  <c r="B998" i="7"/>
  <c r="A998" i="7"/>
  <c r="AB997" i="7"/>
  <c r="AA997" i="7"/>
  <c r="Z997" i="7"/>
  <c r="Y997" i="7"/>
  <c r="X997" i="7"/>
  <c r="W997" i="7"/>
  <c r="V997" i="7"/>
  <c r="U997" i="7"/>
  <c r="T997" i="7"/>
  <c r="S997" i="7"/>
  <c r="R997" i="7"/>
  <c r="Q997" i="7"/>
  <c r="P997" i="7"/>
  <c r="O997" i="7"/>
  <c r="N997" i="7"/>
  <c r="M997" i="7"/>
  <c r="L997" i="7"/>
  <c r="K997" i="7"/>
  <c r="J997" i="7"/>
  <c r="I997" i="7"/>
  <c r="H997" i="7"/>
  <c r="G997" i="7"/>
  <c r="F997" i="7"/>
  <c r="E997" i="7"/>
  <c r="D997" i="7"/>
  <c r="C997" i="7"/>
  <c r="B997" i="7"/>
  <c r="A997" i="7"/>
  <c r="AB996" i="7"/>
  <c r="AA996" i="7"/>
  <c r="Z996" i="7"/>
  <c r="Y996" i="7"/>
  <c r="X996" i="7"/>
  <c r="W996" i="7"/>
  <c r="V996" i="7"/>
  <c r="U996" i="7"/>
  <c r="T996" i="7"/>
  <c r="S996" i="7"/>
  <c r="R996" i="7"/>
  <c r="Q996" i="7"/>
  <c r="P996" i="7"/>
  <c r="O996" i="7"/>
  <c r="N996" i="7"/>
  <c r="M996" i="7"/>
  <c r="L996" i="7"/>
  <c r="K996" i="7"/>
  <c r="J996" i="7"/>
  <c r="I996" i="7"/>
  <c r="H996" i="7"/>
  <c r="G996" i="7"/>
  <c r="F996" i="7"/>
  <c r="E996" i="7"/>
  <c r="D996" i="7"/>
  <c r="C996" i="7"/>
  <c r="B996" i="7"/>
  <c r="A996" i="7"/>
  <c r="AB995" i="7"/>
  <c r="AA995" i="7"/>
  <c r="Z995" i="7"/>
  <c r="Y995" i="7"/>
  <c r="X995" i="7"/>
  <c r="W995" i="7"/>
  <c r="V995" i="7"/>
  <c r="U995" i="7"/>
  <c r="T995" i="7"/>
  <c r="S995" i="7"/>
  <c r="R995" i="7"/>
  <c r="Q995" i="7"/>
  <c r="P995" i="7"/>
  <c r="O995" i="7"/>
  <c r="N995" i="7"/>
  <c r="M995" i="7"/>
  <c r="L995" i="7"/>
  <c r="K995" i="7"/>
  <c r="J995" i="7"/>
  <c r="I995" i="7"/>
  <c r="H995" i="7"/>
  <c r="G995" i="7"/>
  <c r="F995" i="7"/>
  <c r="E995" i="7"/>
  <c r="D995" i="7"/>
  <c r="C995" i="7"/>
  <c r="B995" i="7"/>
  <c r="A995" i="7"/>
  <c r="AB1771" i="7"/>
  <c r="AA1771" i="7"/>
  <c r="Z1771" i="7"/>
  <c r="Y1771" i="7"/>
  <c r="X1771" i="7"/>
  <c r="W1771" i="7"/>
  <c r="V1771" i="7"/>
  <c r="U1771" i="7"/>
  <c r="T1771" i="7"/>
  <c r="S1771" i="7"/>
  <c r="R1771" i="7"/>
  <c r="Q1771" i="7"/>
  <c r="P1771" i="7"/>
  <c r="O1771" i="7"/>
  <c r="N1771" i="7"/>
  <c r="M1771" i="7"/>
  <c r="L1771" i="7"/>
  <c r="K1771" i="7"/>
  <c r="J1771" i="7"/>
  <c r="I1771" i="7"/>
  <c r="H1771" i="7"/>
  <c r="G1771" i="7"/>
  <c r="F1771" i="7"/>
  <c r="E1771" i="7"/>
  <c r="D1771" i="7"/>
  <c r="C1771" i="7"/>
  <c r="B1771" i="7"/>
  <c r="A1771" i="7"/>
  <c r="AB993" i="7"/>
  <c r="AA993" i="7"/>
  <c r="Z993" i="7"/>
  <c r="Y993" i="7"/>
  <c r="X993" i="7"/>
  <c r="W993" i="7"/>
  <c r="V993" i="7"/>
  <c r="U993" i="7"/>
  <c r="T993" i="7"/>
  <c r="S993" i="7"/>
  <c r="R993" i="7"/>
  <c r="Q993" i="7"/>
  <c r="P993" i="7"/>
  <c r="O993" i="7"/>
  <c r="N993" i="7"/>
  <c r="M993" i="7"/>
  <c r="L993" i="7"/>
  <c r="K993" i="7"/>
  <c r="J993" i="7"/>
  <c r="I993" i="7"/>
  <c r="H993" i="7"/>
  <c r="G993" i="7"/>
  <c r="F993" i="7"/>
  <c r="E993" i="7"/>
  <c r="D993" i="7"/>
  <c r="C993" i="7"/>
  <c r="B993" i="7"/>
  <c r="A993" i="7"/>
  <c r="AB992" i="7"/>
  <c r="AA992" i="7"/>
  <c r="Z992" i="7"/>
  <c r="Y992" i="7"/>
  <c r="X992" i="7"/>
  <c r="W992" i="7"/>
  <c r="V992" i="7"/>
  <c r="U992" i="7"/>
  <c r="T992" i="7"/>
  <c r="S992" i="7"/>
  <c r="R992" i="7"/>
  <c r="Q992" i="7"/>
  <c r="P992" i="7"/>
  <c r="O992" i="7"/>
  <c r="N992" i="7"/>
  <c r="M992" i="7"/>
  <c r="L992" i="7"/>
  <c r="K992" i="7"/>
  <c r="J992" i="7"/>
  <c r="I992" i="7"/>
  <c r="H992" i="7"/>
  <c r="G992" i="7"/>
  <c r="F992" i="7"/>
  <c r="E992" i="7"/>
  <c r="D992" i="7"/>
  <c r="C992" i="7"/>
  <c r="B992" i="7"/>
  <c r="A992" i="7"/>
  <c r="AB991" i="7"/>
  <c r="AA991" i="7"/>
  <c r="Z991" i="7"/>
  <c r="Y991" i="7"/>
  <c r="X991" i="7"/>
  <c r="W991" i="7"/>
  <c r="V991" i="7"/>
  <c r="U991" i="7"/>
  <c r="T991" i="7"/>
  <c r="S991" i="7"/>
  <c r="R991" i="7"/>
  <c r="Q991" i="7"/>
  <c r="P991" i="7"/>
  <c r="O991" i="7"/>
  <c r="N991" i="7"/>
  <c r="M991" i="7"/>
  <c r="L991" i="7"/>
  <c r="K991" i="7"/>
  <c r="J991" i="7"/>
  <c r="I991" i="7"/>
  <c r="H991" i="7"/>
  <c r="G991" i="7"/>
  <c r="F991" i="7"/>
  <c r="E991" i="7"/>
  <c r="D991" i="7"/>
  <c r="C991" i="7"/>
  <c r="B991" i="7"/>
  <c r="A991" i="7"/>
  <c r="AB990" i="7"/>
  <c r="AA990" i="7"/>
  <c r="Z990" i="7"/>
  <c r="Y990" i="7"/>
  <c r="X990" i="7"/>
  <c r="W990" i="7"/>
  <c r="V990" i="7"/>
  <c r="U990" i="7"/>
  <c r="T990" i="7"/>
  <c r="S990" i="7"/>
  <c r="R990" i="7"/>
  <c r="Q990" i="7"/>
  <c r="P990" i="7"/>
  <c r="O990" i="7"/>
  <c r="N990" i="7"/>
  <c r="M990" i="7"/>
  <c r="L990" i="7"/>
  <c r="K990" i="7"/>
  <c r="J990" i="7"/>
  <c r="I990" i="7"/>
  <c r="H990" i="7"/>
  <c r="G990" i="7"/>
  <c r="F990" i="7"/>
  <c r="E990" i="7"/>
  <c r="D990" i="7"/>
  <c r="C990" i="7"/>
  <c r="B990" i="7"/>
  <c r="A990" i="7"/>
  <c r="AB989" i="7"/>
  <c r="AA989" i="7"/>
  <c r="Z989" i="7"/>
  <c r="Y989" i="7"/>
  <c r="X989" i="7"/>
  <c r="W989" i="7"/>
  <c r="V989" i="7"/>
  <c r="U989" i="7"/>
  <c r="T989" i="7"/>
  <c r="S989" i="7"/>
  <c r="R989" i="7"/>
  <c r="Q989" i="7"/>
  <c r="P989" i="7"/>
  <c r="O989" i="7"/>
  <c r="N989" i="7"/>
  <c r="M989" i="7"/>
  <c r="L989" i="7"/>
  <c r="K989" i="7"/>
  <c r="J989" i="7"/>
  <c r="I989" i="7"/>
  <c r="H989" i="7"/>
  <c r="G989" i="7"/>
  <c r="F989" i="7"/>
  <c r="E989" i="7"/>
  <c r="D989" i="7"/>
  <c r="C989" i="7"/>
  <c r="B989" i="7"/>
  <c r="A989" i="7"/>
  <c r="AB988" i="7"/>
  <c r="AA988" i="7"/>
  <c r="Z988" i="7"/>
  <c r="Y988" i="7"/>
  <c r="X988" i="7"/>
  <c r="W988" i="7"/>
  <c r="V988" i="7"/>
  <c r="U988" i="7"/>
  <c r="T988" i="7"/>
  <c r="S988" i="7"/>
  <c r="R988" i="7"/>
  <c r="Q988" i="7"/>
  <c r="P988" i="7"/>
  <c r="O988" i="7"/>
  <c r="N988" i="7"/>
  <c r="M988" i="7"/>
  <c r="L988" i="7"/>
  <c r="K988" i="7"/>
  <c r="J988" i="7"/>
  <c r="I988" i="7"/>
  <c r="H988" i="7"/>
  <c r="G988" i="7"/>
  <c r="F988" i="7"/>
  <c r="E988" i="7"/>
  <c r="D988" i="7"/>
  <c r="C988" i="7"/>
  <c r="B988" i="7"/>
  <c r="A988" i="7"/>
  <c r="AB987" i="7"/>
  <c r="AA987" i="7"/>
  <c r="Z987" i="7"/>
  <c r="Y987" i="7"/>
  <c r="X987" i="7"/>
  <c r="W987" i="7"/>
  <c r="V987" i="7"/>
  <c r="U987" i="7"/>
  <c r="T987" i="7"/>
  <c r="S987" i="7"/>
  <c r="R987" i="7"/>
  <c r="Q987" i="7"/>
  <c r="P987" i="7"/>
  <c r="O987" i="7"/>
  <c r="N987" i="7"/>
  <c r="M987" i="7"/>
  <c r="L987" i="7"/>
  <c r="K987" i="7"/>
  <c r="J987" i="7"/>
  <c r="I987" i="7"/>
  <c r="H987" i="7"/>
  <c r="G987" i="7"/>
  <c r="F987" i="7"/>
  <c r="E987" i="7"/>
  <c r="D987" i="7"/>
  <c r="C987" i="7"/>
  <c r="B987" i="7"/>
  <c r="A987" i="7"/>
  <c r="AB986" i="7"/>
  <c r="AA986" i="7"/>
  <c r="Z986" i="7"/>
  <c r="Y986" i="7"/>
  <c r="X986" i="7"/>
  <c r="W986" i="7"/>
  <c r="V986" i="7"/>
  <c r="U986" i="7"/>
  <c r="T986" i="7"/>
  <c r="S986" i="7"/>
  <c r="R986" i="7"/>
  <c r="Q986" i="7"/>
  <c r="P986" i="7"/>
  <c r="O986" i="7"/>
  <c r="N986" i="7"/>
  <c r="M986" i="7"/>
  <c r="L986" i="7"/>
  <c r="K986" i="7"/>
  <c r="J986" i="7"/>
  <c r="I986" i="7"/>
  <c r="H986" i="7"/>
  <c r="G986" i="7"/>
  <c r="F986" i="7"/>
  <c r="E986" i="7"/>
  <c r="D986" i="7"/>
  <c r="C986" i="7"/>
  <c r="B986" i="7"/>
  <c r="A986" i="7"/>
  <c r="AB985" i="7"/>
  <c r="AA985" i="7"/>
  <c r="Z985" i="7"/>
  <c r="Y985" i="7"/>
  <c r="X985" i="7"/>
  <c r="W985" i="7"/>
  <c r="V985" i="7"/>
  <c r="U985" i="7"/>
  <c r="T985" i="7"/>
  <c r="S985" i="7"/>
  <c r="R985" i="7"/>
  <c r="Q985" i="7"/>
  <c r="P985" i="7"/>
  <c r="O985" i="7"/>
  <c r="N985" i="7"/>
  <c r="M985" i="7"/>
  <c r="L985" i="7"/>
  <c r="K985" i="7"/>
  <c r="J985" i="7"/>
  <c r="I985" i="7"/>
  <c r="H985" i="7"/>
  <c r="G985" i="7"/>
  <c r="F985" i="7"/>
  <c r="E985" i="7"/>
  <c r="D985" i="7"/>
  <c r="C985" i="7"/>
  <c r="B985" i="7"/>
  <c r="A985" i="7"/>
  <c r="AB984" i="7"/>
  <c r="AA984" i="7"/>
  <c r="Z984" i="7"/>
  <c r="Y984" i="7"/>
  <c r="X984" i="7"/>
  <c r="W984" i="7"/>
  <c r="V984" i="7"/>
  <c r="U984" i="7"/>
  <c r="T984" i="7"/>
  <c r="S984" i="7"/>
  <c r="R984" i="7"/>
  <c r="Q984" i="7"/>
  <c r="P984" i="7"/>
  <c r="O984" i="7"/>
  <c r="N984" i="7"/>
  <c r="M984" i="7"/>
  <c r="L984" i="7"/>
  <c r="K984" i="7"/>
  <c r="J984" i="7"/>
  <c r="I984" i="7"/>
  <c r="H984" i="7"/>
  <c r="G984" i="7"/>
  <c r="F984" i="7"/>
  <c r="E984" i="7"/>
  <c r="D984" i="7"/>
  <c r="C984" i="7"/>
  <c r="B984" i="7"/>
  <c r="A984" i="7"/>
  <c r="AB983" i="7"/>
  <c r="AA983" i="7"/>
  <c r="Z983" i="7"/>
  <c r="Y983" i="7"/>
  <c r="X983" i="7"/>
  <c r="W983" i="7"/>
  <c r="V983" i="7"/>
  <c r="U983" i="7"/>
  <c r="T983" i="7"/>
  <c r="S983" i="7"/>
  <c r="R983" i="7"/>
  <c r="Q983" i="7"/>
  <c r="P983" i="7"/>
  <c r="O983" i="7"/>
  <c r="N983" i="7"/>
  <c r="M983" i="7"/>
  <c r="L983" i="7"/>
  <c r="K983" i="7"/>
  <c r="J983" i="7"/>
  <c r="I983" i="7"/>
  <c r="H983" i="7"/>
  <c r="G983" i="7"/>
  <c r="F983" i="7"/>
  <c r="E983" i="7"/>
  <c r="D983" i="7"/>
  <c r="C983" i="7"/>
  <c r="B983" i="7"/>
  <c r="A983" i="7"/>
  <c r="AB982" i="7"/>
  <c r="AA982" i="7"/>
  <c r="Z982" i="7"/>
  <c r="Y982" i="7"/>
  <c r="X982" i="7"/>
  <c r="W982" i="7"/>
  <c r="V982" i="7"/>
  <c r="U982" i="7"/>
  <c r="T982" i="7"/>
  <c r="S982" i="7"/>
  <c r="R982" i="7"/>
  <c r="Q982" i="7"/>
  <c r="P982" i="7"/>
  <c r="O982" i="7"/>
  <c r="N982" i="7"/>
  <c r="M982" i="7"/>
  <c r="L982" i="7"/>
  <c r="K982" i="7"/>
  <c r="J982" i="7"/>
  <c r="I982" i="7"/>
  <c r="H982" i="7"/>
  <c r="G982" i="7"/>
  <c r="F982" i="7"/>
  <c r="E982" i="7"/>
  <c r="D982" i="7"/>
  <c r="C982" i="7"/>
  <c r="B982" i="7"/>
  <c r="A982" i="7"/>
  <c r="AB981" i="7"/>
  <c r="AA981" i="7"/>
  <c r="Z981" i="7"/>
  <c r="Y981" i="7"/>
  <c r="X981" i="7"/>
  <c r="W981" i="7"/>
  <c r="V981" i="7"/>
  <c r="U981" i="7"/>
  <c r="T981" i="7"/>
  <c r="S981" i="7"/>
  <c r="R981" i="7"/>
  <c r="Q981" i="7"/>
  <c r="P981" i="7"/>
  <c r="O981" i="7"/>
  <c r="N981" i="7"/>
  <c r="M981" i="7"/>
  <c r="L981" i="7"/>
  <c r="K981" i="7"/>
  <c r="J981" i="7"/>
  <c r="I981" i="7"/>
  <c r="H981" i="7"/>
  <c r="G981" i="7"/>
  <c r="F981" i="7"/>
  <c r="E981" i="7"/>
  <c r="D981" i="7"/>
  <c r="C981" i="7"/>
  <c r="B981" i="7"/>
  <c r="A981" i="7"/>
  <c r="AB980" i="7"/>
  <c r="AA980" i="7"/>
  <c r="Z980" i="7"/>
  <c r="Y980" i="7"/>
  <c r="X980" i="7"/>
  <c r="W980" i="7"/>
  <c r="V980" i="7"/>
  <c r="U980" i="7"/>
  <c r="T980" i="7"/>
  <c r="S980" i="7"/>
  <c r="R980" i="7"/>
  <c r="Q980" i="7"/>
  <c r="P980" i="7"/>
  <c r="O980" i="7"/>
  <c r="N980" i="7"/>
  <c r="M980" i="7"/>
  <c r="L980" i="7"/>
  <c r="K980" i="7"/>
  <c r="J980" i="7"/>
  <c r="I980" i="7"/>
  <c r="H980" i="7"/>
  <c r="G980" i="7"/>
  <c r="F980" i="7"/>
  <c r="E980" i="7"/>
  <c r="D980" i="7"/>
  <c r="C980" i="7"/>
  <c r="B980" i="7"/>
  <c r="A980" i="7"/>
  <c r="AB979" i="7"/>
  <c r="AA979" i="7"/>
  <c r="Z979" i="7"/>
  <c r="Y979" i="7"/>
  <c r="X979" i="7"/>
  <c r="W979" i="7"/>
  <c r="V979" i="7"/>
  <c r="U979" i="7"/>
  <c r="T979" i="7"/>
  <c r="S979" i="7"/>
  <c r="R979" i="7"/>
  <c r="Q979" i="7"/>
  <c r="P979" i="7"/>
  <c r="O979" i="7"/>
  <c r="N979" i="7"/>
  <c r="M979" i="7"/>
  <c r="L979" i="7"/>
  <c r="K979" i="7"/>
  <c r="J979" i="7"/>
  <c r="I979" i="7"/>
  <c r="H979" i="7"/>
  <c r="G979" i="7"/>
  <c r="F979" i="7"/>
  <c r="E979" i="7"/>
  <c r="D979" i="7"/>
  <c r="C979" i="7"/>
  <c r="B979" i="7"/>
  <c r="A979" i="7"/>
  <c r="AB978" i="7"/>
  <c r="AA978" i="7"/>
  <c r="Z978" i="7"/>
  <c r="Y978" i="7"/>
  <c r="X978" i="7"/>
  <c r="W978" i="7"/>
  <c r="V978" i="7"/>
  <c r="U978" i="7"/>
  <c r="T978" i="7"/>
  <c r="S978" i="7"/>
  <c r="R978" i="7"/>
  <c r="Q978" i="7"/>
  <c r="P978" i="7"/>
  <c r="O978" i="7"/>
  <c r="N978" i="7"/>
  <c r="M978" i="7"/>
  <c r="L978" i="7"/>
  <c r="K978" i="7"/>
  <c r="J978" i="7"/>
  <c r="I978" i="7"/>
  <c r="H978" i="7"/>
  <c r="G978" i="7"/>
  <c r="F978" i="7"/>
  <c r="E978" i="7"/>
  <c r="D978" i="7"/>
  <c r="C978" i="7"/>
  <c r="B978" i="7"/>
  <c r="A978" i="7"/>
  <c r="AB977" i="7"/>
  <c r="AA977" i="7"/>
  <c r="Z977" i="7"/>
  <c r="Y977" i="7"/>
  <c r="X977" i="7"/>
  <c r="W977" i="7"/>
  <c r="V977" i="7"/>
  <c r="U977" i="7"/>
  <c r="T977" i="7"/>
  <c r="S977" i="7"/>
  <c r="R977" i="7"/>
  <c r="Q977" i="7"/>
  <c r="P977" i="7"/>
  <c r="O977" i="7"/>
  <c r="N977" i="7"/>
  <c r="M977" i="7"/>
  <c r="L977" i="7"/>
  <c r="K977" i="7"/>
  <c r="J977" i="7"/>
  <c r="I977" i="7"/>
  <c r="H977" i="7"/>
  <c r="G977" i="7"/>
  <c r="F977" i="7"/>
  <c r="E977" i="7"/>
  <c r="D977" i="7"/>
  <c r="C977" i="7"/>
  <c r="B977" i="7"/>
  <c r="A977" i="7"/>
  <c r="AB976" i="7"/>
  <c r="AA976" i="7"/>
  <c r="Z976" i="7"/>
  <c r="Y976" i="7"/>
  <c r="X976" i="7"/>
  <c r="W976" i="7"/>
  <c r="V976" i="7"/>
  <c r="U976" i="7"/>
  <c r="T976" i="7"/>
  <c r="S976" i="7"/>
  <c r="R976" i="7"/>
  <c r="Q976" i="7"/>
  <c r="P976" i="7"/>
  <c r="O976" i="7"/>
  <c r="N976" i="7"/>
  <c r="M976" i="7"/>
  <c r="L976" i="7"/>
  <c r="K976" i="7"/>
  <c r="J976" i="7"/>
  <c r="I976" i="7"/>
  <c r="H976" i="7"/>
  <c r="G976" i="7"/>
  <c r="F976" i="7"/>
  <c r="E976" i="7"/>
  <c r="D976" i="7"/>
  <c r="C976" i="7"/>
  <c r="B976" i="7"/>
  <c r="A976" i="7"/>
  <c r="AB975" i="7"/>
  <c r="AA975" i="7"/>
  <c r="Z975" i="7"/>
  <c r="Y975" i="7"/>
  <c r="X975" i="7"/>
  <c r="W975" i="7"/>
  <c r="V975" i="7"/>
  <c r="U975" i="7"/>
  <c r="T975" i="7"/>
  <c r="S975" i="7"/>
  <c r="R975" i="7"/>
  <c r="Q975" i="7"/>
  <c r="P975" i="7"/>
  <c r="O975" i="7"/>
  <c r="N975" i="7"/>
  <c r="M975" i="7"/>
  <c r="L975" i="7"/>
  <c r="K975" i="7"/>
  <c r="J975" i="7"/>
  <c r="I975" i="7"/>
  <c r="H975" i="7"/>
  <c r="G975" i="7"/>
  <c r="F975" i="7"/>
  <c r="E975" i="7"/>
  <c r="D975" i="7"/>
  <c r="C975" i="7"/>
  <c r="B975" i="7"/>
  <c r="A975" i="7"/>
  <c r="AB974" i="7"/>
  <c r="AA974" i="7"/>
  <c r="Z974" i="7"/>
  <c r="Y974" i="7"/>
  <c r="X974" i="7"/>
  <c r="W974" i="7"/>
  <c r="V974" i="7"/>
  <c r="U974" i="7"/>
  <c r="T974" i="7"/>
  <c r="S974" i="7"/>
  <c r="R974" i="7"/>
  <c r="Q974" i="7"/>
  <c r="P974" i="7"/>
  <c r="O974" i="7"/>
  <c r="N974" i="7"/>
  <c r="M974" i="7"/>
  <c r="L974" i="7"/>
  <c r="K974" i="7"/>
  <c r="J974" i="7"/>
  <c r="I974" i="7"/>
  <c r="H974" i="7"/>
  <c r="G974" i="7"/>
  <c r="F974" i="7"/>
  <c r="E974" i="7"/>
  <c r="D974" i="7"/>
  <c r="C974" i="7"/>
  <c r="B974" i="7"/>
  <c r="A974" i="7"/>
  <c r="AB973" i="7"/>
  <c r="AA973" i="7"/>
  <c r="Z973" i="7"/>
  <c r="Y973" i="7"/>
  <c r="X973" i="7"/>
  <c r="W973" i="7"/>
  <c r="V973" i="7"/>
  <c r="U973" i="7"/>
  <c r="T973" i="7"/>
  <c r="S973" i="7"/>
  <c r="R973" i="7"/>
  <c r="Q973" i="7"/>
  <c r="P973" i="7"/>
  <c r="O973" i="7"/>
  <c r="N973" i="7"/>
  <c r="M973" i="7"/>
  <c r="L973" i="7"/>
  <c r="K973" i="7"/>
  <c r="J973" i="7"/>
  <c r="I973" i="7"/>
  <c r="H973" i="7"/>
  <c r="G973" i="7"/>
  <c r="F973" i="7"/>
  <c r="E973" i="7"/>
  <c r="D973" i="7"/>
  <c r="C973" i="7"/>
  <c r="B973" i="7"/>
  <c r="A973" i="7"/>
  <c r="AB972" i="7"/>
  <c r="AA972" i="7"/>
  <c r="Z972" i="7"/>
  <c r="Y972" i="7"/>
  <c r="X972" i="7"/>
  <c r="W972" i="7"/>
  <c r="V972" i="7"/>
  <c r="U972" i="7"/>
  <c r="T972" i="7"/>
  <c r="S972" i="7"/>
  <c r="R972" i="7"/>
  <c r="Q972" i="7"/>
  <c r="P972" i="7"/>
  <c r="O972" i="7"/>
  <c r="N972" i="7"/>
  <c r="M972" i="7"/>
  <c r="L972" i="7"/>
  <c r="K972" i="7"/>
  <c r="J972" i="7"/>
  <c r="I972" i="7"/>
  <c r="H972" i="7"/>
  <c r="G972" i="7"/>
  <c r="F972" i="7"/>
  <c r="E972" i="7"/>
  <c r="D972" i="7"/>
  <c r="C972" i="7"/>
  <c r="B972" i="7"/>
  <c r="A972" i="7"/>
  <c r="AB971" i="7"/>
  <c r="AA971" i="7"/>
  <c r="Z971" i="7"/>
  <c r="Y971" i="7"/>
  <c r="X971" i="7"/>
  <c r="W971" i="7"/>
  <c r="V971" i="7"/>
  <c r="U971" i="7"/>
  <c r="T971" i="7"/>
  <c r="S971" i="7"/>
  <c r="R971" i="7"/>
  <c r="Q971" i="7"/>
  <c r="P971" i="7"/>
  <c r="O971" i="7"/>
  <c r="N971" i="7"/>
  <c r="M971" i="7"/>
  <c r="L971" i="7"/>
  <c r="K971" i="7"/>
  <c r="J971" i="7"/>
  <c r="I971" i="7"/>
  <c r="H971" i="7"/>
  <c r="G971" i="7"/>
  <c r="F971" i="7"/>
  <c r="E971" i="7"/>
  <c r="D971" i="7"/>
  <c r="C971" i="7"/>
  <c r="B971" i="7"/>
  <c r="A971" i="7"/>
  <c r="AB970" i="7"/>
  <c r="AA970" i="7"/>
  <c r="Z970" i="7"/>
  <c r="Y970" i="7"/>
  <c r="X970" i="7"/>
  <c r="W970" i="7"/>
  <c r="V970" i="7"/>
  <c r="U970" i="7"/>
  <c r="T970" i="7"/>
  <c r="S970" i="7"/>
  <c r="R970" i="7"/>
  <c r="Q970" i="7"/>
  <c r="P970" i="7"/>
  <c r="O970" i="7"/>
  <c r="N970" i="7"/>
  <c r="M970" i="7"/>
  <c r="L970" i="7"/>
  <c r="K970" i="7"/>
  <c r="J970" i="7"/>
  <c r="I970" i="7"/>
  <c r="H970" i="7"/>
  <c r="G970" i="7"/>
  <c r="F970" i="7"/>
  <c r="E970" i="7"/>
  <c r="D970" i="7"/>
  <c r="C970" i="7"/>
  <c r="B970" i="7"/>
  <c r="A970" i="7"/>
  <c r="AB969" i="7"/>
  <c r="AA969" i="7"/>
  <c r="Z969" i="7"/>
  <c r="Y969" i="7"/>
  <c r="X969" i="7"/>
  <c r="W969" i="7"/>
  <c r="V969" i="7"/>
  <c r="U969" i="7"/>
  <c r="T969" i="7"/>
  <c r="S969" i="7"/>
  <c r="R969" i="7"/>
  <c r="Q969" i="7"/>
  <c r="P969" i="7"/>
  <c r="O969" i="7"/>
  <c r="N969" i="7"/>
  <c r="M969" i="7"/>
  <c r="L969" i="7"/>
  <c r="K969" i="7"/>
  <c r="J969" i="7"/>
  <c r="I969" i="7"/>
  <c r="H969" i="7"/>
  <c r="G969" i="7"/>
  <c r="F969" i="7"/>
  <c r="E969" i="7"/>
  <c r="D969" i="7"/>
  <c r="C969" i="7"/>
  <c r="B969" i="7"/>
  <c r="A969" i="7"/>
  <c r="AB968" i="7"/>
  <c r="AA968" i="7"/>
  <c r="Z968" i="7"/>
  <c r="Y968" i="7"/>
  <c r="X968" i="7"/>
  <c r="W968" i="7"/>
  <c r="V968" i="7"/>
  <c r="U968" i="7"/>
  <c r="T968" i="7"/>
  <c r="S968" i="7"/>
  <c r="R968" i="7"/>
  <c r="Q968" i="7"/>
  <c r="P968" i="7"/>
  <c r="O968" i="7"/>
  <c r="N968" i="7"/>
  <c r="M968" i="7"/>
  <c r="L968" i="7"/>
  <c r="K968" i="7"/>
  <c r="J968" i="7"/>
  <c r="I968" i="7"/>
  <c r="H968" i="7"/>
  <c r="G968" i="7"/>
  <c r="F968" i="7"/>
  <c r="E968" i="7"/>
  <c r="D968" i="7"/>
  <c r="C968" i="7"/>
  <c r="B968" i="7"/>
  <c r="A968" i="7"/>
  <c r="AB967" i="7"/>
  <c r="AA967" i="7"/>
  <c r="Z967" i="7"/>
  <c r="Y967" i="7"/>
  <c r="X967" i="7"/>
  <c r="W967" i="7"/>
  <c r="V967" i="7"/>
  <c r="U967" i="7"/>
  <c r="T967" i="7"/>
  <c r="S967" i="7"/>
  <c r="R967" i="7"/>
  <c r="Q967" i="7"/>
  <c r="P967" i="7"/>
  <c r="O967" i="7"/>
  <c r="N967" i="7"/>
  <c r="M967" i="7"/>
  <c r="L967" i="7"/>
  <c r="K967" i="7"/>
  <c r="J967" i="7"/>
  <c r="I967" i="7"/>
  <c r="H967" i="7"/>
  <c r="G967" i="7"/>
  <c r="F967" i="7"/>
  <c r="E967" i="7"/>
  <c r="D967" i="7"/>
  <c r="C967" i="7"/>
  <c r="B967" i="7"/>
  <c r="A967" i="7"/>
  <c r="AB966" i="7"/>
  <c r="AA966" i="7"/>
  <c r="Z966" i="7"/>
  <c r="Y966" i="7"/>
  <c r="X966" i="7"/>
  <c r="W966" i="7"/>
  <c r="V966" i="7"/>
  <c r="U966" i="7"/>
  <c r="T966" i="7"/>
  <c r="S966" i="7"/>
  <c r="R966" i="7"/>
  <c r="Q966" i="7"/>
  <c r="P966" i="7"/>
  <c r="O966" i="7"/>
  <c r="N966" i="7"/>
  <c r="M966" i="7"/>
  <c r="L966" i="7"/>
  <c r="K966" i="7"/>
  <c r="J966" i="7"/>
  <c r="I966" i="7"/>
  <c r="H966" i="7"/>
  <c r="G966" i="7"/>
  <c r="F966" i="7"/>
  <c r="E966" i="7"/>
  <c r="D966" i="7"/>
  <c r="C966" i="7"/>
  <c r="B966" i="7"/>
  <c r="A966" i="7"/>
  <c r="AB965" i="7"/>
  <c r="AA965" i="7"/>
  <c r="Z965" i="7"/>
  <c r="Y965" i="7"/>
  <c r="X965" i="7"/>
  <c r="W965" i="7"/>
  <c r="V965" i="7"/>
  <c r="U965" i="7"/>
  <c r="T965" i="7"/>
  <c r="S965" i="7"/>
  <c r="R965" i="7"/>
  <c r="Q965" i="7"/>
  <c r="P965" i="7"/>
  <c r="O965" i="7"/>
  <c r="N965" i="7"/>
  <c r="M965" i="7"/>
  <c r="L965" i="7"/>
  <c r="K965" i="7"/>
  <c r="J965" i="7"/>
  <c r="I965" i="7"/>
  <c r="H965" i="7"/>
  <c r="G965" i="7"/>
  <c r="F965" i="7"/>
  <c r="E965" i="7"/>
  <c r="D965" i="7"/>
  <c r="C965" i="7"/>
  <c r="B965" i="7"/>
  <c r="A965" i="7"/>
  <c r="AB964" i="7"/>
  <c r="AA964" i="7"/>
  <c r="Z964" i="7"/>
  <c r="Y964" i="7"/>
  <c r="X964" i="7"/>
  <c r="W964" i="7"/>
  <c r="V964" i="7"/>
  <c r="U964" i="7"/>
  <c r="T964" i="7"/>
  <c r="S964" i="7"/>
  <c r="R964" i="7"/>
  <c r="Q964" i="7"/>
  <c r="P964" i="7"/>
  <c r="O964" i="7"/>
  <c r="N964" i="7"/>
  <c r="M964" i="7"/>
  <c r="L964" i="7"/>
  <c r="K964" i="7"/>
  <c r="J964" i="7"/>
  <c r="I964" i="7"/>
  <c r="H964" i="7"/>
  <c r="G964" i="7"/>
  <c r="F964" i="7"/>
  <c r="E964" i="7"/>
  <c r="D964" i="7"/>
  <c r="C964" i="7"/>
  <c r="B964" i="7"/>
  <c r="A964" i="7"/>
  <c r="AB963" i="7"/>
  <c r="AA963" i="7"/>
  <c r="Z963" i="7"/>
  <c r="Y963" i="7"/>
  <c r="X963" i="7"/>
  <c r="W963" i="7"/>
  <c r="V963" i="7"/>
  <c r="U963" i="7"/>
  <c r="T963" i="7"/>
  <c r="S963" i="7"/>
  <c r="R963" i="7"/>
  <c r="Q963" i="7"/>
  <c r="P963" i="7"/>
  <c r="O963" i="7"/>
  <c r="N963" i="7"/>
  <c r="M963" i="7"/>
  <c r="L963" i="7"/>
  <c r="K963" i="7"/>
  <c r="J963" i="7"/>
  <c r="I963" i="7"/>
  <c r="H963" i="7"/>
  <c r="G963" i="7"/>
  <c r="F963" i="7"/>
  <c r="E963" i="7"/>
  <c r="D963" i="7"/>
  <c r="C963" i="7"/>
  <c r="B963" i="7"/>
  <c r="A963" i="7"/>
  <c r="AB962" i="7"/>
  <c r="AA962" i="7"/>
  <c r="Z962" i="7"/>
  <c r="Y962" i="7"/>
  <c r="X962" i="7"/>
  <c r="W962" i="7"/>
  <c r="V962" i="7"/>
  <c r="U962" i="7"/>
  <c r="T962" i="7"/>
  <c r="S962" i="7"/>
  <c r="R962" i="7"/>
  <c r="Q962" i="7"/>
  <c r="P962" i="7"/>
  <c r="O962" i="7"/>
  <c r="N962" i="7"/>
  <c r="M962" i="7"/>
  <c r="L962" i="7"/>
  <c r="K962" i="7"/>
  <c r="J962" i="7"/>
  <c r="I962" i="7"/>
  <c r="H962" i="7"/>
  <c r="G962" i="7"/>
  <c r="F962" i="7"/>
  <c r="E962" i="7"/>
  <c r="D962" i="7"/>
  <c r="C962" i="7"/>
  <c r="B962" i="7"/>
  <c r="A962" i="7"/>
  <c r="AB961" i="7"/>
  <c r="AA961" i="7"/>
  <c r="Z961" i="7"/>
  <c r="Y961" i="7"/>
  <c r="X961" i="7"/>
  <c r="W961" i="7"/>
  <c r="V961" i="7"/>
  <c r="U961" i="7"/>
  <c r="T961" i="7"/>
  <c r="S961" i="7"/>
  <c r="R961" i="7"/>
  <c r="Q961" i="7"/>
  <c r="P961" i="7"/>
  <c r="O961" i="7"/>
  <c r="N961" i="7"/>
  <c r="M961" i="7"/>
  <c r="L961" i="7"/>
  <c r="K961" i="7"/>
  <c r="J961" i="7"/>
  <c r="I961" i="7"/>
  <c r="H961" i="7"/>
  <c r="G961" i="7"/>
  <c r="F961" i="7"/>
  <c r="E961" i="7"/>
  <c r="D961" i="7"/>
  <c r="C961" i="7"/>
  <c r="B961" i="7"/>
  <c r="A961" i="7"/>
  <c r="AB960" i="7"/>
  <c r="AA960" i="7"/>
  <c r="Z960" i="7"/>
  <c r="Y960" i="7"/>
  <c r="X960" i="7"/>
  <c r="W960" i="7"/>
  <c r="V960" i="7"/>
  <c r="U960" i="7"/>
  <c r="T960" i="7"/>
  <c r="S960" i="7"/>
  <c r="R960" i="7"/>
  <c r="Q960" i="7"/>
  <c r="P960" i="7"/>
  <c r="O960" i="7"/>
  <c r="N960" i="7"/>
  <c r="M960" i="7"/>
  <c r="L960" i="7"/>
  <c r="K960" i="7"/>
  <c r="J960" i="7"/>
  <c r="I960" i="7"/>
  <c r="H960" i="7"/>
  <c r="G960" i="7"/>
  <c r="F960" i="7"/>
  <c r="E960" i="7"/>
  <c r="D960" i="7"/>
  <c r="C960" i="7"/>
  <c r="B960" i="7"/>
  <c r="A960" i="7"/>
  <c r="AB959" i="7"/>
  <c r="AA959" i="7"/>
  <c r="Z959" i="7"/>
  <c r="Y959" i="7"/>
  <c r="X959" i="7"/>
  <c r="W959" i="7"/>
  <c r="V959" i="7"/>
  <c r="U959" i="7"/>
  <c r="T959" i="7"/>
  <c r="S959" i="7"/>
  <c r="R959" i="7"/>
  <c r="Q959" i="7"/>
  <c r="P959" i="7"/>
  <c r="O959" i="7"/>
  <c r="N959" i="7"/>
  <c r="M959" i="7"/>
  <c r="L959" i="7"/>
  <c r="K959" i="7"/>
  <c r="J959" i="7"/>
  <c r="I959" i="7"/>
  <c r="H959" i="7"/>
  <c r="G959" i="7"/>
  <c r="F959" i="7"/>
  <c r="E959" i="7"/>
  <c r="D959" i="7"/>
  <c r="C959" i="7"/>
  <c r="B959" i="7"/>
  <c r="A959" i="7"/>
  <c r="AB958" i="7"/>
  <c r="AA958" i="7"/>
  <c r="Z958" i="7"/>
  <c r="Y958" i="7"/>
  <c r="X958" i="7"/>
  <c r="W958" i="7"/>
  <c r="V958" i="7"/>
  <c r="U958" i="7"/>
  <c r="T958" i="7"/>
  <c r="S958" i="7"/>
  <c r="R958" i="7"/>
  <c r="Q958" i="7"/>
  <c r="P958" i="7"/>
  <c r="O958" i="7"/>
  <c r="N958" i="7"/>
  <c r="M958" i="7"/>
  <c r="L958" i="7"/>
  <c r="K958" i="7"/>
  <c r="J958" i="7"/>
  <c r="I958" i="7"/>
  <c r="H958" i="7"/>
  <c r="G958" i="7"/>
  <c r="F958" i="7"/>
  <c r="E958" i="7"/>
  <c r="D958" i="7"/>
  <c r="C958" i="7"/>
  <c r="B958" i="7"/>
  <c r="A958" i="7"/>
  <c r="AB957" i="7"/>
  <c r="AA957" i="7"/>
  <c r="Z957" i="7"/>
  <c r="Y957" i="7"/>
  <c r="X957" i="7"/>
  <c r="W957" i="7"/>
  <c r="V957" i="7"/>
  <c r="U957" i="7"/>
  <c r="T957" i="7"/>
  <c r="S957" i="7"/>
  <c r="R957" i="7"/>
  <c r="Q957" i="7"/>
  <c r="P957" i="7"/>
  <c r="O957" i="7"/>
  <c r="N957" i="7"/>
  <c r="M957" i="7"/>
  <c r="L957" i="7"/>
  <c r="K957" i="7"/>
  <c r="J957" i="7"/>
  <c r="I957" i="7"/>
  <c r="H957" i="7"/>
  <c r="G957" i="7"/>
  <c r="F957" i="7"/>
  <c r="E957" i="7"/>
  <c r="D957" i="7"/>
  <c r="C957" i="7"/>
  <c r="B957" i="7"/>
  <c r="A957" i="7"/>
  <c r="AB956" i="7"/>
  <c r="AA956" i="7"/>
  <c r="Z956" i="7"/>
  <c r="Y956" i="7"/>
  <c r="X956" i="7"/>
  <c r="W956" i="7"/>
  <c r="V956" i="7"/>
  <c r="U956" i="7"/>
  <c r="T956" i="7"/>
  <c r="S956" i="7"/>
  <c r="R956" i="7"/>
  <c r="Q956" i="7"/>
  <c r="P956" i="7"/>
  <c r="O956" i="7"/>
  <c r="N956" i="7"/>
  <c r="M956" i="7"/>
  <c r="L956" i="7"/>
  <c r="K956" i="7"/>
  <c r="J956" i="7"/>
  <c r="I956" i="7"/>
  <c r="H956" i="7"/>
  <c r="G956" i="7"/>
  <c r="F956" i="7"/>
  <c r="E956" i="7"/>
  <c r="D956" i="7"/>
  <c r="C956" i="7"/>
  <c r="B956" i="7"/>
  <c r="A956" i="7"/>
  <c r="AB955" i="7"/>
  <c r="AA955" i="7"/>
  <c r="Z955" i="7"/>
  <c r="Y955" i="7"/>
  <c r="X955" i="7"/>
  <c r="W955" i="7"/>
  <c r="V955" i="7"/>
  <c r="U955" i="7"/>
  <c r="T955" i="7"/>
  <c r="S955" i="7"/>
  <c r="R955" i="7"/>
  <c r="Q955" i="7"/>
  <c r="P955" i="7"/>
  <c r="O955" i="7"/>
  <c r="N955" i="7"/>
  <c r="M955" i="7"/>
  <c r="L955" i="7"/>
  <c r="K955" i="7"/>
  <c r="J955" i="7"/>
  <c r="I955" i="7"/>
  <c r="H955" i="7"/>
  <c r="G955" i="7"/>
  <c r="F955" i="7"/>
  <c r="E955" i="7"/>
  <c r="D955" i="7"/>
  <c r="C955" i="7"/>
  <c r="B955" i="7"/>
  <c r="A955" i="7"/>
  <c r="AB954" i="7"/>
  <c r="AA954" i="7"/>
  <c r="Z954" i="7"/>
  <c r="Y954" i="7"/>
  <c r="X954" i="7"/>
  <c r="W954" i="7"/>
  <c r="V954" i="7"/>
  <c r="U954" i="7"/>
  <c r="T954" i="7"/>
  <c r="S954" i="7"/>
  <c r="R954" i="7"/>
  <c r="Q954" i="7"/>
  <c r="P954" i="7"/>
  <c r="O954" i="7"/>
  <c r="N954" i="7"/>
  <c r="M954" i="7"/>
  <c r="L954" i="7"/>
  <c r="K954" i="7"/>
  <c r="J954" i="7"/>
  <c r="I954" i="7"/>
  <c r="H954" i="7"/>
  <c r="G954" i="7"/>
  <c r="F954" i="7"/>
  <c r="E954" i="7"/>
  <c r="D954" i="7"/>
  <c r="C954" i="7"/>
  <c r="B954" i="7"/>
  <c r="A954" i="7"/>
  <c r="AB953" i="7"/>
  <c r="AA953" i="7"/>
  <c r="Z953" i="7"/>
  <c r="Y953" i="7"/>
  <c r="X953" i="7"/>
  <c r="W953" i="7"/>
  <c r="V953" i="7"/>
  <c r="U953" i="7"/>
  <c r="T953" i="7"/>
  <c r="S953" i="7"/>
  <c r="R953" i="7"/>
  <c r="Q953" i="7"/>
  <c r="P953" i="7"/>
  <c r="O953" i="7"/>
  <c r="N953" i="7"/>
  <c r="M953" i="7"/>
  <c r="L953" i="7"/>
  <c r="K953" i="7"/>
  <c r="J953" i="7"/>
  <c r="I953" i="7"/>
  <c r="H953" i="7"/>
  <c r="G953" i="7"/>
  <c r="F953" i="7"/>
  <c r="E953" i="7"/>
  <c r="D953" i="7"/>
  <c r="C953" i="7"/>
  <c r="B953" i="7"/>
  <c r="A953" i="7"/>
  <c r="AB952" i="7"/>
  <c r="AA952" i="7"/>
  <c r="Z952" i="7"/>
  <c r="Y952" i="7"/>
  <c r="X952" i="7"/>
  <c r="W952" i="7"/>
  <c r="V952" i="7"/>
  <c r="U952" i="7"/>
  <c r="T952" i="7"/>
  <c r="S952" i="7"/>
  <c r="R952" i="7"/>
  <c r="Q952" i="7"/>
  <c r="P952" i="7"/>
  <c r="O952" i="7"/>
  <c r="N952" i="7"/>
  <c r="M952" i="7"/>
  <c r="L952" i="7"/>
  <c r="K952" i="7"/>
  <c r="J952" i="7"/>
  <c r="I952" i="7"/>
  <c r="H952" i="7"/>
  <c r="G952" i="7"/>
  <c r="F952" i="7"/>
  <c r="E952" i="7"/>
  <c r="D952" i="7"/>
  <c r="C952" i="7"/>
  <c r="B952" i="7"/>
  <c r="A952" i="7"/>
  <c r="AB951" i="7"/>
  <c r="AA951" i="7"/>
  <c r="Z951" i="7"/>
  <c r="Y951" i="7"/>
  <c r="X951" i="7"/>
  <c r="W951" i="7"/>
  <c r="V951" i="7"/>
  <c r="U951" i="7"/>
  <c r="T951" i="7"/>
  <c r="S951" i="7"/>
  <c r="R951" i="7"/>
  <c r="Q951" i="7"/>
  <c r="P951" i="7"/>
  <c r="O951" i="7"/>
  <c r="N951" i="7"/>
  <c r="M951" i="7"/>
  <c r="L951" i="7"/>
  <c r="K951" i="7"/>
  <c r="J951" i="7"/>
  <c r="I951" i="7"/>
  <c r="H951" i="7"/>
  <c r="G951" i="7"/>
  <c r="F951" i="7"/>
  <c r="E951" i="7"/>
  <c r="D951" i="7"/>
  <c r="C951" i="7"/>
  <c r="B951" i="7"/>
  <c r="A951" i="7"/>
  <c r="AB950" i="7"/>
  <c r="AA950" i="7"/>
  <c r="Z950" i="7"/>
  <c r="Y950" i="7"/>
  <c r="X950" i="7"/>
  <c r="W950" i="7"/>
  <c r="V950" i="7"/>
  <c r="U950" i="7"/>
  <c r="T950" i="7"/>
  <c r="S950" i="7"/>
  <c r="R950" i="7"/>
  <c r="Q950" i="7"/>
  <c r="P950" i="7"/>
  <c r="O950" i="7"/>
  <c r="N950" i="7"/>
  <c r="M950" i="7"/>
  <c r="L950" i="7"/>
  <c r="K950" i="7"/>
  <c r="J950" i="7"/>
  <c r="I950" i="7"/>
  <c r="H950" i="7"/>
  <c r="G950" i="7"/>
  <c r="F950" i="7"/>
  <c r="E950" i="7"/>
  <c r="D950" i="7"/>
  <c r="C950" i="7"/>
  <c r="B950" i="7"/>
  <c r="A950" i="7"/>
  <c r="AB949" i="7"/>
  <c r="AA949" i="7"/>
  <c r="Z949" i="7"/>
  <c r="Y949" i="7"/>
  <c r="X949" i="7"/>
  <c r="W949" i="7"/>
  <c r="V949" i="7"/>
  <c r="U949" i="7"/>
  <c r="T949" i="7"/>
  <c r="S949" i="7"/>
  <c r="R949" i="7"/>
  <c r="Q949" i="7"/>
  <c r="P949" i="7"/>
  <c r="O949" i="7"/>
  <c r="N949" i="7"/>
  <c r="M949" i="7"/>
  <c r="L949" i="7"/>
  <c r="K949" i="7"/>
  <c r="J949" i="7"/>
  <c r="I949" i="7"/>
  <c r="H949" i="7"/>
  <c r="G949" i="7"/>
  <c r="F949" i="7"/>
  <c r="E949" i="7"/>
  <c r="D949" i="7"/>
  <c r="C949" i="7"/>
  <c r="B949" i="7"/>
  <c r="A949" i="7"/>
  <c r="AB948" i="7"/>
  <c r="AA948" i="7"/>
  <c r="Z948" i="7"/>
  <c r="Y948" i="7"/>
  <c r="X948" i="7"/>
  <c r="W948" i="7"/>
  <c r="V948" i="7"/>
  <c r="U948" i="7"/>
  <c r="T948" i="7"/>
  <c r="S948" i="7"/>
  <c r="R948" i="7"/>
  <c r="Q948" i="7"/>
  <c r="P948" i="7"/>
  <c r="O948" i="7"/>
  <c r="N948" i="7"/>
  <c r="M948" i="7"/>
  <c r="L948" i="7"/>
  <c r="K948" i="7"/>
  <c r="J948" i="7"/>
  <c r="I948" i="7"/>
  <c r="H948" i="7"/>
  <c r="G948" i="7"/>
  <c r="F948" i="7"/>
  <c r="E948" i="7"/>
  <c r="D948" i="7"/>
  <c r="C948" i="7"/>
  <c r="B948" i="7"/>
  <c r="A948" i="7"/>
  <c r="AB947" i="7"/>
  <c r="AA947" i="7"/>
  <c r="Z947" i="7"/>
  <c r="Y947" i="7"/>
  <c r="X947" i="7"/>
  <c r="W947" i="7"/>
  <c r="V947" i="7"/>
  <c r="U947" i="7"/>
  <c r="T947" i="7"/>
  <c r="S947" i="7"/>
  <c r="R947" i="7"/>
  <c r="Q947" i="7"/>
  <c r="P947" i="7"/>
  <c r="O947" i="7"/>
  <c r="N947" i="7"/>
  <c r="M947" i="7"/>
  <c r="L947" i="7"/>
  <c r="K947" i="7"/>
  <c r="J947" i="7"/>
  <c r="I947" i="7"/>
  <c r="H947" i="7"/>
  <c r="G947" i="7"/>
  <c r="F947" i="7"/>
  <c r="E947" i="7"/>
  <c r="D947" i="7"/>
  <c r="C947" i="7"/>
  <c r="B947" i="7"/>
  <c r="A947" i="7"/>
  <c r="AB946" i="7"/>
  <c r="AA946" i="7"/>
  <c r="Z946" i="7"/>
  <c r="Y946" i="7"/>
  <c r="X946" i="7"/>
  <c r="W946" i="7"/>
  <c r="V946" i="7"/>
  <c r="U946" i="7"/>
  <c r="T946" i="7"/>
  <c r="S946" i="7"/>
  <c r="R946" i="7"/>
  <c r="Q946" i="7"/>
  <c r="P946" i="7"/>
  <c r="O946" i="7"/>
  <c r="N946" i="7"/>
  <c r="M946" i="7"/>
  <c r="L946" i="7"/>
  <c r="K946" i="7"/>
  <c r="J946" i="7"/>
  <c r="I946" i="7"/>
  <c r="H946" i="7"/>
  <c r="G946" i="7"/>
  <c r="F946" i="7"/>
  <c r="E946" i="7"/>
  <c r="D946" i="7"/>
  <c r="C946" i="7"/>
  <c r="B946" i="7"/>
  <c r="A946" i="7"/>
  <c r="AB945" i="7"/>
  <c r="AA945" i="7"/>
  <c r="Z945" i="7"/>
  <c r="Y945" i="7"/>
  <c r="X945" i="7"/>
  <c r="W945" i="7"/>
  <c r="V945" i="7"/>
  <c r="U945" i="7"/>
  <c r="T945" i="7"/>
  <c r="S945" i="7"/>
  <c r="R945" i="7"/>
  <c r="Q945" i="7"/>
  <c r="P945" i="7"/>
  <c r="O945" i="7"/>
  <c r="N945" i="7"/>
  <c r="M945" i="7"/>
  <c r="L945" i="7"/>
  <c r="K945" i="7"/>
  <c r="J945" i="7"/>
  <c r="I945" i="7"/>
  <c r="H945" i="7"/>
  <c r="G945" i="7"/>
  <c r="F945" i="7"/>
  <c r="E945" i="7"/>
  <c r="D945" i="7"/>
  <c r="C945" i="7"/>
  <c r="B945" i="7"/>
  <c r="A945" i="7"/>
  <c r="AB944" i="7"/>
  <c r="AA944" i="7"/>
  <c r="Z944" i="7"/>
  <c r="Y944" i="7"/>
  <c r="X944" i="7"/>
  <c r="W944" i="7"/>
  <c r="V944" i="7"/>
  <c r="U944" i="7"/>
  <c r="T944" i="7"/>
  <c r="S944" i="7"/>
  <c r="R944" i="7"/>
  <c r="Q944" i="7"/>
  <c r="P944" i="7"/>
  <c r="O944" i="7"/>
  <c r="N944" i="7"/>
  <c r="M944" i="7"/>
  <c r="L944" i="7"/>
  <c r="K944" i="7"/>
  <c r="J944" i="7"/>
  <c r="I944" i="7"/>
  <c r="H944" i="7"/>
  <c r="G944" i="7"/>
  <c r="F944" i="7"/>
  <c r="E944" i="7"/>
  <c r="D944" i="7"/>
  <c r="C944" i="7"/>
  <c r="B944" i="7"/>
  <c r="A944" i="7"/>
  <c r="AB943" i="7"/>
  <c r="AA943" i="7"/>
  <c r="Z943" i="7"/>
  <c r="Y943" i="7"/>
  <c r="X943" i="7"/>
  <c r="W943" i="7"/>
  <c r="V943" i="7"/>
  <c r="U943" i="7"/>
  <c r="T943" i="7"/>
  <c r="S943" i="7"/>
  <c r="R943" i="7"/>
  <c r="Q943" i="7"/>
  <c r="P943" i="7"/>
  <c r="O943" i="7"/>
  <c r="N943" i="7"/>
  <c r="M943" i="7"/>
  <c r="L943" i="7"/>
  <c r="K943" i="7"/>
  <c r="J943" i="7"/>
  <c r="I943" i="7"/>
  <c r="H943" i="7"/>
  <c r="G943" i="7"/>
  <c r="F943" i="7"/>
  <c r="E943" i="7"/>
  <c r="D943" i="7"/>
  <c r="C943" i="7"/>
  <c r="B943" i="7"/>
  <c r="A943" i="7"/>
  <c r="AB942" i="7"/>
  <c r="AA942" i="7"/>
  <c r="Z942" i="7"/>
  <c r="Y942" i="7"/>
  <c r="X942" i="7"/>
  <c r="W942" i="7"/>
  <c r="V942" i="7"/>
  <c r="U942" i="7"/>
  <c r="T942" i="7"/>
  <c r="S942" i="7"/>
  <c r="R942" i="7"/>
  <c r="Q942" i="7"/>
  <c r="P942" i="7"/>
  <c r="O942" i="7"/>
  <c r="N942" i="7"/>
  <c r="M942" i="7"/>
  <c r="L942" i="7"/>
  <c r="K942" i="7"/>
  <c r="J942" i="7"/>
  <c r="I942" i="7"/>
  <c r="H942" i="7"/>
  <c r="G942" i="7"/>
  <c r="F942" i="7"/>
  <c r="E942" i="7"/>
  <c r="D942" i="7"/>
  <c r="C942" i="7"/>
  <c r="B942" i="7"/>
  <c r="A942" i="7"/>
  <c r="AB941" i="7"/>
  <c r="AA941" i="7"/>
  <c r="Z941" i="7"/>
  <c r="Y941" i="7"/>
  <c r="X941" i="7"/>
  <c r="W941" i="7"/>
  <c r="V941" i="7"/>
  <c r="U941" i="7"/>
  <c r="T941" i="7"/>
  <c r="S941" i="7"/>
  <c r="R941" i="7"/>
  <c r="Q941" i="7"/>
  <c r="P941" i="7"/>
  <c r="O941" i="7"/>
  <c r="N941" i="7"/>
  <c r="M941" i="7"/>
  <c r="L941" i="7"/>
  <c r="K941" i="7"/>
  <c r="J941" i="7"/>
  <c r="I941" i="7"/>
  <c r="H941" i="7"/>
  <c r="G941" i="7"/>
  <c r="F941" i="7"/>
  <c r="E941" i="7"/>
  <c r="D941" i="7"/>
  <c r="C941" i="7"/>
  <c r="B941" i="7"/>
  <c r="A941" i="7"/>
  <c r="AB940" i="7"/>
  <c r="AA940" i="7"/>
  <c r="Z940" i="7"/>
  <c r="Y940" i="7"/>
  <c r="X940" i="7"/>
  <c r="W940" i="7"/>
  <c r="V940" i="7"/>
  <c r="U940" i="7"/>
  <c r="T940" i="7"/>
  <c r="S940" i="7"/>
  <c r="R940" i="7"/>
  <c r="Q940" i="7"/>
  <c r="P940" i="7"/>
  <c r="O940" i="7"/>
  <c r="N940" i="7"/>
  <c r="M940" i="7"/>
  <c r="L940" i="7"/>
  <c r="K940" i="7"/>
  <c r="J940" i="7"/>
  <c r="I940" i="7"/>
  <c r="H940" i="7"/>
  <c r="G940" i="7"/>
  <c r="F940" i="7"/>
  <c r="E940" i="7"/>
  <c r="D940" i="7"/>
  <c r="C940" i="7"/>
  <c r="B940" i="7"/>
  <c r="A940" i="7"/>
  <c r="AB939" i="7"/>
  <c r="AA939" i="7"/>
  <c r="Z939" i="7"/>
  <c r="Y939" i="7"/>
  <c r="X939" i="7"/>
  <c r="W939" i="7"/>
  <c r="V939" i="7"/>
  <c r="U939" i="7"/>
  <c r="T939" i="7"/>
  <c r="S939" i="7"/>
  <c r="R939" i="7"/>
  <c r="Q939" i="7"/>
  <c r="P939" i="7"/>
  <c r="O939" i="7"/>
  <c r="N939" i="7"/>
  <c r="M939" i="7"/>
  <c r="L939" i="7"/>
  <c r="K939" i="7"/>
  <c r="J939" i="7"/>
  <c r="I939" i="7"/>
  <c r="H939" i="7"/>
  <c r="G939" i="7"/>
  <c r="F939" i="7"/>
  <c r="E939" i="7"/>
  <c r="D939" i="7"/>
  <c r="C939" i="7"/>
  <c r="B939" i="7"/>
  <c r="A939" i="7"/>
  <c r="AB1765" i="7"/>
  <c r="AA1765" i="7"/>
  <c r="Z1765" i="7"/>
  <c r="Y1765" i="7"/>
  <c r="X1765" i="7"/>
  <c r="W1765" i="7"/>
  <c r="V1765" i="7"/>
  <c r="U1765" i="7"/>
  <c r="T1765" i="7"/>
  <c r="S1765" i="7"/>
  <c r="R1765" i="7"/>
  <c r="Q1765" i="7"/>
  <c r="P1765" i="7"/>
  <c r="O1765" i="7"/>
  <c r="N1765" i="7"/>
  <c r="M1765" i="7"/>
  <c r="L1765" i="7"/>
  <c r="K1765" i="7"/>
  <c r="J1765" i="7"/>
  <c r="I1765" i="7"/>
  <c r="H1765" i="7"/>
  <c r="G1765" i="7"/>
  <c r="F1765" i="7"/>
  <c r="E1765" i="7"/>
  <c r="D1765" i="7"/>
  <c r="C1765" i="7"/>
  <c r="B1765" i="7"/>
  <c r="A1765" i="7"/>
  <c r="AB937" i="7"/>
  <c r="AA937" i="7"/>
  <c r="Z937" i="7"/>
  <c r="Y937" i="7"/>
  <c r="X937" i="7"/>
  <c r="W937" i="7"/>
  <c r="V937" i="7"/>
  <c r="U937" i="7"/>
  <c r="T937" i="7"/>
  <c r="S937" i="7"/>
  <c r="R937" i="7"/>
  <c r="Q937" i="7"/>
  <c r="P937" i="7"/>
  <c r="O937" i="7"/>
  <c r="N937" i="7"/>
  <c r="M937" i="7"/>
  <c r="L937" i="7"/>
  <c r="K937" i="7"/>
  <c r="J937" i="7"/>
  <c r="I937" i="7"/>
  <c r="H937" i="7"/>
  <c r="G937" i="7"/>
  <c r="F937" i="7"/>
  <c r="E937" i="7"/>
  <c r="D937" i="7"/>
  <c r="C937" i="7"/>
  <c r="B937" i="7"/>
  <c r="A937" i="7"/>
  <c r="AB936" i="7"/>
  <c r="AA936" i="7"/>
  <c r="Z936" i="7"/>
  <c r="Y936" i="7"/>
  <c r="X936" i="7"/>
  <c r="W936" i="7"/>
  <c r="V936" i="7"/>
  <c r="U936" i="7"/>
  <c r="T936" i="7"/>
  <c r="S936" i="7"/>
  <c r="R936" i="7"/>
  <c r="Q936" i="7"/>
  <c r="P936" i="7"/>
  <c r="O936" i="7"/>
  <c r="N936" i="7"/>
  <c r="M936" i="7"/>
  <c r="L936" i="7"/>
  <c r="K936" i="7"/>
  <c r="J936" i="7"/>
  <c r="I936" i="7"/>
  <c r="H936" i="7"/>
  <c r="G936" i="7"/>
  <c r="F936" i="7"/>
  <c r="E936" i="7"/>
  <c r="D936" i="7"/>
  <c r="C936" i="7"/>
  <c r="B936" i="7"/>
  <c r="A936" i="7"/>
  <c r="AB935" i="7"/>
  <c r="AA935" i="7"/>
  <c r="Z935" i="7"/>
  <c r="Y935" i="7"/>
  <c r="X935" i="7"/>
  <c r="W935" i="7"/>
  <c r="V935" i="7"/>
  <c r="U935" i="7"/>
  <c r="T935" i="7"/>
  <c r="S935" i="7"/>
  <c r="R935" i="7"/>
  <c r="Q935" i="7"/>
  <c r="P935" i="7"/>
  <c r="O935" i="7"/>
  <c r="N935" i="7"/>
  <c r="M935" i="7"/>
  <c r="L935" i="7"/>
  <c r="K935" i="7"/>
  <c r="J935" i="7"/>
  <c r="I935" i="7"/>
  <c r="H935" i="7"/>
  <c r="G935" i="7"/>
  <c r="F935" i="7"/>
  <c r="E935" i="7"/>
  <c r="D935" i="7"/>
  <c r="C935" i="7"/>
  <c r="B935" i="7"/>
  <c r="A935" i="7"/>
  <c r="AB934" i="7"/>
  <c r="AA934" i="7"/>
  <c r="Z934" i="7"/>
  <c r="Y934" i="7"/>
  <c r="X934" i="7"/>
  <c r="W934" i="7"/>
  <c r="V934" i="7"/>
  <c r="U934" i="7"/>
  <c r="T934" i="7"/>
  <c r="S934" i="7"/>
  <c r="R934" i="7"/>
  <c r="Q934" i="7"/>
  <c r="P934" i="7"/>
  <c r="O934" i="7"/>
  <c r="N934" i="7"/>
  <c r="M934" i="7"/>
  <c r="L934" i="7"/>
  <c r="K934" i="7"/>
  <c r="J934" i="7"/>
  <c r="I934" i="7"/>
  <c r="H934" i="7"/>
  <c r="G934" i="7"/>
  <c r="F934" i="7"/>
  <c r="E934" i="7"/>
  <c r="D934" i="7"/>
  <c r="C934" i="7"/>
  <c r="B934" i="7"/>
  <c r="A934" i="7"/>
  <c r="AB933" i="7"/>
  <c r="AA933" i="7"/>
  <c r="Z933" i="7"/>
  <c r="Y933" i="7"/>
  <c r="X933" i="7"/>
  <c r="W933" i="7"/>
  <c r="V933" i="7"/>
  <c r="U933" i="7"/>
  <c r="T933" i="7"/>
  <c r="S933" i="7"/>
  <c r="R933" i="7"/>
  <c r="Q933" i="7"/>
  <c r="P933" i="7"/>
  <c r="O933" i="7"/>
  <c r="N933" i="7"/>
  <c r="M933" i="7"/>
  <c r="L933" i="7"/>
  <c r="K933" i="7"/>
  <c r="J933" i="7"/>
  <c r="I933" i="7"/>
  <c r="H933" i="7"/>
  <c r="G933" i="7"/>
  <c r="F933" i="7"/>
  <c r="E933" i="7"/>
  <c r="D933" i="7"/>
  <c r="C933" i="7"/>
  <c r="B933" i="7"/>
  <c r="A933" i="7"/>
  <c r="AB932" i="7"/>
  <c r="AA932" i="7"/>
  <c r="Z932" i="7"/>
  <c r="Y932" i="7"/>
  <c r="X932" i="7"/>
  <c r="W932" i="7"/>
  <c r="V932" i="7"/>
  <c r="U932" i="7"/>
  <c r="T932" i="7"/>
  <c r="S932" i="7"/>
  <c r="R932" i="7"/>
  <c r="Q932" i="7"/>
  <c r="P932" i="7"/>
  <c r="O932" i="7"/>
  <c r="N932" i="7"/>
  <c r="M932" i="7"/>
  <c r="L932" i="7"/>
  <c r="K932" i="7"/>
  <c r="J932" i="7"/>
  <c r="I932" i="7"/>
  <c r="H932" i="7"/>
  <c r="G932" i="7"/>
  <c r="F932" i="7"/>
  <c r="E932" i="7"/>
  <c r="D932" i="7"/>
  <c r="C932" i="7"/>
  <c r="B932" i="7"/>
  <c r="A932" i="7"/>
  <c r="AB931" i="7"/>
  <c r="AA931" i="7"/>
  <c r="Z931" i="7"/>
  <c r="Y931" i="7"/>
  <c r="X931" i="7"/>
  <c r="W931" i="7"/>
  <c r="V931" i="7"/>
  <c r="U931" i="7"/>
  <c r="T931" i="7"/>
  <c r="S931" i="7"/>
  <c r="R931" i="7"/>
  <c r="Q931" i="7"/>
  <c r="P931" i="7"/>
  <c r="O931" i="7"/>
  <c r="N931" i="7"/>
  <c r="M931" i="7"/>
  <c r="L931" i="7"/>
  <c r="K931" i="7"/>
  <c r="J931" i="7"/>
  <c r="I931" i="7"/>
  <c r="H931" i="7"/>
  <c r="G931" i="7"/>
  <c r="F931" i="7"/>
  <c r="E931" i="7"/>
  <c r="D931" i="7"/>
  <c r="C931" i="7"/>
  <c r="B931" i="7"/>
  <c r="A931" i="7"/>
  <c r="AB930" i="7"/>
  <c r="AA930" i="7"/>
  <c r="Z930" i="7"/>
  <c r="Y930" i="7"/>
  <c r="X930" i="7"/>
  <c r="W930" i="7"/>
  <c r="V930" i="7"/>
  <c r="U930" i="7"/>
  <c r="T930" i="7"/>
  <c r="S930" i="7"/>
  <c r="R930" i="7"/>
  <c r="Q930" i="7"/>
  <c r="P930" i="7"/>
  <c r="O930" i="7"/>
  <c r="N930" i="7"/>
  <c r="M930" i="7"/>
  <c r="L930" i="7"/>
  <c r="K930" i="7"/>
  <c r="J930" i="7"/>
  <c r="I930" i="7"/>
  <c r="H930" i="7"/>
  <c r="G930" i="7"/>
  <c r="F930" i="7"/>
  <c r="E930" i="7"/>
  <c r="D930" i="7"/>
  <c r="C930" i="7"/>
  <c r="B930" i="7"/>
  <c r="A930" i="7"/>
  <c r="AB929" i="7"/>
  <c r="AA929" i="7"/>
  <c r="Z929" i="7"/>
  <c r="Y929" i="7"/>
  <c r="X929" i="7"/>
  <c r="W929" i="7"/>
  <c r="V929" i="7"/>
  <c r="U929" i="7"/>
  <c r="T929" i="7"/>
  <c r="S929" i="7"/>
  <c r="R929" i="7"/>
  <c r="Q929" i="7"/>
  <c r="P929" i="7"/>
  <c r="O929" i="7"/>
  <c r="N929" i="7"/>
  <c r="M929" i="7"/>
  <c r="L929" i="7"/>
  <c r="K929" i="7"/>
  <c r="J929" i="7"/>
  <c r="I929" i="7"/>
  <c r="H929" i="7"/>
  <c r="G929" i="7"/>
  <c r="F929" i="7"/>
  <c r="E929" i="7"/>
  <c r="D929" i="7"/>
  <c r="C929" i="7"/>
  <c r="B929" i="7"/>
  <c r="A929" i="7"/>
  <c r="AB928" i="7"/>
  <c r="AA928" i="7"/>
  <c r="Z928" i="7"/>
  <c r="Y928" i="7"/>
  <c r="X928" i="7"/>
  <c r="W928" i="7"/>
  <c r="V928" i="7"/>
  <c r="U928" i="7"/>
  <c r="T928" i="7"/>
  <c r="S928" i="7"/>
  <c r="R928" i="7"/>
  <c r="Q928" i="7"/>
  <c r="P928" i="7"/>
  <c r="O928" i="7"/>
  <c r="N928" i="7"/>
  <c r="M928" i="7"/>
  <c r="L928" i="7"/>
  <c r="K928" i="7"/>
  <c r="J928" i="7"/>
  <c r="I928" i="7"/>
  <c r="H928" i="7"/>
  <c r="G928" i="7"/>
  <c r="F928" i="7"/>
  <c r="E928" i="7"/>
  <c r="D928" i="7"/>
  <c r="C928" i="7"/>
  <c r="B928" i="7"/>
  <c r="A928" i="7"/>
  <c r="AB927" i="7"/>
  <c r="AA927" i="7"/>
  <c r="Z927" i="7"/>
  <c r="Y927" i="7"/>
  <c r="X927" i="7"/>
  <c r="W927" i="7"/>
  <c r="V927" i="7"/>
  <c r="U927" i="7"/>
  <c r="T927" i="7"/>
  <c r="S927" i="7"/>
  <c r="R927" i="7"/>
  <c r="Q927" i="7"/>
  <c r="P927" i="7"/>
  <c r="O927" i="7"/>
  <c r="N927" i="7"/>
  <c r="M927" i="7"/>
  <c r="L927" i="7"/>
  <c r="K927" i="7"/>
  <c r="J927" i="7"/>
  <c r="I927" i="7"/>
  <c r="H927" i="7"/>
  <c r="G927" i="7"/>
  <c r="F927" i="7"/>
  <c r="E927" i="7"/>
  <c r="D927" i="7"/>
  <c r="C927" i="7"/>
  <c r="B927" i="7"/>
  <c r="A927" i="7"/>
  <c r="AB926" i="7"/>
  <c r="AA926" i="7"/>
  <c r="Z926" i="7"/>
  <c r="Y926" i="7"/>
  <c r="X926" i="7"/>
  <c r="W926" i="7"/>
  <c r="V926" i="7"/>
  <c r="U926" i="7"/>
  <c r="T926" i="7"/>
  <c r="S926" i="7"/>
  <c r="R926" i="7"/>
  <c r="Q926" i="7"/>
  <c r="P926" i="7"/>
  <c r="O926" i="7"/>
  <c r="N926" i="7"/>
  <c r="M926" i="7"/>
  <c r="L926" i="7"/>
  <c r="K926" i="7"/>
  <c r="J926" i="7"/>
  <c r="I926" i="7"/>
  <c r="H926" i="7"/>
  <c r="G926" i="7"/>
  <c r="F926" i="7"/>
  <c r="E926" i="7"/>
  <c r="D926" i="7"/>
  <c r="C926" i="7"/>
  <c r="B926" i="7"/>
  <c r="A926" i="7"/>
  <c r="AB925" i="7"/>
  <c r="AA925" i="7"/>
  <c r="Z925" i="7"/>
  <c r="Y925" i="7"/>
  <c r="X925" i="7"/>
  <c r="W925" i="7"/>
  <c r="V925" i="7"/>
  <c r="U925" i="7"/>
  <c r="T925" i="7"/>
  <c r="S925" i="7"/>
  <c r="R925" i="7"/>
  <c r="Q925" i="7"/>
  <c r="P925" i="7"/>
  <c r="O925" i="7"/>
  <c r="N925" i="7"/>
  <c r="M925" i="7"/>
  <c r="L925" i="7"/>
  <c r="K925" i="7"/>
  <c r="J925" i="7"/>
  <c r="I925" i="7"/>
  <c r="H925" i="7"/>
  <c r="G925" i="7"/>
  <c r="F925" i="7"/>
  <c r="E925" i="7"/>
  <c r="D925" i="7"/>
  <c r="C925" i="7"/>
  <c r="B925" i="7"/>
  <c r="A925" i="7"/>
  <c r="AB924" i="7"/>
  <c r="AA924" i="7"/>
  <c r="Z924" i="7"/>
  <c r="Y924" i="7"/>
  <c r="X924" i="7"/>
  <c r="W924" i="7"/>
  <c r="V924" i="7"/>
  <c r="U924" i="7"/>
  <c r="T924" i="7"/>
  <c r="S924" i="7"/>
  <c r="R924" i="7"/>
  <c r="Q924" i="7"/>
  <c r="P924" i="7"/>
  <c r="O924" i="7"/>
  <c r="N924" i="7"/>
  <c r="M924" i="7"/>
  <c r="L924" i="7"/>
  <c r="K924" i="7"/>
  <c r="J924" i="7"/>
  <c r="I924" i="7"/>
  <c r="H924" i="7"/>
  <c r="G924" i="7"/>
  <c r="F924" i="7"/>
  <c r="E924" i="7"/>
  <c r="D924" i="7"/>
  <c r="C924" i="7"/>
  <c r="B924" i="7"/>
  <c r="A924" i="7"/>
  <c r="AB923" i="7"/>
  <c r="AA923" i="7"/>
  <c r="Z923" i="7"/>
  <c r="Y923" i="7"/>
  <c r="X923" i="7"/>
  <c r="W923" i="7"/>
  <c r="V923" i="7"/>
  <c r="U923" i="7"/>
  <c r="T923" i="7"/>
  <c r="S923" i="7"/>
  <c r="R923" i="7"/>
  <c r="Q923" i="7"/>
  <c r="P923" i="7"/>
  <c r="O923" i="7"/>
  <c r="N923" i="7"/>
  <c r="M923" i="7"/>
  <c r="L923" i="7"/>
  <c r="K923" i="7"/>
  <c r="J923" i="7"/>
  <c r="I923" i="7"/>
  <c r="H923" i="7"/>
  <c r="G923" i="7"/>
  <c r="F923" i="7"/>
  <c r="E923" i="7"/>
  <c r="D923" i="7"/>
  <c r="C923" i="7"/>
  <c r="B923" i="7"/>
  <c r="A923" i="7"/>
  <c r="AB922" i="7"/>
  <c r="AA922" i="7"/>
  <c r="Z922" i="7"/>
  <c r="Y922" i="7"/>
  <c r="X922" i="7"/>
  <c r="W922" i="7"/>
  <c r="V922" i="7"/>
  <c r="U922" i="7"/>
  <c r="T922" i="7"/>
  <c r="S922" i="7"/>
  <c r="R922" i="7"/>
  <c r="Q922" i="7"/>
  <c r="P922" i="7"/>
  <c r="O922" i="7"/>
  <c r="N922" i="7"/>
  <c r="M922" i="7"/>
  <c r="L922" i="7"/>
  <c r="K922" i="7"/>
  <c r="J922" i="7"/>
  <c r="I922" i="7"/>
  <c r="H922" i="7"/>
  <c r="G922" i="7"/>
  <c r="F922" i="7"/>
  <c r="E922" i="7"/>
  <c r="D922" i="7"/>
  <c r="C922" i="7"/>
  <c r="B922" i="7"/>
  <c r="A922" i="7"/>
  <c r="AB1764" i="7"/>
  <c r="AA1764" i="7"/>
  <c r="Z1764" i="7"/>
  <c r="Y1764" i="7"/>
  <c r="X1764" i="7"/>
  <c r="W1764" i="7"/>
  <c r="V1764" i="7"/>
  <c r="U1764" i="7"/>
  <c r="T1764" i="7"/>
  <c r="S1764" i="7"/>
  <c r="R1764" i="7"/>
  <c r="Q1764" i="7"/>
  <c r="P1764" i="7"/>
  <c r="O1764" i="7"/>
  <c r="N1764" i="7"/>
  <c r="M1764" i="7"/>
  <c r="L1764" i="7"/>
  <c r="K1764" i="7"/>
  <c r="J1764" i="7"/>
  <c r="I1764" i="7"/>
  <c r="H1764" i="7"/>
  <c r="G1764" i="7"/>
  <c r="F1764" i="7"/>
  <c r="E1764" i="7"/>
  <c r="D1764" i="7"/>
  <c r="C1764" i="7"/>
  <c r="B1764" i="7"/>
  <c r="A1764" i="7"/>
  <c r="AB920" i="7"/>
  <c r="AA920" i="7"/>
  <c r="Z920" i="7"/>
  <c r="Y920" i="7"/>
  <c r="X920" i="7"/>
  <c r="W920" i="7"/>
  <c r="V920" i="7"/>
  <c r="U920" i="7"/>
  <c r="T920" i="7"/>
  <c r="S920" i="7"/>
  <c r="R920" i="7"/>
  <c r="Q920" i="7"/>
  <c r="P920" i="7"/>
  <c r="O920" i="7"/>
  <c r="N920" i="7"/>
  <c r="M920" i="7"/>
  <c r="L920" i="7"/>
  <c r="K920" i="7"/>
  <c r="J920" i="7"/>
  <c r="I920" i="7"/>
  <c r="H920" i="7"/>
  <c r="G920" i="7"/>
  <c r="F920" i="7"/>
  <c r="E920" i="7"/>
  <c r="D920" i="7"/>
  <c r="C920" i="7"/>
  <c r="B920" i="7"/>
  <c r="A920" i="7"/>
  <c r="AB919" i="7"/>
  <c r="AA919" i="7"/>
  <c r="Z919" i="7"/>
  <c r="Y919" i="7"/>
  <c r="X919" i="7"/>
  <c r="W919" i="7"/>
  <c r="V919" i="7"/>
  <c r="U919" i="7"/>
  <c r="T919" i="7"/>
  <c r="S919" i="7"/>
  <c r="R919" i="7"/>
  <c r="Q919" i="7"/>
  <c r="P919" i="7"/>
  <c r="O919" i="7"/>
  <c r="N919" i="7"/>
  <c r="M919" i="7"/>
  <c r="L919" i="7"/>
  <c r="K919" i="7"/>
  <c r="J919" i="7"/>
  <c r="I919" i="7"/>
  <c r="H919" i="7"/>
  <c r="G919" i="7"/>
  <c r="F919" i="7"/>
  <c r="E919" i="7"/>
  <c r="D919" i="7"/>
  <c r="C919" i="7"/>
  <c r="B919" i="7"/>
  <c r="A919" i="7"/>
  <c r="AB918" i="7"/>
  <c r="AA918" i="7"/>
  <c r="Z918" i="7"/>
  <c r="Y918" i="7"/>
  <c r="X918" i="7"/>
  <c r="W918" i="7"/>
  <c r="V918" i="7"/>
  <c r="U918" i="7"/>
  <c r="T918" i="7"/>
  <c r="S918" i="7"/>
  <c r="R918" i="7"/>
  <c r="Q918" i="7"/>
  <c r="P918" i="7"/>
  <c r="O918" i="7"/>
  <c r="N918" i="7"/>
  <c r="M918" i="7"/>
  <c r="L918" i="7"/>
  <c r="K918" i="7"/>
  <c r="J918" i="7"/>
  <c r="I918" i="7"/>
  <c r="H918" i="7"/>
  <c r="G918" i="7"/>
  <c r="F918" i="7"/>
  <c r="E918" i="7"/>
  <c r="D918" i="7"/>
  <c r="C918" i="7"/>
  <c r="B918" i="7"/>
  <c r="A918" i="7"/>
  <c r="AB917" i="7"/>
  <c r="AA917" i="7"/>
  <c r="Z917" i="7"/>
  <c r="Y917" i="7"/>
  <c r="X917" i="7"/>
  <c r="W917" i="7"/>
  <c r="V917" i="7"/>
  <c r="U917" i="7"/>
  <c r="T917" i="7"/>
  <c r="S917" i="7"/>
  <c r="R917" i="7"/>
  <c r="Q917" i="7"/>
  <c r="P917" i="7"/>
  <c r="O917" i="7"/>
  <c r="N917" i="7"/>
  <c r="M917" i="7"/>
  <c r="L917" i="7"/>
  <c r="K917" i="7"/>
  <c r="J917" i="7"/>
  <c r="I917" i="7"/>
  <c r="H917" i="7"/>
  <c r="G917" i="7"/>
  <c r="F917" i="7"/>
  <c r="E917" i="7"/>
  <c r="D917" i="7"/>
  <c r="C917" i="7"/>
  <c r="B917" i="7"/>
  <c r="A917" i="7"/>
  <c r="AB916" i="7"/>
  <c r="AA916" i="7"/>
  <c r="Z916" i="7"/>
  <c r="Y916" i="7"/>
  <c r="X916" i="7"/>
  <c r="W916" i="7"/>
  <c r="V916" i="7"/>
  <c r="U916" i="7"/>
  <c r="T916" i="7"/>
  <c r="S916" i="7"/>
  <c r="R916" i="7"/>
  <c r="Q916" i="7"/>
  <c r="P916" i="7"/>
  <c r="O916" i="7"/>
  <c r="N916" i="7"/>
  <c r="M916" i="7"/>
  <c r="L916" i="7"/>
  <c r="K916" i="7"/>
  <c r="J916" i="7"/>
  <c r="I916" i="7"/>
  <c r="H916" i="7"/>
  <c r="G916" i="7"/>
  <c r="F916" i="7"/>
  <c r="E916" i="7"/>
  <c r="D916" i="7"/>
  <c r="C916" i="7"/>
  <c r="B916" i="7"/>
  <c r="A916" i="7"/>
  <c r="AB915" i="7"/>
  <c r="AA915" i="7"/>
  <c r="Z915" i="7"/>
  <c r="Y915" i="7"/>
  <c r="X915" i="7"/>
  <c r="W915" i="7"/>
  <c r="V915" i="7"/>
  <c r="U915" i="7"/>
  <c r="T915" i="7"/>
  <c r="S915" i="7"/>
  <c r="R915" i="7"/>
  <c r="Q915" i="7"/>
  <c r="P915" i="7"/>
  <c r="O915" i="7"/>
  <c r="N915" i="7"/>
  <c r="M915" i="7"/>
  <c r="L915" i="7"/>
  <c r="K915" i="7"/>
  <c r="J915" i="7"/>
  <c r="I915" i="7"/>
  <c r="H915" i="7"/>
  <c r="G915" i="7"/>
  <c r="F915" i="7"/>
  <c r="E915" i="7"/>
  <c r="D915" i="7"/>
  <c r="C915" i="7"/>
  <c r="B915" i="7"/>
  <c r="A915" i="7"/>
  <c r="AB914" i="7"/>
  <c r="AA914" i="7"/>
  <c r="Z914" i="7"/>
  <c r="Y914" i="7"/>
  <c r="X914" i="7"/>
  <c r="W914" i="7"/>
  <c r="V914" i="7"/>
  <c r="U914" i="7"/>
  <c r="T914" i="7"/>
  <c r="S914" i="7"/>
  <c r="R914" i="7"/>
  <c r="Q914" i="7"/>
  <c r="P914" i="7"/>
  <c r="O914" i="7"/>
  <c r="N914" i="7"/>
  <c r="M914" i="7"/>
  <c r="L914" i="7"/>
  <c r="K914" i="7"/>
  <c r="J914" i="7"/>
  <c r="I914" i="7"/>
  <c r="H914" i="7"/>
  <c r="G914" i="7"/>
  <c r="F914" i="7"/>
  <c r="E914" i="7"/>
  <c r="D914" i="7"/>
  <c r="C914" i="7"/>
  <c r="B914" i="7"/>
  <c r="A914" i="7"/>
  <c r="AB913" i="7"/>
  <c r="AA913" i="7"/>
  <c r="Z913" i="7"/>
  <c r="Y913" i="7"/>
  <c r="X913" i="7"/>
  <c r="W913" i="7"/>
  <c r="V913" i="7"/>
  <c r="U913" i="7"/>
  <c r="T913" i="7"/>
  <c r="S913" i="7"/>
  <c r="R913" i="7"/>
  <c r="Q913" i="7"/>
  <c r="P913" i="7"/>
  <c r="O913" i="7"/>
  <c r="N913" i="7"/>
  <c r="M913" i="7"/>
  <c r="L913" i="7"/>
  <c r="K913" i="7"/>
  <c r="J913" i="7"/>
  <c r="I913" i="7"/>
  <c r="H913" i="7"/>
  <c r="G913" i="7"/>
  <c r="F913" i="7"/>
  <c r="E913" i="7"/>
  <c r="D913" i="7"/>
  <c r="C913" i="7"/>
  <c r="B913" i="7"/>
  <c r="A913" i="7"/>
  <c r="AB912" i="7"/>
  <c r="AA912" i="7"/>
  <c r="Z912" i="7"/>
  <c r="Y912" i="7"/>
  <c r="X912" i="7"/>
  <c r="W912" i="7"/>
  <c r="V912" i="7"/>
  <c r="U912" i="7"/>
  <c r="T912" i="7"/>
  <c r="S912" i="7"/>
  <c r="R912" i="7"/>
  <c r="Q912" i="7"/>
  <c r="P912" i="7"/>
  <c r="O912" i="7"/>
  <c r="N912" i="7"/>
  <c r="M912" i="7"/>
  <c r="L912" i="7"/>
  <c r="K912" i="7"/>
  <c r="J912" i="7"/>
  <c r="I912" i="7"/>
  <c r="H912" i="7"/>
  <c r="G912" i="7"/>
  <c r="F912" i="7"/>
  <c r="E912" i="7"/>
  <c r="D912" i="7"/>
  <c r="C912" i="7"/>
  <c r="B912" i="7"/>
  <c r="A912" i="7"/>
  <c r="AB911" i="7"/>
  <c r="AA911" i="7"/>
  <c r="Z911" i="7"/>
  <c r="Y911" i="7"/>
  <c r="X911" i="7"/>
  <c r="W911" i="7"/>
  <c r="V911" i="7"/>
  <c r="U911" i="7"/>
  <c r="T911" i="7"/>
  <c r="S911" i="7"/>
  <c r="R911" i="7"/>
  <c r="Q911" i="7"/>
  <c r="P911" i="7"/>
  <c r="O911" i="7"/>
  <c r="N911" i="7"/>
  <c r="M911" i="7"/>
  <c r="L911" i="7"/>
  <c r="K911" i="7"/>
  <c r="J911" i="7"/>
  <c r="I911" i="7"/>
  <c r="H911" i="7"/>
  <c r="G911" i="7"/>
  <c r="F911" i="7"/>
  <c r="E911" i="7"/>
  <c r="D911" i="7"/>
  <c r="C911" i="7"/>
  <c r="B911" i="7"/>
  <c r="A911" i="7"/>
  <c r="AB910" i="7"/>
  <c r="AA910" i="7"/>
  <c r="Z910" i="7"/>
  <c r="Y910" i="7"/>
  <c r="X910" i="7"/>
  <c r="W910" i="7"/>
  <c r="V910" i="7"/>
  <c r="U910" i="7"/>
  <c r="T910" i="7"/>
  <c r="S910" i="7"/>
  <c r="R910" i="7"/>
  <c r="Q910" i="7"/>
  <c r="P910" i="7"/>
  <c r="O910" i="7"/>
  <c r="N910" i="7"/>
  <c r="M910" i="7"/>
  <c r="L910" i="7"/>
  <c r="K910" i="7"/>
  <c r="J910" i="7"/>
  <c r="I910" i="7"/>
  <c r="H910" i="7"/>
  <c r="G910" i="7"/>
  <c r="F910" i="7"/>
  <c r="E910" i="7"/>
  <c r="D910" i="7"/>
  <c r="C910" i="7"/>
  <c r="B910" i="7"/>
  <c r="A910" i="7"/>
  <c r="AB909" i="7"/>
  <c r="AA909" i="7"/>
  <c r="Z909" i="7"/>
  <c r="Y909" i="7"/>
  <c r="X909" i="7"/>
  <c r="W909" i="7"/>
  <c r="V909" i="7"/>
  <c r="U909" i="7"/>
  <c r="T909" i="7"/>
  <c r="S909" i="7"/>
  <c r="R909" i="7"/>
  <c r="Q909" i="7"/>
  <c r="P909" i="7"/>
  <c r="O909" i="7"/>
  <c r="N909" i="7"/>
  <c r="M909" i="7"/>
  <c r="L909" i="7"/>
  <c r="K909" i="7"/>
  <c r="J909" i="7"/>
  <c r="I909" i="7"/>
  <c r="H909" i="7"/>
  <c r="G909" i="7"/>
  <c r="F909" i="7"/>
  <c r="E909" i="7"/>
  <c r="D909" i="7"/>
  <c r="C909" i="7"/>
  <c r="B909" i="7"/>
  <c r="A909" i="7"/>
  <c r="AB908" i="7"/>
  <c r="AA908" i="7"/>
  <c r="Z908" i="7"/>
  <c r="Y908" i="7"/>
  <c r="X908" i="7"/>
  <c r="W908" i="7"/>
  <c r="V908" i="7"/>
  <c r="U908" i="7"/>
  <c r="T908" i="7"/>
  <c r="S908" i="7"/>
  <c r="R908" i="7"/>
  <c r="Q908" i="7"/>
  <c r="P908" i="7"/>
  <c r="O908" i="7"/>
  <c r="N908" i="7"/>
  <c r="M908" i="7"/>
  <c r="L908" i="7"/>
  <c r="K908" i="7"/>
  <c r="J908" i="7"/>
  <c r="I908" i="7"/>
  <c r="H908" i="7"/>
  <c r="G908" i="7"/>
  <c r="F908" i="7"/>
  <c r="E908" i="7"/>
  <c r="D908" i="7"/>
  <c r="C908" i="7"/>
  <c r="B908" i="7"/>
  <c r="A908" i="7"/>
  <c r="AB907" i="7"/>
  <c r="AA907" i="7"/>
  <c r="Z907" i="7"/>
  <c r="Y907" i="7"/>
  <c r="X907" i="7"/>
  <c r="W907" i="7"/>
  <c r="V907" i="7"/>
  <c r="U907" i="7"/>
  <c r="T907" i="7"/>
  <c r="S907" i="7"/>
  <c r="R907" i="7"/>
  <c r="Q907" i="7"/>
  <c r="P907" i="7"/>
  <c r="O907" i="7"/>
  <c r="N907" i="7"/>
  <c r="M907" i="7"/>
  <c r="L907" i="7"/>
  <c r="K907" i="7"/>
  <c r="J907" i="7"/>
  <c r="I907" i="7"/>
  <c r="H907" i="7"/>
  <c r="G907" i="7"/>
  <c r="F907" i="7"/>
  <c r="E907" i="7"/>
  <c r="D907" i="7"/>
  <c r="C907" i="7"/>
  <c r="B907" i="7"/>
  <c r="A907" i="7"/>
  <c r="AB906" i="7"/>
  <c r="AA906" i="7"/>
  <c r="Z906" i="7"/>
  <c r="Y906" i="7"/>
  <c r="X906" i="7"/>
  <c r="W906" i="7"/>
  <c r="V906" i="7"/>
  <c r="U906" i="7"/>
  <c r="T906" i="7"/>
  <c r="S906" i="7"/>
  <c r="R906" i="7"/>
  <c r="Q906" i="7"/>
  <c r="P906" i="7"/>
  <c r="O906" i="7"/>
  <c r="N906" i="7"/>
  <c r="M906" i="7"/>
  <c r="L906" i="7"/>
  <c r="K906" i="7"/>
  <c r="J906" i="7"/>
  <c r="I906" i="7"/>
  <c r="H906" i="7"/>
  <c r="G906" i="7"/>
  <c r="F906" i="7"/>
  <c r="E906" i="7"/>
  <c r="D906" i="7"/>
  <c r="C906" i="7"/>
  <c r="B906" i="7"/>
  <c r="A906" i="7"/>
  <c r="AB905" i="7"/>
  <c r="AA905" i="7"/>
  <c r="Z905" i="7"/>
  <c r="Y905" i="7"/>
  <c r="X905" i="7"/>
  <c r="W905" i="7"/>
  <c r="V905" i="7"/>
  <c r="U905" i="7"/>
  <c r="T905" i="7"/>
  <c r="S905" i="7"/>
  <c r="R905" i="7"/>
  <c r="Q905" i="7"/>
  <c r="P905" i="7"/>
  <c r="O905" i="7"/>
  <c r="N905" i="7"/>
  <c r="M905" i="7"/>
  <c r="L905" i="7"/>
  <c r="K905" i="7"/>
  <c r="J905" i="7"/>
  <c r="I905" i="7"/>
  <c r="H905" i="7"/>
  <c r="G905" i="7"/>
  <c r="F905" i="7"/>
  <c r="E905" i="7"/>
  <c r="D905" i="7"/>
  <c r="C905" i="7"/>
  <c r="B905" i="7"/>
  <c r="A905" i="7"/>
  <c r="AB904" i="7"/>
  <c r="AA904" i="7"/>
  <c r="Z904" i="7"/>
  <c r="Y904" i="7"/>
  <c r="X904" i="7"/>
  <c r="W904" i="7"/>
  <c r="V904" i="7"/>
  <c r="U904" i="7"/>
  <c r="T904" i="7"/>
  <c r="S904" i="7"/>
  <c r="R904" i="7"/>
  <c r="Q904" i="7"/>
  <c r="P904" i="7"/>
  <c r="O904" i="7"/>
  <c r="N904" i="7"/>
  <c r="M904" i="7"/>
  <c r="L904" i="7"/>
  <c r="K904" i="7"/>
  <c r="J904" i="7"/>
  <c r="I904" i="7"/>
  <c r="H904" i="7"/>
  <c r="G904" i="7"/>
  <c r="F904" i="7"/>
  <c r="E904" i="7"/>
  <c r="D904" i="7"/>
  <c r="C904" i="7"/>
  <c r="B904" i="7"/>
  <c r="A904" i="7"/>
  <c r="AB903" i="7"/>
  <c r="AA903" i="7"/>
  <c r="Z903" i="7"/>
  <c r="Y903" i="7"/>
  <c r="X903" i="7"/>
  <c r="W903" i="7"/>
  <c r="V903" i="7"/>
  <c r="U903" i="7"/>
  <c r="T903" i="7"/>
  <c r="S903" i="7"/>
  <c r="R903" i="7"/>
  <c r="Q903" i="7"/>
  <c r="P903" i="7"/>
  <c r="O903" i="7"/>
  <c r="N903" i="7"/>
  <c r="M903" i="7"/>
  <c r="L903" i="7"/>
  <c r="K903" i="7"/>
  <c r="J903" i="7"/>
  <c r="I903" i="7"/>
  <c r="H903" i="7"/>
  <c r="G903" i="7"/>
  <c r="F903" i="7"/>
  <c r="E903" i="7"/>
  <c r="D903" i="7"/>
  <c r="C903" i="7"/>
  <c r="B903" i="7"/>
  <c r="A903" i="7"/>
  <c r="AB902" i="7"/>
  <c r="AA902" i="7"/>
  <c r="Z902" i="7"/>
  <c r="Y902" i="7"/>
  <c r="X902" i="7"/>
  <c r="W902" i="7"/>
  <c r="V902" i="7"/>
  <c r="U902" i="7"/>
  <c r="T902" i="7"/>
  <c r="S902" i="7"/>
  <c r="R902" i="7"/>
  <c r="Q902" i="7"/>
  <c r="P902" i="7"/>
  <c r="O902" i="7"/>
  <c r="N902" i="7"/>
  <c r="M902" i="7"/>
  <c r="L902" i="7"/>
  <c r="K902" i="7"/>
  <c r="J902" i="7"/>
  <c r="I902" i="7"/>
  <c r="H902" i="7"/>
  <c r="G902" i="7"/>
  <c r="F902" i="7"/>
  <c r="E902" i="7"/>
  <c r="D902" i="7"/>
  <c r="C902" i="7"/>
  <c r="B902" i="7"/>
  <c r="A902" i="7"/>
  <c r="AB901" i="7"/>
  <c r="AA901" i="7"/>
  <c r="Z901" i="7"/>
  <c r="Y901" i="7"/>
  <c r="X901" i="7"/>
  <c r="W901" i="7"/>
  <c r="V901" i="7"/>
  <c r="U901" i="7"/>
  <c r="T901" i="7"/>
  <c r="S901" i="7"/>
  <c r="R901" i="7"/>
  <c r="Q901" i="7"/>
  <c r="P901" i="7"/>
  <c r="O901" i="7"/>
  <c r="N901" i="7"/>
  <c r="M901" i="7"/>
  <c r="L901" i="7"/>
  <c r="K901" i="7"/>
  <c r="J901" i="7"/>
  <c r="I901" i="7"/>
  <c r="H901" i="7"/>
  <c r="G901" i="7"/>
  <c r="F901" i="7"/>
  <c r="E901" i="7"/>
  <c r="D901" i="7"/>
  <c r="C901" i="7"/>
  <c r="B901" i="7"/>
  <c r="A901" i="7"/>
  <c r="AB900" i="7"/>
  <c r="AA900" i="7"/>
  <c r="Z900" i="7"/>
  <c r="Y900" i="7"/>
  <c r="X900" i="7"/>
  <c r="W900" i="7"/>
  <c r="V900" i="7"/>
  <c r="U900" i="7"/>
  <c r="T900" i="7"/>
  <c r="S900" i="7"/>
  <c r="R900" i="7"/>
  <c r="Q900" i="7"/>
  <c r="P900" i="7"/>
  <c r="O900" i="7"/>
  <c r="N900" i="7"/>
  <c r="M900" i="7"/>
  <c r="L900" i="7"/>
  <c r="K900" i="7"/>
  <c r="J900" i="7"/>
  <c r="I900" i="7"/>
  <c r="H900" i="7"/>
  <c r="G900" i="7"/>
  <c r="F900" i="7"/>
  <c r="E900" i="7"/>
  <c r="D900" i="7"/>
  <c r="C900" i="7"/>
  <c r="B900" i="7"/>
  <c r="A900" i="7"/>
  <c r="AB899" i="7"/>
  <c r="AA899" i="7"/>
  <c r="Z899" i="7"/>
  <c r="Y899" i="7"/>
  <c r="X899" i="7"/>
  <c r="W899" i="7"/>
  <c r="V899" i="7"/>
  <c r="U899" i="7"/>
  <c r="T899" i="7"/>
  <c r="S899" i="7"/>
  <c r="R899" i="7"/>
  <c r="Q899" i="7"/>
  <c r="P899" i="7"/>
  <c r="O899" i="7"/>
  <c r="N899" i="7"/>
  <c r="M899" i="7"/>
  <c r="L899" i="7"/>
  <c r="K899" i="7"/>
  <c r="J899" i="7"/>
  <c r="I899" i="7"/>
  <c r="H899" i="7"/>
  <c r="G899" i="7"/>
  <c r="F899" i="7"/>
  <c r="E899" i="7"/>
  <c r="D899" i="7"/>
  <c r="C899" i="7"/>
  <c r="B899" i="7"/>
  <c r="A899" i="7"/>
  <c r="AB898" i="7"/>
  <c r="AA898" i="7"/>
  <c r="Z898" i="7"/>
  <c r="Y898" i="7"/>
  <c r="X898" i="7"/>
  <c r="W898" i="7"/>
  <c r="V898" i="7"/>
  <c r="U898" i="7"/>
  <c r="T898" i="7"/>
  <c r="S898" i="7"/>
  <c r="R898" i="7"/>
  <c r="Q898" i="7"/>
  <c r="P898" i="7"/>
  <c r="O898" i="7"/>
  <c r="N898" i="7"/>
  <c r="M898" i="7"/>
  <c r="L898" i="7"/>
  <c r="K898" i="7"/>
  <c r="J898" i="7"/>
  <c r="I898" i="7"/>
  <c r="H898" i="7"/>
  <c r="G898" i="7"/>
  <c r="F898" i="7"/>
  <c r="E898" i="7"/>
  <c r="D898" i="7"/>
  <c r="C898" i="7"/>
  <c r="B898" i="7"/>
  <c r="A898" i="7"/>
  <c r="AB897" i="7"/>
  <c r="AA897" i="7"/>
  <c r="Z897" i="7"/>
  <c r="Y897" i="7"/>
  <c r="X897" i="7"/>
  <c r="W897" i="7"/>
  <c r="V897" i="7"/>
  <c r="U897" i="7"/>
  <c r="T897" i="7"/>
  <c r="S897" i="7"/>
  <c r="R897" i="7"/>
  <c r="Q897" i="7"/>
  <c r="P897" i="7"/>
  <c r="O897" i="7"/>
  <c r="N897" i="7"/>
  <c r="M897" i="7"/>
  <c r="L897" i="7"/>
  <c r="K897" i="7"/>
  <c r="J897" i="7"/>
  <c r="I897" i="7"/>
  <c r="H897" i="7"/>
  <c r="G897" i="7"/>
  <c r="F897" i="7"/>
  <c r="E897" i="7"/>
  <c r="D897" i="7"/>
  <c r="C897" i="7"/>
  <c r="B897" i="7"/>
  <c r="A897" i="7"/>
  <c r="AB896" i="7"/>
  <c r="AA896" i="7"/>
  <c r="Z896" i="7"/>
  <c r="Y896" i="7"/>
  <c r="X896" i="7"/>
  <c r="W896" i="7"/>
  <c r="V896" i="7"/>
  <c r="U896" i="7"/>
  <c r="T896" i="7"/>
  <c r="S896" i="7"/>
  <c r="R896" i="7"/>
  <c r="Q896" i="7"/>
  <c r="P896" i="7"/>
  <c r="O896" i="7"/>
  <c r="N896" i="7"/>
  <c r="M896" i="7"/>
  <c r="L896" i="7"/>
  <c r="K896" i="7"/>
  <c r="J896" i="7"/>
  <c r="I896" i="7"/>
  <c r="H896" i="7"/>
  <c r="G896" i="7"/>
  <c r="F896" i="7"/>
  <c r="E896" i="7"/>
  <c r="D896" i="7"/>
  <c r="C896" i="7"/>
  <c r="B896" i="7"/>
  <c r="A896" i="7"/>
  <c r="AB895" i="7"/>
  <c r="AA895" i="7"/>
  <c r="Z895" i="7"/>
  <c r="Y895" i="7"/>
  <c r="X895" i="7"/>
  <c r="W895" i="7"/>
  <c r="V895" i="7"/>
  <c r="U895" i="7"/>
  <c r="T895" i="7"/>
  <c r="S895" i="7"/>
  <c r="R895" i="7"/>
  <c r="Q895" i="7"/>
  <c r="P895" i="7"/>
  <c r="O895" i="7"/>
  <c r="N895" i="7"/>
  <c r="M895" i="7"/>
  <c r="L895" i="7"/>
  <c r="K895" i="7"/>
  <c r="J895" i="7"/>
  <c r="I895" i="7"/>
  <c r="H895" i="7"/>
  <c r="G895" i="7"/>
  <c r="F895" i="7"/>
  <c r="E895" i="7"/>
  <c r="D895" i="7"/>
  <c r="C895" i="7"/>
  <c r="B895" i="7"/>
  <c r="A895" i="7"/>
  <c r="AB894" i="7"/>
  <c r="AA894" i="7"/>
  <c r="Z894" i="7"/>
  <c r="Y894" i="7"/>
  <c r="X894" i="7"/>
  <c r="W894" i="7"/>
  <c r="V894" i="7"/>
  <c r="U894" i="7"/>
  <c r="T894" i="7"/>
  <c r="S894" i="7"/>
  <c r="R894" i="7"/>
  <c r="Q894" i="7"/>
  <c r="P894" i="7"/>
  <c r="O894" i="7"/>
  <c r="N894" i="7"/>
  <c r="M894" i="7"/>
  <c r="L894" i="7"/>
  <c r="K894" i="7"/>
  <c r="J894" i="7"/>
  <c r="I894" i="7"/>
  <c r="H894" i="7"/>
  <c r="G894" i="7"/>
  <c r="F894" i="7"/>
  <c r="E894" i="7"/>
  <c r="D894" i="7"/>
  <c r="C894" i="7"/>
  <c r="B894" i="7"/>
  <c r="A894" i="7"/>
  <c r="AB893" i="7"/>
  <c r="AA893" i="7"/>
  <c r="Z893" i="7"/>
  <c r="Y893" i="7"/>
  <c r="X893" i="7"/>
  <c r="W893" i="7"/>
  <c r="V893" i="7"/>
  <c r="U893" i="7"/>
  <c r="T893" i="7"/>
  <c r="S893" i="7"/>
  <c r="R893" i="7"/>
  <c r="Q893" i="7"/>
  <c r="P893" i="7"/>
  <c r="O893" i="7"/>
  <c r="N893" i="7"/>
  <c r="M893" i="7"/>
  <c r="L893" i="7"/>
  <c r="K893" i="7"/>
  <c r="J893" i="7"/>
  <c r="I893" i="7"/>
  <c r="H893" i="7"/>
  <c r="G893" i="7"/>
  <c r="F893" i="7"/>
  <c r="E893" i="7"/>
  <c r="D893" i="7"/>
  <c r="C893" i="7"/>
  <c r="B893" i="7"/>
  <c r="A893" i="7"/>
  <c r="AB892" i="7"/>
  <c r="AA892" i="7"/>
  <c r="Z892" i="7"/>
  <c r="Y892" i="7"/>
  <c r="X892" i="7"/>
  <c r="W892" i="7"/>
  <c r="V892" i="7"/>
  <c r="U892" i="7"/>
  <c r="T892" i="7"/>
  <c r="S892" i="7"/>
  <c r="R892" i="7"/>
  <c r="Q892" i="7"/>
  <c r="P892" i="7"/>
  <c r="O892" i="7"/>
  <c r="N892" i="7"/>
  <c r="M892" i="7"/>
  <c r="L892" i="7"/>
  <c r="K892" i="7"/>
  <c r="J892" i="7"/>
  <c r="I892" i="7"/>
  <c r="H892" i="7"/>
  <c r="G892" i="7"/>
  <c r="F892" i="7"/>
  <c r="E892" i="7"/>
  <c r="D892" i="7"/>
  <c r="C892" i="7"/>
  <c r="B892" i="7"/>
  <c r="A892" i="7"/>
  <c r="AB891" i="7"/>
  <c r="AA891" i="7"/>
  <c r="Z891" i="7"/>
  <c r="Y891" i="7"/>
  <c r="X891" i="7"/>
  <c r="W891" i="7"/>
  <c r="V891" i="7"/>
  <c r="U891" i="7"/>
  <c r="T891" i="7"/>
  <c r="S891" i="7"/>
  <c r="R891" i="7"/>
  <c r="Q891" i="7"/>
  <c r="P891" i="7"/>
  <c r="O891" i="7"/>
  <c r="N891" i="7"/>
  <c r="M891" i="7"/>
  <c r="L891" i="7"/>
  <c r="K891" i="7"/>
  <c r="J891" i="7"/>
  <c r="I891" i="7"/>
  <c r="H891" i="7"/>
  <c r="G891" i="7"/>
  <c r="F891" i="7"/>
  <c r="E891" i="7"/>
  <c r="D891" i="7"/>
  <c r="C891" i="7"/>
  <c r="B891" i="7"/>
  <c r="A891" i="7"/>
  <c r="AB890" i="7"/>
  <c r="AA890" i="7"/>
  <c r="Z890" i="7"/>
  <c r="Y890" i="7"/>
  <c r="X890" i="7"/>
  <c r="W890" i="7"/>
  <c r="V890" i="7"/>
  <c r="U890" i="7"/>
  <c r="T890" i="7"/>
  <c r="S890" i="7"/>
  <c r="R890" i="7"/>
  <c r="Q890" i="7"/>
  <c r="P890" i="7"/>
  <c r="O890" i="7"/>
  <c r="N890" i="7"/>
  <c r="M890" i="7"/>
  <c r="L890" i="7"/>
  <c r="K890" i="7"/>
  <c r="J890" i="7"/>
  <c r="I890" i="7"/>
  <c r="H890" i="7"/>
  <c r="G890" i="7"/>
  <c r="F890" i="7"/>
  <c r="E890" i="7"/>
  <c r="D890" i="7"/>
  <c r="C890" i="7"/>
  <c r="B890" i="7"/>
  <c r="A890" i="7"/>
  <c r="AB889" i="7"/>
  <c r="AA889" i="7"/>
  <c r="Z889" i="7"/>
  <c r="Y889" i="7"/>
  <c r="X889" i="7"/>
  <c r="W889" i="7"/>
  <c r="V889" i="7"/>
  <c r="U889" i="7"/>
  <c r="T889" i="7"/>
  <c r="S889" i="7"/>
  <c r="R889" i="7"/>
  <c r="Q889" i="7"/>
  <c r="P889" i="7"/>
  <c r="O889" i="7"/>
  <c r="N889" i="7"/>
  <c r="M889" i="7"/>
  <c r="L889" i="7"/>
  <c r="K889" i="7"/>
  <c r="J889" i="7"/>
  <c r="I889" i="7"/>
  <c r="H889" i="7"/>
  <c r="G889" i="7"/>
  <c r="F889" i="7"/>
  <c r="E889" i="7"/>
  <c r="D889" i="7"/>
  <c r="C889" i="7"/>
  <c r="B889" i="7"/>
  <c r="A889" i="7"/>
  <c r="AB888" i="7"/>
  <c r="AA888" i="7"/>
  <c r="Z888" i="7"/>
  <c r="Y888" i="7"/>
  <c r="X888" i="7"/>
  <c r="W888" i="7"/>
  <c r="V888" i="7"/>
  <c r="U888" i="7"/>
  <c r="T888" i="7"/>
  <c r="S888" i="7"/>
  <c r="R888" i="7"/>
  <c r="Q888" i="7"/>
  <c r="P888" i="7"/>
  <c r="O888" i="7"/>
  <c r="N888" i="7"/>
  <c r="M888" i="7"/>
  <c r="L888" i="7"/>
  <c r="K888" i="7"/>
  <c r="J888" i="7"/>
  <c r="I888" i="7"/>
  <c r="H888" i="7"/>
  <c r="G888" i="7"/>
  <c r="F888" i="7"/>
  <c r="E888" i="7"/>
  <c r="D888" i="7"/>
  <c r="C888" i="7"/>
  <c r="B888" i="7"/>
  <c r="A888" i="7"/>
  <c r="AB887" i="7"/>
  <c r="AA887" i="7"/>
  <c r="Z887" i="7"/>
  <c r="Y887" i="7"/>
  <c r="X887" i="7"/>
  <c r="W887" i="7"/>
  <c r="V887" i="7"/>
  <c r="U887" i="7"/>
  <c r="T887" i="7"/>
  <c r="S887" i="7"/>
  <c r="R887" i="7"/>
  <c r="Q887" i="7"/>
  <c r="P887" i="7"/>
  <c r="O887" i="7"/>
  <c r="N887" i="7"/>
  <c r="M887" i="7"/>
  <c r="L887" i="7"/>
  <c r="K887" i="7"/>
  <c r="J887" i="7"/>
  <c r="I887" i="7"/>
  <c r="H887" i="7"/>
  <c r="G887" i="7"/>
  <c r="F887" i="7"/>
  <c r="E887" i="7"/>
  <c r="D887" i="7"/>
  <c r="C887" i="7"/>
  <c r="B887" i="7"/>
  <c r="A887" i="7"/>
  <c r="AB886" i="7"/>
  <c r="AA886" i="7"/>
  <c r="Z886" i="7"/>
  <c r="Y886" i="7"/>
  <c r="X886" i="7"/>
  <c r="W886" i="7"/>
  <c r="V886" i="7"/>
  <c r="U886" i="7"/>
  <c r="T886" i="7"/>
  <c r="S886" i="7"/>
  <c r="R886" i="7"/>
  <c r="Q886" i="7"/>
  <c r="P886" i="7"/>
  <c r="O886" i="7"/>
  <c r="N886" i="7"/>
  <c r="M886" i="7"/>
  <c r="L886" i="7"/>
  <c r="K886" i="7"/>
  <c r="J886" i="7"/>
  <c r="I886" i="7"/>
  <c r="H886" i="7"/>
  <c r="G886" i="7"/>
  <c r="F886" i="7"/>
  <c r="E886" i="7"/>
  <c r="D886" i="7"/>
  <c r="C886" i="7"/>
  <c r="B886" i="7"/>
  <c r="A886" i="7"/>
  <c r="AB885" i="7"/>
  <c r="AA885" i="7"/>
  <c r="Z885" i="7"/>
  <c r="Y885" i="7"/>
  <c r="X885" i="7"/>
  <c r="W885" i="7"/>
  <c r="V885" i="7"/>
  <c r="U885" i="7"/>
  <c r="T885" i="7"/>
  <c r="S885" i="7"/>
  <c r="R885" i="7"/>
  <c r="Q885" i="7"/>
  <c r="P885" i="7"/>
  <c r="O885" i="7"/>
  <c r="N885" i="7"/>
  <c r="M885" i="7"/>
  <c r="L885" i="7"/>
  <c r="K885" i="7"/>
  <c r="J885" i="7"/>
  <c r="I885" i="7"/>
  <c r="H885" i="7"/>
  <c r="G885" i="7"/>
  <c r="F885" i="7"/>
  <c r="E885" i="7"/>
  <c r="D885" i="7"/>
  <c r="C885" i="7"/>
  <c r="B885" i="7"/>
  <c r="A885" i="7"/>
  <c r="AB884" i="7"/>
  <c r="AA884" i="7"/>
  <c r="Z884" i="7"/>
  <c r="Y884" i="7"/>
  <c r="X884" i="7"/>
  <c r="W884" i="7"/>
  <c r="V884" i="7"/>
  <c r="U884" i="7"/>
  <c r="T884" i="7"/>
  <c r="S884" i="7"/>
  <c r="R884" i="7"/>
  <c r="Q884" i="7"/>
  <c r="P884" i="7"/>
  <c r="O884" i="7"/>
  <c r="N884" i="7"/>
  <c r="M884" i="7"/>
  <c r="L884" i="7"/>
  <c r="K884" i="7"/>
  <c r="J884" i="7"/>
  <c r="I884" i="7"/>
  <c r="H884" i="7"/>
  <c r="G884" i="7"/>
  <c r="F884" i="7"/>
  <c r="E884" i="7"/>
  <c r="D884" i="7"/>
  <c r="C884" i="7"/>
  <c r="B884" i="7"/>
  <c r="A884" i="7"/>
  <c r="AB883" i="7"/>
  <c r="AA883" i="7"/>
  <c r="Z883" i="7"/>
  <c r="Y883" i="7"/>
  <c r="X883" i="7"/>
  <c r="W883" i="7"/>
  <c r="V883" i="7"/>
  <c r="U883" i="7"/>
  <c r="T883" i="7"/>
  <c r="S883" i="7"/>
  <c r="R883" i="7"/>
  <c r="Q883" i="7"/>
  <c r="P883" i="7"/>
  <c r="O883" i="7"/>
  <c r="N883" i="7"/>
  <c r="M883" i="7"/>
  <c r="L883" i="7"/>
  <c r="K883" i="7"/>
  <c r="J883" i="7"/>
  <c r="I883" i="7"/>
  <c r="H883" i="7"/>
  <c r="G883" i="7"/>
  <c r="F883" i="7"/>
  <c r="E883" i="7"/>
  <c r="D883" i="7"/>
  <c r="C883" i="7"/>
  <c r="B883" i="7"/>
  <c r="A883" i="7"/>
  <c r="AB882" i="7"/>
  <c r="AA882" i="7"/>
  <c r="Z882" i="7"/>
  <c r="Y882" i="7"/>
  <c r="X882" i="7"/>
  <c r="W882" i="7"/>
  <c r="V882" i="7"/>
  <c r="U882" i="7"/>
  <c r="T882" i="7"/>
  <c r="S882" i="7"/>
  <c r="R882" i="7"/>
  <c r="Q882" i="7"/>
  <c r="P882" i="7"/>
  <c r="O882" i="7"/>
  <c r="N882" i="7"/>
  <c r="M882" i="7"/>
  <c r="L882" i="7"/>
  <c r="K882" i="7"/>
  <c r="J882" i="7"/>
  <c r="I882" i="7"/>
  <c r="H882" i="7"/>
  <c r="G882" i="7"/>
  <c r="F882" i="7"/>
  <c r="E882" i="7"/>
  <c r="D882" i="7"/>
  <c r="C882" i="7"/>
  <c r="B882" i="7"/>
  <c r="A882" i="7"/>
  <c r="AB881" i="7"/>
  <c r="AA881" i="7"/>
  <c r="Z881" i="7"/>
  <c r="Y881" i="7"/>
  <c r="X881" i="7"/>
  <c r="W881" i="7"/>
  <c r="V881" i="7"/>
  <c r="U881" i="7"/>
  <c r="T881" i="7"/>
  <c r="S881" i="7"/>
  <c r="R881" i="7"/>
  <c r="Q881" i="7"/>
  <c r="P881" i="7"/>
  <c r="O881" i="7"/>
  <c r="N881" i="7"/>
  <c r="M881" i="7"/>
  <c r="L881" i="7"/>
  <c r="K881" i="7"/>
  <c r="J881" i="7"/>
  <c r="I881" i="7"/>
  <c r="H881" i="7"/>
  <c r="G881" i="7"/>
  <c r="F881" i="7"/>
  <c r="E881" i="7"/>
  <c r="D881" i="7"/>
  <c r="C881" i="7"/>
  <c r="B881" i="7"/>
  <c r="A881" i="7"/>
  <c r="AB880" i="7"/>
  <c r="AA880" i="7"/>
  <c r="Z880" i="7"/>
  <c r="Y880" i="7"/>
  <c r="X880" i="7"/>
  <c r="W880" i="7"/>
  <c r="V880" i="7"/>
  <c r="U880" i="7"/>
  <c r="T880" i="7"/>
  <c r="S880" i="7"/>
  <c r="R880" i="7"/>
  <c r="Q880" i="7"/>
  <c r="P880" i="7"/>
  <c r="O880" i="7"/>
  <c r="N880" i="7"/>
  <c r="M880" i="7"/>
  <c r="L880" i="7"/>
  <c r="K880" i="7"/>
  <c r="J880" i="7"/>
  <c r="I880" i="7"/>
  <c r="H880" i="7"/>
  <c r="G880" i="7"/>
  <c r="F880" i="7"/>
  <c r="E880" i="7"/>
  <c r="D880" i="7"/>
  <c r="C880" i="7"/>
  <c r="B880" i="7"/>
  <c r="A880" i="7"/>
  <c r="AB879" i="7"/>
  <c r="AA879" i="7"/>
  <c r="Z879" i="7"/>
  <c r="Y879" i="7"/>
  <c r="X879" i="7"/>
  <c r="W879" i="7"/>
  <c r="V879" i="7"/>
  <c r="U879" i="7"/>
  <c r="T879" i="7"/>
  <c r="S879" i="7"/>
  <c r="R879" i="7"/>
  <c r="Q879" i="7"/>
  <c r="P879" i="7"/>
  <c r="O879" i="7"/>
  <c r="N879" i="7"/>
  <c r="M879" i="7"/>
  <c r="L879" i="7"/>
  <c r="K879" i="7"/>
  <c r="J879" i="7"/>
  <c r="I879" i="7"/>
  <c r="H879" i="7"/>
  <c r="G879" i="7"/>
  <c r="F879" i="7"/>
  <c r="E879" i="7"/>
  <c r="D879" i="7"/>
  <c r="C879" i="7"/>
  <c r="B879" i="7"/>
  <c r="A879" i="7"/>
  <c r="AB878" i="7"/>
  <c r="AA878" i="7"/>
  <c r="Z878" i="7"/>
  <c r="Y878" i="7"/>
  <c r="X878" i="7"/>
  <c r="W878" i="7"/>
  <c r="V878" i="7"/>
  <c r="U878" i="7"/>
  <c r="T878" i="7"/>
  <c r="S878" i="7"/>
  <c r="R878" i="7"/>
  <c r="Q878" i="7"/>
  <c r="P878" i="7"/>
  <c r="O878" i="7"/>
  <c r="N878" i="7"/>
  <c r="M878" i="7"/>
  <c r="L878" i="7"/>
  <c r="K878" i="7"/>
  <c r="J878" i="7"/>
  <c r="I878" i="7"/>
  <c r="H878" i="7"/>
  <c r="G878" i="7"/>
  <c r="F878" i="7"/>
  <c r="E878" i="7"/>
  <c r="D878" i="7"/>
  <c r="C878" i="7"/>
  <c r="B878" i="7"/>
  <c r="A878" i="7"/>
  <c r="AB877" i="7"/>
  <c r="AA877" i="7"/>
  <c r="Z877" i="7"/>
  <c r="Y877" i="7"/>
  <c r="X877" i="7"/>
  <c r="W877" i="7"/>
  <c r="V877" i="7"/>
  <c r="U877" i="7"/>
  <c r="T877" i="7"/>
  <c r="S877" i="7"/>
  <c r="R877" i="7"/>
  <c r="Q877" i="7"/>
  <c r="P877" i="7"/>
  <c r="O877" i="7"/>
  <c r="N877" i="7"/>
  <c r="M877" i="7"/>
  <c r="L877" i="7"/>
  <c r="K877" i="7"/>
  <c r="J877" i="7"/>
  <c r="I877" i="7"/>
  <c r="H877" i="7"/>
  <c r="G877" i="7"/>
  <c r="F877" i="7"/>
  <c r="E877" i="7"/>
  <c r="D877" i="7"/>
  <c r="C877" i="7"/>
  <c r="B877" i="7"/>
  <c r="A877" i="7"/>
  <c r="AB876" i="7"/>
  <c r="AA876" i="7"/>
  <c r="Z876" i="7"/>
  <c r="Y876" i="7"/>
  <c r="X876" i="7"/>
  <c r="W876" i="7"/>
  <c r="V876" i="7"/>
  <c r="U876" i="7"/>
  <c r="T876" i="7"/>
  <c r="S876" i="7"/>
  <c r="R876" i="7"/>
  <c r="Q876" i="7"/>
  <c r="P876" i="7"/>
  <c r="O876" i="7"/>
  <c r="N876" i="7"/>
  <c r="M876" i="7"/>
  <c r="L876" i="7"/>
  <c r="K876" i="7"/>
  <c r="J876" i="7"/>
  <c r="I876" i="7"/>
  <c r="H876" i="7"/>
  <c r="G876" i="7"/>
  <c r="F876" i="7"/>
  <c r="E876" i="7"/>
  <c r="D876" i="7"/>
  <c r="C876" i="7"/>
  <c r="B876" i="7"/>
  <c r="A876" i="7"/>
  <c r="AB875" i="7"/>
  <c r="AA875" i="7"/>
  <c r="Z875" i="7"/>
  <c r="Y875" i="7"/>
  <c r="X875" i="7"/>
  <c r="W875" i="7"/>
  <c r="V875" i="7"/>
  <c r="U875" i="7"/>
  <c r="T875" i="7"/>
  <c r="S875" i="7"/>
  <c r="R875" i="7"/>
  <c r="Q875" i="7"/>
  <c r="P875" i="7"/>
  <c r="O875" i="7"/>
  <c r="N875" i="7"/>
  <c r="M875" i="7"/>
  <c r="L875" i="7"/>
  <c r="K875" i="7"/>
  <c r="J875" i="7"/>
  <c r="I875" i="7"/>
  <c r="H875" i="7"/>
  <c r="G875" i="7"/>
  <c r="F875" i="7"/>
  <c r="E875" i="7"/>
  <c r="D875" i="7"/>
  <c r="C875" i="7"/>
  <c r="B875" i="7"/>
  <c r="A875" i="7"/>
  <c r="AB874" i="7"/>
  <c r="AA874" i="7"/>
  <c r="Z874" i="7"/>
  <c r="Y874" i="7"/>
  <c r="X874" i="7"/>
  <c r="W874" i="7"/>
  <c r="V874" i="7"/>
  <c r="U874" i="7"/>
  <c r="T874" i="7"/>
  <c r="S874" i="7"/>
  <c r="R874" i="7"/>
  <c r="Q874" i="7"/>
  <c r="P874" i="7"/>
  <c r="O874" i="7"/>
  <c r="N874" i="7"/>
  <c r="M874" i="7"/>
  <c r="L874" i="7"/>
  <c r="K874" i="7"/>
  <c r="J874" i="7"/>
  <c r="I874" i="7"/>
  <c r="H874" i="7"/>
  <c r="G874" i="7"/>
  <c r="F874" i="7"/>
  <c r="E874" i="7"/>
  <c r="D874" i="7"/>
  <c r="C874" i="7"/>
  <c r="B874" i="7"/>
  <c r="A874" i="7"/>
  <c r="AB873" i="7"/>
  <c r="AA873" i="7"/>
  <c r="Z873" i="7"/>
  <c r="Y873" i="7"/>
  <c r="X873" i="7"/>
  <c r="W873" i="7"/>
  <c r="V873" i="7"/>
  <c r="U873" i="7"/>
  <c r="T873" i="7"/>
  <c r="S873" i="7"/>
  <c r="R873" i="7"/>
  <c r="Q873" i="7"/>
  <c r="P873" i="7"/>
  <c r="O873" i="7"/>
  <c r="N873" i="7"/>
  <c r="M873" i="7"/>
  <c r="L873" i="7"/>
  <c r="K873" i="7"/>
  <c r="J873" i="7"/>
  <c r="I873" i="7"/>
  <c r="H873" i="7"/>
  <c r="G873" i="7"/>
  <c r="F873" i="7"/>
  <c r="E873" i="7"/>
  <c r="D873" i="7"/>
  <c r="C873" i="7"/>
  <c r="B873" i="7"/>
  <c r="A873" i="7"/>
  <c r="AB872" i="7"/>
  <c r="AA872" i="7"/>
  <c r="Z872" i="7"/>
  <c r="Y872" i="7"/>
  <c r="X872" i="7"/>
  <c r="W872" i="7"/>
  <c r="V872" i="7"/>
  <c r="U872" i="7"/>
  <c r="T872" i="7"/>
  <c r="S872" i="7"/>
  <c r="R872" i="7"/>
  <c r="Q872" i="7"/>
  <c r="P872" i="7"/>
  <c r="O872" i="7"/>
  <c r="N872" i="7"/>
  <c r="M872" i="7"/>
  <c r="L872" i="7"/>
  <c r="K872" i="7"/>
  <c r="J872" i="7"/>
  <c r="I872" i="7"/>
  <c r="H872" i="7"/>
  <c r="G872" i="7"/>
  <c r="F872" i="7"/>
  <c r="E872" i="7"/>
  <c r="D872" i="7"/>
  <c r="C872" i="7"/>
  <c r="B872" i="7"/>
  <c r="A872" i="7"/>
  <c r="AB871" i="7"/>
  <c r="AA871" i="7"/>
  <c r="Z871" i="7"/>
  <c r="Y871" i="7"/>
  <c r="X871" i="7"/>
  <c r="W871" i="7"/>
  <c r="V871" i="7"/>
  <c r="U871" i="7"/>
  <c r="T871" i="7"/>
  <c r="S871" i="7"/>
  <c r="R871" i="7"/>
  <c r="Q871" i="7"/>
  <c r="P871" i="7"/>
  <c r="O871" i="7"/>
  <c r="N871" i="7"/>
  <c r="M871" i="7"/>
  <c r="L871" i="7"/>
  <c r="K871" i="7"/>
  <c r="J871" i="7"/>
  <c r="I871" i="7"/>
  <c r="H871" i="7"/>
  <c r="G871" i="7"/>
  <c r="F871" i="7"/>
  <c r="E871" i="7"/>
  <c r="D871" i="7"/>
  <c r="C871" i="7"/>
  <c r="B871" i="7"/>
  <c r="A871" i="7"/>
  <c r="AB870" i="7"/>
  <c r="AA870" i="7"/>
  <c r="Z870" i="7"/>
  <c r="Y870" i="7"/>
  <c r="X870" i="7"/>
  <c r="W870" i="7"/>
  <c r="V870" i="7"/>
  <c r="U870" i="7"/>
  <c r="T870" i="7"/>
  <c r="S870" i="7"/>
  <c r="R870" i="7"/>
  <c r="Q870" i="7"/>
  <c r="P870" i="7"/>
  <c r="O870" i="7"/>
  <c r="N870" i="7"/>
  <c r="M870" i="7"/>
  <c r="L870" i="7"/>
  <c r="K870" i="7"/>
  <c r="J870" i="7"/>
  <c r="I870" i="7"/>
  <c r="H870" i="7"/>
  <c r="G870" i="7"/>
  <c r="F870" i="7"/>
  <c r="E870" i="7"/>
  <c r="D870" i="7"/>
  <c r="C870" i="7"/>
  <c r="B870" i="7"/>
  <c r="A870" i="7"/>
  <c r="AB869" i="7"/>
  <c r="AA869" i="7"/>
  <c r="Z869" i="7"/>
  <c r="Y869" i="7"/>
  <c r="X869" i="7"/>
  <c r="W869" i="7"/>
  <c r="V869" i="7"/>
  <c r="U869" i="7"/>
  <c r="T869" i="7"/>
  <c r="S869" i="7"/>
  <c r="R869" i="7"/>
  <c r="Q869" i="7"/>
  <c r="P869" i="7"/>
  <c r="O869" i="7"/>
  <c r="N869" i="7"/>
  <c r="M869" i="7"/>
  <c r="L869" i="7"/>
  <c r="K869" i="7"/>
  <c r="J869" i="7"/>
  <c r="I869" i="7"/>
  <c r="H869" i="7"/>
  <c r="G869" i="7"/>
  <c r="F869" i="7"/>
  <c r="E869" i="7"/>
  <c r="D869" i="7"/>
  <c r="C869" i="7"/>
  <c r="B869" i="7"/>
  <c r="A869" i="7"/>
  <c r="AB868" i="7"/>
  <c r="AA868" i="7"/>
  <c r="Z868" i="7"/>
  <c r="Y868" i="7"/>
  <c r="X868" i="7"/>
  <c r="W868" i="7"/>
  <c r="V868" i="7"/>
  <c r="U868" i="7"/>
  <c r="T868" i="7"/>
  <c r="S868" i="7"/>
  <c r="R868" i="7"/>
  <c r="Q868" i="7"/>
  <c r="P868" i="7"/>
  <c r="O868" i="7"/>
  <c r="N868" i="7"/>
  <c r="M868" i="7"/>
  <c r="L868" i="7"/>
  <c r="K868" i="7"/>
  <c r="J868" i="7"/>
  <c r="I868" i="7"/>
  <c r="H868" i="7"/>
  <c r="G868" i="7"/>
  <c r="F868" i="7"/>
  <c r="E868" i="7"/>
  <c r="D868" i="7"/>
  <c r="C868" i="7"/>
  <c r="B868" i="7"/>
  <c r="A868" i="7"/>
  <c r="AB867" i="7"/>
  <c r="AA867" i="7"/>
  <c r="Z867" i="7"/>
  <c r="Y867" i="7"/>
  <c r="X867" i="7"/>
  <c r="W867" i="7"/>
  <c r="V867" i="7"/>
  <c r="U867" i="7"/>
  <c r="T867" i="7"/>
  <c r="S867" i="7"/>
  <c r="R867" i="7"/>
  <c r="Q867" i="7"/>
  <c r="P867" i="7"/>
  <c r="O867" i="7"/>
  <c r="N867" i="7"/>
  <c r="M867" i="7"/>
  <c r="L867" i="7"/>
  <c r="K867" i="7"/>
  <c r="J867" i="7"/>
  <c r="I867" i="7"/>
  <c r="H867" i="7"/>
  <c r="G867" i="7"/>
  <c r="F867" i="7"/>
  <c r="E867" i="7"/>
  <c r="D867" i="7"/>
  <c r="C867" i="7"/>
  <c r="B867" i="7"/>
  <c r="A867" i="7"/>
  <c r="AB866" i="7"/>
  <c r="AA866" i="7"/>
  <c r="Z866" i="7"/>
  <c r="Y866" i="7"/>
  <c r="X866" i="7"/>
  <c r="W866" i="7"/>
  <c r="V866" i="7"/>
  <c r="U866" i="7"/>
  <c r="T866" i="7"/>
  <c r="S866" i="7"/>
  <c r="R866" i="7"/>
  <c r="Q866" i="7"/>
  <c r="P866" i="7"/>
  <c r="O866" i="7"/>
  <c r="N866" i="7"/>
  <c r="M866" i="7"/>
  <c r="L866" i="7"/>
  <c r="K866" i="7"/>
  <c r="J866" i="7"/>
  <c r="I866" i="7"/>
  <c r="H866" i="7"/>
  <c r="G866" i="7"/>
  <c r="F866" i="7"/>
  <c r="E866" i="7"/>
  <c r="D866" i="7"/>
  <c r="C866" i="7"/>
  <c r="B866" i="7"/>
  <c r="A866" i="7"/>
  <c r="AB865" i="7"/>
  <c r="AA865" i="7"/>
  <c r="Z865" i="7"/>
  <c r="Y865" i="7"/>
  <c r="X865" i="7"/>
  <c r="W865" i="7"/>
  <c r="V865" i="7"/>
  <c r="U865" i="7"/>
  <c r="T865" i="7"/>
  <c r="S865" i="7"/>
  <c r="R865" i="7"/>
  <c r="Q865" i="7"/>
  <c r="P865" i="7"/>
  <c r="O865" i="7"/>
  <c r="N865" i="7"/>
  <c r="M865" i="7"/>
  <c r="L865" i="7"/>
  <c r="K865" i="7"/>
  <c r="J865" i="7"/>
  <c r="I865" i="7"/>
  <c r="H865" i="7"/>
  <c r="G865" i="7"/>
  <c r="F865" i="7"/>
  <c r="E865" i="7"/>
  <c r="D865" i="7"/>
  <c r="C865" i="7"/>
  <c r="B865" i="7"/>
  <c r="A865" i="7"/>
  <c r="AB864" i="7"/>
  <c r="AA864" i="7"/>
  <c r="Z864" i="7"/>
  <c r="Y864" i="7"/>
  <c r="X864" i="7"/>
  <c r="W864" i="7"/>
  <c r="V864" i="7"/>
  <c r="U864" i="7"/>
  <c r="T864" i="7"/>
  <c r="S864" i="7"/>
  <c r="R864" i="7"/>
  <c r="Q864" i="7"/>
  <c r="P864" i="7"/>
  <c r="O864" i="7"/>
  <c r="N864" i="7"/>
  <c r="M864" i="7"/>
  <c r="L864" i="7"/>
  <c r="K864" i="7"/>
  <c r="J864" i="7"/>
  <c r="I864" i="7"/>
  <c r="H864" i="7"/>
  <c r="G864" i="7"/>
  <c r="F864" i="7"/>
  <c r="E864" i="7"/>
  <c r="D864" i="7"/>
  <c r="C864" i="7"/>
  <c r="B864" i="7"/>
  <c r="A864" i="7"/>
  <c r="AB863" i="7"/>
  <c r="AA863" i="7"/>
  <c r="Z863" i="7"/>
  <c r="Y863" i="7"/>
  <c r="X863" i="7"/>
  <c r="W863" i="7"/>
  <c r="V863" i="7"/>
  <c r="U863" i="7"/>
  <c r="T863" i="7"/>
  <c r="S863" i="7"/>
  <c r="R863" i="7"/>
  <c r="Q863" i="7"/>
  <c r="P863" i="7"/>
  <c r="O863" i="7"/>
  <c r="N863" i="7"/>
  <c r="M863" i="7"/>
  <c r="L863" i="7"/>
  <c r="K863" i="7"/>
  <c r="J863" i="7"/>
  <c r="I863" i="7"/>
  <c r="H863" i="7"/>
  <c r="G863" i="7"/>
  <c r="F863" i="7"/>
  <c r="E863" i="7"/>
  <c r="D863" i="7"/>
  <c r="C863" i="7"/>
  <c r="B863" i="7"/>
  <c r="A863" i="7"/>
  <c r="AB862" i="7"/>
  <c r="AA862" i="7"/>
  <c r="Z862" i="7"/>
  <c r="Y862" i="7"/>
  <c r="X862" i="7"/>
  <c r="W862" i="7"/>
  <c r="V862" i="7"/>
  <c r="U862" i="7"/>
  <c r="T862" i="7"/>
  <c r="S862" i="7"/>
  <c r="R862" i="7"/>
  <c r="Q862" i="7"/>
  <c r="P862" i="7"/>
  <c r="O862" i="7"/>
  <c r="N862" i="7"/>
  <c r="M862" i="7"/>
  <c r="L862" i="7"/>
  <c r="K862" i="7"/>
  <c r="J862" i="7"/>
  <c r="I862" i="7"/>
  <c r="H862" i="7"/>
  <c r="G862" i="7"/>
  <c r="F862" i="7"/>
  <c r="E862" i="7"/>
  <c r="D862" i="7"/>
  <c r="C862" i="7"/>
  <c r="B862" i="7"/>
  <c r="A862" i="7"/>
  <c r="AB861" i="7"/>
  <c r="AA861" i="7"/>
  <c r="Z861" i="7"/>
  <c r="Y861" i="7"/>
  <c r="X861" i="7"/>
  <c r="W861" i="7"/>
  <c r="V861" i="7"/>
  <c r="U861" i="7"/>
  <c r="T861" i="7"/>
  <c r="S861" i="7"/>
  <c r="R861" i="7"/>
  <c r="Q861" i="7"/>
  <c r="P861" i="7"/>
  <c r="O861" i="7"/>
  <c r="N861" i="7"/>
  <c r="M861" i="7"/>
  <c r="L861" i="7"/>
  <c r="K861" i="7"/>
  <c r="J861" i="7"/>
  <c r="I861" i="7"/>
  <c r="H861" i="7"/>
  <c r="G861" i="7"/>
  <c r="F861" i="7"/>
  <c r="E861" i="7"/>
  <c r="D861" i="7"/>
  <c r="C861" i="7"/>
  <c r="B861" i="7"/>
  <c r="A861" i="7"/>
  <c r="AB860" i="7"/>
  <c r="AA860" i="7"/>
  <c r="Z860" i="7"/>
  <c r="Y860" i="7"/>
  <c r="X860" i="7"/>
  <c r="W860" i="7"/>
  <c r="V860" i="7"/>
  <c r="U860" i="7"/>
  <c r="T860" i="7"/>
  <c r="S860" i="7"/>
  <c r="R860" i="7"/>
  <c r="Q860" i="7"/>
  <c r="P860" i="7"/>
  <c r="O860" i="7"/>
  <c r="N860" i="7"/>
  <c r="M860" i="7"/>
  <c r="L860" i="7"/>
  <c r="K860" i="7"/>
  <c r="J860" i="7"/>
  <c r="I860" i="7"/>
  <c r="H860" i="7"/>
  <c r="G860" i="7"/>
  <c r="F860" i="7"/>
  <c r="E860" i="7"/>
  <c r="D860" i="7"/>
  <c r="C860" i="7"/>
  <c r="B860" i="7"/>
  <c r="A860" i="7"/>
  <c r="AB859" i="7"/>
  <c r="AA859" i="7"/>
  <c r="Z859" i="7"/>
  <c r="Y859" i="7"/>
  <c r="X859" i="7"/>
  <c r="W859" i="7"/>
  <c r="V859" i="7"/>
  <c r="U859" i="7"/>
  <c r="T859" i="7"/>
  <c r="S859" i="7"/>
  <c r="R859" i="7"/>
  <c r="Q859" i="7"/>
  <c r="P859" i="7"/>
  <c r="O859" i="7"/>
  <c r="N859" i="7"/>
  <c r="M859" i="7"/>
  <c r="L859" i="7"/>
  <c r="K859" i="7"/>
  <c r="J859" i="7"/>
  <c r="I859" i="7"/>
  <c r="H859" i="7"/>
  <c r="G859" i="7"/>
  <c r="F859" i="7"/>
  <c r="E859" i="7"/>
  <c r="D859" i="7"/>
  <c r="C859" i="7"/>
  <c r="B859" i="7"/>
  <c r="A859" i="7"/>
  <c r="AB858" i="7"/>
  <c r="AA858" i="7"/>
  <c r="Z858" i="7"/>
  <c r="Y858" i="7"/>
  <c r="X858" i="7"/>
  <c r="W858" i="7"/>
  <c r="V858" i="7"/>
  <c r="U858" i="7"/>
  <c r="T858" i="7"/>
  <c r="S858" i="7"/>
  <c r="R858" i="7"/>
  <c r="Q858" i="7"/>
  <c r="P858" i="7"/>
  <c r="O858" i="7"/>
  <c r="N858" i="7"/>
  <c r="M858" i="7"/>
  <c r="L858" i="7"/>
  <c r="K858" i="7"/>
  <c r="J858" i="7"/>
  <c r="I858" i="7"/>
  <c r="H858" i="7"/>
  <c r="G858" i="7"/>
  <c r="F858" i="7"/>
  <c r="E858" i="7"/>
  <c r="D858" i="7"/>
  <c r="C858" i="7"/>
  <c r="B858" i="7"/>
  <c r="A858" i="7"/>
  <c r="AB857" i="7"/>
  <c r="AA857" i="7"/>
  <c r="Z857" i="7"/>
  <c r="Y857" i="7"/>
  <c r="X857" i="7"/>
  <c r="W857" i="7"/>
  <c r="V857" i="7"/>
  <c r="U857" i="7"/>
  <c r="T857" i="7"/>
  <c r="S857" i="7"/>
  <c r="R857" i="7"/>
  <c r="Q857" i="7"/>
  <c r="P857" i="7"/>
  <c r="O857" i="7"/>
  <c r="N857" i="7"/>
  <c r="M857" i="7"/>
  <c r="L857" i="7"/>
  <c r="K857" i="7"/>
  <c r="J857" i="7"/>
  <c r="I857" i="7"/>
  <c r="H857" i="7"/>
  <c r="G857" i="7"/>
  <c r="F857" i="7"/>
  <c r="E857" i="7"/>
  <c r="D857" i="7"/>
  <c r="C857" i="7"/>
  <c r="B857" i="7"/>
  <c r="A857" i="7"/>
  <c r="AB856" i="7"/>
  <c r="AA856" i="7"/>
  <c r="Z856" i="7"/>
  <c r="Y856" i="7"/>
  <c r="X856" i="7"/>
  <c r="W856" i="7"/>
  <c r="V856" i="7"/>
  <c r="U856" i="7"/>
  <c r="T856" i="7"/>
  <c r="S856" i="7"/>
  <c r="R856" i="7"/>
  <c r="Q856" i="7"/>
  <c r="P856" i="7"/>
  <c r="O856" i="7"/>
  <c r="N856" i="7"/>
  <c r="M856" i="7"/>
  <c r="L856" i="7"/>
  <c r="K856" i="7"/>
  <c r="J856" i="7"/>
  <c r="I856" i="7"/>
  <c r="H856" i="7"/>
  <c r="G856" i="7"/>
  <c r="F856" i="7"/>
  <c r="E856" i="7"/>
  <c r="D856" i="7"/>
  <c r="C856" i="7"/>
  <c r="B856" i="7"/>
  <c r="A856" i="7"/>
  <c r="AB855" i="7"/>
  <c r="AA855" i="7"/>
  <c r="Z855" i="7"/>
  <c r="Y855" i="7"/>
  <c r="X855" i="7"/>
  <c r="W855" i="7"/>
  <c r="V855" i="7"/>
  <c r="U855" i="7"/>
  <c r="T855" i="7"/>
  <c r="S855" i="7"/>
  <c r="R855" i="7"/>
  <c r="Q855" i="7"/>
  <c r="P855" i="7"/>
  <c r="O855" i="7"/>
  <c r="N855" i="7"/>
  <c r="M855" i="7"/>
  <c r="L855" i="7"/>
  <c r="K855" i="7"/>
  <c r="J855" i="7"/>
  <c r="I855" i="7"/>
  <c r="H855" i="7"/>
  <c r="G855" i="7"/>
  <c r="F855" i="7"/>
  <c r="E855" i="7"/>
  <c r="D855" i="7"/>
  <c r="C855" i="7"/>
  <c r="B855" i="7"/>
  <c r="A855" i="7"/>
  <c r="AB854" i="7"/>
  <c r="AA854" i="7"/>
  <c r="Z854" i="7"/>
  <c r="Y854" i="7"/>
  <c r="X854" i="7"/>
  <c r="W854" i="7"/>
  <c r="V854" i="7"/>
  <c r="U854" i="7"/>
  <c r="T854" i="7"/>
  <c r="S854" i="7"/>
  <c r="R854" i="7"/>
  <c r="Q854" i="7"/>
  <c r="P854" i="7"/>
  <c r="O854" i="7"/>
  <c r="N854" i="7"/>
  <c r="M854" i="7"/>
  <c r="L854" i="7"/>
  <c r="K854" i="7"/>
  <c r="J854" i="7"/>
  <c r="I854" i="7"/>
  <c r="H854" i="7"/>
  <c r="G854" i="7"/>
  <c r="F854" i="7"/>
  <c r="E854" i="7"/>
  <c r="D854" i="7"/>
  <c r="C854" i="7"/>
  <c r="B854" i="7"/>
  <c r="A854" i="7"/>
  <c r="AB853" i="7"/>
  <c r="AA853" i="7"/>
  <c r="Z853" i="7"/>
  <c r="Y853" i="7"/>
  <c r="X853" i="7"/>
  <c r="W853" i="7"/>
  <c r="V853" i="7"/>
  <c r="U853" i="7"/>
  <c r="T853" i="7"/>
  <c r="S853" i="7"/>
  <c r="R853" i="7"/>
  <c r="Q853" i="7"/>
  <c r="P853" i="7"/>
  <c r="O853" i="7"/>
  <c r="N853" i="7"/>
  <c r="M853" i="7"/>
  <c r="L853" i="7"/>
  <c r="K853" i="7"/>
  <c r="J853" i="7"/>
  <c r="I853" i="7"/>
  <c r="H853" i="7"/>
  <c r="G853" i="7"/>
  <c r="F853" i="7"/>
  <c r="E853" i="7"/>
  <c r="D853" i="7"/>
  <c r="C853" i="7"/>
  <c r="B853" i="7"/>
  <c r="A853" i="7"/>
  <c r="AB852" i="7"/>
  <c r="AA852" i="7"/>
  <c r="Z852" i="7"/>
  <c r="Y852" i="7"/>
  <c r="X852" i="7"/>
  <c r="W852" i="7"/>
  <c r="V852" i="7"/>
  <c r="U852" i="7"/>
  <c r="T852" i="7"/>
  <c r="S852" i="7"/>
  <c r="R852" i="7"/>
  <c r="Q852" i="7"/>
  <c r="P852" i="7"/>
  <c r="O852" i="7"/>
  <c r="N852" i="7"/>
  <c r="M852" i="7"/>
  <c r="L852" i="7"/>
  <c r="K852" i="7"/>
  <c r="J852" i="7"/>
  <c r="I852" i="7"/>
  <c r="H852" i="7"/>
  <c r="G852" i="7"/>
  <c r="F852" i="7"/>
  <c r="E852" i="7"/>
  <c r="D852" i="7"/>
  <c r="C852" i="7"/>
  <c r="B852" i="7"/>
  <c r="A852" i="7"/>
  <c r="AB851" i="7"/>
  <c r="AA851" i="7"/>
  <c r="Z851" i="7"/>
  <c r="Y851" i="7"/>
  <c r="X851" i="7"/>
  <c r="W851" i="7"/>
  <c r="V851" i="7"/>
  <c r="U851" i="7"/>
  <c r="T851" i="7"/>
  <c r="S851" i="7"/>
  <c r="R851" i="7"/>
  <c r="Q851" i="7"/>
  <c r="P851" i="7"/>
  <c r="O851" i="7"/>
  <c r="N851" i="7"/>
  <c r="M851" i="7"/>
  <c r="L851" i="7"/>
  <c r="K851" i="7"/>
  <c r="J851" i="7"/>
  <c r="I851" i="7"/>
  <c r="H851" i="7"/>
  <c r="G851" i="7"/>
  <c r="F851" i="7"/>
  <c r="E851" i="7"/>
  <c r="D851" i="7"/>
  <c r="C851" i="7"/>
  <c r="B851" i="7"/>
  <c r="A851" i="7"/>
  <c r="AB850" i="7"/>
  <c r="AA850" i="7"/>
  <c r="Z850" i="7"/>
  <c r="Y850" i="7"/>
  <c r="X850" i="7"/>
  <c r="W850" i="7"/>
  <c r="V850" i="7"/>
  <c r="U850" i="7"/>
  <c r="T850" i="7"/>
  <c r="S850" i="7"/>
  <c r="R850" i="7"/>
  <c r="Q850" i="7"/>
  <c r="P850" i="7"/>
  <c r="O850" i="7"/>
  <c r="N850" i="7"/>
  <c r="M850" i="7"/>
  <c r="L850" i="7"/>
  <c r="K850" i="7"/>
  <c r="J850" i="7"/>
  <c r="I850" i="7"/>
  <c r="H850" i="7"/>
  <c r="G850" i="7"/>
  <c r="F850" i="7"/>
  <c r="E850" i="7"/>
  <c r="D850" i="7"/>
  <c r="C850" i="7"/>
  <c r="B850" i="7"/>
  <c r="A850" i="7"/>
  <c r="AB849" i="7"/>
  <c r="AA849" i="7"/>
  <c r="Z849" i="7"/>
  <c r="Y849" i="7"/>
  <c r="X849" i="7"/>
  <c r="W849" i="7"/>
  <c r="V849" i="7"/>
  <c r="U849" i="7"/>
  <c r="T849" i="7"/>
  <c r="S849" i="7"/>
  <c r="R849" i="7"/>
  <c r="Q849" i="7"/>
  <c r="P849" i="7"/>
  <c r="O849" i="7"/>
  <c r="N849" i="7"/>
  <c r="M849" i="7"/>
  <c r="L849" i="7"/>
  <c r="K849" i="7"/>
  <c r="J849" i="7"/>
  <c r="I849" i="7"/>
  <c r="H849" i="7"/>
  <c r="G849" i="7"/>
  <c r="F849" i="7"/>
  <c r="E849" i="7"/>
  <c r="D849" i="7"/>
  <c r="C849" i="7"/>
  <c r="B849" i="7"/>
  <c r="A849" i="7"/>
  <c r="AB848" i="7"/>
  <c r="AA848" i="7"/>
  <c r="Z848" i="7"/>
  <c r="Y848" i="7"/>
  <c r="X848" i="7"/>
  <c r="W848" i="7"/>
  <c r="V848" i="7"/>
  <c r="U848" i="7"/>
  <c r="T848" i="7"/>
  <c r="S848" i="7"/>
  <c r="R848" i="7"/>
  <c r="Q848" i="7"/>
  <c r="P848" i="7"/>
  <c r="O848" i="7"/>
  <c r="N848" i="7"/>
  <c r="M848" i="7"/>
  <c r="L848" i="7"/>
  <c r="K848" i="7"/>
  <c r="J848" i="7"/>
  <c r="I848" i="7"/>
  <c r="H848" i="7"/>
  <c r="G848" i="7"/>
  <c r="F848" i="7"/>
  <c r="E848" i="7"/>
  <c r="D848" i="7"/>
  <c r="C848" i="7"/>
  <c r="B848" i="7"/>
  <c r="A848" i="7"/>
  <c r="AB847" i="7"/>
  <c r="AA847" i="7"/>
  <c r="Z847" i="7"/>
  <c r="Y847" i="7"/>
  <c r="X847" i="7"/>
  <c r="W847" i="7"/>
  <c r="V847" i="7"/>
  <c r="U847" i="7"/>
  <c r="T847" i="7"/>
  <c r="S847" i="7"/>
  <c r="R847" i="7"/>
  <c r="Q847" i="7"/>
  <c r="P847" i="7"/>
  <c r="O847" i="7"/>
  <c r="N847" i="7"/>
  <c r="M847" i="7"/>
  <c r="L847" i="7"/>
  <c r="K847" i="7"/>
  <c r="J847" i="7"/>
  <c r="I847" i="7"/>
  <c r="H847" i="7"/>
  <c r="G847" i="7"/>
  <c r="F847" i="7"/>
  <c r="E847" i="7"/>
  <c r="D847" i="7"/>
  <c r="C847" i="7"/>
  <c r="B847" i="7"/>
  <c r="A847" i="7"/>
  <c r="AB846" i="7"/>
  <c r="AA846" i="7"/>
  <c r="Z846" i="7"/>
  <c r="Y846" i="7"/>
  <c r="X846" i="7"/>
  <c r="W846" i="7"/>
  <c r="V846" i="7"/>
  <c r="U846" i="7"/>
  <c r="T846" i="7"/>
  <c r="S846" i="7"/>
  <c r="R846" i="7"/>
  <c r="Q846" i="7"/>
  <c r="P846" i="7"/>
  <c r="O846" i="7"/>
  <c r="N846" i="7"/>
  <c r="M846" i="7"/>
  <c r="L846" i="7"/>
  <c r="K846" i="7"/>
  <c r="J846" i="7"/>
  <c r="I846" i="7"/>
  <c r="H846" i="7"/>
  <c r="G846" i="7"/>
  <c r="F846" i="7"/>
  <c r="E846" i="7"/>
  <c r="D846" i="7"/>
  <c r="C846" i="7"/>
  <c r="B846" i="7"/>
  <c r="A846" i="7"/>
  <c r="AB845" i="7"/>
  <c r="AA845" i="7"/>
  <c r="Z845" i="7"/>
  <c r="Y845" i="7"/>
  <c r="X845" i="7"/>
  <c r="W845" i="7"/>
  <c r="V845" i="7"/>
  <c r="U845" i="7"/>
  <c r="T845" i="7"/>
  <c r="S845" i="7"/>
  <c r="R845" i="7"/>
  <c r="Q845" i="7"/>
  <c r="P845" i="7"/>
  <c r="O845" i="7"/>
  <c r="N845" i="7"/>
  <c r="M845" i="7"/>
  <c r="L845" i="7"/>
  <c r="K845" i="7"/>
  <c r="J845" i="7"/>
  <c r="I845" i="7"/>
  <c r="H845" i="7"/>
  <c r="G845" i="7"/>
  <c r="F845" i="7"/>
  <c r="E845" i="7"/>
  <c r="D845" i="7"/>
  <c r="C845" i="7"/>
  <c r="B845" i="7"/>
  <c r="A845" i="7"/>
  <c r="AB844" i="7"/>
  <c r="AA844" i="7"/>
  <c r="Z844" i="7"/>
  <c r="Y844" i="7"/>
  <c r="X844" i="7"/>
  <c r="W844" i="7"/>
  <c r="V844" i="7"/>
  <c r="U844" i="7"/>
  <c r="T844" i="7"/>
  <c r="S844" i="7"/>
  <c r="R844" i="7"/>
  <c r="Q844" i="7"/>
  <c r="P844" i="7"/>
  <c r="O844" i="7"/>
  <c r="N844" i="7"/>
  <c r="M844" i="7"/>
  <c r="L844" i="7"/>
  <c r="K844" i="7"/>
  <c r="J844" i="7"/>
  <c r="I844" i="7"/>
  <c r="H844" i="7"/>
  <c r="G844" i="7"/>
  <c r="F844" i="7"/>
  <c r="E844" i="7"/>
  <c r="D844" i="7"/>
  <c r="C844" i="7"/>
  <c r="B844" i="7"/>
  <c r="A844" i="7"/>
  <c r="AB1750" i="7"/>
  <c r="AA1750" i="7"/>
  <c r="Z1750" i="7"/>
  <c r="Y1750" i="7"/>
  <c r="X1750" i="7"/>
  <c r="W1750" i="7"/>
  <c r="V1750" i="7"/>
  <c r="U1750" i="7"/>
  <c r="T1750" i="7"/>
  <c r="S1750" i="7"/>
  <c r="R1750" i="7"/>
  <c r="Q1750" i="7"/>
  <c r="P1750" i="7"/>
  <c r="O1750" i="7"/>
  <c r="N1750" i="7"/>
  <c r="M1750" i="7"/>
  <c r="L1750" i="7"/>
  <c r="K1750" i="7"/>
  <c r="J1750" i="7"/>
  <c r="I1750" i="7"/>
  <c r="H1750" i="7"/>
  <c r="G1750" i="7"/>
  <c r="F1750" i="7"/>
  <c r="E1750" i="7"/>
  <c r="D1750" i="7"/>
  <c r="C1750" i="7"/>
  <c r="B1750" i="7"/>
  <c r="A1750" i="7"/>
  <c r="AB842" i="7"/>
  <c r="AA842" i="7"/>
  <c r="Z842" i="7"/>
  <c r="Y842" i="7"/>
  <c r="X842" i="7"/>
  <c r="W842" i="7"/>
  <c r="V842" i="7"/>
  <c r="U842" i="7"/>
  <c r="T842" i="7"/>
  <c r="S842" i="7"/>
  <c r="R842" i="7"/>
  <c r="Q842" i="7"/>
  <c r="P842" i="7"/>
  <c r="O842" i="7"/>
  <c r="N842" i="7"/>
  <c r="M842" i="7"/>
  <c r="L842" i="7"/>
  <c r="K842" i="7"/>
  <c r="J842" i="7"/>
  <c r="I842" i="7"/>
  <c r="H842" i="7"/>
  <c r="G842" i="7"/>
  <c r="F842" i="7"/>
  <c r="E842" i="7"/>
  <c r="D842" i="7"/>
  <c r="C842" i="7"/>
  <c r="B842" i="7"/>
  <c r="A842" i="7"/>
  <c r="AB841" i="7"/>
  <c r="AA841" i="7"/>
  <c r="Z841" i="7"/>
  <c r="Y841" i="7"/>
  <c r="X841" i="7"/>
  <c r="W841" i="7"/>
  <c r="V841" i="7"/>
  <c r="U841" i="7"/>
  <c r="T841" i="7"/>
  <c r="S841" i="7"/>
  <c r="R841" i="7"/>
  <c r="Q841" i="7"/>
  <c r="P841" i="7"/>
  <c r="O841" i="7"/>
  <c r="N841" i="7"/>
  <c r="M841" i="7"/>
  <c r="L841" i="7"/>
  <c r="K841" i="7"/>
  <c r="J841" i="7"/>
  <c r="I841" i="7"/>
  <c r="H841" i="7"/>
  <c r="G841" i="7"/>
  <c r="F841" i="7"/>
  <c r="E841" i="7"/>
  <c r="D841" i="7"/>
  <c r="C841" i="7"/>
  <c r="B841" i="7"/>
  <c r="A841" i="7"/>
  <c r="AB840" i="7"/>
  <c r="AA840" i="7"/>
  <c r="Z840" i="7"/>
  <c r="Y840" i="7"/>
  <c r="X840" i="7"/>
  <c r="W840" i="7"/>
  <c r="V840" i="7"/>
  <c r="U840" i="7"/>
  <c r="T840" i="7"/>
  <c r="S840" i="7"/>
  <c r="R840" i="7"/>
  <c r="Q840" i="7"/>
  <c r="P840" i="7"/>
  <c r="O840" i="7"/>
  <c r="N840" i="7"/>
  <c r="M840" i="7"/>
  <c r="L840" i="7"/>
  <c r="K840" i="7"/>
  <c r="J840" i="7"/>
  <c r="I840" i="7"/>
  <c r="H840" i="7"/>
  <c r="G840" i="7"/>
  <c r="F840" i="7"/>
  <c r="E840" i="7"/>
  <c r="D840" i="7"/>
  <c r="C840" i="7"/>
  <c r="B840" i="7"/>
  <c r="A840" i="7"/>
  <c r="AB839" i="7"/>
  <c r="AA839" i="7"/>
  <c r="Z839" i="7"/>
  <c r="Y839" i="7"/>
  <c r="X839" i="7"/>
  <c r="W839" i="7"/>
  <c r="V839" i="7"/>
  <c r="U839" i="7"/>
  <c r="T839" i="7"/>
  <c r="S839" i="7"/>
  <c r="R839" i="7"/>
  <c r="Q839" i="7"/>
  <c r="P839" i="7"/>
  <c r="O839" i="7"/>
  <c r="N839" i="7"/>
  <c r="M839" i="7"/>
  <c r="L839" i="7"/>
  <c r="K839" i="7"/>
  <c r="J839" i="7"/>
  <c r="I839" i="7"/>
  <c r="H839" i="7"/>
  <c r="G839" i="7"/>
  <c r="F839" i="7"/>
  <c r="E839" i="7"/>
  <c r="D839" i="7"/>
  <c r="C839" i="7"/>
  <c r="B839" i="7"/>
  <c r="A839" i="7"/>
  <c r="AB838" i="7"/>
  <c r="AA838" i="7"/>
  <c r="Z838" i="7"/>
  <c r="Y838" i="7"/>
  <c r="X838" i="7"/>
  <c r="W838" i="7"/>
  <c r="V838" i="7"/>
  <c r="U838" i="7"/>
  <c r="T838" i="7"/>
  <c r="S838" i="7"/>
  <c r="R838" i="7"/>
  <c r="Q838" i="7"/>
  <c r="P838" i="7"/>
  <c r="O838" i="7"/>
  <c r="N838" i="7"/>
  <c r="M838" i="7"/>
  <c r="L838" i="7"/>
  <c r="K838" i="7"/>
  <c r="J838" i="7"/>
  <c r="I838" i="7"/>
  <c r="H838" i="7"/>
  <c r="G838" i="7"/>
  <c r="F838" i="7"/>
  <c r="E838" i="7"/>
  <c r="D838" i="7"/>
  <c r="C838" i="7"/>
  <c r="B838" i="7"/>
  <c r="A838" i="7"/>
  <c r="AB837" i="7"/>
  <c r="AA837" i="7"/>
  <c r="Z837" i="7"/>
  <c r="Y837" i="7"/>
  <c r="X837" i="7"/>
  <c r="W837" i="7"/>
  <c r="V837" i="7"/>
  <c r="U837" i="7"/>
  <c r="T837" i="7"/>
  <c r="S837" i="7"/>
  <c r="R837" i="7"/>
  <c r="Q837" i="7"/>
  <c r="P837" i="7"/>
  <c r="O837" i="7"/>
  <c r="N837" i="7"/>
  <c r="M837" i="7"/>
  <c r="L837" i="7"/>
  <c r="K837" i="7"/>
  <c r="J837" i="7"/>
  <c r="I837" i="7"/>
  <c r="H837" i="7"/>
  <c r="G837" i="7"/>
  <c r="F837" i="7"/>
  <c r="E837" i="7"/>
  <c r="D837" i="7"/>
  <c r="C837" i="7"/>
  <c r="B837" i="7"/>
  <c r="A837" i="7"/>
  <c r="AB836" i="7"/>
  <c r="AA836" i="7"/>
  <c r="Z836" i="7"/>
  <c r="Y836" i="7"/>
  <c r="X836" i="7"/>
  <c r="W836" i="7"/>
  <c r="V836" i="7"/>
  <c r="U836" i="7"/>
  <c r="T836" i="7"/>
  <c r="S836" i="7"/>
  <c r="R836" i="7"/>
  <c r="Q836" i="7"/>
  <c r="P836" i="7"/>
  <c r="O836" i="7"/>
  <c r="N836" i="7"/>
  <c r="M836" i="7"/>
  <c r="L836" i="7"/>
  <c r="K836" i="7"/>
  <c r="J836" i="7"/>
  <c r="I836" i="7"/>
  <c r="H836" i="7"/>
  <c r="G836" i="7"/>
  <c r="F836" i="7"/>
  <c r="E836" i="7"/>
  <c r="D836" i="7"/>
  <c r="C836" i="7"/>
  <c r="B836" i="7"/>
  <c r="A836" i="7"/>
  <c r="AB835" i="7"/>
  <c r="AA835" i="7"/>
  <c r="Z835" i="7"/>
  <c r="Y835" i="7"/>
  <c r="X835" i="7"/>
  <c r="W835" i="7"/>
  <c r="V835" i="7"/>
  <c r="U835" i="7"/>
  <c r="T835" i="7"/>
  <c r="S835" i="7"/>
  <c r="R835" i="7"/>
  <c r="Q835" i="7"/>
  <c r="P835" i="7"/>
  <c r="O835" i="7"/>
  <c r="N835" i="7"/>
  <c r="M835" i="7"/>
  <c r="L835" i="7"/>
  <c r="K835" i="7"/>
  <c r="J835" i="7"/>
  <c r="I835" i="7"/>
  <c r="H835" i="7"/>
  <c r="G835" i="7"/>
  <c r="F835" i="7"/>
  <c r="E835" i="7"/>
  <c r="D835" i="7"/>
  <c r="C835" i="7"/>
  <c r="B835" i="7"/>
  <c r="A835" i="7"/>
  <c r="AB834" i="7"/>
  <c r="AA834" i="7"/>
  <c r="Z834" i="7"/>
  <c r="Y834" i="7"/>
  <c r="X834" i="7"/>
  <c r="W834" i="7"/>
  <c r="V834" i="7"/>
  <c r="U834" i="7"/>
  <c r="T834" i="7"/>
  <c r="S834" i="7"/>
  <c r="R834" i="7"/>
  <c r="Q834" i="7"/>
  <c r="P834" i="7"/>
  <c r="O834" i="7"/>
  <c r="N834" i="7"/>
  <c r="M834" i="7"/>
  <c r="L834" i="7"/>
  <c r="K834" i="7"/>
  <c r="J834" i="7"/>
  <c r="I834" i="7"/>
  <c r="H834" i="7"/>
  <c r="G834" i="7"/>
  <c r="F834" i="7"/>
  <c r="E834" i="7"/>
  <c r="D834" i="7"/>
  <c r="C834" i="7"/>
  <c r="B834" i="7"/>
  <c r="A834" i="7"/>
  <c r="AB833" i="7"/>
  <c r="AA833" i="7"/>
  <c r="Z833" i="7"/>
  <c r="Y833" i="7"/>
  <c r="X833" i="7"/>
  <c r="W833" i="7"/>
  <c r="V833" i="7"/>
  <c r="U833" i="7"/>
  <c r="T833" i="7"/>
  <c r="S833" i="7"/>
  <c r="R833" i="7"/>
  <c r="Q833" i="7"/>
  <c r="P833" i="7"/>
  <c r="O833" i="7"/>
  <c r="N833" i="7"/>
  <c r="M833" i="7"/>
  <c r="L833" i="7"/>
  <c r="K833" i="7"/>
  <c r="J833" i="7"/>
  <c r="I833" i="7"/>
  <c r="H833" i="7"/>
  <c r="G833" i="7"/>
  <c r="F833" i="7"/>
  <c r="E833" i="7"/>
  <c r="D833" i="7"/>
  <c r="C833" i="7"/>
  <c r="B833" i="7"/>
  <c r="A833" i="7"/>
  <c r="AB832" i="7"/>
  <c r="AA832" i="7"/>
  <c r="Z832" i="7"/>
  <c r="Y832" i="7"/>
  <c r="X832" i="7"/>
  <c r="W832" i="7"/>
  <c r="V832" i="7"/>
  <c r="U832" i="7"/>
  <c r="T832" i="7"/>
  <c r="S832" i="7"/>
  <c r="R832" i="7"/>
  <c r="Q832" i="7"/>
  <c r="P832" i="7"/>
  <c r="O832" i="7"/>
  <c r="N832" i="7"/>
  <c r="M832" i="7"/>
  <c r="L832" i="7"/>
  <c r="K832" i="7"/>
  <c r="J832" i="7"/>
  <c r="I832" i="7"/>
  <c r="H832" i="7"/>
  <c r="G832" i="7"/>
  <c r="F832" i="7"/>
  <c r="E832" i="7"/>
  <c r="D832" i="7"/>
  <c r="C832" i="7"/>
  <c r="B832" i="7"/>
  <c r="A832" i="7"/>
  <c r="AB831" i="7"/>
  <c r="AA831" i="7"/>
  <c r="Z831" i="7"/>
  <c r="Y831" i="7"/>
  <c r="X831" i="7"/>
  <c r="W831" i="7"/>
  <c r="V831" i="7"/>
  <c r="U831" i="7"/>
  <c r="T831" i="7"/>
  <c r="S831" i="7"/>
  <c r="R831" i="7"/>
  <c r="Q831" i="7"/>
  <c r="P831" i="7"/>
  <c r="O831" i="7"/>
  <c r="N831" i="7"/>
  <c r="M831" i="7"/>
  <c r="L831" i="7"/>
  <c r="K831" i="7"/>
  <c r="J831" i="7"/>
  <c r="I831" i="7"/>
  <c r="H831" i="7"/>
  <c r="G831" i="7"/>
  <c r="F831" i="7"/>
  <c r="E831" i="7"/>
  <c r="D831" i="7"/>
  <c r="C831" i="7"/>
  <c r="B831" i="7"/>
  <c r="A831" i="7"/>
  <c r="AB830" i="7"/>
  <c r="AA830" i="7"/>
  <c r="Z830" i="7"/>
  <c r="Y830" i="7"/>
  <c r="X830" i="7"/>
  <c r="W830" i="7"/>
  <c r="V830" i="7"/>
  <c r="U830" i="7"/>
  <c r="T830" i="7"/>
  <c r="S830" i="7"/>
  <c r="R830" i="7"/>
  <c r="Q830" i="7"/>
  <c r="P830" i="7"/>
  <c r="O830" i="7"/>
  <c r="N830" i="7"/>
  <c r="M830" i="7"/>
  <c r="L830" i="7"/>
  <c r="K830" i="7"/>
  <c r="J830" i="7"/>
  <c r="I830" i="7"/>
  <c r="H830" i="7"/>
  <c r="G830" i="7"/>
  <c r="F830" i="7"/>
  <c r="E830" i="7"/>
  <c r="D830" i="7"/>
  <c r="C830" i="7"/>
  <c r="B830" i="7"/>
  <c r="A830" i="7"/>
  <c r="AB829" i="7"/>
  <c r="AA829" i="7"/>
  <c r="Z829" i="7"/>
  <c r="Y829" i="7"/>
  <c r="X829" i="7"/>
  <c r="W829" i="7"/>
  <c r="V829" i="7"/>
  <c r="U829" i="7"/>
  <c r="T829" i="7"/>
  <c r="S829" i="7"/>
  <c r="R829" i="7"/>
  <c r="Q829" i="7"/>
  <c r="P829" i="7"/>
  <c r="O829" i="7"/>
  <c r="N829" i="7"/>
  <c r="M829" i="7"/>
  <c r="L829" i="7"/>
  <c r="K829" i="7"/>
  <c r="J829" i="7"/>
  <c r="I829" i="7"/>
  <c r="H829" i="7"/>
  <c r="G829" i="7"/>
  <c r="F829" i="7"/>
  <c r="E829" i="7"/>
  <c r="D829" i="7"/>
  <c r="C829" i="7"/>
  <c r="B829" i="7"/>
  <c r="A829" i="7"/>
  <c r="AB828" i="7"/>
  <c r="AA828" i="7"/>
  <c r="Z828" i="7"/>
  <c r="Y828" i="7"/>
  <c r="X828" i="7"/>
  <c r="W828" i="7"/>
  <c r="V828" i="7"/>
  <c r="U828" i="7"/>
  <c r="T828" i="7"/>
  <c r="S828" i="7"/>
  <c r="R828" i="7"/>
  <c r="Q828" i="7"/>
  <c r="P828" i="7"/>
  <c r="O828" i="7"/>
  <c r="N828" i="7"/>
  <c r="M828" i="7"/>
  <c r="L828" i="7"/>
  <c r="K828" i="7"/>
  <c r="J828" i="7"/>
  <c r="I828" i="7"/>
  <c r="H828" i="7"/>
  <c r="G828" i="7"/>
  <c r="F828" i="7"/>
  <c r="E828" i="7"/>
  <c r="D828" i="7"/>
  <c r="C828" i="7"/>
  <c r="B828" i="7"/>
  <c r="A828" i="7"/>
  <c r="AB827" i="7"/>
  <c r="AA827" i="7"/>
  <c r="Z827" i="7"/>
  <c r="Y827" i="7"/>
  <c r="X827" i="7"/>
  <c r="W827" i="7"/>
  <c r="V827" i="7"/>
  <c r="U827" i="7"/>
  <c r="T827" i="7"/>
  <c r="S827" i="7"/>
  <c r="R827" i="7"/>
  <c r="Q827" i="7"/>
  <c r="P827" i="7"/>
  <c r="O827" i="7"/>
  <c r="N827" i="7"/>
  <c r="M827" i="7"/>
  <c r="L827" i="7"/>
  <c r="K827" i="7"/>
  <c r="J827" i="7"/>
  <c r="I827" i="7"/>
  <c r="H827" i="7"/>
  <c r="G827" i="7"/>
  <c r="F827" i="7"/>
  <c r="E827" i="7"/>
  <c r="D827" i="7"/>
  <c r="C827" i="7"/>
  <c r="B827" i="7"/>
  <c r="A827" i="7"/>
  <c r="AB826" i="7"/>
  <c r="AA826" i="7"/>
  <c r="Z826" i="7"/>
  <c r="Y826" i="7"/>
  <c r="X826" i="7"/>
  <c r="W826" i="7"/>
  <c r="V826" i="7"/>
  <c r="U826" i="7"/>
  <c r="T826" i="7"/>
  <c r="S826" i="7"/>
  <c r="R826" i="7"/>
  <c r="Q826" i="7"/>
  <c r="P826" i="7"/>
  <c r="O826" i="7"/>
  <c r="N826" i="7"/>
  <c r="M826" i="7"/>
  <c r="L826" i="7"/>
  <c r="K826" i="7"/>
  <c r="J826" i="7"/>
  <c r="I826" i="7"/>
  <c r="H826" i="7"/>
  <c r="G826" i="7"/>
  <c r="F826" i="7"/>
  <c r="E826" i="7"/>
  <c r="D826" i="7"/>
  <c r="C826" i="7"/>
  <c r="B826" i="7"/>
  <c r="A826" i="7"/>
  <c r="AB825" i="7"/>
  <c r="AA825" i="7"/>
  <c r="Z825" i="7"/>
  <c r="Y825" i="7"/>
  <c r="X825" i="7"/>
  <c r="W825" i="7"/>
  <c r="V825" i="7"/>
  <c r="U825" i="7"/>
  <c r="T825" i="7"/>
  <c r="S825" i="7"/>
  <c r="R825" i="7"/>
  <c r="Q825" i="7"/>
  <c r="P825" i="7"/>
  <c r="O825" i="7"/>
  <c r="N825" i="7"/>
  <c r="M825" i="7"/>
  <c r="L825" i="7"/>
  <c r="K825" i="7"/>
  <c r="J825" i="7"/>
  <c r="I825" i="7"/>
  <c r="H825" i="7"/>
  <c r="G825" i="7"/>
  <c r="F825" i="7"/>
  <c r="E825" i="7"/>
  <c r="D825" i="7"/>
  <c r="C825" i="7"/>
  <c r="B825" i="7"/>
  <c r="A825" i="7"/>
  <c r="AB824" i="7"/>
  <c r="AA824" i="7"/>
  <c r="Z824" i="7"/>
  <c r="Y824" i="7"/>
  <c r="X824" i="7"/>
  <c r="W824" i="7"/>
  <c r="V824" i="7"/>
  <c r="U824" i="7"/>
  <c r="T824" i="7"/>
  <c r="S824" i="7"/>
  <c r="R824" i="7"/>
  <c r="Q824" i="7"/>
  <c r="P824" i="7"/>
  <c r="O824" i="7"/>
  <c r="N824" i="7"/>
  <c r="M824" i="7"/>
  <c r="L824" i="7"/>
  <c r="K824" i="7"/>
  <c r="J824" i="7"/>
  <c r="I824" i="7"/>
  <c r="H824" i="7"/>
  <c r="G824" i="7"/>
  <c r="F824" i="7"/>
  <c r="E824" i="7"/>
  <c r="D824" i="7"/>
  <c r="C824" i="7"/>
  <c r="B824" i="7"/>
  <c r="A824" i="7"/>
  <c r="AB823" i="7"/>
  <c r="AA823" i="7"/>
  <c r="Z823" i="7"/>
  <c r="Y823" i="7"/>
  <c r="X823" i="7"/>
  <c r="W823" i="7"/>
  <c r="V823" i="7"/>
  <c r="U823" i="7"/>
  <c r="T823" i="7"/>
  <c r="S823" i="7"/>
  <c r="R823" i="7"/>
  <c r="Q823" i="7"/>
  <c r="P823" i="7"/>
  <c r="O823" i="7"/>
  <c r="N823" i="7"/>
  <c r="M823" i="7"/>
  <c r="L823" i="7"/>
  <c r="K823" i="7"/>
  <c r="J823" i="7"/>
  <c r="I823" i="7"/>
  <c r="H823" i="7"/>
  <c r="G823" i="7"/>
  <c r="F823" i="7"/>
  <c r="E823" i="7"/>
  <c r="D823" i="7"/>
  <c r="C823" i="7"/>
  <c r="B823" i="7"/>
  <c r="A823" i="7"/>
  <c r="AB822" i="7"/>
  <c r="AA822" i="7"/>
  <c r="Z822" i="7"/>
  <c r="Y822" i="7"/>
  <c r="X822" i="7"/>
  <c r="W822" i="7"/>
  <c r="V822" i="7"/>
  <c r="U822" i="7"/>
  <c r="T822" i="7"/>
  <c r="S822" i="7"/>
  <c r="R822" i="7"/>
  <c r="Q822" i="7"/>
  <c r="P822" i="7"/>
  <c r="O822" i="7"/>
  <c r="N822" i="7"/>
  <c r="M822" i="7"/>
  <c r="L822" i="7"/>
  <c r="K822" i="7"/>
  <c r="J822" i="7"/>
  <c r="I822" i="7"/>
  <c r="H822" i="7"/>
  <c r="G822" i="7"/>
  <c r="F822" i="7"/>
  <c r="E822" i="7"/>
  <c r="D822" i="7"/>
  <c r="C822" i="7"/>
  <c r="B822" i="7"/>
  <c r="A822" i="7"/>
  <c r="AB821" i="7"/>
  <c r="AA821" i="7"/>
  <c r="Z821" i="7"/>
  <c r="Y821" i="7"/>
  <c r="X821" i="7"/>
  <c r="W821" i="7"/>
  <c r="V821" i="7"/>
  <c r="U821" i="7"/>
  <c r="T821" i="7"/>
  <c r="S821" i="7"/>
  <c r="R821" i="7"/>
  <c r="Q821" i="7"/>
  <c r="P821" i="7"/>
  <c r="O821" i="7"/>
  <c r="N821" i="7"/>
  <c r="M821" i="7"/>
  <c r="L821" i="7"/>
  <c r="K821" i="7"/>
  <c r="J821" i="7"/>
  <c r="I821" i="7"/>
  <c r="H821" i="7"/>
  <c r="G821" i="7"/>
  <c r="F821" i="7"/>
  <c r="E821" i="7"/>
  <c r="D821" i="7"/>
  <c r="C821" i="7"/>
  <c r="B821" i="7"/>
  <c r="A821" i="7"/>
  <c r="AB820" i="7"/>
  <c r="AA820" i="7"/>
  <c r="Z820" i="7"/>
  <c r="Y820" i="7"/>
  <c r="X820" i="7"/>
  <c r="W820" i="7"/>
  <c r="V820" i="7"/>
  <c r="U820" i="7"/>
  <c r="T820" i="7"/>
  <c r="S820" i="7"/>
  <c r="R820" i="7"/>
  <c r="Q820" i="7"/>
  <c r="P820" i="7"/>
  <c r="O820" i="7"/>
  <c r="N820" i="7"/>
  <c r="M820" i="7"/>
  <c r="L820" i="7"/>
  <c r="K820" i="7"/>
  <c r="J820" i="7"/>
  <c r="I820" i="7"/>
  <c r="H820" i="7"/>
  <c r="G820" i="7"/>
  <c r="F820" i="7"/>
  <c r="E820" i="7"/>
  <c r="D820" i="7"/>
  <c r="C820" i="7"/>
  <c r="B820" i="7"/>
  <c r="A820" i="7"/>
  <c r="AB819" i="7"/>
  <c r="AA819" i="7"/>
  <c r="Z819" i="7"/>
  <c r="Y819" i="7"/>
  <c r="X819" i="7"/>
  <c r="W819" i="7"/>
  <c r="V819" i="7"/>
  <c r="U819" i="7"/>
  <c r="T819" i="7"/>
  <c r="S819" i="7"/>
  <c r="R819" i="7"/>
  <c r="Q819" i="7"/>
  <c r="P819" i="7"/>
  <c r="O819" i="7"/>
  <c r="N819" i="7"/>
  <c r="M819" i="7"/>
  <c r="L819" i="7"/>
  <c r="K819" i="7"/>
  <c r="J819" i="7"/>
  <c r="I819" i="7"/>
  <c r="H819" i="7"/>
  <c r="G819" i="7"/>
  <c r="F819" i="7"/>
  <c r="E819" i="7"/>
  <c r="D819" i="7"/>
  <c r="C819" i="7"/>
  <c r="B819" i="7"/>
  <c r="A819" i="7"/>
  <c r="AB818" i="7"/>
  <c r="AA818" i="7"/>
  <c r="Z818" i="7"/>
  <c r="Y818" i="7"/>
  <c r="X818" i="7"/>
  <c r="W818" i="7"/>
  <c r="V818" i="7"/>
  <c r="U818" i="7"/>
  <c r="T818" i="7"/>
  <c r="S818" i="7"/>
  <c r="R818" i="7"/>
  <c r="Q818" i="7"/>
  <c r="P818" i="7"/>
  <c r="O818" i="7"/>
  <c r="N818" i="7"/>
  <c r="M818" i="7"/>
  <c r="L818" i="7"/>
  <c r="K818" i="7"/>
  <c r="J818" i="7"/>
  <c r="I818" i="7"/>
  <c r="H818" i="7"/>
  <c r="G818" i="7"/>
  <c r="F818" i="7"/>
  <c r="E818" i="7"/>
  <c r="D818" i="7"/>
  <c r="C818" i="7"/>
  <c r="B818" i="7"/>
  <c r="A818" i="7"/>
  <c r="AB817" i="7"/>
  <c r="AA817" i="7"/>
  <c r="Z817" i="7"/>
  <c r="Y817" i="7"/>
  <c r="X817" i="7"/>
  <c r="W817" i="7"/>
  <c r="V817" i="7"/>
  <c r="U817" i="7"/>
  <c r="T817" i="7"/>
  <c r="S817" i="7"/>
  <c r="R817" i="7"/>
  <c r="Q817" i="7"/>
  <c r="P817" i="7"/>
  <c r="O817" i="7"/>
  <c r="N817" i="7"/>
  <c r="M817" i="7"/>
  <c r="L817" i="7"/>
  <c r="K817" i="7"/>
  <c r="J817" i="7"/>
  <c r="I817" i="7"/>
  <c r="H817" i="7"/>
  <c r="G817" i="7"/>
  <c r="F817" i="7"/>
  <c r="E817" i="7"/>
  <c r="D817" i="7"/>
  <c r="C817" i="7"/>
  <c r="B817" i="7"/>
  <c r="A817" i="7"/>
  <c r="AB816" i="7"/>
  <c r="AA816" i="7"/>
  <c r="Z816" i="7"/>
  <c r="Y816" i="7"/>
  <c r="X816" i="7"/>
  <c r="W816" i="7"/>
  <c r="V816" i="7"/>
  <c r="U816" i="7"/>
  <c r="T816" i="7"/>
  <c r="S816" i="7"/>
  <c r="R816" i="7"/>
  <c r="Q816" i="7"/>
  <c r="P816" i="7"/>
  <c r="O816" i="7"/>
  <c r="N816" i="7"/>
  <c r="M816" i="7"/>
  <c r="L816" i="7"/>
  <c r="K816" i="7"/>
  <c r="J816" i="7"/>
  <c r="I816" i="7"/>
  <c r="H816" i="7"/>
  <c r="G816" i="7"/>
  <c r="F816" i="7"/>
  <c r="E816" i="7"/>
  <c r="D816" i="7"/>
  <c r="C816" i="7"/>
  <c r="B816" i="7"/>
  <c r="A816" i="7"/>
  <c r="AB815" i="7"/>
  <c r="AA815" i="7"/>
  <c r="Z815" i="7"/>
  <c r="Y815" i="7"/>
  <c r="X815" i="7"/>
  <c r="W815" i="7"/>
  <c r="V815" i="7"/>
  <c r="U815" i="7"/>
  <c r="T815" i="7"/>
  <c r="S815" i="7"/>
  <c r="R815" i="7"/>
  <c r="Q815" i="7"/>
  <c r="P815" i="7"/>
  <c r="O815" i="7"/>
  <c r="N815" i="7"/>
  <c r="M815" i="7"/>
  <c r="L815" i="7"/>
  <c r="K815" i="7"/>
  <c r="J815" i="7"/>
  <c r="I815" i="7"/>
  <c r="H815" i="7"/>
  <c r="G815" i="7"/>
  <c r="F815" i="7"/>
  <c r="E815" i="7"/>
  <c r="D815" i="7"/>
  <c r="C815" i="7"/>
  <c r="B815" i="7"/>
  <c r="A815" i="7"/>
  <c r="AB814" i="7"/>
  <c r="AA814" i="7"/>
  <c r="Z814" i="7"/>
  <c r="Y814" i="7"/>
  <c r="X814" i="7"/>
  <c r="W814" i="7"/>
  <c r="V814" i="7"/>
  <c r="U814" i="7"/>
  <c r="T814" i="7"/>
  <c r="S814" i="7"/>
  <c r="R814" i="7"/>
  <c r="Q814" i="7"/>
  <c r="P814" i="7"/>
  <c r="O814" i="7"/>
  <c r="N814" i="7"/>
  <c r="M814" i="7"/>
  <c r="L814" i="7"/>
  <c r="K814" i="7"/>
  <c r="J814" i="7"/>
  <c r="I814" i="7"/>
  <c r="H814" i="7"/>
  <c r="G814" i="7"/>
  <c r="F814" i="7"/>
  <c r="E814" i="7"/>
  <c r="D814" i="7"/>
  <c r="C814" i="7"/>
  <c r="B814" i="7"/>
  <c r="A814" i="7"/>
  <c r="AB813" i="7"/>
  <c r="AA813" i="7"/>
  <c r="Z813" i="7"/>
  <c r="Y813" i="7"/>
  <c r="X813" i="7"/>
  <c r="W813" i="7"/>
  <c r="V813" i="7"/>
  <c r="U813" i="7"/>
  <c r="T813" i="7"/>
  <c r="S813" i="7"/>
  <c r="R813" i="7"/>
  <c r="Q813" i="7"/>
  <c r="P813" i="7"/>
  <c r="O813" i="7"/>
  <c r="N813" i="7"/>
  <c r="M813" i="7"/>
  <c r="L813" i="7"/>
  <c r="K813" i="7"/>
  <c r="J813" i="7"/>
  <c r="I813" i="7"/>
  <c r="H813" i="7"/>
  <c r="G813" i="7"/>
  <c r="F813" i="7"/>
  <c r="E813" i="7"/>
  <c r="D813" i="7"/>
  <c r="C813" i="7"/>
  <c r="B813" i="7"/>
  <c r="A813" i="7"/>
  <c r="AB812" i="7"/>
  <c r="AA812" i="7"/>
  <c r="Z812" i="7"/>
  <c r="Y812" i="7"/>
  <c r="X812" i="7"/>
  <c r="W812" i="7"/>
  <c r="V812" i="7"/>
  <c r="U812" i="7"/>
  <c r="T812" i="7"/>
  <c r="S812" i="7"/>
  <c r="R812" i="7"/>
  <c r="Q812" i="7"/>
  <c r="P812" i="7"/>
  <c r="O812" i="7"/>
  <c r="N812" i="7"/>
  <c r="M812" i="7"/>
  <c r="L812" i="7"/>
  <c r="K812" i="7"/>
  <c r="J812" i="7"/>
  <c r="I812" i="7"/>
  <c r="H812" i="7"/>
  <c r="G812" i="7"/>
  <c r="F812" i="7"/>
  <c r="E812" i="7"/>
  <c r="D812" i="7"/>
  <c r="C812" i="7"/>
  <c r="B812" i="7"/>
  <c r="A812" i="7"/>
  <c r="AB811" i="7"/>
  <c r="AA811" i="7"/>
  <c r="Z811" i="7"/>
  <c r="Y811" i="7"/>
  <c r="X811" i="7"/>
  <c r="W811" i="7"/>
  <c r="V811" i="7"/>
  <c r="U811" i="7"/>
  <c r="T811" i="7"/>
  <c r="S811" i="7"/>
  <c r="R811" i="7"/>
  <c r="Q811" i="7"/>
  <c r="P811" i="7"/>
  <c r="O811" i="7"/>
  <c r="N811" i="7"/>
  <c r="M811" i="7"/>
  <c r="L811" i="7"/>
  <c r="K811" i="7"/>
  <c r="J811" i="7"/>
  <c r="I811" i="7"/>
  <c r="H811" i="7"/>
  <c r="G811" i="7"/>
  <c r="F811" i="7"/>
  <c r="E811" i="7"/>
  <c r="D811" i="7"/>
  <c r="C811" i="7"/>
  <c r="B811" i="7"/>
  <c r="A811" i="7"/>
  <c r="AB810" i="7"/>
  <c r="AA810" i="7"/>
  <c r="Z810" i="7"/>
  <c r="Y810" i="7"/>
  <c r="X810" i="7"/>
  <c r="W810" i="7"/>
  <c r="V810" i="7"/>
  <c r="U810" i="7"/>
  <c r="T810" i="7"/>
  <c r="S810" i="7"/>
  <c r="R810" i="7"/>
  <c r="Q810" i="7"/>
  <c r="P810" i="7"/>
  <c r="O810" i="7"/>
  <c r="N810" i="7"/>
  <c r="M810" i="7"/>
  <c r="L810" i="7"/>
  <c r="K810" i="7"/>
  <c r="J810" i="7"/>
  <c r="I810" i="7"/>
  <c r="H810" i="7"/>
  <c r="G810" i="7"/>
  <c r="F810" i="7"/>
  <c r="E810" i="7"/>
  <c r="D810" i="7"/>
  <c r="C810" i="7"/>
  <c r="B810" i="7"/>
  <c r="A810" i="7"/>
  <c r="AB809" i="7"/>
  <c r="AA809" i="7"/>
  <c r="Z809" i="7"/>
  <c r="Y809" i="7"/>
  <c r="X809" i="7"/>
  <c r="W809" i="7"/>
  <c r="V809" i="7"/>
  <c r="U809" i="7"/>
  <c r="T809" i="7"/>
  <c r="S809" i="7"/>
  <c r="R809" i="7"/>
  <c r="Q809" i="7"/>
  <c r="P809" i="7"/>
  <c r="O809" i="7"/>
  <c r="N809" i="7"/>
  <c r="M809" i="7"/>
  <c r="L809" i="7"/>
  <c r="K809" i="7"/>
  <c r="J809" i="7"/>
  <c r="I809" i="7"/>
  <c r="H809" i="7"/>
  <c r="G809" i="7"/>
  <c r="F809" i="7"/>
  <c r="E809" i="7"/>
  <c r="D809" i="7"/>
  <c r="C809" i="7"/>
  <c r="B809" i="7"/>
  <c r="A809" i="7"/>
  <c r="AB808" i="7"/>
  <c r="AA808" i="7"/>
  <c r="Z808" i="7"/>
  <c r="Y808" i="7"/>
  <c r="X808" i="7"/>
  <c r="W808" i="7"/>
  <c r="V808" i="7"/>
  <c r="U808" i="7"/>
  <c r="T808" i="7"/>
  <c r="S808" i="7"/>
  <c r="R808" i="7"/>
  <c r="Q808" i="7"/>
  <c r="P808" i="7"/>
  <c r="O808" i="7"/>
  <c r="N808" i="7"/>
  <c r="M808" i="7"/>
  <c r="L808" i="7"/>
  <c r="K808" i="7"/>
  <c r="J808" i="7"/>
  <c r="I808" i="7"/>
  <c r="H808" i="7"/>
  <c r="G808" i="7"/>
  <c r="F808" i="7"/>
  <c r="E808" i="7"/>
  <c r="D808" i="7"/>
  <c r="C808" i="7"/>
  <c r="B808" i="7"/>
  <c r="A808" i="7"/>
  <c r="AB807" i="7"/>
  <c r="AA807" i="7"/>
  <c r="Z807" i="7"/>
  <c r="Y807" i="7"/>
  <c r="X807" i="7"/>
  <c r="W807" i="7"/>
  <c r="V807" i="7"/>
  <c r="U807" i="7"/>
  <c r="T807" i="7"/>
  <c r="S807" i="7"/>
  <c r="R807" i="7"/>
  <c r="Q807" i="7"/>
  <c r="P807" i="7"/>
  <c r="O807" i="7"/>
  <c r="N807" i="7"/>
  <c r="M807" i="7"/>
  <c r="L807" i="7"/>
  <c r="K807" i="7"/>
  <c r="J807" i="7"/>
  <c r="I807" i="7"/>
  <c r="H807" i="7"/>
  <c r="G807" i="7"/>
  <c r="F807" i="7"/>
  <c r="E807" i="7"/>
  <c r="D807" i="7"/>
  <c r="C807" i="7"/>
  <c r="B807" i="7"/>
  <c r="A807" i="7"/>
  <c r="AB806" i="7"/>
  <c r="AA806" i="7"/>
  <c r="Z806" i="7"/>
  <c r="Y806" i="7"/>
  <c r="X806" i="7"/>
  <c r="W806" i="7"/>
  <c r="V806" i="7"/>
  <c r="U806" i="7"/>
  <c r="T806" i="7"/>
  <c r="S806" i="7"/>
  <c r="R806" i="7"/>
  <c r="Q806" i="7"/>
  <c r="P806" i="7"/>
  <c r="O806" i="7"/>
  <c r="N806" i="7"/>
  <c r="M806" i="7"/>
  <c r="L806" i="7"/>
  <c r="K806" i="7"/>
  <c r="J806" i="7"/>
  <c r="I806" i="7"/>
  <c r="H806" i="7"/>
  <c r="G806" i="7"/>
  <c r="F806" i="7"/>
  <c r="E806" i="7"/>
  <c r="D806" i="7"/>
  <c r="C806" i="7"/>
  <c r="B806" i="7"/>
  <c r="A806" i="7"/>
  <c r="AB805" i="7"/>
  <c r="AA805" i="7"/>
  <c r="Z805" i="7"/>
  <c r="Y805" i="7"/>
  <c r="X805" i="7"/>
  <c r="W805" i="7"/>
  <c r="V805" i="7"/>
  <c r="U805" i="7"/>
  <c r="T805" i="7"/>
  <c r="S805" i="7"/>
  <c r="R805" i="7"/>
  <c r="Q805" i="7"/>
  <c r="P805" i="7"/>
  <c r="O805" i="7"/>
  <c r="N805" i="7"/>
  <c r="M805" i="7"/>
  <c r="L805" i="7"/>
  <c r="K805" i="7"/>
  <c r="J805" i="7"/>
  <c r="I805" i="7"/>
  <c r="H805" i="7"/>
  <c r="G805" i="7"/>
  <c r="F805" i="7"/>
  <c r="E805" i="7"/>
  <c r="D805" i="7"/>
  <c r="C805" i="7"/>
  <c r="B805" i="7"/>
  <c r="A805" i="7"/>
  <c r="AB804" i="7"/>
  <c r="AA804" i="7"/>
  <c r="Z804" i="7"/>
  <c r="Y804" i="7"/>
  <c r="X804" i="7"/>
  <c r="W804" i="7"/>
  <c r="V804" i="7"/>
  <c r="U804" i="7"/>
  <c r="T804" i="7"/>
  <c r="S804" i="7"/>
  <c r="R804" i="7"/>
  <c r="Q804" i="7"/>
  <c r="P804" i="7"/>
  <c r="O804" i="7"/>
  <c r="N804" i="7"/>
  <c r="M804" i="7"/>
  <c r="L804" i="7"/>
  <c r="K804" i="7"/>
  <c r="J804" i="7"/>
  <c r="I804" i="7"/>
  <c r="H804" i="7"/>
  <c r="G804" i="7"/>
  <c r="F804" i="7"/>
  <c r="E804" i="7"/>
  <c r="D804" i="7"/>
  <c r="C804" i="7"/>
  <c r="B804" i="7"/>
  <c r="A804" i="7"/>
  <c r="AB803" i="7"/>
  <c r="AA803" i="7"/>
  <c r="Z803" i="7"/>
  <c r="Y803" i="7"/>
  <c r="X803" i="7"/>
  <c r="W803" i="7"/>
  <c r="V803" i="7"/>
  <c r="U803" i="7"/>
  <c r="T803" i="7"/>
  <c r="S803" i="7"/>
  <c r="R803" i="7"/>
  <c r="Q803" i="7"/>
  <c r="P803" i="7"/>
  <c r="O803" i="7"/>
  <c r="N803" i="7"/>
  <c r="M803" i="7"/>
  <c r="L803" i="7"/>
  <c r="K803" i="7"/>
  <c r="J803" i="7"/>
  <c r="I803" i="7"/>
  <c r="H803" i="7"/>
  <c r="G803" i="7"/>
  <c r="F803" i="7"/>
  <c r="E803" i="7"/>
  <c r="D803" i="7"/>
  <c r="C803" i="7"/>
  <c r="B803" i="7"/>
  <c r="A803" i="7"/>
  <c r="AB802" i="7"/>
  <c r="AA802" i="7"/>
  <c r="Z802" i="7"/>
  <c r="Y802" i="7"/>
  <c r="X802" i="7"/>
  <c r="W802" i="7"/>
  <c r="V802" i="7"/>
  <c r="U802" i="7"/>
  <c r="T802" i="7"/>
  <c r="S802" i="7"/>
  <c r="R802" i="7"/>
  <c r="Q802" i="7"/>
  <c r="P802" i="7"/>
  <c r="O802" i="7"/>
  <c r="N802" i="7"/>
  <c r="M802" i="7"/>
  <c r="L802" i="7"/>
  <c r="K802" i="7"/>
  <c r="J802" i="7"/>
  <c r="I802" i="7"/>
  <c r="H802" i="7"/>
  <c r="G802" i="7"/>
  <c r="F802" i="7"/>
  <c r="E802" i="7"/>
  <c r="D802" i="7"/>
  <c r="C802" i="7"/>
  <c r="B802" i="7"/>
  <c r="A802" i="7"/>
  <c r="AB801" i="7"/>
  <c r="AA801" i="7"/>
  <c r="Z801" i="7"/>
  <c r="Y801" i="7"/>
  <c r="X801" i="7"/>
  <c r="W801" i="7"/>
  <c r="V801" i="7"/>
  <c r="U801" i="7"/>
  <c r="T801" i="7"/>
  <c r="S801" i="7"/>
  <c r="R801" i="7"/>
  <c r="Q801" i="7"/>
  <c r="P801" i="7"/>
  <c r="O801" i="7"/>
  <c r="N801" i="7"/>
  <c r="M801" i="7"/>
  <c r="L801" i="7"/>
  <c r="K801" i="7"/>
  <c r="J801" i="7"/>
  <c r="I801" i="7"/>
  <c r="H801" i="7"/>
  <c r="G801" i="7"/>
  <c r="F801" i="7"/>
  <c r="E801" i="7"/>
  <c r="D801" i="7"/>
  <c r="C801" i="7"/>
  <c r="B801" i="7"/>
  <c r="A801" i="7"/>
  <c r="AB800" i="7"/>
  <c r="AA800" i="7"/>
  <c r="Z800" i="7"/>
  <c r="Y800" i="7"/>
  <c r="X800" i="7"/>
  <c r="W800" i="7"/>
  <c r="V800" i="7"/>
  <c r="U800" i="7"/>
  <c r="T800" i="7"/>
  <c r="S800" i="7"/>
  <c r="R800" i="7"/>
  <c r="Q800" i="7"/>
  <c r="P800" i="7"/>
  <c r="O800" i="7"/>
  <c r="N800" i="7"/>
  <c r="M800" i="7"/>
  <c r="L800" i="7"/>
  <c r="K800" i="7"/>
  <c r="J800" i="7"/>
  <c r="I800" i="7"/>
  <c r="H800" i="7"/>
  <c r="G800" i="7"/>
  <c r="F800" i="7"/>
  <c r="E800" i="7"/>
  <c r="D800" i="7"/>
  <c r="C800" i="7"/>
  <c r="B800" i="7"/>
  <c r="A800" i="7"/>
  <c r="AB799" i="7"/>
  <c r="AA799" i="7"/>
  <c r="Z799" i="7"/>
  <c r="Y799" i="7"/>
  <c r="X799" i="7"/>
  <c r="W799" i="7"/>
  <c r="V799" i="7"/>
  <c r="U799" i="7"/>
  <c r="T799" i="7"/>
  <c r="S799" i="7"/>
  <c r="R799" i="7"/>
  <c r="Q799" i="7"/>
  <c r="P799" i="7"/>
  <c r="O799" i="7"/>
  <c r="N799" i="7"/>
  <c r="M799" i="7"/>
  <c r="L799" i="7"/>
  <c r="K799" i="7"/>
  <c r="J799" i="7"/>
  <c r="I799" i="7"/>
  <c r="H799" i="7"/>
  <c r="G799" i="7"/>
  <c r="F799" i="7"/>
  <c r="E799" i="7"/>
  <c r="D799" i="7"/>
  <c r="C799" i="7"/>
  <c r="B799" i="7"/>
  <c r="A799" i="7"/>
  <c r="AB798" i="7"/>
  <c r="AA798" i="7"/>
  <c r="Z798" i="7"/>
  <c r="Y798" i="7"/>
  <c r="X798" i="7"/>
  <c r="W798" i="7"/>
  <c r="V798" i="7"/>
  <c r="U798" i="7"/>
  <c r="T798" i="7"/>
  <c r="S798" i="7"/>
  <c r="R798" i="7"/>
  <c r="Q798" i="7"/>
  <c r="P798" i="7"/>
  <c r="O798" i="7"/>
  <c r="N798" i="7"/>
  <c r="M798" i="7"/>
  <c r="L798" i="7"/>
  <c r="K798" i="7"/>
  <c r="J798" i="7"/>
  <c r="I798" i="7"/>
  <c r="H798" i="7"/>
  <c r="G798" i="7"/>
  <c r="F798" i="7"/>
  <c r="E798" i="7"/>
  <c r="D798" i="7"/>
  <c r="C798" i="7"/>
  <c r="B798" i="7"/>
  <c r="A798" i="7"/>
  <c r="AB797" i="7"/>
  <c r="AA797" i="7"/>
  <c r="Z797" i="7"/>
  <c r="Y797" i="7"/>
  <c r="X797" i="7"/>
  <c r="W797" i="7"/>
  <c r="V797" i="7"/>
  <c r="U797" i="7"/>
  <c r="T797" i="7"/>
  <c r="S797" i="7"/>
  <c r="R797" i="7"/>
  <c r="Q797" i="7"/>
  <c r="P797" i="7"/>
  <c r="O797" i="7"/>
  <c r="N797" i="7"/>
  <c r="M797" i="7"/>
  <c r="L797" i="7"/>
  <c r="K797" i="7"/>
  <c r="J797" i="7"/>
  <c r="I797" i="7"/>
  <c r="H797" i="7"/>
  <c r="G797" i="7"/>
  <c r="F797" i="7"/>
  <c r="E797" i="7"/>
  <c r="D797" i="7"/>
  <c r="C797" i="7"/>
  <c r="B797" i="7"/>
  <c r="A797" i="7"/>
  <c r="AB796" i="7"/>
  <c r="AA796" i="7"/>
  <c r="Z796" i="7"/>
  <c r="Y796" i="7"/>
  <c r="X796" i="7"/>
  <c r="W796" i="7"/>
  <c r="V796" i="7"/>
  <c r="U796" i="7"/>
  <c r="T796" i="7"/>
  <c r="S796" i="7"/>
  <c r="R796" i="7"/>
  <c r="Q796" i="7"/>
  <c r="P796" i="7"/>
  <c r="O796" i="7"/>
  <c r="N796" i="7"/>
  <c r="M796" i="7"/>
  <c r="L796" i="7"/>
  <c r="K796" i="7"/>
  <c r="J796" i="7"/>
  <c r="I796" i="7"/>
  <c r="H796" i="7"/>
  <c r="G796" i="7"/>
  <c r="F796" i="7"/>
  <c r="E796" i="7"/>
  <c r="D796" i="7"/>
  <c r="C796" i="7"/>
  <c r="B796" i="7"/>
  <c r="A796" i="7"/>
  <c r="AB795" i="7"/>
  <c r="AA795" i="7"/>
  <c r="Z795" i="7"/>
  <c r="Y795" i="7"/>
  <c r="X795" i="7"/>
  <c r="W795" i="7"/>
  <c r="V795" i="7"/>
  <c r="U795" i="7"/>
  <c r="T795" i="7"/>
  <c r="S795" i="7"/>
  <c r="R795" i="7"/>
  <c r="Q795" i="7"/>
  <c r="P795" i="7"/>
  <c r="O795" i="7"/>
  <c r="N795" i="7"/>
  <c r="M795" i="7"/>
  <c r="L795" i="7"/>
  <c r="K795" i="7"/>
  <c r="J795" i="7"/>
  <c r="I795" i="7"/>
  <c r="H795" i="7"/>
  <c r="G795" i="7"/>
  <c r="F795" i="7"/>
  <c r="E795" i="7"/>
  <c r="D795" i="7"/>
  <c r="C795" i="7"/>
  <c r="B795" i="7"/>
  <c r="A795" i="7"/>
  <c r="AB794" i="7"/>
  <c r="AA794" i="7"/>
  <c r="Z794" i="7"/>
  <c r="Y794" i="7"/>
  <c r="X794" i="7"/>
  <c r="W794" i="7"/>
  <c r="V794" i="7"/>
  <c r="U794" i="7"/>
  <c r="T794" i="7"/>
  <c r="S794" i="7"/>
  <c r="R794" i="7"/>
  <c r="Q794" i="7"/>
  <c r="P794" i="7"/>
  <c r="O794" i="7"/>
  <c r="N794" i="7"/>
  <c r="M794" i="7"/>
  <c r="L794" i="7"/>
  <c r="K794" i="7"/>
  <c r="J794" i="7"/>
  <c r="I794" i="7"/>
  <c r="H794" i="7"/>
  <c r="G794" i="7"/>
  <c r="F794" i="7"/>
  <c r="E794" i="7"/>
  <c r="D794" i="7"/>
  <c r="C794" i="7"/>
  <c r="B794" i="7"/>
  <c r="A794" i="7"/>
  <c r="AB793" i="7"/>
  <c r="AA793" i="7"/>
  <c r="Z793" i="7"/>
  <c r="Y793" i="7"/>
  <c r="X793" i="7"/>
  <c r="W793" i="7"/>
  <c r="V793" i="7"/>
  <c r="U793" i="7"/>
  <c r="T793" i="7"/>
  <c r="S793" i="7"/>
  <c r="R793" i="7"/>
  <c r="Q793" i="7"/>
  <c r="P793" i="7"/>
  <c r="O793" i="7"/>
  <c r="N793" i="7"/>
  <c r="M793" i="7"/>
  <c r="L793" i="7"/>
  <c r="K793" i="7"/>
  <c r="J793" i="7"/>
  <c r="I793" i="7"/>
  <c r="H793" i="7"/>
  <c r="G793" i="7"/>
  <c r="F793" i="7"/>
  <c r="E793" i="7"/>
  <c r="D793" i="7"/>
  <c r="C793" i="7"/>
  <c r="B793" i="7"/>
  <c r="A793" i="7"/>
  <c r="AB792" i="7"/>
  <c r="AA792" i="7"/>
  <c r="Z792" i="7"/>
  <c r="Y792" i="7"/>
  <c r="X792" i="7"/>
  <c r="W792" i="7"/>
  <c r="V792" i="7"/>
  <c r="U792" i="7"/>
  <c r="T792" i="7"/>
  <c r="S792" i="7"/>
  <c r="R792" i="7"/>
  <c r="Q792" i="7"/>
  <c r="P792" i="7"/>
  <c r="O792" i="7"/>
  <c r="N792" i="7"/>
  <c r="M792" i="7"/>
  <c r="L792" i="7"/>
  <c r="K792" i="7"/>
  <c r="J792" i="7"/>
  <c r="I792" i="7"/>
  <c r="H792" i="7"/>
  <c r="G792" i="7"/>
  <c r="F792" i="7"/>
  <c r="E792" i="7"/>
  <c r="D792" i="7"/>
  <c r="C792" i="7"/>
  <c r="B792" i="7"/>
  <c r="A792" i="7"/>
  <c r="AB791" i="7"/>
  <c r="AA791" i="7"/>
  <c r="Z791" i="7"/>
  <c r="Y791" i="7"/>
  <c r="X791" i="7"/>
  <c r="W791" i="7"/>
  <c r="V791" i="7"/>
  <c r="U791" i="7"/>
  <c r="T791" i="7"/>
  <c r="S791" i="7"/>
  <c r="R791" i="7"/>
  <c r="Q791" i="7"/>
  <c r="P791" i="7"/>
  <c r="O791" i="7"/>
  <c r="N791" i="7"/>
  <c r="M791" i="7"/>
  <c r="L791" i="7"/>
  <c r="K791" i="7"/>
  <c r="J791" i="7"/>
  <c r="I791" i="7"/>
  <c r="H791" i="7"/>
  <c r="G791" i="7"/>
  <c r="F791" i="7"/>
  <c r="E791" i="7"/>
  <c r="D791" i="7"/>
  <c r="C791" i="7"/>
  <c r="B791" i="7"/>
  <c r="A791" i="7"/>
  <c r="AB790" i="7"/>
  <c r="AA790" i="7"/>
  <c r="Z790" i="7"/>
  <c r="Y790" i="7"/>
  <c r="X790" i="7"/>
  <c r="W790" i="7"/>
  <c r="V790" i="7"/>
  <c r="U790" i="7"/>
  <c r="T790" i="7"/>
  <c r="S790" i="7"/>
  <c r="R790" i="7"/>
  <c r="Q790" i="7"/>
  <c r="P790" i="7"/>
  <c r="O790" i="7"/>
  <c r="N790" i="7"/>
  <c r="M790" i="7"/>
  <c r="L790" i="7"/>
  <c r="K790" i="7"/>
  <c r="J790" i="7"/>
  <c r="I790" i="7"/>
  <c r="H790" i="7"/>
  <c r="G790" i="7"/>
  <c r="F790" i="7"/>
  <c r="E790" i="7"/>
  <c r="D790" i="7"/>
  <c r="C790" i="7"/>
  <c r="B790" i="7"/>
  <c r="A790" i="7"/>
  <c r="AB789" i="7"/>
  <c r="AA789" i="7"/>
  <c r="Z789" i="7"/>
  <c r="Y789" i="7"/>
  <c r="X789" i="7"/>
  <c r="W789" i="7"/>
  <c r="V789" i="7"/>
  <c r="U789" i="7"/>
  <c r="T789" i="7"/>
  <c r="S789" i="7"/>
  <c r="R789" i="7"/>
  <c r="Q789" i="7"/>
  <c r="P789" i="7"/>
  <c r="O789" i="7"/>
  <c r="N789" i="7"/>
  <c r="M789" i="7"/>
  <c r="L789" i="7"/>
  <c r="K789" i="7"/>
  <c r="J789" i="7"/>
  <c r="I789" i="7"/>
  <c r="H789" i="7"/>
  <c r="G789" i="7"/>
  <c r="F789" i="7"/>
  <c r="E789" i="7"/>
  <c r="D789" i="7"/>
  <c r="C789" i="7"/>
  <c r="B789" i="7"/>
  <c r="A789" i="7"/>
  <c r="AB788" i="7"/>
  <c r="AA788" i="7"/>
  <c r="Z788" i="7"/>
  <c r="Y788" i="7"/>
  <c r="X788" i="7"/>
  <c r="W788" i="7"/>
  <c r="V788" i="7"/>
  <c r="U788" i="7"/>
  <c r="T788" i="7"/>
  <c r="S788" i="7"/>
  <c r="R788" i="7"/>
  <c r="Q788" i="7"/>
  <c r="P788" i="7"/>
  <c r="O788" i="7"/>
  <c r="N788" i="7"/>
  <c r="M788" i="7"/>
  <c r="L788" i="7"/>
  <c r="K788" i="7"/>
  <c r="J788" i="7"/>
  <c r="I788" i="7"/>
  <c r="H788" i="7"/>
  <c r="G788" i="7"/>
  <c r="F788" i="7"/>
  <c r="E788" i="7"/>
  <c r="D788" i="7"/>
  <c r="C788" i="7"/>
  <c r="B788" i="7"/>
  <c r="A788" i="7"/>
  <c r="AB787" i="7"/>
  <c r="AA787" i="7"/>
  <c r="Z787" i="7"/>
  <c r="Y787" i="7"/>
  <c r="X787" i="7"/>
  <c r="W787" i="7"/>
  <c r="V787" i="7"/>
  <c r="U787" i="7"/>
  <c r="T787" i="7"/>
  <c r="S787" i="7"/>
  <c r="R787" i="7"/>
  <c r="Q787" i="7"/>
  <c r="P787" i="7"/>
  <c r="O787" i="7"/>
  <c r="N787" i="7"/>
  <c r="M787" i="7"/>
  <c r="L787" i="7"/>
  <c r="K787" i="7"/>
  <c r="J787" i="7"/>
  <c r="I787" i="7"/>
  <c r="H787" i="7"/>
  <c r="G787" i="7"/>
  <c r="F787" i="7"/>
  <c r="E787" i="7"/>
  <c r="D787" i="7"/>
  <c r="C787" i="7"/>
  <c r="B787" i="7"/>
  <c r="A787" i="7"/>
  <c r="AB786" i="7"/>
  <c r="AA786" i="7"/>
  <c r="Z786" i="7"/>
  <c r="Y786" i="7"/>
  <c r="X786" i="7"/>
  <c r="W786" i="7"/>
  <c r="V786" i="7"/>
  <c r="U786" i="7"/>
  <c r="T786" i="7"/>
  <c r="S786" i="7"/>
  <c r="R786" i="7"/>
  <c r="Q786" i="7"/>
  <c r="P786" i="7"/>
  <c r="O786" i="7"/>
  <c r="N786" i="7"/>
  <c r="M786" i="7"/>
  <c r="L786" i="7"/>
  <c r="K786" i="7"/>
  <c r="J786" i="7"/>
  <c r="I786" i="7"/>
  <c r="H786" i="7"/>
  <c r="G786" i="7"/>
  <c r="F786" i="7"/>
  <c r="E786" i="7"/>
  <c r="D786" i="7"/>
  <c r="C786" i="7"/>
  <c r="B786" i="7"/>
  <c r="A786" i="7"/>
  <c r="AB785" i="7"/>
  <c r="AA785" i="7"/>
  <c r="Z785" i="7"/>
  <c r="Y785" i="7"/>
  <c r="X785" i="7"/>
  <c r="W785" i="7"/>
  <c r="V785" i="7"/>
  <c r="U785" i="7"/>
  <c r="T785" i="7"/>
  <c r="S785" i="7"/>
  <c r="R785" i="7"/>
  <c r="Q785" i="7"/>
  <c r="P785" i="7"/>
  <c r="O785" i="7"/>
  <c r="N785" i="7"/>
  <c r="M785" i="7"/>
  <c r="L785" i="7"/>
  <c r="K785" i="7"/>
  <c r="J785" i="7"/>
  <c r="I785" i="7"/>
  <c r="H785" i="7"/>
  <c r="G785" i="7"/>
  <c r="F785" i="7"/>
  <c r="E785" i="7"/>
  <c r="D785" i="7"/>
  <c r="C785" i="7"/>
  <c r="B785" i="7"/>
  <c r="A785" i="7"/>
  <c r="AB784" i="7"/>
  <c r="AA784" i="7"/>
  <c r="Z784" i="7"/>
  <c r="Y784" i="7"/>
  <c r="X784" i="7"/>
  <c r="W784" i="7"/>
  <c r="V784" i="7"/>
  <c r="U784" i="7"/>
  <c r="T784" i="7"/>
  <c r="S784" i="7"/>
  <c r="R784" i="7"/>
  <c r="Q784" i="7"/>
  <c r="P784" i="7"/>
  <c r="O784" i="7"/>
  <c r="N784" i="7"/>
  <c r="M784" i="7"/>
  <c r="L784" i="7"/>
  <c r="K784" i="7"/>
  <c r="J784" i="7"/>
  <c r="I784" i="7"/>
  <c r="H784" i="7"/>
  <c r="G784" i="7"/>
  <c r="F784" i="7"/>
  <c r="E784" i="7"/>
  <c r="D784" i="7"/>
  <c r="C784" i="7"/>
  <c r="B784" i="7"/>
  <c r="A784" i="7"/>
  <c r="AB783" i="7"/>
  <c r="AA783" i="7"/>
  <c r="Z783" i="7"/>
  <c r="Y783" i="7"/>
  <c r="X783" i="7"/>
  <c r="W783" i="7"/>
  <c r="V783" i="7"/>
  <c r="U783" i="7"/>
  <c r="T783" i="7"/>
  <c r="S783" i="7"/>
  <c r="R783" i="7"/>
  <c r="Q783" i="7"/>
  <c r="P783" i="7"/>
  <c r="O783" i="7"/>
  <c r="N783" i="7"/>
  <c r="M783" i="7"/>
  <c r="L783" i="7"/>
  <c r="K783" i="7"/>
  <c r="J783" i="7"/>
  <c r="I783" i="7"/>
  <c r="H783" i="7"/>
  <c r="G783" i="7"/>
  <c r="F783" i="7"/>
  <c r="E783" i="7"/>
  <c r="D783" i="7"/>
  <c r="C783" i="7"/>
  <c r="B783" i="7"/>
  <c r="A783" i="7"/>
  <c r="AB685" i="7"/>
  <c r="AA685" i="7"/>
  <c r="Z685" i="7"/>
  <c r="Y685" i="7"/>
  <c r="X685" i="7"/>
  <c r="W685" i="7"/>
  <c r="V685" i="7"/>
  <c r="U685" i="7"/>
  <c r="T685" i="7"/>
  <c r="S685" i="7"/>
  <c r="R685" i="7"/>
  <c r="Q685" i="7"/>
  <c r="P685" i="7"/>
  <c r="O685" i="7"/>
  <c r="N685" i="7"/>
  <c r="M685" i="7"/>
  <c r="L685" i="7"/>
  <c r="K685" i="7"/>
  <c r="J685" i="7"/>
  <c r="I685" i="7"/>
  <c r="H685" i="7"/>
  <c r="G685" i="7"/>
  <c r="F685" i="7"/>
  <c r="E685" i="7"/>
  <c r="D685" i="7"/>
  <c r="C685" i="7"/>
  <c r="B685" i="7"/>
  <c r="A685" i="7"/>
  <c r="AB781" i="7"/>
  <c r="AA781" i="7"/>
  <c r="Z781" i="7"/>
  <c r="Y781" i="7"/>
  <c r="X781" i="7"/>
  <c r="W781" i="7"/>
  <c r="V781" i="7"/>
  <c r="U781" i="7"/>
  <c r="T781" i="7"/>
  <c r="S781" i="7"/>
  <c r="R781" i="7"/>
  <c r="Q781" i="7"/>
  <c r="P781" i="7"/>
  <c r="O781" i="7"/>
  <c r="N781" i="7"/>
  <c r="M781" i="7"/>
  <c r="L781" i="7"/>
  <c r="K781" i="7"/>
  <c r="J781" i="7"/>
  <c r="I781" i="7"/>
  <c r="H781" i="7"/>
  <c r="G781" i="7"/>
  <c r="F781" i="7"/>
  <c r="E781" i="7"/>
  <c r="D781" i="7"/>
  <c r="C781" i="7"/>
  <c r="B781" i="7"/>
  <c r="A781" i="7"/>
  <c r="AB780" i="7"/>
  <c r="AA780" i="7"/>
  <c r="Z780" i="7"/>
  <c r="Y780" i="7"/>
  <c r="X780" i="7"/>
  <c r="W780" i="7"/>
  <c r="V780" i="7"/>
  <c r="U780" i="7"/>
  <c r="T780" i="7"/>
  <c r="S780" i="7"/>
  <c r="R780" i="7"/>
  <c r="Q780" i="7"/>
  <c r="P780" i="7"/>
  <c r="O780" i="7"/>
  <c r="N780" i="7"/>
  <c r="M780" i="7"/>
  <c r="L780" i="7"/>
  <c r="K780" i="7"/>
  <c r="J780" i="7"/>
  <c r="I780" i="7"/>
  <c r="H780" i="7"/>
  <c r="G780" i="7"/>
  <c r="F780" i="7"/>
  <c r="E780" i="7"/>
  <c r="D780" i="7"/>
  <c r="C780" i="7"/>
  <c r="B780" i="7"/>
  <c r="A780" i="7"/>
  <c r="AB779" i="7"/>
  <c r="AA779" i="7"/>
  <c r="Z779" i="7"/>
  <c r="Y779" i="7"/>
  <c r="X779" i="7"/>
  <c r="W779" i="7"/>
  <c r="V779" i="7"/>
  <c r="U779" i="7"/>
  <c r="T779" i="7"/>
  <c r="S779" i="7"/>
  <c r="R779" i="7"/>
  <c r="Q779" i="7"/>
  <c r="P779" i="7"/>
  <c r="O779" i="7"/>
  <c r="N779" i="7"/>
  <c r="M779" i="7"/>
  <c r="L779" i="7"/>
  <c r="K779" i="7"/>
  <c r="J779" i="7"/>
  <c r="I779" i="7"/>
  <c r="H779" i="7"/>
  <c r="G779" i="7"/>
  <c r="F779" i="7"/>
  <c r="E779" i="7"/>
  <c r="D779" i="7"/>
  <c r="C779" i="7"/>
  <c r="B779" i="7"/>
  <c r="A779" i="7"/>
  <c r="AB778" i="7"/>
  <c r="AA778" i="7"/>
  <c r="Z778" i="7"/>
  <c r="Y778" i="7"/>
  <c r="X778" i="7"/>
  <c r="W778" i="7"/>
  <c r="V778" i="7"/>
  <c r="U778" i="7"/>
  <c r="T778" i="7"/>
  <c r="S778" i="7"/>
  <c r="R778" i="7"/>
  <c r="Q778" i="7"/>
  <c r="P778" i="7"/>
  <c r="O778" i="7"/>
  <c r="N778" i="7"/>
  <c r="M778" i="7"/>
  <c r="L778" i="7"/>
  <c r="K778" i="7"/>
  <c r="J778" i="7"/>
  <c r="I778" i="7"/>
  <c r="H778" i="7"/>
  <c r="G778" i="7"/>
  <c r="F778" i="7"/>
  <c r="E778" i="7"/>
  <c r="D778" i="7"/>
  <c r="C778" i="7"/>
  <c r="B778" i="7"/>
  <c r="A778" i="7"/>
  <c r="AB777" i="7"/>
  <c r="AA777" i="7"/>
  <c r="Z777" i="7"/>
  <c r="Y777" i="7"/>
  <c r="X777" i="7"/>
  <c r="W777" i="7"/>
  <c r="V777" i="7"/>
  <c r="U777" i="7"/>
  <c r="T777" i="7"/>
  <c r="S777" i="7"/>
  <c r="R777" i="7"/>
  <c r="Q777" i="7"/>
  <c r="P777" i="7"/>
  <c r="O777" i="7"/>
  <c r="N777" i="7"/>
  <c r="M777" i="7"/>
  <c r="L777" i="7"/>
  <c r="K777" i="7"/>
  <c r="J777" i="7"/>
  <c r="I777" i="7"/>
  <c r="H777" i="7"/>
  <c r="G777" i="7"/>
  <c r="F777" i="7"/>
  <c r="E777" i="7"/>
  <c r="D777" i="7"/>
  <c r="C777" i="7"/>
  <c r="B777" i="7"/>
  <c r="A777" i="7"/>
  <c r="AB776" i="7"/>
  <c r="AA776" i="7"/>
  <c r="Z776" i="7"/>
  <c r="Y776" i="7"/>
  <c r="X776" i="7"/>
  <c r="W776" i="7"/>
  <c r="V776" i="7"/>
  <c r="U776" i="7"/>
  <c r="T776" i="7"/>
  <c r="S776" i="7"/>
  <c r="R776" i="7"/>
  <c r="Q776" i="7"/>
  <c r="P776" i="7"/>
  <c r="O776" i="7"/>
  <c r="N776" i="7"/>
  <c r="M776" i="7"/>
  <c r="L776" i="7"/>
  <c r="K776" i="7"/>
  <c r="J776" i="7"/>
  <c r="I776" i="7"/>
  <c r="H776" i="7"/>
  <c r="G776" i="7"/>
  <c r="F776" i="7"/>
  <c r="E776" i="7"/>
  <c r="D776" i="7"/>
  <c r="C776" i="7"/>
  <c r="B776" i="7"/>
  <c r="A776" i="7"/>
  <c r="AB775" i="7"/>
  <c r="AA775" i="7"/>
  <c r="Z775" i="7"/>
  <c r="Y775" i="7"/>
  <c r="X775" i="7"/>
  <c r="W775" i="7"/>
  <c r="V775" i="7"/>
  <c r="U775" i="7"/>
  <c r="T775" i="7"/>
  <c r="S775" i="7"/>
  <c r="R775" i="7"/>
  <c r="Q775" i="7"/>
  <c r="P775" i="7"/>
  <c r="O775" i="7"/>
  <c r="N775" i="7"/>
  <c r="M775" i="7"/>
  <c r="L775" i="7"/>
  <c r="K775" i="7"/>
  <c r="J775" i="7"/>
  <c r="I775" i="7"/>
  <c r="H775" i="7"/>
  <c r="G775" i="7"/>
  <c r="F775" i="7"/>
  <c r="E775" i="7"/>
  <c r="D775" i="7"/>
  <c r="C775" i="7"/>
  <c r="B775" i="7"/>
  <c r="A775" i="7"/>
  <c r="AB774" i="7"/>
  <c r="AA774" i="7"/>
  <c r="Z774" i="7"/>
  <c r="Y774" i="7"/>
  <c r="X774" i="7"/>
  <c r="W774" i="7"/>
  <c r="V774" i="7"/>
  <c r="U774" i="7"/>
  <c r="T774" i="7"/>
  <c r="S774" i="7"/>
  <c r="R774" i="7"/>
  <c r="Q774" i="7"/>
  <c r="P774" i="7"/>
  <c r="O774" i="7"/>
  <c r="N774" i="7"/>
  <c r="M774" i="7"/>
  <c r="L774" i="7"/>
  <c r="K774" i="7"/>
  <c r="J774" i="7"/>
  <c r="I774" i="7"/>
  <c r="H774" i="7"/>
  <c r="G774" i="7"/>
  <c r="F774" i="7"/>
  <c r="E774" i="7"/>
  <c r="D774" i="7"/>
  <c r="C774" i="7"/>
  <c r="B774" i="7"/>
  <c r="A774" i="7"/>
  <c r="AB773" i="7"/>
  <c r="AA773" i="7"/>
  <c r="Z773" i="7"/>
  <c r="Y773" i="7"/>
  <c r="X773" i="7"/>
  <c r="W773" i="7"/>
  <c r="V773" i="7"/>
  <c r="U773" i="7"/>
  <c r="T773" i="7"/>
  <c r="S773" i="7"/>
  <c r="R773" i="7"/>
  <c r="Q773" i="7"/>
  <c r="P773" i="7"/>
  <c r="O773" i="7"/>
  <c r="N773" i="7"/>
  <c r="M773" i="7"/>
  <c r="L773" i="7"/>
  <c r="K773" i="7"/>
  <c r="J773" i="7"/>
  <c r="I773" i="7"/>
  <c r="H773" i="7"/>
  <c r="G773" i="7"/>
  <c r="F773" i="7"/>
  <c r="E773" i="7"/>
  <c r="D773" i="7"/>
  <c r="C773" i="7"/>
  <c r="B773" i="7"/>
  <c r="A773" i="7"/>
  <c r="AB772" i="7"/>
  <c r="AA772" i="7"/>
  <c r="Z772" i="7"/>
  <c r="Y772" i="7"/>
  <c r="X772" i="7"/>
  <c r="W772" i="7"/>
  <c r="V772" i="7"/>
  <c r="U772" i="7"/>
  <c r="T772" i="7"/>
  <c r="S772" i="7"/>
  <c r="R772" i="7"/>
  <c r="Q772" i="7"/>
  <c r="P772" i="7"/>
  <c r="O772" i="7"/>
  <c r="N772" i="7"/>
  <c r="M772" i="7"/>
  <c r="L772" i="7"/>
  <c r="K772" i="7"/>
  <c r="J772" i="7"/>
  <c r="I772" i="7"/>
  <c r="H772" i="7"/>
  <c r="G772" i="7"/>
  <c r="F772" i="7"/>
  <c r="E772" i="7"/>
  <c r="D772" i="7"/>
  <c r="C772" i="7"/>
  <c r="B772" i="7"/>
  <c r="A772" i="7"/>
  <c r="AB771" i="7"/>
  <c r="AA771" i="7"/>
  <c r="Z771" i="7"/>
  <c r="Y771" i="7"/>
  <c r="X771" i="7"/>
  <c r="W771" i="7"/>
  <c r="V771" i="7"/>
  <c r="U771" i="7"/>
  <c r="T771" i="7"/>
  <c r="S771" i="7"/>
  <c r="R771" i="7"/>
  <c r="Q771" i="7"/>
  <c r="P771" i="7"/>
  <c r="O771" i="7"/>
  <c r="N771" i="7"/>
  <c r="M771" i="7"/>
  <c r="L771" i="7"/>
  <c r="K771" i="7"/>
  <c r="J771" i="7"/>
  <c r="I771" i="7"/>
  <c r="H771" i="7"/>
  <c r="G771" i="7"/>
  <c r="F771" i="7"/>
  <c r="E771" i="7"/>
  <c r="D771" i="7"/>
  <c r="C771" i="7"/>
  <c r="B771" i="7"/>
  <c r="A771" i="7"/>
  <c r="AB770" i="7"/>
  <c r="AA770" i="7"/>
  <c r="Z770" i="7"/>
  <c r="Y770" i="7"/>
  <c r="X770" i="7"/>
  <c r="W770" i="7"/>
  <c r="V770" i="7"/>
  <c r="U770" i="7"/>
  <c r="T770" i="7"/>
  <c r="S770" i="7"/>
  <c r="R770" i="7"/>
  <c r="Q770" i="7"/>
  <c r="P770" i="7"/>
  <c r="O770" i="7"/>
  <c r="N770" i="7"/>
  <c r="M770" i="7"/>
  <c r="L770" i="7"/>
  <c r="K770" i="7"/>
  <c r="J770" i="7"/>
  <c r="I770" i="7"/>
  <c r="H770" i="7"/>
  <c r="G770" i="7"/>
  <c r="F770" i="7"/>
  <c r="E770" i="7"/>
  <c r="D770" i="7"/>
  <c r="C770" i="7"/>
  <c r="B770" i="7"/>
  <c r="A770" i="7"/>
  <c r="AB769" i="7"/>
  <c r="AA769" i="7"/>
  <c r="Z769" i="7"/>
  <c r="Y769" i="7"/>
  <c r="X769" i="7"/>
  <c r="W769" i="7"/>
  <c r="V769" i="7"/>
  <c r="U769" i="7"/>
  <c r="T769" i="7"/>
  <c r="S769" i="7"/>
  <c r="R769" i="7"/>
  <c r="Q769" i="7"/>
  <c r="P769" i="7"/>
  <c r="O769" i="7"/>
  <c r="N769" i="7"/>
  <c r="M769" i="7"/>
  <c r="L769" i="7"/>
  <c r="K769" i="7"/>
  <c r="J769" i="7"/>
  <c r="I769" i="7"/>
  <c r="H769" i="7"/>
  <c r="G769" i="7"/>
  <c r="F769" i="7"/>
  <c r="E769" i="7"/>
  <c r="D769" i="7"/>
  <c r="C769" i="7"/>
  <c r="B769" i="7"/>
  <c r="A769" i="7"/>
  <c r="AB768" i="7"/>
  <c r="AA768" i="7"/>
  <c r="Z768" i="7"/>
  <c r="Y768" i="7"/>
  <c r="X768" i="7"/>
  <c r="W768" i="7"/>
  <c r="V768" i="7"/>
  <c r="U768" i="7"/>
  <c r="T768" i="7"/>
  <c r="S768" i="7"/>
  <c r="R768" i="7"/>
  <c r="Q768" i="7"/>
  <c r="P768" i="7"/>
  <c r="O768" i="7"/>
  <c r="N768" i="7"/>
  <c r="M768" i="7"/>
  <c r="L768" i="7"/>
  <c r="K768" i="7"/>
  <c r="J768" i="7"/>
  <c r="I768" i="7"/>
  <c r="H768" i="7"/>
  <c r="G768" i="7"/>
  <c r="F768" i="7"/>
  <c r="E768" i="7"/>
  <c r="D768" i="7"/>
  <c r="C768" i="7"/>
  <c r="B768" i="7"/>
  <c r="A768" i="7"/>
  <c r="AB767" i="7"/>
  <c r="AA767" i="7"/>
  <c r="Z767" i="7"/>
  <c r="Y767" i="7"/>
  <c r="X767" i="7"/>
  <c r="W767" i="7"/>
  <c r="V767" i="7"/>
  <c r="U767" i="7"/>
  <c r="T767" i="7"/>
  <c r="S767" i="7"/>
  <c r="R767" i="7"/>
  <c r="Q767" i="7"/>
  <c r="P767" i="7"/>
  <c r="O767" i="7"/>
  <c r="N767" i="7"/>
  <c r="M767" i="7"/>
  <c r="L767" i="7"/>
  <c r="K767" i="7"/>
  <c r="J767" i="7"/>
  <c r="I767" i="7"/>
  <c r="H767" i="7"/>
  <c r="G767" i="7"/>
  <c r="F767" i="7"/>
  <c r="E767" i="7"/>
  <c r="D767" i="7"/>
  <c r="C767" i="7"/>
  <c r="B767" i="7"/>
  <c r="A767" i="7"/>
  <c r="AB766" i="7"/>
  <c r="AA766" i="7"/>
  <c r="Z766" i="7"/>
  <c r="Y766" i="7"/>
  <c r="X766" i="7"/>
  <c r="W766" i="7"/>
  <c r="V766" i="7"/>
  <c r="U766" i="7"/>
  <c r="T766" i="7"/>
  <c r="S766" i="7"/>
  <c r="R766" i="7"/>
  <c r="Q766" i="7"/>
  <c r="P766" i="7"/>
  <c r="O766" i="7"/>
  <c r="N766" i="7"/>
  <c r="M766" i="7"/>
  <c r="L766" i="7"/>
  <c r="K766" i="7"/>
  <c r="J766" i="7"/>
  <c r="I766" i="7"/>
  <c r="H766" i="7"/>
  <c r="G766" i="7"/>
  <c r="F766" i="7"/>
  <c r="E766" i="7"/>
  <c r="D766" i="7"/>
  <c r="C766" i="7"/>
  <c r="B766" i="7"/>
  <c r="A766" i="7"/>
  <c r="AB765" i="7"/>
  <c r="AA765" i="7"/>
  <c r="Z765" i="7"/>
  <c r="Y765" i="7"/>
  <c r="X765" i="7"/>
  <c r="W765" i="7"/>
  <c r="V765" i="7"/>
  <c r="U765" i="7"/>
  <c r="T765" i="7"/>
  <c r="S765" i="7"/>
  <c r="R765" i="7"/>
  <c r="Q765" i="7"/>
  <c r="P765" i="7"/>
  <c r="O765" i="7"/>
  <c r="N765" i="7"/>
  <c r="M765" i="7"/>
  <c r="L765" i="7"/>
  <c r="K765" i="7"/>
  <c r="J765" i="7"/>
  <c r="I765" i="7"/>
  <c r="H765" i="7"/>
  <c r="G765" i="7"/>
  <c r="F765" i="7"/>
  <c r="E765" i="7"/>
  <c r="D765" i="7"/>
  <c r="C765" i="7"/>
  <c r="B765" i="7"/>
  <c r="A765" i="7"/>
  <c r="AB764" i="7"/>
  <c r="AA764" i="7"/>
  <c r="Z764" i="7"/>
  <c r="Y764" i="7"/>
  <c r="X764" i="7"/>
  <c r="W764" i="7"/>
  <c r="V764" i="7"/>
  <c r="U764" i="7"/>
  <c r="T764" i="7"/>
  <c r="S764" i="7"/>
  <c r="R764" i="7"/>
  <c r="Q764" i="7"/>
  <c r="P764" i="7"/>
  <c r="O764" i="7"/>
  <c r="N764" i="7"/>
  <c r="M764" i="7"/>
  <c r="L764" i="7"/>
  <c r="K764" i="7"/>
  <c r="J764" i="7"/>
  <c r="I764" i="7"/>
  <c r="H764" i="7"/>
  <c r="G764" i="7"/>
  <c r="F764" i="7"/>
  <c r="E764" i="7"/>
  <c r="D764" i="7"/>
  <c r="C764" i="7"/>
  <c r="B764" i="7"/>
  <c r="A764" i="7"/>
  <c r="AB763" i="7"/>
  <c r="AA763" i="7"/>
  <c r="Z763" i="7"/>
  <c r="Y763" i="7"/>
  <c r="X763" i="7"/>
  <c r="W763" i="7"/>
  <c r="V763" i="7"/>
  <c r="U763" i="7"/>
  <c r="T763" i="7"/>
  <c r="S763" i="7"/>
  <c r="R763" i="7"/>
  <c r="Q763" i="7"/>
  <c r="P763" i="7"/>
  <c r="O763" i="7"/>
  <c r="N763" i="7"/>
  <c r="M763" i="7"/>
  <c r="L763" i="7"/>
  <c r="K763" i="7"/>
  <c r="J763" i="7"/>
  <c r="I763" i="7"/>
  <c r="H763" i="7"/>
  <c r="G763" i="7"/>
  <c r="F763" i="7"/>
  <c r="E763" i="7"/>
  <c r="D763" i="7"/>
  <c r="C763" i="7"/>
  <c r="B763" i="7"/>
  <c r="A763" i="7"/>
  <c r="AB762" i="7"/>
  <c r="AA762" i="7"/>
  <c r="Z762" i="7"/>
  <c r="Y762" i="7"/>
  <c r="X762" i="7"/>
  <c r="W762" i="7"/>
  <c r="V762" i="7"/>
  <c r="U762" i="7"/>
  <c r="T762" i="7"/>
  <c r="S762" i="7"/>
  <c r="R762" i="7"/>
  <c r="Q762" i="7"/>
  <c r="P762" i="7"/>
  <c r="O762" i="7"/>
  <c r="N762" i="7"/>
  <c r="M762" i="7"/>
  <c r="L762" i="7"/>
  <c r="K762" i="7"/>
  <c r="J762" i="7"/>
  <c r="I762" i="7"/>
  <c r="H762" i="7"/>
  <c r="G762" i="7"/>
  <c r="F762" i="7"/>
  <c r="E762" i="7"/>
  <c r="D762" i="7"/>
  <c r="C762" i="7"/>
  <c r="B762" i="7"/>
  <c r="A762" i="7"/>
  <c r="AB761" i="7"/>
  <c r="AA761" i="7"/>
  <c r="Z761" i="7"/>
  <c r="Y761" i="7"/>
  <c r="X761" i="7"/>
  <c r="W761" i="7"/>
  <c r="V761" i="7"/>
  <c r="U761" i="7"/>
  <c r="T761" i="7"/>
  <c r="S761" i="7"/>
  <c r="R761" i="7"/>
  <c r="Q761" i="7"/>
  <c r="P761" i="7"/>
  <c r="O761" i="7"/>
  <c r="N761" i="7"/>
  <c r="M761" i="7"/>
  <c r="L761" i="7"/>
  <c r="K761" i="7"/>
  <c r="J761" i="7"/>
  <c r="I761" i="7"/>
  <c r="H761" i="7"/>
  <c r="G761" i="7"/>
  <c r="F761" i="7"/>
  <c r="E761" i="7"/>
  <c r="D761" i="7"/>
  <c r="C761" i="7"/>
  <c r="B761" i="7"/>
  <c r="A761" i="7"/>
  <c r="AB760" i="7"/>
  <c r="AA760" i="7"/>
  <c r="Z760" i="7"/>
  <c r="Y760" i="7"/>
  <c r="X760" i="7"/>
  <c r="W760" i="7"/>
  <c r="V760" i="7"/>
  <c r="U760" i="7"/>
  <c r="T760" i="7"/>
  <c r="S760" i="7"/>
  <c r="R760" i="7"/>
  <c r="Q760" i="7"/>
  <c r="P760" i="7"/>
  <c r="O760" i="7"/>
  <c r="N760" i="7"/>
  <c r="M760" i="7"/>
  <c r="L760" i="7"/>
  <c r="K760" i="7"/>
  <c r="J760" i="7"/>
  <c r="I760" i="7"/>
  <c r="H760" i="7"/>
  <c r="G760" i="7"/>
  <c r="F760" i="7"/>
  <c r="E760" i="7"/>
  <c r="D760" i="7"/>
  <c r="C760" i="7"/>
  <c r="B760" i="7"/>
  <c r="A760" i="7"/>
  <c r="AB759" i="7"/>
  <c r="AA759" i="7"/>
  <c r="Z759" i="7"/>
  <c r="Y759" i="7"/>
  <c r="X759" i="7"/>
  <c r="W759" i="7"/>
  <c r="V759" i="7"/>
  <c r="U759" i="7"/>
  <c r="T759" i="7"/>
  <c r="S759" i="7"/>
  <c r="R759" i="7"/>
  <c r="Q759" i="7"/>
  <c r="P759" i="7"/>
  <c r="O759" i="7"/>
  <c r="N759" i="7"/>
  <c r="M759" i="7"/>
  <c r="L759" i="7"/>
  <c r="K759" i="7"/>
  <c r="J759" i="7"/>
  <c r="I759" i="7"/>
  <c r="H759" i="7"/>
  <c r="G759" i="7"/>
  <c r="F759" i="7"/>
  <c r="E759" i="7"/>
  <c r="D759" i="7"/>
  <c r="C759" i="7"/>
  <c r="B759" i="7"/>
  <c r="A759" i="7"/>
  <c r="AB758" i="7"/>
  <c r="AA758" i="7"/>
  <c r="Z758" i="7"/>
  <c r="Y758" i="7"/>
  <c r="X758" i="7"/>
  <c r="W758" i="7"/>
  <c r="V758" i="7"/>
  <c r="U758" i="7"/>
  <c r="T758" i="7"/>
  <c r="S758" i="7"/>
  <c r="R758" i="7"/>
  <c r="Q758" i="7"/>
  <c r="P758" i="7"/>
  <c r="O758" i="7"/>
  <c r="N758" i="7"/>
  <c r="M758" i="7"/>
  <c r="L758" i="7"/>
  <c r="K758" i="7"/>
  <c r="J758" i="7"/>
  <c r="I758" i="7"/>
  <c r="H758" i="7"/>
  <c r="G758" i="7"/>
  <c r="F758" i="7"/>
  <c r="E758" i="7"/>
  <c r="D758" i="7"/>
  <c r="C758" i="7"/>
  <c r="B758" i="7"/>
  <c r="A758" i="7"/>
  <c r="AB757" i="7"/>
  <c r="AA757" i="7"/>
  <c r="Z757" i="7"/>
  <c r="Y757" i="7"/>
  <c r="X757" i="7"/>
  <c r="W757" i="7"/>
  <c r="V757" i="7"/>
  <c r="U757" i="7"/>
  <c r="T757" i="7"/>
  <c r="S757" i="7"/>
  <c r="R757" i="7"/>
  <c r="Q757" i="7"/>
  <c r="P757" i="7"/>
  <c r="O757" i="7"/>
  <c r="N757" i="7"/>
  <c r="M757" i="7"/>
  <c r="L757" i="7"/>
  <c r="K757" i="7"/>
  <c r="J757" i="7"/>
  <c r="I757" i="7"/>
  <c r="H757" i="7"/>
  <c r="G757" i="7"/>
  <c r="F757" i="7"/>
  <c r="E757" i="7"/>
  <c r="D757" i="7"/>
  <c r="C757" i="7"/>
  <c r="B757" i="7"/>
  <c r="A757" i="7"/>
  <c r="AB756" i="7"/>
  <c r="AA756" i="7"/>
  <c r="Z756" i="7"/>
  <c r="Y756" i="7"/>
  <c r="X756" i="7"/>
  <c r="W756" i="7"/>
  <c r="V756" i="7"/>
  <c r="U756" i="7"/>
  <c r="T756" i="7"/>
  <c r="S756" i="7"/>
  <c r="R756" i="7"/>
  <c r="Q756" i="7"/>
  <c r="P756" i="7"/>
  <c r="O756" i="7"/>
  <c r="N756" i="7"/>
  <c r="M756" i="7"/>
  <c r="L756" i="7"/>
  <c r="K756" i="7"/>
  <c r="J756" i="7"/>
  <c r="I756" i="7"/>
  <c r="H756" i="7"/>
  <c r="G756" i="7"/>
  <c r="F756" i="7"/>
  <c r="E756" i="7"/>
  <c r="D756" i="7"/>
  <c r="C756" i="7"/>
  <c r="B756" i="7"/>
  <c r="A756" i="7"/>
  <c r="AB755" i="7"/>
  <c r="AA755" i="7"/>
  <c r="Z755" i="7"/>
  <c r="Y755" i="7"/>
  <c r="X755" i="7"/>
  <c r="W755" i="7"/>
  <c r="V755" i="7"/>
  <c r="U755" i="7"/>
  <c r="T755" i="7"/>
  <c r="S755" i="7"/>
  <c r="R755" i="7"/>
  <c r="Q755" i="7"/>
  <c r="P755" i="7"/>
  <c r="O755" i="7"/>
  <c r="N755" i="7"/>
  <c r="M755" i="7"/>
  <c r="L755" i="7"/>
  <c r="K755" i="7"/>
  <c r="J755" i="7"/>
  <c r="I755" i="7"/>
  <c r="H755" i="7"/>
  <c r="G755" i="7"/>
  <c r="F755" i="7"/>
  <c r="E755" i="7"/>
  <c r="D755" i="7"/>
  <c r="C755" i="7"/>
  <c r="B755" i="7"/>
  <c r="A755" i="7"/>
  <c r="AB754" i="7"/>
  <c r="AA754" i="7"/>
  <c r="Z754" i="7"/>
  <c r="Y754" i="7"/>
  <c r="X754" i="7"/>
  <c r="W754" i="7"/>
  <c r="V754" i="7"/>
  <c r="U754" i="7"/>
  <c r="T754" i="7"/>
  <c r="S754" i="7"/>
  <c r="R754" i="7"/>
  <c r="Q754" i="7"/>
  <c r="P754" i="7"/>
  <c r="O754" i="7"/>
  <c r="N754" i="7"/>
  <c r="M754" i="7"/>
  <c r="L754" i="7"/>
  <c r="K754" i="7"/>
  <c r="J754" i="7"/>
  <c r="I754" i="7"/>
  <c r="H754" i="7"/>
  <c r="G754" i="7"/>
  <c r="F754" i="7"/>
  <c r="E754" i="7"/>
  <c r="D754" i="7"/>
  <c r="C754" i="7"/>
  <c r="B754" i="7"/>
  <c r="A754" i="7"/>
  <c r="AB753" i="7"/>
  <c r="AA753" i="7"/>
  <c r="Z753" i="7"/>
  <c r="Y753" i="7"/>
  <c r="X753" i="7"/>
  <c r="W753" i="7"/>
  <c r="V753" i="7"/>
  <c r="U753" i="7"/>
  <c r="T753" i="7"/>
  <c r="S753" i="7"/>
  <c r="R753" i="7"/>
  <c r="Q753" i="7"/>
  <c r="P753" i="7"/>
  <c r="O753" i="7"/>
  <c r="N753" i="7"/>
  <c r="M753" i="7"/>
  <c r="L753" i="7"/>
  <c r="K753" i="7"/>
  <c r="J753" i="7"/>
  <c r="I753" i="7"/>
  <c r="H753" i="7"/>
  <c r="G753" i="7"/>
  <c r="F753" i="7"/>
  <c r="E753" i="7"/>
  <c r="D753" i="7"/>
  <c r="C753" i="7"/>
  <c r="B753" i="7"/>
  <c r="A753" i="7"/>
  <c r="AB752" i="7"/>
  <c r="AA752" i="7"/>
  <c r="Z752" i="7"/>
  <c r="Y752" i="7"/>
  <c r="X752" i="7"/>
  <c r="W752" i="7"/>
  <c r="V752" i="7"/>
  <c r="U752" i="7"/>
  <c r="T752" i="7"/>
  <c r="S752" i="7"/>
  <c r="R752" i="7"/>
  <c r="Q752" i="7"/>
  <c r="P752" i="7"/>
  <c r="O752" i="7"/>
  <c r="N752" i="7"/>
  <c r="M752" i="7"/>
  <c r="L752" i="7"/>
  <c r="K752" i="7"/>
  <c r="J752" i="7"/>
  <c r="I752" i="7"/>
  <c r="H752" i="7"/>
  <c r="G752" i="7"/>
  <c r="F752" i="7"/>
  <c r="E752" i="7"/>
  <c r="D752" i="7"/>
  <c r="C752" i="7"/>
  <c r="B752" i="7"/>
  <c r="A752" i="7"/>
  <c r="AB751" i="7"/>
  <c r="AA751" i="7"/>
  <c r="Z751" i="7"/>
  <c r="Y751" i="7"/>
  <c r="X751" i="7"/>
  <c r="W751" i="7"/>
  <c r="V751" i="7"/>
  <c r="U751" i="7"/>
  <c r="T751" i="7"/>
  <c r="S751" i="7"/>
  <c r="R751" i="7"/>
  <c r="Q751" i="7"/>
  <c r="P751" i="7"/>
  <c r="O751" i="7"/>
  <c r="N751" i="7"/>
  <c r="M751" i="7"/>
  <c r="L751" i="7"/>
  <c r="K751" i="7"/>
  <c r="J751" i="7"/>
  <c r="I751" i="7"/>
  <c r="H751" i="7"/>
  <c r="G751" i="7"/>
  <c r="F751" i="7"/>
  <c r="E751" i="7"/>
  <c r="D751" i="7"/>
  <c r="C751" i="7"/>
  <c r="B751" i="7"/>
  <c r="A751" i="7"/>
  <c r="AB750" i="7"/>
  <c r="AA750" i="7"/>
  <c r="Z750" i="7"/>
  <c r="Y750" i="7"/>
  <c r="X750" i="7"/>
  <c r="W750" i="7"/>
  <c r="V750" i="7"/>
  <c r="U750" i="7"/>
  <c r="T750" i="7"/>
  <c r="S750" i="7"/>
  <c r="R750" i="7"/>
  <c r="Q750" i="7"/>
  <c r="P750" i="7"/>
  <c r="O750" i="7"/>
  <c r="N750" i="7"/>
  <c r="M750" i="7"/>
  <c r="L750" i="7"/>
  <c r="K750" i="7"/>
  <c r="J750" i="7"/>
  <c r="I750" i="7"/>
  <c r="H750" i="7"/>
  <c r="G750" i="7"/>
  <c r="F750" i="7"/>
  <c r="E750" i="7"/>
  <c r="D750" i="7"/>
  <c r="C750" i="7"/>
  <c r="B750" i="7"/>
  <c r="A750" i="7"/>
  <c r="AB749" i="7"/>
  <c r="AA749" i="7"/>
  <c r="Z749" i="7"/>
  <c r="Y749" i="7"/>
  <c r="X749" i="7"/>
  <c r="W749" i="7"/>
  <c r="V749" i="7"/>
  <c r="U749" i="7"/>
  <c r="T749" i="7"/>
  <c r="S749" i="7"/>
  <c r="R749" i="7"/>
  <c r="Q749" i="7"/>
  <c r="P749" i="7"/>
  <c r="O749" i="7"/>
  <c r="N749" i="7"/>
  <c r="M749" i="7"/>
  <c r="L749" i="7"/>
  <c r="K749" i="7"/>
  <c r="J749" i="7"/>
  <c r="I749" i="7"/>
  <c r="H749" i="7"/>
  <c r="G749" i="7"/>
  <c r="F749" i="7"/>
  <c r="E749" i="7"/>
  <c r="D749" i="7"/>
  <c r="C749" i="7"/>
  <c r="B749" i="7"/>
  <c r="A749" i="7"/>
  <c r="AB748" i="7"/>
  <c r="AA748" i="7"/>
  <c r="Z748" i="7"/>
  <c r="Y748" i="7"/>
  <c r="X748" i="7"/>
  <c r="W748" i="7"/>
  <c r="V748" i="7"/>
  <c r="U748" i="7"/>
  <c r="T748" i="7"/>
  <c r="S748" i="7"/>
  <c r="R748" i="7"/>
  <c r="Q748" i="7"/>
  <c r="P748" i="7"/>
  <c r="O748" i="7"/>
  <c r="N748" i="7"/>
  <c r="M748" i="7"/>
  <c r="L748" i="7"/>
  <c r="K748" i="7"/>
  <c r="J748" i="7"/>
  <c r="I748" i="7"/>
  <c r="H748" i="7"/>
  <c r="G748" i="7"/>
  <c r="F748" i="7"/>
  <c r="E748" i="7"/>
  <c r="D748" i="7"/>
  <c r="C748" i="7"/>
  <c r="B748" i="7"/>
  <c r="A748" i="7"/>
  <c r="AB747" i="7"/>
  <c r="AA747" i="7"/>
  <c r="Z747" i="7"/>
  <c r="Y747" i="7"/>
  <c r="X747" i="7"/>
  <c r="W747" i="7"/>
  <c r="V747" i="7"/>
  <c r="U747" i="7"/>
  <c r="T747" i="7"/>
  <c r="S747" i="7"/>
  <c r="R747" i="7"/>
  <c r="Q747" i="7"/>
  <c r="P747" i="7"/>
  <c r="O747" i="7"/>
  <c r="N747" i="7"/>
  <c r="M747" i="7"/>
  <c r="L747" i="7"/>
  <c r="K747" i="7"/>
  <c r="J747" i="7"/>
  <c r="I747" i="7"/>
  <c r="H747" i="7"/>
  <c r="G747" i="7"/>
  <c r="F747" i="7"/>
  <c r="E747" i="7"/>
  <c r="D747" i="7"/>
  <c r="C747" i="7"/>
  <c r="B747" i="7"/>
  <c r="A747" i="7"/>
  <c r="AB746" i="7"/>
  <c r="AA746" i="7"/>
  <c r="Z746" i="7"/>
  <c r="Y746" i="7"/>
  <c r="X746" i="7"/>
  <c r="W746" i="7"/>
  <c r="V746" i="7"/>
  <c r="U746" i="7"/>
  <c r="T746" i="7"/>
  <c r="S746" i="7"/>
  <c r="R746" i="7"/>
  <c r="Q746" i="7"/>
  <c r="P746" i="7"/>
  <c r="O746" i="7"/>
  <c r="N746" i="7"/>
  <c r="M746" i="7"/>
  <c r="L746" i="7"/>
  <c r="K746" i="7"/>
  <c r="J746" i="7"/>
  <c r="I746" i="7"/>
  <c r="H746" i="7"/>
  <c r="G746" i="7"/>
  <c r="F746" i="7"/>
  <c r="E746" i="7"/>
  <c r="D746" i="7"/>
  <c r="C746" i="7"/>
  <c r="B746" i="7"/>
  <c r="A746" i="7"/>
  <c r="AB745" i="7"/>
  <c r="AA745" i="7"/>
  <c r="Z745" i="7"/>
  <c r="Y745" i="7"/>
  <c r="X745" i="7"/>
  <c r="W745" i="7"/>
  <c r="V745" i="7"/>
  <c r="U745" i="7"/>
  <c r="T745" i="7"/>
  <c r="S745" i="7"/>
  <c r="R745" i="7"/>
  <c r="Q745" i="7"/>
  <c r="P745" i="7"/>
  <c r="O745" i="7"/>
  <c r="N745" i="7"/>
  <c r="M745" i="7"/>
  <c r="L745" i="7"/>
  <c r="K745" i="7"/>
  <c r="J745" i="7"/>
  <c r="I745" i="7"/>
  <c r="H745" i="7"/>
  <c r="G745" i="7"/>
  <c r="F745" i="7"/>
  <c r="E745" i="7"/>
  <c r="D745" i="7"/>
  <c r="C745" i="7"/>
  <c r="B745" i="7"/>
  <c r="A745" i="7"/>
  <c r="AB744" i="7"/>
  <c r="AA744" i="7"/>
  <c r="Z744" i="7"/>
  <c r="Y744" i="7"/>
  <c r="X744" i="7"/>
  <c r="W744" i="7"/>
  <c r="V744" i="7"/>
  <c r="U744" i="7"/>
  <c r="T744" i="7"/>
  <c r="S744" i="7"/>
  <c r="R744" i="7"/>
  <c r="Q744" i="7"/>
  <c r="P744" i="7"/>
  <c r="O744" i="7"/>
  <c r="N744" i="7"/>
  <c r="M744" i="7"/>
  <c r="L744" i="7"/>
  <c r="K744" i="7"/>
  <c r="J744" i="7"/>
  <c r="I744" i="7"/>
  <c r="H744" i="7"/>
  <c r="G744" i="7"/>
  <c r="F744" i="7"/>
  <c r="E744" i="7"/>
  <c r="D744" i="7"/>
  <c r="C744" i="7"/>
  <c r="B744" i="7"/>
  <c r="A744" i="7"/>
  <c r="AB743" i="7"/>
  <c r="AA743" i="7"/>
  <c r="Z743" i="7"/>
  <c r="Y743" i="7"/>
  <c r="X743" i="7"/>
  <c r="W743" i="7"/>
  <c r="V743" i="7"/>
  <c r="U743" i="7"/>
  <c r="T743" i="7"/>
  <c r="S743" i="7"/>
  <c r="R743" i="7"/>
  <c r="Q743" i="7"/>
  <c r="P743" i="7"/>
  <c r="O743" i="7"/>
  <c r="N743" i="7"/>
  <c r="M743" i="7"/>
  <c r="L743" i="7"/>
  <c r="K743" i="7"/>
  <c r="J743" i="7"/>
  <c r="I743" i="7"/>
  <c r="H743" i="7"/>
  <c r="G743" i="7"/>
  <c r="F743" i="7"/>
  <c r="E743" i="7"/>
  <c r="D743" i="7"/>
  <c r="C743" i="7"/>
  <c r="B743" i="7"/>
  <c r="A743" i="7"/>
  <c r="AB742" i="7"/>
  <c r="AA742" i="7"/>
  <c r="Z742" i="7"/>
  <c r="Y742" i="7"/>
  <c r="X742" i="7"/>
  <c r="W742" i="7"/>
  <c r="V742" i="7"/>
  <c r="U742" i="7"/>
  <c r="T742" i="7"/>
  <c r="S742" i="7"/>
  <c r="R742" i="7"/>
  <c r="Q742" i="7"/>
  <c r="P742" i="7"/>
  <c r="O742" i="7"/>
  <c r="N742" i="7"/>
  <c r="M742" i="7"/>
  <c r="L742" i="7"/>
  <c r="K742" i="7"/>
  <c r="J742" i="7"/>
  <c r="I742" i="7"/>
  <c r="H742" i="7"/>
  <c r="G742" i="7"/>
  <c r="F742" i="7"/>
  <c r="E742" i="7"/>
  <c r="D742" i="7"/>
  <c r="C742" i="7"/>
  <c r="B742" i="7"/>
  <c r="A742" i="7"/>
  <c r="AB741" i="7"/>
  <c r="AA741" i="7"/>
  <c r="Z741" i="7"/>
  <c r="Y741" i="7"/>
  <c r="X741" i="7"/>
  <c r="W741" i="7"/>
  <c r="V741" i="7"/>
  <c r="U741" i="7"/>
  <c r="T741" i="7"/>
  <c r="S741" i="7"/>
  <c r="R741" i="7"/>
  <c r="Q741" i="7"/>
  <c r="P741" i="7"/>
  <c r="O741" i="7"/>
  <c r="N741" i="7"/>
  <c r="M741" i="7"/>
  <c r="L741" i="7"/>
  <c r="K741" i="7"/>
  <c r="J741" i="7"/>
  <c r="I741" i="7"/>
  <c r="H741" i="7"/>
  <c r="G741" i="7"/>
  <c r="F741" i="7"/>
  <c r="E741" i="7"/>
  <c r="D741" i="7"/>
  <c r="C741" i="7"/>
  <c r="B741" i="7"/>
  <c r="A741" i="7"/>
  <c r="AB666" i="7"/>
  <c r="AA666" i="7"/>
  <c r="Z666" i="7"/>
  <c r="Y666" i="7"/>
  <c r="X666" i="7"/>
  <c r="W666" i="7"/>
  <c r="V666" i="7"/>
  <c r="U666" i="7"/>
  <c r="T666" i="7"/>
  <c r="S666" i="7"/>
  <c r="R666" i="7"/>
  <c r="Q666" i="7"/>
  <c r="P666" i="7"/>
  <c r="O666" i="7"/>
  <c r="N666" i="7"/>
  <c r="M666" i="7"/>
  <c r="L666" i="7"/>
  <c r="K666" i="7"/>
  <c r="J666" i="7"/>
  <c r="I666" i="7"/>
  <c r="H666" i="7"/>
  <c r="G666" i="7"/>
  <c r="F666" i="7"/>
  <c r="E666" i="7"/>
  <c r="D666" i="7"/>
  <c r="C666" i="7"/>
  <c r="B666" i="7"/>
  <c r="A666" i="7"/>
  <c r="AB739" i="7"/>
  <c r="AA739" i="7"/>
  <c r="Z739" i="7"/>
  <c r="Y739" i="7"/>
  <c r="X739" i="7"/>
  <c r="W739" i="7"/>
  <c r="V739" i="7"/>
  <c r="U739" i="7"/>
  <c r="T739" i="7"/>
  <c r="S739" i="7"/>
  <c r="R739" i="7"/>
  <c r="Q739" i="7"/>
  <c r="P739" i="7"/>
  <c r="O739" i="7"/>
  <c r="N739" i="7"/>
  <c r="M739" i="7"/>
  <c r="L739" i="7"/>
  <c r="K739" i="7"/>
  <c r="J739" i="7"/>
  <c r="I739" i="7"/>
  <c r="H739" i="7"/>
  <c r="G739" i="7"/>
  <c r="F739" i="7"/>
  <c r="E739" i="7"/>
  <c r="D739" i="7"/>
  <c r="C739" i="7"/>
  <c r="B739" i="7"/>
  <c r="A739" i="7"/>
  <c r="AB738" i="7"/>
  <c r="AA738" i="7"/>
  <c r="Z738" i="7"/>
  <c r="Y738" i="7"/>
  <c r="X738" i="7"/>
  <c r="W738" i="7"/>
  <c r="V738" i="7"/>
  <c r="U738" i="7"/>
  <c r="T738" i="7"/>
  <c r="S738" i="7"/>
  <c r="R738" i="7"/>
  <c r="Q738" i="7"/>
  <c r="P738" i="7"/>
  <c r="O738" i="7"/>
  <c r="N738" i="7"/>
  <c r="M738" i="7"/>
  <c r="L738" i="7"/>
  <c r="K738" i="7"/>
  <c r="J738" i="7"/>
  <c r="I738" i="7"/>
  <c r="H738" i="7"/>
  <c r="G738" i="7"/>
  <c r="F738" i="7"/>
  <c r="E738" i="7"/>
  <c r="D738" i="7"/>
  <c r="C738" i="7"/>
  <c r="B738" i="7"/>
  <c r="A738" i="7"/>
  <c r="AB737" i="7"/>
  <c r="AA737" i="7"/>
  <c r="Z737" i="7"/>
  <c r="Y737" i="7"/>
  <c r="X737" i="7"/>
  <c r="W737" i="7"/>
  <c r="V737" i="7"/>
  <c r="U737" i="7"/>
  <c r="T737" i="7"/>
  <c r="S737" i="7"/>
  <c r="R737" i="7"/>
  <c r="Q737" i="7"/>
  <c r="P737" i="7"/>
  <c r="O737" i="7"/>
  <c r="N737" i="7"/>
  <c r="M737" i="7"/>
  <c r="L737" i="7"/>
  <c r="K737" i="7"/>
  <c r="J737" i="7"/>
  <c r="I737" i="7"/>
  <c r="H737" i="7"/>
  <c r="G737" i="7"/>
  <c r="F737" i="7"/>
  <c r="E737" i="7"/>
  <c r="D737" i="7"/>
  <c r="C737" i="7"/>
  <c r="B737" i="7"/>
  <c r="A737" i="7"/>
  <c r="AB736" i="7"/>
  <c r="AA736" i="7"/>
  <c r="Z736" i="7"/>
  <c r="Y736" i="7"/>
  <c r="X736" i="7"/>
  <c r="W736" i="7"/>
  <c r="V736" i="7"/>
  <c r="U736" i="7"/>
  <c r="T736" i="7"/>
  <c r="S736" i="7"/>
  <c r="R736" i="7"/>
  <c r="Q736" i="7"/>
  <c r="P736" i="7"/>
  <c r="O736" i="7"/>
  <c r="N736" i="7"/>
  <c r="M736" i="7"/>
  <c r="L736" i="7"/>
  <c r="K736" i="7"/>
  <c r="J736" i="7"/>
  <c r="I736" i="7"/>
  <c r="H736" i="7"/>
  <c r="G736" i="7"/>
  <c r="F736" i="7"/>
  <c r="E736" i="7"/>
  <c r="D736" i="7"/>
  <c r="C736" i="7"/>
  <c r="B736" i="7"/>
  <c r="A736" i="7"/>
  <c r="AB735" i="7"/>
  <c r="AA735" i="7"/>
  <c r="Z735" i="7"/>
  <c r="Y735" i="7"/>
  <c r="X735" i="7"/>
  <c r="W735" i="7"/>
  <c r="V735" i="7"/>
  <c r="U735" i="7"/>
  <c r="T735" i="7"/>
  <c r="S735" i="7"/>
  <c r="R735" i="7"/>
  <c r="Q735" i="7"/>
  <c r="P735" i="7"/>
  <c r="O735" i="7"/>
  <c r="N735" i="7"/>
  <c r="M735" i="7"/>
  <c r="L735" i="7"/>
  <c r="K735" i="7"/>
  <c r="J735" i="7"/>
  <c r="I735" i="7"/>
  <c r="H735" i="7"/>
  <c r="G735" i="7"/>
  <c r="F735" i="7"/>
  <c r="E735" i="7"/>
  <c r="D735" i="7"/>
  <c r="C735" i="7"/>
  <c r="B735" i="7"/>
  <c r="A735" i="7"/>
  <c r="AB734" i="7"/>
  <c r="AA734" i="7"/>
  <c r="Z734" i="7"/>
  <c r="Y734" i="7"/>
  <c r="X734" i="7"/>
  <c r="W734" i="7"/>
  <c r="V734" i="7"/>
  <c r="U734" i="7"/>
  <c r="T734" i="7"/>
  <c r="S734" i="7"/>
  <c r="R734" i="7"/>
  <c r="Q734" i="7"/>
  <c r="P734" i="7"/>
  <c r="O734" i="7"/>
  <c r="N734" i="7"/>
  <c r="M734" i="7"/>
  <c r="L734" i="7"/>
  <c r="K734" i="7"/>
  <c r="J734" i="7"/>
  <c r="I734" i="7"/>
  <c r="H734" i="7"/>
  <c r="G734" i="7"/>
  <c r="F734" i="7"/>
  <c r="E734" i="7"/>
  <c r="D734" i="7"/>
  <c r="C734" i="7"/>
  <c r="B734" i="7"/>
  <c r="A734" i="7"/>
  <c r="AB733" i="7"/>
  <c r="AA733" i="7"/>
  <c r="Z733" i="7"/>
  <c r="Y733" i="7"/>
  <c r="X733" i="7"/>
  <c r="W733" i="7"/>
  <c r="V733" i="7"/>
  <c r="U733" i="7"/>
  <c r="T733" i="7"/>
  <c r="S733" i="7"/>
  <c r="R733" i="7"/>
  <c r="Q733" i="7"/>
  <c r="P733" i="7"/>
  <c r="O733" i="7"/>
  <c r="N733" i="7"/>
  <c r="M733" i="7"/>
  <c r="L733" i="7"/>
  <c r="K733" i="7"/>
  <c r="J733" i="7"/>
  <c r="I733" i="7"/>
  <c r="H733" i="7"/>
  <c r="G733" i="7"/>
  <c r="F733" i="7"/>
  <c r="E733" i="7"/>
  <c r="D733" i="7"/>
  <c r="C733" i="7"/>
  <c r="B733" i="7"/>
  <c r="A733" i="7"/>
  <c r="AB732" i="7"/>
  <c r="AA732" i="7"/>
  <c r="Z732" i="7"/>
  <c r="Y732" i="7"/>
  <c r="X732" i="7"/>
  <c r="W732" i="7"/>
  <c r="V732" i="7"/>
  <c r="U732" i="7"/>
  <c r="T732" i="7"/>
  <c r="S732" i="7"/>
  <c r="R732" i="7"/>
  <c r="Q732" i="7"/>
  <c r="P732" i="7"/>
  <c r="O732" i="7"/>
  <c r="N732" i="7"/>
  <c r="M732" i="7"/>
  <c r="L732" i="7"/>
  <c r="K732" i="7"/>
  <c r="J732" i="7"/>
  <c r="I732" i="7"/>
  <c r="H732" i="7"/>
  <c r="G732" i="7"/>
  <c r="F732" i="7"/>
  <c r="E732" i="7"/>
  <c r="D732" i="7"/>
  <c r="C732" i="7"/>
  <c r="B732" i="7"/>
  <c r="A732" i="7"/>
  <c r="AB731" i="7"/>
  <c r="AA731" i="7"/>
  <c r="Z731" i="7"/>
  <c r="Y731" i="7"/>
  <c r="X731" i="7"/>
  <c r="W731" i="7"/>
  <c r="V731" i="7"/>
  <c r="U731" i="7"/>
  <c r="T731" i="7"/>
  <c r="S731" i="7"/>
  <c r="R731" i="7"/>
  <c r="Q731" i="7"/>
  <c r="P731" i="7"/>
  <c r="O731" i="7"/>
  <c r="N731" i="7"/>
  <c r="M731" i="7"/>
  <c r="L731" i="7"/>
  <c r="K731" i="7"/>
  <c r="J731" i="7"/>
  <c r="I731" i="7"/>
  <c r="H731" i="7"/>
  <c r="G731" i="7"/>
  <c r="F731" i="7"/>
  <c r="E731" i="7"/>
  <c r="D731" i="7"/>
  <c r="C731" i="7"/>
  <c r="B731" i="7"/>
  <c r="A731" i="7"/>
  <c r="AB730" i="7"/>
  <c r="AA730" i="7"/>
  <c r="Z730" i="7"/>
  <c r="Y730" i="7"/>
  <c r="X730" i="7"/>
  <c r="W730" i="7"/>
  <c r="V730" i="7"/>
  <c r="U730" i="7"/>
  <c r="T730" i="7"/>
  <c r="S730" i="7"/>
  <c r="R730" i="7"/>
  <c r="Q730" i="7"/>
  <c r="P730" i="7"/>
  <c r="O730" i="7"/>
  <c r="N730" i="7"/>
  <c r="M730" i="7"/>
  <c r="L730" i="7"/>
  <c r="K730" i="7"/>
  <c r="J730" i="7"/>
  <c r="I730" i="7"/>
  <c r="H730" i="7"/>
  <c r="G730" i="7"/>
  <c r="F730" i="7"/>
  <c r="E730" i="7"/>
  <c r="D730" i="7"/>
  <c r="C730" i="7"/>
  <c r="B730" i="7"/>
  <c r="A730" i="7"/>
  <c r="AB729" i="7"/>
  <c r="AA729" i="7"/>
  <c r="Z729" i="7"/>
  <c r="Y729" i="7"/>
  <c r="X729" i="7"/>
  <c r="W729" i="7"/>
  <c r="V729" i="7"/>
  <c r="U729" i="7"/>
  <c r="T729" i="7"/>
  <c r="S729" i="7"/>
  <c r="R729" i="7"/>
  <c r="Q729" i="7"/>
  <c r="P729" i="7"/>
  <c r="O729" i="7"/>
  <c r="N729" i="7"/>
  <c r="M729" i="7"/>
  <c r="L729" i="7"/>
  <c r="K729" i="7"/>
  <c r="J729" i="7"/>
  <c r="I729" i="7"/>
  <c r="H729" i="7"/>
  <c r="G729" i="7"/>
  <c r="F729" i="7"/>
  <c r="E729" i="7"/>
  <c r="D729" i="7"/>
  <c r="C729" i="7"/>
  <c r="B729" i="7"/>
  <c r="A729" i="7"/>
  <c r="AB728" i="7"/>
  <c r="AA728" i="7"/>
  <c r="Z728" i="7"/>
  <c r="Y728" i="7"/>
  <c r="X728" i="7"/>
  <c r="W728" i="7"/>
  <c r="V728" i="7"/>
  <c r="U728" i="7"/>
  <c r="T728" i="7"/>
  <c r="S728" i="7"/>
  <c r="R728" i="7"/>
  <c r="Q728" i="7"/>
  <c r="P728" i="7"/>
  <c r="O728" i="7"/>
  <c r="N728" i="7"/>
  <c r="M728" i="7"/>
  <c r="L728" i="7"/>
  <c r="K728" i="7"/>
  <c r="J728" i="7"/>
  <c r="I728" i="7"/>
  <c r="H728" i="7"/>
  <c r="G728" i="7"/>
  <c r="F728" i="7"/>
  <c r="E728" i="7"/>
  <c r="D728" i="7"/>
  <c r="C728" i="7"/>
  <c r="B728" i="7"/>
  <c r="A728" i="7"/>
  <c r="AB727" i="7"/>
  <c r="AA727" i="7"/>
  <c r="Z727" i="7"/>
  <c r="Y727" i="7"/>
  <c r="X727" i="7"/>
  <c r="W727" i="7"/>
  <c r="V727" i="7"/>
  <c r="U727" i="7"/>
  <c r="T727" i="7"/>
  <c r="S727" i="7"/>
  <c r="R727" i="7"/>
  <c r="Q727" i="7"/>
  <c r="P727" i="7"/>
  <c r="O727" i="7"/>
  <c r="N727" i="7"/>
  <c r="M727" i="7"/>
  <c r="L727" i="7"/>
  <c r="K727" i="7"/>
  <c r="J727" i="7"/>
  <c r="I727" i="7"/>
  <c r="H727" i="7"/>
  <c r="G727" i="7"/>
  <c r="F727" i="7"/>
  <c r="E727" i="7"/>
  <c r="D727" i="7"/>
  <c r="C727" i="7"/>
  <c r="B727" i="7"/>
  <c r="A727" i="7"/>
  <c r="AB726" i="7"/>
  <c r="AA726" i="7"/>
  <c r="Z726" i="7"/>
  <c r="Y726" i="7"/>
  <c r="X726" i="7"/>
  <c r="W726" i="7"/>
  <c r="V726" i="7"/>
  <c r="U726" i="7"/>
  <c r="T726" i="7"/>
  <c r="S726" i="7"/>
  <c r="R726" i="7"/>
  <c r="Q726" i="7"/>
  <c r="P726" i="7"/>
  <c r="O726" i="7"/>
  <c r="N726" i="7"/>
  <c r="M726" i="7"/>
  <c r="L726" i="7"/>
  <c r="K726" i="7"/>
  <c r="J726" i="7"/>
  <c r="I726" i="7"/>
  <c r="H726" i="7"/>
  <c r="G726" i="7"/>
  <c r="F726" i="7"/>
  <c r="E726" i="7"/>
  <c r="D726" i="7"/>
  <c r="C726" i="7"/>
  <c r="B726" i="7"/>
  <c r="A726" i="7"/>
  <c r="AB725" i="7"/>
  <c r="AA725" i="7"/>
  <c r="Z725" i="7"/>
  <c r="Y725" i="7"/>
  <c r="X725" i="7"/>
  <c r="W725" i="7"/>
  <c r="V725" i="7"/>
  <c r="U725" i="7"/>
  <c r="T725" i="7"/>
  <c r="S725" i="7"/>
  <c r="R725" i="7"/>
  <c r="Q725" i="7"/>
  <c r="P725" i="7"/>
  <c r="O725" i="7"/>
  <c r="N725" i="7"/>
  <c r="M725" i="7"/>
  <c r="L725" i="7"/>
  <c r="K725" i="7"/>
  <c r="J725" i="7"/>
  <c r="I725" i="7"/>
  <c r="H725" i="7"/>
  <c r="G725" i="7"/>
  <c r="F725" i="7"/>
  <c r="E725" i="7"/>
  <c r="D725" i="7"/>
  <c r="C725" i="7"/>
  <c r="B725" i="7"/>
  <c r="A725" i="7"/>
  <c r="AB724" i="7"/>
  <c r="AA724" i="7"/>
  <c r="Z724" i="7"/>
  <c r="Y724" i="7"/>
  <c r="X724" i="7"/>
  <c r="W724" i="7"/>
  <c r="V724" i="7"/>
  <c r="U724" i="7"/>
  <c r="T724" i="7"/>
  <c r="S724" i="7"/>
  <c r="R724" i="7"/>
  <c r="Q724" i="7"/>
  <c r="P724" i="7"/>
  <c r="O724" i="7"/>
  <c r="N724" i="7"/>
  <c r="M724" i="7"/>
  <c r="L724" i="7"/>
  <c r="K724" i="7"/>
  <c r="J724" i="7"/>
  <c r="I724" i="7"/>
  <c r="H724" i="7"/>
  <c r="G724" i="7"/>
  <c r="F724" i="7"/>
  <c r="E724" i="7"/>
  <c r="D724" i="7"/>
  <c r="C724" i="7"/>
  <c r="B724" i="7"/>
  <c r="A724" i="7"/>
  <c r="AB723" i="7"/>
  <c r="AA723" i="7"/>
  <c r="Z723" i="7"/>
  <c r="Y723" i="7"/>
  <c r="X723" i="7"/>
  <c r="W723" i="7"/>
  <c r="V723" i="7"/>
  <c r="U723" i="7"/>
  <c r="T723" i="7"/>
  <c r="S723" i="7"/>
  <c r="R723" i="7"/>
  <c r="Q723" i="7"/>
  <c r="P723" i="7"/>
  <c r="O723" i="7"/>
  <c r="N723" i="7"/>
  <c r="M723" i="7"/>
  <c r="L723" i="7"/>
  <c r="K723" i="7"/>
  <c r="J723" i="7"/>
  <c r="I723" i="7"/>
  <c r="H723" i="7"/>
  <c r="G723" i="7"/>
  <c r="F723" i="7"/>
  <c r="E723" i="7"/>
  <c r="D723" i="7"/>
  <c r="C723" i="7"/>
  <c r="B723" i="7"/>
  <c r="A723" i="7"/>
  <c r="AB722" i="7"/>
  <c r="AA722" i="7"/>
  <c r="Z722" i="7"/>
  <c r="Y722" i="7"/>
  <c r="X722" i="7"/>
  <c r="W722" i="7"/>
  <c r="V722" i="7"/>
  <c r="U722" i="7"/>
  <c r="T722" i="7"/>
  <c r="S722" i="7"/>
  <c r="R722" i="7"/>
  <c r="Q722" i="7"/>
  <c r="P722" i="7"/>
  <c r="O722" i="7"/>
  <c r="N722" i="7"/>
  <c r="M722" i="7"/>
  <c r="L722" i="7"/>
  <c r="K722" i="7"/>
  <c r="J722" i="7"/>
  <c r="I722" i="7"/>
  <c r="H722" i="7"/>
  <c r="G722" i="7"/>
  <c r="F722" i="7"/>
  <c r="E722" i="7"/>
  <c r="D722" i="7"/>
  <c r="C722" i="7"/>
  <c r="B722" i="7"/>
  <c r="A722" i="7"/>
  <c r="AB721" i="7"/>
  <c r="AA721" i="7"/>
  <c r="Z721" i="7"/>
  <c r="Y721" i="7"/>
  <c r="X721" i="7"/>
  <c r="W721" i="7"/>
  <c r="V721" i="7"/>
  <c r="U721" i="7"/>
  <c r="T721" i="7"/>
  <c r="S721" i="7"/>
  <c r="R721" i="7"/>
  <c r="Q721" i="7"/>
  <c r="P721" i="7"/>
  <c r="O721" i="7"/>
  <c r="N721" i="7"/>
  <c r="M721" i="7"/>
  <c r="L721" i="7"/>
  <c r="K721" i="7"/>
  <c r="J721" i="7"/>
  <c r="I721" i="7"/>
  <c r="H721" i="7"/>
  <c r="G721" i="7"/>
  <c r="F721" i="7"/>
  <c r="E721" i="7"/>
  <c r="D721" i="7"/>
  <c r="C721" i="7"/>
  <c r="B721" i="7"/>
  <c r="A721" i="7"/>
  <c r="AB720" i="7"/>
  <c r="AA720" i="7"/>
  <c r="Z720" i="7"/>
  <c r="Y720" i="7"/>
  <c r="X720" i="7"/>
  <c r="W720" i="7"/>
  <c r="V720" i="7"/>
  <c r="U720" i="7"/>
  <c r="T720" i="7"/>
  <c r="S720" i="7"/>
  <c r="R720" i="7"/>
  <c r="Q720" i="7"/>
  <c r="P720" i="7"/>
  <c r="O720" i="7"/>
  <c r="N720" i="7"/>
  <c r="M720" i="7"/>
  <c r="L720" i="7"/>
  <c r="K720" i="7"/>
  <c r="J720" i="7"/>
  <c r="I720" i="7"/>
  <c r="H720" i="7"/>
  <c r="G720" i="7"/>
  <c r="F720" i="7"/>
  <c r="E720" i="7"/>
  <c r="D720" i="7"/>
  <c r="C720" i="7"/>
  <c r="B720" i="7"/>
  <c r="A720" i="7"/>
  <c r="AB719" i="7"/>
  <c r="AA719" i="7"/>
  <c r="Z719" i="7"/>
  <c r="Y719" i="7"/>
  <c r="X719" i="7"/>
  <c r="W719" i="7"/>
  <c r="V719" i="7"/>
  <c r="U719" i="7"/>
  <c r="T719" i="7"/>
  <c r="S719" i="7"/>
  <c r="R719" i="7"/>
  <c r="Q719" i="7"/>
  <c r="P719" i="7"/>
  <c r="O719" i="7"/>
  <c r="N719" i="7"/>
  <c r="M719" i="7"/>
  <c r="L719" i="7"/>
  <c r="K719" i="7"/>
  <c r="J719" i="7"/>
  <c r="I719" i="7"/>
  <c r="H719" i="7"/>
  <c r="G719" i="7"/>
  <c r="F719" i="7"/>
  <c r="E719" i="7"/>
  <c r="D719" i="7"/>
  <c r="C719" i="7"/>
  <c r="B719" i="7"/>
  <c r="A719" i="7"/>
  <c r="AB718" i="7"/>
  <c r="AA718" i="7"/>
  <c r="Z718" i="7"/>
  <c r="Y718" i="7"/>
  <c r="X718" i="7"/>
  <c r="W718" i="7"/>
  <c r="V718" i="7"/>
  <c r="U718" i="7"/>
  <c r="T718" i="7"/>
  <c r="S718" i="7"/>
  <c r="R718" i="7"/>
  <c r="Q718" i="7"/>
  <c r="P718" i="7"/>
  <c r="O718" i="7"/>
  <c r="N718" i="7"/>
  <c r="M718" i="7"/>
  <c r="L718" i="7"/>
  <c r="K718" i="7"/>
  <c r="J718" i="7"/>
  <c r="I718" i="7"/>
  <c r="H718" i="7"/>
  <c r="G718" i="7"/>
  <c r="F718" i="7"/>
  <c r="E718" i="7"/>
  <c r="D718" i="7"/>
  <c r="C718" i="7"/>
  <c r="B718" i="7"/>
  <c r="A718" i="7"/>
  <c r="AB665" i="7"/>
  <c r="AA665" i="7"/>
  <c r="Z665" i="7"/>
  <c r="Y665" i="7"/>
  <c r="X665" i="7"/>
  <c r="W665" i="7"/>
  <c r="V665" i="7"/>
  <c r="U665" i="7"/>
  <c r="T665" i="7"/>
  <c r="S665" i="7"/>
  <c r="R665" i="7"/>
  <c r="Q665" i="7"/>
  <c r="P665" i="7"/>
  <c r="O665" i="7"/>
  <c r="N665" i="7"/>
  <c r="M665" i="7"/>
  <c r="L665" i="7"/>
  <c r="K665" i="7"/>
  <c r="J665" i="7"/>
  <c r="I665" i="7"/>
  <c r="H665" i="7"/>
  <c r="G665" i="7"/>
  <c r="F665" i="7"/>
  <c r="E665" i="7"/>
  <c r="D665" i="7"/>
  <c r="C665" i="7"/>
  <c r="B665" i="7"/>
  <c r="A665" i="7"/>
  <c r="AB716" i="7"/>
  <c r="AA716" i="7"/>
  <c r="Z716" i="7"/>
  <c r="Y716" i="7"/>
  <c r="X716" i="7"/>
  <c r="W716" i="7"/>
  <c r="V716" i="7"/>
  <c r="U716" i="7"/>
  <c r="T716" i="7"/>
  <c r="S716" i="7"/>
  <c r="R716" i="7"/>
  <c r="Q716" i="7"/>
  <c r="P716" i="7"/>
  <c r="O716" i="7"/>
  <c r="N716" i="7"/>
  <c r="M716" i="7"/>
  <c r="L716" i="7"/>
  <c r="K716" i="7"/>
  <c r="J716" i="7"/>
  <c r="I716" i="7"/>
  <c r="H716" i="7"/>
  <c r="G716" i="7"/>
  <c r="F716" i="7"/>
  <c r="E716" i="7"/>
  <c r="D716" i="7"/>
  <c r="C716" i="7"/>
  <c r="B716" i="7"/>
  <c r="A716" i="7"/>
  <c r="AB715" i="7"/>
  <c r="AA715" i="7"/>
  <c r="Z715" i="7"/>
  <c r="Y715" i="7"/>
  <c r="X715" i="7"/>
  <c r="W715" i="7"/>
  <c r="V715" i="7"/>
  <c r="U715" i="7"/>
  <c r="T715" i="7"/>
  <c r="S715" i="7"/>
  <c r="R715" i="7"/>
  <c r="Q715" i="7"/>
  <c r="P715" i="7"/>
  <c r="O715" i="7"/>
  <c r="N715" i="7"/>
  <c r="M715" i="7"/>
  <c r="L715" i="7"/>
  <c r="K715" i="7"/>
  <c r="J715" i="7"/>
  <c r="I715" i="7"/>
  <c r="H715" i="7"/>
  <c r="G715" i="7"/>
  <c r="F715" i="7"/>
  <c r="E715" i="7"/>
  <c r="D715" i="7"/>
  <c r="C715" i="7"/>
  <c r="B715" i="7"/>
  <c r="A715" i="7"/>
  <c r="AB714" i="7"/>
  <c r="AA714" i="7"/>
  <c r="Z714" i="7"/>
  <c r="Y714" i="7"/>
  <c r="X714" i="7"/>
  <c r="W714" i="7"/>
  <c r="V714" i="7"/>
  <c r="U714" i="7"/>
  <c r="T714" i="7"/>
  <c r="S714" i="7"/>
  <c r="R714" i="7"/>
  <c r="Q714" i="7"/>
  <c r="P714" i="7"/>
  <c r="O714" i="7"/>
  <c r="N714" i="7"/>
  <c r="M714" i="7"/>
  <c r="L714" i="7"/>
  <c r="K714" i="7"/>
  <c r="J714" i="7"/>
  <c r="I714" i="7"/>
  <c r="H714" i="7"/>
  <c r="G714" i="7"/>
  <c r="F714" i="7"/>
  <c r="E714" i="7"/>
  <c r="D714" i="7"/>
  <c r="C714" i="7"/>
  <c r="B714" i="7"/>
  <c r="A714" i="7"/>
  <c r="AB713" i="7"/>
  <c r="AA713" i="7"/>
  <c r="Z713" i="7"/>
  <c r="Y713" i="7"/>
  <c r="X713" i="7"/>
  <c r="W713" i="7"/>
  <c r="V713" i="7"/>
  <c r="U713" i="7"/>
  <c r="T713" i="7"/>
  <c r="S713" i="7"/>
  <c r="R713" i="7"/>
  <c r="Q713" i="7"/>
  <c r="P713" i="7"/>
  <c r="O713" i="7"/>
  <c r="N713" i="7"/>
  <c r="M713" i="7"/>
  <c r="L713" i="7"/>
  <c r="K713" i="7"/>
  <c r="J713" i="7"/>
  <c r="I713" i="7"/>
  <c r="H713" i="7"/>
  <c r="G713" i="7"/>
  <c r="F713" i="7"/>
  <c r="E713" i="7"/>
  <c r="D713" i="7"/>
  <c r="C713" i="7"/>
  <c r="B713" i="7"/>
  <c r="A713" i="7"/>
  <c r="AB657" i="7"/>
  <c r="AA657" i="7"/>
  <c r="Z657" i="7"/>
  <c r="Y657" i="7"/>
  <c r="X657" i="7"/>
  <c r="W657" i="7"/>
  <c r="V657" i="7"/>
  <c r="U657" i="7"/>
  <c r="T657" i="7"/>
  <c r="S657" i="7"/>
  <c r="R657" i="7"/>
  <c r="Q657" i="7"/>
  <c r="P657" i="7"/>
  <c r="O657" i="7"/>
  <c r="N657" i="7"/>
  <c r="M657" i="7"/>
  <c r="L657" i="7"/>
  <c r="K657" i="7"/>
  <c r="J657" i="7"/>
  <c r="I657" i="7"/>
  <c r="H657" i="7"/>
  <c r="G657" i="7"/>
  <c r="F657" i="7"/>
  <c r="E657" i="7"/>
  <c r="D657" i="7"/>
  <c r="C657" i="7"/>
  <c r="B657" i="7"/>
  <c r="A657" i="7"/>
  <c r="AB711" i="7"/>
  <c r="AA711" i="7"/>
  <c r="Z711" i="7"/>
  <c r="Y711" i="7"/>
  <c r="X711" i="7"/>
  <c r="W711" i="7"/>
  <c r="V711" i="7"/>
  <c r="U711" i="7"/>
  <c r="T711" i="7"/>
  <c r="S711" i="7"/>
  <c r="R711" i="7"/>
  <c r="Q711" i="7"/>
  <c r="P711" i="7"/>
  <c r="O711" i="7"/>
  <c r="N711" i="7"/>
  <c r="M711" i="7"/>
  <c r="L711" i="7"/>
  <c r="K711" i="7"/>
  <c r="J711" i="7"/>
  <c r="I711" i="7"/>
  <c r="H711" i="7"/>
  <c r="G711" i="7"/>
  <c r="F711" i="7"/>
  <c r="E711" i="7"/>
  <c r="D711" i="7"/>
  <c r="C711" i="7"/>
  <c r="B711" i="7"/>
  <c r="A711" i="7"/>
  <c r="AB710" i="7"/>
  <c r="AA710" i="7"/>
  <c r="Z710" i="7"/>
  <c r="Y710" i="7"/>
  <c r="X710" i="7"/>
  <c r="W710" i="7"/>
  <c r="V710" i="7"/>
  <c r="U710" i="7"/>
  <c r="T710" i="7"/>
  <c r="S710" i="7"/>
  <c r="R710" i="7"/>
  <c r="Q710" i="7"/>
  <c r="P710" i="7"/>
  <c r="O710" i="7"/>
  <c r="N710" i="7"/>
  <c r="M710" i="7"/>
  <c r="L710" i="7"/>
  <c r="K710" i="7"/>
  <c r="J710" i="7"/>
  <c r="I710" i="7"/>
  <c r="H710" i="7"/>
  <c r="G710" i="7"/>
  <c r="F710" i="7"/>
  <c r="E710" i="7"/>
  <c r="D710" i="7"/>
  <c r="C710" i="7"/>
  <c r="B710" i="7"/>
  <c r="A710" i="7"/>
  <c r="AB709" i="7"/>
  <c r="AA709" i="7"/>
  <c r="Z709" i="7"/>
  <c r="Y709" i="7"/>
  <c r="X709" i="7"/>
  <c r="W709" i="7"/>
  <c r="V709" i="7"/>
  <c r="U709" i="7"/>
  <c r="T709" i="7"/>
  <c r="S709" i="7"/>
  <c r="R709" i="7"/>
  <c r="Q709" i="7"/>
  <c r="P709" i="7"/>
  <c r="O709" i="7"/>
  <c r="N709" i="7"/>
  <c r="M709" i="7"/>
  <c r="L709" i="7"/>
  <c r="K709" i="7"/>
  <c r="J709" i="7"/>
  <c r="I709" i="7"/>
  <c r="H709" i="7"/>
  <c r="G709" i="7"/>
  <c r="F709" i="7"/>
  <c r="E709" i="7"/>
  <c r="D709" i="7"/>
  <c r="C709" i="7"/>
  <c r="B709" i="7"/>
  <c r="A709" i="7"/>
  <c r="AB708" i="7"/>
  <c r="AA708" i="7"/>
  <c r="Z708" i="7"/>
  <c r="Y708" i="7"/>
  <c r="X708" i="7"/>
  <c r="W708" i="7"/>
  <c r="V708" i="7"/>
  <c r="U708" i="7"/>
  <c r="T708" i="7"/>
  <c r="S708" i="7"/>
  <c r="R708" i="7"/>
  <c r="Q708" i="7"/>
  <c r="P708" i="7"/>
  <c r="O708" i="7"/>
  <c r="N708" i="7"/>
  <c r="M708" i="7"/>
  <c r="L708" i="7"/>
  <c r="K708" i="7"/>
  <c r="J708" i="7"/>
  <c r="I708" i="7"/>
  <c r="H708" i="7"/>
  <c r="G708" i="7"/>
  <c r="F708" i="7"/>
  <c r="E708" i="7"/>
  <c r="D708" i="7"/>
  <c r="C708" i="7"/>
  <c r="B708" i="7"/>
  <c r="A708" i="7"/>
  <c r="AB707" i="7"/>
  <c r="AA707" i="7"/>
  <c r="Z707" i="7"/>
  <c r="Y707" i="7"/>
  <c r="X707" i="7"/>
  <c r="W707" i="7"/>
  <c r="V707" i="7"/>
  <c r="U707" i="7"/>
  <c r="T707" i="7"/>
  <c r="S707" i="7"/>
  <c r="R707" i="7"/>
  <c r="Q707" i="7"/>
  <c r="P707" i="7"/>
  <c r="O707" i="7"/>
  <c r="N707" i="7"/>
  <c r="M707" i="7"/>
  <c r="L707" i="7"/>
  <c r="K707" i="7"/>
  <c r="J707" i="7"/>
  <c r="I707" i="7"/>
  <c r="H707" i="7"/>
  <c r="G707" i="7"/>
  <c r="F707" i="7"/>
  <c r="E707" i="7"/>
  <c r="D707" i="7"/>
  <c r="C707" i="7"/>
  <c r="B707" i="7"/>
  <c r="A707" i="7"/>
  <c r="AB706" i="7"/>
  <c r="AA706" i="7"/>
  <c r="Z706" i="7"/>
  <c r="Y706" i="7"/>
  <c r="X706" i="7"/>
  <c r="W706" i="7"/>
  <c r="V706" i="7"/>
  <c r="U706" i="7"/>
  <c r="T706" i="7"/>
  <c r="S706" i="7"/>
  <c r="R706" i="7"/>
  <c r="Q706" i="7"/>
  <c r="P706" i="7"/>
  <c r="O706" i="7"/>
  <c r="N706" i="7"/>
  <c r="M706" i="7"/>
  <c r="L706" i="7"/>
  <c r="K706" i="7"/>
  <c r="J706" i="7"/>
  <c r="I706" i="7"/>
  <c r="H706" i="7"/>
  <c r="G706" i="7"/>
  <c r="F706" i="7"/>
  <c r="E706" i="7"/>
  <c r="D706" i="7"/>
  <c r="C706" i="7"/>
  <c r="B706" i="7"/>
  <c r="A706" i="7"/>
  <c r="AB705" i="7"/>
  <c r="AA705" i="7"/>
  <c r="Z705" i="7"/>
  <c r="Y705" i="7"/>
  <c r="X705" i="7"/>
  <c r="W705" i="7"/>
  <c r="V705" i="7"/>
  <c r="U705" i="7"/>
  <c r="T705" i="7"/>
  <c r="S705" i="7"/>
  <c r="R705" i="7"/>
  <c r="Q705" i="7"/>
  <c r="P705" i="7"/>
  <c r="O705" i="7"/>
  <c r="N705" i="7"/>
  <c r="M705" i="7"/>
  <c r="L705" i="7"/>
  <c r="K705" i="7"/>
  <c r="J705" i="7"/>
  <c r="I705" i="7"/>
  <c r="H705" i="7"/>
  <c r="G705" i="7"/>
  <c r="F705" i="7"/>
  <c r="E705" i="7"/>
  <c r="D705" i="7"/>
  <c r="C705" i="7"/>
  <c r="B705" i="7"/>
  <c r="A705" i="7"/>
  <c r="AB704" i="7"/>
  <c r="AA704" i="7"/>
  <c r="Z704" i="7"/>
  <c r="Y704" i="7"/>
  <c r="X704" i="7"/>
  <c r="W704" i="7"/>
  <c r="V704" i="7"/>
  <c r="U704" i="7"/>
  <c r="T704" i="7"/>
  <c r="S704" i="7"/>
  <c r="R704" i="7"/>
  <c r="Q704" i="7"/>
  <c r="P704" i="7"/>
  <c r="O704" i="7"/>
  <c r="N704" i="7"/>
  <c r="M704" i="7"/>
  <c r="L704" i="7"/>
  <c r="K704" i="7"/>
  <c r="J704" i="7"/>
  <c r="I704" i="7"/>
  <c r="H704" i="7"/>
  <c r="G704" i="7"/>
  <c r="F704" i="7"/>
  <c r="E704" i="7"/>
  <c r="D704" i="7"/>
  <c r="C704" i="7"/>
  <c r="B704" i="7"/>
  <c r="A704" i="7"/>
  <c r="AB656" i="7"/>
  <c r="AA656" i="7"/>
  <c r="Z656" i="7"/>
  <c r="Y656" i="7"/>
  <c r="X656" i="7"/>
  <c r="W656" i="7"/>
  <c r="V656" i="7"/>
  <c r="U656" i="7"/>
  <c r="T656" i="7"/>
  <c r="S656" i="7"/>
  <c r="R656" i="7"/>
  <c r="Q656" i="7"/>
  <c r="P656" i="7"/>
  <c r="O656" i="7"/>
  <c r="N656" i="7"/>
  <c r="M656" i="7"/>
  <c r="L656" i="7"/>
  <c r="K656" i="7"/>
  <c r="J656" i="7"/>
  <c r="I656" i="7"/>
  <c r="H656" i="7"/>
  <c r="G656" i="7"/>
  <c r="F656" i="7"/>
  <c r="E656" i="7"/>
  <c r="D656" i="7"/>
  <c r="C656" i="7"/>
  <c r="B656" i="7"/>
  <c r="A656" i="7"/>
  <c r="AB702" i="7"/>
  <c r="AA702" i="7"/>
  <c r="Z702" i="7"/>
  <c r="Y702" i="7"/>
  <c r="X702" i="7"/>
  <c r="W702" i="7"/>
  <c r="V702" i="7"/>
  <c r="U702" i="7"/>
  <c r="T702" i="7"/>
  <c r="S702" i="7"/>
  <c r="R702" i="7"/>
  <c r="Q702" i="7"/>
  <c r="P702" i="7"/>
  <c r="O702" i="7"/>
  <c r="N702" i="7"/>
  <c r="M702" i="7"/>
  <c r="L702" i="7"/>
  <c r="K702" i="7"/>
  <c r="J702" i="7"/>
  <c r="I702" i="7"/>
  <c r="H702" i="7"/>
  <c r="G702" i="7"/>
  <c r="F702" i="7"/>
  <c r="E702" i="7"/>
  <c r="D702" i="7"/>
  <c r="C702" i="7"/>
  <c r="B702" i="7"/>
  <c r="A702" i="7"/>
  <c r="AB701" i="7"/>
  <c r="AA701" i="7"/>
  <c r="Z701" i="7"/>
  <c r="Y701" i="7"/>
  <c r="X701" i="7"/>
  <c r="W701" i="7"/>
  <c r="V701" i="7"/>
  <c r="U701" i="7"/>
  <c r="T701" i="7"/>
  <c r="S701" i="7"/>
  <c r="R701" i="7"/>
  <c r="Q701" i="7"/>
  <c r="P701" i="7"/>
  <c r="O701" i="7"/>
  <c r="N701" i="7"/>
  <c r="M701" i="7"/>
  <c r="L701" i="7"/>
  <c r="K701" i="7"/>
  <c r="J701" i="7"/>
  <c r="I701" i="7"/>
  <c r="H701" i="7"/>
  <c r="G701" i="7"/>
  <c r="F701" i="7"/>
  <c r="E701" i="7"/>
  <c r="D701" i="7"/>
  <c r="C701" i="7"/>
  <c r="B701" i="7"/>
  <c r="A701" i="7"/>
  <c r="AB700" i="7"/>
  <c r="AA700" i="7"/>
  <c r="Z700" i="7"/>
  <c r="Y700" i="7"/>
  <c r="X700" i="7"/>
  <c r="W700" i="7"/>
  <c r="V700" i="7"/>
  <c r="U700" i="7"/>
  <c r="T700" i="7"/>
  <c r="S700" i="7"/>
  <c r="R700" i="7"/>
  <c r="Q700" i="7"/>
  <c r="P700" i="7"/>
  <c r="O700" i="7"/>
  <c r="N700" i="7"/>
  <c r="M700" i="7"/>
  <c r="L700" i="7"/>
  <c r="K700" i="7"/>
  <c r="J700" i="7"/>
  <c r="I700" i="7"/>
  <c r="H700" i="7"/>
  <c r="G700" i="7"/>
  <c r="F700" i="7"/>
  <c r="E700" i="7"/>
  <c r="D700" i="7"/>
  <c r="C700" i="7"/>
  <c r="B700" i="7"/>
  <c r="A700" i="7"/>
  <c r="AB699" i="7"/>
  <c r="AA699" i="7"/>
  <c r="Z699" i="7"/>
  <c r="Y699" i="7"/>
  <c r="X699" i="7"/>
  <c r="W699" i="7"/>
  <c r="V699" i="7"/>
  <c r="U699" i="7"/>
  <c r="T699" i="7"/>
  <c r="S699" i="7"/>
  <c r="R699" i="7"/>
  <c r="Q699" i="7"/>
  <c r="P699" i="7"/>
  <c r="O699" i="7"/>
  <c r="N699" i="7"/>
  <c r="M699" i="7"/>
  <c r="L699" i="7"/>
  <c r="K699" i="7"/>
  <c r="J699" i="7"/>
  <c r="I699" i="7"/>
  <c r="H699" i="7"/>
  <c r="G699" i="7"/>
  <c r="F699" i="7"/>
  <c r="E699" i="7"/>
  <c r="D699" i="7"/>
  <c r="C699" i="7"/>
  <c r="B699" i="7"/>
  <c r="A699" i="7"/>
  <c r="AB698" i="7"/>
  <c r="AA698" i="7"/>
  <c r="Z698" i="7"/>
  <c r="Y698" i="7"/>
  <c r="X698" i="7"/>
  <c r="W698" i="7"/>
  <c r="V698" i="7"/>
  <c r="U698" i="7"/>
  <c r="T698" i="7"/>
  <c r="S698" i="7"/>
  <c r="R698" i="7"/>
  <c r="Q698" i="7"/>
  <c r="P698" i="7"/>
  <c r="O698" i="7"/>
  <c r="N698" i="7"/>
  <c r="M698" i="7"/>
  <c r="L698" i="7"/>
  <c r="K698" i="7"/>
  <c r="J698" i="7"/>
  <c r="I698" i="7"/>
  <c r="H698" i="7"/>
  <c r="G698" i="7"/>
  <c r="F698" i="7"/>
  <c r="E698" i="7"/>
  <c r="D698" i="7"/>
  <c r="C698" i="7"/>
  <c r="B698" i="7"/>
  <c r="A698" i="7"/>
  <c r="AB697" i="7"/>
  <c r="AA697" i="7"/>
  <c r="Z697" i="7"/>
  <c r="Y697" i="7"/>
  <c r="X697" i="7"/>
  <c r="W697" i="7"/>
  <c r="V697" i="7"/>
  <c r="U697" i="7"/>
  <c r="T697" i="7"/>
  <c r="S697" i="7"/>
  <c r="R697" i="7"/>
  <c r="Q697" i="7"/>
  <c r="P697" i="7"/>
  <c r="O697" i="7"/>
  <c r="N697" i="7"/>
  <c r="M697" i="7"/>
  <c r="L697" i="7"/>
  <c r="K697" i="7"/>
  <c r="J697" i="7"/>
  <c r="I697" i="7"/>
  <c r="H697" i="7"/>
  <c r="G697" i="7"/>
  <c r="F697" i="7"/>
  <c r="E697" i="7"/>
  <c r="D697" i="7"/>
  <c r="C697" i="7"/>
  <c r="B697" i="7"/>
  <c r="A697" i="7"/>
  <c r="AB696" i="7"/>
  <c r="AA696" i="7"/>
  <c r="Z696" i="7"/>
  <c r="Y696" i="7"/>
  <c r="X696" i="7"/>
  <c r="W696" i="7"/>
  <c r="V696" i="7"/>
  <c r="U696" i="7"/>
  <c r="T696" i="7"/>
  <c r="S696" i="7"/>
  <c r="R696" i="7"/>
  <c r="Q696" i="7"/>
  <c r="P696" i="7"/>
  <c r="O696" i="7"/>
  <c r="N696" i="7"/>
  <c r="M696" i="7"/>
  <c r="L696" i="7"/>
  <c r="K696" i="7"/>
  <c r="J696" i="7"/>
  <c r="I696" i="7"/>
  <c r="H696" i="7"/>
  <c r="G696" i="7"/>
  <c r="F696" i="7"/>
  <c r="E696" i="7"/>
  <c r="D696" i="7"/>
  <c r="C696" i="7"/>
  <c r="B696" i="7"/>
  <c r="A696" i="7"/>
  <c r="AB695" i="7"/>
  <c r="AA695" i="7"/>
  <c r="Z695" i="7"/>
  <c r="Y695" i="7"/>
  <c r="X695" i="7"/>
  <c r="W695" i="7"/>
  <c r="V695" i="7"/>
  <c r="U695" i="7"/>
  <c r="T695" i="7"/>
  <c r="S695" i="7"/>
  <c r="R695" i="7"/>
  <c r="Q695" i="7"/>
  <c r="P695" i="7"/>
  <c r="O695" i="7"/>
  <c r="N695" i="7"/>
  <c r="M695" i="7"/>
  <c r="L695" i="7"/>
  <c r="K695" i="7"/>
  <c r="J695" i="7"/>
  <c r="I695" i="7"/>
  <c r="H695" i="7"/>
  <c r="G695" i="7"/>
  <c r="F695" i="7"/>
  <c r="E695" i="7"/>
  <c r="D695" i="7"/>
  <c r="C695" i="7"/>
  <c r="B695" i="7"/>
  <c r="A695" i="7"/>
  <c r="AB694" i="7"/>
  <c r="AA694" i="7"/>
  <c r="Z694" i="7"/>
  <c r="Y694" i="7"/>
  <c r="X694" i="7"/>
  <c r="W694" i="7"/>
  <c r="V694" i="7"/>
  <c r="U694" i="7"/>
  <c r="T694" i="7"/>
  <c r="S694" i="7"/>
  <c r="R694" i="7"/>
  <c r="Q694" i="7"/>
  <c r="P694" i="7"/>
  <c r="O694" i="7"/>
  <c r="N694" i="7"/>
  <c r="M694" i="7"/>
  <c r="L694" i="7"/>
  <c r="K694" i="7"/>
  <c r="J694" i="7"/>
  <c r="I694" i="7"/>
  <c r="H694" i="7"/>
  <c r="G694" i="7"/>
  <c r="F694" i="7"/>
  <c r="E694" i="7"/>
  <c r="D694" i="7"/>
  <c r="C694" i="7"/>
  <c r="B694" i="7"/>
  <c r="A694" i="7"/>
  <c r="AB693" i="7"/>
  <c r="AA693" i="7"/>
  <c r="Z693" i="7"/>
  <c r="Y693" i="7"/>
  <c r="X693" i="7"/>
  <c r="W693" i="7"/>
  <c r="V693" i="7"/>
  <c r="U693" i="7"/>
  <c r="T693" i="7"/>
  <c r="S693" i="7"/>
  <c r="R693" i="7"/>
  <c r="Q693" i="7"/>
  <c r="P693" i="7"/>
  <c r="O693" i="7"/>
  <c r="N693" i="7"/>
  <c r="M693" i="7"/>
  <c r="L693" i="7"/>
  <c r="K693" i="7"/>
  <c r="J693" i="7"/>
  <c r="I693" i="7"/>
  <c r="H693" i="7"/>
  <c r="G693" i="7"/>
  <c r="F693" i="7"/>
  <c r="E693" i="7"/>
  <c r="D693" i="7"/>
  <c r="C693" i="7"/>
  <c r="B693" i="7"/>
  <c r="A693" i="7"/>
  <c r="AB692" i="7"/>
  <c r="AA692" i="7"/>
  <c r="Z692" i="7"/>
  <c r="Y692" i="7"/>
  <c r="X692" i="7"/>
  <c r="W692" i="7"/>
  <c r="V692" i="7"/>
  <c r="U692" i="7"/>
  <c r="T692" i="7"/>
  <c r="S692" i="7"/>
  <c r="R692" i="7"/>
  <c r="Q692" i="7"/>
  <c r="P692" i="7"/>
  <c r="O692" i="7"/>
  <c r="N692" i="7"/>
  <c r="M692" i="7"/>
  <c r="L692" i="7"/>
  <c r="K692" i="7"/>
  <c r="J692" i="7"/>
  <c r="I692" i="7"/>
  <c r="H692" i="7"/>
  <c r="G692" i="7"/>
  <c r="F692" i="7"/>
  <c r="E692" i="7"/>
  <c r="D692" i="7"/>
  <c r="C692" i="7"/>
  <c r="B692" i="7"/>
  <c r="A692" i="7"/>
  <c r="AB691" i="7"/>
  <c r="AA691" i="7"/>
  <c r="Z691" i="7"/>
  <c r="Y691" i="7"/>
  <c r="X691" i="7"/>
  <c r="W691" i="7"/>
  <c r="V691" i="7"/>
  <c r="U691" i="7"/>
  <c r="T691" i="7"/>
  <c r="S691" i="7"/>
  <c r="R691" i="7"/>
  <c r="Q691" i="7"/>
  <c r="P691" i="7"/>
  <c r="O691" i="7"/>
  <c r="N691" i="7"/>
  <c r="M691" i="7"/>
  <c r="L691" i="7"/>
  <c r="K691" i="7"/>
  <c r="J691" i="7"/>
  <c r="I691" i="7"/>
  <c r="H691" i="7"/>
  <c r="G691" i="7"/>
  <c r="F691" i="7"/>
  <c r="E691" i="7"/>
  <c r="D691" i="7"/>
  <c r="C691" i="7"/>
  <c r="B691" i="7"/>
  <c r="A691" i="7"/>
  <c r="AB690" i="7"/>
  <c r="AA690" i="7"/>
  <c r="Z690" i="7"/>
  <c r="Y690" i="7"/>
  <c r="X690" i="7"/>
  <c r="W690" i="7"/>
  <c r="V690" i="7"/>
  <c r="U690" i="7"/>
  <c r="T690" i="7"/>
  <c r="S690" i="7"/>
  <c r="R690" i="7"/>
  <c r="Q690" i="7"/>
  <c r="P690" i="7"/>
  <c r="O690" i="7"/>
  <c r="N690" i="7"/>
  <c r="M690" i="7"/>
  <c r="L690" i="7"/>
  <c r="K690" i="7"/>
  <c r="J690" i="7"/>
  <c r="I690" i="7"/>
  <c r="H690" i="7"/>
  <c r="G690" i="7"/>
  <c r="F690" i="7"/>
  <c r="E690" i="7"/>
  <c r="D690" i="7"/>
  <c r="C690" i="7"/>
  <c r="B690" i="7"/>
  <c r="A690" i="7"/>
  <c r="AB689" i="7"/>
  <c r="AA689" i="7"/>
  <c r="Z689" i="7"/>
  <c r="Y689" i="7"/>
  <c r="X689" i="7"/>
  <c r="W689" i="7"/>
  <c r="V689" i="7"/>
  <c r="U689" i="7"/>
  <c r="T689" i="7"/>
  <c r="S689" i="7"/>
  <c r="R689" i="7"/>
  <c r="Q689" i="7"/>
  <c r="P689" i="7"/>
  <c r="O689" i="7"/>
  <c r="N689" i="7"/>
  <c r="M689" i="7"/>
  <c r="L689" i="7"/>
  <c r="K689" i="7"/>
  <c r="J689" i="7"/>
  <c r="I689" i="7"/>
  <c r="H689" i="7"/>
  <c r="G689" i="7"/>
  <c r="F689" i="7"/>
  <c r="E689" i="7"/>
  <c r="D689" i="7"/>
  <c r="C689" i="7"/>
  <c r="B689" i="7"/>
  <c r="A689" i="7"/>
  <c r="AB688" i="7"/>
  <c r="AA688" i="7"/>
  <c r="Z688" i="7"/>
  <c r="Y688" i="7"/>
  <c r="X688" i="7"/>
  <c r="W688" i="7"/>
  <c r="V688" i="7"/>
  <c r="U688" i="7"/>
  <c r="T688" i="7"/>
  <c r="S688" i="7"/>
  <c r="R688" i="7"/>
  <c r="Q688" i="7"/>
  <c r="P688" i="7"/>
  <c r="O688" i="7"/>
  <c r="N688" i="7"/>
  <c r="M688" i="7"/>
  <c r="L688" i="7"/>
  <c r="K688" i="7"/>
  <c r="J688" i="7"/>
  <c r="I688" i="7"/>
  <c r="H688" i="7"/>
  <c r="G688" i="7"/>
  <c r="F688" i="7"/>
  <c r="E688" i="7"/>
  <c r="D688" i="7"/>
  <c r="C688" i="7"/>
  <c r="B688" i="7"/>
  <c r="A688" i="7"/>
  <c r="AB687" i="7"/>
  <c r="AA687" i="7"/>
  <c r="Z687" i="7"/>
  <c r="Y687" i="7"/>
  <c r="X687" i="7"/>
  <c r="W687" i="7"/>
  <c r="V687" i="7"/>
  <c r="U687" i="7"/>
  <c r="T687" i="7"/>
  <c r="S687" i="7"/>
  <c r="R687" i="7"/>
  <c r="Q687" i="7"/>
  <c r="P687" i="7"/>
  <c r="O687" i="7"/>
  <c r="N687" i="7"/>
  <c r="M687" i="7"/>
  <c r="L687" i="7"/>
  <c r="K687" i="7"/>
  <c r="J687" i="7"/>
  <c r="I687" i="7"/>
  <c r="H687" i="7"/>
  <c r="G687" i="7"/>
  <c r="F687" i="7"/>
  <c r="E687" i="7"/>
  <c r="D687" i="7"/>
  <c r="C687" i="7"/>
  <c r="B687" i="7"/>
  <c r="A687" i="7"/>
  <c r="AB686" i="7"/>
  <c r="AA686" i="7"/>
  <c r="Z686" i="7"/>
  <c r="Y686" i="7"/>
  <c r="X686" i="7"/>
  <c r="W686" i="7"/>
  <c r="V686" i="7"/>
  <c r="U686" i="7"/>
  <c r="T686" i="7"/>
  <c r="S686" i="7"/>
  <c r="R686" i="7"/>
  <c r="Q686" i="7"/>
  <c r="P686" i="7"/>
  <c r="O686" i="7"/>
  <c r="N686" i="7"/>
  <c r="M686" i="7"/>
  <c r="L686" i="7"/>
  <c r="K686" i="7"/>
  <c r="J686" i="7"/>
  <c r="I686" i="7"/>
  <c r="H686" i="7"/>
  <c r="G686" i="7"/>
  <c r="F686" i="7"/>
  <c r="E686" i="7"/>
  <c r="D686" i="7"/>
  <c r="C686" i="7"/>
  <c r="B686" i="7"/>
  <c r="A686" i="7"/>
  <c r="AB611" i="7"/>
  <c r="AA611" i="7"/>
  <c r="Z611" i="7"/>
  <c r="Y611" i="7"/>
  <c r="X611" i="7"/>
  <c r="W611" i="7"/>
  <c r="V611" i="7"/>
  <c r="U611" i="7"/>
  <c r="T611" i="7"/>
  <c r="S611" i="7"/>
  <c r="R611" i="7"/>
  <c r="Q611" i="7"/>
  <c r="P611" i="7"/>
  <c r="O611" i="7"/>
  <c r="N611" i="7"/>
  <c r="M611" i="7"/>
  <c r="L611" i="7"/>
  <c r="K611" i="7"/>
  <c r="J611" i="7"/>
  <c r="I611" i="7"/>
  <c r="H611" i="7"/>
  <c r="G611" i="7"/>
  <c r="F611" i="7"/>
  <c r="E611" i="7"/>
  <c r="D611" i="7"/>
  <c r="C611" i="7"/>
  <c r="B611" i="7"/>
  <c r="A611" i="7"/>
  <c r="AB684" i="7"/>
  <c r="AA684" i="7"/>
  <c r="Z684" i="7"/>
  <c r="Y684" i="7"/>
  <c r="X684" i="7"/>
  <c r="W684" i="7"/>
  <c r="V684" i="7"/>
  <c r="U684" i="7"/>
  <c r="T684" i="7"/>
  <c r="S684" i="7"/>
  <c r="R684" i="7"/>
  <c r="Q684" i="7"/>
  <c r="P684" i="7"/>
  <c r="O684" i="7"/>
  <c r="N684" i="7"/>
  <c r="M684" i="7"/>
  <c r="L684" i="7"/>
  <c r="K684" i="7"/>
  <c r="J684" i="7"/>
  <c r="I684" i="7"/>
  <c r="H684" i="7"/>
  <c r="G684" i="7"/>
  <c r="F684" i="7"/>
  <c r="E684" i="7"/>
  <c r="D684" i="7"/>
  <c r="C684" i="7"/>
  <c r="B684" i="7"/>
  <c r="A684" i="7"/>
  <c r="AB683" i="7"/>
  <c r="AA683" i="7"/>
  <c r="Z683" i="7"/>
  <c r="Y683" i="7"/>
  <c r="X683" i="7"/>
  <c r="W683" i="7"/>
  <c r="V683" i="7"/>
  <c r="U683" i="7"/>
  <c r="T683" i="7"/>
  <c r="S683" i="7"/>
  <c r="R683" i="7"/>
  <c r="Q683" i="7"/>
  <c r="P683" i="7"/>
  <c r="O683" i="7"/>
  <c r="N683" i="7"/>
  <c r="M683" i="7"/>
  <c r="L683" i="7"/>
  <c r="K683" i="7"/>
  <c r="J683" i="7"/>
  <c r="I683" i="7"/>
  <c r="H683" i="7"/>
  <c r="G683" i="7"/>
  <c r="F683" i="7"/>
  <c r="E683" i="7"/>
  <c r="D683" i="7"/>
  <c r="C683" i="7"/>
  <c r="B683" i="7"/>
  <c r="A683" i="7"/>
  <c r="AB682" i="7"/>
  <c r="AA682" i="7"/>
  <c r="Z682" i="7"/>
  <c r="Y682" i="7"/>
  <c r="X682" i="7"/>
  <c r="W682" i="7"/>
  <c r="V682" i="7"/>
  <c r="U682" i="7"/>
  <c r="T682" i="7"/>
  <c r="S682" i="7"/>
  <c r="R682" i="7"/>
  <c r="Q682" i="7"/>
  <c r="P682" i="7"/>
  <c r="O682" i="7"/>
  <c r="N682" i="7"/>
  <c r="M682" i="7"/>
  <c r="L682" i="7"/>
  <c r="K682" i="7"/>
  <c r="J682" i="7"/>
  <c r="I682" i="7"/>
  <c r="H682" i="7"/>
  <c r="G682" i="7"/>
  <c r="F682" i="7"/>
  <c r="E682" i="7"/>
  <c r="D682" i="7"/>
  <c r="C682" i="7"/>
  <c r="B682" i="7"/>
  <c r="A682" i="7"/>
  <c r="AB681" i="7"/>
  <c r="AA681" i="7"/>
  <c r="Z681" i="7"/>
  <c r="Y681" i="7"/>
  <c r="X681" i="7"/>
  <c r="W681" i="7"/>
  <c r="V681" i="7"/>
  <c r="U681" i="7"/>
  <c r="T681" i="7"/>
  <c r="S681" i="7"/>
  <c r="R681" i="7"/>
  <c r="Q681" i="7"/>
  <c r="P681" i="7"/>
  <c r="O681" i="7"/>
  <c r="N681" i="7"/>
  <c r="M681" i="7"/>
  <c r="L681" i="7"/>
  <c r="K681" i="7"/>
  <c r="J681" i="7"/>
  <c r="I681" i="7"/>
  <c r="H681" i="7"/>
  <c r="G681" i="7"/>
  <c r="F681" i="7"/>
  <c r="E681" i="7"/>
  <c r="D681" i="7"/>
  <c r="C681" i="7"/>
  <c r="B681" i="7"/>
  <c r="A681" i="7"/>
  <c r="AB680" i="7"/>
  <c r="AA680" i="7"/>
  <c r="Z680" i="7"/>
  <c r="Y680" i="7"/>
  <c r="X680" i="7"/>
  <c r="W680" i="7"/>
  <c r="V680" i="7"/>
  <c r="U680" i="7"/>
  <c r="T680" i="7"/>
  <c r="S680" i="7"/>
  <c r="R680" i="7"/>
  <c r="Q680" i="7"/>
  <c r="P680" i="7"/>
  <c r="O680" i="7"/>
  <c r="N680" i="7"/>
  <c r="M680" i="7"/>
  <c r="L680" i="7"/>
  <c r="K680" i="7"/>
  <c r="J680" i="7"/>
  <c r="I680" i="7"/>
  <c r="H680" i="7"/>
  <c r="G680" i="7"/>
  <c r="F680" i="7"/>
  <c r="E680" i="7"/>
  <c r="D680" i="7"/>
  <c r="C680" i="7"/>
  <c r="B680" i="7"/>
  <c r="A680" i="7"/>
  <c r="AB679" i="7"/>
  <c r="AA679" i="7"/>
  <c r="Z679" i="7"/>
  <c r="Y679" i="7"/>
  <c r="X679" i="7"/>
  <c r="W679" i="7"/>
  <c r="V679" i="7"/>
  <c r="U679" i="7"/>
  <c r="T679" i="7"/>
  <c r="S679" i="7"/>
  <c r="R679" i="7"/>
  <c r="Q679" i="7"/>
  <c r="P679" i="7"/>
  <c r="O679" i="7"/>
  <c r="N679" i="7"/>
  <c r="M679" i="7"/>
  <c r="L679" i="7"/>
  <c r="K679" i="7"/>
  <c r="J679" i="7"/>
  <c r="I679" i="7"/>
  <c r="H679" i="7"/>
  <c r="G679" i="7"/>
  <c r="F679" i="7"/>
  <c r="E679" i="7"/>
  <c r="D679" i="7"/>
  <c r="C679" i="7"/>
  <c r="B679" i="7"/>
  <c r="A679" i="7"/>
  <c r="AB678" i="7"/>
  <c r="AA678" i="7"/>
  <c r="Z678" i="7"/>
  <c r="Y678" i="7"/>
  <c r="X678" i="7"/>
  <c r="W678" i="7"/>
  <c r="V678" i="7"/>
  <c r="U678" i="7"/>
  <c r="T678" i="7"/>
  <c r="S678" i="7"/>
  <c r="R678" i="7"/>
  <c r="Q678" i="7"/>
  <c r="P678" i="7"/>
  <c r="O678" i="7"/>
  <c r="N678" i="7"/>
  <c r="M678" i="7"/>
  <c r="L678" i="7"/>
  <c r="K678" i="7"/>
  <c r="J678" i="7"/>
  <c r="I678" i="7"/>
  <c r="H678" i="7"/>
  <c r="G678" i="7"/>
  <c r="F678" i="7"/>
  <c r="E678" i="7"/>
  <c r="D678" i="7"/>
  <c r="C678" i="7"/>
  <c r="B678" i="7"/>
  <c r="A678" i="7"/>
  <c r="AB677" i="7"/>
  <c r="AA677" i="7"/>
  <c r="Z677" i="7"/>
  <c r="Y677" i="7"/>
  <c r="X677" i="7"/>
  <c r="W677" i="7"/>
  <c r="V677" i="7"/>
  <c r="U677" i="7"/>
  <c r="T677" i="7"/>
  <c r="S677" i="7"/>
  <c r="R677" i="7"/>
  <c r="Q677" i="7"/>
  <c r="P677" i="7"/>
  <c r="O677" i="7"/>
  <c r="N677" i="7"/>
  <c r="M677" i="7"/>
  <c r="L677" i="7"/>
  <c r="K677" i="7"/>
  <c r="J677" i="7"/>
  <c r="I677" i="7"/>
  <c r="H677" i="7"/>
  <c r="G677" i="7"/>
  <c r="F677" i="7"/>
  <c r="E677" i="7"/>
  <c r="D677" i="7"/>
  <c r="C677" i="7"/>
  <c r="B677" i="7"/>
  <c r="A677" i="7"/>
  <c r="AB676" i="7"/>
  <c r="AA676" i="7"/>
  <c r="Z676" i="7"/>
  <c r="Y676" i="7"/>
  <c r="X676" i="7"/>
  <c r="W676" i="7"/>
  <c r="V676" i="7"/>
  <c r="U676" i="7"/>
  <c r="T676" i="7"/>
  <c r="S676" i="7"/>
  <c r="R676" i="7"/>
  <c r="Q676" i="7"/>
  <c r="P676" i="7"/>
  <c r="O676" i="7"/>
  <c r="N676" i="7"/>
  <c r="M676" i="7"/>
  <c r="L676" i="7"/>
  <c r="K676" i="7"/>
  <c r="J676" i="7"/>
  <c r="I676" i="7"/>
  <c r="H676" i="7"/>
  <c r="G676" i="7"/>
  <c r="F676" i="7"/>
  <c r="E676" i="7"/>
  <c r="D676" i="7"/>
  <c r="C676" i="7"/>
  <c r="B676" i="7"/>
  <c r="A676" i="7"/>
  <c r="AB675" i="7"/>
  <c r="AA675" i="7"/>
  <c r="Z675" i="7"/>
  <c r="Y675" i="7"/>
  <c r="X675" i="7"/>
  <c r="W675" i="7"/>
  <c r="V675" i="7"/>
  <c r="U675" i="7"/>
  <c r="T675" i="7"/>
  <c r="S675" i="7"/>
  <c r="R675" i="7"/>
  <c r="Q675" i="7"/>
  <c r="P675" i="7"/>
  <c r="O675" i="7"/>
  <c r="N675" i="7"/>
  <c r="M675" i="7"/>
  <c r="L675" i="7"/>
  <c r="K675" i="7"/>
  <c r="J675" i="7"/>
  <c r="I675" i="7"/>
  <c r="H675" i="7"/>
  <c r="G675" i="7"/>
  <c r="F675" i="7"/>
  <c r="E675" i="7"/>
  <c r="D675" i="7"/>
  <c r="C675" i="7"/>
  <c r="B675" i="7"/>
  <c r="A675" i="7"/>
  <c r="AB674" i="7"/>
  <c r="AA674" i="7"/>
  <c r="Z674" i="7"/>
  <c r="Y674" i="7"/>
  <c r="X674" i="7"/>
  <c r="W674" i="7"/>
  <c r="V674" i="7"/>
  <c r="U674" i="7"/>
  <c r="T674" i="7"/>
  <c r="S674" i="7"/>
  <c r="R674" i="7"/>
  <c r="Q674" i="7"/>
  <c r="P674" i="7"/>
  <c r="O674" i="7"/>
  <c r="N674" i="7"/>
  <c r="M674" i="7"/>
  <c r="L674" i="7"/>
  <c r="K674" i="7"/>
  <c r="J674" i="7"/>
  <c r="I674" i="7"/>
  <c r="H674" i="7"/>
  <c r="G674" i="7"/>
  <c r="F674" i="7"/>
  <c r="E674" i="7"/>
  <c r="D674" i="7"/>
  <c r="C674" i="7"/>
  <c r="B674" i="7"/>
  <c r="A674" i="7"/>
  <c r="AB673" i="7"/>
  <c r="AA673" i="7"/>
  <c r="Z673" i="7"/>
  <c r="Y673" i="7"/>
  <c r="X673" i="7"/>
  <c r="W673" i="7"/>
  <c r="V673" i="7"/>
  <c r="U673" i="7"/>
  <c r="T673" i="7"/>
  <c r="S673" i="7"/>
  <c r="R673" i="7"/>
  <c r="Q673" i="7"/>
  <c r="P673" i="7"/>
  <c r="O673" i="7"/>
  <c r="N673" i="7"/>
  <c r="M673" i="7"/>
  <c r="L673" i="7"/>
  <c r="K673" i="7"/>
  <c r="J673" i="7"/>
  <c r="I673" i="7"/>
  <c r="H673" i="7"/>
  <c r="G673" i="7"/>
  <c r="F673" i="7"/>
  <c r="E673" i="7"/>
  <c r="D673" i="7"/>
  <c r="C673" i="7"/>
  <c r="B673" i="7"/>
  <c r="A673" i="7"/>
  <c r="AB672" i="7"/>
  <c r="AA672" i="7"/>
  <c r="Z672" i="7"/>
  <c r="Y672" i="7"/>
  <c r="X672" i="7"/>
  <c r="W672" i="7"/>
  <c r="V672" i="7"/>
  <c r="U672" i="7"/>
  <c r="T672" i="7"/>
  <c r="S672" i="7"/>
  <c r="R672" i="7"/>
  <c r="Q672" i="7"/>
  <c r="P672" i="7"/>
  <c r="O672" i="7"/>
  <c r="N672" i="7"/>
  <c r="M672" i="7"/>
  <c r="L672" i="7"/>
  <c r="K672" i="7"/>
  <c r="J672" i="7"/>
  <c r="I672" i="7"/>
  <c r="H672" i="7"/>
  <c r="G672" i="7"/>
  <c r="F672" i="7"/>
  <c r="E672" i="7"/>
  <c r="D672" i="7"/>
  <c r="C672" i="7"/>
  <c r="B672" i="7"/>
  <c r="A672" i="7"/>
  <c r="AB671" i="7"/>
  <c r="AA671" i="7"/>
  <c r="Z671" i="7"/>
  <c r="Y671" i="7"/>
  <c r="X671" i="7"/>
  <c r="W671" i="7"/>
  <c r="V671" i="7"/>
  <c r="U671" i="7"/>
  <c r="T671" i="7"/>
  <c r="S671" i="7"/>
  <c r="R671" i="7"/>
  <c r="Q671" i="7"/>
  <c r="P671" i="7"/>
  <c r="O671" i="7"/>
  <c r="N671" i="7"/>
  <c r="M671" i="7"/>
  <c r="L671" i="7"/>
  <c r="K671" i="7"/>
  <c r="J671" i="7"/>
  <c r="I671" i="7"/>
  <c r="H671" i="7"/>
  <c r="G671" i="7"/>
  <c r="F671" i="7"/>
  <c r="E671" i="7"/>
  <c r="D671" i="7"/>
  <c r="C671" i="7"/>
  <c r="B671" i="7"/>
  <c r="A671" i="7"/>
  <c r="AB670" i="7"/>
  <c r="AA670" i="7"/>
  <c r="Z670" i="7"/>
  <c r="Y670" i="7"/>
  <c r="X670" i="7"/>
  <c r="W670" i="7"/>
  <c r="V670" i="7"/>
  <c r="U670" i="7"/>
  <c r="T670" i="7"/>
  <c r="S670" i="7"/>
  <c r="R670" i="7"/>
  <c r="Q670" i="7"/>
  <c r="P670" i="7"/>
  <c r="O670" i="7"/>
  <c r="N670" i="7"/>
  <c r="M670" i="7"/>
  <c r="L670" i="7"/>
  <c r="K670" i="7"/>
  <c r="J670" i="7"/>
  <c r="I670" i="7"/>
  <c r="H670" i="7"/>
  <c r="G670" i="7"/>
  <c r="F670" i="7"/>
  <c r="E670" i="7"/>
  <c r="D670" i="7"/>
  <c r="C670" i="7"/>
  <c r="B670" i="7"/>
  <c r="A670" i="7"/>
  <c r="AB669" i="7"/>
  <c r="AA669" i="7"/>
  <c r="Z669" i="7"/>
  <c r="Y669" i="7"/>
  <c r="X669" i="7"/>
  <c r="W669" i="7"/>
  <c r="V669" i="7"/>
  <c r="U669" i="7"/>
  <c r="T669" i="7"/>
  <c r="S669" i="7"/>
  <c r="R669" i="7"/>
  <c r="Q669" i="7"/>
  <c r="P669" i="7"/>
  <c r="O669" i="7"/>
  <c r="N669" i="7"/>
  <c r="M669" i="7"/>
  <c r="L669" i="7"/>
  <c r="K669" i="7"/>
  <c r="J669" i="7"/>
  <c r="I669" i="7"/>
  <c r="H669" i="7"/>
  <c r="G669" i="7"/>
  <c r="F669" i="7"/>
  <c r="E669" i="7"/>
  <c r="D669" i="7"/>
  <c r="C669" i="7"/>
  <c r="B669" i="7"/>
  <c r="A669" i="7"/>
  <c r="AB668" i="7"/>
  <c r="AA668" i="7"/>
  <c r="Z668" i="7"/>
  <c r="Y668" i="7"/>
  <c r="X668" i="7"/>
  <c r="W668" i="7"/>
  <c r="V668" i="7"/>
  <c r="U668" i="7"/>
  <c r="T668" i="7"/>
  <c r="S668" i="7"/>
  <c r="R668" i="7"/>
  <c r="Q668" i="7"/>
  <c r="P668" i="7"/>
  <c r="O668" i="7"/>
  <c r="N668" i="7"/>
  <c r="M668" i="7"/>
  <c r="L668" i="7"/>
  <c r="K668" i="7"/>
  <c r="J668" i="7"/>
  <c r="I668" i="7"/>
  <c r="H668" i="7"/>
  <c r="G668" i="7"/>
  <c r="F668" i="7"/>
  <c r="E668" i="7"/>
  <c r="D668" i="7"/>
  <c r="C668" i="7"/>
  <c r="B668" i="7"/>
  <c r="A668" i="7"/>
  <c r="AB667" i="7"/>
  <c r="AA667" i="7"/>
  <c r="Z667" i="7"/>
  <c r="Y667" i="7"/>
  <c r="X667" i="7"/>
  <c r="W667" i="7"/>
  <c r="V667" i="7"/>
  <c r="U667" i="7"/>
  <c r="T667" i="7"/>
  <c r="S667" i="7"/>
  <c r="R667" i="7"/>
  <c r="Q667" i="7"/>
  <c r="P667" i="7"/>
  <c r="O667" i="7"/>
  <c r="N667" i="7"/>
  <c r="M667" i="7"/>
  <c r="L667" i="7"/>
  <c r="K667" i="7"/>
  <c r="J667" i="7"/>
  <c r="I667" i="7"/>
  <c r="H667" i="7"/>
  <c r="G667" i="7"/>
  <c r="F667" i="7"/>
  <c r="E667" i="7"/>
  <c r="D667" i="7"/>
  <c r="C667" i="7"/>
  <c r="B667" i="7"/>
  <c r="A667" i="7"/>
  <c r="AB1742" i="7"/>
  <c r="AA1742" i="7"/>
  <c r="Z1742" i="7"/>
  <c r="Y1742" i="7"/>
  <c r="X1742" i="7"/>
  <c r="W1742" i="7"/>
  <c r="V1742" i="7"/>
  <c r="U1742" i="7"/>
  <c r="T1742" i="7"/>
  <c r="S1742" i="7"/>
  <c r="R1742" i="7"/>
  <c r="Q1742" i="7"/>
  <c r="P1742" i="7"/>
  <c r="O1742" i="7"/>
  <c r="N1742" i="7"/>
  <c r="M1742" i="7"/>
  <c r="L1742" i="7"/>
  <c r="K1742" i="7"/>
  <c r="J1742" i="7"/>
  <c r="I1742" i="7"/>
  <c r="H1742" i="7"/>
  <c r="G1742" i="7"/>
  <c r="F1742" i="7"/>
  <c r="E1742" i="7"/>
  <c r="D1742" i="7"/>
  <c r="C1742" i="7"/>
  <c r="B1742" i="7"/>
  <c r="A1742" i="7"/>
  <c r="AB1718" i="7"/>
  <c r="AA1718" i="7"/>
  <c r="Z1718" i="7"/>
  <c r="Y1718" i="7"/>
  <c r="X1718" i="7"/>
  <c r="W1718" i="7"/>
  <c r="V1718" i="7"/>
  <c r="U1718" i="7"/>
  <c r="T1718" i="7"/>
  <c r="S1718" i="7"/>
  <c r="R1718" i="7"/>
  <c r="Q1718" i="7"/>
  <c r="P1718" i="7"/>
  <c r="O1718" i="7"/>
  <c r="N1718" i="7"/>
  <c r="M1718" i="7"/>
  <c r="L1718" i="7"/>
  <c r="K1718" i="7"/>
  <c r="J1718" i="7"/>
  <c r="I1718" i="7"/>
  <c r="H1718" i="7"/>
  <c r="G1718" i="7"/>
  <c r="F1718" i="7"/>
  <c r="E1718" i="7"/>
  <c r="D1718" i="7"/>
  <c r="C1718" i="7"/>
  <c r="B1718" i="7"/>
  <c r="A1718" i="7"/>
  <c r="AB664" i="7"/>
  <c r="AA664" i="7"/>
  <c r="Z664" i="7"/>
  <c r="Y664" i="7"/>
  <c r="X664" i="7"/>
  <c r="W664" i="7"/>
  <c r="V664" i="7"/>
  <c r="U664" i="7"/>
  <c r="T664" i="7"/>
  <c r="S664" i="7"/>
  <c r="R664" i="7"/>
  <c r="Q664" i="7"/>
  <c r="P664" i="7"/>
  <c r="O664" i="7"/>
  <c r="N664" i="7"/>
  <c r="M664" i="7"/>
  <c r="L664" i="7"/>
  <c r="K664" i="7"/>
  <c r="J664" i="7"/>
  <c r="I664" i="7"/>
  <c r="H664" i="7"/>
  <c r="G664" i="7"/>
  <c r="F664" i="7"/>
  <c r="E664" i="7"/>
  <c r="D664" i="7"/>
  <c r="C664" i="7"/>
  <c r="B664" i="7"/>
  <c r="A664" i="7"/>
  <c r="AB663" i="7"/>
  <c r="AA663" i="7"/>
  <c r="Z663" i="7"/>
  <c r="Y663" i="7"/>
  <c r="X663" i="7"/>
  <c r="W663" i="7"/>
  <c r="V663" i="7"/>
  <c r="U663" i="7"/>
  <c r="T663" i="7"/>
  <c r="S663" i="7"/>
  <c r="R663" i="7"/>
  <c r="Q663" i="7"/>
  <c r="P663" i="7"/>
  <c r="O663" i="7"/>
  <c r="N663" i="7"/>
  <c r="M663" i="7"/>
  <c r="L663" i="7"/>
  <c r="K663" i="7"/>
  <c r="J663" i="7"/>
  <c r="I663" i="7"/>
  <c r="H663" i="7"/>
  <c r="G663" i="7"/>
  <c r="F663" i="7"/>
  <c r="E663" i="7"/>
  <c r="D663" i="7"/>
  <c r="C663" i="7"/>
  <c r="B663" i="7"/>
  <c r="A663" i="7"/>
  <c r="AB662" i="7"/>
  <c r="AA662" i="7"/>
  <c r="Z662" i="7"/>
  <c r="Y662" i="7"/>
  <c r="X662" i="7"/>
  <c r="W662" i="7"/>
  <c r="V662" i="7"/>
  <c r="U662" i="7"/>
  <c r="T662" i="7"/>
  <c r="S662" i="7"/>
  <c r="R662" i="7"/>
  <c r="Q662" i="7"/>
  <c r="P662" i="7"/>
  <c r="O662" i="7"/>
  <c r="N662" i="7"/>
  <c r="M662" i="7"/>
  <c r="L662" i="7"/>
  <c r="K662" i="7"/>
  <c r="J662" i="7"/>
  <c r="I662" i="7"/>
  <c r="H662" i="7"/>
  <c r="G662" i="7"/>
  <c r="F662" i="7"/>
  <c r="E662" i="7"/>
  <c r="D662" i="7"/>
  <c r="C662" i="7"/>
  <c r="B662" i="7"/>
  <c r="A662" i="7"/>
  <c r="AB661" i="7"/>
  <c r="AA661" i="7"/>
  <c r="Z661" i="7"/>
  <c r="Y661" i="7"/>
  <c r="X661" i="7"/>
  <c r="W661" i="7"/>
  <c r="V661" i="7"/>
  <c r="U661" i="7"/>
  <c r="T661" i="7"/>
  <c r="S661" i="7"/>
  <c r="R661" i="7"/>
  <c r="Q661" i="7"/>
  <c r="P661" i="7"/>
  <c r="O661" i="7"/>
  <c r="N661" i="7"/>
  <c r="M661" i="7"/>
  <c r="L661" i="7"/>
  <c r="K661" i="7"/>
  <c r="J661" i="7"/>
  <c r="I661" i="7"/>
  <c r="H661" i="7"/>
  <c r="G661" i="7"/>
  <c r="F661" i="7"/>
  <c r="E661" i="7"/>
  <c r="D661" i="7"/>
  <c r="C661" i="7"/>
  <c r="B661" i="7"/>
  <c r="A661" i="7"/>
  <c r="AB660" i="7"/>
  <c r="AA660" i="7"/>
  <c r="Z660" i="7"/>
  <c r="Y660" i="7"/>
  <c r="X660" i="7"/>
  <c r="W660" i="7"/>
  <c r="V660" i="7"/>
  <c r="U660" i="7"/>
  <c r="T660" i="7"/>
  <c r="S660" i="7"/>
  <c r="R660" i="7"/>
  <c r="Q660" i="7"/>
  <c r="P660" i="7"/>
  <c r="O660" i="7"/>
  <c r="N660" i="7"/>
  <c r="M660" i="7"/>
  <c r="L660" i="7"/>
  <c r="K660" i="7"/>
  <c r="J660" i="7"/>
  <c r="I660" i="7"/>
  <c r="H660" i="7"/>
  <c r="G660" i="7"/>
  <c r="F660" i="7"/>
  <c r="E660" i="7"/>
  <c r="D660" i="7"/>
  <c r="C660" i="7"/>
  <c r="B660" i="7"/>
  <c r="A660" i="7"/>
  <c r="AB659" i="7"/>
  <c r="AA659" i="7"/>
  <c r="Z659" i="7"/>
  <c r="Y659" i="7"/>
  <c r="X659" i="7"/>
  <c r="W659" i="7"/>
  <c r="V659" i="7"/>
  <c r="U659" i="7"/>
  <c r="T659" i="7"/>
  <c r="S659" i="7"/>
  <c r="R659" i="7"/>
  <c r="Q659" i="7"/>
  <c r="P659" i="7"/>
  <c r="O659" i="7"/>
  <c r="N659" i="7"/>
  <c r="M659" i="7"/>
  <c r="L659" i="7"/>
  <c r="K659" i="7"/>
  <c r="J659" i="7"/>
  <c r="I659" i="7"/>
  <c r="H659" i="7"/>
  <c r="G659" i="7"/>
  <c r="F659" i="7"/>
  <c r="E659" i="7"/>
  <c r="D659" i="7"/>
  <c r="C659" i="7"/>
  <c r="B659" i="7"/>
  <c r="A659" i="7"/>
  <c r="AB658" i="7"/>
  <c r="AA658" i="7"/>
  <c r="Z658" i="7"/>
  <c r="Y658" i="7"/>
  <c r="X658" i="7"/>
  <c r="W658" i="7"/>
  <c r="V658" i="7"/>
  <c r="U658" i="7"/>
  <c r="T658" i="7"/>
  <c r="S658" i="7"/>
  <c r="R658" i="7"/>
  <c r="Q658" i="7"/>
  <c r="P658" i="7"/>
  <c r="O658" i="7"/>
  <c r="N658" i="7"/>
  <c r="M658" i="7"/>
  <c r="L658" i="7"/>
  <c r="K658" i="7"/>
  <c r="J658" i="7"/>
  <c r="I658" i="7"/>
  <c r="H658" i="7"/>
  <c r="G658" i="7"/>
  <c r="F658" i="7"/>
  <c r="E658" i="7"/>
  <c r="D658" i="7"/>
  <c r="C658" i="7"/>
  <c r="B658" i="7"/>
  <c r="A658" i="7"/>
  <c r="AB1858" i="7"/>
  <c r="AA1858" i="7"/>
  <c r="Z1858" i="7"/>
  <c r="Y1858" i="7"/>
  <c r="X1858" i="7"/>
  <c r="W1858" i="7"/>
  <c r="V1858" i="7"/>
  <c r="U1858" i="7"/>
  <c r="T1858" i="7"/>
  <c r="S1858" i="7"/>
  <c r="R1858" i="7"/>
  <c r="Q1858" i="7"/>
  <c r="P1858" i="7"/>
  <c r="O1858" i="7"/>
  <c r="N1858" i="7"/>
  <c r="M1858" i="7"/>
  <c r="L1858" i="7"/>
  <c r="K1858" i="7"/>
  <c r="J1858" i="7"/>
  <c r="I1858" i="7"/>
  <c r="H1858" i="7"/>
  <c r="G1858" i="7"/>
  <c r="F1858" i="7"/>
  <c r="E1858" i="7"/>
  <c r="D1858" i="7"/>
  <c r="C1858" i="7"/>
  <c r="B1858" i="7"/>
  <c r="A1858" i="7"/>
  <c r="AB1849" i="7"/>
  <c r="AA1849" i="7"/>
  <c r="Z1849" i="7"/>
  <c r="Y1849" i="7"/>
  <c r="X1849" i="7"/>
  <c r="W1849" i="7"/>
  <c r="V1849" i="7"/>
  <c r="U1849" i="7"/>
  <c r="T1849" i="7"/>
  <c r="S1849" i="7"/>
  <c r="R1849" i="7"/>
  <c r="Q1849" i="7"/>
  <c r="P1849" i="7"/>
  <c r="O1849" i="7"/>
  <c r="N1849" i="7"/>
  <c r="M1849" i="7"/>
  <c r="L1849" i="7"/>
  <c r="K1849" i="7"/>
  <c r="J1849" i="7"/>
  <c r="I1849" i="7"/>
  <c r="H1849" i="7"/>
  <c r="G1849" i="7"/>
  <c r="F1849" i="7"/>
  <c r="E1849" i="7"/>
  <c r="D1849" i="7"/>
  <c r="C1849" i="7"/>
  <c r="B1849" i="7"/>
  <c r="A1849" i="7"/>
  <c r="AB655" i="7"/>
  <c r="AA655" i="7"/>
  <c r="Z655" i="7"/>
  <c r="Y655" i="7"/>
  <c r="X655" i="7"/>
  <c r="W655" i="7"/>
  <c r="V655" i="7"/>
  <c r="U655" i="7"/>
  <c r="T655" i="7"/>
  <c r="S655" i="7"/>
  <c r="R655" i="7"/>
  <c r="Q655" i="7"/>
  <c r="P655" i="7"/>
  <c r="O655" i="7"/>
  <c r="N655" i="7"/>
  <c r="M655" i="7"/>
  <c r="L655" i="7"/>
  <c r="K655" i="7"/>
  <c r="J655" i="7"/>
  <c r="I655" i="7"/>
  <c r="H655" i="7"/>
  <c r="G655" i="7"/>
  <c r="F655" i="7"/>
  <c r="E655" i="7"/>
  <c r="D655" i="7"/>
  <c r="C655" i="7"/>
  <c r="B655" i="7"/>
  <c r="A655" i="7"/>
  <c r="AB654" i="7"/>
  <c r="AA654" i="7"/>
  <c r="Z654" i="7"/>
  <c r="Y654" i="7"/>
  <c r="X654" i="7"/>
  <c r="W654" i="7"/>
  <c r="V654" i="7"/>
  <c r="U654" i="7"/>
  <c r="T654" i="7"/>
  <c r="S654" i="7"/>
  <c r="R654" i="7"/>
  <c r="Q654" i="7"/>
  <c r="P654" i="7"/>
  <c r="O654" i="7"/>
  <c r="N654" i="7"/>
  <c r="M654" i="7"/>
  <c r="L654" i="7"/>
  <c r="K654" i="7"/>
  <c r="J654" i="7"/>
  <c r="I654" i="7"/>
  <c r="H654" i="7"/>
  <c r="G654" i="7"/>
  <c r="F654" i="7"/>
  <c r="E654" i="7"/>
  <c r="D654" i="7"/>
  <c r="C654" i="7"/>
  <c r="B654" i="7"/>
  <c r="A654" i="7"/>
  <c r="AB653" i="7"/>
  <c r="AA653" i="7"/>
  <c r="Z653" i="7"/>
  <c r="Y653" i="7"/>
  <c r="X653" i="7"/>
  <c r="W653" i="7"/>
  <c r="V653" i="7"/>
  <c r="U653" i="7"/>
  <c r="T653" i="7"/>
  <c r="S653" i="7"/>
  <c r="R653" i="7"/>
  <c r="Q653" i="7"/>
  <c r="P653" i="7"/>
  <c r="O653" i="7"/>
  <c r="N653" i="7"/>
  <c r="M653" i="7"/>
  <c r="L653" i="7"/>
  <c r="K653" i="7"/>
  <c r="J653" i="7"/>
  <c r="I653" i="7"/>
  <c r="H653" i="7"/>
  <c r="G653" i="7"/>
  <c r="F653" i="7"/>
  <c r="E653" i="7"/>
  <c r="D653" i="7"/>
  <c r="C653" i="7"/>
  <c r="B653" i="7"/>
  <c r="A653" i="7"/>
  <c r="AB652" i="7"/>
  <c r="AA652" i="7"/>
  <c r="Z652" i="7"/>
  <c r="Y652" i="7"/>
  <c r="X652" i="7"/>
  <c r="W652" i="7"/>
  <c r="V652" i="7"/>
  <c r="U652" i="7"/>
  <c r="T652" i="7"/>
  <c r="S652" i="7"/>
  <c r="R652" i="7"/>
  <c r="Q652" i="7"/>
  <c r="P652" i="7"/>
  <c r="O652" i="7"/>
  <c r="N652" i="7"/>
  <c r="M652" i="7"/>
  <c r="L652" i="7"/>
  <c r="K652" i="7"/>
  <c r="J652" i="7"/>
  <c r="I652" i="7"/>
  <c r="H652" i="7"/>
  <c r="G652" i="7"/>
  <c r="F652" i="7"/>
  <c r="E652" i="7"/>
  <c r="D652" i="7"/>
  <c r="C652" i="7"/>
  <c r="B652" i="7"/>
  <c r="A652" i="7"/>
  <c r="AB651" i="7"/>
  <c r="AA651" i="7"/>
  <c r="Z651" i="7"/>
  <c r="Y651" i="7"/>
  <c r="X651" i="7"/>
  <c r="W651" i="7"/>
  <c r="V651" i="7"/>
  <c r="U651" i="7"/>
  <c r="T651" i="7"/>
  <c r="S651" i="7"/>
  <c r="R651" i="7"/>
  <c r="Q651" i="7"/>
  <c r="P651" i="7"/>
  <c r="O651" i="7"/>
  <c r="N651" i="7"/>
  <c r="M651" i="7"/>
  <c r="L651" i="7"/>
  <c r="K651" i="7"/>
  <c r="J651" i="7"/>
  <c r="I651" i="7"/>
  <c r="H651" i="7"/>
  <c r="G651" i="7"/>
  <c r="F651" i="7"/>
  <c r="E651" i="7"/>
  <c r="D651" i="7"/>
  <c r="C651" i="7"/>
  <c r="B651" i="7"/>
  <c r="A651" i="7"/>
  <c r="AB650" i="7"/>
  <c r="AA650" i="7"/>
  <c r="Z650" i="7"/>
  <c r="Y650" i="7"/>
  <c r="X650" i="7"/>
  <c r="W650" i="7"/>
  <c r="V650" i="7"/>
  <c r="U650" i="7"/>
  <c r="T650" i="7"/>
  <c r="S650" i="7"/>
  <c r="R650" i="7"/>
  <c r="Q650" i="7"/>
  <c r="P650" i="7"/>
  <c r="O650" i="7"/>
  <c r="N650" i="7"/>
  <c r="M650" i="7"/>
  <c r="L650" i="7"/>
  <c r="K650" i="7"/>
  <c r="J650" i="7"/>
  <c r="I650" i="7"/>
  <c r="H650" i="7"/>
  <c r="G650" i="7"/>
  <c r="F650" i="7"/>
  <c r="E650" i="7"/>
  <c r="D650" i="7"/>
  <c r="C650" i="7"/>
  <c r="B650" i="7"/>
  <c r="A650" i="7"/>
  <c r="AB649" i="7"/>
  <c r="AA649" i="7"/>
  <c r="Z649" i="7"/>
  <c r="Y649" i="7"/>
  <c r="X649" i="7"/>
  <c r="W649" i="7"/>
  <c r="V649" i="7"/>
  <c r="U649" i="7"/>
  <c r="T649" i="7"/>
  <c r="S649" i="7"/>
  <c r="R649" i="7"/>
  <c r="Q649" i="7"/>
  <c r="P649" i="7"/>
  <c r="O649" i="7"/>
  <c r="N649" i="7"/>
  <c r="M649" i="7"/>
  <c r="L649" i="7"/>
  <c r="K649" i="7"/>
  <c r="J649" i="7"/>
  <c r="I649" i="7"/>
  <c r="H649" i="7"/>
  <c r="G649" i="7"/>
  <c r="F649" i="7"/>
  <c r="E649" i="7"/>
  <c r="D649" i="7"/>
  <c r="C649" i="7"/>
  <c r="B649" i="7"/>
  <c r="A649" i="7"/>
  <c r="AB648" i="7"/>
  <c r="AA648" i="7"/>
  <c r="Z648" i="7"/>
  <c r="Y648" i="7"/>
  <c r="X648" i="7"/>
  <c r="W648" i="7"/>
  <c r="V648" i="7"/>
  <c r="U648" i="7"/>
  <c r="T648" i="7"/>
  <c r="S648" i="7"/>
  <c r="R648" i="7"/>
  <c r="Q648" i="7"/>
  <c r="P648" i="7"/>
  <c r="O648" i="7"/>
  <c r="N648" i="7"/>
  <c r="M648" i="7"/>
  <c r="L648" i="7"/>
  <c r="K648" i="7"/>
  <c r="J648" i="7"/>
  <c r="I648" i="7"/>
  <c r="H648" i="7"/>
  <c r="G648" i="7"/>
  <c r="F648" i="7"/>
  <c r="E648" i="7"/>
  <c r="D648" i="7"/>
  <c r="C648" i="7"/>
  <c r="B648" i="7"/>
  <c r="A648" i="7"/>
  <c r="AB647" i="7"/>
  <c r="AA647" i="7"/>
  <c r="Z647" i="7"/>
  <c r="Y647" i="7"/>
  <c r="X647" i="7"/>
  <c r="W647" i="7"/>
  <c r="V647" i="7"/>
  <c r="U647" i="7"/>
  <c r="T647" i="7"/>
  <c r="S647" i="7"/>
  <c r="R647" i="7"/>
  <c r="Q647" i="7"/>
  <c r="P647" i="7"/>
  <c r="O647" i="7"/>
  <c r="N647" i="7"/>
  <c r="M647" i="7"/>
  <c r="L647" i="7"/>
  <c r="K647" i="7"/>
  <c r="J647" i="7"/>
  <c r="I647" i="7"/>
  <c r="H647" i="7"/>
  <c r="G647" i="7"/>
  <c r="F647" i="7"/>
  <c r="E647" i="7"/>
  <c r="D647" i="7"/>
  <c r="C647" i="7"/>
  <c r="B647" i="7"/>
  <c r="A647" i="7"/>
  <c r="AB646" i="7"/>
  <c r="AA646" i="7"/>
  <c r="Z646" i="7"/>
  <c r="Y646" i="7"/>
  <c r="X646" i="7"/>
  <c r="W646" i="7"/>
  <c r="V646" i="7"/>
  <c r="U646" i="7"/>
  <c r="T646" i="7"/>
  <c r="S646" i="7"/>
  <c r="R646" i="7"/>
  <c r="Q646" i="7"/>
  <c r="P646" i="7"/>
  <c r="O646" i="7"/>
  <c r="N646" i="7"/>
  <c r="M646" i="7"/>
  <c r="L646" i="7"/>
  <c r="K646" i="7"/>
  <c r="J646" i="7"/>
  <c r="I646" i="7"/>
  <c r="H646" i="7"/>
  <c r="G646" i="7"/>
  <c r="F646" i="7"/>
  <c r="E646" i="7"/>
  <c r="D646" i="7"/>
  <c r="C646" i="7"/>
  <c r="B646" i="7"/>
  <c r="A646" i="7"/>
  <c r="AB645" i="7"/>
  <c r="AA645" i="7"/>
  <c r="Z645" i="7"/>
  <c r="Y645" i="7"/>
  <c r="X645" i="7"/>
  <c r="W645" i="7"/>
  <c r="V645" i="7"/>
  <c r="U645" i="7"/>
  <c r="T645" i="7"/>
  <c r="S645" i="7"/>
  <c r="R645" i="7"/>
  <c r="Q645" i="7"/>
  <c r="P645" i="7"/>
  <c r="O645" i="7"/>
  <c r="N645" i="7"/>
  <c r="M645" i="7"/>
  <c r="L645" i="7"/>
  <c r="K645" i="7"/>
  <c r="J645" i="7"/>
  <c r="I645" i="7"/>
  <c r="H645" i="7"/>
  <c r="G645" i="7"/>
  <c r="F645" i="7"/>
  <c r="E645" i="7"/>
  <c r="D645" i="7"/>
  <c r="C645" i="7"/>
  <c r="B645" i="7"/>
  <c r="A645" i="7"/>
  <c r="AB644" i="7"/>
  <c r="AA644" i="7"/>
  <c r="Z644" i="7"/>
  <c r="Y644" i="7"/>
  <c r="X644" i="7"/>
  <c r="W644" i="7"/>
  <c r="V644" i="7"/>
  <c r="U644" i="7"/>
  <c r="T644" i="7"/>
  <c r="S644" i="7"/>
  <c r="R644" i="7"/>
  <c r="Q644" i="7"/>
  <c r="P644" i="7"/>
  <c r="O644" i="7"/>
  <c r="N644" i="7"/>
  <c r="M644" i="7"/>
  <c r="L644" i="7"/>
  <c r="K644" i="7"/>
  <c r="J644" i="7"/>
  <c r="I644" i="7"/>
  <c r="H644" i="7"/>
  <c r="G644" i="7"/>
  <c r="F644" i="7"/>
  <c r="E644" i="7"/>
  <c r="D644" i="7"/>
  <c r="C644" i="7"/>
  <c r="B644" i="7"/>
  <c r="A644" i="7"/>
  <c r="AB643" i="7"/>
  <c r="AA643" i="7"/>
  <c r="Z643" i="7"/>
  <c r="Y643" i="7"/>
  <c r="X643" i="7"/>
  <c r="W643" i="7"/>
  <c r="V643" i="7"/>
  <c r="U643" i="7"/>
  <c r="T643" i="7"/>
  <c r="S643" i="7"/>
  <c r="R643" i="7"/>
  <c r="Q643" i="7"/>
  <c r="P643" i="7"/>
  <c r="O643" i="7"/>
  <c r="N643" i="7"/>
  <c r="M643" i="7"/>
  <c r="L643" i="7"/>
  <c r="K643" i="7"/>
  <c r="J643" i="7"/>
  <c r="I643" i="7"/>
  <c r="H643" i="7"/>
  <c r="G643" i="7"/>
  <c r="F643" i="7"/>
  <c r="E643" i="7"/>
  <c r="D643" i="7"/>
  <c r="C643" i="7"/>
  <c r="B643" i="7"/>
  <c r="A643" i="7"/>
  <c r="AB642" i="7"/>
  <c r="AA642" i="7"/>
  <c r="Z642" i="7"/>
  <c r="Y642" i="7"/>
  <c r="X642" i="7"/>
  <c r="W642" i="7"/>
  <c r="V642" i="7"/>
  <c r="U642" i="7"/>
  <c r="T642" i="7"/>
  <c r="S642" i="7"/>
  <c r="R642" i="7"/>
  <c r="Q642" i="7"/>
  <c r="P642" i="7"/>
  <c r="O642" i="7"/>
  <c r="N642" i="7"/>
  <c r="M642" i="7"/>
  <c r="L642" i="7"/>
  <c r="K642" i="7"/>
  <c r="J642" i="7"/>
  <c r="I642" i="7"/>
  <c r="H642" i="7"/>
  <c r="G642" i="7"/>
  <c r="F642" i="7"/>
  <c r="E642" i="7"/>
  <c r="D642" i="7"/>
  <c r="C642" i="7"/>
  <c r="B642" i="7"/>
  <c r="A642" i="7"/>
  <c r="AB641" i="7"/>
  <c r="AA641" i="7"/>
  <c r="Z641" i="7"/>
  <c r="Y641" i="7"/>
  <c r="X641" i="7"/>
  <c r="W641" i="7"/>
  <c r="V641" i="7"/>
  <c r="U641" i="7"/>
  <c r="T641" i="7"/>
  <c r="S641" i="7"/>
  <c r="R641" i="7"/>
  <c r="Q641" i="7"/>
  <c r="P641" i="7"/>
  <c r="O641" i="7"/>
  <c r="N641" i="7"/>
  <c r="M641" i="7"/>
  <c r="L641" i="7"/>
  <c r="K641" i="7"/>
  <c r="J641" i="7"/>
  <c r="I641" i="7"/>
  <c r="H641" i="7"/>
  <c r="G641" i="7"/>
  <c r="F641" i="7"/>
  <c r="E641" i="7"/>
  <c r="D641" i="7"/>
  <c r="C641" i="7"/>
  <c r="B641" i="7"/>
  <c r="A641" i="7"/>
  <c r="AB640" i="7"/>
  <c r="AA640" i="7"/>
  <c r="Z640" i="7"/>
  <c r="Y640" i="7"/>
  <c r="X640" i="7"/>
  <c r="W640" i="7"/>
  <c r="V640" i="7"/>
  <c r="U640" i="7"/>
  <c r="T640" i="7"/>
  <c r="S640" i="7"/>
  <c r="R640" i="7"/>
  <c r="Q640" i="7"/>
  <c r="P640" i="7"/>
  <c r="O640" i="7"/>
  <c r="N640" i="7"/>
  <c r="M640" i="7"/>
  <c r="L640" i="7"/>
  <c r="K640" i="7"/>
  <c r="J640" i="7"/>
  <c r="I640" i="7"/>
  <c r="H640" i="7"/>
  <c r="G640" i="7"/>
  <c r="F640" i="7"/>
  <c r="E640" i="7"/>
  <c r="D640" i="7"/>
  <c r="C640" i="7"/>
  <c r="B640" i="7"/>
  <c r="A640" i="7"/>
  <c r="AB639" i="7"/>
  <c r="AA639" i="7"/>
  <c r="Z639" i="7"/>
  <c r="Y639" i="7"/>
  <c r="X639" i="7"/>
  <c r="W639" i="7"/>
  <c r="V639" i="7"/>
  <c r="U639" i="7"/>
  <c r="T639" i="7"/>
  <c r="S639" i="7"/>
  <c r="R639" i="7"/>
  <c r="Q639" i="7"/>
  <c r="P639" i="7"/>
  <c r="O639" i="7"/>
  <c r="N639" i="7"/>
  <c r="M639" i="7"/>
  <c r="L639" i="7"/>
  <c r="K639" i="7"/>
  <c r="J639" i="7"/>
  <c r="I639" i="7"/>
  <c r="H639" i="7"/>
  <c r="G639" i="7"/>
  <c r="F639" i="7"/>
  <c r="E639" i="7"/>
  <c r="D639" i="7"/>
  <c r="C639" i="7"/>
  <c r="B639" i="7"/>
  <c r="A639" i="7"/>
  <c r="AB638" i="7"/>
  <c r="AA638" i="7"/>
  <c r="Z638" i="7"/>
  <c r="Y638" i="7"/>
  <c r="X638" i="7"/>
  <c r="W638" i="7"/>
  <c r="V638" i="7"/>
  <c r="U638" i="7"/>
  <c r="T638" i="7"/>
  <c r="S638" i="7"/>
  <c r="R638" i="7"/>
  <c r="Q638" i="7"/>
  <c r="P638" i="7"/>
  <c r="O638" i="7"/>
  <c r="N638" i="7"/>
  <c r="M638" i="7"/>
  <c r="L638" i="7"/>
  <c r="K638" i="7"/>
  <c r="J638" i="7"/>
  <c r="I638" i="7"/>
  <c r="H638" i="7"/>
  <c r="G638" i="7"/>
  <c r="F638" i="7"/>
  <c r="E638" i="7"/>
  <c r="D638" i="7"/>
  <c r="C638" i="7"/>
  <c r="B638" i="7"/>
  <c r="A638" i="7"/>
  <c r="AB637" i="7"/>
  <c r="AA637" i="7"/>
  <c r="Z637" i="7"/>
  <c r="Y637" i="7"/>
  <c r="X637" i="7"/>
  <c r="W637" i="7"/>
  <c r="V637" i="7"/>
  <c r="U637" i="7"/>
  <c r="T637" i="7"/>
  <c r="S637" i="7"/>
  <c r="R637" i="7"/>
  <c r="Q637" i="7"/>
  <c r="P637" i="7"/>
  <c r="O637" i="7"/>
  <c r="N637" i="7"/>
  <c r="M637" i="7"/>
  <c r="L637" i="7"/>
  <c r="K637" i="7"/>
  <c r="J637" i="7"/>
  <c r="I637" i="7"/>
  <c r="H637" i="7"/>
  <c r="G637" i="7"/>
  <c r="F637" i="7"/>
  <c r="E637" i="7"/>
  <c r="D637" i="7"/>
  <c r="C637" i="7"/>
  <c r="B637" i="7"/>
  <c r="A637" i="7"/>
  <c r="AB636" i="7"/>
  <c r="AA636" i="7"/>
  <c r="Z636" i="7"/>
  <c r="Y636" i="7"/>
  <c r="X636" i="7"/>
  <c r="W636" i="7"/>
  <c r="V636" i="7"/>
  <c r="U636" i="7"/>
  <c r="T636" i="7"/>
  <c r="S636" i="7"/>
  <c r="R636" i="7"/>
  <c r="Q636" i="7"/>
  <c r="P636" i="7"/>
  <c r="O636" i="7"/>
  <c r="N636" i="7"/>
  <c r="M636" i="7"/>
  <c r="L636" i="7"/>
  <c r="K636" i="7"/>
  <c r="J636" i="7"/>
  <c r="I636" i="7"/>
  <c r="H636" i="7"/>
  <c r="G636" i="7"/>
  <c r="F636" i="7"/>
  <c r="E636" i="7"/>
  <c r="D636" i="7"/>
  <c r="C636" i="7"/>
  <c r="B636" i="7"/>
  <c r="A636" i="7"/>
  <c r="AB635" i="7"/>
  <c r="AA635" i="7"/>
  <c r="Z635" i="7"/>
  <c r="Y635" i="7"/>
  <c r="X635" i="7"/>
  <c r="W635" i="7"/>
  <c r="V635" i="7"/>
  <c r="U635" i="7"/>
  <c r="T635" i="7"/>
  <c r="S635" i="7"/>
  <c r="R635" i="7"/>
  <c r="Q635" i="7"/>
  <c r="P635" i="7"/>
  <c r="O635" i="7"/>
  <c r="N635" i="7"/>
  <c r="M635" i="7"/>
  <c r="L635" i="7"/>
  <c r="K635" i="7"/>
  <c r="J635" i="7"/>
  <c r="I635" i="7"/>
  <c r="H635" i="7"/>
  <c r="G635" i="7"/>
  <c r="F635" i="7"/>
  <c r="E635" i="7"/>
  <c r="D635" i="7"/>
  <c r="C635" i="7"/>
  <c r="B635" i="7"/>
  <c r="A635" i="7"/>
  <c r="AB634" i="7"/>
  <c r="AA634" i="7"/>
  <c r="Z634" i="7"/>
  <c r="Y634" i="7"/>
  <c r="X634" i="7"/>
  <c r="W634" i="7"/>
  <c r="V634" i="7"/>
  <c r="U634" i="7"/>
  <c r="T634" i="7"/>
  <c r="S634" i="7"/>
  <c r="R634" i="7"/>
  <c r="Q634" i="7"/>
  <c r="P634" i="7"/>
  <c r="O634" i="7"/>
  <c r="N634" i="7"/>
  <c r="M634" i="7"/>
  <c r="L634" i="7"/>
  <c r="K634" i="7"/>
  <c r="J634" i="7"/>
  <c r="I634" i="7"/>
  <c r="H634" i="7"/>
  <c r="G634" i="7"/>
  <c r="F634" i="7"/>
  <c r="E634" i="7"/>
  <c r="D634" i="7"/>
  <c r="C634" i="7"/>
  <c r="B634" i="7"/>
  <c r="A634" i="7"/>
  <c r="AB633" i="7"/>
  <c r="AA633" i="7"/>
  <c r="Z633" i="7"/>
  <c r="Y633" i="7"/>
  <c r="X633" i="7"/>
  <c r="W633" i="7"/>
  <c r="V633" i="7"/>
  <c r="U633" i="7"/>
  <c r="T633" i="7"/>
  <c r="S633" i="7"/>
  <c r="R633" i="7"/>
  <c r="Q633" i="7"/>
  <c r="P633" i="7"/>
  <c r="O633" i="7"/>
  <c r="N633" i="7"/>
  <c r="M633" i="7"/>
  <c r="L633" i="7"/>
  <c r="K633" i="7"/>
  <c r="J633" i="7"/>
  <c r="I633" i="7"/>
  <c r="H633" i="7"/>
  <c r="G633" i="7"/>
  <c r="F633" i="7"/>
  <c r="E633" i="7"/>
  <c r="D633" i="7"/>
  <c r="C633" i="7"/>
  <c r="B633" i="7"/>
  <c r="A633" i="7"/>
  <c r="AB632" i="7"/>
  <c r="AA632" i="7"/>
  <c r="Z632" i="7"/>
  <c r="Y632" i="7"/>
  <c r="X632" i="7"/>
  <c r="W632" i="7"/>
  <c r="V632" i="7"/>
  <c r="U632" i="7"/>
  <c r="T632" i="7"/>
  <c r="S632" i="7"/>
  <c r="R632" i="7"/>
  <c r="Q632" i="7"/>
  <c r="P632" i="7"/>
  <c r="O632" i="7"/>
  <c r="N632" i="7"/>
  <c r="M632" i="7"/>
  <c r="L632" i="7"/>
  <c r="K632" i="7"/>
  <c r="J632" i="7"/>
  <c r="I632" i="7"/>
  <c r="H632" i="7"/>
  <c r="G632" i="7"/>
  <c r="F632" i="7"/>
  <c r="E632" i="7"/>
  <c r="D632" i="7"/>
  <c r="C632" i="7"/>
  <c r="B632" i="7"/>
  <c r="A632" i="7"/>
  <c r="AB631" i="7"/>
  <c r="AA631" i="7"/>
  <c r="Z631" i="7"/>
  <c r="Y631" i="7"/>
  <c r="X631" i="7"/>
  <c r="W631" i="7"/>
  <c r="V631" i="7"/>
  <c r="U631" i="7"/>
  <c r="T631" i="7"/>
  <c r="S631" i="7"/>
  <c r="R631" i="7"/>
  <c r="Q631" i="7"/>
  <c r="P631" i="7"/>
  <c r="O631" i="7"/>
  <c r="N631" i="7"/>
  <c r="M631" i="7"/>
  <c r="L631" i="7"/>
  <c r="K631" i="7"/>
  <c r="J631" i="7"/>
  <c r="I631" i="7"/>
  <c r="H631" i="7"/>
  <c r="G631" i="7"/>
  <c r="F631" i="7"/>
  <c r="E631" i="7"/>
  <c r="D631" i="7"/>
  <c r="C631" i="7"/>
  <c r="B631" i="7"/>
  <c r="A631" i="7"/>
  <c r="AB630" i="7"/>
  <c r="AA630" i="7"/>
  <c r="Z630" i="7"/>
  <c r="Y630" i="7"/>
  <c r="X630" i="7"/>
  <c r="W630" i="7"/>
  <c r="V630" i="7"/>
  <c r="U630" i="7"/>
  <c r="T630" i="7"/>
  <c r="S630" i="7"/>
  <c r="R630" i="7"/>
  <c r="Q630" i="7"/>
  <c r="P630" i="7"/>
  <c r="O630" i="7"/>
  <c r="N630" i="7"/>
  <c r="M630" i="7"/>
  <c r="L630" i="7"/>
  <c r="K630" i="7"/>
  <c r="J630" i="7"/>
  <c r="I630" i="7"/>
  <c r="H630" i="7"/>
  <c r="G630" i="7"/>
  <c r="F630" i="7"/>
  <c r="E630" i="7"/>
  <c r="D630" i="7"/>
  <c r="C630" i="7"/>
  <c r="B630" i="7"/>
  <c r="A630" i="7"/>
  <c r="AB629" i="7"/>
  <c r="AA629" i="7"/>
  <c r="Z629" i="7"/>
  <c r="Y629" i="7"/>
  <c r="X629" i="7"/>
  <c r="W629" i="7"/>
  <c r="V629" i="7"/>
  <c r="U629" i="7"/>
  <c r="T629" i="7"/>
  <c r="S629" i="7"/>
  <c r="R629" i="7"/>
  <c r="Q629" i="7"/>
  <c r="P629" i="7"/>
  <c r="O629" i="7"/>
  <c r="N629" i="7"/>
  <c r="M629" i="7"/>
  <c r="L629" i="7"/>
  <c r="K629" i="7"/>
  <c r="J629" i="7"/>
  <c r="I629" i="7"/>
  <c r="H629" i="7"/>
  <c r="G629" i="7"/>
  <c r="F629" i="7"/>
  <c r="E629" i="7"/>
  <c r="D629" i="7"/>
  <c r="C629" i="7"/>
  <c r="B629" i="7"/>
  <c r="A629" i="7"/>
  <c r="AB628" i="7"/>
  <c r="AA628" i="7"/>
  <c r="Z628" i="7"/>
  <c r="Y628" i="7"/>
  <c r="X628" i="7"/>
  <c r="W628" i="7"/>
  <c r="V628" i="7"/>
  <c r="U628" i="7"/>
  <c r="T628" i="7"/>
  <c r="S628" i="7"/>
  <c r="R628" i="7"/>
  <c r="Q628" i="7"/>
  <c r="P628" i="7"/>
  <c r="O628" i="7"/>
  <c r="N628" i="7"/>
  <c r="M628" i="7"/>
  <c r="L628" i="7"/>
  <c r="K628" i="7"/>
  <c r="J628" i="7"/>
  <c r="I628" i="7"/>
  <c r="H628" i="7"/>
  <c r="G628" i="7"/>
  <c r="F628" i="7"/>
  <c r="E628" i="7"/>
  <c r="D628" i="7"/>
  <c r="C628" i="7"/>
  <c r="B628" i="7"/>
  <c r="A628" i="7"/>
  <c r="AB627" i="7"/>
  <c r="AA627" i="7"/>
  <c r="Z627" i="7"/>
  <c r="Y627" i="7"/>
  <c r="X627" i="7"/>
  <c r="W627" i="7"/>
  <c r="V627" i="7"/>
  <c r="U627" i="7"/>
  <c r="T627" i="7"/>
  <c r="S627" i="7"/>
  <c r="R627" i="7"/>
  <c r="Q627" i="7"/>
  <c r="P627" i="7"/>
  <c r="O627" i="7"/>
  <c r="N627" i="7"/>
  <c r="M627" i="7"/>
  <c r="L627" i="7"/>
  <c r="K627" i="7"/>
  <c r="J627" i="7"/>
  <c r="I627" i="7"/>
  <c r="H627" i="7"/>
  <c r="G627" i="7"/>
  <c r="F627" i="7"/>
  <c r="E627" i="7"/>
  <c r="D627" i="7"/>
  <c r="C627" i="7"/>
  <c r="B627" i="7"/>
  <c r="A627" i="7"/>
  <c r="AB626" i="7"/>
  <c r="AA626" i="7"/>
  <c r="Z626" i="7"/>
  <c r="Y626" i="7"/>
  <c r="X626" i="7"/>
  <c r="W626" i="7"/>
  <c r="V626" i="7"/>
  <c r="U626" i="7"/>
  <c r="T626" i="7"/>
  <c r="S626" i="7"/>
  <c r="R626" i="7"/>
  <c r="Q626" i="7"/>
  <c r="P626" i="7"/>
  <c r="O626" i="7"/>
  <c r="N626" i="7"/>
  <c r="M626" i="7"/>
  <c r="L626" i="7"/>
  <c r="K626" i="7"/>
  <c r="J626" i="7"/>
  <c r="I626" i="7"/>
  <c r="H626" i="7"/>
  <c r="G626" i="7"/>
  <c r="F626" i="7"/>
  <c r="E626" i="7"/>
  <c r="D626" i="7"/>
  <c r="C626" i="7"/>
  <c r="B626" i="7"/>
  <c r="A626" i="7"/>
  <c r="AB625" i="7"/>
  <c r="AA625" i="7"/>
  <c r="Z625" i="7"/>
  <c r="Y625" i="7"/>
  <c r="X625" i="7"/>
  <c r="W625" i="7"/>
  <c r="V625" i="7"/>
  <c r="U625" i="7"/>
  <c r="T625" i="7"/>
  <c r="S625" i="7"/>
  <c r="R625" i="7"/>
  <c r="Q625" i="7"/>
  <c r="P625" i="7"/>
  <c r="O625" i="7"/>
  <c r="N625" i="7"/>
  <c r="M625" i="7"/>
  <c r="L625" i="7"/>
  <c r="K625" i="7"/>
  <c r="J625" i="7"/>
  <c r="I625" i="7"/>
  <c r="H625" i="7"/>
  <c r="G625" i="7"/>
  <c r="F625" i="7"/>
  <c r="E625" i="7"/>
  <c r="D625" i="7"/>
  <c r="C625" i="7"/>
  <c r="B625" i="7"/>
  <c r="A625" i="7"/>
  <c r="AB624" i="7"/>
  <c r="AA624" i="7"/>
  <c r="Z624" i="7"/>
  <c r="Y624" i="7"/>
  <c r="X624" i="7"/>
  <c r="W624" i="7"/>
  <c r="V624" i="7"/>
  <c r="U624" i="7"/>
  <c r="T624" i="7"/>
  <c r="S624" i="7"/>
  <c r="R624" i="7"/>
  <c r="Q624" i="7"/>
  <c r="P624" i="7"/>
  <c r="O624" i="7"/>
  <c r="N624" i="7"/>
  <c r="M624" i="7"/>
  <c r="L624" i="7"/>
  <c r="K624" i="7"/>
  <c r="J624" i="7"/>
  <c r="I624" i="7"/>
  <c r="H624" i="7"/>
  <c r="G624" i="7"/>
  <c r="F624" i="7"/>
  <c r="E624" i="7"/>
  <c r="D624" i="7"/>
  <c r="C624" i="7"/>
  <c r="B624" i="7"/>
  <c r="A624" i="7"/>
  <c r="AB623" i="7"/>
  <c r="AA623" i="7"/>
  <c r="Z623" i="7"/>
  <c r="Y623" i="7"/>
  <c r="X623" i="7"/>
  <c r="W623" i="7"/>
  <c r="V623" i="7"/>
  <c r="U623" i="7"/>
  <c r="T623" i="7"/>
  <c r="S623" i="7"/>
  <c r="R623" i="7"/>
  <c r="Q623" i="7"/>
  <c r="P623" i="7"/>
  <c r="O623" i="7"/>
  <c r="N623" i="7"/>
  <c r="M623" i="7"/>
  <c r="L623" i="7"/>
  <c r="K623" i="7"/>
  <c r="J623" i="7"/>
  <c r="I623" i="7"/>
  <c r="H623" i="7"/>
  <c r="G623" i="7"/>
  <c r="F623" i="7"/>
  <c r="E623" i="7"/>
  <c r="D623" i="7"/>
  <c r="C623" i="7"/>
  <c r="B623" i="7"/>
  <c r="A623" i="7"/>
  <c r="AB622" i="7"/>
  <c r="AA622" i="7"/>
  <c r="Z622" i="7"/>
  <c r="Y622" i="7"/>
  <c r="X622" i="7"/>
  <c r="W622" i="7"/>
  <c r="V622" i="7"/>
  <c r="U622" i="7"/>
  <c r="T622" i="7"/>
  <c r="S622" i="7"/>
  <c r="R622" i="7"/>
  <c r="Q622" i="7"/>
  <c r="P622" i="7"/>
  <c r="O622" i="7"/>
  <c r="N622" i="7"/>
  <c r="M622" i="7"/>
  <c r="L622" i="7"/>
  <c r="K622" i="7"/>
  <c r="J622" i="7"/>
  <c r="I622" i="7"/>
  <c r="H622" i="7"/>
  <c r="G622" i="7"/>
  <c r="F622" i="7"/>
  <c r="E622" i="7"/>
  <c r="D622" i="7"/>
  <c r="C622" i="7"/>
  <c r="B622" i="7"/>
  <c r="A622" i="7"/>
  <c r="AB621" i="7"/>
  <c r="AA621" i="7"/>
  <c r="Z621" i="7"/>
  <c r="Y621" i="7"/>
  <c r="X621" i="7"/>
  <c r="W621" i="7"/>
  <c r="V621" i="7"/>
  <c r="U621" i="7"/>
  <c r="T621" i="7"/>
  <c r="S621" i="7"/>
  <c r="R621" i="7"/>
  <c r="Q621" i="7"/>
  <c r="P621" i="7"/>
  <c r="O621" i="7"/>
  <c r="N621" i="7"/>
  <c r="M621" i="7"/>
  <c r="L621" i="7"/>
  <c r="K621" i="7"/>
  <c r="J621" i="7"/>
  <c r="I621" i="7"/>
  <c r="H621" i="7"/>
  <c r="G621" i="7"/>
  <c r="F621" i="7"/>
  <c r="E621" i="7"/>
  <c r="D621" i="7"/>
  <c r="C621" i="7"/>
  <c r="B621" i="7"/>
  <c r="A621" i="7"/>
  <c r="AB620" i="7"/>
  <c r="AA620" i="7"/>
  <c r="Z620" i="7"/>
  <c r="Y620" i="7"/>
  <c r="X620" i="7"/>
  <c r="W620" i="7"/>
  <c r="V620" i="7"/>
  <c r="U620" i="7"/>
  <c r="T620" i="7"/>
  <c r="S620" i="7"/>
  <c r="R620" i="7"/>
  <c r="Q620" i="7"/>
  <c r="P620" i="7"/>
  <c r="O620" i="7"/>
  <c r="N620" i="7"/>
  <c r="M620" i="7"/>
  <c r="L620" i="7"/>
  <c r="K620" i="7"/>
  <c r="J620" i="7"/>
  <c r="I620" i="7"/>
  <c r="H620" i="7"/>
  <c r="G620" i="7"/>
  <c r="F620" i="7"/>
  <c r="E620" i="7"/>
  <c r="D620" i="7"/>
  <c r="C620" i="7"/>
  <c r="B620" i="7"/>
  <c r="A620" i="7"/>
  <c r="AB619" i="7"/>
  <c r="AA619" i="7"/>
  <c r="Z619" i="7"/>
  <c r="Y619" i="7"/>
  <c r="X619" i="7"/>
  <c r="W619" i="7"/>
  <c r="V619" i="7"/>
  <c r="U619" i="7"/>
  <c r="T619" i="7"/>
  <c r="S619" i="7"/>
  <c r="R619" i="7"/>
  <c r="Q619" i="7"/>
  <c r="P619" i="7"/>
  <c r="O619" i="7"/>
  <c r="N619" i="7"/>
  <c r="M619" i="7"/>
  <c r="L619" i="7"/>
  <c r="K619" i="7"/>
  <c r="J619" i="7"/>
  <c r="I619" i="7"/>
  <c r="H619" i="7"/>
  <c r="G619" i="7"/>
  <c r="F619" i="7"/>
  <c r="E619" i="7"/>
  <c r="D619" i="7"/>
  <c r="C619" i="7"/>
  <c r="B619" i="7"/>
  <c r="A619" i="7"/>
  <c r="AB618" i="7"/>
  <c r="AA618" i="7"/>
  <c r="Z618" i="7"/>
  <c r="Y618" i="7"/>
  <c r="X618" i="7"/>
  <c r="W618" i="7"/>
  <c r="V618" i="7"/>
  <c r="U618" i="7"/>
  <c r="T618" i="7"/>
  <c r="S618" i="7"/>
  <c r="R618" i="7"/>
  <c r="Q618" i="7"/>
  <c r="P618" i="7"/>
  <c r="O618" i="7"/>
  <c r="N618" i="7"/>
  <c r="M618" i="7"/>
  <c r="L618" i="7"/>
  <c r="K618" i="7"/>
  <c r="J618" i="7"/>
  <c r="I618" i="7"/>
  <c r="H618" i="7"/>
  <c r="G618" i="7"/>
  <c r="F618" i="7"/>
  <c r="E618" i="7"/>
  <c r="D618" i="7"/>
  <c r="C618" i="7"/>
  <c r="B618" i="7"/>
  <c r="A618" i="7"/>
  <c r="AB617" i="7"/>
  <c r="AA617" i="7"/>
  <c r="Z617" i="7"/>
  <c r="Y617" i="7"/>
  <c r="X617" i="7"/>
  <c r="W617" i="7"/>
  <c r="V617" i="7"/>
  <c r="U617" i="7"/>
  <c r="T617" i="7"/>
  <c r="S617" i="7"/>
  <c r="R617" i="7"/>
  <c r="Q617" i="7"/>
  <c r="P617" i="7"/>
  <c r="O617" i="7"/>
  <c r="N617" i="7"/>
  <c r="M617" i="7"/>
  <c r="L617" i="7"/>
  <c r="K617" i="7"/>
  <c r="J617" i="7"/>
  <c r="I617" i="7"/>
  <c r="H617" i="7"/>
  <c r="G617" i="7"/>
  <c r="F617" i="7"/>
  <c r="E617" i="7"/>
  <c r="D617" i="7"/>
  <c r="C617" i="7"/>
  <c r="B617" i="7"/>
  <c r="A617" i="7"/>
  <c r="AB616" i="7"/>
  <c r="AA616" i="7"/>
  <c r="Z616" i="7"/>
  <c r="Y616" i="7"/>
  <c r="X616" i="7"/>
  <c r="W616" i="7"/>
  <c r="V616" i="7"/>
  <c r="U616" i="7"/>
  <c r="T616" i="7"/>
  <c r="S616" i="7"/>
  <c r="R616" i="7"/>
  <c r="Q616" i="7"/>
  <c r="P616" i="7"/>
  <c r="O616" i="7"/>
  <c r="N616" i="7"/>
  <c r="M616" i="7"/>
  <c r="L616" i="7"/>
  <c r="K616" i="7"/>
  <c r="J616" i="7"/>
  <c r="I616" i="7"/>
  <c r="H616" i="7"/>
  <c r="G616" i="7"/>
  <c r="F616" i="7"/>
  <c r="E616" i="7"/>
  <c r="D616" i="7"/>
  <c r="C616" i="7"/>
  <c r="B616" i="7"/>
  <c r="A616" i="7"/>
  <c r="AB615" i="7"/>
  <c r="AA615" i="7"/>
  <c r="Z615" i="7"/>
  <c r="Y615" i="7"/>
  <c r="X615" i="7"/>
  <c r="W615" i="7"/>
  <c r="V615" i="7"/>
  <c r="U615" i="7"/>
  <c r="T615" i="7"/>
  <c r="S615" i="7"/>
  <c r="R615" i="7"/>
  <c r="Q615" i="7"/>
  <c r="P615" i="7"/>
  <c r="O615" i="7"/>
  <c r="N615" i="7"/>
  <c r="M615" i="7"/>
  <c r="L615" i="7"/>
  <c r="K615" i="7"/>
  <c r="J615" i="7"/>
  <c r="I615" i="7"/>
  <c r="H615" i="7"/>
  <c r="G615" i="7"/>
  <c r="F615" i="7"/>
  <c r="E615" i="7"/>
  <c r="D615" i="7"/>
  <c r="C615" i="7"/>
  <c r="B615" i="7"/>
  <c r="A615" i="7"/>
  <c r="AB614" i="7"/>
  <c r="AA614" i="7"/>
  <c r="Z614" i="7"/>
  <c r="Y614" i="7"/>
  <c r="X614" i="7"/>
  <c r="W614" i="7"/>
  <c r="V614" i="7"/>
  <c r="U614" i="7"/>
  <c r="T614" i="7"/>
  <c r="S614" i="7"/>
  <c r="R614" i="7"/>
  <c r="Q614" i="7"/>
  <c r="P614" i="7"/>
  <c r="O614" i="7"/>
  <c r="N614" i="7"/>
  <c r="M614" i="7"/>
  <c r="L614" i="7"/>
  <c r="K614" i="7"/>
  <c r="J614" i="7"/>
  <c r="I614" i="7"/>
  <c r="H614" i="7"/>
  <c r="G614" i="7"/>
  <c r="F614" i="7"/>
  <c r="E614" i="7"/>
  <c r="D614" i="7"/>
  <c r="C614" i="7"/>
  <c r="B614" i="7"/>
  <c r="A614" i="7"/>
  <c r="AB613" i="7"/>
  <c r="AA613" i="7"/>
  <c r="Z613" i="7"/>
  <c r="Y613" i="7"/>
  <c r="X613" i="7"/>
  <c r="W613" i="7"/>
  <c r="V613" i="7"/>
  <c r="U613" i="7"/>
  <c r="T613" i="7"/>
  <c r="S613" i="7"/>
  <c r="R613" i="7"/>
  <c r="Q613" i="7"/>
  <c r="P613" i="7"/>
  <c r="O613" i="7"/>
  <c r="N613" i="7"/>
  <c r="M613" i="7"/>
  <c r="L613" i="7"/>
  <c r="K613" i="7"/>
  <c r="J613" i="7"/>
  <c r="I613" i="7"/>
  <c r="H613" i="7"/>
  <c r="G613" i="7"/>
  <c r="F613" i="7"/>
  <c r="E613" i="7"/>
  <c r="D613" i="7"/>
  <c r="C613" i="7"/>
  <c r="B613" i="7"/>
  <c r="A613" i="7"/>
  <c r="AB612" i="7"/>
  <c r="AA612" i="7"/>
  <c r="Z612" i="7"/>
  <c r="Y612" i="7"/>
  <c r="X612" i="7"/>
  <c r="W612" i="7"/>
  <c r="V612" i="7"/>
  <c r="U612" i="7"/>
  <c r="T612" i="7"/>
  <c r="S612" i="7"/>
  <c r="R612" i="7"/>
  <c r="Q612" i="7"/>
  <c r="P612" i="7"/>
  <c r="O612" i="7"/>
  <c r="N612" i="7"/>
  <c r="M612" i="7"/>
  <c r="L612" i="7"/>
  <c r="K612" i="7"/>
  <c r="J612" i="7"/>
  <c r="I612" i="7"/>
  <c r="H612" i="7"/>
  <c r="G612" i="7"/>
  <c r="F612" i="7"/>
  <c r="E612" i="7"/>
  <c r="D612" i="7"/>
  <c r="C612" i="7"/>
  <c r="B612" i="7"/>
  <c r="A612" i="7"/>
  <c r="AB601" i="7"/>
  <c r="AA601" i="7"/>
  <c r="Z601" i="7"/>
  <c r="Y601" i="7"/>
  <c r="X601" i="7"/>
  <c r="W601" i="7"/>
  <c r="V601" i="7"/>
  <c r="U601" i="7"/>
  <c r="T601" i="7"/>
  <c r="S601" i="7"/>
  <c r="R601" i="7"/>
  <c r="Q601" i="7"/>
  <c r="P601" i="7"/>
  <c r="O601" i="7"/>
  <c r="N601" i="7"/>
  <c r="M601" i="7"/>
  <c r="L601" i="7"/>
  <c r="K601" i="7"/>
  <c r="J601" i="7"/>
  <c r="I601" i="7"/>
  <c r="H601" i="7"/>
  <c r="G601" i="7"/>
  <c r="F601" i="7"/>
  <c r="E601" i="7"/>
  <c r="D601" i="7"/>
  <c r="C601" i="7"/>
  <c r="B601" i="7"/>
  <c r="A601" i="7"/>
  <c r="AB610" i="7"/>
  <c r="AA610" i="7"/>
  <c r="Z610" i="7"/>
  <c r="Y610" i="7"/>
  <c r="X610" i="7"/>
  <c r="W610" i="7"/>
  <c r="V610" i="7"/>
  <c r="U610" i="7"/>
  <c r="T610" i="7"/>
  <c r="S610" i="7"/>
  <c r="R610" i="7"/>
  <c r="Q610" i="7"/>
  <c r="P610" i="7"/>
  <c r="O610" i="7"/>
  <c r="N610" i="7"/>
  <c r="M610" i="7"/>
  <c r="L610" i="7"/>
  <c r="K610" i="7"/>
  <c r="J610" i="7"/>
  <c r="I610" i="7"/>
  <c r="H610" i="7"/>
  <c r="G610" i="7"/>
  <c r="F610" i="7"/>
  <c r="E610" i="7"/>
  <c r="D610" i="7"/>
  <c r="C610" i="7"/>
  <c r="B610" i="7"/>
  <c r="A610" i="7"/>
  <c r="AB609" i="7"/>
  <c r="AA609" i="7"/>
  <c r="Z609" i="7"/>
  <c r="Y609" i="7"/>
  <c r="X609" i="7"/>
  <c r="W609" i="7"/>
  <c r="V609" i="7"/>
  <c r="U609" i="7"/>
  <c r="T609" i="7"/>
  <c r="S609" i="7"/>
  <c r="R609" i="7"/>
  <c r="Q609" i="7"/>
  <c r="P609" i="7"/>
  <c r="O609" i="7"/>
  <c r="N609" i="7"/>
  <c r="M609" i="7"/>
  <c r="L609" i="7"/>
  <c r="K609" i="7"/>
  <c r="J609" i="7"/>
  <c r="I609" i="7"/>
  <c r="H609" i="7"/>
  <c r="G609" i="7"/>
  <c r="F609" i="7"/>
  <c r="E609" i="7"/>
  <c r="D609" i="7"/>
  <c r="C609" i="7"/>
  <c r="B609" i="7"/>
  <c r="A609" i="7"/>
  <c r="AB608" i="7"/>
  <c r="AA608" i="7"/>
  <c r="Z608" i="7"/>
  <c r="Y608" i="7"/>
  <c r="X608" i="7"/>
  <c r="W608" i="7"/>
  <c r="V608" i="7"/>
  <c r="U608" i="7"/>
  <c r="T608" i="7"/>
  <c r="S608" i="7"/>
  <c r="R608" i="7"/>
  <c r="Q608" i="7"/>
  <c r="P608" i="7"/>
  <c r="O608" i="7"/>
  <c r="N608" i="7"/>
  <c r="M608" i="7"/>
  <c r="L608" i="7"/>
  <c r="K608" i="7"/>
  <c r="J608" i="7"/>
  <c r="I608" i="7"/>
  <c r="H608" i="7"/>
  <c r="G608" i="7"/>
  <c r="F608" i="7"/>
  <c r="E608" i="7"/>
  <c r="D608" i="7"/>
  <c r="C608" i="7"/>
  <c r="B608" i="7"/>
  <c r="A608" i="7"/>
  <c r="AB607" i="7"/>
  <c r="AA607" i="7"/>
  <c r="Z607" i="7"/>
  <c r="Y607" i="7"/>
  <c r="X607" i="7"/>
  <c r="W607" i="7"/>
  <c r="V607" i="7"/>
  <c r="U607" i="7"/>
  <c r="T607" i="7"/>
  <c r="S607" i="7"/>
  <c r="R607" i="7"/>
  <c r="Q607" i="7"/>
  <c r="P607" i="7"/>
  <c r="O607" i="7"/>
  <c r="N607" i="7"/>
  <c r="M607" i="7"/>
  <c r="L607" i="7"/>
  <c r="K607" i="7"/>
  <c r="J607" i="7"/>
  <c r="I607" i="7"/>
  <c r="H607" i="7"/>
  <c r="G607" i="7"/>
  <c r="F607" i="7"/>
  <c r="E607" i="7"/>
  <c r="D607" i="7"/>
  <c r="C607" i="7"/>
  <c r="B607" i="7"/>
  <c r="A607" i="7"/>
  <c r="AB606" i="7"/>
  <c r="AA606" i="7"/>
  <c r="Z606" i="7"/>
  <c r="Y606" i="7"/>
  <c r="X606" i="7"/>
  <c r="W606" i="7"/>
  <c r="V606" i="7"/>
  <c r="U606" i="7"/>
  <c r="T606" i="7"/>
  <c r="S606" i="7"/>
  <c r="R606" i="7"/>
  <c r="Q606" i="7"/>
  <c r="P606" i="7"/>
  <c r="O606" i="7"/>
  <c r="N606" i="7"/>
  <c r="M606" i="7"/>
  <c r="L606" i="7"/>
  <c r="K606" i="7"/>
  <c r="J606" i="7"/>
  <c r="I606" i="7"/>
  <c r="H606" i="7"/>
  <c r="G606" i="7"/>
  <c r="F606" i="7"/>
  <c r="E606" i="7"/>
  <c r="D606" i="7"/>
  <c r="C606" i="7"/>
  <c r="B606" i="7"/>
  <c r="A606" i="7"/>
  <c r="AB605" i="7"/>
  <c r="AA605" i="7"/>
  <c r="Z605" i="7"/>
  <c r="Y605" i="7"/>
  <c r="X605" i="7"/>
  <c r="W605" i="7"/>
  <c r="V605" i="7"/>
  <c r="U605" i="7"/>
  <c r="T605" i="7"/>
  <c r="S605" i="7"/>
  <c r="R605" i="7"/>
  <c r="Q605" i="7"/>
  <c r="P605" i="7"/>
  <c r="O605" i="7"/>
  <c r="N605" i="7"/>
  <c r="M605" i="7"/>
  <c r="L605" i="7"/>
  <c r="K605" i="7"/>
  <c r="J605" i="7"/>
  <c r="I605" i="7"/>
  <c r="H605" i="7"/>
  <c r="G605" i="7"/>
  <c r="F605" i="7"/>
  <c r="E605" i="7"/>
  <c r="D605" i="7"/>
  <c r="C605" i="7"/>
  <c r="B605" i="7"/>
  <c r="A605" i="7"/>
  <c r="AB604" i="7"/>
  <c r="AA604" i="7"/>
  <c r="Z604" i="7"/>
  <c r="Y604" i="7"/>
  <c r="X604" i="7"/>
  <c r="W604" i="7"/>
  <c r="V604" i="7"/>
  <c r="U604" i="7"/>
  <c r="T604" i="7"/>
  <c r="S604" i="7"/>
  <c r="R604" i="7"/>
  <c r="Q604" i="7"/>
  <c r="P604" i="7"/>
  <c r="O604" i="7"/>
  <c r="N604" i="7"/>
  <c r="M604" i="7"/>
  <c r="L604" i="7"/>
  <c r="K604" i="7"/>
  <c r="J604" i="7"/>
  <c r="I604" i="7"/>
  <c r="H604" i="7"/>
  <c r="G604" i="7"/>
  <c r="F604" i="7"/>
  <c r="E604" i="7"/>
  <c r="D604" i="7"/>
  <c r="C604" i="7"/>
  <c r="B604" i="7"/>
  <c r="A604" i="7"/>
  <c r="AB603" i="7"/>
  <c r="AA603" i="7"/>
  <c r="Z603" i="7"/>
  <c r="Y603" i="7"/>
  <c r="X603" i="7"/>
  <c r="W603" i="7"/>
  <c r="V603" i="7"/>
  <c r="U603" i="7"/>
  <c r="T603" i="7"/>
  <c r="S603" i="7"/>
  <c r="R603" i="7"/>
  <c r="Q603" i="7"/>
  <c r="P603" i="7"/>
  <c r="O603" i="7"/>
  <c r="N603" i="7"/>
  <c r="M603" i="7"/>
  <c r="L603" i="7"/>
  <c r="K603" i="7"/>
  <c r="J603" i="7"/>
  <c r="I603" i="7"/>
  <c r="H603" i="7"/>
  <c r="G603" i="7"/>
  <c r="F603" i="7"/>
  <c r="E603" i="7"/>
  <c r="D603" i="7"/>
  <c r="C603" i="7"/>
  <c r="B603" i="7"/>
  <c r="A603" i="7"/>
  <c r="AB602" i="7"/>
  <c r="AA602" i="7"/>
  <c r="Z602" i="7"/>
  <c r="Y602" i="7"/>
  <c r="X602" i="7"/>
  <c r="W602" i="7"/>
  <c r="V602" i="7"/>
  <c r="U602" i="7"/>
  <c r="T602" i="7"/>
  <c r="S602" i="7"/>
  <c r="R602" i="7"/>
  <c r="Q602" i="7"/>
  <c r="P602" i="7"/>
  <c r="O602" i="7"/>
  <c r="N602" i="7"/>
  <c r="M602" i="7"/>
  <c r="L602" i="7"/>
  <c r="K602" i="7"/>
  <c r="J602" i="7"/>
  <c r="I602" i="7"/>
  <c r="H602" i="7"/>
  <c r="G602" i="7"/>
  <c r="F602" i="7"/>
  <c r="E602" i="7"/>
  <c r="D602" i="7"/>
  <c r="C602" i="7"/>
  <c r="B602" i="7"/>
  <c r="A602" i="7"/>
  <c r="AB571" i="7"/>
  <c r="AA571" i="7"/>
  <c r="Z571" i="7"/>
  <c r="Y571" i="7"/>
  <c r="X571" i="7"/>
  <c r="W571" i="7"/>
  <c r="V571" i="7"/>
  <c r="U571" i="7"/>
  <c r="T571" i="7"/>
  <c r="S571" i="7"/>
  <c r="R571" i="7"/>
  <c r="Q571" i="7"/>
  <c r="P571" i="7"/>
  <c r="O571" i="7"/>
  <c r="N571" i="7"/>
  <c r="M571" i="7"/>
  <c r="L571" i="7"/>
  <c r="K571" i="7"/>
  <c r="J571" i="7"/>
  <c r="I571" i="7"/>
  <c r="H571" i="7"/>
  <c r="G571" i="7"/>
  <c r="F571" i="7"/>
  <c r="E571" i="7"/>
  <c r="D571" i="7"/>
  <c r="C571" i="7"/>
  <c r="B571" i="7"/>
  <c r="A571" i="7"/>
  <c r="AB600" i="7"/>
  <c r="AA600" i="7"/>
  <c r="Z600" i="7"/>
  <c r="Y600" i="7"/>
  <c r="X600" i="7"/>
  <c r="W600" i="7"/>
  <c r="V600" i="7"/>
  <c r="U600" i="7"/>
  <c r="T600" i="7"/>
  <c r="S600" i="7"/>
  <c r="R600" i="7"/>
  <c r="Q600" i="7"/>
  <c r="P600" i="7"/>
  <c r="O600" i="7"/>
  <c r="N600" i="7"/>
  <c r="M600" i="7"/>
  <c r="L600" i="7"/>
  <c r="K600" i="7"/>
  <c r="J600" i="7"/>
  <c r="I600" i="7"/>
  <c r="H600" i="7"/>
  <c r="G600" i="7"/>
  <c r="F600" i="7"/>
  <c r="E600" i="7"/>
  <c r="D600" i="7"/>
  <c r="C600" i="7"/>
  <c r="B600" i="7"/>
  <c r="A600" i="7"/>
  <c r="AB599" i="7"/>
  <c r="AA599" i="7"/>
  <c r="Z599" i="7"/>
  <c r="Y599" i="7"/>
  <c r="X599" i="7"/>
  <c r="W599" i="7"/>
  <c r="V599" i="7"/>
  <c r="U599" i="7"/>
  <c r="T599" i="7"/>
  <c r="S599" i="7"/>
  <c r="R599" i="7"/>
  <c r="Q599" i="7"/>
  <c r="P599" i="7"/>
  <c r="O599" i="7"/>
  <c r="N599" i="7"/>
  <c r="M599" i="7"/>
  <c r="L599" i="7"/>
  <c r="K599" i="7"/>
  <c r="J599" i="7"/>
  <c r="I599" i="7"/>
  <c r="H599" i="7"/>
  <c r="G599" i="7"/>
  <c r="F599" i="7"/>
  <c r="E599" i="7"/>
  <c r="D599" i="7"/>
  <c r="C599" i="7"/>
  <c r="B599" i="7"/>
  <c r="A599" i="7"/>
  <c r="AB598" i="7"/>
  <c r="AA598" i="7"/>
  <c r="Z598" i="7"/>
  <c r="Y598" i="7"/>
  <c r="X598" i="7"/>
  <c r="W598" i="7"/>
  <c r="V598" i="7"/>
  <c r="U598" i="7"/>
  <c r="T598" i="7"/>
  <c r="S598" i="7"/>
  <c r="R598" i="7"/>
  <c r="Q598" i="7"/>
  <c r="P598" i="7"/>
  <c r="O598" i="7"/>
  <c r="N598" i="7"/>
  <c r="M598" i="7"/>
  <c r="L598" i="7"/>
  <c r="K598" i="7"/>
  <c r="J598" i="7"/>
  <c r="I598" i="7"/>
  <c r="H598" i="7"/>
  <c r="G598" i="7"/>
  <c r="F598" i="7"/>
  <c r="E598" i="7"/>
  <c r="D598" i="7"/>
  <c r="C598" i="7"/>
  <c r="B598" i="7"/>
  <c r="A598" i="7"/>
  <c r="AB597" i="7"/>
  <c r="AA597" i="7"/>
  <c r="Z597" i="7"/>
  <c r="Y597" i="7"/>
  <c r="X597" i="7"/>
  <c r="W597" i="7"/>
  <c r="V597" i="7"/>
  <c r="U597" i="7"/>
  <c r="T597" i="7"/>
  <c r="S597" i="7"/>
  <c r="R597" i="7"/>
  <c r="Q597" i="7"/>
  <c r="P597" i="7"/>
  <c r="O597" i="7"/>
  <c r="N597" i="7"/>
  <c r="M597" i="7"/>
  <c r="L597" i="7"/>
  <c r="K597" i="7"/>
  <c r="J597" i="7"/>
  <c r="I597" i="7"/>
  <c r="H597" i="7"/>
  <c r="G597" i="7"/>
  <c r="F597" i="7"/>
  <c r="E597" i="7"/>
  <c r="D597" i="7"/>
  <c r="C597" i="7"/>
  <c r="B597" i="7"/>
  <c r="A597" i="7"/>
  <c r="AB596" i="7"/>
  <c r="AA596" i="7"/>
  <c r="Z596" i="7"/>
  <c r="Y596" i="7"/>
  <c r="X596" i="7"/>
  <c r="W596" i="7"/>
  <c r="V596" i="7"/>
  <c r="U596" i="7"/>
  <c r="T596" i="7"/>
  <c r="S596" i="7"/>
  <c r="R596" i="7"/>
  <c r="Q596" i="7"/>
  <c r="P596" i="7"/>
  <c r="O596" i="7"/>
  <c r="N596" i="7"/>
  <c r="M596" i="7"/>
  <c r="L596" i="7"/>
  <c r="K596" i="7"/>
  <c r="J596" i="7"/>
  <c r="I596" i="7"/>
  <c r="H596" i="7"/>
  <c r="G596" i="7"/>
  <c r="F596" i="7"/>
  <c r="E596" i="7"/>
  <c r="D596" i="7"/>
  <c r="C596" i="7"/>
  <c r="B596" i="7"/>
  <c r="A596" i="7"/>
  <c r="AB595" i="7"/>
  <c r="AA595" i="7"/>
  <c r="Z595" i="7"/>
  <c r="Y595" i="7"/>
  <c r="X595" i="7"/>
  <c r="W595" i="7"/>
  <c r="V595" i="7"/>
  <c r="U595" i="7"/>
  <c r="T595" i="7"/>
  <c r="S595" i="7"/>
  <c r="R595" i="7"/>
  <c r="Q595" i="7"/>
  <c r="P595" i="7"/>
  <c r="O595" i="7"/>
  <c r="N595" i="7"/>
  <c r="M595" i="7"/>
  <c r="L595" i="7"/>
  <c r="K595" i="7"/>
  <c r="J595" i="7"/>
  <c r="I595" i="7"/>
  <c r="H595" i="7"/>
  <c r="G595" i="7"/>
  <c r="F595" i="7"/>
  <c r="E595" i="7"/>
  <c r="D595" i="7"/>
  <c r="C595" i="7"/>
  <c r="B595" i="7"/>
  <c r="A595" i="7"/>
  <c r="AB594" i="7"/>
  <c r="AA594" i="7"/>
  <c r="Z594" i="7"/>
  <c r="Y594" i="7"/>
  <c r="X594" i="7"/>
  <c r="W594" i="7"/>
  <c r="V594" i="7"/>
  <c r="U594" i="7"/>
  <c r="T594" i="7"/>
  <c r="S594" i="7"/>
  <c r="R594" i="7"/>
  <c r="Q594" i="7"/>
  <c r="P594" i="7"/>
  <c r="O594" i="7"/>
  <c r="N594" i="7"/>
  <c r="M594" i="7"/>
  <c r="L594" i="7"/>
  <c r="K594" i="7"/>
  <c r="J594" i="7"/>
  <c r="I594" i="7"/>
  <c r="H594" i="7"/>
  <c r="G594" i="7"/>
  <c r="F594" i="7"/>
  <c r="E594" i="7"/>
  <c r="D594" i="7"/>
  <c r="C594" i="7"/>
  <c r="B594" i="7"/>
  <c r="A594" i="7"/>
  <c r="AB593" i="7"/>
  <c r="AA593" i="7"/>
  <c r="Z593" i="7"/>
  <c r="Y593" i="7"/>
  <c r="X593" i="7"/>
  <c r="W593" i="7"/>
  <c r="V593" i="7"/>
  <c r="U593" i="7"/>
  <c r="T593" i="7"/>
  <c r="S593" i="7"/>
  <c r="R593" i="7"/>
  <c r="Q593" i="7"/>
  <c r="P593" i="7"/>
  <c r="O593" i="7"/>
  <c r="N593" i="7"/>
  <c r="M593" i="7"/>
  <c r="L593" i="7"/>
  <c r="K593" i="7"/>
  <c r="J593" i="7"/>
  <c r="I593" i="7"/>
  <c r="H593" i="7"/>
  <c r="G593" i="7"/>
  <c r="F593" i="7"/>
  <c r="E593" i="7"/>
  <c r="D593" i="7"/>
  <c r="C593" i="7"/>
  <c r="B593" i="7"/>
  <c r="A593" i="7"/>
  <c r="AB592" i="7"/>
  <c r="AA592" i="7"/>
  <c r="Z592" i="7"/>
  <c r="Y592" i="7"/>
  <c r="X592" i="7"/>
  <c r="W592" i="7"/>
  <c r="V592" i="7"/>
  <c r="U592" i="7"/>
  <c r="T592" i="7"/>
  <c r="S592" i="7"/>
  <c r="R592" i="7"/>
  <c r="Q592" i="7"/>
  <c r="P592" i="7"/>
  <c r="O592" i="7"/>
  <c r="N592" i="7"/>
  <c r="M592" i="7"/>
  <c r="L592" i="7"/>
  <c r="K592" i="7"/>
  <c r="J592" i="7"/>
  <c r="I592" i="7"/>
  <c r="H592" i="7"/>
  <c r="G592" i="7"/>
  <c r="F592" i="7"/>
  <c r="E592" i="7"/>
  <c r="D592" i="7"/>
  <c r="C592" i="7"/>
  <c r="B592" i="7"/>
  <c r="A592" i="7"/>
  <c r="AB591" i="7"/>
  <c r="AA591" i="7"/>
  <c r="Z591" i="7"/>
  <c r="Y591" i="7"/>
  <c r="X591" i="7"/>
  <c r="W591" i="7"/>
  <c r="V591" i="7"/>
  <c r="U591" i="7"/>
  <c r="T591" i="7"/>
  <c r="S591" i="7"/>
  <c r="R591" i="7"/>
  <c r="Q591" i="7"/>
  <c r="P591" i="7"/>
  <c r="O591" i="7"/>
  <c r="N591" i="7"/>
  <c r="M591" i="7"/>
  <c r="L591" i="7"/>
  <c r="K591" i="7"/>
  <c r="J591" i="7"/>
  <c r="I591" i="7"/>
  <c r="H591" i="7"/>
  <c r="G591" i="7"/>
  <c r="F591" i="7"/>
  <c r="E591" i="7"/>
  <c r="D591" i="7"/>
  <c r="C591" i="7"/>
  <c r="B591" i="7"/>
  <c r="A591" i="7"/>
  <c r="AB590" i="7"/>
  <c r="AA590" i="7"/>
  <c r="Z590" i="7"/>
  <c r="Y590" i="7"/>
  <c r="X590" i="7"/>
  <c r="W590" i="7"/>
  <c r="V590" i="7"/>
  <c r="U590" i="7"/>
  <c r="T590" i="7"/>
  <c r="S590" i="7"/>
  <c r="R590" i="7"/>
  <c r="Q590" i="7"/>
  <c r="P590" i="7"/>
  <c r="O590" i="7"/>
  <c r="N590" i="7"/>
  <c r="M590" i="7"/>
  <c r="L590" i="7"/>
  <c r="K590" i="7"/>
  <c r="J590" i="7"/>
  <c r="I590" i="7"/>
  <c r="H590" i="7"/>
  <c r="G590" i="7"/>
  <c r="F590" i="7"/>
  <c r="E590" i="7"/>
  <c r="D590" i="7"/>
  <c r="C590" i="7"/>
  <c r="B590" i="7"/>
  <c r="A590" i="7"/>
  <c r="AB589" i="7"/>
  <c r="AA589" i="7"/>
  <c r="Z589" i="7"/>
  <c r="Y589" i="7"/>
  <c r="X589" i="7"/>
  <c r="W589" i="7"/>
  <c r="V589" i="7"/>
  <c r="U589" i="7"/>
  <c r="T589" i="7"/>
  <c r="S589" i="7"/>
  <c r="R589" i="7"/>
  <c r="Q589" i="7"/>
  <c r="P589" i="7"/>
  <c r="O589" i="7"/>
  <c r="N589" i="7"/>
  <c r="M589" i="7"/>
  <c r="L589" i="7"/>
  <c r="K589" i="7"/>
  <c r="J589" i="7"/>
  <c r="I589" i="7"/>
  <c r="H589" i="7"/>
  <c r="G589" i="7"/>
  <c r="F589" i="7"/>
  <c r="E589" i="7"/>
  <c r="D589" i="7"/>
  <c r="C589" i="7"/>
  <c r="B589" i="7"/>
  <c r="A589" i="7"/>
  <c r="AB588" i="7"/>
  <c r="AA588" i="7"/>
  <c r="Z588" i="7"/>
  <c r="Y588" i="7"/>
  <c r="X588" i="7"/>
  <c r="W588" i="7"/>
  <c r="V588" i="7"/>
  <c r="U588" i="7"/>
  <c r="T588" i="7"/>
  <c r="S588" i="7"/>
  <c r="R588" i="7"/>
  <c r="Q588" i="7"/>
  <c r="P588" i="7"/>
  <c r="O588" i="7"/>
  <c r="N588" i="7"/>
  <c r="M588" i="7"/>
  <c r="L588" i="7"/>
  <c r="K588" i="7"/>
  <c r="J588" i="7"/>
  <c r="I588" i="7"/>
  <c r="H588" i="7"/>
  <c r="G588" i="7"/>
  <c r="F588" i="7"/>
  <c r="E588" i="7"/>
  <c r="D588" i="7"/>
  <c r="C588" i="7"/>
  <c r="B588" i="7"/>
  <c r="A588" i="7"/>
  <c r="AB587" i="7"/>
  <c r="AA587" i="7"/>
  <c r="Z587" i="7"/>
  <c r="Y587" i="7"/>
  <c r="X587" i="7"/>
  <c r="W587" i="7"/>
  <c r="V587" i="7"/>
  <c r="U587" i="7"/>
  <c r="T587" i="7"/>
  <c r="S587" i="7"/>
  <c r="R587" i="7"/>
  <c r="Q587" i="7"/>
  <c r="P587" i="7"/>
  <c r="O587" i="7"/>
  <c r="N587" i="7"/>
  <c r="M587" i="7"/>
  <c r="L587" i="7"/>
  <c r="K587" i="7"/>
  <c r="J587" i="7"/>
  <c r="I587" i="7"/>
  <c r="H587" i="7"/>
  <c r="G587" i="7"/>
  <c r="F587" i="7"/>
  <c r="E587" i="7"/>
  <c r="D587" i="7"/>
  <c r="C587" i="7"/>
  <c r="B587" i="7"/>
  <c r="A587" i="7"/>
  <c r="AB586" i="7"/>
  <c r="AA586" i="7"/>
  <c r="Z586" i="7"/>
  <c r="Y586" i="7"/>
  <c r="X586" i="7"/>
  <c r="W586" i="7"/>
  <c r="V586" i="7"/>
  <c r="U586" i="7"/>
  <c r="T586" i="7"/>
  <c r="S586" i="7"/>
  <c r="R586" i="7"/>
  <c r="Q586" i="7"/>
  <c r="P586" i="7"/>
  <c r="O586" i="7"/>
  <c r="N586" i="7"/>
  <c r="M586" i="7"/>
  <c r="L586" i="7"/>
  <c r="K586" i="7"/>
  <c r="J586" i="7"/>
  <c r="I586" i="7"/>
  <c r="H586" i="7"/>
  <c r="G586" i="7"/>
  <c r="F586" i="7"/>
  <c r="E586" i="7"/>
  <c r="D586" i="7"/>
  <c r="C586" i="7"/>
  <c r="B586" i="7"/>
  <c r="A586" i="7"/>
  <c r="AB585" i="7"/>
  <c r="AA585" i="7"/>
  <c r="Z585" i="7"/>
  <c r="Y585" i="7"/>
  <c r="X585" i="7"/>
  <c r="W585" i="7"/>
  <c r="V585" i="7"/>
  <c r="U585" i="7"/>
  <c r="T585" i="7"/>
  <c r="S585" i="7"/>
  <c r="R585" i="7"/>
  <c r="Q585" i="7"/>
  <c r="P585" i="7"/>
  <c r="O585" i="7"/>
  <c r="N585" i="7"/>
  <c r="M585" i="7"/>
  <c r="L585" i="7"/>
  <c r="K585" i="7"/>
  <c r="J585" i="7"/>
  <c r="I585" i="7"/>
  <c r="H585" i="7"/>
  <c r="G585" i="7"/>
  <c r="F585" i="7"/>
  <c r="E585" i="7"/>
  <c r="D585" i="7"/>
  <c r="C585" i="7"/>
  <c r="B585" i="7"/>
  <c r="A585" i="7"/>
  <c r="AB584" i="7"/>
  <c r="AA584" i="7"/>
  <c r="Z584" i="7"/>
  <c r="Y584" i="7"/>
  <c r="X584" i="7"/>
  <c r="W584" i="7"/>
  <c r="V584" i="7"/>
  <c r="U584" i="7"/>
  <c r="T584" i="7"/>
  <c r="S584" i="7"/>
  <c r="R584" i="7"/>
  <c r="Q584" i="7"/>
  <c r="P584" i="7"/>
  <c r="O584" i="7"/>
  <c r="N584" i="7"/>
  <c r="M584" i="7"/>
  <c r="L584" i="7"/>
  <c r="K584" i="7"/>
  <c r="J584" i="7"/>
  <c r="I584" i="7"/>
  <c r="H584" i="7"/>
  <c r="G584" i="7"/>
  <c r="F584" i="7"/>
  <c r="E584" i="7"/>
  <c r="D584" i="7"/>
  <c r="C584" i="7"/>
  <c r="B584" i="7"/>
  <c r="A584" i="7"/>
  <c r="AB583" i="7"/>
  <c r="AA583" i="7"/>
  <c r="Z583" i="7"/>
  <c r="Y583" i="7"/>
  <c r="X583" i="7"/>
  <c r="W583" i="7"/>
  <c r="V583" i="7"/>
  <c r="U583" i="7"/>
  <c r="T583" i="7"/>
  <c r="S583" i="7"/>
  <c r="R583" i="7"/>
  <c r="Q583" i="7"/>
  <c r="P583" i="7"/>
  <c r="O583" i="7"/>
  <c r="N583" i="7"/>
  <c r="M583" i="7"/>
  <c r="L583" i="7"/>
  <c r="K583" i="7"/>
  <c r="J583" i="7"/>
  <c r="I583" i="7"/>
  <c r="H583" i="7"/>
  <c r="G583" i="7"/>
  <c r="F583" i="7"/>
  <c r="E583" i="7"/>
  <c r="D583" i="7"/>
  <c r="C583" i="7"/>
  <c r="B583" i="7"/>
  <c r="A583" i="7"/>
  <c r="AB582" i="7"/>
  <c r="AA582" i="7"/>
  <c r="Z582" i="7"/>
  <c r="Y582" i="7"/>
  <c r="X582" i="7"/>
  <c r="W582" i="7"/>
  <c r="V582" i="7"/>
  <c r="U582" i="7"/>
  <c r="T582" i="7"/>
  <c r="S582" i="7"/>
  <c r="R582" i="7"/>
  <c r="Q582" i="7"/>
  <c r="P582" i="7"/>
  <c r="O582" i="7"/>
  <c r="N582" i="7"/>
  <c r="M582" i="7"/>
  <c r="L582" i="7"/>
  <c r="K582" i="7"/>
  <c r="J582" i="7"/>
  <c r="I582" i="7"/>
  <c r="H582" i="7"/>
  <c r="G582" i="7"/>
  <c r="F582" i="7"/>
  <c r="E582" i="7"/>
  <c r="D582" i="7"/>
  <c r="C582" i="7"/>
  <c r="B582" i="7"/>
  <c r="A582" i="7"/>
  <c r="AB581" i="7"/>
  <c r="AA581" i="7"/>
  <c r="Z581" i="7"/>
  <c r="Y581" i="7"/>
  <c r="X581" i="7"/>
  <c r="W581" i="7"/>
  <c r="V581" i="7"/>
  <c r="U581" i="7"/>
  <c r="T581" i="7"/>
  <c r="S581" i="7"/>
  <c r="R581" i="7"/>
  <c r="Q581" i="7"/>
  <c r="P581" i="7"/>
  <c r="O581" i="7"/>
  <c r="N581" i="7"/>
  <c r="M581" i="7"/>
  <c r="L581" i="7"/>
  <c r="K581" i="7"/>
  <c r="J581" i="7"/>
  <c r="I581" i="7"/>
  <c r="H581" i="7"/>
  <c r="G581" i="7"/>
  <c r="F581" i="7"/>
  <c r="E581" i="7"/>
  <c r="D581" i="7"/>
  <c r="C581" i="7"/>
  <c r="B581" i="7"/>
  <c r="A581" i="7"/>
  <c r="AB580" i="7"/>
  <c r="AA580" i="7"/>
  <c r="Z580" i="7"/>
  <c r="Y580" i="7"/>
  <c r="X580" i="7"/>
  <c r="W580" i="7"/>
  <c r="V580" i="7"/>
  <c r="U580" i="7"/>
  <c r="T580" i="7"/>
  <c r="S580" i="7"/>
  <c r="R580" i="7"/>
  <c r="Q580" i="7"/>
  <c r="P580" i="7"/>
  <c r="O580" i="7"/>
  <c r="N580" i="7"/>
  <c r="M580" i="7"/>
  <c r="L580" i="7"/>
  <c r="K580" i="7"/>
  <c r="J580" i="7"/>
  <c r="I580" i="7"/>
  <c r="H580" i="7"/>
  <c r="G580" i="7"/>
  <c r="F580" i="7"/>
  <c r="E580" i="7"/>
  <c r="D580" i="7"/>
  <c r="C580" i="7"/>
  <c r="B580" i="7"/>
  <c r="A580" i="7"/>
  <c r="AB579" i="7"/>
  <c r="AA579" i="7"/>
  <c r="Z579" i="7"/>
  <c r="Y579" i="7"/>
  <c r="X579" i="7"/>
  <c r="W579" i="7"/>
  <c r="V579" i="7"/>
  <c r="U579" i="7"/>
  <c r="T579" i="7"/>
  <c r="S579" i="7"/>
  <c r="R579" i="7"/>
  <c r="Q579" i="7"/>
  <c r="P579" i="7"/>
  <c r="O579" i="7"/>
  <c r="N579" i="7"/>
  <c r="M579" i="7"/>
  <c r="L579" i="7"/>
  <c r="K579" i="7"/>
  <c r="J579" i="7"/>
  <c r="I579" i="7"/>
  <c r="H579" i="7"/>
  <c r="G579" i="7"/>
  <c r="F579" i="7"/>
  <c r="E579" i="7"/>
  <c r="D579" i="7"/>
  <c r="C579" i="7"/>
  <c r="B579" i="7"/>
  <c r="A579" i="7"/>
  <c r="AB578" i="7"/>
  <c r="AA578" i="7"/>
  <c r="Z578" i="7"/>
  <c r="Y578" i="7"/>
  <c r="X578" i="7"/>
  <c r="W578" i="7"/>
  <c r="V578" i="7"/>
  <c r="U578" i="7"/>
  <c r="T578" i="7"/>
  <c r="S578" i="7"/>
  <c r="R578" i="7"/>
  <c r="Q578" i="7"/>
  <c r="P578" i="7"/>
  <c r="O578" i="7"/>
  <c r="N578" i="7"/>
  <c r="M578" i="7"/>
  <c r="L578" i="7"/>
  <c r="K578" i="7"/>
  <c r="J578" i="7"/>
  <c r="I578" i="7"/>
  <c r="H578" i="7"/>
  <c r="G578" i="7"/>
  <c r="F578" i="7"/>
  <c r="E578" i="7"/>
  <c r="D578" i="7"/>
  <c r="C578" i="7"/>
  <c r="B578" i="7"/>
  <c r="A578" i="7"/>
  <c r="AB577" i="7"/>
  <c r="AA577" i="7"/>
  <c r="Z577" i="7"/>
  <c r="Y577" i="7"/>
  <c r="X577" i="7"/>
  <c r="W577" i="7"/>
  <c r="V577" i="7"/>
  <c r="U577" i="7"/>
  <c r="T577" i="7"/>
  <c r="S577" i="7"/>
  <c r="R577" i="7"/>
  <c r="Q577" i="7"/>
  <c r="P577" i="7"/>
  <c r="O577" i="7"/>
  <c r="N577" i="7"/>
  <c r="M577" i="7"/>
  <c r="L577" i="7"/>
  <c r="K577" i="7"/>
  <c r="J577" i="7"/>
  <c r="I577" i="7"/>
  <c r="H577" i="7"/>
  <c r="G577" i="7"/>
  <c r="F577" i="7"/>
  <c r="E577" i="7"/>
  <c r="D577" i="7"/>
  <c r="C577" i="7"/>
  <c r="B577" i="7"/>
  <c r="A577" i="7"/>
  <c r="AB576" i="7"/>
  <c r="AA576" i="7"/>
  <c r="Z576" i="7"/>
  <c r="Y576" i="7"/>
  <c r="X576" i="7"/>
  <c r="W576" i="7"/>
  <c r="V576" i="7"/>
  <c r="U576" i="7"/>
  <c r="T576" i="7"/>
  <c r="S576" i="7"/>
  <c r="R576" i="7"/>
  <c r="Q576" i="7"/>
  <c r="P576" i="7"/>
  <c r="O576" i="7"/>
  <c r="N576" i="7"/>
  <c r="M576" i="7"/>
  <c r="L576" i="7"/>
  <c r="K576" i="7"/>
  <c r="J576" i="7"/>
  <c r="I576" i="7"/>
  <c r="H576" i="7"/>
  <c r="G576" i="7"/>
  <c r="F576" i="7"/>
  <c r="E576" i="7"/>
  <c r="D576" i="7"/>
  <c r="C576" i="7"/>
  <c r="B576" i="7"/>
  <c r="A576" i="7"/>
  <c r="AB575" i="7"/>
  <c r="AA575" i="7"/>
  <c r="Z575" i="7"/>
  <c r="Y575" i="7"/>
  <c r="X575" i="7"/>
  <c r="W575" i="7"/>
  <c r="V575" i="7"/>
  <c r="U575" i="7"/>
  <c r="T575" i="7"/>
  <c r="S575" i="7"/>
  <c r="R575" i="7"/>
  <c r="Q575" i="7"/>
  <c r="P575" i="7"/>
  <c r="O575" i="7"/>
  <c r="N575" i="7"/>
  <c r="M575" i="7"/>
  <c r="L575" i="7"/>
  <c r="K575" i="7"/>
  <c r="J575" i="7"/>
  <c r="I575" i="7"/>
  <c r="H575" i="7"/>
  <c r="G575" i="7"/>
  <c r="F575" i="7"/>
  <c r="E575" i="7"/>
  <c r="D575" i="7"/>
  <c r="C575" i="7"/>
  <c r="B575" i="7"/>
  <c r="A575" i="7"/>
  <c r="AB574" i="7"/>
  <c r="AA574" i="7"/>
  <c r="Z574" i="7"/>
  <c r="Y574" i="7"/>
  <c r="X574" i="7"/>
  <c r="W574" i="7"/>
  <c r="V574" i="7"/>
  <c r="U574" i="7"/>
  <c r="T574" i="7"/>
  <c r="S574" i="7"/>
  <c r="R574" i="7"/>
  <c r="Q574" i="7"/>
  <c r="P574" i="7"/>
  <c r="O574" i="7"/>
  <c r="N574" i="7"/>
  <c r="M574" i="7"/>
  <c r="L574" i="7"/>
  <c r="K574" i="7"/>
  <c r="J574" i="7"/>
  <c r="I574" i="7"/>
  <c r="H574" i="7"/>
  <c r="G574" i="7"/>
  <c r="F574" i="7"/>
  <c r="E574" i="7"/>
  <c r="D574" i="7"/>
  <c r="C574" i="7"/>
  <c r="B574" i="7"/>
  <c r="A574" i="7"/>
  <c r="AB573" i="7"/>
  <c r="AA573" i="7"/>
  <c r="Z573" i="7"/>
  <c r="Y573" i="7"/>
  <c r="X573" i="7"/>
  <c r="W573" i="7"/>
  <c r="V573" i="7"/>
  <c r="U573" i="7"/>
  <c r="T573" i="7"/>
  <c r="S573" i="7"/>
  <c r="R573" i="7"/>
  <c r="Q573" i="7"/>
  <c r="P573" i="7"/>
  <c r="O573" i="7"/>
  <c r="N573" i="7"/>
  <c r="M573" i="7"/>
  <c r="L573" i="7"/>
  <c r="K573" i="7"/>
  <c r="J573" i="7"/>
  <c r="I573" i="7"/>
  <c r="H573" i="7"/>
  <c r="G573" i="7"/>
  <c r="F573" i="7"/>
  <c r="E573" i="7"/>
  <c r="D573" i="7"/>
  <c r="C573" i="7"/>
  <c r="B573" i="7"/>
  <c r="A573" i="7"/>
  <c r="AB572" i="7"/>
  <c r="AA572" i="7"/>
  <c r="Z572" i="7"/>
  <c r="Y572" i="7"/>
  <c r="X572" i="7"/>
  <c r="W572" i="7"/>
  <c r="V572" i="7"/>
  <c r="U572" i="7"/>
  <c r="T572" i="7"/>
  <c r="S572" i="7"/>
  <c r="R572" i="7"/>
  <c r="Q572" i="7"/>
  <c r="P572" i="7"/>
  <c r="O572" i="7"/>
  <c r="N572" i="7"/>
  <c r="M572" i="7"/>
  <c r="L572" i="7"/>
  <c r="K572" i="7"/>
  <c r="J572" i="7"/>
  <c r="I572" i="7"/>
  <c r="H572" i="7"/>
  <c r="G572" i="7"/>
  <c r="F572" i="7"/>
  <c r="E572" i="7"/>
  <c r="D572" i="7"/>
  <c r="C572" i="7"/>
  <c r="B572" i="7"/>
  <c r="A572" i="7"/>
  <c r="AB557" i="7"/>
  <c r="AA557" i="7"/>
  <c r="Z557" i="7"/>
  <c r="Y557" i="7"/>
  <c r="X557" i="7"/>
  <c r="W557" i="7"/>
  <c r="V557" i="7"/>
  <c r="U557" i="7"/>
  <c r="T557" i="7"/>
  <c r="S557" i="7"/>
  <c r="R557" i="7"/>
  <c r="Q557" i="7"/>
  <c r="P557" i="7"/>
  <c r="O557" i="7"/>
  <c r="N557" i="7"/>
  <c r="M557" i="7"/>
  <c r="L557" i="7"/>
  <c r="K557" i="7"/>
  <c r="J557" i="7"/>
  <c r="I557" i="7"/>
  <c r="H557" i="7"/>
  <c r="G557" i="7"/>
  <c r="F557" i="7"/>
  <c r="E557" i="7"/>
  <c r="D557" i="7"/>
  <c r="C557" i="7"/>
  <c r="B557" i="7"/>
  <c r="A557" i="7"/>
  <c r="AB570" i="7"/>
  <c r="AA570" i="7"/>
  <c r="Z570" i="7"/>
  <c r="Y570" i="7"/>
  <c r="X570" i="7"/>
  <c r="W570" i="7"/>
  <c r="V570" i="7"/>
  <c r="U570" i="7"/>
  <c r="T570" i="7"/>
  <c r="S570" i="7"/>
  <c r="R570" i="7"/>
  <c r="Q570" i="7"/>
  <c r="P570" i="7"/>
  <c r="O570" i="7"/>
  <c r="N570" i="7"/>
  <c r="M570" i="7"/>
  <c r="L570" i="7"/>
  <c r="K570" i="7"/>
  <c r="J570" i="7"/>
  <c r="I570" i="7"/>
  <c r="H570" i="7"/>
  <c r="G570" i="7"/>
  <c r="F570" i="7"/>
  <c r="E570" i="7"/>
  <c r="D570" i="7"/>
  <c r="C570" i="7"/>
  <c r="B570" i="7"/>
  <c r="A570" i="7"/>
  <c r="AB569" i="7"/>
  <c r="AA569" i="7"/>
  <c r="Z569" i="7"/>
  <c r="Y569" i="7"/>
  <c r="X569" i="7"/>
  <c r="W569" i="7"/>
  <c r="V569" i="7"/>
  <c r="U569" i="7"/>
  <c r="T569" i="7"/>
  <c r="S569" i="7"/>
  <c r="R569" i="7"/>
  <c r="Q569" i="7"/>
  <c r="P569" i="7"/>
  <c r="O569" i="7"/>
  <c r="N569" i="7"/>
  <c r="M569" i="7"/>
  <c r="L569" i="7"/>
  <c r="K569" i="7"/>
  <c r="J569" i="7"/>
  <c r="I569" i="7"/>
  <c r="H569" i="7"/>
  <c r="G569" i="7"/>
  <c r="F569" i="7"/>
  <c r="E569" i="7"/>
  <c r="D569" i="7"/>
  <c r="C569" i="7"/>
  <c r="B569" i="7"/>
  <c r="A569" i="7"/>
  <c r="AB568" i="7"/>
  <c r="AA568" i="7"/>
  <c r="Z568" i="7"/>
  <c r="Y568" i="7"/>
  <c r="X568" i="7"/>
  <c r="W568" i="7"/>
  <c r="V568" i="7"/>
  <c r="U568" i="7"/>
  <c r="T568" i="7"/>
  <c r="S568" i="7"/>
  <c r="R568" i="7"/>
  <c r="Q568" i="7"/>
  <c r="P568" i="7"/>
  <c r="O568" i="7"/>
  <c r="N568" i="7"/>
  <c r="M568" i="7"/>
  <c r="L568" i="7"/>
  <c r="K568" i="7"/>
  <c r="J568" i="7"/>
  <c r="I568" i="7"/>
  <c r="H568" i="7"/>
  <c r="G568" i="7"/>
  <c r="F568" i="7"/>
  <c r="E568" i="7"/>
  <c r="D568" i="7"/>
  <c r="C568" i="7"/>
  <c r="B568" i="7"/>
  <c r="A568" i="7"/>
  <c r="AB567" i="7"/>
  <c r="AA567" i="7"/>
  <c r="Z567" i="7"/>
  <c r="Y567" i="7"/>
  <c r="X567" i="7"/>
  <c r="W567" i="7"/>
  <c r="V567" i="7"/>
  <c r="U567" i="7"/>
  <c r="T567" i="7"/>
  <c r="S567" i="7"/>
  <c r="R567" i="7"/>
  <c r="Q567" i="7"/>
  <c r="P567" i="7"/>
  <c r="O567" i="7"/>
  <c r="N567" i="7"/>
  <c r="M567" i="7"/>
  <c r="L567" i="7"/>
  <c r="K567" i="7"/>
  <c r="J567" i="7"/>
  <c r="I567" i="7"/>
  <c r="H567" i="7"/>
  <c r="G567" i="7"/>
  <c r="F567" i="7"/>
  <c r="E567" i="7"/>
  <c r="D567" i="7"/>
  <c r="C567" i="7"/>
  <c r="B567" i="7"/>
  <c r="A567" i="7"/>
  <c r="AB566" i="7"/>
  <c r="AA566" i="7"/>
  <c r="Z566" i="7"/>
  <c r="Y566" i="7"/>
  <c r="X566" i="7"/>
  <c r="W566" i="7"/>
  <c r="V566" i="7"/>
  <c r="U566" i="7"/>
  <c r="T566" i="7"/>
  <c r="S566" i="7"/>
  <c r="R566" i="7"/>
  <c r="Q566" i="7"/>
  <c r="P566" i="7"/>
  <c r="O566" i="7"/>
  <c r="N566" i="7"/>
  <c r="M566" i="7"/>
  <c r="L566" i="7"/>
  <c r="K566" i="7"/>
  <c r="J566" i="7"/>
  <c r="I566" i="7"/>
  <c r="H566" i="7"/>
  <c r="G566" i="7"/>
  <c r="F566" i="7"/>
  <c r="E566" i="7"/>
  <c r="D566" i="7"/>
  <c r="C566" i="7"/>
  <c r="B566" i="7"/>
  <c r="A566" i="7"/>
  <c r="AB565" i="7"/>
  <c r="AA565" i="7"/>
  <c r="Z565" i="7"/>
  <c r="Y565" i="7"/>
  <c r="X565" i="7"/>
  <c r="W565" i="7"/>
  <c r="V565" i="7"/>
  <c r="U565" i="7"/>
  <c r="T565" i="7"/>
  <c r="S565" i="7"/>
  <c r="R565" i="7"/>
  <c r="Q565" i="7"/>
  <c r="P565" i="7"/>
  <c r="O565" i="7"/>
  <c r="N565" i="7"/>
  <c r="M565" i="7"/>
  <c r="L565" i="7"/>
  <c r="K565" i="7"/>
  <c r="J565" i="7"/>
  <c r="I565" i="7"/>
  <c r="H565" i="7"/>
  <c r="G565" i="7"/>
  <c r="F565" i="7"/>
  <c r="E565" i="7"/>
  <c r="D565" i="7"/>
  <c r="C565" i="7"/>
  <c r="B565" i="7"/>
  <c r="A565" i="7"/>
  <c r="AB564" i="7"/>
  <c r="AA564" i="7"/>
  <c r="Z564" i="7"/>
  <c r="Y564" i="7"/>
  <c r="X564" i="7"/>
  <c r="W564" i="7"/>
  <c r="V564" i="7"/>
  <c r="U564" i="7"/>
  <c r="T564" i="7"/>
  <c r="S564" i="7"/>
  <c r="R564" i="7"/>
  <c r="Q564" i="7"/>
  <c r="P564" i="7"/>
  <c r="O564" i="7"/>
  <c r="N564" i="7"/>
  <c r="M564" i="7"/>
  <c r="L564" i="7"/>
  <c r="K564" i="7"/>
  <c r="J564" i="7"/>
  <c r="I564" i="7"/>
  <c r="H564" i="7"/>
  <c r="G564" i="7"/>
  <c r="F564" i="7"/>
  <c r="E564" i="7"/>
  <c r="D564" i="7"/>
  <c r="C564" i="7"/>
  <c r="B564" i="7"/>
  <c r="A564" i="7"/>
  <c r="AB563" i="7"/>
  <c r="AA563" i="7"/>
  <c r="Z563" i="7"/>
  <c r="Y563" i="7"/>
  <c r="X563" i="7"/>
  <c r="W563" i="7"/>
  <c r="V563" i="7"/>
  <c r="U563" i="7"/>
  <c r="T563" i="7"/>
  <c r="S563" i="7"/>
  <c r="R563" i="7"/>
  <c r="Q563" i="7"/>
  <c r="P563" i="7"/>
  <c r="O563" i="7"/>
  <c r="N563" i="7"/>
  <c r="M563" i="7"/>
  <c r="L563" i="7"/>
  <c r="K563" i="7"/>
  <c r="J563" i="7"/>
  <c r="I563" i="7"/>
  <c r="H563" i="7"/>
  <c r="G563" i="7"/>
  <c r="F563" i="7"/>
  <c r="E563" i="7"/>
  <c r="D563" i="7"/>
  <c r="C563" i="7"/>
  <c r="B563" i="7"/>
  <c r="A563" i="7"/>
  <c r="AB562" i="7"/>
  <c r="AA562" i="7"/>
  <c r="Z562" i="7"/>
  <c r="Y562" i="7"/>
  <c r="X562" i="7"/>
  <c r="W562" i="7"/>
  <c r="V562" i="7"/>
  <c r="U562" i="7"/>
  <c r="T562" i="7"/>
  <c r="S562" i="7"/>
  <c r="R562" i="7"/>
  <c r="Q562" i="7"/>
  <c r="P562" i="7"/>
  <c r="O562" i="7"/>
  <c r="N562" i="7"/>
  <c r="M562" i="7"/>
  <c r="L562" i="7"/>
  <c r="K562" i="7"/>
  <c r="J562" i="7"/>
  <c r="I562" i="7"/>
  <c r="H562" i="7"/>
  <c r="G562" i="7"/>
  <c r="F562" i="7"/>
  <c r="E562" i="7"/>
  <c r="D562" i="7"/>
  <c r="C562" i="7"/>
  <c r="B562" i="7"/>
  <c r="A562" i="7"/>
  <c r="AB561" i="7"/>
  <c r="AA561" i="7"/>
  <c r="Z561" i="7"/>
  <c r="Y561" i="7"/>
  <c r="X561" i="7"/>
  <c r="W561" i="7"/>
  <c r="V561" i="7"/>
  <c r="U561" i="7"/>
  <c r="T561" i="7"/>
  <c r="S561" i="7"/>
  <c r="R561" i="7"/>
  <c r="Q561" i="7"/>
  <c r="P561" i="7"/>
  <c r="O561" i="7"/>
  <c r="N561" i="7"/>
  <c r="M561" i="7"/>
  <c r="L561" i="7"/>
  <c r="K561" i="7"/>
  <c r="J561" i="7"/>
  <c r="I561" i="7"/>
  <c r="H561" i="7"/>
  <c r="G561" i="7"/>
  <c r="F561" i="7"/>
  <c r="E561" i="7"/>
  <c r="D561" i="7"/>
  <c r="C561" i="7"/>
  <c r="B561" i="7"/>
  <c r="A561" i="7"/>
  <c r="AB560" i="7"/>
  <c r="AA560" i="7"/>
  <c r="Z560" i="7"/>
  <c r="Y560" i="7"/>
  <c r="X560" i="7"/>
  <c r="W560" i="7"/>
  <c r="V560" i="7"/>
  <c r="U560" i="7"/>
  <c r="T560" i="7"/>
  <c r="S560" i="7"/>
  <c r="R560" i="7"/>
  <c r="Q560" i="7"/>
  <c r="P560" i="7"/>
  <c r="O560" i="7"/>
  <c r="N560" i="7"/>
  <c r="M560" i="7"/>
  <c r="L560" i="7"/>
  <c r="K560" i="7"/>
  <c r="J560" i="7"/>
  <c r="I560" i="7"/>
  <c r="H560" i="7"/>
  <c r="G560" i="7"/>
  <c r="F560" i="7"/>
  <c r="E560" i="7"/>
  <c r="D560" i="7"/>
  <c r="C560" i="7"/>
  <c r="B560" i="7"/>
  <c r="A560" i="7"/>
  <c r="AB559" i="7"/>
  <c r="AA559" i="7"/>
  <c r="Z559" i="7"/>
  <c r="Y559" i="7"/>
  <c r="X559" i="7"/>
  <c r="W559" i="7"/>
  <c r="V559" i="7"/>
  <c r="U559" i="7"/>
  <c r="T559" i="7"/>
  <c r="S559" i="7"/>
  <c r="R559" i="7"/>
  <c r="Q559" i="7"/>
  <c r="P559" i="7"/>
  <c r="O559" i="7"/>
  <c r="N559" i="7"/>
  <c r="M559" i="7"/>
  <c r="L559" i="7"/>
  <c r="K559" i="7"/>
  <c r="J559" i="7"/>
  <c r="I559" i="7"/>
  <c r="H559" i="7"/>
  <c r="G559" i="7"/>
  <c r="F559" i="7"/>
  <c r="E559" i="7"/>
  <c r="D559" i="7"/>
  <c r="C559" i="7"/>
  <c r="B559" i="7"/>
  <c r="A559" i="7"/>
  <c r="AB558" i="7"/>
  <c r="AA558" i="7"/>
  <c r="Z558" i="7"/>
  <c r="Y558" i="7"/>
  <c r="X558" i="7"/>
  <c r="W558" i="7"/>
  <c r="V558" i="7"/>
  <c r="U558" i="7"/>
  <c r="T558" i="7"/>
  <c r="S558" i="7"/>
  <c r="R558" i="7"/>
  <c r="Q558" i="7"/>
  <c r="P558" i="7"/>
  <c r="O558" i="7"/>
  <c r="N558" i="7"/>
  <c r="M558" i="7"/>
  <c r="L558" i="7"/>
  <c r="K558" i="7"/>
  <c r="J558" i="7"/>
  <c r="I558" i="7"/>
  <c r="H558" i="7"/>
  <c r="G558" i="7"/>
  <c r="F558" i="7"/>
  <c r="E558" i="7"/>
  <c r="D558" i="7"/>
  <c r="C558" i="7"/>
  <c r="B558" i="7"/>
  <c r="A558" i="7"/>
  <c r="AB536" i="7"/>
  <c r="AA536" i="7"/>
  <c r="Z536" i="7"/>
  <c r="Y536" i="7"/>
  <c r="X536" i="7"/>
  <c r="W536" i="7"/>
  <c r="V536" i="7"/>
  <c r="U536" i="7"/>
  <c r="T536" i="7"/>
  <c r="S536" i="7"/>
  <c r="R536" i="7"/>
  <c r="Q536" i="7"/>
  <c r="P536" i="7"/>
  <c r="O536" i="7"/>
  <c r="N536" i="7"/>
  <c r="M536" i="7"/>
  <c r="L536" i="7"/>
  <c r="K536" i="7"/>
  <c r="J536" i="7"/>
  <c r="I536" i="7"/>
  <c r="H536" i="7"/>
  <c r="G536" i="7"/>
  <c r="F536" i="7"/>
  <c r="E536" i="7"/>
  <c r="D536" i="7"/>
  <c r="C536" i="7"/>
  <c r="B536" i="7"/>
  <c r="A536" i="7"/>
  <c r="AB556" i="7"/>
  <c r="AA556" i="7"/>
  <c r="Z556" i="7"/>
  <c r="Y556" i="7"/>
  <c r="X556" i="7"/>
  <c r="W556" i="7"/>
  <c r="V556" i="7"/>
  <c r="U556" i="7"/>
  <c r="T556" i="7"/>
  <c r="S556" i="7"/>
  <c r="R556" i="7"/>
  <c r="Q556" i="7"/>
  <c r="P556" i="7"/>
  <c r="O556" i="7"/>
  <c r="N556" i="7"/>
  <c r="M556" i="7"/>
  <c r="L556" i="7"/>
  <c r="K556" i="7"/>
  <c r="J556" i="7"/>
  <c r="I556" i="7"/>
  <c r="H556" i="7"/>
  <c r="G556" i="7"/>
  <c r="F556" i="7"/>
  <c r="E556" i="7"/>
  <c r="D556" i="7"/>
  <c r="C556" i="7"/>
  <c r="B556" i="7"/>
  <c r="A556" i="7"/>
  <c r="AB555" i="7"/>
  <c r="AA555" i="7"/>
  <c r="Z555" i="7"/>
  <c r="Y555" i="7"/>
  <c r="X555" i="7"/>
  <c r="W555" i="7"/>
  <c r="V555" i="7"/>
  <c r="U555" i="7"/>
  <c r="T555" i="7"/>
  <c r="S555" i="7"/>
  <c r="R555" i="7"/>
  <c r="Q555" i="7"/>
  <c r="P555" i="7"/>
  <c r="O555" i="7"/>
  <c r="N555" i="7"/>
  <c r="M555" i="7"/>
  <c r="L555" i="7"/>
  <c r="K555" i="7"/>
  <c r="J555" i="7"/>
  <c r="I555" i="7"/>
  <c r="H555" i="7"/>
  <c r="G555" i="7"/>
  <c r="F555" i="7"/>
  <c r="E555" i="7"/>
  <c r="D555" i="7"/>
  <c r="C555" i="7"/>
  <c r="B555" i="7"/>
  <c r="A555" i="7"/>
  <c r="AB554" i="7"/>
  <c r="AA554" i="7"/>
  <c r="Z554" i="7"/>
  <c r="Y554" i="7"/>
  <c r="X554" i="7"/>
  <c r="W554" i="7"/>
  <c r="V554" i="7"/>
  <c r="U554" i="7"/>
  <c r="T554" i="7"/>
  <c r="S554" i="7"/>
  <c r="R554" i="7"/>
  <c r="Q554" i="7"/>
  <c r="P554" i="7"/>
  <c r="O554" i="7"/>
  <c r="N554" i="7"/>
  <c r="M554" i="7"/>
  <c r="L554" i="7"/>
  <c r="K554" i="7"/>
  <c r="J554" i="7"/>
  <c r="I554" i="7"/>
  <c r="H554" i="7"/>
  <c r="G554" i="7"/>
  <c r="F554" i="7"/>
  <c r="E554" i="7"/>
  <c r="D554" i="7"/>
  <c r="C554" i="7"/>
  <c r="B554" i="7"/>
  <c r="A554" i="7"/>
  <c r="AB553" i="7"/>
  <c r="AA553" i="7"/>
  <c r="Z553" i="7"/>
  <c r="Y553" i="7"/>
  <c r="X553" i="7"/>
  <c r="W553" i="7"/>
  <c r="V553" i="7"/>
  <c r="U553" i="7"/>
  <c r="T553" i="7"/>
  <c r="S553" i="7"/>
  <c r="R553" i="7"/>
  <c r="Q553" i="7"/>
  <c r="P553" i="7"/>
  <c r="O553" i="7"/>
  <c r="N553" i="7"/>
  <c r="M553" i="7"/>
  <c r="L553" i="7"/>
  <c r="K553" i="7"/>
  <c r="J553" i="7"/>
  <c r="I553" i="7"/>
  <c r="H553" i="7"/>
  <c r="G553" i="7"/>
  <c r="F553" i="7"/>
  <c r="E553" i="7"/>
  <c r="D553" i="7"/>
  <c r="C553" i="7"/>
  <c r="B553" i="7"/>
  <c r="A553" i="7"/>
  <c r="AB552" i="7"/>
  <c r="AA552" i="7"/>
  <c r="Z552" i="7"/>
  <c r="Y552" i="7"/>
  <c r="X552" i="7"/>
  <c r="W552" i="7"/>
  <c r="V552" i="7"/>
  <c r="U552" i="7"/>
  <c r="T552" i="7"/>
  <c r="S552" i="7"/>
  <c r="R552" i="7"/>
  <c r="Q552" i="7"/>
  <c r="P552" i="7"/>
  <c r="O552" i="7"/>
  <c r="N552" i="7"/>
  <c r="M552" i="7"/>
  <c r="L552" i="7"/>
  <c r="K552" i="7"/>
  <c r="J552" i="7"/>
  <c r="I552" i="7"/>
  <c r="H552" i="7"/>
  <c r="G552" i="7"/>
  <c r="F552" i="7"/>
  <c r="E552" i="7"/>
  <c r="D552" i="7"/>
  <c r="C552" i="7"/>
  <c r="B552" i="7"/>
  <c r="A552" i="7"/>
  <c r="AB551" i="7"/>
  <c r="AA551" i="7"/>
  <c r="Z551" i="7"/>
  <c r="Y551" i="7"/>
  <c r="X551" i="7"/>
  <c r="W551" i="7"/>
  <c r="V551" i="7"/>
  <c r="U551" i="7"/>
  <c r="T551" i="7"/>
  <c r="S551" i="7"/>
  <c r="R551" i="7"/>
  <c r="Q551" i="7"/>
  <c r="P551" i="7"/>
  <c r="O551" i="7"/>
  <c r="N551" i="7"/>
  <c r="M551" i="7"/>
  <c r="L551" i="7"/>
  <c r="K551" i="7"/>
  <c r="J551" i="7"/>
  <c r="I551" i="7"/>
  <c r="H551" i="7"/>
  <c r="G551" i="7"/>
  <c r="F551" i="7"/>
  <c r="E551" i="7"/>
  <c r="D551" i="7"/>
  <c r="C551" i="7"/>
  <c r="B551" i="7"/>
  <c r="A551" i="7"/>
  <c r="AB550" i="7"/>
  <c r="AA550" i="7"/>
  <c r="Z550" i="7"/>
  <c r="Y550" i="7"/>
  <c r="X550" i="7"/>
  <c r="W550" i="7"/>
  <c r="V550" i="7"/>
  <c r="U550" i="7"/>
  <c r="T550" i="7"/>
  <c r="S550" i="7"/>
  <c r="R550" i="7"/>
  <c r="Q550" i="7"/>
  <c r="P550" i="7"/>
  <c r="O550" i="7"/>
  <c r="N550" i="7"/>
  <c r="M550" i="7"/>
  <c r="L550" i="7"/>
  <c r="K550" i="7"/>
  <c r="J550" i="7"/>
  <c r="I550" i="7"/>
  <c r="H550" i="7"/>
  <c r="G550" i="7"/>
  <c r="F550" i="7"/>
  <c r="E550" i="7"/>
  <c r="D550" i="7"/>
  <c r="C550" i="7"/>
  <c r="B550" i="7"/>
  <c r="A550" i="7"/>
  <c r="AB549" i="7"/>
  <c r="AA549" i="7"/>
  <c r="Z549" i="7"/>
  <c r="Y549" i="7"/>
  <c r="X549" i="7"/>
  <c r="W549" i="7"/>
  <c r="V549" i="7"/>
  <c r="U549" i="7"/>
  <c r="T549" i="7"/>
  <c r="S549" i="7"/>
  <c r="R549" i="7"/>
  <c r="Q549" i="7"/>
  <c r="P549" i="7"/>
  <c r="O549" i="7"/>
  <c r="N549" i="7"/>
  <c r="M549" i="7"/>
  <c r="L549" i="7"/>
  <c r="K549" i="7"/>
  <c r="J549" i="7"/>
  <c r="I549" i="7"/>
  <c r="H549" i="7"/>
  <c r="G549" i="7"/>
  <c r="F549" i="7"/>
  <c r="E549" i="7"/>
  <c r="D549" i="7"/>
  <c r="C549" i="7"/>
  <c r="B549" i="7"/>
  <c r="A549" i="7"/>
  <c r="AB548" i="7"/>
  <c r="AA548" i="7"/>
  <c r="Z548" i="7"/>
  <c r="Y548" i="7"/>
  <c r="X548" i="7"/>
  <c r="W548" i="7"/>
  <c r="V548" i="7"/>
  <c r="U548" i="7"/>
  <c r="T548" i="7"/>
  <c r="S548" i="7"/>
  <c r="R548" i="7"/>
  <c r="Q548" i="7"/>
  <c r="P548" i="7"/>
  <c r="O548" i="7"/>
  <c r="N548" i="7"/>
  <c r="M548" i="7"/>
  <c r="L548" i="7"/>
  <c r="K548" i="7"/>
  <c r="J548" i="7"/>
  <c r="I548" i="7"/>
  <c r="H548" i="7"/>
  <c r="G548" i="7"/>
  <c r="F548" i="7"/>
  <c r="E548" i="7"/>
  <c r="D548" i="7"/>
  <c r="C548" i="7"/>
  <c r="B548" i="7"/>
  <c r="A548" i="7"/>
  <c r="AB547" i="7"/>
  <c r="AA547" i="7"/>
  <c r="Z547" i="7"/>
  <c r="Y547" i="7"/>
  <c r="X547" i="7"/>
  <c r="W547" i="7"/>
  <c r="V547" i="7"/>
  <c r="U547" i="7"/>
  <c r="T547" i="7"/>
  <c r="S547" i="7"/>
  <c r="R547" i="7"/>
  <c r="Q547" i="7"/>
  <c r="P547" i="7"/>
  <c r="O547" i="7"/>
  <c r="N547" i="7"/>
  <c r="M547" i="7"/>
  <c r="L547" i="7"/>
  <c r="K547" i="7"/>
  <c r="J547" i="7"/>
  <c r="I547" i="7"/>
  <c r="H547" i="7"/>
  <c r="G547" i="7"/>
  <c r="F547" i="7"/>
  <c r="E547" i="7"/>
  <c r="D547" i="7"/>
  <c r="C547" i="7"/>
  <c r="B547" i="7"/>
  <c r="A547" i="7"/>
  <c r="AB546" i="7"/>
  <c r="AA546" i="7"/>
  <c r="Z546" i="7"/>
  <c r="Y546" i="7"/>
  <c r="X546" i="7"/>
  <c r="W546" i="7"/>
  <c r="V546" i="7"/>
  <c r="U546" i="7"/>
  <c r="T546" i="7"/>
  <c r="S546" i="7"/>
  <c r="R546" i="7"/>
  <c r="Q546" i="7"/>
  <c r="P546" i="7"/>
  <c r="O546" i="7"/>
  <c r="N546" i="7"/>
  <c r="M546" i="7"/>
  <c r="L546" i="7"/>
  <c r="K546" i="7"/>
  <c r="J546" i="7"/>
  <c r="I546" i="7"/>
  <c r="H546" i="7"/>
  <c r="G546" i="7"/>
  <c r="F546" i="7"/>
  <c r="E546" i="7"/>
  <c r="D546" i="7"/>
  <c r="C546" i="7"/>
  <c r="B546" i="7"/>
  <c r="A546" i="7"/>
  <c r="AB545" i="7"/>
  <c r="AA545" i="7"/>
  <c r="Z545" i="7"/>
  <c r="Y545" i="7"/>
  <c r="X545" i="7"/>
  <c r="W545" i="7"/>
  <c r="V545" i="7"/>
  <c r="U545" i="7"/>
  <c r="T545" i="7"/>
  <c r="S545" i="7"/>
  <c r="R545" i="7"/>
  <c r="Q545" i="7"/>
  <c r="P545" i="7"/>
  <c r="O545" i="7"/>
  <c r="N545" i="7"/>
  <c r="M545" i="7"/>
  <c r="L545" i="7"/>
  <c r="K545" i="7"/>
  <c r="J545" i="7"/>
  <c r="I545" i="7"/>
  <c r="H545" i="7"/>
  <c r="G545" i="7"/>
  <c r="F545" i="7"/>
  <c r="E545" i="7"/>
  <c r="D545" i="7"/>
  <c r="C545" i="7"/>
  <c r="B545" i="7"/>
  <c r="A545" i="7"/>
  <c r="AB544" i="7"/>
  <c r="AA544" i="7"/>
  <c r="Z544" i="7"/>
  <c r="Y544" i="7"/>
  <c r="X544" i="7"/>
  <c r="W544" i="7"/>
  <c r="V544" i="7"/>
  <c r="U544" i="7"/>
  <c r="T544" i="7"/>
  <c r="S544" i="7"/>
  <c r="R544" i="7"/>
  <c r="Q544" i="7"/>
  <c r="P544" i="7"/>
  <c r="O544" i="7"/>
  <c r="N544" i="7"/>
  <c r="M544" i="7"/>
  <c r="L544" i="7"/>
  <c r="K544" i="7"/>
  <c r="J544" i="7"/>
  <c r="I544" i="7"/>
  <c r="H544" i="7"/>
  <c r="G544" i="7"/>
  <c r="F544" i="7"/>
  <c r="E544" i="7"/>
  <c r="D544" i="7"/>
  <c r="C544" i="7"/>
  <c r="B544" i="7"/>
  <c r="A544" i="7"/>
  <c r="AB543" i="7"/>
  <c r="AA543" i="7"/>
  <c r="Z543" i="7"/>
  <c r="Y543" i="7"/>
  <c r="X543" i="7"/>
  <c r="W543" i="7"/>
  <c r="V543" i="7"/>
  <c r="U543" i="7"/>
  <c r="T543" i="7"/>
  <c r="S543" i="7"/>
  <c r="R543" i="7"/>
  <c r="Q543" i="7"/>
  <c r="P543" i="7"/>
  <c r="O543" i="7"/>
  <c r="N543" i="7"/>
  <c r="M543" i="7"/>
  <c r="L543" i="7"/>
  <c r="K543" i="7"/>
  <c r="J543" i="7"/>
  <c r="I543" i="7"/>
  <c r="H543" i="7"/>
  <c r="G543" i="7"/>
  <c r="F543" i="7"/>
  <c r="E543" i="7"/>
  <c r="D543" i="7"/>
  <c r="C543" i="7"/>
  <c r="B543" i="7"/>
  <c r="A543" i="7"/>
  <c r="AB542" i="7"/>
  <c r="AA542" i="7"/>
  <c r="Z542" i="7"/>
  <c r="Y542" i="7"/>
  <c r="X542" i="7"/>
  <c r="W542" i="7"/>
  <c r="V542" i="7"/>
  <c r="U542" i="7"/>
  <c r="T542" i="7"/>
  <c r="S542" i="7"/>
  <c r="R542" i="7"/>
  <c r="Q542" i="7"/>
  <c r="P542" i="7"/>
  <c r="O542" i="7"/>
  <c r="N542" i="7"/>
  <c r="M542" i="7"/>
  <c r="L542" i="7"/>
  <c r="K542" i="7"/>
  <c r="J542" i="7"/>
  <c r="I542" i="7"/>
  <c r="H542" i="7"/>
  <c r="G542" i="7"/>
  <c r="F542" i="7"/>
  <c r="E542" i="7"/>
  <c r="D542" i="7"/>
  <c r="C542" i="7"/>
  <c r="B542" i="7"/>
  <c r="A542" i="7"/>
  <c r="AB541" i="7"/>
  <c r="AA541" i="7"/>
  <c r="Z541" i="7"/>
  <c r="Y541" i="7"/>
  <c r="X541" i="7"/>
  <c r="W541" i="7"/>
  <c r="V541" i="7"/>
  <c r="U541" i="7"/>
  <c r="T541" i="7"/>
  <c r="S541" i="7"/>
  <c r="R541" i="7"/>
  <c r="Q541" i="7"/>
  <c r="P541" i="7"/>
  <c r="O541" i="7"/>
  <c r="N541" i="7"/>
  <c r="M541" i="7"/>
  <c r="L541" i="7"/>
  <c r="K541" i="7"/>
  <c r="J541" i="7"/>
  <c r="I541" i="7"/>
  <c r="H541" i="7"/>
  <c r="G541" i="7"/>
  <c r="F541" i="7"/>
  <c r="E541" i="7"/>
  <c r="D541" i="7"/>
  <c r="C541" i="7"/>
  <c r="B541" i="7"/>
  <c r="A541" i="7"/>
  <c r="AB540" i="7"/>
  <c r="AA540" i="7"/>
  <c r="Z540" i="7"/>
  <c r="Y540" i="7"/>
  <c r="X540" i="7"/>
  <c r="W540" i="7"/>
  <c r="V540" i="7"/>
  <c r="U540" i="7"/>
  <c r="T540" i="7"/>
  <c r="S540" i="7"/>
  <c r="R540" i="7"/>
  <c r="Q540" i="7"/>
  <c r="P540" i="7"/>
  <c r="O540" i="7"/>
  <c r="N540" i="7"/>
  <c r="M540" i="7"/>
  <c r="L540" i="7"/>
  <c r="K540" i="7"/>
  <c r="J540" i="7"/>
  <c r="I540" i="7"/>
  <c r="H540" i="7"/>
  <c r="G540" i="7"/>
  <c r="F540" i="7"/>
  <c r="E540" i="7"/>
  <c r="D540" i="7"/>
  <c r="C540" i="7"/>
  <c r="B540" i="7"/>
  <c r="A540" i="7"/>
  <c r="AB539" i="7"/>
  <c r="AA539" i="7"/>
  <c r="Z539" i="7"/>
  <c r="Y539" i="7"/>
  <c r="X539" i="7"/>
  <c r="W539" i="7"/>
  <c r="V539" i="7"/>
  <c r="U539" i="7"/>
  <c r="T539" i="7"/>
  <c r="S539" i="7"/>
  <c r="R539" i="7"/>
  <c r="Q539" i="7"/>
  <c r="P539" i="7"/>
  <c r="O539" i="7"/>
  <c r="N539" i="7"/>
  <c r="M539" i="7"/>
  <c r="L539" i="7"/>
  <c r="K539" i="7"/>
  <c r="J539" i="7"/>
  <c r="I539" i="7"/>
  <c r="H539" i="7"/>
  <c r="G539" i="7"/>
  <c r="F539" i="7"/>
  <c r="E539" i="7"/>
  <c r="D539" i="7"/>
  <c r="C539" i="7"/>
  <c r="B539" i="7"/>
  <c r="A539" i="7"/>
  <c r="AB538" i="7"/>
  <c r="AA538" i="7"/>
  <c r="Z538" i="7"/>
  <c r="Y538" i="7"/>
  <c r="X538" i="7"/>
  <c r="W538" i="7"/>
  <c r="V538" i="7"/>
  <c r="U538" i="7"/>
  <c r="T538" i="7"/>
  <c r="S538" i="7"/>
  <c r="R538" i="7"/>
  <c r="Q538" i="7"/>
  <c r="P538" i="7"/>
  <c r="O538" i="7"/>
  <c r="N538" i="7"/>
  <c r="M538" i="7"/>
  <c r="L538" i="7"/>
  <c r="K538" i="7"/>
  <c r="J538" i="7"/>
  <c r="I538" i="7"/>
  <c r="H538" i="7"/>
  <c r="G538" i="7"/>
  <c r="F538" i="7"/>
  <c r="E538" i="7"/>
  <c r="D538" i="7"/>
  <c r="C538" i="7"/>
  <c r="B538" i="7"/>
  <c r="A538" i="7"/>
  <c r="AB537" i="7"/>
  <c r="AA537" i="7"/>
  <c r="Z537" i="7"/>
  <c r="Y537" i="7"/>
  <c r="X537" i="7"/>
  <c r="W537" i="7"/>
  <c r="V537" i="7"/>
  <c r="U537" i="7"/>
  <c r="T537" i="7"/>
  <c r="S537" i="7"/>
  <c r="R537" i="7"/>
  <c r="Q537" i="7"/>
  <c r="P537" i="7"/>
  <c r="O537" i="7"/>
  <c r="N537" i="7"/>
  <c r="M537" i="7"/>
  <c r="L537" i="7"/>
  <c r="K537" i="7"/>
  <c r="J537" i="7"/>
  <c r="I537" i="7"/>
  <c r="H537" i="7"/>
  <c r="G537" i="7"/>
  <c r="F537" i="7"/>
  <c r="E537" i="7"/>
  <c r="D537" i="7"/>
  <c r="C537" i="7"/>
  <c r="B537" i="7"/>
  <c r="A537" i="7"/>
  <c r="AB531" i="7"/>
  <c r="AA531" i="7"/>
  <c r="Z531" i="7"/>
  <c r="Y531" i="7"/>
  <c r="X531" i="7"/>
  <c r="W531" i="7"/>
  <c r="V531" i="7"/>
  <c r="U531" i="7"/>
  <c r="T531" i="7"/>
  <c r="S531" i="7"/>
  <c r="R531" i="7"/>
  <c r="Q531" i="7"/>
  <c r="P531" i="7"/>
  <c r="O531" i="7"/>
  <c r="N531" i="7"/>
  <c r="M531" i="7"/>
  <c r="L531" i="7"/>
  <c r="K531" i="7"/>
  <c r="J531" i="7"/>
  <c r="I531" i="7"/>
  <c r="H531" i="7"/>
  <c r="G531" i="7"/>
  <c r="F531" i="7"/>
  <c r="E531" i="7"/>
  <c r="D531" i="7"/>
  <c r="C531" i="7"/>
  <c r="B531" i="7"/>
  <c r="A531" i="7"/>
  <c r="AB535" i="7"/>
  <c r="AA535" i="7"/>
  <c r="Z535" i="7"/>
  <c r="Y535" i="7"/>
  <c r="X535" i="7"/>
  <c r="W535" i="7"/>
  <c r="V535" i="7"/>
  <c r="U535" i="7"/>
  <c r="T535" i="7"/>
  <c r="S535" i="7"/>
  <c r="R535" i="7"/>
  <c r="Q535" i="7"/>
  <c r="P535" i="7"/>
  <c r="O535" i="7"/>
  <c r="N535" i="7"/>
  <c r="M535" i="7"/>
  <c r="L535" i="7"/>
  <c r="K535" i="7"/>
  <c r="J535" i="7"/>
  <c r="I535" i="7"/>
  <c r="H535" i="7"/>
  <c r="G535" i="7"/>
  <c r="F535" i="7"/>
  <c r="E535" i="7"/>
  <c r="D535" i="7"/>
  <c r="C535" i="7"/>
  <c r="B535" i="7"/>
  <c r="A535" i="7"/>
  <c r="AB534" i="7"/>
  <c r="AA534" i="7"/>
  <c r="Z534" i="7"/>
  <c r="Y534" i="7"/>
  <c r="X534" i="7"/>
  <c r="W534" i="7"/>
  <c r="V534" i="7"/>
  <c r="U534" i="7"/>
  <c r="T534" i="7"/>
  <c r="S534" i="7"/>
  <c r="R534" i="7"/>
  <c r="Q534" i="7"/>
  <c r="P534" i="7"/>
  <c r="O534" i="7"/>
  <c r="N534" i="7"/>
  <c r="M534" i="7"/>
  <c r="L534" i="7"/>
  <c r="K534" i="7"/>
  <c r="J534" i="7"/>
  <c r="I534" i="7"/>
  <c r="H534" i="7"/>
  <c r="G534" i="7"/>
  <c r="F534" i="7"/>
  <c r="E534" i="7"/>
  <c r="D534" i="7"/>
  <c r="C534" i="7"/>
  <c r="B534" i="7"/>
  <c r="A534" i="7"/>
  <c r="AB533" i="7"/>
  <c r="AA533" i="7"/>
  <c r="Z533" i="7"/>
  <c r="Y533" i="7"/>
  <c r="X533" i="7"/>
  <c r="W533" i="7"/>
  <c r="V533" i="7"/>
  <c r="U533" i="7"/>
  <c r="T533" i="7"/>
  <c r="S533" i="7"/>
  <c r="R533" i="7"/>
  <c r="Q533" i="7"/>
  <c r="P533" i="7"/>
  <c r="O533" i="7"/>
  <c r="N533" i="7"/>
  <c r="M533" i="7"/>
  <c r="L533" i="7"/>
  <c r="K533" i="7"/>
  <c r="J533" i="7"/>
  <c r="I533" i="7"/>
  <c r="H533" i="7"/>
  <c r="G533" i="7"/>
  <c r="F533" i="7"/>
  <c r="E533" i="7"/>
  <c r="D533" i="7"/>
  <c r="C533" i="7"/>
  <c r="B533" i="7"/>
  <c r="A533" i="7"/>
  <c r="AB532" i="7"/>
  <c r="AA532" i="7"/>
  <c r="Z532" i="7"/>
  <c r="Y532" i="7"/>
  <c r="X532" i="7"/>
  <c r="W532" i="7"/>
  <c r="V532" i="7"/>
  <c r="U532" i="7"/>
  <c r="T532" i="7"/>
  <c r="S532" i="7"/>
  <c r="R532" i="7"/>
  <c r="Q532" i="7"/>
  <c r="P532" i="7"/>
  <c r="O532" i="7"/>
  <c r="N532" i="7"/>
  <c r="M532" i="7"/>
  <c r="L532" i="7"/>
  <c r="K532" i="7"/>
  <c r="J532" i="7"/>
  <c r="I532" i="7"/>
  <c r="H532" i="7"/>
  <c r="G532" i="7"/>
  <c r="F532" i="7"/>
  <c r="E532" i="7"/>
  <c r="D532" i="7"/>
  <c r="C532" i="7"/>
  <c r="B532" i="7"/>
  <c r="A532" i="7"/>
  <c r="AB515" i="7"/>
  <c r="AA515" i="7"/>
  <c r="Z515" i="7"/>
  <c r="Y515" i="7"/>
  <c r="X515" i="7"/>
  <c r="W515" i="7"/>
  <c r="V515" i="7"/>
  <c r="U515" i="7"/>
  <c r="T515" i="7"/>
  <c r="S515" i="7"/>
  <c r="R515" i="7"/>
  <c r="Q515" i="7"/>
  <c r="P515" i="7"/>
  <c r="O515" i="7"/>
  <c r="N515" i="7"/>
  <c r="M515" i="7"/>
  <c r="L515" i="7"/>
  <c r="K515" i="7"/>
  <c r="J515" i="7"/>
  <c r="I515" i="7"/>
  <c r="H515" i="7"/>
  <c r="G515" i="7"/>
  <c r="F515" i="7"/>
  <c r="E515" i="7"/>
  <c r="D515" i="7"/>
  <c r="C515" i="7"/>
  <c r="B515" i="7"/>
  <c r="A515" i="7"/>
  <c r="AB530" i="7"/>
  <c r="AA530" i="7"/>
  <c r="Z530" i="7"/>
  <c r="Y530" i="7"/>
  <c r="X530" i="7"/>
  <c r="W530" i="7"/>
  <c r="V530" i="7"/>
  <c r="U530" i="7"/>
  <c r="T530" i="7"/>
  <c r="S530" i="7"/>
  <c r="R530" i="7"/>
  <c r="Q530" i="7"/>
  <c r="P530" i="7"/>
  <c r="O530" i="7"/>
  <c r="N530" i="7"/>
  <c r="M530" i="7"/>
  <c r="L530" i="7"/>
  <c r="K530" i="7"/>
  <c r="J530" i="7"/>
  <c r="I530" i="7"/>
  <c r="H530" i="7"/>
  <c r="G530" i="7"/>
  <c r="F530" i="7"/>
  <c r="E530" i="7"/>
  <c r="D530" i="7"/>
  <c r="C530" i="7"/>
  <c r="B530" i="7"/>
  <c r="A530" i="7"/>
  <c r="AB529" i="7"/>
  <c r="AA529" i="7"/>
  <c r="Z529" i="7"/>
  <c r="Y529" i="7"/>
  <c r="X529" i="7"/>
  <c r="W529" i="7"/>
  <c r="V529" i="7"/>
  <c r="U529" i="7"/>
  <c r="T529" i="7"/>
  <c r="S529" i="7"/>
  <c r="R529" i="7"/>
  <c r="Q529" i="7"/>
  <c r="P529" i="7"/>
  <c r="O529" i="7"/>
  <c r="N529" i="7"/>
  <c r="M529" i="7"/>
  <c r="L529" i="7"/>
  <c r="K529" i="7"/>
  <c r="J529" i="7"/>
  <c r="I529" i="7"/>
  <c r="H529" i="7"/>
  <c r="G529" i="7"/>
  <c r="F529" i="7"/>
  <c r="E529" i="7"/>
  <c r="D529" i="7"/>
  <c r="C529" i="7"/>
  <c r="B529" i="7"/>
  <c r="A529" i="7"/>
  <c r="AB528" i="7"/>
  <c r="AA528" i="7"/>
  <c r="Z528" i="7"/>
  <c r="Y528" i="7"/>
  <c r="X528" i="7"/>
  <c r="W528" i="7"/>
  <c r="V528" i="7"/>
  <c r="U528" i="7"/>
  <c r="T528" i="7"/>
  <c r="S528" i="7"/>
  <c r="R528" i="7"/>
  <c r="Q528" i="7"/>
  <c r="P528" i="7"/>
  <c r="O528" i="7"/>
  <c r="N528" i="7"/>
  <c r="M528" i="7"/>
  <c r="L528" i="7"/>
  <c r="K528" i="7"/>
  <c r="J528" i="7"/>
  <c r="I528" i="7"/>
  <c r="H528" i="7"/>
  <c r="G528" i="7"/>
  <c r="F528" i="7"/>
  <c r="E528" i="7"/>
  <c r="D528" i="7"/>
  <c r="C528" i="7"/>
  <c r="B528" i="7"/>
  <c r="A528" i="7"/>
  <c r="AB527" i="7"/>
  <c r="AA527" i="7"/>
  <c r="Z527" i="7"/>
  <c r="Y527" i="7"/>
  <c r="X527" i="7"/>
  <c r="W527" i="7"/>
  <c r="V527" i="7"/>
  <c r="U527" i="7"/>
  <c r="T527" i="7"/>
  <c r="S527" i="7"/>
  <c r="R527" i="7"/>
  <c r="Q527" i="7"/>
  <c r="P527" i="7"/>
  <c r="O527" i="7"/>
  <c r="N527" i="7"/>
  <c r="M527" i="7"/>
  <c r="L527" i="7"/>
  <c r="K527" i="7"/>
  <c r="J527" i="7"/>
  <c r="I527" i="7"/>
  <c r="H527" i="7"/>
  <c r="G527" i="7"/>
  <c r="F527" i="7"/>
  <c r="E527" i="7"/>
  <c r="D527" i="7"/>
  <c r="C527" i="7"/>
  <c r="B527" i="7"/>
  <c r="A527" i="7"/>
  <c r="AB526" i="7"/>
  <c r="AA526" i="7"/>
  <c r="Z526" i="7"/>
  <c r="Y526" i="7"/>
  <c r="X526" i="7"/>
  <c r="W526" i="7"/>
  <c r="V526" i="7"/>
  <c r="U526" i="7"/>
  <c r="T526" i="7"/>
  <c r="S526" i="7"/>
  <c r="R526" i="7"/>
  <c r="Q526" i="7"/>
  <c r="P526" i="7"/>
  <c r="O526" i="7"/>
  <c r="N526" i="7"/>
  <c r="M526" i="7"/>
  <c r="L526" i="7"/>
  <c r="K526" i="7"/>
  <c r="J526" i="7"/>
  <c r="I526" i="7"/>
  <c r="H526" i="7"/>
  <c r="G526" i="7"/>
  <c r="F526" i="7"/>
  <c r="E526" i="7"/>
  <c r="D526" i="7"/>
  <c r="C526" i="7"/>
  <c r="B526" i="7"/>
  <c r="A526" i="7"/>
  <c r="AB525" i="7"/>
  <c r="AA525" i="7"/>
  <c r="Z525" i="7"/>
  <c r="Y525" i="7"/>
  <c r="X525" i="7"/>
  <c r="W525" i="7"/>
  <c r="V525" i="7"/>
  <c r="U525" i="7"/>
  <c r="T525" i="7"/>
  <c r="S525" i="7"/>
  <c r="R525" i="7"/>
  <c r="Q525" i="7"/>
  <c r="P525" i="7"/>
  <c r="O525" i="7"/>
  <c r="N525" i="7"/>
  <c r="M525" i="7"/>
  <c r="L525" i="7"/>
  <c r="K525" i="7"/>
  <c r="J525" i="7"/>
  <c r="I525" i="7"/>
  <c r="H525" i="7"/>
  <c r="G525" i="7"/>
  <c r="F525" i="7"/>
  <c r="E525" i="7"/>
  <c r="D525" i="7"/>
  <c r="C525" i="7"/>
  <c r="B525" i="7"/>
  <c r="A525" i="7"/>
  <c r="AB524" i="7"/>
  <c r="AA524" i="7"/>
  <c r="Z524" i="7"/>
  <c r="Y524" i="7"/>
  <c r="X524" i="7"/>
  <c r="W524" i="7"/>
  <c r="V524" i="7"/>
  <c r="U524" i="7"/>
  <c r="T524" i="7"/>
  <c r="S524" i="7"/>
  <c r="R524" i="7"/>
  <c r="Q524" i="7"/>
  <c r="P524" i="7"/>
  <c r="O524" i="7"/>
  <c r="N524" i="7"/>
  <c r="M524" i="7"/>
  <c r="L524" i="7"/>
  <c r="K524" i="7"/>
  <c r="J524" i="7"/>
  <c r="I524" i="7"/>
  <c r="H524" i="7"/>
  <c r="G524" i="7"/>
  <c r="F524" i="7"/>
  <c r="E524" i="7"/>
  <c r="D524" i="7"/>
  <c r="C524" i="7"/>
  <c r="B524" i="7"/>
  <c r="A524" i="7"/>
  <c r="AB523" i="7"/>
  <c r="AA523" i="7"/>
  <c r="Z523" i="7"/>
  <c r="Y523" i="7"/>
  <c r="X523" i="7"/>
  <c r="W523" i="7"/>
  <c r="V523" i="7"/>
  <c r="U523" i="7"/>
  <c r="T523" i="7"/>
  <c r="S523" i="7"/>
  <c r="R523" i="7"/>
  <c r="Q523" i="7"/>
  <c r="P523" i="7"/>
  <c r="O523" i="7"/>
  <c r="N523" i="7"/>
  <c r="M523" i="7"/>
  <c r="L523" i="7"/>
  <c r="K523" i="7"/>
  <c r="J523" i="7"/>
  <c r="I523" i="7"/>
  <c r="H523" i="7"/>
  <c r="G523" i="7"/>
  <c r="F523" i="7"/>
  <c r="E523" i="7"/>
  <c r="D523" i="7"/>
  <c r="C523" i="7"/>
  <c r="B523" i="7"/>
  <c r="A523" i="7"/>
  <c r="AB522" i="7"/>
  <c r="AA522" i="7"/>
  <c r="Z522" i="7"/>
  <c r="Y522" i="7"/>
  <c r="X522" i="7"/>
  <c r="W522" i="7"/>
  <c r="V522" i="7"/>
  <c r="U522" i="7"/>
  <c r="T522" i="7"/>
  <c r="S522" i="7"/>
  <c r="R522" i="7"/>
  <c r="Q522" i="7"/>
  <c r="P522" i="7"/>
  <c r="O522" i="7"/>
  <c r="N522" i="7"/>
  <c r="M522" i="7"/>
  <c r="L522" i="7"/>
  <c r="K522" i="7"/>
  <c r="J522" i="7"/>
  <c r="I522" i="7"/>
  <c r="H522" i="7"/>
  <c r="G522" i="7"/>
  <c r="F522" i="7"/>
  <c r="E522" i="7"/>
  <c r="D522" i="7"/>
  <c r="C522" i="7"/>
  <c r="B522" i="7"/>
  <c r="A522" i="7"/>
  <c r="AB521" i="7"/>
  <c r="AA521" i="7"/>
  <c r="Z521" i="7"/>
  <c r="Y521" i="7"/>
  <c r="X521" i="7"/>
  <c r="W521" i="7"/>
  <c r="V521" i="7"/>
  <c r="U521" i="7"/>
  <c r="T521" i="7"/>
  <c r="S521" i="7"/>
  <c r="R521" i="7"/>
  <c r="Q521" i="7"/>
  <c r="P521" i="7"/>
  <c r="O521" i="7"/>
  <c r="N521" i="7"/>
  <c r="M521" i="7"/>
  <c r="L521" i="7"/>
  <c r="K521" i="7"/>
  <c r="J521" i="7"/>
  <c r="I521" i="7"/>
  <c r="H521" i="7"/>
  <c r="G521" i="7"/>
  <c r="F521" i="7"/>
  <c r="E521" i="7"/>
  <c r="D521" i="7"/>
  <c r="C521" i="7"/>
  <c r="B521" i="7"/>
  <c r="A521" i="7"/>
  <c r="AB520" i="7"/>
  <c r="AA520" i="7"/>
  <c r="Z520" i="7"/>
  <c r="Y520" i="7"/>
  <c r="X520" i="7"/>
  <c r="W520" i="7"/>
  <c r="V520" i="7"/>
  <c r="U520" i="7"/>
  <c r="T520" i="7"/>
  <c r="S520" i="7"/>
  <c r="R520" i="7"/>
  <c r="Q520" i="7"/>
  <c r="P520" i="7"/>
  <c r="O520" i="7"/>
  <c r="N520" i="7"/>
  <c r="M520" i="7"/>
  <c r="L520" i="7"/>
  <c r="K520" i="7"/>
  <c r="J520" i="7"/>
  <c r="I520" i="7"/>
  <c r="H520" i="7"/>
  <c r="G520" i="7"/>
  <c r="F520" i="7"/>
  <c r="E520" i="7"/>
  <c r="D520" i="7"/>
  <c r="C520" i="7"/>
  <c r="B520" i="7"/>
  <c r="A520" i="7"/>
  <c r="AB519" i="7"/>
  <c r="AA519" i="7"/>
  <c r="Z519" i="7"/>
  <c r="Y519" i="7"/>
  <c r="X519" i="7"/>
  <c r="W519" i="7"/>
  <c r="V519" i="7"/>
  <c r="U519" i="7"/>
  <c r="T519" i="7"/>
  <c r="S519" i="7"/>
  <c r="R519" i="7"/>
  <c r="Q519" i="7"/>
  <c r="P519" i="7"/>
  <c r="O519" i="7"/>
  <c r="N519" i="7"/>
  <c r="M519" i="7"/>
  <c r="L519" i="7"/>
  <c r="K519" i="7"/>
  <c r="J519" i="7"/>
  <c r="I519" i="7"/>
  <c r="H519" i="7"/>
  <c r="G519" i="7"/>
  <c r="F519" i="7"/>
  <c r="E519" i="7"/>
  <c r="D519" i="7"/>
  <c r="C519" i="7"/>
  <c r="B519" i="7"/>
  <c r="A519" i="7"/>
  <c r="AB518" i="7"/>
  <c r="AA518" i="7"/>
  <c r="Z518" i="7"/>
  <c r="Y518" i="7"/>
  <c r="X518" i="7"/>
  <c r="W518" i="7"/>
  <c r="V518" i="7"/>
  <c r="U518" i="7"/>
  <c r="T518" i="7"/>
  <c r="S518" i="7"/>
  <c r="R518" i="7"/>
  <c r="Q518" i="7"/>
  <c r="P518" i="7"/>
  <c r="O518" i="7"/>
  <c r="N518" i="7"/>
  <c r="M518" i="7"/>
  <c r="L518" i="7"/>
  <c r="K518" i="7"/>
  <c r="J518" i="7"/>
  <c r="I518" i="7"/>
  <c r="H518" i="7"/>
  <c r="G518" i="7"/>
  <c r="F518" i="7"/>
  <c r="E518" i="7"/>
  <c r="D518" i="7"/>
  <c r="C518" i="7"/>
  <c r="B518" i="7"/>
  <c r="A518" i="7"/>
  <c r="AB517" i="7"/>
  <c r="AA517" i="7"/>
  <c r="Z517" i="7"/>
  <c r="Y517" i="7"/>
  <c r="X517" i="7"/>
  <c r="W517" i="7"/>
  <c r="V517" i="7"/>
  <c r="U517" i="7"/>
  <c r="T517" i="7"/>
  <c r="S517" i="7"/>
  <c r="R517" i="7"/>
  <c r="Q517" i="7"/>
  <c r="P517" i="7"/>
  <c r="O517" i="7"/>
  <c r="N517" i="7"/>
  <c r="M517" i="7"/>
  <c r="L517" i="7"/>
  <c r="K517" i="7"/>
  <c r="J517" i="7"/>
  <c r="I517" i="7"/>
  <c r="H517" i="7"/>
  <c r="G517" i="7"/>
  <c r="F517" i="7"/>
  <c r="E517" i="7"/>
  <c r="D517" i="7"/>
  <c r="C517" i="7"/>
  <c r="B517" i="7"/>
  <c r="A517" i="7"/>
  <c r="AB516" i="7"/>
  <c r="AA516" i="7"/>
  <c r="Z516" i="7"/>
  <c r="Y516" i="7"/>
  <c r="X516" i="7"/>
  <c r="W516" i="7"/>
  <c r="V516" i="7"/>
  <c r="U516" i="7"/>
  <c r="T516" i="7"/>
  <c r="S516" i="7"/>
  <c r="R516" i="7"/>
  <c r="Q516" i="7"/>
  <c r="P516" i="7"/>
  <c r="O516" i="7"/>
  <c r="N516" i="7"/>
  <c r="M516" i="7"/>
  <c r="L516" i="7"/>
  <c r="K516" i="7"/>
  <c r="J516" i="7"/>
  <c r="I516" i="7"/>
  <c r="H516" i="7"/>
  <c r="G516" i="7"/>
  <c r="F516" i="7"/>
  <c r="E516" i="7"/>
  <c r="D516" i="7"/>
  <c r="C516" i="7"/>
  <c r="B516" i="7"/>
  <c r="A516" i="7"/>
  <c r="AB507" i="7"/>
  <c r="AA507" i="7"/>
  <c r="Z507" i="7"/>
  <c r="Y507" i="7"/>
  <c r="X507" i="7"/>
  <c r="W507" i="7"/>
  <c r="V507" i="7"/>
  <c r="U507" i="7"/>
  <c r="T507" i="7"/>
  <c r="S507" i="7"/>
  <c r="R507" i="7"/>
  <c r="Q507" i="7"/>
  <c r="P507" i="7"/>
  <c r="O507" i="7"/>
  <c r="N507" i="7"/>
  <c r="M507" i="7"/>
  <c r="L507" i="7"/>
  <c r="K507" i="7"/>
  <c r="J507" i="7"/>
  <c r="I507" i="7"/>
  <c r="H507" i="7"/>
  <c r="G507" i="7"/>
  <c r="F507" i="7"/>
  <c r="E507" i="7"/>
  <c r="D507" i="7"/>
  <c r="C507" i="7"/>
  <c r="B507" i="7"/>
  <c r="A507" i="7"/>
  <c r="AB514" i="7"/>
  <c r="AA514" i="7"/>
  <c r="Z514" i="7"/>
  <c r="Y514" i="7"/>
  <c r="X514" i="7"/>
  <c r="W514" i="7"/>
  <c r="V514" i="7"/>
  <c r="U514" i="7"/>
  <c r="T514" i="7"/>
  <c r="S514" i="7"/>
  <c r="R514" i="7"/>
  <c r="Q514" i="7"/>
  <c r="P514" i="7"/>
  <c r="O514" i="7"/>
  <c r="N514" i="7"/>
  <c r="M514" i="7"/>
  <c r="L514" i="7"/>
  <c r="K514" i="7"/>
  <c r="J514" i="7"/>
  <c r="I514" i="7"/>
  <c r="H514" i="7"/>
  <c r="G514" i="7"/>
  <c r="F514" i="7"/>
  <c r="E514" i="7"/>
  <c r="D514" i="7"/>
  <c r="C514" i="7"/>
  <c r="B514" i="7"/>
  <c r="A514" i="7"/>
  <c r="AB513" i="7"/>
  <c r="AA513" i="7"/>
  <c r="Z513" i="7"/>
  <c r="Y513" i="7"/>
  <c r="X513" i="7"/>
  <c r="W513" i="7"/>
  <c r="V513" i="7"/>
  <c r="U513" i="7"/>
  <c r="T513" i="7"/>
  <c r="S513" i="7"/>
  <c r="R513" i="7"/>
  <c r="Q513" i="7"/>
  <c r="P513" i="7"/>
  <c r="O513" i="7"/>
  <c r="N513" i="7"/>
  <c r="M513" i="7"/>
  <c r="L513" i="7"/>
  <c r="K513" i="7"/>
  <c r="J513" i="7"/>
  <c r="I513" i="7"/>
  <c r="H513" i="7"/>
  <c r="G513" i="7"/>
  <c r="F513" i="7"/>
  <c r="E513" i="7"/>
  <c r="D513" i="7"/>
  <c r="C513" i="7"/>
  <c r="B513" i="7"/>
  <c r="A513" i="7"/>
  <c r="AB512" i="7"/>
  <c r="AA512" i="7"/>
  <c r="Z512" i="7"/>
  <c r="Y512" i="7"/>
  <c r="X512" i="7"/>
  <c r="W512" i="7"/>
  <c r="V512" i="7"/>
  <c r="U512" i="7"/>
  <c r="T512" i="7"/>
  <c r="S512" i="7"/>
  <c r="R512" i="7"/>
  <c r="Q512" i="7"/>
  <c r="P512" i="7"/>
  <c r="O512" i="7"/>
  <c r="N512" i="7"/>
  <c r="M512" i="7"/>
  <c r="L512" i="7"/>
  <c r="K512" i="7"/>
  <c r="J512" i="7"/>
  <c r="I512" i="7"/>
  <c r="H512" i="7"/>
  <c r="G512" i="7"/>
  <c r="F512" i="7"/>
  <c r="E512" i="7"/>
  <c r="D512" i="7"/>
  <c r="C512" i="7"/>
  <c r="B512" i="7"/>
  <c r="A512" i="7"/>
  <c r="AB511" i="7"/>
  <c r="AA511" i="7"/>
  <c r="Z511" i="7"/>
  <c r="Y511" i="7"/>
  <c r="X511" i="7"/>
  <c r="W511" i="7"/>
  <c r="V511" i="7"/>
  <c r="U511" i="7"/>
  <c r="T511" i="7"/>
  <c r="S511" i="7"/>
  <c r="R511" i="7"/>
  <c r="Q511" i="7"/>
  <c r="P511" i="7"/>
  <c r="O511" i="7"/>
  <c r="N511" i="7"/>
  <c r="M511" i="7"/>
  <c r="L511" i="7"/>
  <c r="K511" i="7"/>
  <c r="J511" i="7"/>
  <c r="I511" i="7"/>
  <c r="H511" i="7"/>
  <c r="G511" i="7"/>
  <c r="F511" i="7"/>
  <c r="E511" i="7"/>
  <c r="D511" i="7"/>
  <c r="C511" i="7"/>
  <c r="B511" i="7"/>
  <c r="A511" i="7"/>
  <c r="AB510" i="7"/>
  <c r="AA510" i="7"/>
  <c r="Z510" i="7"/>
  <c r="Y510" i="7"/>
  <c r="X510" i="7"/>
  <c r="W510" i="7"/>
  <c r="V510" i="7"/>
  <c r="U510" i="7"/>
  <c r="T510" i="7"/>
  <c r="S510" i="7"/>
  <c r="R510" i="7"/>
  <c r="Q510" i="7"/>
  <c r="P510" i="7"/>
  <c r="O510" i="7"/>
  <c r="N510" i="7"/>
  <c r="M510" i="7"/>
  <c r="L510" i="7"/>
  <c r="K510" i="7"/>
  <c r="J510" i="7"/>
  <c r="I510" i="7"/>
  <c r="H510" i="7"/>
  <c r="G510" i="7"/>
  <c r="F510" i="7"/>
  <c r="E510" i="7"/>
  <c r="D510" i="7"/>
  <c r="C510" i="7"/>
  <c r="B510" i="7"/>
  <c r="A510" i="7"/>
  <c r="AB509" i="7"/>
  <c r="AA509" i="7"/>
  <c r="Z509" i="7"/>
  <c r="Y509" i="7"/>
  <c r="X509" i="7"/>
  <c r="W509" i="7"/>
  <c r="V509" i="7"/>
  <c r="U509" i="7"/>
  <c r="T509" i="7"/>
  <c r="S509" i="7"/>
  <c r="R509" i="7"/>
  <c r="Q509" i="7"/>
  <c r="P509" i="7"/>
  <c r="O509" i="7"/>
  <c r="N509" i="7"/>
  <c r="M509" i="7"/>
  <c r="L509" i="7"/>
  <c r="K509" i="7"/>
  <c r="J509" i="7"/>
  <c r="I509" i="7"/>
  <c r="H509" i="7"/>
  <c r="G509" i="7"/>
  <c r="F509" i="7"/>
  <c r="E509" i="7"/>
  <c r="D509" i="7"/>
  <c r="C509" i="7"/>
  <c r="B509" i="7"/>
  <c r="A509" i="7"/>
  <c r="AB508" i="7"/>
  <c r="AA508" i="7"/>
  <c r="Z508" i="7"/>
  <c r="Y508" i="7"/>
  <c r="X508" i="7"/>
  <c r="W508" i="7"/>
  <c r="V508" i="7"/>
  <c r="U508" i="7"/>
  <c r="T508" i="7"/>
  <c r="S508" i="7"/>
  <c r="R508" i="7"/>
  <c r="Q508" i="7"/>
  <c r="P508" i="7"/>
  <c r="O508" i="7"/>
  <c r="N508" i="7"/>
  <c r="M508" i="7"/>
  <c r="L508" i="7"/>
  <c r="K508" i="7"/>
  <c r="J508" i="7"/>
  <c r="I508" i="7"/>
  <c r="H508" i="7"/>
  <c r="G508" i="7"/>
  <c r="F508" i="7"/>
  <c r="E508" i="7"/>
  <c r="D508" i="7"/>
  <c r="C508" i="7"/>
  <c r="B508" i="7"/>
  <c r="A508" i="7"/>
  <c r="AB487" i="7"/>
  <c r="AA487" i="7"/>
  <c r="Z487" i="7"/>
  <c r="Y487" i="7"/>
  <c r="X487" i="7"/>
  <c r="W487" i="7"/>
  <c r="V487" i="7"/>
  <c r="U487" i="7"/>
  <c r="T487" i="7"/>
  <c r="S487" i="7"/>
  <c r="R487" i="7"/>
  <c r="Q487" i="7"/>
  <c r="P487" i="7"/>
  <c r="O487" i="7"/>
  <c r="N487" i="7"/>
  <c r="M487" i="7"/>
  <c r="L487" i="7"/>
  <c r="K487" i="7"/>
  <c r="J487" i="7"/>
  <c r="I487" i="7"/>
  <c r="H487" i="7"/>
  <c r="G487" i="7"/>
  <c r="F487" i="7"/>
  <c r="E487" i="7"/>
  <c r="D487" i="7"/>
  <c r="C487" i="7"/>
  <c r="B487" i="7"/>
  <c r="A487" i="7"/>
  <c r="AB506" i="7"/>
  <c r="AA506" i="7"/>
  <c r="Z506" i="7"/>
  <c r="Y506" i="7"/>
  <c r="X506" i="7"/>
  <c r="W506" i="7"/>
  <c r="V506" i="7"/>
  <c r="U506" i="7"/>
  <c r="T506" i="7"/>
  <c r="S506" i="7"/>
  <c r="R506" i="7"/>
  <c r="Q506" i="7"/>
  <c r="P506" i="7"/>
  <c r="O506" i="7"/>
  <c r="N506" i="7"/>
  <c r="M506" i="7"/>
  <c r="L506" i="7"/>
  <c r="K506" i="7"/>
  <c r="J506" i="7"/>
  <c r="I506" i="7"/>
  <c r="H506" i="7"/>
  <c r="G506" i="7"/>
  <c r="F506" i="7"/>
  <c r="E506" i="7"/>
  <c r="D506" i="7"/>
  <c r="C506" i="7"/>
  <c r="B506" i="7"/>
  <c r="A506" i="7"/>
  <c r="AB505" i="7"/>
  <c r="AA505" i="7"/>
  <c r="Z505" i="7"/>
  <c r="Y505" i="7"/>
  <c r="X505" i="7"/>
  <c r="W505" i="7"/>
  <c r="V505" i="7"/>
  <c r="U505" i="7"/>
  <c r="T505" i="7"/>
  <c r="S505" i="7"/>
  <c r="R505" i="7"/>
  <c r="Q505" i="7"/>
  <c r="P505" i="7"/>
  <c r="O505" i="7"/>
  <c r="N505" i="7"/>
  <c r="M505" i="7"/>
  <c r="L505" i="7"/>
  <c r="K505" i="7"/>
  <c r="J505" i="7"/>
  <c r="I505" i="7"/>
  <c r="H505" i="7"/>
  <c r="G505" i="7"/>
  <c r="F505" i="7"/>
  <c r="E505" i="7"/>
  <c r="D505" i="7"/>
  <c r="C505" i="7"/>
  <c r="B505" i="7"/>
  <c r="A505" i="7"/>
  <c r="AB504" i="7"/>
  <c r="AA504" i="7"/>
  <c r="Z504" i="7"/>
  <c r="Y504" i="7"/>
  <c r="X504" i="7"/>
  <c r="W504" i="7"/>
  <c r="V504" i="7"/>
  <c r="U504" i="7"/>
  <c r="T504" i="7"/>
  <c r="S504" i="7"/>
  <c r="R504" i="7"/>
  <c r="Q504" i="7"/>
  <c r="P504" i="7"/>
  <c r="O504" i="7"/>
  <c r="N504" i="7"/>
  <c r="M504" i="7"/>
  <c r="L504" i="7"/>
  <c r="K504" i="7"/>
  <c r="J504" i="7"/>
  <c r="I504" i="7"/>
  <c r="H504" i="7"/>
  <c r="G504" i="7"/>
  <c r="F504" i="7"/>
  <c r="E504" i="7"/>
  <c r="D504" i="7"/>
  <c r="C504" i="7"/>
  <c r="B504" i="7"/>
  <c r="A504" i="7"/>
  <c r="AB503" i="7"/>
  <c r="AA503" i="7"/>
  <c r="Z503" i="7"/>
  <c r="Y503" i="7"/>
  <c r="X503" i="7"/>
  <c r="W503" i="7"/>
  <c r="V503" i="7"/>
  <c r="U503" i="7"/>
  <c r="T503" i="7"/>
  <c r="S503" i="7"/>
  <c r="R503" i="7"/>
  <c r="Q503" i="7"/>
  <c r="P503" i="7"/>
  <c r="O503" i="7"/>
  <c r="N503" i="7"/>
  <c r="M503" i="7"/>
  <c r="L503" i="7"/>
  <c r="K503" i="7"/>
  <c r="J503" i="7"/>
  <c r="I503" i="7"/>
  <c r="H503" i="7"/>
  <c r="G503" i="7"/>
  <c r="F503" i="7"/>
  <c r="E503" i="7"/>
  <c r="D503" i="7"/>
  <c r="C503" i="7"/>
  <c r="B503" i="7"/>
  <c r="A503" i="7"/>
  <c r="AB502" i="7"/>
  <c r="AA502" i="7"/>
  <c r="Z502" i="7"/>
  <c r="Y502" i="7"/>
  <c r="X502" i="7"/>
  <c r="W502" i="7"/>
  <c r="V502" i="7"/>
  <c r="U502" i="7"/>
  <c r="T502" i="7"/>
  <c r="S502" i="7"/>
  <c r="R502" i="7"/>
  <c r="Q502" i="7"/>
  <c r="P502" i="7"/>
  <c r="O502" i="7"/>
  <c r="N502" i="7"/>
  <c r="M502" i="7"/>
  <c r="L502" i="7"/>
  <c r="K502" i="7"/>
  <c r="J502" i="7"/>
  <c r="I502" i="7"/>
  <c r="H502" i="7"/>
  <c r="G502" i="7"/>
  <c r="F502" i="7"/>
  <c r="E502" i="7"/>
  <c r="D502" i="7"/>
  <c r="C502" i="7"/>
  <c r="B502" i="7"/>
  <c r="A502" i="7"/>
  <c r="AB501" i="7"/>
  <c r="AA501" i="7"/>
  <c r="Z501" i="7"/>
  <c r="Y501" i="7"/>
  <c r="X501" i="7"/>
  <c r="W501" i="7"/>
  <c r="V501" i="7"/>
  <c r="U501" i="7"/>
  <c r="T501" i="7"/>
  <c r="S501" i="7"/>
  <c r="R501" i="7"/>
  <c r="Q501" i="7"/>
  <c r="P501" i="7"/>
  <c r="O501" i="7"/>
  <c r="N501" i="7"/>
  <c r="M501" i="7"/>
  <c r="L501" i="7"/>
  <c r="K501" i="7"/>
  <c r="J501" i="7"/>
  <c r="I501" i="7"/>
  <c r="H501" i="7"/>
  <c r="G501" i="7"/>
  <c r="F501" i="7"/>
  <c r="E501" i="7"/>
  <c r="D501" i="7"/>
  <c r="C501" i="7"/>
  <c r="B501" i="7"/>
  <c r="A501" i="7"/>
  <c r="AB500" i="7"/>
  <c r="AA500" i="7"/>
  <c r="Z500" i="7"/>
  <c r="Y500" i="7"/>
  <c r="X500" i="7"/>
  <c r="W500" i="7"/>
  <c r="V500" i="7"/>
  <c r="U500" i="7"/>
  <c r="T500" i="7"/>
  <c r="S500" i="7"/>
  <c r="R500" i="7"/>
  <c r="Q500" i="7"/>
  <c r="P500" i="7"/>
  <c r="O500" i="7"/>
  <c r="N500" i="7"/>
  <c r="M500" i="7"/>
  <c r="L500" i="7"/>
  <c r="K500" i="7"/>
  <c r="J500" i="7"/>
  <c r="I500" i="7"/>
  <c r="H500" i="7"/>
  <c r="G500" i="7"/>
  <c r="F500" i="7"/>
  <c r="E500" i="7"/>
  <c r="D500" i="7"/>
  <c r="C500" i="7"/>
  <c r="B500" i="7"/>
  <c r="A500" i="7"/>
  <c r="AB499" i="7"/>
  <c r="AA499" i="7"/>
  <c r="Z499" i="7"/>
  <c r="Y499" i="7"/>
  <c r="X499" i="7"/>
  <c r="W499" i="7"/>
  <c r="V499" i="7"/>
  <c r="U499" i="7"/>
  <c r="T499" i="7"/>
  <c r="S499" i="7"/>
  <c r="R499" i="7"/>
  <c r="Q499" i="7"/>
  <c r="P499" i="7"/>
  <c r="O499" i="7"/>
  <c r="N499" i="7"/>
  <c r="M499" i="7"/>
  <c r="L499" i="7"/>
  <c r="K499" i="7"/>
  <c r="J499" i="7"/>
  <c r="I499" i="7"/>
  <c r="H499" i="7"/>
  <c r="G499" i="7"/>
  <c r="F499" i="7"/>
  <c r="E499" i="7"/>
  <c r="D499" i="7"/>
  <c r="C499" i="7"/>
  <c r="B499" i="7"/>
  <c r="A499" i="7"/>
  <c r="AB498" i="7"/>
  <c r="AA498" i="7"/>
  <c r="Z498" i="7"/>
  <c r="Y498" i="7"/>
  <c r="X498" i="7"/>
  <c r="W498" i="7"/>
  <c r="V498" i="7"/>
  <c r="U498" i="7"/>
  <c r="T498" i="7"/>
  <c r="S498" i="7"/>
  <c r="R498" i="7"/>
  <c r="Q498" i="7"/>
  <c r="P498" i="7"/>
  <c r="O498" i="7"/>
  <c r="N498" i="7"/>
  <c r="M498" i="7"/>
  <c r="L498" i="7"/>
  <c r="K498" i="7"/>
  <c r="J498" i="7"/>
  <c r="I498" i="7"/>
  <c r="H498" i="7"/>
  <c r="G498" i="7"/>
  <c r="F498" i="7"/>
  <c r="E498" i="7"/>
  <c r="D498" i="7"/>
  <c r="C498" i="7"/>
  <c r="B498" i="7"/>
  <c r="A498" i="7"/>
  <c r="AB497" i="7"/>
  <c r="AA497" i="7"/>
  <c r="Z497" i="7"/>
  <c r="Y497" i="7"/>
  <c r="X497" i="7"/>
  <c r="W497" i="7"/>
  <c r="V497" i="7"/>
  <c r="U497" i="7"/>
  <c r="T497" i="7"/>
  <c r="S497" i="7"/>
  <c r="R497" i="7"/>
  <c r="Q497" i="7"/>
  <c r="P497" i="7"/>
  <c r="O497" i="7"/>
  <c r="N497" i="7"/>
  <c r="M497" i="7"/>
  <c r="L497" i="7"/>
  <c r="K497" i="7"/>
  <c r="J497" i="7"/>
  <c r="I497" i="7"/>
  <c r="H497" i="7"/>
  <c r="G497" i="7"/>
  <c r="F497" i="7"/>
  <c r="E497" i="7"/>
  <c r="D497" i="7"/>
  <c r="C497" i="7"/>
  <c r="B497" i="7"/>
  <c r="A497" i="7"/>
  <c r="AB496" i="7"/>
  <c r="AA496" i="7"/>
  <c r="Z496" i="7"/>
  <c r="Y496" i="7"/>
  <c r="X496" i="7"/>
  <c r="W496" i="7"/>
  <c r="V496" i="7"/>
  <c r="U496" i="7"/>
  <c r="T496" i="7"/>
  <c r="S496" i="7"/>
  <c r="R496" i="7"/>
  <c r="Q496" i="7"/>
  <c r="P496" i="7"/>
  <c r="O496" i="7"/>
  <c r="N496" i="7"/>
  <c r="M496" i="7"/>
  <c r="L496" i="7"/>
  <c r="K496" i="7"/>
  <c r="J496" i="7"/>
  <c r="I496" i="7"/>
  <c r="H496" i="7"/>
  <c r="G496" i="7"/>
  <c r="F496" i="7"/>
  <c r="E496" i="7"/>
  <c r="D496" i="7"/>
  <c r="C496" i="7"/>
  <c r="B496" i="7"/>
  <c r="A496" i="7"/>
  <c r="AB495" i="7"/>
  <c r="AA495" i="7"/>
  <c r="Z495" i="7"/>
  <c r="Y495" i="7"/>
  <c r="X495" i="7"/>
  <c r="W495" i="7"/>
  <c r="V495" i="7"/>
  <c r="U495" i="7"/>
  <c r="T495" i="7"/>
  <c r="S495" i="7"/>
  <c r="R495" i="7"/>
  <c r="Q495" i="7"/>
  <c r="P495" i="7"/>
  <c r="O495" i="7"/>
  <c r="N495" i="7"/>
  <c r="M495" i="7"/>
  <c r="L495" i="7"/>
  <c r="K495" i="7"/>
  <c r="J495" i="7"/>
  <c r="I495" i="7"/>
  <c r="H495" i="7"/>
  <c r="G495" i="7"/>
  <c r="F495" i="7"/>
  <c r="E495" i="7"/>
  <c r="D495" i="7"/>
  <c r="C495" i="7"/>
  <c r="B495" i="7"/>
  <c r="A495" i="7"/>
  <c r="AB494" i="7"/>
  <c r="AA494" i="7"/>
  <c r="Z494" i="7"/>
  <c r="Y494" i="7"/>
  <c r="X494" i="7"/>
  <c r="W494" i="7"/>
  <c r="V494" i="7"/>
  <c r="U494" i="7"/>
  <c r="T494" i="7"/>
  <c r="S494" i="7"/>
  <c r="R494" i="7"/>
  <c r="Q494" i="7"/>
  <c r="P494" i="7"/>
  <c r="O494" i="7"/>
  <c r="N494" i="7"/>
  <c r="M494" i="7"/>
  <c r="L494" i="7"/>
  <c r="K494" i="7"/>
  <c r="J494" i="7"/>
  <c r="I494" i="7"/>
  <c r="H494" i="7"/>
  <c r="G494" i="7"/>
  <c r="F494" i="7"/>
  <c r="E494" i="7"/>
  <c r="D494" i="7"/>
  <c r="C494" i="7"/>
  <c r="B494" i="7"/>
  <c r="A494" i="7"/>
  <c r="AB493" i="7"/>
  <c r="AA493" i="7"/>
  <c r="Z493" i="7"/>
  <c r="Y493" i="7"/>
  <c r="X493" i="7"/>
  <c r="W493" i="7"/>
  <c r="V493" i="7"/>
  <c r="U493" i="7"/>
  <c r="T493" i="7"/>
  <c r="S493" i="7"/>
  <c r="R493" i="7"/>
  <c r="Q493" i="7"/>
  <c r="P493" i="7"/>
  <c r="O493" i="7"/>
  <c r="N493" i="7"/>
  <c r="M493" i="7"/>
  <c r="L493" i="7"/>
  <c r="K493" i="7"/>
  <c r="J493" i="7"/>
  <c r="I493" i="7"/>
  <c r="H493" i="7"/>
  <c r="G493" i="7"/>
  <c r="F493" i="7"/>
  <c r="E493" i="7"/>
  <c r="D493" i="7"/>
  <c r="C493" i="7"/>
  <c r="B493" i="7"/>
  <c r="A493" i="7"/>
  <c r="AB492" i="7"/>
  <c r="AA492" i="7"/>
  <c r="Z492" i="7"/>
  <c r="Y492" i="7"/>
  <c r="X492" i="7"/>
  <c r="W492" i="7"/>
  <c r="V492" i="7"/>
  <c r="U492" i="7"/>
  <c r="T492" i="7"/>
  <c r="S492" i="7"/>
  <c r="R492" i="7"/>
  <c r="Q492" i="7"/>
  <c r="P492" i="7"/>
  <c r="O492" i="7"/>
  <c r="N492" i="7"/>
  <c r="M492" i="7"/>
  <c r="L492" i="7"/>
  <c r="K492" i="7"/>
  <c r="J492" i="7"/>
  <c r="I492" i="7"/>
  <c r="H492" i="7"/>
  <c r="G492" i="7"/>
  <c r="F492" i="7"/>
  <c r="E492" i="7"/>
  <c r="D492" i="7"/>
  <c r="C492" i="7"/>
  <c r="B492" i="7"/>
  <c r="A492" i="7"/>
  <c r="AB491" i="7"/>
  <c r="AA491" i="7"/>
  <c r="Z491" i="7"/>
  <c r="Y491" i="7"/>
  <c r="X491" i="7"/>
  <c r="W491" i="7"/>
  <c r="V491" i="7"/>
  <c r="U491" i="7"/>
  <c r="T491" i="7"/>
  <c r="S491" i="7"/>
  <c r="R491" i="7"/>
  <c r="Q491" i="7"/>
  <c r="P491" i="7"/>
  <c r="O491" i="7"/>
  <c r="N491" i="7"/>
  <c r="M491" i="7"/>
  <c r="L491" i="7"/>
  <c r="K491" i="7"/>
  <c r="J491" i="7"/>
  <c r="I491" i="7"/>
  <c r="H491" i="7"/>
  <c r="G491" i="7"/>
  <c r="F491" i="7"/>
  <c r="E491" i="7"/>
  <c r="D491" i="7"/>
  <c r="C491" i="7"/>
  <c r="B491" i="7"/>
  <c r="A491" i="7"/>
  <c r="AB490" i="7"/>
  <c r="AA490" i="7"/>
  <c r="Z490" i="7"/>
  <c r="Y490" i="7"/>
  <c r="X490" i="7"/>
  <c r="W490" i="7"/>
  <c r="V490" i="7"/>
  <c r="U490" i="7"/>
  <c r="T490" i="7"/>
  <c r="S490" i="7"/>
  <c r="R490" i="7"/>
  <c r="Q490" i="7"/>
  <c r="P490" i="7"/>
  <c r="O490" i="7"/>
  <c r="N490" i="7"/>
  <c r="M490" i="7"/>
  <c r="L490" i="7"/>
  <c r="K490" i="7"/>
  <c r="J490" i="7"/>
  <c r="I490" i="7"/>
  <c r="H490" i="7"/>
  <c r="G490" i="7"/>
  <c r="F490" i="7"/>
  <c r="E490" i="7"/>
  <c r="D490" i="7"/>
  <c r="C490" i="7"/>
  <c r="B490" i="7"/>
  <c r="A490" i="7"/>
  <c r="AB489" i="7"/>
  <c r="AA489" i="7"/>
  <c r="Z489" i="7"/>
  <c r="Y489" i="7"/>
  <c r="X489" i="7"/>
  <c r="W489" i="7"/>
  <c r="V489" i="7"/>
  <c r="U489" i="7"/>
  <c r="T489" i="7"/>
  <c r="S489" i="7"/>
  <c r="R489" i="7"/>
  <c r="Q489" i="7"/>
  <c r="P489" i="7"/>
  <c r="O489" i="7"/>
  <c r="N489" i="7"/>
  <c r="M489" i="7"/>
  <c r="L489" i="7"/>
  <c r="K489" i="7"/>
  <c r="J489" i="7"/>
  <c r="I489" i="7"/>
  <c r="H489" i="7"/>
  <c r="G489" i="7"/>
  <c r="F489" i="7"/>
  <c r="E489" i="7"/>
  <c r="D489" i="7"/>
  <c r="C489" i="7"/>
  <c r="B489" i="7"/>
  <c r="A489" i="7"/>
  <c r="AB488" i="7"/>
  <c r="AA488" i="7"/>
  <c r="Z488" i="7"/>
  <c r="Y488" i="7"/>
  <c r="X488" i="7"/>
  <c r="W488" i="7"/>
  <c r="V488" i="7"/>
  <c r="U488" i="7"/>
  <c r="T488" i="7"/>
  <c r="S488" i="7"/>
  <c r="R488" i="7"/>
  <c r="Q488" i="7"/>
  <c r="P488" i="7"/>
  <c r="O488" i="7"/>
  <c r="N488" i="7"/>
  <c r="M488" i="7"/>
  <c r="L488" i="7"/>
  <c r="K488" i="7"/>
  <c r="J488" i="7"/>
  <c r="I488" i="7"/>
  <c r="H488" i="7"/>
  <c r="G488" i="7"/>
  <c r="F488" i="7"/>
  <c r="E488" i="7"/>
  <c r="D488" i="7"/>
  <c r="C488" i="7"/>
  <c r="B488" i="7"/>
  <c r="A488" i="7"/>
  <c r="AB483" i="7"/>
  <c r="AA483" i="7"/>
  <c r="Z483" i="7"/>
  <c r="Y483" i="7"/>
  <c r="X483" i="7"/>
  <c r="W483" i="7"/>
  <c r="V483" i="7"/>
  <c r="U483" i="7"/>
  <c r="T483" i="7"/>
  <c r="S483" i="7"/>
  <c r="R483" i="7"/>
  <c r="Q483" i="7"/>
  <c r="P483" i="7"/>
  <c r="O483" i="7"/>
  <c r="N483" i="7"/>
  <c r="M483" i="7"/>
  <c r="L483" i="7"/>
  <c r="K483" i="7"/>
  <c r="J483" i="7"/>
  <c r="I483" i="7"/>
  <c r="H483" i="7"/>
  <c r="G483" i="7"/>
  <c r="F483" i="7"/>
  <c r="E483" i="7"/>
  <c r="D483" i="7"/>
  <c r="C483" i="7"/>
  <c r="B483" i="7"/>
  <c r="A483" i="7"/>
  <c r="AB486" i="7"/>
  <c r="AA486" i="7"/>
  <c r="Z486" i="7"/>
  <c r="Y486" i="7"/>
  <c r="X486" i="7"/>
  <c r="W486" i="7"/>
  <c r="V486" i="7"/>
  <c r="U486" i="7"/>
  <c r="T486" i="7"/>
  <c r="S486" i="7"/>
  <c r="R486" i="7"/>
  <c r="Q486" i="7"/>
  <c r="P486" i="7"/>
  <c r="O486" i="7"/>
  <c r="N486" i="7"/>
  <c r="M486" i="7"/>
  <c r="L486" i="7"/>
  <c r="K486" i="7"/>
  <c r="J486" i="7"/>
  <c r="I486" i="7"/>
  <c r="H486" i="7"/>
  <c r="G486" i="7"/>
  <c r="F486" i="7"/>
  <c r="E486" i="7"/>
  <c r="D486" i="7"/>
  <c r="C486" i="7"/>
  <c r="B486" i="7"/>
  <c r="A486" i="7"/>
  <c r="AB485" i="7"/>
  <c r="AA485" i="7"/>
  <c r="Z485" i="7"/>
  <c r="Y485" i="7"/>
  <c r="X485" i="7"/>
  <c r="W485" i="7"/>
  <c r="V485" i="7"/>
  <c r="U485" i="7"/>
  <c r="T485" i="7"/>
  <c r="S485" i="7"/>
  <c r="R485" i="7"/>
  <c r="Q485" i="7"/>
  <c r="P485" i="7"/>
  <c r="O485" i="7"/>
  <c r="N485" i="7"/>
  <c r="M485" i="7"/>
  <c r="L485" i="7"/>
  <c r="K485" i="7"/>
  <c r="J485" i="7"/>
  <c r="I485" i="7"/>
  <c r="H485" i="7"/>
  <c r="G485" i="7"/>
  <c r="F485" i="7"/>
  <c r="E485" i="7"/>
  <c r="D485" i="7"/>
  <c r="C485" i="7"/>
  <c r="B485" i="7"/>
  <c r="A485" i="7"/>
  <c r="AB484" i="7"/>
  <c r="AA484" i="7"/>
  <c r="Z484" i="7"/>
  <c r="Y484" i="7"/>
  <c r="X484" i="7"/>
  <c r="W484" i="7"/>
  <c r="V484" i="7"/>
  <c r="U484" i="7"/>
  <c r="T484" i="7"/>
  <c r="S484" i="7"/>
  <c r="R484" i="7"/>
  <c r="Q484" i="7"/>
  <c r="P484" i="7"/>
  <c r="O484" i="7"/>
  <c r="N484" i="7"/>
  <c r="M484" i="7"/>
  <c r="L484" i="7"/>
  <c r="K484" i="7"/>
  <c r="J484" i="7"/>
  <c r="I484" i="7"/>
  <c r="H484" i="7"/>
  <c r="G484" i="7"/>
  <c r="F484" i="7"/>
  <c r="E484" i="7"/>
  <c r="D484" i="7"/>
  <c r="C484" i="7"/>
  <c r="B484" i="7"/>
  <c r="A484" i="7"/>
  <c r="AB470" i="7"/>
  <c r="AA470" i="7"/>
  <c r="Z470" i="7"/>
  <c r="Y470" i="7"/>
  <c r="X470" i="7"/>
  <c r="W470" i="7"/>
  <c r="V470" i="7"/>
  <c r="U470" i="7"/>
  <c r="T470" i="7"/>
  <c r="S470" i="7"/>
  <c r="R470" i="7"/>
  <c r="Q470" i="7"/>
  <c r="P470" i="7"/>
  <c r="O470" i="7"/>
  <c r="N470" i="7"/>
  <c r="M470" i="7"/>
  <c r="L470" i="7"/>
  <c r="K470" i="7"/>
  <c r="J470" i="7"/>
  <c r="I470" i="7"/>
  <c r="H470" i="7"/>
  <c r="G470" i="7"/>
  <c r="F470" i="7"/>
  <c r="E470" i="7"/>
  <c r="D470" i="7"/>
  <c r="C470" i="7"/>
  <c r="B470" i="7"/>
  <c r="A470" i="7"/>
  <c r="AB482" i="7"/>
  <c r="AA482" i="7"/>
  <c r="Z482" i="7"/>
  <c r="Y482" i="7"/>
  <c r="X482" i="7"/>
  <c r="W482" i="7"/>
  <c r="V482" i="7"/>
  <c r="U482" i="7"/>
  <c r="T482" i="7"/>
  <c r="S482" i="7"/>
  <c r="R482" i="7"/>
  <c r="Q482" i="7"/>
  <c r="P482" i="7"/>
  <c r="O482" i="7"/>
  <c r="N482" i="7"/>
  <c r="M482" i="7"/>
  <c r="L482" i="7"/>
  <c r="K482" i="7"/>
  <c r="J482" i="7"/>
  <c r="I482" i="7"/>
  <c r="H482" i="7"/>
  <c r="G482" i="7"/>
  <c r="F482" i="7"/>
  <c r="E482" i="7"/>
  <c r="D482" i="7"/>
  <c r="C482" i="7"/>
  <c r="B482" i="7"/>
  <c r="A482" i="7"/>
  <c r="AB481" i="7"/>
  <c r="AA481" i="7"/>
  <c r="Z481" i="7"/>
  <c r="Y481" i="7"/>
  <c r="X481" i="7"/>
  <c r="W481" i="7"/>
  <c r="V481" i="7"/>
  <c r="U481" i="7"/>
  <c r="T481" i="7"/>
  <c r="S481" i="7"/>
  <c r="R481" i="7"/>
  <c r="Q481" i="7"/>
  <c r="P481" i="7"/>
  <c r="O481" i="7"/>
  <c r="N481" i="7"/>
  <c r="M481" i="7"/>
  <c r="L481" i="7"/>
  <c r="K481" i="7"/>
  <c r="J481" i="7"/>
  <c r="I481" i="7"/>
  <c r="H481" i="7"/>
  <c r="G481" i="7"/>
  <c r="F481" i="7"/>
  <c r="E481" i="7"/>
  <c r="D481" i="7"/>
  <c r="C481" i="7"/>
  <c r="B481" i="7"/>
  <c r="A481" i="7"/>
  <c r="AB480" i="7"/>
  <c r="AA480" i="7"/>
  <c r="Z480" i="7"/>
  <c r="Y480" i="7"/>
  <c r="X480" i="7"/>
  <c r="W480" i="7"/>
  <c r="V480" i="7"/>
  <c r="U480" i="7"/>
  <c r="T480" i="7"/>
  <c r="S480" i="7"/>
  <c r="R480" i="7"/>
  <c r="Q480" i="7"/>
  <c r="P480" i="7"/>
  <c r="O480" i="7"/>
  <c r="N480" i="7"/>
  <c r="M480" i="7"/>
  <c r="L480" i="7"/>
  <c r="K480" i="7"/>
  <c r="J480" i="7"/>
  <c r="I480" i="7"/>
  <c r="H480" i="7"/>
  <c r="G480" i="7"/>
  <c r="F480" i="7"/>
  <c r="E480" i="7"/>
  <c r="D480" i="7"/>
  <c r="C480" i="7"/>
  <c r="B480" i="7"/>
  <c r="A480" i="7"/>
  <c r="AB479" i="7"/>
  <c r="AA479" i="7"/>
  <c r="Z479" i="7"/>
  <c r="Y479" i="7"/>
  <c r="X479" i="7"/>
  <c r="W479" i="7"/>
  <c r="V479" i="7"/>
  <c r="U479" i="7"/>
  <c r="T479" i="7"/>
  <c r="S479" i="7"/>
  <c r="R479" i="7"/>
  <c r="Q479" i="7"/>
  <c r="P479" i="7"/>
  <c r="O479" i="7"/>
  <c r="N479" i="7"/>
  <c r="M479" i="7"/>
  <c r="L479" i="7"/>
  <c r="K479" i="7"/>
  <c r="J479" i="7"/>
  <c r="I479" i="7"/>
  <c r="H479" i="7"/>
  <c r="G479" i="7"/>
  <c r="F479" i="7"/>
  <c r="E479" i="7"/>
  <c r="D479" i="7"/>
  <c r="C479" i="7"/>
  <c r="B479" i="7"/>
  <c r="A479" i="7"/>
  <c r="AB478" i="7"/>
  <c r="AA478" i="7"/>
  <c r="Z478" i="7"/>
  <c r="Y478" i="7"/>
  <c r="X478" i="7"/>
  <c r="W478" i="7"/>
  <c r="V478" i="7"/>
  <c r="U478" i="7"/>
  <c r="T478" i="7"/>
  <c r="S478" i="7"/>
  <c r="R478" i="7"/>
  <c r="Q478" i="7"/>
  <c r="P478" i="7"/>
  <c r="O478" i="7"/>
  <c r="N478" i="7"/>
  <c r="M478" i="7"/>
  <c r="L478" i="7"/>
  <c r="K478" i="7"/>
  <c r="J478" i="7"/>
  <c r="I478" i="7"/>
  <c r="H478" i="7"/>
  <c r="G478" i="7"/>
  <c r="F478" i="7"/>
  <c r="E478" i="7"/>
  <c r="D478" i="7"/>
  <c r="C478" i="7"/>
  <c r="B478" i="7"/>
  <c r="A478" i="7"/>
  <c r="AB477" i="7"/>
  <c r="AA477" i="7"/>
  <c r="Z477" i="7"/>
  <c r="Y477" i="7"/>
  <c r="X477" i="7"/>
  <c r="W477" i="7"/>
  <c r="V477" i="7"/>
  <c r="U477" i="7"/>
  <c r="T477" i="7"/>
  <c r="S477" i="7"/>
  <c r="R477" i="7"/>
  <c r="Q477" i="7"/>
  <c r="P477" i="7"/>
  <c r="O477" i="7"/>
  <c r="N477" i="7"/>
  <c r="M477" i="7"/>
  <c r="L477" i="7"/>
  <c r="K477" i="7"/>
  <c r="J477" i="7"/>
  <c r="I477" i="7"/>
  <c r="H477" i="7"/>
  <c r="G477" i="7"/>
  <c r="F477" i="7"/>
  <c r="E477" i="7"/>
  <c r="D477" i="7"/>
  <c r="C477" i="7"/>
  <c r="B477" i="7"/>
  <c r="A477" i="7"/>
  <c r="AB476" i="7"/>
  <c r="AA476" i="7"/>
  <c r="Z476" i="7"/>
  <c r="Y476" i="7"/>
  <c r="X476" i="7"/>
  <c r="W476" i="7"/>
  <c r="V476" i="7"/>
  <c r="U476" i="7"/>
  <c r="T476" i="7"/>
  <c r="S476" i="7"/>
  <c r="R476" i="7"/>
  <c r="Q476" i="7"/>
  <c r="P476" i="7"/>
  <c r="O476" i="7"/>
  <c r="N476" i="7"/>
  <c r="M476" i="7"/>
  <c r="L476" i="7"/>
  <c r="K476" i="7"/>
  <c r="J476" i="7"/>
  <c r="I476" i="7"/>
  <c r="H476" i="7"/>
  <c r="G476" i="7"/>
  <c r="F476" i="7"/>
  <c r="E476" i="7"/>
  <c r="D476" i="7"/>
  <c r="C476" i="7"/>
  <c r="B476" i="7"/>
  <c r="A476" i="7"/>
  <c r="AB475" i="7"/>
  <c r="AA475" i="7"/>
  <c r="Z475" i="7"/>
  <c r="Y475" i="7"/>
  <c r="X475" i="7"/>
  <c r="W475" i="7"/>
  <c r="V475" i="7"/>
  <c r="U475" i="7"/>
  <c r="T475" i="7"/>
  <c r="S475" i="7"/>
  <c r="R475" i="7"/>
  <c r="Q475" i="7"/>
  <c r="P475" i="7"/>
  <c r="O475" i="7"/>
  <c r="N475" i="7"/>
  <c r="M475" i="7"/>
  <c r="L475" i="7"/>
  <c r="K475" i="7"/>
  <c r="J475" i="7"/>
  <c r="I475" i="7"/>
  <c r="H475" i="7"/>
  <c r="G475" i="7"/>
  <c r="F475" i="7"/>
  <c r="E475" i="7"/>
  <c r="D475" i="7"/>
  <c r="C475" i="7"/>
  <c r="B475" i="7"/>
  <c r="A475" i="7"/>
  <c r="AB474" i="7"/>
  <c r="AA474" i="7"/>
  <c r="Z474" i="7"/>
  <c r="Y474" i="7"/>
  <c r="X474" i="7"/>
  <c r="W474" i="7"/>
  <c r="V474" i="7"/>
  <c r="U474" i="7"/>
  <c r="T474" i="7"/>
  <c r="S474" i="7"/>
  <c r="R474" i="7"/>
  <c r="Q474" i="7"/>
  <c r="P474" i="7"/>
  <c r="O474" i="7"/>
  <c r="N474" i="7"/>
  <c r="M474" i="7"/>
  <c r="L474" i="7"/>
  <c r="K474" i="7"/>
  <c r="J474" i="7"/>
  <c r="I474" i="7"/>
  <c r="H474" i="7"/>
  <c r="G474" i="7"/>
  <c r="F474" i="7"/>
  <c r="E474" i="7"/>
  <c r="D474" i="7"/>
  <c r="C474" i="7"/>
  <c r="B474" i="7"/>
  <c r="A474" i="7"/>
  <c r="AB473" i="7"/>
  <c r="AA473" i="7"/>
  <c r="Z473" i="7"/>
  <c r="Y473" i="7"/>
  <c r="X473" i="7"/>
  <c r="W473" i="7"/>
  <c r="V473" i="7"/>
  <c r="U473" i="7"/>
  <c r="T473" i="7"/>
  <c r="S473" i="7"/>
  <c r="R473" i="7"/>
  <c r="Q473" i="7"/>
  <c r="P473" i="7"/>
  <c r="O473" i="7"/>
  <c r="N473" i="7"/>
  <c r="M473" i="7"/>
  <c r="L473" i="7"/>
  <c r="K473" i="7"/>
  <c r="J473" i="7"/>
  <c r="I473" i="7"/>
  <c r="H473" i="7"/>
  <c r="G473" i="7"/>
  <c r="F473" i="7"/>
  <c r="E473" i="7"/>
  <c r="D473" i="7"/>
  <c r="C473" i="7"/>
  <c r="B473" i="7"/>
  <c r="A473" i="7"/>
  <c r="AB472" i="7"/>
  <c r="AA472" i="7"/>
  <c r="Z472" i="7"/>
  <c r="Y472" i="7"/>
  <c r="X472" i="7"/>
  <c r="W472" i="7"/>
  <c r="V472" i="7"/>
  <c r="U472" i="7"/>
  <c r="T472" i="7"/>
  <c r="S472" i="7"/>
  <c r="R472" i="7"/>
  <c r="Q472" i="7"/>
  <c r="P472" i="7"/>
  <c r="O472" i="7"/>
  <c r="N472" i="7"/>
  <c r="M472" i="7"/>
  <c r="L472" i="7"/>
  <c r="K472" i="7"/>
  <c r="J472" i="7"/>
  <c r="I472" i="7"/>
  <c r="H472" i="7"/>
  <c r="G472" i="7"/>
  <c r="F472" i="7"/>
  <c r="E472" i="7"/>
  <c r="D472" i="7"/>
  <c r="C472" i="7"/>
  <c r="B472" i="7"/>
  <c r="A472" i="7"/>
  <c r="AB471" i="7"/>
  <c r="AA471" i="7"/>
  <c r="Z471" i="7"/>
  <c r="Y471" i="7"/>
  <c r="X471" i="7"/>
  <c r="W471" i="7"/>
  <c r="V471" i="7"/>
  <c r="U471" i="7"/>
  <c r="T471" i="7"/>
  <c r="S471" i="7"/>
  <c r="R471" i="7"/>
  <c r="Q471" i="7"/>
  <c r="P471" i="7"/>
  <c r="O471" i="7"/>
  <c r="N471" i="7"/>
  <c r="M471" i="7"/>
  <c r="L471" i="7"/>
  <c r="K471" i="7"/>
  <c r="J471" i="7"/>
  <c r="I471" i="7"/>
  <c r="H471" i="7"/>
  <c r="G471" i="7"/>
  <c r="F471" i="7"/>
  <c r="E471" i="7"/>
  <c r="D471" i="7"/>
  <c r="C471" i="7"/>
  <c r="B471" i="7"/>
  <c r="A471" i="7"/>
  <c r="AB464" i="7"/>
  <c r="AA464" i="7"/>
  <c r="Z464" i="7"/>
  <c r="Y464" i="7"/>
  <c r="X464" i="7"/>
  <c r="W464" i="7"/>
  <c r="V464" i="7"/>
  <c r="U464" i="7"/>
  <c r="T464" i="7"/>
  <c r="S464" i="7"/>
  <c r="R464" i="7"/>
  <c r="Q464" i="7"/>
  <c r="P464" i="7"/>
  <c r="O464" i="7"/>
  <c r="N464" i="7"/>
  <c r="M464" i="7"/>
  <c r="L464" i="7"/>
  <c r="K464" i="7"/>
  <c r="J464" i="7"/>
  <c r="I464" i="7"/>
  <c r="H464" i="7"/>
  <c r="G464" i="7"/>
  <c r="F464" i="7"/>
  <c r="E464" i="7"/>
  <c r="D464" i="7"/>
  <c r="C464" i="7"/>
  <c r="B464" i="7"/>
  <c r="A464" i="7"/>
  <c r="AB469" i="7"/>
  <c r="AA469" i="7"/>
  <c r="Z469" i="7"/>
  <c r="Y469" i="7"/>
  <c r="X469" i="7"/>
  <c r="W469" i="7"/>
  <c r="V469" i="7"/>
  <c r="U469" i="7"/>
  <c r="T469" i="7"/>
  <c r="S469" i="7"/>
  <c r="R469" i="7"/>
  <c r="Q469" i="7"/>
  <c r="P469" i="7"/>
  <c r="O469" i="7"/>
  <c r="N469" i="7"/>
  <c r="M469" i="7"/>
  <c r="L469" i="7"/>
  <c r="K469" i="7"/>
  <c r="J469" i="7"/>
  <c r="I469" i="7"/>
  <c r="H469" i="7"/>
  <c r="G469" i="7"/>
  <c r="F469" i="7"/>
  <c r="E469" i="7"/>
  <c r="D469" i="7"/>
  <c r="C469" i="7"/>
  <c r="B469" i="7"/>
  <c r="A469" i="7"/>
  <c r="AB468" i="7"/>
  <c r="AA468" i="7"/>
  <c r="Z468" i="7"/>
  <c r="Y468" i="7"/>
  <c r="X468" i="7"/>
  <c r="W468" i="7"/>
  <c r="V468" i="7"/>
  <c r="U468" i="7"/>
  <c r="T468" i="7"/>
  <c r="S468" i="7"/>
  <c r="R468" i="7"/>
  <c r="Q468" i="7"/>
  <c r="P468" i="7"/>
  <c r="O468" i="7"/>
  <c r="N468" i="7"/>
  <c r="M468" i="7"/>
  <c r="L468" i="7"/>
  <c r="K468" i="7"/>
  <c r="J468" i="7"/>
  <c r="I468" i="7"/>
  <c r="H468" i="7"/>
  <c r="G468" i="7"/>
  <c r="F468" i="7"/>
  <c r="E468" i="7"/>
  <c r="D468" i="7"/>
  <c r="C468" i="7"/>
  <c r="B468" i="7"/>
  <c r="A468" i="7"/>
  <c r="AB467" i="7"/>
  <c r="AA467" i="7"/>
  <c r="Z467" i="7"/>
  <c r="Y467" i="7"/>
  <c r="X467" i="7"/>
  <c r="W467" i="7"/>
  <c r="V467" i="7"/>
  <c r="U467" i="7"/>
  <c r="T467" i="7"/>
  <c r="S467" i="7"/>
  <c r="R467" i="7"/>
  <c r="Q467" i="7"/>
  <c r="P467" i="7"/>
  <c r="O467" i="7"/>
  <c r="N467" i="7"/>
  <c r="M467" i="7"/>
  <c r="L467" i="7"/>
  <c r="K467" i="7"/>
  <c r="J467" i="7"/>
  <c r="I467" i="7"/>
  <c r="H467" i="7"/>
  <c r="G467" i="7"/>
  <c r="F467" i="7"/>
  <c r="E467" i="7"/>
  <c r="D467" i="7"/>
  <c r="C467" i="7"/>
  <c r="B467" i="7"/>
  <c r="A467" i="7"/>
  <c r="AB466" i="7"/>
  <c r="AA466" i="7"/>
  <c r="Z466" i="7"/>
  <c r="Y466" i="7"/>
  <c r="X466" i="7"/>
  <c r="W466" i="7"/>
  <c r="V466" i="7"/>
  <c r="U466" i="7"/>
  <c r="T466" i="7"/>
  <c r="S466" i="7"/>
  <c r="R466" i="7"/>
  <c r="Q466" i="7"/>
  <c r="P466" i="7"/>
  <c r="O466" i="7"/>
  <c r="N466" i="7"/>
  <c r="M466" i="7"/>
  <c r="L466" i="7"/>
  <c r="K466" i="7"/>
  <c r="J466" i="7"/>
  <c r="I466" i="7"/>
  <c r="H466" i="7"/>
  <c r="G466" i="7"/>
  <c r="F466" i="7"/>
  <c r="E466" i="7"/>
  <c r="D466" i="7"/>
  <c r="C466" i="7"/>
  <c r="B466" i="7"/>
  <c r="A466" i="7"/>
  <c r="AB465" i="7"/>
  <c r="AA465" i="7"/>
  <c r="Z465" i="7"/>
  <c r="Y465" i="7"/>
  <c r="X465" i="7"/>
  <c r="W465" i="7"/>
  <c r="V465" i="7"/>
  <c r="U465" i="7"/>
  <c r="T465" i="7"/>
  <c r="S465" i="7"/>
  <c r="R465" i="7"/>
  <c r="Q465" i="7"/>
  <c r="P465" i="7"/>
  <c r="O465" i="7"/>
  <c r="N465" i="7"/>
  <c r="M465" i="7"/>
  <c r="L465" i="7"/>
  <c r="K465" i="7"/>
  <c r="J465" i="7"/>
  <c r="I465" i="7"/>
  <c r="H465" i="7"/>
  <c r="G465" i="7"/>
  <c r="F465" i="7"/>
  <c r="E465" i="7"/>
  <c r="D465" i="7"/>
  <c r="C465" i="7"/>
  <c r="B465" i="7"/>
  <c r="A465" i="7"/>
  <c r="AB463" i="7"/>
  <c r="AA463" i="7"/>
  <c r="Z463" i="7"/>
  <c r="Y463" i="7"/>
  <c r="X463" i="7"/>
  <c r="W463" i="7"/>
  <c r="V463" i="7"/>
  <c r="U463" i="7"/>
  <c r="T463" i="7"/>
  <c r="S463" i="7"/>
  <c r="R463" i="7"/>
  <c r="Q463" i="7"/>
  <c r="P463" i="7"/>
  <c r="O463" i="7"/>
  <c r="N463" i="7"/>
  <c r="M463" i="7"/>
  <c r="L463" i="7"/>
  <c r="K463" i="7"/>
  <c r="J463" i="7"/>
  <c r="I463" i="7"/>
  <c r="H463" i="7"/>
  <c r="G463" i="7"/>
  <c r="F463" i="7"/>
  <c r="E463" i="7"/>
  <c r="D463" i="7"/>
  <c r="C463" i="7"/>
  <c r="B463" i="7"/>
  <c r="A463" i="7"/>
  <c r="AB450" i="7"/>
  <c r="AA450" i="7"/>
  <c r="Z450" i="7"/>
  <c r="Y450" i="7"/>
  <c r="X450" i="7"/>
  <c r="W450" i="7"/>
  <c r="V450" i="7"/>
  <c r="U450" i="7"/>
  <c r="T450" i="7"/>
  <c r="S450" i="7"/>
  <c r="R450" i="7"/>
  <c r="Q450" i="7"/>
  <c r="P450" i="7"/>
  <c r="O450" i="7"/>
  <c r="N450" i="7"/>
  <c r="M450" i="7"/>
  <c r="L450" i="7"/>
  <c r="K450" i="7"/>
  <c r="J450" i="7"/>
  <c r="I450" i="7"/>
  <c r="H450" i="7"/>
  <c r="G450" i="7"/>
  <c r="F450" i="7"/>
  <c r="E450" i="7"/>
  <c r="D450" i="7"/>
  <c r="C450" i="7"/>
  <c r="B450" i="7"/>
  <c r="A450" i="7"/>
  <c r="AB462" i="7"/>
  <c r="AA462" i="7"/>
  <c r="Z462" i="7"/>
  <c r="Y462" i="7"/>
  <c r="X462" i="7"/>
  <c r="W462" i="7"/>
  <c r="V462" i="7"/>
  <c r="U462" i="7"/>
  <c r="T462" i="7"/>
  <c r="S462" i="7"/>
  <c r="R462" i="7"/>
  <c r="Q462" i="7"/>
  <c r="P462" i="7"/>
  <c r="O462" i="7"/>
  <c r="N462" i="7"/>
  <c r="M462" i="7"/>
  <c r="L462" i="7"/>
  <c r="K462" i="7"/>
  <c r="J462" i="7"/>
  <c r="I462" i="7"/>
  <c r="H462" i="7"/>
  <c r="G462" i="7"/>
  <c r="F462" i="7"/>
  <c r="E462" i="7"/>
  <c r="D462" i="7"/>
  <c r="C462" i="7"/>
  <c r="B462" i="7"/>
  <c r="A462" i="7"/>
  <c r="AB461" i="7"/>
  <c r="AA461" i="7"/>
  <c r="Z461" i="7"/>
  <c r="Y461" i="7"/>
  <c r="X461" i="7"/>
  <c r="W461" i="7"/>
  <c r="V461" i="7"/>
  <c r="U461" i="7"/>
  <c r="T461" i="7"/>
  <c r="S461" i="7"/>
  <c r="R461" i="7"/>
  <c r="Q461" i="7"/>
  <c r="P461" i="7"/>
  <c r="O461" i="7"/>
  <c r="N461" i="7"/>
  <c r="M461" i="7"/>
  <c r="L461" i="7"/>
  <c r="K461" i="7"/>
  <c r="J461" i="7"/>
  <c r="I461" i="7"/>
  <c r="H461" i="7"/>
  <c r="G461" i="7"/>
  <c r="F461" i="7"/>
  <c r="E461" i="7"/>
  <c r="D461" i="7"/>
  <c r="C461" i="7"/>
  <c r="B461" i="7"/>
  <c r="A461" i="7"/>
  <c r="AB460" i="7"/>
  <c r="AA460" i="7"/>
  <c r="Z460" i="7"/>
  <c r="Y460" i="7"/>
  <c r="X460" i="7"/>
  <c r="W460" i="7"/>
  <c r="V460" i="7"/>
  <c r="U460" i="7"/>
  <c r="T460" i="7"/>
  <c r="S460" i="7"/>
  <c r="R460" i="7"/>
  <c r="Q460" i="7"/>
  <c r="P460" i="7"/>
  <c r="O460" i="7"/>
  <c r="N460" i="7"/>
  <c r="M460" i="7"/>
  <c r="L460" i="7"/>
  <c r="K460" i="7"/>
  <c r="J460" i="7"/>
  <c r="I460" i="7"/>
  <c r="H460" i="7"/>
  <c r="G460" i="7"/>
  <c r="F460" i="7"/>
  <c r="E460" i="7"/>
  <c r="D460" i="7"/>
  <c r="C460" i="7"/>
  <c r="B460" i="7"/>
  <c r="A460" i="7"/>
  <c r="AB459" i="7"/>
  <c r="AA459" i="7"/>
  <c r="Z459" i="7"/>
  <c r="Y459" i="7"/>
  <c r="X459" i="7"/>
  <c r="W459" i="7"/>
  <c r="V459" i="7"/>
  <c r="U459" i="7"/>
  <c r="T459" i="7"/>
  <c r="S459" i="7"/>
  <c r="R459" i="7"/>
  <c r="Q459" i="7"/>
  <c r="P459" i="7"/>
  <c r="O459" i="7"/>
  <c r="N459" i="7"/>
  <c r="M459" i="7"/>
  <c r="L459" i="7"/>
  <c r="K459" i="7"/>
  <c r="J459" i="7"/>
  <c r="I459" i="7"/>
  <c r="H459" i="7"/>
  <c r="G459" i="7"/>
  <c r="F459" i="7"/>
  <c r="E459" i="7"/>
  <c r="D459" i="7"/>
  <c r="C459" i="7"/>
  <c r="B459" i="7"/>
  <c r="A459" i="7"/>
  <c r="AB458" i="7"/>
  <c r="AA458" i="7"/>
  <c r="Z458" i="7"/>
  <c r="Y458" i="7"/>
  <c r="X458" i="7"/>
  <c r="W458" i="7"/>
  <c r="V458" i="7"/>
  <c r="U458" i="7"/>
  <c r="T458" i="7"/>
  <c r="S458" i="7"/>
  <c r="R458" i="7"/>
  <c r="Q458" i="7"/>
  <c r="P458" i="7"/>
  <c r="O458" i="7"/>
  <c r="N458" i="7"/>
  <c r="M458" i="7"/>
  <c r="L458" i="7"/>
  <c r="K458" i="7"/>
  <c r="J458" i="7"/>
  <c r="I458" i="7"/>
  <c r="H458" i="7"/>
  <c r="G458" i="7"/>
  <c r="F458" i="7"/>
  <c r="E458" i="7"/>
  <c r="D458" i="7"/>
  <c r="C458" i="7"/>
  <c r="B458" i="7"/>
  <c r="A458" i="7"/>
  <c r="AB457" i="7"/>
  <c r="AA457" i="7"/>
  <c r="Z457" i="7"/>
  <c r="Y457" i="7"/>
  <c r="X457" i="7"/>
  <c r="W457" i="7"/>
  <c r="V457" i="7"/>
  <c r="U457" i="7"/>
  <c r="T457" i="7"/>
  <c r="S457" i="7"/>
  <c r="R457" i="7"/>
  <c r="Q457" i="7"/>
  <c r="P457" i="7"/>
  <c r="O457" i="7"/>
  <c r="N457" i="7"/>
  <c r="M457" i="7"/>
  <c r="L457" i="7"/>
  <c r="K457" i="7"/>
  <c r="J457" i="7"/>
  <c r="I457" i="7"/>
  <c r="H457" i="7"/>
  <c r="G457" i="7"/>
  <c r="F457" i="7"/>
  <c r="E457" i="7"/>
  <c r="D457" i="7"/>
  <c r="C457" i="7"/>
  <c r="B457" i="7"/>
  <c r="A457" i="7"/>
  <c r="AB456" i="7"/>
  <c r="AA456" i="7"/>
  <c r="Z456" i="7"/>
  <c r="Y456" i="7"/>
  <c r="X456" i="7"/>
  <c r="W456" i="7"/>
  <c r="V456" i="7"/>
  <c r="U456" i="7"/>
  <c r="T456" i="7"/>
  <c r="S456" i="7"/>
  <c r="R456" i="7"/>
  <c r="Q456" i="7"/>
  <c r="P456" i="7"/>
  <c r="O456" i="7"/>
  <c r="N456" i="7"/>
  <c r="M456" i="7"/>
  <c r="L456" i="7"/>
  <c r="K456" i="7"/>
  <c r="J456" i="7"/>
  <c r="I456" i="7"/>
  <c r="H456" i="7"/>
  <c r="G456" i="7"/>
  <c r="F456" i="7"/>
  <c r="E456" i="7"/>
  <c r="D456" i="7"/>
  <c r="C456" i="7"/>
  <c r="B456" i="7"/>
  <c r="A456" i="7"/>
  <c r="AB455" i="7"/>
  <c r="AA455" i="7"/>
  <c r="Z455" i="7"/>
  <c r="Y455" i="7"/>
  <c r="X455" i="7"/>
  <c r="W455" i="7"/>
  <c r="V455" i="7"/>
  <c r="U455" i="7"/>
  <c r="T455" i="7"/>
  <c r="S455" i="7"/>
  <c r="R455" i="7"/>
  <c r="Q455" i="7"/>
  <c r="P455" i="7"/>
  <c r="O455" i="7"/>
  <c r="N455" i="7"/>
  <c r="M455" i="7"/>
  <c r="L455" i="7"/>
  <c r="K455" i="7"/>
  <c r="J455" i="7"/>
  <c r="I455" i="7"/>
  <c r="H455" i="7"/>
  <c r="G455" i="7"/>
  <c r="F455" i="7"/>
  <c r="E455" i="7"/>
  <c r="D455" i="7"/>
  <c r="C455" i="7"/>
  <c r="B455" i="7"/>
  <c r="A455" i="7"/>
  <c r="AB454" i="7"/>
  <c r="AA454" i="7"/>
  <c r="Z454" i="7"/>
  <c r="Y454" i="7"/>
  <c r="X454" i="7"/>
  <c r="W454" i="7"/>
  <c r="V454" i="7"/>
  <c r="U454" i="7"/>
  <c r="T454" i="7"/>
  <c r="S454" i="7"/>
  <c r="R454" i="7"/>
  <c r="Q454" i="7"/>
  <c r="P454" i="7"/>
  <c r="O454" i="7"/>
  <c r="N454" i="7"/>
  <c r="M454" i="7"/>
  <c r="L454" i="7"/>
  <c r="K454" i="7"/>
  <c r="J454" i="7"/>
  <c r="I454" i="7"/>
  <c r="H454" i="7"/>
  <c r="G454" i="7"/>
  <c r="F454" i="7"/>
  <c r="E454" i="7"/>
  <c r="D454" i="7"/>
  <c r="C454" i="7"/>
  <c r="B454" i="7"/>
  <c r="A454" i="7"/>
  <c r="AB453" i="7"/>
  <c r="AA453" i="7"/>
  <c r="Z453" i="7"/>
  <c r="Y453" i="7"/>
  <c r="X453" i="7"/>
  <c r="W453" i="7"/>
  <c r="V453" i="7"/>
  <c r="U453" i="7"/>
  <c r="T453" i="7"/>
  <c r="S453" i="7"/>
  <c r="R453" i="7"/>
  <c r="Q453" i="7"/>
  <c r="P453" i="7"/>
  <c r="O453" i="7"/>
  <c r="N453" i="7"/>
  <c r="M453" i="7"/>
  <c r="L453" i="7"/>
  <c r="K453" i="7"/>
  <c r="J453" i="7"/>
  <c r="I453" i="7"/>
  <c r="H453" i="7"/>
  <c r="G453" i="7"/>
  <c r="F453" i="7"/>
  <c r="E453" i="7"/>
  <c r="D453" i="7"/>
  <c r="C453" i="7"/>
  <c r="B453" i="7"/>
  <c r="A453" i="7"/>
  <c r="AB452" i="7"/>
  <c r="AA452" i="7"/>
  <c r="Z452" i="7"/>
  <c r="Y452" i="7"/>
  <c r="X452" i="7"/>
  <c r="W452" i="7"/>
  <c r="V452" i="7"/>
  <c r="U452" i="7"/>
  <c r="T452" i="7"/>
  <c r="S452" i="7"/>
  <c r="R452" i="7"/>
  <c r="Q452" i="7"/>
  <c r="P452" i="7"/>
  <c r="O452" i="7"/>
  <c r="N452" i="7"/>
  <c r="M452" i="7"/>
  <c r="L452" i="7"/>
  <c r="K452" i="7"/>
  <c r="J452" i="7"/>
  <c r="I452" i="7"/>
  <c r="H452" i="7"/>
  <c r="G452" i="7"/>
  <c r="F452" i="7"/>
  <c r="E452" i="7"/>
  <c r="D452" i="7"/>
  <c r="C452" i="7"/>
  <c r="B452" i="7"/>
  <c r="A452" i="7"/>
  <c r="AB451" i="7"/>
  <c r="AA451" i="7"/>
  <c r="Z451" i="7"/>
  <c r="Y451" i="7"/>
  <c r="X451" i="7"/>
  <c r="W451" i="7"/>
  <c r="V451" i="7"/>
  <c r="U451" i="7"/>
  <c r="T451" i="7"/>
  <c r="S451" i="7"/>
  <c r="R451" i="7"/>
  <c r="Q451" i="7"/>
  <c r="P451" i="7"/>
  <c r="O451" i="7"/>
  <c r="N451" i="7"/>
  <c r="M451" i="7"/>
  <c r="L451" i="7"/>
  <c r="K451" i="7"/>
  <c r="J451" i="7"/>
  <c r="I451" i="7"/>
  <c r="H451" i="7"/>
  <c r="G451" i="7"/>
  <c r="F451" i="7"/>
  <c r="E451" i="7"/>
  <c r="D451" i="7"/>
  <c r="C451" i="7"/>
  <c r="B451" i="7"/>
  <c r="A451" i="7"/>
  <c r="AB430" i="7"/>
  <c r="AA430" i="7"/>
  <c r="Z430" i="7"/>
  <c r="Y430" i="7"/>
  <c r="X430" i="7"/>
  <c r="W430" i="7"/>
  <c r="V430" i="7"/>
  <c r="U430" i="7"/>
  <c r="T430" i="7"/>
  <c r="S430" i="7"/>
  <c r="R430" i="7"/>
  <c r="Q430" i="7"/>
  <c r="P430" i="7"/>
  <c r="O430" i="7"/>
  <c r="N430" i="7"/>
  <c r="M430" i="7"/>
  <c r="L430" i="7"/>
  <c r="K430" i="7"/>
  <c r="J430" i="7"/>
  <c r="I430" i="7"/>
  <c r="H430" i="7"/>
  <c r="G430" i="7"/>
  <c r="F430" i="7"/>
  <c r="E430" i="7"/>
  <c r="D430" i="7"/>
  <c r="C430" i="7"/>
  <c r="B430" i="7"/>
  <c r="A430" i="7"/>
  <c r="AB449" i="7"/>
  <c r="AA449" i="7"/>
  <c r="Z449" i="7"/>
  <c r="Y449" i="7"/>
  <c r="X449" i="7"/>
  <c r="W449" i="7"/>
  <c r="V449" i="7"/>
  <c r="U449" i="7"/>
  <c r="T449" i="7"/>
  <c r="S449" i="7"/>
  <c r="R449" i="7"/>
  <c r="Q449" i="7"/>
  <c r="P449" i="7"/>
  <c r="O449" i="7"/>
  <c r="N449" i="7"/>
  <c r="M449" i="7"/>
  <c r="L449" i="7"/>
  <c r="K449" i="7"/>
  <c r="J449" i="7"/>
  <c r="I449" i="7"/>
  <c r="H449" i="7"/>
  <c r="G449" i="7"/>
  <c r="F449" i="7"/>
  <c r="E449" i="7"/>
  <c r="D449" i="7"/>
  <c r="C449" i="7"/>
  <c r="B449" i="7"/>
  <c r="A449" i="7"/>
  <c r="AB448" i="7"/>
  <c r="AA448" i="7"/>
  <c r="Z448" i="7"/>
  <c r="Y448" i="7"/>
  <c r="X448" i="7"/>
  <c r="W448" i="7"/>
  <c r="V448" i="7"/>
  <c r="U448" i="7"/>
  <c r="T448" i="7"/>
  <c r="S448" i="7"/>
  <c r="R448" i="7"/>
  <c r="Q448" i="7"/>
  <c r="P448" i="7"/>
  <c r="O448" i="7"/>
  <c r="N448" i="7"/>
  <c r="M448" i="7"/>
  <c r="L448" i="7"/>
  <c r="K448" i="7"/>
  <c r="J448" i="7"/>
  <c r="I448" i="7"/>
  <c r="H448" i="7"/>
  <c r="G448" i="7"/>
  <c r="F448" i="7"/>
  <c r="E448" i="7"/>
  <c r="D448" i="7"/>
  <c r="C448" i="7"/>
  <c r="B448" i="7"/>
  <c r="A448" i="7"/>
  <c r="AB447" i="7"/>
  <c r="AA447" i="7"/>
  <c r="Z447" i="7"/>
  <c r="Y447" i="7"/>
  <c r="X447" i="7"/>
  <c r="W447" i="7"/>
  <c r="V447" i="7"/>
  <c r="U447" i="7"/>
  <c r="T447" i="7"/>
  <c r="S447" i="7"/>
  <c r="R447" i="7"/>
  <c r="Q447" i="7"/>
  <c r="P447" i="7"/>
  <c r="O447" i="7"/>
  <c r="N447" i="7"/>
  <c r="M447" i="7"/>
  <c r="L447" i="7"/>
  <c r="K447" i="7"/>
  <c r="J447" i="7"/>
  <c r="I447" i="7"/>
  <c r="H447" i="7"/>
  <c r="G447" i="7"/>
  <c r="F447" i="7"/>
  <c r="E447" i="7"/>
  <c r="D447" i="7"/>
  <c r="C447" i="7"/>
  <c r="B447" i="7"/>
  <c r="A447" i="7"/>
  <c r="AB446" i="7"/>
  <c r="AA446" i="7"/>
  <c r="Z446" i="7"/>
  <c r="Y446" i="7"/>
  <c r="X446" i="7"/>
  <c r="W446" i="7"/>
  <c r="V446" i="7"/>
  <c r="U446" i="7"/>
  <c r="T446" i="7"/>
  <c r="S446" i="7"/>
  <c r="R446" i="7"/>
  <c r="Q446" i="7"/>
  <c r="P446" i="7"/>
  <c r="O446" i="7"/>
  <c r="N446" i="7"/>
  <c r="M446" i="7"/>
  <c r="L446" i="7"/>
  <c r="K446" i="7"/>
  <c r="J446" i="7"/>
  <c r="I446" i="7"/>
  <c r="H446" i="7"/>
  <c r="G446" i="7"/>
  <c r="F446" i="7"/>
  <c r="E446" i="7"/>
  <c r="D446" i="7"/>
  <c r="C446" i="7"/>
  <c r="B446" i="7"/>
  <c r="A446" i="7"/>
  <c r="AB445" i="7"/>
  <c r="AA445" i="7"/>
  <c r="Z445" i="7"/>
  <c r="Y445" i="7"/>
  <c r="X445" i="7"/>
  <c r="W445" i="7"/>
  <c r="V445" i="7"/>
  <c r="U445" i="7"/>
  <c r="T445" i="7"/>
  <c r="S445" i="7"/>
  <c r="R445" i="7"/>
  <c r="Q445" i="7"/>
  <c r="P445" i="7"/>
  <c r="O445" i="7"/>
  <c r="N445" i="7"/>
  <c r="M445" i="7"/>
  <c r="L445" i="7"/>
  <c r="K445" i="7"/>
  <c r="J445" i="7"/>
  <c r="I445" i="7"/>
  <c r="H445" i="7"/>
  <c r="G445" i="7"/>
  <c r="F445" i="7"/>
  <c r="E445" i="7"/>
  <c r="D445" i="7"/>
  <c r="C445" i="7"/>
  <c r="B445" i="7"/>
  <c r="A445" i="7"/>
  <c r="AB444" i="7"/>
  <c r="AA444" i="7"/>
  <c r="Z444" i="7"/>
  <c r="Y444" i="7"/>
  <c r="X444" i="7"/>
  <c r="W444" i="7"/>
  <c r="V444" i="7"/>
  <c r="U444" i="7"/>
  <c r="T444" i="7"/>
  <c r="S444" i="7"/>
  <c r="R444" i="7"/>
  <c r="Q444" i="7"/>
  <c r="P444" i="7"/>
  <c r="O444" i="7"/>
  <c r="N444" i="7"/>
  <c r="M444" i="7"/>
  <c r="L444" i="7"/>
  <c r="K444" i="7"/>
  <c r="J444" i="7"/>
  <c r="I444" i="7"/>
  <c r="H444" i="7"/>
  <c r="G444" i="7"/>
  <c r="F444" i="7"/>
  <c r="E444" i="7"/>
  <c r="D444" i="7"/>
  <c r="C444" i="7"/>
  <c r="B444" i="7"/>
  <c r="A444" i="7"/>
  <c r="AB443" i="7"/>
  <c r="AA443" i="7"/>
  <c r="Z443" i="7"/>
  <c r="Y443" i="7"/>
  <c r="X443" i="7"/>
  <c r="W443" i="7"/>
  <c r="V443" i="7"/>
  <c r="U443" i="7"/>
  <c r="T443" i="7"/>
  <c r="S443" i="7"/>
  <c r="R443" i="7"/>
  <c r="Q443" i="7"/>
  <c r="P443" i="7"/>
  <c r="O443" i="7"/>
  <c r="N443" i="7"/>
  <c r="M443" i="7"/>
  <c r="L443" i="7"/>
  <c r="K443" i="7"/>
  <c r="J443" i="7"/>
  <c r="I443" i="7"/>
  <c r="H443" i="7"/>
  <c r="G443" i="7"/>
  <c r="F443" i="7"/>
  <c r="E443" i="7"/>
  <c r="D443" i="7"/>
  <c r="C443" i="7"/>
  <c r="B443" i="7"/>
  <c r="A443" i="7"/>
  <c r="AB442" i="7"/>
  <c r="AA442" i="7"/>
  <c r="Z442" i="7"/>
  <c r="Y442" i="7"/>
  <c r="X442" i="7"/>
  <c r="W442" i="7"/>
  <c r="V442" i="7"/>
  <c r="U442" i="7"/>
  <c r="T442" i="7"/>
  <c r="S442" i="7"/>
  <c r="R442" i="7"/>
  <c r="Q442" i="7"/>
  <c r="P442" i="7"/>
  <c r="O442" i="7"/>
  <c r="N442" i="7"/>
  <c r="M442" i="7"/>
  <c r="L442" i="7"/>
  <c r="K442" i="7"/>
  <c r="J442" i="7"/>
  <c r="I442" i="7"/>
  <c r="H442" i="7"/>
  <c r="G442" i="7"/>
  <c r="F442" i="7"/>
  <c r="E442" i="7"/>
  <c r="D442" i="7"/>
  <c r="C442" i="7"/>
  <c r="B442" i="7"/>
  <c r="A442" i="7"/>
  <c r="AB441" i="7"/>
  <c r="AA441" i="7"/>
  <c r="Z441" i="7"/>
  <c r="Y441" i="7"/>
  <c r="X441" i="7"/>
  <c r="W441" i="7"/>
  <c r="V441" i="7"/>
  <c r="U441" i="7"/>
  <c r="T441" i="7"/>
  <c r="S441" i="7"/>
  <c r="R441" i="7"/>
  <c r="Q441" i="7"/>
  <c r="P441" i="7"/>
  <c r="O441" i="7"/>
  <c r="N441" i="7"/>
  <c r="M441" i="7"/>
  <c r="L441" i="7"/>
  <c r="K441" i="7"/>
  <c r="J441" i="7"/>
  <c r="I441" i="7"/>
  <c r="H441" i="7"/>
  <c r="G441" i="7"/>
  <c r="F441" i="7"/>
  <c r="E441" i="7"/>
  <c r="D441" i="7"/>
  <c r="C441" i="7"/>
  <c r="B441" i="7"/>
  <c r="A441" i="7"/>
  <c r="AB440" i="7"/>
  <c r="AA440" i="7"/>
  <c r="Z440" i="7"/>
  <c r="Y440" i="7"/>
  <c r="X440" i="7"/>
  <c r="W440" i="7"/>
  <c r="V440" i="7"/>
  <c r="U440" i="7"/>
  <c r="T440" i="7"/>
  <c r="S440" i="7"/>
  <c r="R440" i="7"/>
  <c r="Q440" i="7"/>
  <c r="P440" i="7"/>
  <c r="O440" i="7"/>
  <c r="N440" i="7"/>
  <c r="M440" i="7"/>
  <c r="L440" i="7"/>
  <c r="K440" i="7"/>
  <c r="J440" i="7"/>
  <c r="I440" i="7"/>
  <c r="H440" i="7"/>
  <c r="G440" i="7"/>
  <c r="F440" i="7"/>
  <c r="E440" i="7"/>
  <c r="D440" i="7"/>
  <c r="C440" i="7"/>
  <c r="B440" i="7"/>
  <c r="A440" i="7"/>
  <c r="AB439" i="7"/>
  <c r="AA439" i="7"/>
  <c r="Z439" i="7"/>
  <c r="Y439" i="7"/>
  <c r="X439" i="7"/>
  <c r="W439" i="7"/>
  <c r="V439" i="7"/>
  <c r="U439" i="7"/>
  <c r="T439" i="7"/>
  <c r="S439" i="7"/>
  <c r="R439" i="7"/>
  <c r="Q439" i="7"/>
  <c r="P439" i="7"/>
  <c r="O439" i="7"/>
  <c r="N439" i="7"/>
  <c r="M439" i="7"/>
  <c r="L439" i="7"/>
  <c r="K439" i="7"/>
  <c r="J439" i="7"/>
  <c r="I439" i="7"/>
  <c r="H439" i="7"/>
  <c r="G439" i="7"/>
  <c r="F439" i="7"/>
  <c r="E439" i="7"/>
  <c r="D439" i="7"/>
  <c r="C439" i="7"/>
  <c r="B439" i="7"/>
  <c r="A439" i="7"/>
  <c r="AB438" i="7"/>
  <c r="AA438" i="7"/>
  <c r="Z438" i="7"/>
  <c r="Y438" i="7"/>
  <c r="X438" i="7"/>
  <c r="W438" i="7"/>
  <c r="V438" i="7"/>
  <c r="U438" i="7"/>
  <c r="T438" i="7"/>
  <c r="S438" i="7"/>
  <c r="R438" i="7"/>
  <c r="Q438" i="7"/>
  <c r="P438" i="7"/>
  <c r="O438" i="7"/>
  <c r="N438" i="7"/>
  <c r="M438" i="7"/>
  <c r="L438" i="7"/>
  <c r="K438" i="7"/>
  <c r="J438" i="7"/>
  <c r="I438" i="7"/>
  <c r="H438" i="7"/>
  <c r="G438" i="7"/>
  <c r="F438" i="7"/>
  <c r="E438" i="7"/>
  <c r="D438" i="7"/>
  <c r="C438" i="7"/>
  <c r="B438" i="7"/>
  <c r="A438" i="7"/>
  <c r="AB437" i="7"/>
  <c r="AA437" i="7"/>
  <c r="Z437" i="7"/>
  <c r="Y437" i="7"/>
  <c r="X437" i="7"/>
  <c r="W437" i="7"/>
  <c r="V437" i="7"/>
  <c r="U437" i="7"/>
  <c r="T437" i="7"/>
  <c r="S437" i="7"/>
  <c r="R437" i="7"/>
  <c r="Q437" i="7"/>
  <c r="P437" i="7"/>
  <c r="O437" i="7"/>
  <c r="N437" i="7"/>
  <c r="M437" i="7"/>
  <c r="L437" i="7"/>
  <c r="K437" i="7"/>
  <c r="J437" i="7"/>
  <c r="I437" i="7"/>
  <c r="H437" i="7"/>
  <c r="G437" i="7"/>
  <c r="F437" i="7"/>
  <c r="E437" i="7"/>
  <c r="D437" i="7"/>
  <c r="C437" i="7"/>
  <c r="B437" i="7"/>
  <c r="A437" i="7"/>
  <c r="AB436" i="7"/>
  <c r="AA436" i="7"/>
  <c r="Z436" i="7"/>
  <c r="Y436" i="7"/>
  <c r="X436" i="7"/>
  <c r="W436" i="7"/>
  <c r="V436" i="7"/>
  <c r="U436" i="7"/>
  <c r="T436" i="7"/>
  <c r="S436" i="7"/>
  <c r="R436" i="7"/>
  <c r="Q436" i="7"/>
  <c r="P436" i="7"/>
  <c r="O436" i="7"/>
  <c r="N436" i="7"/>
  <c r="M436" i="7"/>
  <c r="L436" i="7"/>
  <c r="K436" i="7"/>
  <c r="J436" i="7"/>
  <c r="I436" i="7"/>
  <c r="H436" i="7"/>
  <c r="G436" i="7"/>
  <c r="F436" i="7"/>
  <c r="E436" i="7"/>
  <c r="D436" i="7"/>
  <c r="C436" i="7"/>
  <c r="B436" i="7"/>
  <c r="A436" i="7"/>
  <c r="AB435" i="7"/>
  <c r="AA435" i="7"/>
  <c r="Z435" i="7"/>
  <c r="Y435" i="7"/>
  <c r="X435" i="7"/>
  <c r="W435" i="7"/>
  <c r="V435" i="7"/>
  <c r="U435" i="7"/>
  <c r="T435" i="7"/>
  <c r="S435" i="7"/>
  <c r="R435" i="7"/>
  <c r="Q435" i="7"/>
  <c r="P435" i="7"/>
  <c r="O435" i="7"/>
  <c r="N435" i="7"/>
  <c r="M435" i="7"/>
  <c r="L435" i="7"/>
  <c r="K435" i="7"/>
  <c r="J435" i="7"/>
  <c r="I435" i="7"/>
  <c r="H435" i="7"/>
  <c r="G435" i="7"/>
  <c r="F435" i="7"/>
  <c r="E435" i="7"/>
  <c r="D435" i="7"/>
  <c r="C435" i="7"/>
  <c r="B435" i="7"/>
  <c r="A435" i="7"/>
  <c r="AB434" i="7"/>
  <c r="AA434" i="7"/>
  <c r="Z434" i="7"/>
  <c r="Y434" i="7"/>
  <c r="X434" i="7"/>
  <c r="W434" i="7"/>
  <c r="V434" i="7"/>
  <c r="U434" i="7"/>
  <c r="T434" i="7"/>
  <c r="S434" i="7"/>
  <c r="R434" i="7"/>
  <c r="Q434" i="7"/>
  <c r="P434" i="7"/>
  <c r="O434" i="7"/>
  <c r="N434" i="7"/>
  <c r="M434" i="7"/>
  <c r="L434" i="7"/>
  <c r="K434" i="7"/>
  <c r="J434" i="7"/>
  <c r="I434" i="7"/>
  <c r="H434" i="7"/>
  <c r="G434" i="7"/>
  <c r="F434" i="7"/>
  <c r="E434" i="7"/>
  <c r="D434" i="7"/>
  <c r="C434" i="7"/>
  <c r="B434" i="7"/>
  <c r="A434" i="7"/>
  <c r="AB433" i="7"/>
  <c r="AA433" i="7"/>
  <c r="Z433" i="7"/>
  <c r="Y433" i="7"/>
  <c r="X433" i="7"/>
  <c r="W433" i="7"/>
  <c r="V433" i="7"/>
  <c r="U433" i="7"/>
  <c r="T433" i="7"/>
  <c r="S433" i="7"/>
  <c r="R433" i="7"/>
  <c r="Q433" i="7"/>
  <c r="P433" i="7"/>
  <c r="O433" i="7"/>
  <c r="N433" i="7"/>
  <c r="M433" i="7"/>
  <c r="L433" i="7"/>
  <c r="K433" i="7"/>
  <c r="J433" i="7"/>
  <c r="I433" i="7"/>
  <c r="H433" i="7"/>
  <c r="G433" i="7"/>
  <c r="F433" i="7"/>
  <c r="E433" i="7"/>
  <c r="D433" i="7"/>
  <c r="C433" i="7"/>
  <c r="B433" i="7"/>
  <c r="A433" i="7"/>
  <c r="AB432" i="7"/>
  <c r="AA432" i="7"/>
  <c r="Z432" i="7"/>
  <c r="Y432" i="7"/>
  <c r="X432" i="7"/>
  <c r="W432" i="7"/>
  <c r="V432" i="7"/>
  <c r="U432" i="7"/>
  <c r="T432" i="7"/>
  <c r="S432" i="7"/>
  <c r="R432" i="7"/>
  <c r="Q432" i="7"/>
  <c r="P432" i="7"/>
  <c r="O432" i="7"/>
  <c r="N432" i="7"/>
  <c r="M432" i="7"/>
  <c r="L432" i="7"/>
  <c r="K432" i="7"/>
  <c r="J432" i="7"/>
  <c r="I432" i="7"/>
  <c r="H432" i="7"/>
  <c r="G432" i="7"/>
  <c r="F432" i="7"/>
  <c r="E432" i="7"/>
  <c r="D432" i="7"/>
  <c r="C432" i="7"/>
  <c r="B432" i="7"/>
  <c r="A432" i="7"/>
  <c r="AB431" i="7"/>
  <c r="AA431" i="7"/>
  <c r="Z431" i="7"/>
  <c r="Y431" i="7"/>
  <c r="X431" i="7"/>
  <c r="W431" i="7"/>
  <c r="V431" i="7"/>
  <c r="U431" i="7"/>
  <c r="T431" i="7"/>
  <c r="S431" i="7"/>
  <c r="R431" i="7"/>
  <c r="Q431" i="7"/>
  <c r="P431" i="7"/>
  <c r="O431" i="7"/>
  <c r="N431" i="7"/>
  <c r="M431" i="7"/>
  <c r="L431" i="7"/>
  <c r="K431" i="7"/>
  <c r="J431" i="7"/>
  <c r="I431" i="7"/>
  <c r="H431" i="7"/>
  <c r="G431" i="7"/>
  <c r="F431" i="7"/>
  <c r="E431" i="7"/>
  <c r="D431" i="7"/>
  <c r="C431" i="7"/>
  <c r="B431" i="7"/>
  <c r="A431" i="7"/>
  <c r="AB418" i="7"/>
  <c r="AA418" i="7"/>
  <c r="Z418" i="7"/>
  <c r="Y418" i="7"/>
  <c r="X418" i="7"/>
  <c r="W418" i="7"/>
  <c r="V418" i="7"/>
  <c r="U418" i="7"/>
  <c r="T418" i="7"/>
  <c r="S418" i="7"/>
  <c r="R418" i="7"/>
  <c r="Q418" i="7"/>
  <c r="P418" i="7"/>
  <c r="O418" i="7"/>
  <c r="N418" i="7"/>
  <c r="M418" i="7"/>
  <c r="L418" i="7"/>
  <c r="K418" i="7"/>
  <c r="J418" i="7"/>
  <c r="I418" i="7"/>
  <c r="H418" i="7"/>
  <c r="G418" i="7"/>
  <c r="F418" i="7"/>
  <c r="E418" i="7"/>
  <c r="D418" i="7"/>
  <c r="C418" i="7"/>
  <c r="B418" i="7"/>
  <c r="A418" i="7"/>
  <c r="AB429" i="7"/>
  <c r="AA429" i="7"/>
  <c r="Z429" i="7"/>
  <c r="Y429" i="7"/>
  <c r="X429" i="7"/>
  <c r="W429" i="7"/>
  <c r="V429" i="7"/>
  <c r="U429" i="7"/>
  <c r="T429" i="7"/>
  <c r="S429" i="7"/>
  <c r="R429" i="7"/>
  <c r="Q429" i="7"/>
  <c r="P429" i="7"/>
  <c r="O429" i="7"/>
  <c r="N429" i="7"/>
  <c r="M429" i="7"/>
  <c r="L429" i="7"/>
  <c r="K429" i="7"/>
  <c r="J429" i="7"/>
  <c r="I429" i="7"/>
  <c r="H429" i="7"/>
  <c r="G429" i="7"/>
  <c r="F429" i="7"/>
  <c r="E429" i="7"/>
  <c r="D429" i="7"/>
  <c r="C429" i="7"/>
  <c r="B429" i="7"/>
  <c r="A429" i="7"/>
  <c r="AB428" i="7"/>
  <c r="AA428" i="7"/>
  <c r="Z428" i="7"/>
  <c r="Y428" i="7"/>
  <c r="X428" i="7"/>
  <c r="W428" i="7"/>
  <c r="V428" i="7"/>
  <c r="U428" i="7"/>
  <c r="T428" i="7"/>
  <c r="S428" i="7"/>
  <c r="R428" i="7"/>
  <c r="Q428" i="7"/>
  <c r="P428" i="7"/>
  <c r="O428" i="7"/>
  <c r="N428" i="7"/>
  <c r="M428" i="7"/>
  <c r="L428" i="7"/>
  <c r="K428" i="7"/>
  <c r="J428" i="7"/>
  <c r="I428" i="7"/>
  <c r="H428" i="7"/>
  <c r="G428" i="7"/>
  <c r="F428" i="7"/>
  <c r="E428" i="7"/>
  <c r="D428" i="7"/>
  <c r="C428" i="7"/>
  <c r="B428" i="7"/>
  <c r="A428" i="7"/>
  <c r="AB427" i="7"/>
  <c r="AA427" i="7"/>
  <c r="Z427" i="7"/>
  <c r="Y427" i="7"/>
  <c r="X427" i="7"/>
  <c r="W427" i="7"/>
  <c r="V427" i="7"/>
  <c r="U427" i="7"/>
  <c r="T427" i="7"/>
  <c r="S427" i="7"/>
  <c r="R427" i="7"/>
  <c r="Q427" i="7"/>
  <c r="P427" i="7"/>
  <c r="O427" i="7"/>
  <c r="N427" i="7"/>
  <c r="M427" i="7"/>
  <c r="L427" i="7"/>
  <c r="K427" i="7"/>
  <c r="J427" i="7"/>
  <c r="I427" i="7"/>
  <c r="H427" i="7"/>
  <c r="G427" i="7"/>
  <c r="F427" i="7"/>
  <c r="E427" i="7"/>
  <c r="D427" i="7"/>
  <c r="C427" i="7"/>
  <c r="B427" i="7"/>
  <c r="A427" i="7"/>
  <c r="AB426" i="7"/>
  <c r="AA426" i="7"/>
  <c r="Z426" i="7"/>
  <c r="Y426" i="7"/>
  <c r="X426" i="7"/>
  <c r="W426" i="7"/>
  <c r="V426" i="7"/>
  <c r="U426" i="7"/>
  <c r="T426" i="7"/>
  <c r="S426" i="7"/>
  <c r="R426" i="7"/>
  <c r="Q426" i="7"/>
  <c r="P426" i="7"/>
  <c r="O426" i="7"/>
  <c r="N426" i="7"/>
  <c r="M426" i="7"/>
  <c r="L426" i="7"/>
  <c r="K426" i="7"/>
  <c r="J426" i="7"/>
  <c r="I426" i="7"/>
  <c r="H426" i="7"/>
  <c r="G426" i="7"/>
  <c r="F426" i="7"/>
  <c r="E426" i="7"/>
  <c r="D426" i="7"/>
  <c r="C426" i="7"/>
  <c r="B426" i="7"/>
  <c r="A426" i="7"/>
  <c r="AB425" i="7"/>
  <c r="AA425" i="7"/>
  <c r="Z425" i="7"/>
  <c r="Y425" i="7"/>
  <c r="X425" i="7"/>
  <c r="W425" i="7"/>
  <c r="V425" i="7"/>
  <c r="U425" i="7"/>
  <c r="T425" i="7"/>
  <c r="S425" i="7"/>
  <c r="R425" i="7"/>
  <c r="Q425" i="7"/>
  <c r="P425" i="7"/>
  <c r="O425" i="7"/>
  <c r="N425" i="7"/>
  <c r="M425" i="7"/>
  <c r="L425" i="7"/>
  <c r="K425" i="7"/>
  <c r="J425" i="7"/>
  <c r="I425" i="7"/>
  <c r="H425" i="7"/>
  <c r="G425" i="7"/>
  <c r="F425" i="7"/>
  <c r="E425" i="7"/>
  <c r="D425" i="7"/>
  <c r="C425" i="7"/>
  <c r="B425" i="7"/>
  <c r="A425" i="7"/>
  <c r="AB424" i="7"/>
  <c r="AA424" i="7"/>
  <c r="Z424" i="7"/>
  <c r="Y424" i="7"/>
  <c r="X424" i="7"/>
  <c r="W424" i="7"/>
  <c r="V424" i="7"/>
  <c r="U424" i="7"/>
  <c r="T424" i="7"/>
  <c r="S424" i="7"/>
  <c r="R424" i="7"/>
  <c r="Q424" i="7"/>
  <c r="P424" i="7"/>
  <c r="O424" i="7"/>
  <c r="N424" i="7"/>
  <c r="M424" i="7"/>
  <c r="L424" i="7"/>
  <c r="K424" i="7"/>
  <c r="J424" i="7"/>
  <c r="I424" i="7"/>
  <c r="H424" i="7"/>
  <c r="G424" i="7"/>
  <c r="F424" i="7"/>
  <c r="E424" i="7"/>
  <c r="D424" i="7"/>
  <c r="C424" i="7"/>
  <c r="B424" i="7"/>
  <c r="A424" i="7"/>
  <c r="AB423" i="7"/>
  <c r="AA423" i="7"/>
  <c r="Z423" i="7"/>
  <c r="Y423" i="7"/>
  <c r="X423" i="7"/>
  <c r="W423" i="7"/>
  <c r="V423" i="7"/>
  <c r="U423" i="7"/>
  <c r="T423" i="7"/>
  <c r="S423" i="7"/>
  <c r="R423" i="7"/>
  <c r="Q423" i="7"/>
  <c r="P423" i="7"/>
  <c r="O423" i="7"/>
  <c r="N423" i="7"/>
  <c r="M423" i="7"/>
  <c r="L423" i="7"/>
  <c r="K423" i="7"/>
  <c r="J423" i="7"/>
  <c r="I423" i="7"/>
  <c r="H423" i="7"/>
  <c r="G423" i="7"/>
  <c r="F423" i="7"/>
  <c r="E423" i="7"/>
  <c r="D423" i="7"/>
  <c r="C423" i="7"/>
  <c r="B423" i="7"/>
  <c r="A423" i="7"/>
  <c r="AB422" i="7"/>
  <c r="AA422" i="7"/>
  <c r="Z422" i="7"/>
  <c r="Y422" i="7"/>
  <c r="X422" i="7"/>
  <c r="W422" i="7"/>
  <c r="V422" i="7"/>
  <c r="U422" i="7"/>
  <c r="T422" i="7"/>
  <c r="S422" i="7"/>
  <c r="R422" i="7"/>
  <c r="Q422" i="7"/>
  <c r="P422" i="7"/>
  <c r="O422" i="7"/>
  <c r="N422" i="7"/>
  <c r="M422" i="7"/>
  <c r="L422" i="7"/>
  <c r="K422" i="7"/>
  <c r="J422" i="7"/>
  <c r="I422" i="7"/>
  <c r="H422" i="7"/>
  <c r="G422" i="7"/>
  <c r="F422" i="7"/>
  <c r="E422" i="7"/>
  <c r="D422" i="7"/>
  <c r="C422" i="7"/>
  <c r="B422" i="7"/>
  <c r="A422" i="7"/>
  <c r="AB421" i="7"/>
  <c r="AA421" i="7"/>
  <c r="Z421" i="7"/>
  <c r="Y421" i="7"/>
  <c r="X421" i="7"/>
  <c r="W421" i="7"/>
  <c r="V421" i="7"/>
  <c r="U421" i="7"/>
  <c r="T421" i="7"/>
  <c r="S421" i="7"/>
  <c r="R421" i="7"/>
  <c r="Q421" i="7"/>
  <c r="P421" i="7"/>
  <c r="O421" i="7"/>
  <c r="N421" i="7"/>
  <c r="M421" i="7"/>
  <c r="L421" i="7"/>
  <c r="K421" i="7"/>
  <c r="J421" i="7"/>
  <c r="I421" i="7"/>
  <c r="H421" i="7"/>
  <c r="G421" i="7"/>
  <c r="F421" i="7"/>
  <c r="E421" i="7"/>
  <c r="D421" i="7"/>
  <c r="C421" i="7"/>
  <c r="B421" i="7"/>
  <c r="A421" i="7"/>
  <c r="AB420" i="7"/>
  <c r="AA420" i="7"/>
  <c r="Z420" i="7"/>
  <c r="Y420" i="7"/>
  <c r="X420" i="7"/>
  <c r="W420" i="7"/>
  <c r="V420" i="7"/>
  <c r="U420" i="7"/>
  <c r="T420" i="7"/>
  <c r="S420" i="7"/>
  <c r="R420" i="7"/>
  <c r="Q420" i="7"/>
  <c r="P420" i="7"/>
  <c r="O420" i="7"/>
  <c r="N420" i="7"/>
  <c r="M420" i="7"/>
  <c r="L420" i="7"/>
  <c r="K420" i="7"/>
  <c r="J420" i="7"/>
  <c r="I420" i="7"/>
  <c r="H420" i="7"/>
  <c r="G420" i="7"/>
  <c r="F420" i="7"/>
  <c r="E420" i="7"/>
  <c r="D420" i="7"/>
  <c r="C420" i="7"/>
  <c r="B420" i="7"/>
  <c r="A420" i="7"/>
  <c r="AB419" i="7"/>
  <c r="AA419" i="7"/>
  <c r="Z419" i="7"/>
  <c r="Y419" i="7"/>
  <c r="X419" i="7"/>
  <c r="W419" i="7"/>
  <c r="V419" i="7"/>
  <c r="U419" i="7"/>
  <c r="T419" i="7"/>
  <c r="S419" i="7"/>
  <c r="R419" i="7"/>
  <c r="Q419" i="7"/>
  <c r="P419" i="7"/>
  <c r="O419" i="7"/>
  <c r="N419" i="7"/>
  <c r="M419" i="7"/>
  <c r="L419" i="7"/>
  <c r="K419" i="7"/>
  <c r="J419" i="7"/>
  <c r="I419" i="7"/>
  <c r="H419" i="7"/>
  <c r="G419" i="7"/>
  <c r="F419" i="7"/>
  <c r="E419" i="7"/>
  <c r="D419" i="7"/>
  <c r="C419" i="7"/>
  <c r="B419" i="7"/>
  <c r="A419" i="7"/>
  <c r="AB417" i="7"/>
  <c r="AA417" i="7"/>
  <c r="Z417" i="7"/>
  <c r="Y417" i="7"/>
  <c r="X417" i="7"/>
  <c r="W417" i="7"/>
  <c r="V417" i="7"/>
  <c r="U417" i="7"/>
  <c r="T417" i="7"/>
  <c r="S417" i="7"/>
  <c r="R417" i="7"/>
  <c r="Q417" i="7"/>
  <c r="P417" i="7"/>
  <c r="O417" i="7"/>
  <c r="N417" i="7"/>
  <c r="M417" i="7"/>
  <c r="L417" i="7"/>
  <c r="K417" i="7"/>
  <c r="J417" i="7"/>
  <c r="I417" i="7"/>
  <c r="H417" i="7"/>
  <c r="G417" i="7"/>
  <c r="F417" i="7"/>
  <c r="E417" i="7"/>
  <c r="D417" i="7"/>
  <c r="C417" i="7"/>
  <c r="B417" i="7"/>
  <c r="A417" i="7"/>
  <c r="AB360" i="7"/>
  <c r="AA360" i="7"/>
  <c r="Z360" i="7"/>
  <c r="Y360" i="7"/>
  <c r="X360" i="7"/>
  <c r="W360" i="7"/>
  <c r="V360" i="7"/>
  <c r="U360" i="7"/>
  <c r="T360" i="7"/>
  <c r="S360" i="7"/>
  <c r="R360" i="7"/>
  <c r="Q360" i="7"/>
  <c r="P360" i="7"/>
  <c r="O360" i="7"/>
  <c r="N360" i="7"/>
  <c r="M360" i="7"/>
  <c r="L360" i="7"/>
  <c r="K360" i="7"/>
  <c r="J360" i="7"/>
  <c r="I360" i="7"/>
  <c r="H360" i="7"/>
  <c r="G360" i="7"/>
  <c r="F360" i="7"/>
  <c r="E360" i="7"/>
  <c r="D360" i="7"/>
  <c r="C360" i="7"/>
  <c r="B360" i="7"/>
  <c r="A360" i="7"/>
  <c r="AB416" i="7"/>
  <c r="AA416" i="7"/>
  <c r="Z416" i="7"/>
  <c r="Y416" i="7"/>
  <c r="X416" i="7"/>
  <c r="W416" i="7"/>
  <c r="V416" i="7"/>
  <c r="U416" i="7"/>
  <c r="T416" i="7"/>
  <c r="S416" i="7"/>
  <c r="R416" i="7"/>
  <c r="Q416" i="7"/>
  <c r="P416" i="7"/>
  <c r="O416" i="7"/>
  <c r="N416" i="7"/>
  <c r="M416" i="7"/>
  <c r="L416" i="7"/>
  <c r="K416" i="7"/>
  <c r="J416" i="7"/>
  <c r="I416" i="7"/>
  <c r="H416" i="7"/>
  <c r="G416" i="7"/>
  <c r="F416" i="7"/>
  <c r="E416" i="7"/>
  <c r="D416" i="7"/>
  <c r="C416" i="7"/>
  <c r="B416" i="7"/>
  <c r="A416" i="7"/>
  <c r="AB415" i="7"/>
  <c r="AA415" i="7"/>
  <c r="Z415" i="7"/>
  <c r="Y415" i="7"/>
  <c r="X415" i="7"/>
  <c r="W415" i="7"/>
  <c r="V415" i="7"/>
  <c r="U415" i="7"/>
  <c r="T415" i="7"/>
  <c r="S415" i="7"/>
  <c r="R415" i="7"/>
  <c r="Q415" i="7"/>
  <c r="P415" i="7"/>
  <c r="O415" i="7"/>
  <c r="N415" i="7"/>
  <c r="M415" i="7"/>
  <c r="L415" i="7"/>
  <c r="K415" i="7"/>
  <c r="J415" i="7"/>
  <c r="I415" i="7"/>
  <c r="H415" i="7"/>
  <c r="G415" i="7"/>
  <c r="F415" i="7"/>
  <c r="E415" i="7"/>
  <c r="D415" i="7"/>
  <c r="C415" i="7"/>
  <c r="B415" i="7"/>
  <c r="A415" i="7"/>
  <c r="AB414" i="7"/>
  <c r="AA414" i="7"/>
  <c r="Z414" i="7"/>
  <c r="Y414" i="7"/>
  <c r="X414" i="7"/>
  <c r="W414" i="7"/>
  <c r="V414" i="7"/>
  <c r="U414" i="7"/>
  <c r="T414" i="7"/>
  <c r="S414" i="7"/>
  <c r="R414" i="7"/>
  <c r="Q414" i="7"/>
  <c r="P414" i="7"/>
  <c r="O414" i="7"/>
  <c r="N414" i="7"/>
  <c r="M414" i="7"/>
  <c r="L414" i="7"/>
  <c r="K414" i="7"/>
  <c r="J414" i="7"/>
  <c r="I414" i="7"/>
  <c r="H414" i="7"/>
  <c r="G414" i="7"/>
  <c r="F414" i="7"/>
  <c r="E414" i="7"/>
  <c r="D414" i="7"/>
  <c r="C414" i="7"/>
  <c r="B414" i="7"/>
  <c r="A414" i="7"/>
  <c r="AB413" i="7"/>
  <c r="AA413" i="7"/>
  <c r="Z413" i="7"/>
  <c r="Y413" i="7"/>
  <c r="X413" i="7"/>
  <c r="W413" i="7"/>
  <c r="V413" i="7"/>
  <c r="U413" i="7"/>
  <c r="T413" i="7"/>
  <c r="S413" i="7"/>
  <c r="R413" i="7"/>
  <c r="Q413" i="7"/>
  <c r="P413" i="7"/>
  <c r="O413" i="7"/>
  <c r="N413" i="7"/>
  <c r="M413" i="7"/>
  <c r="L413" i="7"/>
  <c r="K413" i="7"/>
  <c r="J413" i="7"/>
  <c r="I413" i="7"/>
  <c r="H413" i="7"/>
  <c r="G413" i="7"/>
  <c r="F413" i="7"/>
  <c r="E413" i="7"/>
  <c r="D413" i="7"/>
  <c r="C413" i="7"/>
  <c r="B413" i="7"/>
  <c r="A413" i="7"/>
  <c r="AB412" i="7"/>
  <c r="AA412" i="7"/>
  <c r="Z412" i="7"/>
  <c r="Y412" i="7"/>
  <c r="X412" i="7"/>
  <c r="W412" i="7"/>
  <c r="V412" i="7"/>
  <c r="U412" i="7"/>
  <c r="T412" i="7"/>
  <c r="S412" i="7"/>
  <c r="R412" i="7"/>
  <c r="Q412" i="7"/>
  <c r="P412" i="7"/>
  <c r="O412" i="7"/>
  <c r="N412" i="7"/>
  <c r="M412" i="7"/>
  <c r="L412" i="7"/>
  <c r="K412" i="7"/>
  <c r="J412" i="7"/>
  <c r="I412" i="7"/>
  <c r="H412" i="7"/>
  <c r="G412" i="7"/>
  <c r="F412" i="7"/>
  <c r="E412" i="7"/>
  <c r="D412" i="7"/>
  <c r="C412" i="7"/>
  <c r="B412" i="7"/>
  <c r="A412" i="7"/>
  <c r="AB411" i="7"/>
  <c r="AA411" i="7"/>
  <c r="Z411" i="7"/>
  <c r="Y411" i="7"/>
  <c r="X411" i="7"/>
  <c r="W411" i="7"/>
  <c r="V411" i="7"/>
  <c r="U411" i="7"/>
  <c r="T411" i="7"/>
  <c r="S411" i="7"/>
  <c r="R411" i="7"/>
  <c r="Q411" i="7"/>
  <c r="P411" i="7"/>
  <c r="O411" i="7"/>
  <c r="N411" i="7"/>
  <c r="M411" i="7"/>
  <c r="L411" i="7"/>
  <c r="K411" i="7"/>
  <c r="J411" i="7"/>
  <c r="I411" i="7"/>
  <c r="H411" i="7"/>
  <c r="G411" i="7"/>
  <c r="F411" i="7"/>
  <c r="E411" i="7"/>
  <c r="D411" i="7"/>
  <c r="C411" i="7"/>
  <c r="B411" i="7"/>
  <c r="A411" i="7"/>
  <c r="AB410" i="7"/>
  <c r="AA410" i="7"/>
  <c r="Z410" i="7"/>
  <c r="Y410" i="7"/>
  <c r="X410" i="7"/>
  <c r="W410" i="7"/>
  <c r="V410" i="7"/>
  <c r="U410" i="7"/>
  <c r="T410" i="7"/>
  <c r="S410" i="7"/>
  <c r="R410" i="7"/>
  <c r="Q410" i="7"/>
  <c r="P410" i="7"/>
  <c r="O410" i="7"/>
  <c r="N410" i="7"/>
  <c r="M410" i="7"/>
  <c r="L410" i="7"/>
  <c r="K410" i="7"/>
  <c r="J410" i="7"/>
  <c r="I410" i="7"/>
  <c r="H410" i="7"/>
  <c r="G410" i="7"/>
  <c r="F410" i="7"/>
  <c r="E410" i="7"/>
  <c r="D410" i="7"/>
  <c r="C410" i="7"/>
  <c r="B410" i="7"/>
  <c r="A410" i="7"/>
  <c r="AB409" i="7"/>
  <c r="AA409" i="7"/>
  <c r="Z409" i="7"/>
  <c r="Y409" i="7"/>
  <c r="X409" i="7"/>
  <c r="W409" i="7"/>
  <c r="V409" i="7"/>
  <c r="U409" i="7"/>
  <c r="T409" i="7"/>
  <c r="S409" i="7"/>
  <c r="R409" i="7"/>
  <c r="Q409" i="7"/>
  <c r="P409" i="7"/>
  <c r="O409" i="7"/>
  <c r="N409" i="7"/>
  <c r="M409" i="7"/>
  <c r="L409" i="7"/>
  <c r="K409" i="7"/>
  <c r="J409" i="7"/>
  <c r="I409" i="7"/>
  <c r="H409" i="7"/>
  <c r="G409" i="7"/>
  <c r="F409" i="7"/>
  <c r="E409" i="7"/>
  <c r="D409" i="7"/>
  <c r="C409" i="7"/>
  <c r="B409" i="7"/>
  <c r="A409" i="7"/>
  <c r="AB408" i="7"/>
  <c r="AA408" i="7"/>
  <c r="Z408" i="7"/>
  <c r="Y408" i="7"/>
  <c r="X408" i="7"/>
  <c r="W408" i="7"/>
  <c r="V408" i="7"/>
  <c r="U408" i="7"/>
  <c r="T408" i="7"/>
  <c r="S408" i="7"/>
  <c r="R408" i="7"/>
  <c r="Q408" i="7"/>
  <c r="P408" i="7"/>
  <c r="O408" i="7"/>
  <c r="N408" i="7"/>
  <c r="M408" i="7"/>
  <c r="L408" i="7"/>
  <c r="K408" i="7"/>
  <c r="J408" i="7"/>
  <c r="I408" i="7"/>
  <c r="H408" i="7"/>
  <c r="G408" i="7"/>
  <c r="F408" i="7"/>
  <c r="E408" i="7"/>
  <c r="D408" i="7"/>
  <c r="C408" i="7"/>
  <c r="B408" i="7"/>
  <c r="A408" i="7"/>
  <c r="AB407" i="7"/>
  <c r="AA407" i="7"/>
  <c r="Z407" i="7"/>
  <c r="Y407" i="7"/>
  <c r="X407" i="7"/>
  <c r="W407" i="7"/>
  <c r="V407" i="7"/>
  <c r="U407" i="7"/>
  <c r="T407" i="7"/>
  <c r="S407" i="7"/>
  <c r="R407" i="7"/>
  <c r="Q407" i="7"/>
  <c r="P407" i="7"/>
  <c r="O407" i="7"/>
  <c r="N407" i="7"/>
  <c r="M407" i="7"/>
  <c r="L407" i="7"/>
  <c r="K407" i="7"/>
  <c r="J407" i="7"/>
  <c r="I407" i="7"/>
  <c r="H407" i="7"/>
  <c r="G407" i="7"/>
  <c r="F407" i="7"/>
  <c r="E407" i="7"/>
  <c r="D407" i="7"/>
  <c r="C407" i="7"/>
  <c r="B407" i="7"/>
  <c r="A407" i="7"/>
  <c r="AB406" i="7"/>
  <c r="AA406" i="7"/>
  <c r="Z406" i="7"/>
  <c r="Y406" i="7"/>
  <c r="X406" i="7"/>
  <c r="W406" i="7"/>
  <c r="V406" i="7"/>
  <c r="U406" i="7"/>
  <c r="T406" i="7"/>
  <c r="S406" i="7"/>
  <c r="R406" i="7"/>
  <c r="Q406" i="7"/>
  <c r="P406" i="7"/>
  <c r="O406" i="7"/>
  <c r="N406" i="7"/>
  <c r="M406" i="7"/>
  <c r="L406" i="7"/>
  <c r="K406" i="7"/>
  <c r="J406" i="7"/>
  <c r="I406" i="7"/>
  <c r="H406" i="7"/>
  <c r="G406" i="7"/>
  <c r="F406" i="7"/>
  <c r="E406" i="7"/>
  <c r="D406" i="7"/>
  <c r="C406" i="7"/>
  <c r="B406" i="7"/>
  <c r="A406" i="7"/>
  <c r="AB405" i="7"/>
  <c r="AA405" i="7"/>
  <c r="Z405" i="7"/>
  <c r="Y405" i="7"/>
  <c r="X405" i="7"/>
  <c r="W405" i="7"/>
  <c r="V405" i="7"/>
  <c r="U405" i="7"/>
  <c r="T405" i="7"/>
  <c r="S405" i="7"/>
  <c r="R405" i="7"/>
  <c r="Q405" i="7"/>
  <c r="P405" i="7"/>
  <c r="O405" i="7"/>
  <c r="N405" i="7"/>
  <c r="M405" i="7"/>
  <c r="L405" i="7"/>
  <c r="K405" i="7"/>
  <c r="J405" i="7"/>
  <c r="I405" i="7"/>
  <c r="H405" i="7"/>
  <c r="G405" i="7"/>
  <c r="F405" i="7"/>
  <c r="E405" i="7"/>
  <c r="D405" i="7"/>
  <c r="C405" i="7"/>
  <c r="B405" i="7"/>
  <c r="A405" i="7"/>
  <c r="AB404" i="7"/>
  <c r="AA404" i="7"/>
  <c r="Z404" i="7"/>
  <c r="Y404" i="7"/>
  <c r="X404" i="7"/>
  <c r="W404" i="7"/>
  <c r="V404" i="7"/>
  <c r="U404" i="7"/>
  <c r="T404" i="7"/>
  <c r="S404" i="7"/>
  <c r="R404" i="7"/>
  <c r="Q404" i="7"/>
  <c r="P404" i="7"/>
  <c r="O404" i="7"/>
  <c r="N404" i="7"/>
  <c r="M404" i="7"/>
  <c r="L404" i="7"/>
  <c r="K404" i="7"/>
  <c r="J404" i="7"/>
  <c r="I404" i="7"/>
  <c r="H404" i="7"/>
  <c r="G404" i="7"/>
  <c r="F404" i="7"/>
  <c r="E404" i="7"/>
  <c r="D404" i="7"/>
  <c r="C404" i="7"/>
  <c r="B404" i="7"/>
  <c r="A404" i="7"/>
  <c r="AB403" i="7"/>
  <c r="AA403" i="7"/>
  <c r="Z403" i="7"/>
  <c r="Y403" i="7"/>
  <c r="X403" i="7"/>
  <c r="W403" i="7"/>
  <c r="V403" i="7"/>
  <c r="U403" i="7"/>
  <c r="T403" i="7"/>
  <c r="S403" i="7"/>
  <c r="R403" i="7"/>
  <c r="Q403" i="7"/>
  <c r="P403" i="7"/>
  <c r="O403" i="7"/>
  <c r="N403" i="7"/>
  <c r="M403" i="7"/>
  <c r="L403" i="7"/>
  <c r="K403" i="7"/>
  <c r="J403" i="7"/>
  <c r="I403" i="7"/>
  <c r="H403" i="7"/>
  <c r="G403" i="7"/>
  <c r="F403" i="7"/>
  <c r="E403" i="7"/>
  <c r="D403" i="7"/>
  <c r="C403" i="7"/>
  <c r="B403" i="7"/>
  <c r="A403" i="7"/>
  <c r="AB402" i="7"/>
  <c r="AA402" i="7"/>
  <c r="Z402" i="7"/>
  <c r="Y402" i="7"/>
  <c r="X402" i="7"/>
  <c r="W402" i="7"/>
  <c r="V402" i="7"/>
  <c r="U402" i="7"/>
  <c r="T402" i="7"/>
  <c r="S402" i="7"/>
  <c r="R402" i="7"/>
  <c r="Q402" i="7"/>
  <c r="P402" i="7"/>
  <c r="O402" i="7"/>
  <c r="N402" i="7"/>
  <c r="M402" i="7"/>
  <c r="L402" i="7"/>
  <c r="K402" i="7"/>
  <c r="J402" i="7"/>
  <c r="I402" i="7"/>
  <c r="H402" i="7"/>
  <c r="G402" i="7"/>
  <c r="F402" i="7"/>
  <c r="E402" i="7"/>
  <c r="D402" i="7"/>
  <c r="C402" i="7"/>
  <c r="B402" i="7"/>
  <c r="A402" i="7"/>
  <c r="AB401" i="7"/>
  <c r="AA401" i="7"/>
  <c r="Z401" i="7"/>
  <c r="Y401" i="7"/>
  <c r="X401" i="7"/>
  <c r="W401" i="7"/>
  <c r="V401" i="7"/>
  <c r="U401" i="7"/>
  <c r="T401" i="7"/>
  <c r="S401" i="7"/>
  <c r="R401" i="7"/>
  <c r="Q401" i="7"/>
  <c r="P401" i="7"/>
  <c r="O401" i="7"/>
  <c r="N401" i="7"/>
  <c r="M401" i="7"/>
  <c r="L401" i="7"/>
  <c r="K401" i="7"/>
  <c r="J401" i="7"/>
  <c r="I401" i="7"/>
  <c r="H401" i="7"/>
  <c r="G401" i="7"/>
  <c r="F401" i="7"/>
  <c r="E401" i="7"/>
  <c r="D401" i="7"/>
  <c r="C401" i="7"/>
  <c r="B401" i="7"/>
  <c r="A401" i="7"/>
  <c r="AB400" i="7"/>
  <c r="AA400" i="7"/>
  <c r="Z400" i="7"/>
  <c r="Y400" i="7"/>
  <c r="X400" i="7"/>
  <c r="W400" i="7"/>
  <c r="V400" i="7"/>
  <c r="U400" i="7"/>
  <c r="T400" i="7"/>
  <c r="S400" i="7"/>
  <c r="R400" i="7"/>
  <c r="Q400" i="7"/>
  <c r="P400" i="7"/>
  <c r="O400" i="7"/>
  <c r="N400" i="7"/>
  <c r="M400" i="7"/>
  <c r="L400" i="7"/>
  <c r="K400" i="7"/>
  <c r="J400" i="7"/>
  <c r="I400" i="7"/>
  <c r="H400" i="7"/>
  <c r="G400" i="7"/>
  <c r="F400" i="7"/>
  <c r="E400" i="7"/>
  <c r="D400" i="7"/>
  <c r="C400" i="7"/>
  <c r="B400" i="7"/>
  <c r="A400" i="7"/>
  <c r="AB399" i="7"/>
  <c r="AA399" i="7"/>
  <c r="Z399" i="7"/>
  <c r="Y399" i="7"/>
  <c r="X399" i="7"/>
  <c r="W399" i="7"/>
  <c r="V399" i="7"/>
  <c r="U399" i="7"/>
  <c r="T399" i="7"/>
  <c r="S399" i="7"/>
  <c r="R399" i="7"/>
  <c r="Q399" i="7"/>
  <c r="P399" i="7"/>
  <c r="O399" i="7"/>
  <c r="N399" i="7"/>
  <c r="M399" i="7"/>
  <c r="L399" i="7"/>
  <c r="K399" i="7"/>
  <c r="J399" i="7"/>
  <c r="I399" i="7"/>
  <c r="H399" i="7"/>
  <c r="G399" i="7"/>
  <c r="F399" i="7"/>
  <c r="E399" i="7"/>
  <c r="D399" i="7"/>
  <c r="C399" i="7"/>
  <c r="B399" i="7"/>
  <c r="A399" i="7"/>
  <c r="AB398" i="7"/>
  <c r="AA398" i="7"/>
  <c r="Z398" i="7"/>
  <c r="Y398" i="7"/>
  <c r="X398" i="7"/>
  <c r="W398" i="7"/>
  <c r="V398" i="7"/>
  <c r="U398" i="7"/>
  <c r="T398" i="7"/>
  <c r="S398" i="7"/>
  <c r="R398" i="7"/>
  <c r="Q398" i="7"/>
  <c r="P398" i="7"/>
  <c r="O398" i="7"/>
  <c r="N398" i="7"/>
  <c r="M398" i="7"/>
  <c r="L398" i="7"/>
  <c r="K398" i="7"/>
  <c r="J398" i="7"/>
  <c r="I398" i="7"/>
  <c r="H398" i="7"/>
  <c r="G398" i="7"/>
  <c r="F398" i="7"/>
  <c r="E398" i="7"/>
  <c r="D398" i="7"/>
  <c r="C398" i="7"/>
  <c r="B398" i="7"/>
  <c r="A398" i="7"/>
  <c r="AB397" i="7"/>
  <c r="AA397" i="7"/>
  <c r="Z397" i="7"/>
  <c r="Y397" i="7"/>
  <c r="X397" i="7"/>
  <c r="W397" i="7"/>
  <c r="V397" i="7"/>
  <c r="U397" i="7"/>
  <c r="T397" i="7"/>
  <c r="S397" i="7"/>
  <c r="R397" i="7"/>
  <c r="Q397" i="7"/>
  <c r="P397" i="7"/>
  <c r="O397" i="7"/>
  <c r="N397" i="7"/>
  <c r="M397" i="7"/>
  <c r="L397" i="7"/>
  <c r="K397" i="7"/>
  <c r="J397" i="7"/>
  <c r="I397" i="7"/>
  <c r="H397" i="7"/>
  <c r="G397" i="7"/>
  <c r="F397" i="7"/>
  <c r="E397" i="7"/>
  <c r="D397" i="7"/>
  <c r="C397" i="7"/>
  <c r="B397" i="7"/>
  <c r="A397" i="7"/>
  <c r="AB396" i="7"/>
  <c r="AA396" i="7"/>
  <c r="Z396" i="7"/>
  <c r="Y396" i="7"/>
  <c r="X396" i="7"/>
  <c r="W396" i="7"/>
  <c r="V396" i="7"/>
  <c r="U396" i="7"/>
  <c r="T396" i="7"/>
  <c r="S396" i="7"/>
  <c r="R396" i="7"/>
  <c r="Q396" i="7"/>
  <c r="P396" i="7"/>
  <c r="O396" i="7"/>
  <c r="N396" i="7"/>
  <c r="M396" i="7"/>
  <c r="L396" i="7"/>
  <c r="K396" i="7"/>
  <c r="J396" i="7"/>
  <c r="I396" i="7"/>
  <c r="H396" i="7"/>
  <c r="G396" i="7"/>
  <c r="F396" i="7"/>
  <c r="E396" i="7"/>
  <c r="D396" i="7"/>
  <c r="C396" i="7"/>
  <c r="B396" i="7"/>
  <c r="A396" i="7"/>
  <c r="AB395" i="7"/>
  <c r="AA395" i="7"/>
  <c r="Z395" i="7"/>
  <c r="Y395" i="7"/>
  <c r="X395" i="7"/>
  <c r="W395" i="7"/>
  <c r="V395" i="7"/>
  <c r="U395" i="7"/>
  <c r="T395" i="7"/>
  <c r="S395" i="7"/>
  <c r="R395" i="7"/>
  <c r="Q395" i="7"/>
  <c r="P395" i="7"/>
  <c r="O395" i="7"/>
  <c r="N395" i="7"/>
  <c r="M395" i="7"/>
  <c r="L395" i="7"/>
  <c r="K395" i="7"/>
  <c r="J395" i="7"/>
  <c r="I395" i="7"/>
  <c r="H395" i="7"/>
  <c r="G395" i="7"/>
  <c r="F395" i="7"/>
  <c r="E395" i="7"/>
  <c r="D395" i="7"/>
  <c r="C395" i="7"/>
  <c r="B395" i="7"/>
  <c r="A395" i="7"/>
  <c r="AB394" i="7"/>
  <c r="AA394" i="7"/>
  <c r="Z394" i="7"/>
  <c r="Y394" i="7"/>
  <c r="X394" i="7"/>
  <c r="W394" i="7"/>
  <c r="V394" i="7"/>
  <c r="U394" i="7"/>
  <c r="T394" i="7"/>
  <c r="S394" i="7"/>
  <c r="R394" i="7"/>
  <c r="Q394" i="7"/>
  <c r="P394" i="7"/>
  <c r="O394" i="7"/>
  <c r="N394" i="7"/>
  <c r="M394" i="7"/>
  <c r="L394" i="7"/>
  <c r="K394" i="7"/>
  <c r="J394" i="7"/>
  <c r="I394" i="7"/>
  <c r="H394" i="7"/>
  <c r="G394" i="7"/>
  <c r="F394" i="7"/>
  <c r="E394" i="7"/>
  <c r="D394" i="7"/>
  <c r="C394" i="7"/>
  <c r="B394" i="7"/>
  <c r="A394" i="7"/>
  <c r="AB393" i="7"/>
  <c r="AA393" i="7"/>
  <c r="Z393" i="7"/>
  <c r="Y393" i="7"/>
  <c r="X393" i="7"/>
  <c r="W393" i="7"/>
  <c r="V393" i="7"/>
  <c r="U393" i="7"/>
  <c r="T393" i="7"/>
  <c r="S393" i="7"/>
  <c r="R393" i="7"/>
  <c r="Q393" i="7"/>
  <c r="P393" i="7"/>
  <c r="O393" i="7"/>
  <c r="N393" i="7"/>
  <c r="M393" i="7"/>
  <c r="L393" i="7"/>
  <c r="K393" i="7"/>
  <c r="J393" i="7"/>
  <c r="I393" i="7"/>
  <c r="H393" i="7"/>
  <c r="G393" i="7"/>
  <c r="F393" i="7"/>
  <c r="E393" i="7"/>
  <c r="D393" i="7"/>
  <c r="C393" i="7"/>
  <c r="B393" i="7"/>
  <c r="A393" i="7"/>
  <c r="AB392" i="7"/>
  <c r="AA392" i="7"/>
  <c r="Z392" i="7"/>
  <c r="Y392" i="7"/>
  <c r="X392" i="7"/>
  <c r="W392" i="7"/>
  <c r="V392" i="7"/>
  <c r="U392" i="7"/>
  <c r="T392" i="7"/>
  <c r="S392" i="7"/>
  <c r="R392" i="7"/>
  <c r="Q392" i="7"/>
  <c r="P392" i="7"/>
  <c r="O392" i="7"/>
  <c r="N392" i="7"/>
  <c r="M392" i="7"/>
  <c r="L392" i="7"/>
  <c r="K392" i="7"/>
  <c r="J392" i="7"/>
  <c r="I392" i="7"/>
  <c r="H392" i="7"/>
  <c r="G392" i="7"/>
  <c r="F392" i="7"/>
  <c r="E392" i="7"/>
  <c r="D392" i="7"/>
  <c r="C392" i="7"/>
  <c r="B392" i="7"/>
  <c r="A392" i="7"/>
  <c r="AB391" i="7"/>
  <c r="AA391" i="7"/>
  <c r="Z391" i="7"/>
  <c r="Y391" i="7"/>
  <c r="X391" i="7"/>
  <c r="W391" i="7"/>
  <c r="V391" i="7"/>
  <c r="U391" i="7"/>
  <c r="T391" i="7"/>
  <c r="S391" i="7"/>
  <c r="R391" i="7"/>
  <c r="Q391" i="7"/>
  <c r="P391" i="7"/>
  <c r="O391" i="7"/>
  <c r="N391" i="7"/>
  <c r="M391" i="7"/>
  <c r="L391" i="7"/>
  <c r="K391" i="7"/>
  <c r="J391" i="7"/>
  <c r="I391" i="7"/>
  <c r="H391" i="7"/>
  <c r="G391" i="7"/>
  <c r="F391" i="7"/>
  <c r="E391" i="7"/>
  <c r="D391" i="7"/>
  <c r="C391" i="7"/>
  <c r="B391" i="7"/>
  <c r="A391" i="7"/>
  <c r="AB390" i="7"/>
  <c r="AA390" i="7"/>
  <c r="Z390" i="7"/>
  <c r="Y390" i="7"/>
  <c r="X390" i="7"/>
  <c r="W390" i="7"/>
  <c r="V390" i="7"/>
  <c r="U390" i="7"/>
  <c r="T390" i="7"/>
  <c r="S390" i="7"/>
  <c r="R390" i="7"/>
  <c r="Q390" i="7"/>
  <c r="P390" i="7"/>
  <c r="O390" i="7"/>
  <c r="N390" i="7"/>
  <c r="M390" i="7"/>
  <c r="L390" i="7"/>
  <c r="K390" i="7"/>
  <c r="J390" i="7"/>
  <c r="I390" i="7"/>
  <c r="H390" i="7"/>
  <c r="G390" i="7"/>
  <c r="F390" i="7"/>
  <c r="E390" i="7"/>
  <c r="D390" i="7"/>
  <c r="C390" i="7"/>
  <c r="B390" i="7"/>
  <c r="A390" i="7"/>
  <c r="AB389" i="7"/>
  <c r="AA389" i="7"/>
  <c r="Z389" i="7"/>
  <c r="Y389" i="7"/>
  <c r="X389" i="7"/>
  <c r="W389" i="7"/>
  <c r="V389" i="7"/>
  <c r="U389" i="7"/>
  <c r="T389" i="7"/>
  <c r="S389" i="7"/>
  <c r="R389" i="7"/>
  <c r="Q389" i="7"/>
  <c r="P389" i="7"/>
  <c r="O389" i="7"/>
  <c r="N389" i="7"/>
  <c r="M389" i="7"/>
  <c r="L389" i="7"/>
  <c r="K389" i="7"/>
  <c r="J389" i="7"/>
  <c r="I389" i="7"/>
  <c r="H389" i="7"/>
  <c r="G389" i="7"/>
  <c r="F389" i="7"/>
  <c r="E389" i="7"/>
  <c r="D389" i="7"/>
  <c r="C389" i="7"/>
  <c r="B389" i="7"/>
  <c r="A389" i="7"/>
  <c r="AB388" i="7"/>
  <c r="AA388" i="7"/>
  <c r="Z388" i="7"/>
  <c r="Y388" i="7"/>
  <c r="X388" i="7"/>
  <c r="W388" i="7"/>
  <c r="V388" i="7"/>
  <c r="U388" i="7"/>
  <c r="T388" i="7"/>
  <c r="S388" i="7"/>
  <c r="R388" i="7"/>
  <c r="Q388" i="7"/>
  <c r="P388" i="7"/>
  <c r="O388" i="7"/>
  <c r="N388" i="7"/>
  <c r="M388" i="7"/>
  <c r="L388" i="7"/>
  <c r="K388" i="7"/>
  <c r="J388" i="7"/>
  <c r="I388" i="7"/>
  <c r="H388" i="7"/>
  <c r="G388" i="7"/>
  <c r="F388" i="7"/>
  <c r="E388" i="7"/>
  <c r="D388" i="7"/>
  <c r="C388" i="7"/>
  <c r="B388" i="7"/>
  <c r="A388" i="7"/>
  <c r="AB387" i="7"/>
  <c r="AA387" i="7"/>
  <c r="Z387" i="7"/>
  <c r="Y387" i="7"/>
  <c r="X387" i="7"/>
  <c r="W387" i="7"/>
  <c r="V387" i="7"/>
  <c r="U387" i="7"/>
  <c r="T387" i="7"/>
  <c r="S387" i="7"/>
  <c r="R387" i="7"/>
  <c r="Q387" i="7"/>
  <c r="P387" i="7"/>
  <c r="O387" i="7"/>
  <c r="N387" i="7"/>
  <c r="M387" i="7"/>
  <c r="L387" i="7"/>
  <c r="K387" i="7"/>
  <c r="J387" i="7"/>
  <c r="I387" i="7"/>
  <c r="H387" i="7"/>
  <c r="G387" i="7"/>
  <c r="F387" i="7"/>
  <c r="E387" i="7"/>
  <c r="D387" i="7"/>
  <c r="C387" i="7"/>
  <c r="B387" i="7"/>
  <c r="A387" i="7"/>
  <c r="AB386" i="7"/>
  <c r="AA386" i="7"/>
  <c r="Z386" i="7"/>
  <c r="Y386" i="7"/>
  <c r="X386" i="7"/>
  <c r="W386" i="7"/>
  <c r="V386" i="7"/>
  <c r="U386" i="7"/>
  <c r="T386" i="7"/>
  <c r="S386" i="7"/>
  <c r="R386" i="7"/>
  <c r="Q386" i="7"/>
  <c r="P386" i="7"/>
  <c r="O386" i="7"/>
  <c r="N386" i="7"/>
  <c r="M386" i="7"/>
  <c r="L386" i="7"/>
  <c r="K386" i="7"/>
  <c r="J386" i="7"/>
  <c r="I386" i="7"/>
  <c r="H386" i="7"/>
  <c r="G386" i="7"/>
  <c r="F386" i="7"/>
  <c r="E386" i="7"/>
  <c r="D386" i="7"/>
  <c r="C386" i="7"/>
  <c r="B386" i="7"/>
  <c r="A386" i="7"/>
  <c r="AB385" i="7"/>
  <c r="AA385" i="7"/>
  <c r="Z385" i="7"/>
  <c r="Y385" i="7"/>
  <c r="X385" i="7"/>
  <c r="W385" i="7"/>
  <c r="V385" i="7"/>
  <c r="U385" i="7"/>
  <c r="T385" i="7"/>
  <c r="S385" i="7"/>
  <c r="R385" i="7"/>
  <c r="Q385" i="7"/>
  <c r="P385" i="7"/>
  <c r="O385" i="7"/>
  <c r="N385" i="7"/>
  <c r="M385" i="7"/>
  <c r="L385" i="7"/>
  <c r="K385" i="7"/>
  <c r="J385" i="7"/>
  <c r="I385" i="7"/>
  <c r="H385" i="7"/>
  <c r="G385" i="7"/>
  <c r="F385" i="7"/>
  <c r="E385" i="7"/>
  <c r="D385" i="7"/>
  <c r="C385" i="7"/>
  <c r="B385" i="7"/>
  <c r="A385" i="7"/>
  <c r="AB384" i="7"/>
  <c r="AA384" i="7"/>
  <c r="Z384" i="7"/>
  <c r="Y384" i="7"/>
  <c r="X384" i="7"/>
  <c r="W384" i="7"/>
  <c r="V384" i="7"/>
  <c r="U384" i="7"/>
  <c r="T384" i="7"/>
  <c r="S384" i="7"/>
  <c r="R384" i="7"/>
  <c r="Q384" i="7"/>
  <c r="P384" i="7"/>
  <c r="O384" i="7"/>
  <c r="N384" i="7"/>
  <c r="M384" i="7"/>
  <c r="L384" i="7"/>
  <c r="K384" i="7"/>
  <c r="J384" i="7"/>
  <c r="I384" i="7"/>
  <c r="H384" i="7"/>
  <c r="G384" i="7"/>
  <c r="F384" i="7"/>
  <c r="E384" i="7"/>
  <c r="D384" i="7"/>
  <c r="C384" i="7"/>
  <c r="B384" i="7"/>
  <c r="A384" i="7"/>
  <c r="AB383" i="7"/>
  <c r="AA383" i="7"/>
  <c r="Z383" i="7"/>
  <c r="Y383" i="7"/>
  <c r="X383" i="7"/>
  <c r="W383" i="7"/>
  <c r="V383" i="7"/>
  <c r="U383" i="7"/>
  <c r="T383" i="7"/>
  <c r="S383" i="7"/>
  <c r="R383" i="7"/>
  <c r="Q383" i="7"/>
  <c r="P383" i="7"/>
  <c r="O383" i="7"/>
  <c r="N383" i="7"/>
  <c r="M383" i="7"/>
  <c r="L383" i="7"/>
  <c r="K383" i="7"/>
  <c r="J383" i="7"/>
  <c r="I383" i="7"/>
  <c r="H383" i="7"/>
  <c r="G383" i="7"/>
  <c r="F383" i="7"/>
  <c r="E383" i="7"/>
  <c r="D383" i="7"/>
  <c r="C383" i="7"/>
  <c r="B383" i="7"/>
  <c r="A383" i="7"/>
  <c r="AB382" i="7"/>
  <c r="AA382" i="7"/>
  <c r="Z382" i="7"/>
  <c r="Y382" i="7"/>
  <c r="X382" i="7"/>
  <c r="W382" i="7"/>
  <c r="V382" i="7"/>
  <c r="U382" i="7"/>
  <c r="T382" i="7"/>
  <c r="S382" i="7"/>
  <c r="R382" i="7"/>
  <c r="Q382" i="7"/>
  <c r="P382" i="7"/>
  <c r="O382" i="7"/>
  <c r="N382" i="7"/>
  <c r="M382" i="7"/>
  <c r="L382" i="7"/>
  <c r="K382" i="7"/>
  <c r="J382" i="7"/>
  <c r="I382" i="7"/>
  <c r="H382" i="7"/>
  <c r="G382" i="7"/>
  <c r="F382" i="7"/>
  <c r="E382" i="7"/>
  <c r="D382" i="7"/>
  <c r="C382" i="7"/>
  <c r="B382" i="7"/>
  <c r="A382" i="7"/>
  <c r="AB381" i="7"/>
  <c r="AA381" i="7"/>
  <c r="Z381" i="7"/>
  <c r="Y381" i="7"/>
  <c r="X381" i="7"/>
  <c r="W381" i="7"/>
  <c r="V381" i="7"/>
  <c r="U381" i="7"/>
  <c r="T381" i="7"/>
  <c r="S381" i="7"/>
  <c r="R381" i="7"/>
  <c r="Q381" i="7"/>
  <c r="P381" i="7"/>
  <c r="O381" i="7"/>
  <c r="N381" i="7"/>
  <c r="M381" i="7"/>
  <c r="L381" i="7"/>
  <c r="K381" i="7"/>
  <c r="J381" i="7"/>
  <c r="I381" i="7"/>
  <c r="H381" i="7"/>
  <c r="G381" i="7"/>
  <c r="F381" i="7"/>
  <c r="E381" i="7"/>
  <c r="D381" i="7"/>
  <c r="C381" i="7"/>
  <c r="B381" i="7"/>
  <c r="A381" i="7"/>
  <c r="AB380" i="7"/>
  <c r="AA380" i="7"/>
  <c r="Z380" i="7"/>
  <c r="Y380" i="7"/>
  <c r="X380" i="7"/>
  <c r="W380" i="7"/>
  <c r="V380" i="7"/>
  <c r="U380" i="7"/>
  <c r="T380" i="7"/>
  <c r="S380" i="7"/>
  <c r="R380" i="7"/>
  <c r="Q380" i="7"/>
  <c r="P380" i="7"/>
  <c r="O380" i="7"/>
  <c r="N380" i="7"/>
  <c r="M380" i="7"/>
  <c r="L380" i="7"/>
  <c r="K380" i="7"/>
  <c r="J380" i="7"/>
  <c r="I380" i="7"/>
  <c r="H380" i="7"/>
  <c r="G380" i="7"/>
  <c r="F380" i="7"/>
  <c r="E380" i="7"/>
  <c r="D380" i="7"/>
  <c r="C380" i="7"/>
  <c r="B380" i="7"/>
  <c r="A380" i="7"/>
  <c r="AB379" i="7"/>
  <c r="AA379" i="7"/>
  <c r="Z379" i="7"/>
  <c r="Y379" i="7"/>
  <c r="X379" i="7"/>
  <c r="W379" i="7"/>
  <c r="V379" i="7"/>
  <c r="U379" i="7"/>
  <c r="T379" i="7"/>
  <c r="S379" i="7"/>
  <c r="R379" i="7"/>
  <c r="Q379" i="7"/>
  <c r="P379" i="7"/>
  <c r="O379" i="7"/>
  <c r="N379" i="7"/>
  <c r="M379" i="7"/>
  <c r="L379" i="7"/>
  <c r="K379" i="7"/>
  <c r="J379" i="7"/>
  <c r="I379" i="7"/>
  <c r="H379" i="7"/>
  <c r="G379" i="7"/>
  <c r="F379" i="7"/>
  <c r="E379" i="7"/>
  <c r="D379" i="7"/>
  <c r="C379" i="7"/>
  <c r="B379" i="7"/>
  <c r="A379" i="7"/>
  <c r="AB378" i="7"/>
  <c r="AA378" i="7"/>
  <c r="Z378" i="7"/>
  <c r="Y378" i="7"/>
  <c r="X378" i="7"/>
  <c r="W378" i="7"/>
  <c r="V378" i="7"/>
  <c r="U378" i="7"/>
  <c r="T378" i="7"/>
  <c r="S378" i="7"/>
  <c r="R378" i="7"/>
  <c r="Q378" i="7"/>
  <c r="P378" i="7"/>
  <c r="O378" i="7"/>
  <c r="N378" i="7"/>
  <c r="M378" i="7"/>
  <c r="L378" i="7"/>
  <c r="K378" i="7"/>
  <c r="J378" i="7"/>
  <c r="I378" i="7"/>
  <c r="H378" i="7"/>
  <c r="G378" i="7"/>
  <c r="F378" i="7"/>
  <c r="E378" i="7"/>
  <c r="D378" i="7"/>
  <c r="C378" i="7"/>
  <c r="B378" i="7"/>
  <c r="A378" i="7"/>
  <c r="AB377" i="7"/>
  <c r="AA377" i="7"/>
  <c r="Z377" i="7"/>
  <c r="Y377" i="7"/>
  <c r="X377" i="7"/>
  <c r="W377" i="7"/>
  <c r="V377" i="7"/>
  <c r="U377" i="7"/>
  <c r="T377" i="7"/>
  <c r="S377" i="7"/>
  <c r="R377" i="7"/>
  <c r="Q377" i="7"/>
  <c r="P377" i="7"/>
  <c r="O377" i="7"/>
  <c r="N377" i="7"/>
  <c r="M377" i="7"/>
  <c r="L377" i="7"/>
  <c r="K377" i="7"/>
  <c r="J377" i="7"/>
  <c r="I377" i="7"/>
  <c r="H377" i="7"/>
  <c r="G377" i="7"/>
  <c r="F377" i="7"/>
  <c r="E377" i="7"/>
  <c r="D377" i="7"/>
  <c r="C377" i="7"/>
  <c r="B377" i="7"/>
  <c r="A377" i="7"/>
  <c r="AB376" i="7"/>
  <c r="AA376" i="7"/>
  <c r="Z376" i="7"/>
  <c r="Y376" i="7"/>
  <c r="X376" i="7"/>
  <c r="W376" i="7"/>
  <c r="V376" i="7"/>
  <c r="U376" i="7"/>
  <c r="T376" i="7"/>
  <c r="S376" i="7"/>
  <c r="R376" i="7"/>
  <c r="Q376" i="7"/>
  <c r="P376" i="7"/>
  <c r="O376" i="7"/>
  <c r="N376" i="7"/>
  <c r="M376" i="7"/>
  <c r="L376" i="7"/>
  <c r="K376" i="7"/>
  <c r="J376" i="7"/>
  <c r="I376" i="7"/>
  <c r="H376" i="7"/>
  <c r="G376" i="7"/>
  <c r="F376" i="7"/>
  <c r="E376" i="7"/>
  <c r="D376" i="7"/>
  <c r="C376" i="7"/>
  <c r="B376" i="7"/>
  <c r="A376" i="7"/>
  <c r="AB375" i="7"/>
  <c r="AA375" i="7"/>
  <c r="Z375" i="7"/>
  <c r="Y375" i="7"/>
  <c r="X375" i="7"/>
  <c r="W375" i="7"/>
  <c r="V375" i="7"/>
  <c r="U375" i="7"/>
  <c r="T375" i="7"/>
  <c r="S375" i="7"/>
  <c r="R375" i="7"/>
  <c r="Q375" i="7"/>
  <c r="P375" i="7"/>
  <c r="O375" i="7"/>
  <c r="N375" i="7"/>
  <c r="M375" i="7"/>
  <c r="L375" i="7"/>
  <c r="K375" i="7"/>
  <c r="J375" i="7"/>
  <c r="I375" i="7"/>
  <c r="H375" i="7"/>
  <c r="G375" i="7"/>
  <c r="F375" i="7"/>
  <c r="E375" i="7"/>
  <c r="D375" i="7"/>
  <c r="C375" i="7"/>
  <c r="B375" i="7"/>
  <c r="A375" i="7"/>
  <c r="AB374" i="7"/>
  <c r="AA374" i="7"/>
  <c r="Z374" i="7"/>
  <c r="Y374" i="7"/>
  <c r="X374" i="7"/>
  <c r="W374" i="7"/>
  <c r="V374" i="7"/>
  <c r="U374" i="7"/>
  <c r="T374" i="7"/>
  <c r="S374" i="7"/>
  <c r="R374" i="7"/>
  <c r="Q374" i="7"/>
  <c r="P374" i="7"/>
  <c r="O374" i="7"/>
  <c r="N374" i="7"/>
  <c r="M374" i="7"/>
  <c r="L374" i="7"/>
  <c r="K374" i="7"/>
  <c r="J374" i="7"/>
  <c r="I374" i="7"/>
  <c r="H374" i="7"/>
  <c r="G374" i="7"/>
  <c r="F374" i="7"/>
  <c r="E374" i="7"/>
  <c r="D374" i="7"/>
  <c r="C374" i="7"/>
  <c r="B374" i="7"/>
  <c r="A374" i="7"/>
  <c r="AB373" i="7"/>
  <c r="AA373" i="7"/>
  <c r="Z373" i="7"/>
  <c r="Y373" i="7"/>
  <c r="X373" i="7"/>
  <c r="W373" i="7"/>
  <c r="V373" i="7"/>
  <c r="U373" i="7"/>
  <c r="T373" i="7"/>
  <c r="S373" i="7"/>
  <c r="R373" i="7"/>
  <c r="Q373" i="7"/>
  <c r="P373" i="7"/>
  <c r="O373" i="7"/>
  <c r="N373" i="7"/>
  <c r="M373" i="7"/>
  <c r="L373" i="7"/>
  <c r="K373" i="7"/>
  <c r="J373" i="7"/>
  <c r="I373" i="7"/>
  <c r="H373" i="7"/>
  <c r="G373" i="7"/>
  <c r="F373" i="7"/>
  <c r="E373" i="7"/>
  <c r="D373" i="7"/>
  <c r="C373" i="7"/>
  <c r="B373" i="7"/>
  <c r="A373" i="7"/>
  <c r="AB372" i="7"/>
  <c r="AA372" i="7"/>
  <c r="Z372" i="7"/>
  <c r="Y372" i="7"/>
  <c r="X372" i="7"/>
  <c r="W372" i="7"/>
  <c r="V372" i="7"/>
  <c r="U372" i="7"/>
  <c r="T372" i="7"/>
  <c r="S372" i="7"/>
  <c r="R372" i="7"/>
  <c r="Q372" i="7"/>
  <c r="P372" i="7"/>
  <c r="O372" i="7"/>
  <c r="N372" i="7"/>
  <c r="M372" i="7"/>
  <c r="L372" i="7"/>
  <c r="K372" i="7"/>
  <c r="J372" i="7"/>
  <c r="I372" i="7"/>
  <c r="H372" i="7"/>
  <c r="G372" i="7"/>
  <c r="F372" i="7"/>
  <c r="E372" i="7"/>
  <c r="D372" i="7"/>
  <c r="C372" i="7"/>
  <c r="B372" i="7"/>
  <c r="A372" i="7"/>
  <c r="AB371" i="7"/>
  <c r="AA371" i="7"/>
  <c r="Z371" i="7"/>
  <c r="Y371" i="7"/>
  <c r="X371" i="7"/>
  <c r="W371" i="7"/>
  <c r="V371" i="7"/>
  <c r="U371" i="7"/>
  <c r="T371" i="7"/>
  <c r="S371" i="7"/>
  <c r="R371" i="7"/>
  <c r="Q371" i="7"/>
  <c r="P371" i="7"/>
  <c r="O371" i="7"/>
  <c r="N371" i="7"/>
  <c r="M371" i="7"/>
  <c r="L371" i="7"/>
  <c r="K371" i="7"/>
  <c r="J371" i="7"/>
  <c r="I371" i="7"/>
  <c r="H371" i="7"/>
  <c r="G371" i="7"/>
  <c r="F371" i="7"/>
  <c r="E371" i="7"/>
  <c r="D371" i="7"/>
  <c r="C371" i="7"/>
  <c r="B371" i="7"/>
  <c r="A371" i="7"/>
  <c r="AB370" i="7"/>
  <c r="AA370" i="7"/>
  <c r="Z370" i="7"/>
  <c r="Y370" i="7"/>
  <c r="X370" i="7"/>
  <c r="W370" i="7"/>
  <c r="V370" i="7"/>
  <c r="U370" i="7"/>
  <c r="T370" i="7"/>
  <c r="S370" i="7"/>
  <c r="R370" i="7"/>
  <c r="Q370" i="7"/>
  <c r="P370" i="7"/>
  <c r="O370" i="7"/>
  <c r="N370" i="7"/>
  <c r="M370" i="7"/>
  <c r="L370" i="7"/>
  <c r="K370" i="7"/>
  <c r="J370" i="7"/>
  <c r="I370" i="7"/>
  <c r="H370" i="7"/>
  <c r="G370" i="7"/>
  <c r="F370" i="7"/>
  <c r="E370" i="7"/>
  <c r="D370" i="7"/>
  <c r="C370" i="7"/>
  <c r="B370" i="7"/>
  <c r="A370" i="7"/>
  <c r="AB369" i="7"/>
  <c r="AA369" i="7"/>
  <c r="Z369" i="7"/>
  <c r="Y369" i="7"/>
  <c r="X369" i="7"/>
  <c r="W369" i="7"/>
  <c r="V369" i="7"/>
  <c r="U369" i="7"/>
  <c r="T369" i="7"/>
  <c r="S369" i="7"/>
  <c r="R369" i="7"/>
  <c r="Q369" i="7"/>
  <c r="P369" i="7"/>
  <c r="O369" i="7"/>
  <c r="N369" i="7"/>
  <c r="M369" i="7"/>
  <c r="L369" i="7"/>
  <c r="K369" i="7"/>
  <c r="J369" i="7"/>
  <c r="I369" i="7"/>
  <c r="H369" i="7"/>
  <c r="G369" i="7"/>
  <c r="F369" i="7"/>
  <c r="E369" i="7"/>
  <c r="D369" i="7"/>
  <c r="C369" i="7"/>
  <c r="B369" i="7"/>
  <c r="A369" i="7"/>
  <c r="AB368" i="7"/>
  <c r="AA368" i="7"/>
  <c r="Z368" i="7"/>
  <c r="Y368" i="7"/>
  <c r="X368" i="7"/>
  <c r="W368" i="7"/>
  <c r="V368" i="7"/>
  <c r="U368" i="7"/>
  <c r="T368" i="7"/>
  <c r="S368" i="7"/>
  <c r="R368" i="7"/>
  <c r="Q368" i="7"/>
  <c r="P368" i="7"/>
  <c r="O368" i="7"/>
  <c r="N368" i="7"/>
  <c r="M368" i="7"/>
  <c r="L368" i="7"/>
  <c r="K368" i="7"/>
  <c r="J368" i="7"/>
  <c r="I368" i="7"/>
  <c r="H368" i="7"/>
  <c r="G368" i="7"/>
  <c r="F368" i="7"/>
  <c r="E368" i="7"/>
  <c r="D368" i="7"/>
  <c r="C368" i="7"/>
  <c r="B368" i="7"/>
  <c r="A368" i="7"/>
  <c r="AB367" i="7"/>
  <c r="AA367" i="7"/>
  <c r="Z367" i="7"/>
  <c r="Y367" i="7"/>
  <c r="X367" i="7"/>
  <c r="W367" i="7"/>
  <c r="V367" i="7"/>
  <c r="U367" i="7"/>
  <c r="T367" i="7"/>
  <c r="S367" i="7"/>
  <c r="R367" i="7"/>
  <c r="Q367" i="7"/>
  <c r="P367" i="7"/>
  <c r="O367" i="7"/>
  <c r="N367" i="7"/>
  <c r="M367" i="7"/>
  <c r="L367" i="7"/>
  <c r="K367" i="7"/>
  <c r="J367" i="7"/>
  <c r="I367" i="7"/>
  <c r="H367" i="7"/>
  <c r="G367" i="7"/>
  <c r="F367" i="7"/>
  <c r="E367" i="7"/>
  <c r="D367" i="7"/>
  <c r="C367" i="7"/>
  <c r="B367" i="7"/>
  <c r="A367" i="7"/>
  <c r="AB366" i="7"/>
  <c r="AA366" i="7"/>
  <c r="Z366" i="7"/>
  <c r="Y366" i="7"/>
  <c r="X366" i="7"/>
  <c r="W366" i="7"/>
  <c r="V366" i="7"/>
  <c r="U366" i="7"/>
  <c r="T366" i="7"/>
  <c r="S366" i="7"/>
  <c r="R366" i="7"/>
  <c r="Q366" i="7"/>
  <c r="P366" i="7"/>
  <c r="O366" i="7"/>
  <c r="N366" i="7"/>
  <c r="M366" i="7"/>
  <c r="L366" i="7"/>
  <c r="K366" i="7"/>
  <c r="J366" i="7"/>
  <c r="I366" i="7"/>
  <c r="H366" i="7"/>
  <c r="G366" i="7"/>
  <c r="F366" i="7"/>
  <c r="E366" i="7"/>
  <c r="D366" i="7"/>
  <c r="C366" i="7"/>
  <c r="B366" i="7"/>
  <c r="A366" i="7"/>
  <c r="AB365" i="7"/>
  <c r="AA365" i="7"/>
  <c r="Z365" i="7"/>
  <c r="Y365" i="7"/>
  <c r="X365" i="7"/>
  <c r="W365" i="7"/>
  <c r="V365" i="7"/>
  <c r="U365" i="7"/>
  <c r="T365" i="7"/>
  <c r="S365" i="7"/>
  <c r="R365" i="7"/>
  <c r="Q365" i="7"/>
  <c r="P365" i="7"/>
  <c r="O365" i="7"/>
  <c r="N365" i="7"/>
  <c r="M365" i="7"/>
  <c r="L365" i="7"/>
  <c r="K365" i="7"/>
  <c r="J365" i="7"/>
  <c r="I365" i="7"/>
  <c r="H365" i="7"/>
  <c r="G365" i="7"/>
  <c r="F365" i="7"/>
  <c r="E365" i="7"/>
  <c r="D365" i="7"/>
  <c r="C365" i="7"/>
  <c r="B365" i="7"/>
  <c r="A365" i="7"/>
  <c r="AB364" i="7"/>
  <c r="AA364" i="7"/>
  <c r="Z364" i="7"/>
  <c r="Y364" i="7"/>
  <c r="X364" i="7"/>
  <c r="W364" i="7"/>
  <c r="V364" i="7"/>
  <c r="U364" i="7"/>
  <c r="T364" i="7"/>
  <c r="S364" i="7"/>
  <c r="R364" i="7"/>
  <c r="Q364" i="7"/>
  <c r="P364" i="7"/>
  <c r="O364" i="7"/>
  <c r="N364" i="7"/>
  <c r="M364" i="7"/>
  <c r="L364" i="7"/>
  <c r="K364" i="7"/>
  <c r="J364" i="7"/>
  <c r="I364" i="7"/>
  <c r="H364" i="7"/>
  <c r="G364" i="7"/>
  <c r="F364" i="7"/>
  <c r="E364" i="7"/>
  <c r="D364" i="7"/>
  <c r="C364" i="7"/>
  <c r="B364" i="7"/>
  <c r="A364" i="7"/>
  <c r="AB363" i="7"/>
  <c r="AA363" i="7"/>
  <c r="Z363" i="7"/>
  <c r="Y363" i="7"/>
  <c r="X363" i="7"/>
  <c r="W363" i="7"/>
  <c r="V363" i="7"/>
  <c r="U363" i="7"/>
  <c r="T363" i="7"/>
  <c r="S363" i="7"/>
  <c r="R363" i="7"/>
  <c r="Q363" i="7"/>
  <c r="P363" i="7"/>
  <c r="O363" i="7"/>
  <c r="N363" i="7"/>
  <c r="M363" i="7"/>
  <c r="L363" i="7"/>
  <c r="K363" i="7"/>
  <c r="J363" i="7"/>
  <c r="I363" i="7"/>
  <c r="H363" i="7"/>
  <c r="G363" i="7"/>
  <c r="F363" i="7"/>
  <c r="E363" i="7"/>
  <c r="D363" i="7"/>
  <c r="C363" i="7"/>
  <c r="B363" i="7"/>
  <c r="A363" i="7"/>
  <c r="AB362" i="7"/>
  <c r="AA362" i="7"/>
  <c r="Z362" i="7"/>
  <c r="Y362" i="7"/>
  <c r="X362" i="7"/>
  <c r="W362" i="7"/>
  <c r="V362" i="7"/>
  <c r="U362" i="7"/>
  <c r="T362" i="7"/>
  <c r="S362" i="7"/>
  <c r="R362" i="7"/>
  <c r="Q362" i="7"/>
  <c r="P362" i="7"/>
  <c r="O362" i="7"/>
  <c r="N362" i="7"/>
  <c r="M362" i="7"/>
  <c r="L362" i="7"/>
  <c r="K362" i="7"/>
  <c r="J362" i="7"/>
  <c r="I362" i="7"/>
  <c r="H362" i="7"/>
  <c r="G362" i="7"/>
  <c r="F362" i="7"/>
  <c r="E362" i="7"/>
  <c r="D362" i="7"/>
  <c r="C362" i="7"/>
  <c r="B362" i="7"/>
  <c r="A362" i="7"/>
  <c r="AB361" i="7"/>
  <c r="AA361" i="7"/>
  <c r="Z361" i="7"/>
  <c r="Y361" i="7"/>
  <c r="X361" i="7"/>
  <c r="W361" i="7"/>
  <c r="V361" i="7"/>
  <c r="U361" i="7"/>
  <c r="T361" i="7"/>
  <c r="S361" i="7"/>
  <c r="R361" i="7"/>
  <c r="Q361" i="7"/>
  <c r="P361" i="7"/>
  <c r="O361" i="7"/>
  <c r="N361" i="7"/>
  <c r="M361" i="7"/>
  <c r="L361" i="7"/>
  <c r="K361" i="7"/>
  <c r="J361" i="7"/>
  <c r="I361" i="7"/>
  <c r="H361" i="7"/>
  <c r="G361" i="7"/>
  <c r="F361" i="7"/>
  <c r="E361" i="7"/>
  <c r="D361" i="7"/>
  <c r="C361" i="7"/>
  <c r="B361" i="7"/>
  <c r="A361" i="7"/>
  <c r="AB287" i="7"/>
  <c r="AA287" i="7"/>
  <c r="Z287" i="7"/>
  <c r="Y287" i="7"/>
  <c r="X287" i="7"/>
  <c r="W287" i="7"/>
  <c r="V287" i="7"/>
  <c r="U287" i="7"/>
  <c r="T287" i="7"/>
  <c r="S287" i="7"/>
  <c r="R287" i="7"/>
  <c r="Q287" i="7"/>
  <c r="P287" i="7"/>
  <c r="O287" i="7"/>
  <c r="N287" i="7"/>
  <c r="M287" i="7"/>
  <c r="L287" i="7"/>
  <c r="K287" i="7"/>
  <c r="J287" i="7"/>
  <c r="I287" i="7"/>
  <c r="H287" i="7"/>
  <c r="G287" i="7"/>
  <c r="F287" i="7"/>
  <c r="E287" i="7"/>
  <c r="D287" i="7"/>
  <c r="C287" i="7"/>
  <c r="B287" i="7"/>
  <c r="A287" i="7"/>
  <c r="AB359" i="7"/>
  <c r="AA359" i="7"/>
  <c r="Z359" i="7"/>
  <c r="Y359" i="7"/>
  <c r="X359" i="7"/>
  <c r="W359" i="7"/>
  <c r="V359" i="7"/>
  <c r="U359" i="7"/>
  <c r="T359" i="7"/>
  <c r="S359" i="7"/>
  <c r="R359" i="7"/>
  <c r="Q359" i="7"/>
  <c r="P359" i="7"/>
  <c r="O359" i="7"/>
  <c r="N359" i="7"/>
  <c r="M359" i="7"/>
  <c r="L359" i="7"/>
  <c r="K359" i="7"/>
  <c r="J359" i="7"/>
  <c r="I359" i="7"/>
  <c r="H359" i="7"/>
  <c r="G359" i="7"/>
  <c r="F359" i="7"/>
  <c r="E359" i="7"/>
  <c r="D359" i="7"/>
  <c r="C359" i="7"/>
  <c r="B359" i="7"/>
  <c r="A359" i="7"/>
  <c r="AB358" i="7"/>
  <c r="AA358" i="7"/>
  <c r="Z358" i="7"/>
  <c r="Y358" i="7"/>
  <c r="X358" i="7"/>
  <c r="W358" i="7"/>
  <c r="V358" i="7"/>
  <c r="U358" i="7"/>
  <c r="T358" i="7"/>
  <c r="S358" i="7"/>
  <c r="R358" i="7"/>
  <c r="Q358" i="7"/>
  <c r="P358" i="7"/>
  <c r="O358" i="7"/>
  <c r="N358" i="7"/>
  <c r="M358" i="7"/>
  <c r="L358" i="7"/>
  <c r="K358" i="7"/>
  <c r="J358" i="7"/>
  <c r="I358" i="7"/>
  <c r="H358" i="7"/>
  <c r="G358" i="7"/>
  <c r="F358" i="7"/>
  <c r="E358" i="7"/>
  <c r="D358" i="7"/>
  <c r="C358" i="7"/>
  <c r="B358" i="7"/>
  <c r="A358" i="7"/>
  <c r="AB357" i="7"/>
  <c r="AA357" i="7"/>
  <c r="Z357" i="7"/>
  <c r="Y357" i="7"/>
  <c r="X357" i="7"/>
  <c r="W357" i="7"/>
  <c r="V357" i="7"/>
  <c r="U357" i="7"/>
  <c r="T357" i="7"/>
  <c r="S357" i="7"/>
  <c r="R357" i="7"/>
  <c r="Q357" i="7"/>
  <c r="P357" i="7"/>
  <c r="O357" i="7"/>
  <c r="N357" i="7"/>
  <c r="M357" i="7"/>
  <c r="L357" i="7"/>
  <c r="K357" i="7"/>
  <c r="J357" i="7"/>
  <c r="I357" i="7"/>
  <c r="H357" i="7"/>
  <c r="G357" i="7"/>
  <c r="F357" i="7"/>
  <c r="E357" i="7"/>
  <c r="D357" i="7"/>
  <c r="C357" i="7"/>
  <c r="B357" i="7"/>
  <c r="A357" i="7"/>
  <c r="AB356" i="7"/>
  <c r="AA356" i="7"/>
  <c r="Z356" i="7"/>
  <c r="Y356" i="7"/>
  <c r="X356" i="7"/>
  <c r="W356" i="7"/>
  <c r="V356" i="7"/>
  <c r="U356" i="7"/>
  <c r="T356" i="7"/>
  <c r="S356" i="7"/>
  <c r="R356" i="7"/>
  <c r="Q356" i="7"/>
  <c r="P356" i="7"/>
  <c r="O356" i="7"/>
  <c r="N356" i="7"/>
  <c r="M356" i="7"/>
  <c r="L356" i="7"/>
  <c r="K356" i="7"/>
  <c r="J356" i="7"/>
  <c r="I356" i="7"/>
  <c r="H356" i="7"/>
  <c r="G356" i="7"/>
  <c r="F356" i="7"/>
  <c r="E356" i="7"/>
  <c r="D356" i="7"/>
  <c r="C356" i="7"/>
  <c r="B356" i="7"/>
  <c r="A356" i="7"/>
  <c r="AB355" i="7"/>
  <c r="AA355" i="7"/>
  <c r="Z355" i="7"/>
  <c r="Y355" i="7"/>
  <c r="X355" i="7"/>
  <c r="W355" i="7"/>
  <c r="V355" i="7"/>
  <c r="U355" i="7"/>
  <c r="T355" i="7"/>
  <c r="S355" i="7"/>
  <c r="R355" i="7"/>
  <c r="Q355" i="7"/>
  <c r="P355" i="7"/>
  <c r="O355" i="7"/>
  <c r="N355" i="7"/>
  <c r="M355" i="7"/>
  <c r="L355" i="7"/>
  <c r="K355" i="7"/>
  <c r="J355" i="7"/>
  <c r="I355" i="7"/>
  <c r="H355" i="7"/>
  <c r="G355" i="7"/>
  <c r="F355" i="7"/>
  <c r="E355" i="7"/>
  <c r="D355" i="7"/>
  <c r="C355" i="7"/>
  <c r="B355" i="7"/>
  <c r="A355" i="7"/>
  <c r="AB354" i="7"/>
  <c r="AA354" i="7"/>
  <c r="Z354" i="7"/>
  <c r="Y354" i="7"/>
  <c r="X354" i="7"/>
  <c r="W354" i="7"/>
  <c r="V354" i="7"/>
  <c r="U354" i="7"/>
  <c r="T354" i="7"/>
  <c r="S354" i="7"/>
  <c r="R354" i="7"/>
  <c r="Q354" i="7"/>
  <c r="P354" i="7"/>
  <c r="O354" i="7"/>
  <c r="N354" i="7"/>
  <c r="M354" i="7"/>
  <c r="L354" i="7"/>
  <c r="K354" i="7"/>
  <c r="J354" i="7"/>
  <c r="I354" i="7"/>
  <c r="H354" i="7"/>
  <c r="G354" i="7"/>
  <c r="F354" i="7"/>
  <c r="E354" i="7"/>
  <c r="D354" i="7"/>
  <c r="C354" i="7"/>
  <c r="B354" i="7"/>
  <c r="A354" i="7"/>
  <c r="AB353" i="7"/>
  <c r="AA353" i="7"/>
  <c r="Z353" i="7"/>
  <c r="Y353" i="7"/>
  <c r="X353" i="7"/>
  <c r="W353" i="7"/>
  <c r="V353" i="7"/>
  <c r="U353" i="7"/>
  <c r="T353" i="7"/>
  <c r="S353" i="7"/>
  <c r="R353" i="7"/>
  <c r="Q353" i="7"/>
  <c r="P353" i="7"/>
  <c r="O353" i="7"/>
  <c r="N353" i="7"/>
  <c r="M353" i="7"/>
  <c r="L353" i="7"/>
  <c r="K353" i="7"/>
  <c r="J353" i="7"/>
  <c r="I353" i="7"/>
  <c r="H353" i="7"/>
  <c r="G353" i="7"/>
  <c r="F353" i="7"/>
  <c r="E353" i="7"/>
  <c r="D353" i="7"/>
  <c r="C353" i="7"/>
  <c r="B353" i="7"/>
  <c r="A353" i="7"/>
  <c r="AB352" i="7"/>
  <c r="AA352" i="7"/>
  <c r="Z352" i="7"/>
  <c r="Y352" i="7"/>
  <c r="X352" i="7"/>
  <c r="W352" i="7"/>
  <c r="V352" i="7"/>
  <c r="U352" i="7"/>
  <c r="T352" i="7"/>
  <c r="S352" i="7"/>
  <c r="R352" i="7"/>
  <c r="Q352" i="7"/>
  <c r="P352" i="7"/>
  <c r="O352" i="7"/>
  <c r="N352" i="7"/>
  <c r="M352" i="7"/>
  <c r="L352" i="7"/>
  <c r="K352" i="7"/>
  <c r="J352" i="7"/>
  <c r="I352" i="7"/>
  <c r="H352" i="7"/>
  <c r="G352" i="7"/>
  <c r="F352" i="7"/>
  <c r="E352" i="7"/>
  <c r="D352" i="7"/>
  <c r="C352" i="7"/>
  <c r="B352" i="7"/>
  <c r="A352" i="7"/>
  <c r="AB351" i="7"/>
  <c r="AA351" i="7"/>
  <c r="Z351" i="7"/>
  <c r="Y351" i="7"/>
  <c r="X351" i="7"/>
  <c r="W351" i="7"/>
  <c r="V351" i="7"/>
  <c r="U351" i="7"/>
  <c r="T351" i="7"/>
  <c r="S351" i="7"/>
  <c r="R351" i="7"/>
  <c r="Q351" i="7"/>
  <c r="P351" i="7"/>
  <c r="O351" i="7"/>
  <c r="N351" i="7"/>
  <c r="M351" i="7"/>
  <c r="L351" i="7"/>
  <c r="K351" i="7"/>
  <c r="J351" i="7"/>
  <c r="I351" i="7"/>
  <c r="H351" i="7"/>
  <c r="G351" i="7"/>
  <c r="F351" i="7"/>
  <c r="E351" i="7"/>
  <c r="D351" i="7"/>
  <c r="C351" i="7"/>
  <c r="B351" i="7"/>
  <c r="A351" i="7"/>
  <c r="AB350" i="7"/>
  <c r="AA350" i="7"/>
  <c r="Z350" i="7"/>
  <c r="Y350" i="7"/>
  <c r="X350" i="7"/>
  <c r="W350" i="7"/>
  <c r="V350" i="7"/>
  <c r="U350" i="7"/>
  <c r="T350" i="7"/>
  <c r="S350" i="7"/>
  <c r="R350" i="7"/>
  <c r="Q350" i="7"/>
  <c r="P350" i="7"/>
  <c r="O350" i="7"/>
  <c r="N350" i="7"/>
  <c r="M350" i="7"/>
  <c r="L350" i="7"/>
  <c r="K350" i="7"/>
  <c r="J350" i="7"/>
  <c r="I350" i="7"/>
  <c r="H350" i="7"/>
  <c r="G350" i="7"/>
  <c r="F350" i="7"/>
  <c r="E350" i="7"/>
  <c r="D350" i="7"/>
  <c r="C350" i="7"/>
  <c r="B350" i="7"/>
  <c r="A350" i="7"/>
  <c r="AB349" i="7"/>
  <c r="AA349" i="7"/>
  <c r="Z349" i="7"/>
  <c r="Y349" i="7"/>
  <c r="X349" i="7"/>
  <c r="W349" i="7"/>
  <c r="V349" i="7"/>
  <c r="U349" i="7"/>
  <c r="T349" i="7"/>
  <c r="S349" i="7"/>
  <c r="R349" i="7"/>
  <c r="Q349" i="7"/>
  <c r="P349" i="7"/>
  <c r="O349" i="7"/>
  <c r="N349" i="7"/>
  <c r="M349" i="7"/>
  <c r="L349" i="7"/>
  <c r="K349" i="7"/>
  <c r="J349" i="7"/>
  <c r="I349" i="7"/>
  <c r="H349" i="7"/>
  <c r="G349" i="7"/>
  <c r="F349" i="7"/>
  <c r="E349" i="7"/>
  <c r="D349" i="7"/>
  <c r="C349" i="7"/>
  <c r="B349" i="7"/>
  <c r="A349" i="7"/>
  <c r="AB348" i="7"/>
  <c r="AA348" i="7"/>
  <c r="Z348" i="7"/>
  <c r="Y348" i="7"/>
  <c r="X348" i="7"/>
  <c r="W348" i="7"/>
  <c r="V348" i="7"/>
  <c r="U348" i="7"/>
  <c r="T348" i="7"/>
  <c r="S348" i="7"/>
  <c r="R348" i="7"/>
  <c r="Q348" i="7"/>
  <c r="P348" i="7"/>
  <c r="O348" i="7"/>
  <c r="N348" i="7"/>
  <c r="M348" i="7"/>
  <c r="L348" i="7"/>
  <c r="K348" i="7"/>
  <c r="J348" i="7"/>
  <c r="I348" i="7"/>
  <c r="H348" i="7"/>
  <c r="G348" i="7"/>
  <c r="F348" i="7"/>
  <c r="E348" i="7"/>
  <c r="D348" i="7"/>
  <c r="C348" i="7"/>
  <c r="B348" i="7"/>
  <c r="A348" i="7"/>
  <c r="AB347" i="7"/>
  <c r="AA347" i="7"/>
  <c r="Z347" i="7"/>
  <c r="Y347" i="7"/>
  <c r="X347" i="7"/>
  <c r="W347" i="7"/>
  <c r="V347" i="7"/>
  <c r="U347" i="7"/>
  <c r="T347" i="7"/>
  <c r="S347" i="7"/>
  <c r="R347" i="7"/>
  <c r="Q347" i="7"/>
  <c r="P347" i="7"/>
  <c r="O347" i="7"/>
  <c r="N347" i="7"/>
  <c r="M347" i="7"/>
  <c r="L347" i="7"/>
  <c r="K347" i="7"/>
  <c r="J347" i="7"/>
  <c r="I347" i="7"/>
  <c r="H347" i="7"/>
  <c r="G347" i="7"/>
  <c r="F347" i="7"/>
  <c r="E347" i="7"/>
  <c r="D347" i="7"/>
  <c r="C347" i="7"/>
  <c r="B347" i="7"/>
  <c r="A347" i="7"/>
  <c r="AB346" i="7"/>
  <c r="AA346" i="7"/>
  <c r="Z346" i="7"/>
  <c r="Y346" i="7"/>
  <c r="X346" i="7"/>
  <c r="W346" i="7"/>
  <c r="V346" i="7"/>
  <c r="U346" i="7"/>
  <c r="T346" i="7"/>
  <c r="S346" i="7"/>
  <c r="R346" i="7"/>
  <c r="Q346" i="7"/>
  <c r="P346" i="7"/>
  <c r="O346" i="7"/>
  <c r="N346" i="7"/>
  <c r="M346" i="7"/>
  <c r="L346" i="7"/>
  <c r="K346" i="7"/>
  <c r="J346" i="7"/>
  <c r="I346" i="7"/>
  <c r="H346" i="7"/>
  <c r="G346" i="7"/>
  <c r="F346" i="7"/>
  <c r="E346" i="7"/>
  <c r="D346" i="7"/>
  <c r="C346" i="7"/>
  <c r="B346" i="7"/>
  <c r="A346" i="7"/>
  <c r="AB345" i="7"/>
  <c r="AA345" i="7"/>
  <c r="Z345" i="7"/>
  <c r="Y345" i="7"/>
  <c r="X345" i="7"/>
  <c r="W345" i="7"/>
  <c r="V345" i="7"/>
  <c r="U345" i="7"/>
  <c r="T345" i="7"/>
  <c r="S345" i="7"/>
  <c r="R345" i="7"/>
  <c r="Q345" i="7"/>
  <c r="P345" i="7"/>
  <c r="O345" i="7"/>
  <c r="N345" i="7"/>
  <c r="M345" i="7"/>
  <c r="L345" i="7"/>
  <c r="K345" i="7"/>
  <c r="J345" i="7"/>
  <c r="I345" i="7"/>
  <c r="H345" i="7"/>
  <c r="G345" i="7"/>
  <c r="F345" i="7"/>
  <c r="E345" i="7"/>
  <c r="D345" i="7"/>
  <c r="C345" i="7"/>
  <c r="B345" i="7"/>
  <c r="A345" i="7"/>
  <c r="AB344" i="7"/>
  <c r="AA344" i="7"/>
  <c r="Z344" i="7"/>
  <c r="Y344" i="7"/>
  <c r="X344" i="7"/>
  <c r="W344" i="7"/>
  <c r="V344" i="7"/>
  <c r="U344" i="7"/>
  <c r="T344" i="7"/>
  <c r="S344" i="7"/>
  <c r="R344" i="7"/>
  <c r="Q344" i="7"/>
  <c r="P344" i="7"/>
  <c r="O344" i="7"/>
  <c r="N344" i="7"/>
  <c r="M344" i="7"/>
  <c r="L344" i="7"/>
  <c r="K344" i="7"/>
  <c r="J344" i="7"/>
  <c r="I344" i="7"/>
  <c r="H344" i="7"/>
  <c r="G344" i="7"/>
  <c r="F344" i="7"/>
  <c r="E344" i="7"/>
  <c r="D344" i="7"/>
  <c r="C344" i="7"/>
  <c r="B344" i="7"/>
  <c r="A344" i="7"/>
  <c r="AB343" i="7"/>
  <c r="AA343" i="7"/>
  <c r="Z343" i="7"/>
  <c r="Y343" i="7"/>
  <c r="X343" i="7"/>
  <c r="W343" i="7"/>
  <c r="V343" i="7"/>
  <c r="U343" i="7"/>
  <c r="T343" i="7"/>
  <c r="S343" i="7"/>
  <c r="R343" i="7"/>
  <c r="Q343" i="7"/>
  <c r="P343" i="7"/>
  <c r="O343" i="7"/>
  <c r="N343" i="7"/>
  <c r="M343" i="7"/>
  <c r="L343" i="7"/>
  <c r="K343" i="7"/>
  <c r="J343" i="7"/>
  <c r="I343" i="7"/>
  <c r="H343" i="7"/>
  <c r="G343" i="7"/>
  <c r="F343" i="7"/>
  <c r="E343" i="7"/>
  <c r="D343" i="7"/>
  <c r="C343" i="7"/>
  <c r="B343" i="7"/>
  <c r="A343" i="7"/>
  <c r="AB342" i="7"/>
  <c r="AA342" i="7"/>
  <c r="Z342" i="7"/>
  <c r="Y342" i="7"/>
  <c r="X342" i="7"/>
  <c r="W342" i="7"/>
  <c r="V342" i="7"/>
  <c r="U342" i="7"/>
  <c r="T342" i="7"/>
  <c r="S342" i="7"/>
  <c r="R342" i="7"/>
  <c r="Q342" i="7"/>
  <c r="P342" i="7"/>
  <c r="O342" i="7"/>
  <c r="N342" i="7"/>
  <c r="M342" i="7"/>
  <c r="L342" i="7"/>
  <c r="K342" i="7"/>
  <c r="J342" i="7"/>
  <c r="I342" i="7"/>
  <c r="H342" i="7"/>
  <c r="G342" i="7"/>
  <c r="F342" i="7"/>
  <c r="E342" i="7"/>
  <c r="D342" i="7"/>
  <c r="C342" i="7"/>
  <c r="B342" i="7"/>
  <c r="A342" i="7"/>
  <c r="AB341" i="7"/>
  <c r="AA341" i="7"/>
  <c r="Z341" i="7"/>
  <c r="Y341" i="7"/>
  <c r="X341" i="7"/>
  <c r="W341" i="7"/>
  <c r="V341" i="7"/>
  <c r="U341" i="7"/>
  <c r="T341" i="7"/>
  <c r="S341" i="7"/>
  <c r="R341" i="7"/>
  <c r="Q341" i="7"/>
  <c r="P341" i="7"/>
  <c r="O341" i="7"/>
  <c r="N341" i="7"/>
  <c r="M341" i="7"/>
  <c r="L341" i="7"/>
  <c r="K341" i="7"/>
  <c r="J341" i="7"/>
  <c r="I341" i="7"/>
  <c r="H341" i="7"/>
  <c r="G341" i="7"/>
  <c r="F341" i="7"/>
  <c r="E341" i="7"/>
  <c r="D341" i="7"/>
  <c r="C341" i="7"/>
  <c r="B341" i="7"/>
  <c r="A341" i="7"/>
  <c r="AB340" i="7"/>
  <c r="AA340" i="7"/>
  <c r="Z340" i="7"/>
  <c r="Y340" i="7"/>
  <c r="X340" i="7"/>
  <c r="W340" i="7"/>
  <c r="V340" i="7"/>
  <c r="U340" i="7"/>
  <c r="T340" i="7"/>
  <c r="S340" i="7"/>
  <c r="R340" i="7"/>
  <c r="Q340" i="7"/>
  <c r="P340" i="7"/>
  <c r="O340" i="7"/>
  <c r="N340" i="7"/>
  <c r="M340" i="7"/>
  <c r="L340" i="7"/>
  <c r="K340" i="7"/>
  <c r="J340" i="7"/>
  <c r="I340" i="7"/>
  <c r="H340" i="7"/>
  <c r="G340" i="7"/>
  <c r="F340" i="7"/>
  <c r="E340" i="7"/>
  <c r="D340" i="7"/>
  <c r="C340" i="7"/>
  <c r="B340" i="7"/>
  <c r="A340" i="7"/>
  <c r="AB339" i="7"/>
  <c r="AA339" i="7"/>
  <c r="Z339" i="7"/>
  <c r="Y339" i="7"/>
  <c r="X339" i="7"/>
  <c r="W339" i="7"/>
  <c r="V339" i="7"/>
  <c r="U339" i="7"/>
  <c r="T339" i="7"/>
  <c r="S339" i="7"/>
  <c r="R339" i="7"/>
  <c r="Q339" i="7"/>
  <c r="P339" i="7"/>
  <c r="O339" i="7"/>
  <c r="N339" i="7"/>
  <c r="M339" i="7"/>
  <c r="L339" i="7"/>
  <c r="K339" i="7"/>
  <c r="J339" i="7"/>
  <c r="I339" i="7"/>
  <c r="H339" i="7"/>
  <c r="G339" i="7"/>
  <c r="F339" i="7"/>
  <c r="E339" i="7"/>
  <c r="D339" i="7"/>
  <c r="C339" i="7"/>
  <c r="B339" i="7"/>
  <c r="A339" i="7"/>
  <c r="AB338" i="7"/>
  <c r="AA338" i="7"/>
  <c r="Z338" i="7"/>
  <c r="Y338" i="7"/>
  <c r="X338" i="7"/>
  <c r="W338" i="7"/>
  <c r="V338" i="7"/>
  <c r="U338" i="7"/>
  <c r="T338" i="7"/>
  <c r="S338" i="7"/>
  <c r="R338" i="7"/>
  <c r="Q338" i="7"/>
  <c r="P338" i="7"/>
  <c r="O338" i="7"/>
  <c r="N338" i="7"/>
  <c r="M338" i="7"/>
  <c r="L338" i="7"/>
  <c r="K338" i="7"/>
  <c r="J338" i="7"/>
  <c r="I338" i="7"/>
  <c r="H338" i="7"/>
  <c r="G338" i="7"/>
  <c r="F338" i="7"/>
  <c r="E338" i="7"/>
  <c r="D338" i="7"/>
  <c r="C338" i="7"/>
  <c r="B338" i="7"/>
  <c r="A338" i="7"/>
  <c r="AB337" i="7"/>
  <c r="AA337" i="7"/>
  <c r="Z337" i="7"/>
  <c r="Y337" i="7"/>
  <c r="X337" i="7"/>
  <c r="W337" i="7"/>
  <c r="V337" i="7"/>
  <c r="U337" i="7"/>
  <c r="T337" i="7"/>
  <c r="S337" i="7"/>
  <c r="R337" i="7"/>
  <c r="Q337" i="7"/>
  <c r="P337" i="7"/>
  <c r="O337" i="7"/>
  <c r="N337" i="7"/>
  <c r="M337" i="7"/>
  <c r="L337" i="7"/>
  <c r="K337" i="7"/>
  <c r="J337" i="7"/>
  <c r="I337" i="7"/>
  <c r="H337" i="7"/>
  <c r="G337" i="7"/>
  <c r="F337" i="7"/>
  <c r="E337" i="7"/>
  <c r="D337" i="7"/>
  <c r="C337" i="7"/>
  <c r="B337" i="7"/>
  <c r="A337" i="7"/>
  <c r="AB336" i="7"/>
  <c r="AA336" i="7"/>
  <c r="Z336" i="7"/>
  <c r="Y336" i="7"/>
  <c r="X336" i="7"/>
  <c r="W336" i="7"/>
  <c r="V336" i="7"/>
  <c r="U336" i="7"/>
  <c r="T336" i="7"/>
  <c r="S336" i="7"/>
  <c r="R336" i="7"/>
  <c r="Q336" i="7"/>
  <c r="P336" i="7"/>
  <c r="O336" i="7"/>
  <c r="N336" i="7"/>
  <c r="M336" i="7"/>
  <c r="L336" i="7"/>
  <c r="K336" i="7"/>
  <c r="J336" i="7"/>
  <c r="I336" i="7"/>
  <c r="H336" i="7"/>
  <c r="G336" i="7"/>
  <c r="F336" i="7"/>
  <c r="E336" i="7"/>
  <c r="D336" i="7"/>
  <c r="C336" i="7"/>
  <c r="B336" i="7"/>
  <c r="A336" i="7"/>
  <c r="AB335" i="7"/>
  <c r="AA335" i="7"/>
  <c r="Z335" i="7"/>
  <c r="Y335" i="7"/>
  <c r="X335" i="7"/>
  <c r="W335" i="7"/>
  <c r="V335" i="7"/>
  <c r="U335" i="7"/>
  <c r="T335" i="7"/>
  <c r="S335" i="7"/>
  <c r="R335" i="7"/>
  <c r="Q335" i="7"/>
  <c r="P335" i="7"/>
  <c r="O335" i="7"/>
  <c r="N335" i="7"/>
  <c r="M335" i="7"/>
  <c r="L335" i="7"/>
  <c r="K335" i="7"/>
  <c r="J335" i="7"/>
  <c r="I335" i="7"/>
  <c r="H335" i="7"/>
  <c r="G335" i="7"/>
  <c r="F335" i="7"/>
  <c r="E335" i="7"/>
  <c r="D335" i="7"/>
  <c r="C335" i="7"/>
  <c r="B335" i="7"/>
  <c r="A335" i="7"/>
  <c r="AB334" i="7"/>
  <c r="AA334" i="7"/>
  <c r="Z334" i="7"/>
  <c r="Y334" i="7"/>
  <c r="X334" i="7"/>
  <c r="W334" i="7"/>
  <c r="V334" i="7"/>
  <c r="U334" i="7"/>
  <c r="T334" i="7"/>
  <c r="S334" i="7"/>
  <c r="R334" i="7"/>
  <c r="Q334" i="7"/>
  <c r="P334" i="7"/>
  <c r="O334" i="7"/>
  <c r="N334" i="7"/>
  <c r="M334" i="7"/>
  <c r="L334" i="7"/>
  <c r="K334" i="7"/>
  <c r="J334" i="7"/>
  <c r="I334" i="7"/>
  <c r="H334" i="7"/>
  <c r="G334" i="7"/>
  <c r="F334" i="7"/>
  <c r="E334" i="7"/>
  <c r="D334" i="7"/>
  <c r="C334" i="7"/>
  <c r="B334" i="7"/>
  <c r="A334" i="7"/>
  <c r="AB333" i="7"/>
  <c r="AA333" i="7"/>
  <c r="Z333" i="7"/>
  <c r="Y333" i="7"/>
  <c r="X333" i="7"/>
  <c r="W333" i="7"/>
  <c r="V333" i="7"/>
  <c r="U333" i="7"/>
  <c r="T333" i="7"/>
  <c r="S333" i="7"/>
  <c r="R333" i="7"/>
  <c r="Q333" i="7"/>
  <c r="P333" i="7"/>
  <c r="O333" i="7"/>
  <c r="N333" i="7"/>
  <c r="M333" i="7"/>
  <c r="L333" i="7"/>
  <c r="K333" i="7"/>
  <c r="J333" i="7"/>
  <c r="I333" i="7"/>
  <c r="H333" i="7"/>
  <c r="G333" i="7"/>
  <c r="F333" i="7"/>
  <c r="E333" i="7"/>
  <c r="D333" i="7"/>
  <c r="C333" i="7"/>
  <c r="B333" i="7"/>
  <c r="A333" i="7"/>
  <c r="AB332" i="7"/>
  <c r="AA332" i="7"/>
  <c r="Z332" i="7"/>
  <c r="Y332" i="7"/>
  <c r="X332" i="7"/>
  <c r="W332" i="7"/>
  <c r="V332" i="7"/>
  <c r="U332" i="7"/>
  <c r="T332" i="7"/>
  <c r="S332" i="7"/>
  <c r="R332" i="7"/>
  <c r="Q332" i="7"/>
  <c r="P332" i="7"/>
  <c r="O332" i="7"/>
  <c r="N332" i="7"/>
  <c r="M332" i="7"/>
  <c r="L332" i="7"/>
  <c r="K332" i="7"/>
  <c r="J332" i="7"/>
  <c r="I332" i="7"/>
  <c r="H332" i="7"/>
  <c r="G332" i="7"/>
  <c r="F332" i="7"/>
  <c r="E332" i="7"/>
  <c r="D332" i="7"/>
  <c r="C332" i="7"/>
  <c r="B332" i="7"/>
  <c r="A332" i="7"/>
  <c r="AB331" i="7"/>
  <c r="AA331" i="7"/>
  <c r="Z331" i="7"/>
  <c r="Y331" i="7"/>
  <c r="X331" i="7"/>
  <c r="W331" i="7"/>
  <c r="V331" i="7"/>
  <c r="U331" i="7"/>
  <c r="T331" i="7"/>
  <c r="S331" i="7"/>
  <c r="R331" i="7"/>
  <c r="Q331" i="7"/>
  <c r="P331" i="7"/>
  <c r="O331" i="7"/>
  <c r="N331" i="7"/>
  <c r="M331" i="7"/>
  <c r="L331" i="7"/>
  <c r="K331" i="7"/>
  <c r="J331" i="7"/>
  <c r="I331" i="7"/>
  <c r="H331" i="7"/>
  <c r="G331" i="7"/>
  <c r="F331" i="7"/>
  <c r="E331" i="7"/>
  <c r="D331" i="7"/>
  <c r="C331" i="7"/>
  <c r="B331" i="7"/>
  <c r="A331" i="7"/>
  <c r="AB330" i="7"/>
  <c r="AA330" i="7"/>
  <c r="Z330" i="7"/>
  <c r="Y330" i="7"/>
  <c r="X330" i="7"/>
  <c r="W330" i="7"/>
  <c r="V330" i="7"/>
  <c r="U330" i="7"/>
  <c r="T330" i="7"/>
  <c r="S330" i="7"/>
  <c r="R330" i="7"/>
  <c r="Q330" i="7"/>
  <c r="P330" i="7"/>
  <c r="O330" i="7"/>
  <c r="N330" i="7"/>
  <c r="M330" i="7"/>
  <c r="L330" i="7"/>
  <c r="K330" i="7"/>
  <c r="J330" i="7"/>
  <c r="I330" i="7"/>
  <c r="H330" i="7"/>
  <c r="G330" i="7"/>
  <c r="F330" i="7"/>
  <c r="E330" i="7"/>
  <c r="D330" i="7"/>
  <c r="C330" i="7"/>
  <c r="B330" i="7"/>
  <c r="A330" i="7"/>
  <c r="AB329" i="7"/>
  <c r="AA329" i="7"/>
  <c r="Z329" i="7"/>
  <c r="Y329" i="7"/>
  <c r="X329" i="7"/>
  <c r="W329" i="7"/>
  <c r="V329" i="7"/>
  <c r="U329" i="7"/>
  <c r="T329" i="7"/>
  <c r="S329" i="7"/>
  <c r="R329" i="7"/>
  <c r="Q329" i="7"/>
  <c r="P329" i="7"/>
  <c r="O329" i="7"/>
  <c r="N329" i="7"/>
  <c r="M329" i="7"/>
  <c r="L329" i="7"/>
  <c r="K329" i="7"/>
  <c r="J329" i="7"/>
  <c r="I329" i="7"/>
  <c r="H329" i="7"/>
  <c r="G329" i="7"/>
  <c r="F329" i="7"/>
  <c r="E329" i="7"/>
  <c r="D329" i="7"/>
  <c r="C329" i="7"/>
  <c r="B329" i="7"/>
  <c r="A329" i="7"/>
  <c r="AB328" i="7"/>
  <c r="AA328" i="7"/>
  <c r="Z328" i="7"/>
  <c r="Y328" i="7"/>
  <c r="X328" i="7"/>
  <c r="W328" i="7"/>
  <c r="V328" i="7"/>
  <c r="U328" i="7"/>
  <c r="T328" i="7"/>
  <c r="S328" i="7"/>
  <c r="R328" i="7"/>
  <c r="Q328" i="7"/>
  <c r="P328" i="7"/>
  <c r="O328" i="7"/>
  <c r="N328" i="7"/>
  <c r="M328" i="7"/>
  <c r="L328" i="7"/>
  <c r="K328" i="7"/>
  <c r="J328" i="7"/>
  <c r="I328" i="7"/>
  <c r="H328" i="7"/>
  <c r="G328" i="7"/>
  <c r="F328" i="7"/>
  <c r="E328" i="7"/>
  <c r="D328" i="7"/>
  <c r="C328" i="7"/>
  <c r="B328" i="7"/>
  <c r="A328" i="7"/>
  <c r="AB327" i="7"/>
  <c r="AA327" i="7"/>
  <c r="Z327" i="7"/>
  <c r="Y327" i="7"/>
  <c r="X327" i="7"/>
  <c r="W327" i="7"/>
  <c r="V327" i="7"/>
  <c r="U327" i="7"/>
  <c r="T327" i="7"/>
  <c r="S327" i="7"/>
  <c r="R327" i="7"/>
  <c r="Q327" i="7"/>
  <c r="P327" i="7"/>
  <c r="O327" i="7"/>
  <c r="N327" i="7"/>
  <c r="M327" i="7"/>
  <c r="L327" i="7"/>
  <c r="K327" i="7"/>
  <c r="J327" i="7"/>
  <c r="I327" i="7"/>
  <c r="H327" i="7"/>
  <c r="G327" i="7"/>
  <c r="F327" i="7"/>
  <c r="E327" i="7"/>
  <c r="D327" i="7"/>
  <c r="C327" i="7"/>
  <c r="B327" i="7"/>
  <c r="A327" i="7"/>
  <c r="AB326" i="7"/>
  <c r="AA326" i="7"/>
  <c r="Z326" i="7"/>
  <c r="Y326" i="7"/>
  <c r="X326" i="7"/>
  <c r="W326" i="7"/>
  <c r="V326" i="7"/>
  <c r="U326" i="7"/>
  <c r="T326" i="7"/>
  <c r="S326" i="7"/>
  <c r="R326" i="7"/>
  <c r="Q326" i="7"/>
  <c r="P326" i="7"/>
  <c r="O326" i="7"/>
  <c r="N326" i="7"/>
  <c r="M326" i="7"/>
  <c r="L326" i="7"/>
  <c r="K326" i="7"/>
  <c r="J326" i="7"/>
  <c r="I326" i="7"/>
  <c r="H326" i="7"/>
  <c r="G326" i="7"/>
  <c r="F326" i="7"/>
  <c r="E326" i="7"/>
  <c r="D326" i="7"/>
  <c r="C326" i="7"/>
  <c r="B326" i="7"/>
  <c r="A326" i="7"/>
  <c r="AB325" i="7"/>
  <c r="AA325" i="7"/>
  <c r="Z325" i="7"/>
  <c r="Y325" i="7"/>
  <c r="X325" i="7"/>
  <c r="W325" i="7"/>
  <c r="V325" i="7"/>
  <c r="U325" i="7"/>
  <c r="T325" i="7"/>
  <c r="S325" i="7"/>
  <c r="R325" i="7"/>
  <c r="Q325" i="7"/>
  <c r="P325" i="7"/>
  <c r="O325" i="7"/>
  <c r="N325" i="7"/>
  <c r="M325" i="7"/>
  <c r="L325" i="7"/>
  <c r="K325" i="7"/>
  <c r="J325" i="7"/>
  <c r="I325" i="7"/>
  <c r="H325" i="7"/>
  <c r="G325" i="7"/>
  <c r="F325" i="7"/>
  <c r="E325" i="7"/>
  <c r="D325" i="7"/>
  <c r="C325" i="7"/>
  <c r="B325" i="7"/>
  <c r="A325" i="7"/>
  <c r="AB324" i="7"/>
  <c r="AA324" i="7"/>
  <c r="Z324" i="7"/>
  <c r="Y324" i="7"/>
  <c r="X324" i="7"/>
  <c r="W324" i="7"/>
  <c r="V324" i="7"/>
  <c r="U324" i="7"/>
  <c r="T324" i="7"/>
  <c r="S324" i="7"/>
  <c r="R324" i="7"/>
  <c r="Q324" i="7"/>
  <c r="P324" i="7"/>
  <c r="O324" i="7"/>
  <c r="N324" i="7"/>
  <c r="M324" i="7"/>
  <c r="L324" i="7"/>
  <c r="K324" i="7"/>
  <c r="J324" i="7"/>
  <c r="I324" i="7"/>
  <c r="H324" i="7"/>
  <c r="G324" i="7"/>
  <c r="F324" i="7"/>
  <c r="E324" i="7"/>
  <c r="D324" i="7"/>
  <c r="C324" i="7"/>
  <c r="B324" i="7"/>
  <c r="A324" i="7"/>
  <c r="AB323" i="7"/>
  <c r="AA323" i="7"/>
  <c r="Z323" i="7"/>
  <c r="Y323" i="7"/>
  <c r="X323" i="7"/>
  <c r="W323" i="7"/>
  <c r="V323" i="7"/>
  <c r="U323" i="7"/>
  <c r="T323" i="7"/>
  <c r="S323" i="7"/>
  <c r="R323" i="7"/>
  <c r="Q323" i="7"/>
  <c r="P323" i="7"/>
  <c r="O323" i="7"/>
  <c r="N323" i="7"/>
  <c r="M323" i="7"/>
  <c r="L323" i="7"/>
  <c r="K323" i="7"/>
  <c r="J323" i="7"/>
  <c r="I323" i="7"/>
  <c r="H323" i="7"/>
  <c r="G323" i="7"/>
  <c r="F323" i="7"/>
  <c r="E323" i="7"/>
  <c r="D323" i="7"/>
  <c r="C323" i="7"/>
  <c r="B323" i="7"/>
  <c r="A323" i="7"/>
  <c r="AB322" i="7"/>
  <c r="AA322" i="7"/>
  <c r="Z322" i="7"/>
  <c r="Y322" i="7"/>
  <c r="X322" i="7"/>
  <c r="W322" i="7"/>
  <c r="V322" i="7"/>
  <c r="U322" i="7"/>
  <c r="T322" i="7"/>
  <c r="S322" i="7"/>
  <c r="R322" i="7"/>
  <c r="Q322" i="7"/>
  <c r="P322" i="7"/>
  <c r="O322" i="7"/>
  <c r="N322" i="7"/>
  <c r="M322" i="7"/>
  <c r="L322" i="7"/>
  <c r="K322" i="7"/>
  <c r="J322" i="7"/>
  <c r="I322" i="7"/>
  <c r="H322" i="7"/>
  <c r="G322" i="7"/>
  <c r="F322" i="7"/>
  <c r="E322" i="7"/>
  <c r="D322" i="7"/>
  <c r="C322" i="7"/>
  <c r="B322" i="7"/>
  <c r="A322" i="7"/>
  <c r="AB321" i="7"/>
  <c r="AA321" i="7"/>
  <c r="Z321" i="7"/>
  <c r="Y321" i="7"/>
  <c r="X321" i="7"/>
  <c r="W321" i="7"/>
  <c r="V321" i="7"/>
  <c r="U321" i="7"/>
  <c r="T321" i="7"/>
  <c r="S321" i="7"/>
  <c r="R321" i="7"/>
  <c r="Q321" i="7"/>
  <c r="P321" i="7"/>
  <c r="O321" i="7"/>
  <c r="N321" i="7"/>
  <c r="M321" i="7"/>
  <c r="L321" i="7"/>
  <c r="K321" i="7"/>
  <c r="J321" i="7"/>
  <c r="I321" i="7"/>
  <c r="H321" i="7"/>
  <c r="G321" i="7"/>
  <c r="F321" i="7"/>
  <c r="E321" i="7"/>
  <c r="D321" i="7"/>
  <c r="C321" i="7"/>
  <c r="B321" i="7"/>
  <c r="A321" i="7"/>
  <c r="AB320" i="7"/>
  <c r="AA320" i="7"/>
  <c r="Z320" i="7"/>
  <c r="Y320" i="7"/>
  <c r="X320" i="7"/>
  <c r="W320" i="7"/>
  <c r="V320" i="7"/>
  <c r="U320" i="7"/>
  <c r="T320" i="7"/>
  <c r="S320" i="7"/>
  <c r="R320" i="7"/>
  <c r="Q320" i="7"/>
  <c r="P320" i="7"/>
  <c r="O320" i="7"/>
  <c r="N320" i="7"/>
  <c r="M320" i="7"/>
  <c r="L320" i="7"/>
  <c r="K320" i="7"/>
  <c r="J320" i="7"/>
  <c r="I320" i="7"/>
  <c r="H320" i="7"/>
  <c r="G320" i="7"/>
  <c r="F320" i="7"/>
  <c r="E320" i="7"/>
  <c r="D320" i="7"/>
  <c r="C320" i="7"/>
  <c r="B320" i="7"/>
  <c r="A320" i="7"/>
  <c r="AB319" i="7"/>
  <c r="AA319" i="7"/>
  <c r="Z319" i="7"/>
  <c r="Y319" i="7"/>
  <c r="X319" i="7"/>
  <c r="W319" i="7"/>
  <c r="V319" i="7"/>
  <c r="U319" i="7"/>
  <c r="T319" i="7"/>
  <c r="S319" i="7"/>
  <c r="R319" i="7"/>
  <c r="Q319" i="7"/>
  <c r="P319" i="7"/>
  <c r="O319" i="7"/>
  <c r="N319" i="7"/>
  <c r="M319" i="7"/>
  <c r="L319" i="7"/>
  <c r="K319" i="7"/>
  <c r="J319" i="7"/>
  <c r="I319" i="7"/>
  <c r="H319" i="7"/>
  <c r="G319" i="7"/>
  <c r="F319" i="7"/>
  <c r="E319" i="7"/>
  <c r="D319" i="7"/>
  <c r="C319" i="7"/>
  <c r="B319" i="7"/>
  <c r="A319" i="7"/>
  <c r="AB318" i="7"/>
  <c r="AA318" i="7"/>
  <c r="Z318" i="7"/>
  <c r="Y318" i="7"/>
  <c r="X318" i="7"/>
  <c r="W318" i="7"/>
  <c r="V318" i="7"/>
  <c r="U318" i="7"/>
  <c r="T318" i="7"/>
  <c r="S318" i="7"/>
  <c r="R318" i="7"/>
  <c r="Q318" i="7"/>
  <c r="P318" i="7"/>
  <c r="O318" i="7"/>
  <c r="N318" i="7"/>
  <c r="M318" i="7"/>
  <c r="L318" i="7"/>
  <c r="K318" i="7"/>
  <c r="J318" i="7"/>
  <c r="I318" i="7"/>
  <c r="H318" i="7"/>
  <c r="G318" i="7"/>
  <c r="F318" i="7"/>
  <c r="E318" i="7"/>
  <c r="D318" i="7"/>
  <c r="C318" i="7"/>
  <c r="B318" i="7"/>
  <c r="A318" i="7"/>
  <c r="AB317" i="7"/>
  <c r="AA317" i="7"/>
  <c r="Z317" i="7"/>
  <c r="Y317" i="7"/>
  <c r="X317" i="7"/>
  <c r="W317" i="7"/>
  <c r="V317" i="7"/>
  <c r="U317" i="7"/>
  <c r="T317" i="7"/>
  <c r="S317" i="7"/>
  <c r="R317" i="7"/>
  <c r="Q317" i="7"/>
  <c r="P317" i="7"/>
  <c r="O317" i="7"/>
  <c r="N317" i="7"/>
  <c r="M317" i="7"/>
  <c r="L317" i="7"/>
  <c r="K317" i="7"/>
  <c r="J317" i="7"/>
  <c r="I317" i="7"/>
  <c r="H317" i="7"/>
  <c r="G317" i="7"/>
  <c r="F317" i="7"/>
  <c r="E317" i="7"/>
  <c r="D317" i="7"/>
  <c r="C317" i="7"/>
  <c r="B317" i="7"/>
  <c r="A317" i="7"/>
  <c r="AB316" i="7"/>
  <c r="AA316" i="7"/>
  <c r="Z316" i="7"/>
  <c r="Y316" i="7"/>
  <c r="X316" i="7"/>
  <c r="W316" i="7"/>
  <c r="V316" i="7"/>
  <c r="U316" i="7"/>
  <c r="T316" i="7"/>
  <c r="S316" i="7"/>
  <c r="R316" i="7"/>
  <c r="Q316" i="7"/>
  <c r="P316" i="7"/>
  <c r="O316" i="7"/>
  <c r="N316" i="7"/>
  <c r="M316" i="7"/>
  <c r="L316" i="7"/>
  <c r="K316" i="7"/>
  <c r="J316" i="7"/>
  <c r="I316" i="7"/>
  <c r="H316" i="7"/>
  <c r="G316" i="7"/>
  <c r="F316" i="7"/>
  <c r="E316" i="7"/>
  <c r="D316" i="7"/>
  <c r="C316" i="7"/>
  <c r="B316" i="7"/>
  <c r="A316" i="7"/>
  <c r="AB315" i="7"/>
  <c r="AA315" i="7"/>
  <c r="Z315" i="7"/>
  <c r="Y315" i="7"/>
  <c r="X315" i="7"/>
  <c r="W315" i="7"/>
  <c r="V315" i="7"/>
  <c r="U315" i="7"/>
  <c r="T315" i="7"/>
  <c r="S315" i="7"/>
  <c r="R315" i="7"/>
  <c r="Q315" i="7"/>
  <c r="P315" i="7"/>
  <c r="O315" i="7"/>
  <c r="N315" i="7"/>
  <c r="M315" i="7"/>
  <c r="L315" i="7"/>
  <c r="K315" i="7"/>
  <c r="J315" i="7"/>
  <c r="I315" i="7"/>
  <c r="H315" i="7"/>
  <c r="G315" i="7"/>
  <c r="F315" i="7"/>
  <c r="E315" i="7"/>
  <c r="D315" i="7"/>
  <c r="C315" i="7"/>
  <c r="B315" i="7"/>
  <c r="A315" i="7"/>
  <c r="AB314" i="7"/>
  <c r="AA314" i="7"/>
  <c r="Z314" i="7"/>
  <c r="Y314" i="7"/>
  <c r="X314" i="7"/>
  <c r="W314" i="7"/>
  <c r="V314" i="7"/>
  <c r="U314" i="7"/>
  <c r="T314" i="7"/>
  <c r="S314" i="7"/>
  <c r="R314" i="7"/>
  <c r="Q314" i="7"/>
  <c r="P314" i="7"/>
  <c r="O314" i="7"/>
  <c r="N314" i="7"/>
  <c r="M314" i="7"/>
  <c r="L314" i="7"/>
  <c r="K314" i="7"/>
  <c r="J314" i="7"/>
  <c r="I314" i="7"/>
  <c r="H314" i="7"/>
  <c r="G314" i="7"/>
  <c r="F314" i="7"/>
  <c r="E314" i="7"/>
  <c r="D314" i="7"/>
  <c r="C314" i="7"/>
  <c r="B314" i="7"/>
  <c r="A314" i="7"/>
  <c r="AB313" i="7"/>
  <c r="AA313" i="7"/>
  <c r="Z313" i="7"/>
  <c r="Y313" i="7"/>
  <c r="X313" i="7"/>
  <c r="W313" i="7"/>
  <c r="V313" i="7"/>
  <c r="U313" i="7"/>
  <c r="T313" i="7"/>
  <c r="S313" i="7"/>
  <c r="R313" i="7"/>
  <c r="Q313" i="7"/>
  <c r="P313" i="7"/>
  <c r="O313" i="7"/>
  <c r="N313" i="7"/>
  <c r="M313" i="7"/>
  <c r="L313" i="7"/>
  <c r="K313" i="7"/>
  <c r="J313" i="7"/>
  <c r="I313" i="7"/>
  <c r="H313" i="7"/>
  <c r="G313" i="7"/>
  <c r="F313" i="7"/>
  <c r="E313" i="7"/>
  <c r="D313" i="7"/>
  <c r="C313" i="7"/>
  <c r="B313" i="7"/>
  <c r="A313" i="7"/>
  <c r="AB312" i="7"/>
  <c r="AA312" i="7"/>
  <c r="Z312" i="7"/>
  <c r="Y312" i="7"/>
  <c r="X312" i="7"/>
  <c r="W312" i="7"/>
  <c r="V312" i="7"/>
  <c r="U312" i="7"/>
  <c r="T312" i="7"/>
  <c r="S312" i="7"/>
  <c r="R312" i="7"/>
  <c r="Q312" i="7"/>
  <c r="P312" i="7"/>
  <c r="O312" i="7"/>
  <c r="N312" i="7"/>
  <c r="M312" i="7"/>
  <c r="L312" i="7"/>
  <c r="K312" i="7"/>
  <c r="J312" i="7"/>
  <c r="I312" i="7"/>
  <c r="H312" i="7"/>
  <c r="G312" i="7"/>
  <c r="F312" i="7"/>
  <c r="E312" i="7"/>
  <c r="D312" i="7"/>
  <c r="C312" i="7"/>
  <c r="B312" i="7"/>
  <c r="A312" i="7"/>
  <c r="AB311" i="7"/>
  <c r="AA311" i="7"/>
  <c r="Z311" i="7"/>
  <c r="Y311" i="7"/>
  <c r="X311" i="7"/>
  <c r="W311" i="7"/>
  <c r="V311" i="7"/>
  <c r="U311" i="7"/>
  <c r="T311" i="7"/>
  <c r="S311" i="7"/>
  <c r="R311" i="7"/>
  <c r="Q311" i="7"/>
  <c r="P311" i="7"/>
  <c r="O311" i="7"/>
  <c r="N311" i="7"/>
  <c r="M311" i="7"/>
  <c r="L311" i="7"/>
  <c r="K311" i="7"/>
  <c r="J311" i="7"/>
  <c r="I311" i="7"/>
  <c r="H311" i="7"/>
  <c r="G311" i="7"/>
  <c r="F311" i="7"/>
  <c r="E311" i="7"/>
  <c r="D311" i="7"/>
  <c r="C311" i="7"/>
  <c r="B311" i="7"/>
  <c r="A311" i="7"/>
  <c r="AB310" i="7"/>
  <c r="AA310" i="7"/>
  <c r="Z310" i="7"/>
  <c r="Y310" i="7"/>
  <c r="X310" i="7"/>
  <c r="W310" i="7"/>
  <c r="V310" i="7"/>
  <c r="U310" i="7"/>
  <c r="T310" i="7"/>
  <c r="S310" i="7"/>
  <c r="R310" i="7"/>
  <c r="Q310" i="7"/>
  <c r="P310" i="7"/>
  <c r="O310" i="7"/>
  <c r="N310" i="7"/>
  <c r="M310" i="7"/>
  <c r="L310" i="7"/>
  <c r="K310" i="7"/>
  <c r="J310" i="7"/>
  <c r="I310" i="7"/>
  <c r="H310" i="7"/>
  <c r="G310" i="7"/>
  <c r="F310" i="7"/>
  <c r="E310" i="7"/>
  <c r="D310" i="7"/>
  <c r="C310" i="7"/>
  <c r="B310" i="7"/>
  <c r="A310" i="7"/>
  <c r="AB309" i="7"/>
  <c r="AA309" i="7"/>
  <c r="Z309" i="7"/>
  <c r="Y309" i="7"/>
  <c r="X309" i="7"/>
  <c r="W309" i="7"/>
  <c r="V309" i="7"/>
  <c r="U309" i="7"/>
  <c r="T309" i="7"/>
  <c r="S309" i="7"/>
  <c r="R309" i="7"/>
  <c r="Q309" i="7"/>
  <c r="P309" i="7"/>
  <c r="O309" i="7"/>
  <c r="N309" i="7"/>
  <c r="M309" i="7"/>
  <c r="L309" i="7"/>
  <c r="K309" i="7"/>
  <c r="J309" i="7"/>
  <c r="I309" i="7"/>
  <c r="H309" i="7"/>
  <c r="G309" i="7"/>
  <c r="F309" i="7"/>
  <c r="E309" i="7"/>
  <c r="D309" i="7"/>
  <c r="C309" i="7"/>
  <c r="B309" i="7"/>
  <c r="A309" i="7"/>
  <c r="AB308" i="7"/>
  <c r="AA308" i="7"/>
  <c r="Z308" i="7"/>
  <c r="Y308" i="7"/>
  <c r="X308" i="7"/>
  <c r="W308" i="7"/>
  <c r="V308" i="7"/>
  <c r="U308" i="7"/>
  <c r="T308" i="7"/>
  <c r="S308" i="7"/>
  <c r="R308" i="7"/>
  <c r="Q308" i="7"/>
  <c r="P308" i="7"/>
  <c r="O308" i="7"/>
  <c r="N308" i="7"/>
  <c r="M308" i="7"/>
  <c r="L308" i="7"/>
  <c r="K308" i="7"/>
  <c r="J308" i="7"/>
  <c r="I308" i="7"/>
  <c r="H308" i="7"/>
  <c r="G308" i="7"/>
  <c r="F308" i="7"/>
  <c r="E308" i="7"/>
  <c r="D308" i="7"/>
  <c r="C308" i="7"/>
  <c r="B308" i="7"/>
  <c r="A308" i="7"/>
  <c r="AB307" i="7"/>
  <c r="AA307" i="7"/>
  <c r="Z307" i="7"/>
  <c r="Y307" i="7"/>
  <c r="X307" i="7"/>
  <c r="W307" i="7"/>
  <c r="V307" i="7"/>
  <c r="U307" i="7"/>
  <c r="T307" i="7"/>
  <c r="S307" i="7"/>
  <c r="R307" i="7"/>
  <c r="Q307" i="7"/>
  <c r="P307" i="7"/>
  <c r="O307" i="7"/>
  <c r="N307" i="7"/>
  <c r="M307" i="7"/>
  <c r="L307" i="7"/>
  <c r="K307" i="7"/>
  <c r="J307" i="7"/>
  <c r="I307" i="7"/>
  <c r="H307" i="7"/>
  <c r="G307" i="7"/>
  <c r="F307" i="7"/>
  <c r="E307" i="7"/>
  <c r="D307" i="7"/>
  <c r="C307" i="7"/>
  <c r="B307" i="7"/>
  <c r="A307" i="7"/>
  <c r="AB306" i="7"/>
  <c r="AA306" i="7"/>
  <c r="Z306" i="7"/>
  <c r="Y306" i="7"/>
  <c r="X306" i="7"/>
  <c r="W306" i="7"/>
  <c r="V306" i="7"/>
  <c r="U306" i="7"/>
  <c r="T306" i="7"/>
  <c r="S306" i="7"/>
  <c r="R306" i="7"/>
  <c r="Q306" i="7"/>
  <c r="P306" i="7"/>
  <c r="O306" i="7"/>
  <c r="N306" i="7"/>
  <c r="M306" i="7"/>
  <c r="L306" i="7"/>
  <c r="K306" i="7"/>
  <c r="J306" i="7"/>
  <c r="I306" i="7"/>
  <c r="H306" i="7"/>
  <c r="G306" i="7"/>
  <c r="F306" i="7"/>
  <c r="E306" i="7"/>
  <c r="D306" i="7"/>
  <c r="C306" i="7"/>
  <c r="B306" i="7"/>
  <c r="A306" i="7"/>
  <c r="AB305" i="7"/>
  <c r="AA305" i="7"/>
  <c r="Z305" i="7"/>
  <c r="Y305" i="7"/>
  <c r="X305" i="7"/>
  <c r="W305" i="7"/>
  <c r="V305" i="7"/>
  <c r="U305" i="7"/>
  <c r="T305" i="7"/>
  <c r="S305" i="7"/>
  <c r="R305" i="7"/>
  <c r="Q305" i="7"/>
  <c r="P305" i="7"/>
  <c r="O305" i="7"/>
  <c r="N305" i="7"/>
  <c r="M305" i="7"/>
  <c r="L305" i="7"/>
  <c r="K305" i="7"/>
  <c r="J305" i="7"/>
  <c r="I305" i="7"/>
  <c r="H305" i="7"/>
  <c r="G305" i="7"/>
  <c r="F305" i="7"/>
  <c r="E305" i="7"/>
  <c r="D305" i="7"/>
  <c r="C305" i="7"/>
  <c r="B305" i="7"/>
  <c r="A305" i="7"/>
  <c r="AB304" i="7"/>
  <c r="AA304" i="7"/>
  <c r="Z304" i="7"/>
  <c r="Y304" i="7"/>
  <c r="X304" i="7"/>
  <c r="W304" i="7"/>
  <c r="V304" i="7"/>
  <c r="U304" i="7"/>
  <c r="T304" i="7"/>
  <c r="S304" i="7"/>
  <c r="R304" i="7"/>
  <c r="Q304" i="7"/>
  <c r="P304" i="7"/>
  <c r="O304" i="7"/>
  <c r="N304" i="7"/>
  <c r="M304" i="7"/>
  <c r="L304" i="7"/>
  <c r="K304" i="7"/>
  <c r="J304" i="7"/>
  <c r="I304" i="7"/>
  <c r="H304" i="7"/>
  <c r="G304" i="7"/>
  <c r="F304" i="7"/>
  <c r="E304" i="7"/>
  <c r="D304" i="7"/>
  <c r="C304" i="7"/>
  <c r="B304" i="7"/>
  <c r="A304" i="7"/>
  <c r="AB303" i="7"/>
  <c r="AA303" i="7"/>
  <c r="Z303" i="7"/>
  <c r="Y303" i="7"/>
  <c r="X303" i="7"/>
  <c r="W303" i="7"/>
  <c r="V303" i="7"/>
  <c r="U303" i="7"/>
  <c r="T303" i="7"/>
  <c r="S303" i="7"/>
  <c r="R303" i="7"/>
  <c r="Q303" i="7"/>
  <c r="P303" i="7"/>
  <c r="O303" i="7"/>
  <c r="N303" i="7"/>
  <c r="M303" i="7"/>
  <c r="L303" i="7"/>
  <c r="K303" i="7"/>
  <c r="J303" i="7"/>
  <c r="I303" i="7"/>
  <c r="H303" i="7"/>
  <c r="G303" i="7"/>
  <c r="F303" i="7"/>
  <c r="E303" i="7"/>
  <c r="D303" i="7"/>
  <c r="C303" i="7"/>
  <c r="B303" i="7"/>
  <c r="A303" i="7"/>
  <c r="AB302" i="7"/>
  <c r="AA302" i="7"/>
  <c r="Z302" i="7"/>
  <c r="Y302" i="7"/>
  <c r="X302" i="7"/>
  <c r="W302" i="7"/>
  <c r="V302" i="7"/>
  <c r="U302" i="7"/>
  <c r="T302" i="7"/>
  <c r="S302" i="7"/>
  <c r="R302" i="7"/>
  <c r="Q302" i="7"/>
  <c r="P302" i="7"/>
  <c r="O302" i="7"/>
  <c r="N302" i="7"/>
  <c r="M302" i="7"/>
  <c r="L302" i="7"/>
  <c r="K302" i="7"/>
  <c r="J302" i="7"/>
  <c r="I302" i="7"/>
  <c r="H302" i="7"/>
  <c r="G302" i="7"/>
  <c r="F302" i="7"/>
  <c r="E302" i="7"/>
  <c r="D302" i="7"/>
  <c r="C302" i="7"/>
  <c r="B302" i="7"/>
  <c r="A302" i="7"/>
  <c r="AB301" i="7"/>
  <c r="AA301" i="7"/>
  <c r="Z301" i="7"/>
  <c r="Y301" i="7"/>
  <c r="X301" i="7"/>
  <c r="W301" i="7"/>
  <c r="V301" i="7"/>
  <c r="U301" i="7"/>
  <c r="T301" i="7"/>
  <c r="S301" i="7"/>
  <c r="R301" i="7"/>
  <c r="Q301" i="7"/>
  <c r="P301" i="7"/>
  <c r="O301" i="7"/>
  <c r="N301" i="7"/>
  <c r="M301" i="7"/>
  <c r="L301" i="7"/>
  <c r="K301" i="7"/>
  <c r="J301" i="7"/>
  <c r="I301" i="7"/>
  <c r="H301" i="7"/>
  <c r="G301" i="7"/>
  <c r="F301" i="7"/>
  <c r="E301" i="7"/>
  <c r="D301" i="7"/>
  <c r="C301" i="7"/>
  <c r="B301" i="7"/>
  <c r="A301" i="7"/>
  <c r="AB300" i="7"/>
  <c r="AA300" i="7"/>
  <c r="Z300" i="7"/>
  <c r="Y300" i="7"/>
  <c r="X300" i="7"/>
  <c r="W300" i="7"/>
  <c r="V300" i="7"/>
  <c r="U300" i="7"/>
  <c r="T300" i="7"/>
  <c r="S300" i="7"/>
  <c r="R300" i="7"/>
  <c r="Q300" i="7"/>
  <c r="P300" i="7"/>
  <c r="O300" i="7"/>
  <c r="N300" i="7"/>
  <c r="M300" i="7"/>
  <c r="L300" i="7"/>
  <c r="K300" i="7"/>
  <c r="J300" i="7"/>
  <c r="I300" i="7"/>
  <c r="H300" i="7"/>
  <c r="G300" i="7"/>
  <c r="F300" i="7"/>
  <c r="E300" i="7"/>
  <c r="D300" i="7"/>
  <c r="C300" i="7"/>
  <c r="B300" i="7"/>
  <c r="A300" i="7"/>
  <c r="AB299" i="7"/>
  <c r="AA299" i="7"/>
  <c r="Z299" i="7"/>
  <c r="Y299" i="7"/>
  <c r="X299" i="7"/>
  <c r="W299" i="7"/>
  <c r="V299" i="7"/>
  <c r="U299" i="7"/>
  <c r="T299" i="7"/>
  <c r="S299" i="7"/>
  <c r="R299" i="7"/>
  <c r="Q299" i="7"/>
  <c r="P299" i="7"/>
  <c r="O299" i="7"/>
  <c r="N299" i="7"/>
  <c r="M299" i="7"/>
  <c r="L299" i="7"/>
  <c r="K299" i="7"/>
  <c r="J299" i="7"/>
  <c r="I299" i="7"/>
  <c r="H299" i="7"/>
  <c r="G299" i="7"/>
  <c r="F299" i="7"/>
  <c r="E299" i="7"/>
  <c r="D299" i="7"/>
  <c r="C299" i="7"/>
  <c r="B299" i="7"/>
  <c r="A299" i="7"/>
  <c r="AB298" i="7"/>
  <c r="AA298" i="7"/>
  <c r="Z298" i="7"/>
  <c r="Y298" i="7"/>
  <c r="X298" i="7"/>
  <c r="W298" i="7"/>
  <c r="V298" i="7"/>
  <c r="U298" i="7"/>
  <c r="T298" i="7"/>
  <c r="S298" i="7"/>
  <c r="R298" i="7"/>
  <c r="Q298" i="7"/>
  <c r="P298" i="7"/>
  <c r="O298" i="7"/>
  <c r="N298" i="7"/>
  <c r="M298" i="7"/>
  <c r="L298" i="7"/>
  <c r="K298" i="7"/>
  <c r="J298" i="7"/>
  <c r="I298" i="7"/>
  <c r="H298" i="7"/>
  <c r="G298" i="7"/>
  <c r="F298" i="7"/>
  <c r="E298" i="7"/>
  <c r="D298" i="7"/>
  <c r="C298" i="7"/>
  <c r="B298" i="7"/>
  <c r="A298" i="7"/>
  <c r="AB297" i="7"/>
  <c r="AA297" i="7"/>
  <c r="Z297" i="7"/>
  <c r="Y297" i="7"/>
  <c r="X297" i="7"/>
  <c r="W297" i="7"/>
  <c r="V297" i="7"/>
  <c r="U297" i="7"/>
  <c r="T297" i="7"/>
  <c r="S297" i="7"/>
  <c r="R297" i="7"/>
  <c r="Q297" i="7"/>
  <c r="P297" i="7"/>
  <c r="O297" i="7"/>
  <c r="N297" i="7"/>
  <c r="M297" i="7"/>
  <c r="L297" i="7"/>
  <c r="K297" i="7"/>
  <c r="J297" i="7"/>
  <c r="I297" i="7"/>
  <c r="H297" i="7"/>
  <c r="G297" i="7"/>
  <c r="F297" i="7"/>
  <c r="E297" i="7"/>
  <c r="D297" i="7"/>
  <c r="C297" i="7"/>
  <c r="B297" i="7"/>
  <c r="A297" i="7"/>
  <c r="AB296" i="7"/>
  <c r="AA296" i="7"/>
  <c r="Z296" i="7"/>
  <c r="Y296" i="7"/>
  <c r="X296" i="7"/>
  <c r="W296" i="7"/>
  <c r="V296" i="7"/>
  <c r="U296" i="7"/>
  <c r="T296" i="7"/>
  <c r="S296" i="7"/>
  <c r="R296" i="7"/>
  <c r="Q296" i="7"/>
  <c r="P296" i="7"/>
  <c r="O296" i="7"/>
  <c r="N296" i="7"/>
  <c r="M296" i="7"/>
  <c r="L296" i="7"/>
  <c r="K296" i="7"/>
  <c r="J296" i="7"/>
  <c r="I296" i="7"/>
  <c r="H296" i="7"/>
  <c r="G296" i="7"/>
  <c r="F296" i="7"/>
  <c r="E296" i="7"/>
  <c r="D296" i="7"/>
  <c r="C296" i="7"/>
  <c r="B296" i="7"/>
  <c r="A296" i="7"/>
  <c r="AB295" i="7"/>
  <c r="AA295" i="7"/>
  <c r="Z295" i="7"/>
  <c r="Y295" i="7"/>
  <c r="X295" i="7"/>
  <c r="W295" i="7"/>
  <c r="V295" i="7"/>
  <c r="U295" i="7"/>
  <c r="T295" i="7"/>
  <c r="S295" i="7"/>
  <c r="R295" i="7"/>
  <c r="Q295" i="7"/>
  <c r="P295" i="7"/>
  <c r="O295" i="7"/>
  <c r="N295" i="7"/>
  <c r="M295" i="7"/>
  <c r="L295" i="7"/>
  <c r="K295" i="7"/>
  <c r="J295" i="7"/>
  <c r="I295" i="7"/>
  <c r="H295" i="7"/>
  <c r="G295" i="7"/>
  <c r="F295" i="7"/>
  <c r="E295" i="7"/>
  <c r="D295" i="7"/>
  <c r="C295" i="7"/>
  <c r="B295" i="7"/>
  <c r="A295" i="7"/>
  <c r="AB294" i="7"/>
  <c r="AA294" i="7"/>
  <c r="Z294" i="7"/>
  <c r="Y294" i="7"/>
  <c r="X294" i="7"/>
  <c r="W294" i="7"/>
  <c r="V294" i="7"/>
  <c r="U294" i="7"/>
  <c r="T294" i="7"/>
  <c r="S294" i="7"/>
  <c r="R294" i="7"/>
  <c r="Q294" i="7"/>
  <c r="P294" i="7"/>
  <c r="O294" i="7"/>
  <c r="N294" i="7"/>
  <c r="M294" i="7"/>
  <c r="L294" i="7"/>
  <c r="K294" i="7"/>
  <c r="J294" i="7"/>
  <c r="I294" i="7"/>
  <c r="H294" i="7"/>
  <c r="G294" i="7"/>
  <c r="F294" i="7"/>
  <c r="E294" i="7"/>
  <c r="D294" i="7"/>
  <c r="C294" i="7"/>
  <c r="B294" i="7"/>
  <c r="A294" i="7"/>
  <c r="AB293" i="7"/>
  <c r="AA293" i="7"/>
  <c r="Z293" i="7"/>
  <c r="Y293" i="7"/>
  <c r="X293" i="7"/>
  <c r="W293" i="7"/>
  <c r="V293" i="7"/>
  <c r="U293" i="7"/>
  <c r="T293" i="7"/>
  <c r="S293" i="7"/>
  <c r="R293" i="7"/>
  <c r="Q293" i="7"/>
  <c r="P293" i="7"/>
  <c r="O293" i="7"/>
  <c r="N293" i="7"/>
  <c r="M293" i="7"/>
  <c r="L293" i="7"/>
  <c r="K293" i="7"/>
  <c r="J293" i="7"/>
  <c r="I293" i="7"/>
  <c r="H293" i="7"/>
  <c r="G293" i="7"/>
  <c r="F293" i="7"/>
  <c r="E293" i="7"/>
  <c r="D293" i="7"/>
  <c r="C293" i="7"/>
  <c r="B293" i="7"/>
  <c r="A293" i="7"/>
  <c r="AB292" i="7"/>
  <c r="AA292" i="7"/>
  <c r="Z292" i="7"/>
  <c r="Y292" i="7"/>
  <c r="X292" i="7"/>
  <c r="W292" i="7"/>
  <c r="V292" i="7"/>
  <c r="U292" i="7"/>
  <c r="T292" i="7"/>
  <c r="S292" i="7"/>
  <c r="R292" i="7"/>
  <c r="Q292" i="7"/>
  <c r="P292" i="7"/>
  <c r="O292" i="7"/>
  <c r="N292" i="7"/>
  <c r="M292" i="7"/>
  <c r="L292" i="7"/>
  <c r="K292" i="7"/>
  <c r="J292" i="7"/>
  <c r="I292" i="7"/>
  <c r="H292" i="7"/>
  <c r="G292" i="7"/>
  <c r="F292" i="7"/>
  <c r="E292" i="7"/>
  <c r="D292" i="7"/>
  <c r="C292" i="7"/>
  <c r="B292" i="7"/>
  <c r="A292" i="7"/>
  <c r="AB291" i="7"/>
  <c r="AA291" i="7"/>
  <c r="Z291" i="7"/>
  <c r="Y291" i="7"/>
  <c r="X291" i="7"/>
  <c r="W291" i="7"/>
  <c r="V291" i="7"/>
  <c r="U291" i="7"/>
  <c r="T291" i="7"/>
  <c r="S291" i="7"/>
  <c r="R291" i="7"/>
  <c r="Q291" i="7"/>
  <c r="P291" i="7"/>
  <c r="O291" i="7"/>
  <c r="N291" i="7"/>
  <c r="M291" i="7"/>
  <c r="L291" i="7"/>
  <c r="K291" i="7"/>
  <c r="J291" i="7"/>
  <c r="I291" i="7"/>
  <c r="H291" i="7"/>
  <c r="G291" i="7"/>
  <c r="F291" i="7"/>
  <c r="E291" i="7"/>
  <c r="D291" i="7"/>
  <c r="C291" i="7"/>
  <c r="B291" i="7"/>
  <c r="A291" i="7"/>
  <c r="AB290" i="7"/>
  <c r="AA290" i="7"/>
  <c r="Z290" i="7"/>
  <c r="Y290" i="7"/>
  <c r="X290" i="7"/>
  <c r="W290" i="7"/>
  <c r="V290" i="7"/>
  <c r="U290" i="7"/>
  <c r="T290" i="7"/>
  <c r="S290" i="7"/>
  <c r="R290" i="7"/>
  <c r="Q290" i="7"/>
  <c r="P290" i="7"/>
  <c r="O290" i="7"/>
  <c r="N290" i="7"/>
  <c r="M290" i="7"/>
  <c r="L290" i="7"/>
  <c r="K290" i="7"/>
  <c r="J290" i="7"/>
  <c r="I290" i="7"/>
  <c r="H290" i="7"/>
  <c r="G290" i="7"/>
  <c r="F290" i="7"/>
  <c r="E290" i="7"/>
  <c r="D290" i="7"/>
  <c r="C290" i="7"/>
  <c r="B290" i="7"/>
  <c r="A290" i="7"/>
  <c r="AB289" i="7"/>
  <c r="AA289" i="7"/>
  <c r="Z289" i="7"/>
  <c r="Y289" i="7"/>
  <c r="X289" i="7"/>
  <c r="W289" i="7"/>
  <c r="V289" i="7"/>
  <c r="U289" i="7"/>
  <c r="T289" i="7"/>
  <c r="S289" i="7"/>
  <c r="R289" i="7"/>
  <c r="Q289" i="7"/>
  <c r="P289" i="7"/>
  <c r="O289" i="7"/>
  <c r="N289" i="7"/>
  <c r="M289" i="7"/>
  <c r="L289" i="7"/>
  <c r="K289" i="7"/>
  <c r="J289" i="7"/>
  <c r="I289" i="7"/>
  <c r="H289" i="7"/>
  <c r="G289" i="7"/>
  <c r="F289" i="7"/>
  <c r="E289" i="7"/>
  <c r="D289" i="7"/>
  <c r="C289" i="7"/>
  <c r="B289" i="7"/>
  <c r="A289" i="7"/>
  <c r="AB288" i="7"/>
  <c r="AA288" i="7"/>
  <c r="Z288" i="7"/>
  <c r="Y288" i="7"/>
  <c r="X288" i="7"/>
  <c r="W288" i="7"/>
  <c r="V288" i="7"/>
  <c r="U288" i="7"/>
  <c r="T288" i="7"/>
  <c r="S288" i="7"/>
  <c r="R288" i="7"/>
  <c r="Q288" i="7"/>
  <c r="P288" i="7"/>
  <c r="O288" i="7"/>
  <c r="N288" i="7"/>
  <c r="M288" i="7"/>
  <c r="L288" i="7"/>
  <c r="K288" i="7"/>
  <c r="J288" i="7"/>
  <c r="I288" i="7"/>
  <c r="H288" i="7"/>
  <c r="G288" i="7"/>
  <c r="F288" i="7"/>
  <c r="E288" i="7"/>
  <c r="D288" i="7"/>
  <c r="C288" i="7"/>
  <c r="B288" i="7"/>
  <c r="A288" i="7"/>
  <c r="AB286" i="7"/>
  <c r="AA286" i="7"/>
  <c r="Z286" i="7"/>
  <c r="Y286" i="7"/>
  <c r="X286" i="7"/>
  <c r="W286" i="7"/>
  <c r="V286" i="7"/>
  <c r="U286" i="7"/>
  <c r="T286" i="7"/>
  <c r="S286" i="7"/>
  <c r="R286" i="7"/>
  <c r="Q286" i="7"/>
  <c r="P286" i="7"/>
  <c r="O286" i="7"/>
  <c r="N286" i="7"/>
  <c r="M286" i="7"/>
  <c r="L286" i="7"/>
  <c r="K286" i="7"/>
  <c r="J286" i="7"/>
  <c r="I286" i="7"/>
  <c r="H286" i="7"/>
  <c r="G286" i="7"/>
  <c r="F286" i="7"/>
  <c r="E286" i="7"/>
  <c r="D286" i="7"/>
  <c r="C286" i="7"/>
  <c r="B286" i="7"/>
  <c r="A286" i="7"/>
  <c r="AB241" i="7"/>
  <c r="AA241" i="7"/>
  <c r="Z241" i="7"/>
  <c r="Y241" i="7"/>
  <c r="X241" i="7"/>
  <c r="W241" i="7"/>
  <c r="V241" i="7"/>
  <c r="U241" i="7"/>
  <c r="T241" i="7"/>
  <c r="S241" i="7"/>
  <c r="R241" i="7"/>
  <c r="Q241" i="7"/>
  <c r="P241" i="7"/>
  <c r="O241" i="7"/>
  <c r="N241" i="7"/>
  <c r="M241" i="7"/>
  <c r="L241" i="7"/>
  <c r="K241" i="7"/>
  <c r="J241" i="7"/>
  <c r="I241" i="7"/>
  <c r="H241" i="7"/>
  <c r="G241" i="7"/>
  <c r="F241" i="7"/>
  <c r="E241" i="7"/>
  <c r="D241" i="7"/>
  <c r="C241" i="7"/>
  <c r="B241" i="7"/>
  <c r="A241" i="7"/>
  <c r="AB285" i="7"/>
  <c r="AA285" i="7"/>
  <c r="Z285" i="7"/>
  <c r="Y285" i="7"/>
  <c r="X285" i="7"/>
  <c r="W285" i="7"/>
  <c r="V285" i="7"/>
  <c r="U285" i="7"/>
  <c r="T285" i="7"/>
  <c r="S285" i="7"/>
  <c r="R285" i="7"/>
  <c r="Q285" i="7"/>
  <c r="P285" i="7"/>
  <c r="O285" i="7"/>
  <c r="N285" i="7"/>
  <c r="M285" i="7"/>
  <c r="L285" i="7"/>
  <c r="K285" i="7"/>
  <c r="J285" i="7"/>
  <c r="I285" i="7"/>
  <c r="H285" i="7"/>
  <c r="G285" i="7"/>
  <c r="F285" i="7"/>
  <c r="E285" i="7"/>
  <c r="D285" i="7"/>
  <c r="C285" i="7"/>
  <c r="B285" i="7"/>
  <c r="A285" i="7"/>
  <c r="AB284" i="7"/>
  <c r="AA284" i="7"/>
  <c r="Z284" i="7"/>
  <c r="Y284" i="7"/>
  <c r="X284" i="7"/>
  <c r="W284" i="7"/>
  <c r="V284" i="7"/>
  <c r="U284" i="7"/>
  <c r="T284" i="7"/>
  <c r="S284" i="7"/>
  <c r="R284" i="7"/>
  <c r="Q284" i="7"/>
  <c r="P284" i="7"/>
  <c r="O284" i="7"/>
  <c r="N284" i="7"/>
  <c r="M284" i="7"/>
  <c r="L284" i="7"/>
  <c r="K284" i="7"/>
  <c r="J284" i="7"/>
  <c r="I284" i="7"/>
  <c r="H284" i="7"/>
  <c r="G284" i="7"/>
  <c r="F284" i="7"/>
  <c r="E284" i="7"/>
  <c r="D284" i="7"/>
  <c r="C284" i="7"/>
  <c r="B284" i="7"/>
  <c r="A284" i="7"/>
  <c r="AB283" i="7"/>
  <c r="AA283" i="7"/>
  <c r="Z283" i="7"/>
  <c r="Y283" i="7"/>
  <c r="X283" i="7"/>
  <c r="W283" i="7"/>
  <c r="V283" i="7"/>
  <c r="U283" i="7"/>
  <c r="T283" i="7"/>
  <c r="S283" i="7"/>
  <c r="R283" i="7"/>
  <c r="Q283" i="7"/>
  <c r="P283" i="7"/>
  <c r="O283" i="7"/>
  <c r="N283" i="7"/>
  <c r="M283" i="7"/>
  <c r="L283" i="7"/>
  <c r="K283" i="7"/>
  <c r="J283" i="7"/>
  <c r="I283" i="7"/>
  <c r="H283" i="7"/>
  <c r="G283" i="7"/>
  <c r="F283" i="7"/>
  <c r="E283" i="7"/>
  <c r="D283" i="7"/>
  <c r="C283" i="7"/>
  <c r="B283" i="7"/>
  <c r="A283" i="7"/>
  <c r="AB282" i="7"/>
  <c r="AA282" i="7"/>
  <c r="Z282" i="7"/>
  <c r="Y282" i="7"/>
  <c r="X282" i="7"/>
  <c r="W282" i="7"/>
  <c r="V282" i="7"/>
  <c r="U282" i="7"/>
  <c r="T282" i="7"/>
  <c r="S282" i="7"/>
  <c r="R282" i="7"/>
  <c r="Q282" i="7"/>
  <c r="P282" i="7"/>
  <c r="O282" i="7"/>
  <c r="N282" i="7"/>
  <c r="M282" i="7"/>
  <c r="L282" i="7"/>
  <c r="K282" i="7"/>
  <c r="J282" i="7"/>
  <c r="I282" i="7"/>
  <c r="H282" i="7"/>
  <c r="G282" i="7"/>
  <c r="F282" i="7"/>
  <c r="E282" i="7"/>
  <c r="D282" i="7"/>
  <c r="C282" i="7"/>
  <c r="B282" i="7"/>
  <c r="A282" i="7"/>
  <c r="AB281" i="7"/>
  <c r="AA281" i="7"/>
  <c r="Z281" i="7"/>
  <c r="Y281" i="7"/>
  <c r="X281" i="7"/>
  <c r="W281" i="7"/>
  <c r="V281" i="7"/>
  <c r="U281" i="7"/>
  <c r="T281" i="7"/>
  <c r="S281" i="7"/>
  <c r="R281" i="7"/>
  <c r="Q281" i="7"/>
  <c r="P281" i="7"/>
  <c r="O281" i="7"/>
  <c r="N281" i="7"/>
  <c r="M281" i="7"/>
  <c r="L281" i="7"/>
  <c r="K281" i="7"/>
  <c r="J281" i="7"/>
  <c r="I281" i="7"/>
  <c r="H281" i="7"/>
  <c r="G281" i="7"/>
  <c r="F281" i="7"/>
  <c r="E281" i="7"/>
  <c r="D281" i="7"/>
  <c r="C281" i="7"/>
  <c r="B281" i="7"/>
  <c r="A281" i="7"/>
  <c r="AB280" i="7"/>
  <c r="AA280" i="7"/>
  <c r="Z280" i="7"/>
  <c r="Y280" i="7"/>
  <c r="X280" i="7"/>
  <c r="W280" i="7"/>
  <c r="V280" i="7"/>
  <c r="U280" i="7"/>
  <c r="T280" i="7"/>
  <c r="S280" i="7"/>
  <c r="R280" i="7"/>
  <c r="Q280" i="7"/>
  <c r="P280" i="7"/>
  <c r="O280" i="7"/>
  <c r="N280" i="7"/>
  <c r="M280" i="7"/>
  <c r="L280" i="7"/>
  <c r="K280" i="7"/>
  <c r="J280" i="7"/>
  <c r="I280" i="7"/>
  <c r="H280" i="7"/>
  <c r="G280" i="7"/>
  <c r="F280" i="7"/>
  <c r="E280" i="7"/>
  <c r="D280" i="7"/>
  <c r="C280" i="7"/>
  <c r="B280" i="7"/>
  <c r="A280" i="7"/>
  <c r="AB279" i="7"/>
  <c r="AA279" i="7"/>
  <c r="Z279" i="7"/>
  <c r="Y279" i="7"/>
  <c r="X279" i="7"/>
  <c r="W279" i="7"/>
  <c r="V279" i="7"/>
  <c r="U279" i="7"/>
  <c r="T279" i="7"/>
  <c r="S279" i="7"/>
  <c r="R279" i="7"/>
  <c r="Q279" i="7"/>
  <c r="P279" i="7"/>
  <c r="O279" i="7"/>
  <c r="N279" i="7"/>
  <c r="M279" i="7"/>
  <c r="L279" i="7"/>
  <c r="K279" i="7"/>
  <c r="J279" i="7"/>
  <c r="I279" i="7"/>
  <c r="H279" i="7"/>
  <c r="G279" i="7"/>
  <c r="F279" i="7"/>
  <c r="E279" i="7"/>
  <c r="D279" i="7"/>
  <c r="C279" i="7"/>
  <c r="B279" i="7"/>
  <c r="A279" i="7"/>
  <c r="AB278" i="7"/>
  <c r="AA278" i="7"/>
  <c r="Z278" i="7"/>
  <c r="Y278" i="7"/>
  <c r="X278" i="7"/>
  <c r="W278" i="7"/>
  <c r="V278" i="7"/>
  <c r="U278" i="7"/>
  <c r="T278" i="7"/>
  <c r="S278" i="7"/>
  <c r="R278" i="7"/>
  <c r="Q278" i="7"/>
  <c r="P278" i="7"/>
  <c r="O278" i="7"/>
  <c r="N278" i="7"/>
  <c r="M278" i="7"/>
  <c r="L278" i="7"/>
  <c r="K278" i="7"/>
  <c r="J278" i="7"/>
  <c r="I278" i="7"/>
  <c r="H278" i="7"/>
  <c r="G278" i="7"/>
  <c r="F278" i="7"/>
  <c r="E278" i="7"/>
  <c r="D278" i="7"/>
  <c r="C278" i="7"/>
  <c r="B278" i="7"/>
  <c r="A278" i="7"/>
  <c r="AB277" i="7"/>
  <c r="AA277" i="7"/>
  <c r="Z277" i="7"/>
  <c r="Y277" i="7"/>
  <c r="X277" i="7"/>
  <c r="W277" i="7"/>
  <c r="V277" i="7"/>
  <c r="U277" i="7"/>
  <c r="T277" i="7"/>
  <c r="S277" i="7"/>
  <c r="R277" i="7"/>
  <c r="Q277" i="7"/>
  <c r="P277" i="7"/>
  <c r="O277" i="7"/>
  <c r="N277" i="7"/>
  <c r="M277" i="7"/>
  <c r="L277" i="7"/>
  <c r="K277" i="7"/>
  <c r="J277" i="7"/>
  <c r="I277" i="7"/>
  <c r="H277" i="7"/>
  <c r="G277" i="7"/>
  <c r="F277" i="7"/>
  <c r="E277" i="7"/>
  <c r="D277" i="7"/>
  <c r="C277" i="7"/>
  <c r="B277" i="7"/>
  <c r="A277" i="7"/>
  <c r="AB276" i="7"/>
  <c r="AA276" i="7"/>
  <c r="Z276" i="7"/>
  <c r="Y276" i="7"/>
  <c r="X276" i="7"/>
  <c r="W276" i="7"/>
  <c r="V276" i="7"/>
  <c r="U276" i="7"/>
  <c r="T276" i="7"/>
  <c r="S276" i="7"/>
  <c r="R276" i="7"/>
  <c r="Q276" i="7"/>
  <c r="P276" i="7"/>
  <c r="O276" i="7"/>
  <c r="N276" i="7"/>
  <c r="M276" i="7"/>
  <c r="L276" i="7"/>
  <c r="K276" i="7"/>
  <c r="J276" i="7"/>
  <c r="I276" i="7"/>
  <c r="H276" i="7"/>
  <c r="G276" i="7"/>
  <c r="F276" i="7"/>
  <c r="E276" i="7"/>
  <c r="D276" i="7"/>
  <c r="C276" i="7"/>
  <c r="B276" i="7"/>
  <c r="A276" i="7"/>
  <c r="AB275" i="7"/>
  <c r="AA275" i="7"/>
  <c r="Z275" i="7"/>
  <c r="Y275" i="7"/>
  <c r="X275" i="7"/>
  <c r="W275" i="7"/>
  <c r="V275" i="7"/>
  <c r="U275" i="7"/>
  <c r="T275" i="7"/>
  <c r="S275" i="7"/>
  <c r="R275" i="7"/>
  <c r="Q275" i="7"/>
  <c r="P275" i="7"/>
  <c r="O275" i="7"/>
  <c r="N275" i="7"/>
  <c r="M275" i="7"/>
  <c r="L275" i="7"/>
  <c r="K275" i="7"/>
  <c r="J275" i="7"/>
  <c r="I275" i="7"/>
  <c r="H275" i="7"/>
  <c r="G275" i="7"/>
  <c r="F275" i="7"/>
  <c r="E275" i="7"/>
  <c r="D275" i="7"/>
  <c r="C275" i="7"/>
  <c r="B275" i="7"/>
  <c r="A275" i="7"/>
  <c r="AB274" i="7"/>
  <c r="AA274" i="7"/>
  <c r="Z274" i="7"/>
  <c r="Y274" i="7"/>
  <c r="X274" i="7"/>
  <c r="W274" i="7"/>
  <c r="V274" i="7"/>
  <c r="U274" i="7"/>
  <c r="T274" i="7"/>
  <c r="S274" i="7"/>
  <c r="R274" i="7"/>
  <c r="Q274" i="7"/>
  <c r="P274" i="7"/>
  <c r="O274" i="7"/>
  <c r="N274" i="7"/>
  <c r="M274" i="7"/>
  <c r="L274" i="7"/>
  <c r="K274" i="7"/>
  <c r="J274" i="7"/>
  <c r="I274" i="7"/>
  <c r="H274" i="7"/>
  <c r="G274" i="7"/>
  <c r="F274" i="7"/>
  <c r="E274" i="7"/>
  <c r="D274" i="7"/>
  <c r="C274" i="7"/>
  <c r="B274" i="7"/>
  <c r="A274" i="7"/>
  <c r="AB273" i="7"/>
  <c r="AA273" i="7"/>
  <c r="Z273" i="7"/>
  <c r="Y273" i="7"/>
  <c r="X273" i="7"/>
  <c r="W273" i="7"/>
  <c r="V273" i="7"/>
  <c r="U273" i="7"/>
  <c r="T273" i="7"/>
  <c r="S273" i="7"/>
  <c r="R273" i="7"/>
  <c r="Q273" i="7"/>
  <c r="P273" i="7"/>
  <c r="O273" i="7"/>
  <c r="N273" i="7"/>
  <c r="M273" i="7"/>
  <c r="L273" i="7"/>
  <c r="K273" i="7"/>
  <c r="J273" i="7"/>
  <c r="I273" i="7"/>
  <c r="H273" i="7"/>
  <c r="G273" i="7"/>
  <c r="F273" i="7"/>
  <c r="E273" i="7"/>
  <c r="D273" i="7"/>
  <c r="C273" i="7"/>
  <c r="B273" i="7"/>
  <c r="A273" i="7"/>
  <c r="AB272" i="7"/>
  <c r="AA272" i="7"/>
  <c r="Z272" i="7"/>
  <c r="Y272" i="7"/>
  <c r="X272" i="7"/>
  <c r="W272" i="7"/>
  <c r="V272" i="7"/>
  <c r="U272" i="7"/>
  <c r="T272" i="7"/>
  <c r="S272" i="7"/>
  <c r="R272" i="7"/>
  <c r="Q272" i="7"/>
  <c r="P272" i="7"/>
  <c r="O272" i="7"/>
  <c r="N272" i="7"/>
  <c r="M272" i="7"/>
  <c r="L272" i="7"/>
  <c r="K272" i="7"/>
  <c r="J272" i="7"/>
  <c r="I272" i="7"/>
  <c r="H272" i="7"/>
  <c r="G272" i="7"/>
  <c r="F272" i="7"/>
  <c r="E272" i="7"/>
  <c r="D272" i="7"/>
  <c r="C272" i="7"/>
  <c r="B272" i="7"/>
  <c r="A272" i="7"/>
  <c r="AB271" i="7"/>
  <c r="AA271" i="7"/>
  <c r="Z271" i="7"/>
  <c r="Y271" i="7"/>
  <c r="X271" i="7"/>
  <c r="W271" i="7"/>
  <c r="V271" i="7"/>
  <c r="U271" i="7"/>
  <c r="T271" i="7"/>
  <c r="S271" i="7"/>
  <c r="R271" i="7"/>
  <c r="Q271" i="7"/>
  <c r="P271" i="7"/>
  <c r="O271" i="7"/>
  <c r="N271" i="7"/>
  <c r="M271" i="7"/>
  <c r="L271" i="7"/>
  <c r="K271" i="7"/>
  <c r="J271" i="7"/>
  <c r="I271" i="7"/>
  <c r="H271" i="7"/>
  <c r="G271" i="7"/>
  <c r="F271" i="7"/>
  <c r="E271" i="7"/>
  <c r="D271" i="7"/>
  <c r="C271" i="7"/>
  <c r="B271" i="7"/>
  <c r="A271" i="7"/>
  <c r="AB270" i="7"/>
  <c r="AA270" i="7"/>
  <c r="Z270" i="7"/>
  <c r="Y270" i="7"/>
  <c r="X270" i="7"/>
  <c r="W270" i="7"/>
  <c r="V270" i="7"/>
  <c r="U270" i="7"/>
  <c r="T270" i="7"/>
  <c r="S270" i="7"/>
  <c r="R270" i="7"/>
  <c r="Q270" i="7"/>
  <c r="P270" i="7"/>
  <c r="O270" i="7"/>
  <c r="N270" i="7"/>
  <c r="M270" i="7"/>
  <c r="L270" i="7"/>
  <c r="K270" i="7"/>
  <c r="J270" i="7"/>
  <c r="I270" i="7"/>
  <c r="H270" i="7"/>
  <c r="G270" i="7"/>
  <c r="F270" i="7"/>
  <c r="E270" i="7"/>
  <c r="D270" i="7"/>
  <c r="C270" i="7"/>
  <c r="B270" i="7"/>
  <c r="A270" i="7"/>
  <c r="AB269" i="7"/>
  <c r="AA269" i="7"/>
  <c r="Z269" i="7"/>
  <c r="Y269" i="7"/>
  <c r="X269" i="7"/>
  <c r="W269" i="7"/>
  <c r="V269" i="7"/>
  <c r="U269" i="7"/>
  <c r="T269" i="7"/>
  <c r="S269" i="7"/>
  <c r="R269" i="7"/>
  <c r="Q269" i="7"/>
  <c r="P269" i="7"/>
  <c r="O269" i="7"/>
  <c r="N269" i="7"/>
  <c r="M269" i="7"/>
  <c r="L269" i="7"/>
  <c r="K269" i="7"/>
  <c r="J269" i="7"/>
  <c r="I269" i="7"/>
  <c r="H269" i="7"/>
  <c r="G269" i="7"/>
  <c r="F269" i="7"/>
  <c r="E269" i="7"/>
  <c r="D269" i="7"/>
  <c r="C269" i="7"/>
  <c r="B269" i="7"/>
  <c r="A269" i="7"/>
  <c r="AB268" i="7"/>
  <c r="AA268" i="7"/>
  <c r="Z268" i="7"/>
  <c r="Y268" i="7"/>
  <c r="X268" i="7"/>
  <c r="W268" i="7"/>
  <c r="V268" i="7"/>
  <c r="U268" i="7"/>
  <c r="T268" i="7"/>
  <c r="S268" i="7"/>
  <c r="R268" i="7"/>
  <c r="Q268" i="7"/>
  <c r="P268" i="7"/>
  <c r="O268" i="7"/>
  <c r="N268" i="7"/>
  <c r="M268" i="7"/>
  <c r="L268" i="7"/>
  <c r="K268" i="7"/>
  <c r="J268" i="7"/>
  <c r="I268" i="7"/>
  <c r="H268" i="7"/>
  <c r="G268" i="7"/>
  <c r="F268" i="7"/>
  <c r="E268" i="7"/>
  <c r="D268" i="7"/>
  <c r="C268" i="7"/>
  <c r="B268" i="7"/>
  <c r="A268" i="7"/>
  <c r="AB267" i="7"/>
  <c r="AA267" i="7"/>
  <c r="Z267" i="7"/>
  <c r="Y267" i="7"/>
  <c r="X267" i="7"/>
  <c r="W267" i="7"/>
  <c r="V267" i="7"/>
  <c r="U267" i="7"/>
  <c r="T267" i="7"/>
  <c r="S267" i="7"/>
  <c r="R267" i="7"/>
  <c r="Q267" i="7"/>
  <c r="P267" i="7"/>
  <c r="O267" i="7"/>
  <c r="N267" i="7"/>
  <c r="M267" i="7"/>
  <c r="L267" i="7"/>
  <c r="K267" i="7"/>
  <c r="J267" i="7"/>
  <c r="I267" i="7"/>
  <c r="H267" i="7"/>
  <c r="G267" i="7"/>
  <c r="F267" i="7"/>
  <c r="E267" i="7"/>
  <c r="D267" i="7"/>
  <c r="C267" i="7"/>
  <c r="B267" i="7"/>
  <c r="A267" i="7"/>
  <c r="AB266" i="7"/>
  <c r="AA266" i="7"/>
  <c r="Z266" i="7"/>
  <c r="Y266" i="7"/>
  <c r="X266" i="7"/>
  <c r="W266" i="7"/>
  <c r="V266" i="7"/>
  <c r="U266" i="7"/>
  <c r="T266" i="7"/>
  <c r="S266" i="7"/>
  <c r="R266" i="7"/>
  <c r="Q266" i="7"/>
  <c r="P266" i="7"/>
  <c r="O266" i="7"/>
  <c r="N266" i="7"/>
  <c r="M266" i="7"/>
  <c r="L266" i="7"/>
  <c r="K266" i="7"/>
  <c r="J266" i="7"/>
  <c r="I266" i="7"/>
  <c r="H266" i="7"/>
  <c r="G266" i="7"/>
  <c r="F266" i="7"/>
  <c r="E266" i="7"/>
  <c r="D266" i="7"/>
  <c r="C266" i="7"/>
  <c r="B266" i="7"/>
  <c r="A266" i="7"/>
  <c r="AB265" i="7"/>
  <c r="AA265" i="7"/>
  <c r="Z265" i="7"/>
  <c r="Y265" i="7"/>
  <c r="X265" i="7"/>
  <c r="W265" i="7"/>
  <c r="V265" i="7"/>
  <c r="U265" i="7"/>
  <c r="T265" i="7"/>
  <c r="S265" i="7"/>
  <c r="R265" i="7"/>
  <c r="Q265" i="7"/>
  <c r="P265" i="7"/>
  <c r="O265" i="7"/>
  <c r="N265" i="7"/>
  <c r="M265" i="7"/>
  <c r="L265" i="7"/>
  <c r="K265" i="7"/>
  <c r="J265" i="7"/>
  <c r="I265" i="7"/>
  <c r="H265" i="7"/>
  <c r="G265" i="7"/>
  <c r="F265" i="7"/>
  <c r="E265" i="7"/>
  <c r="D265" i="7"/>
  <c r="C265" i="7"/>
  <c r="B265" i="7"/>
  <c r="A265" i="7"/>
  <c r="AB264" i="7"/>
  <c r="AA264" i="7"/>
  <c r="Z264" i="7"/>
  <c r="Y264" i="7"/>
  <c r="X264" i="7"/>
  <c r="W264" i="7"/>
  <c r="V264" i="7"/>
  <c r="U264" i="7"/>
  <c r="T264" i="7"/>
  <c r="S264" i="7"/>
  <c r="R264" i="7"/>
  <c r="Q264" i="7"/>
  <c r="P264" i="7"/>
  <c r="O264" i="7"/>
  <c r="N264" i="7"/>
  <c r="M264" i="7"/>
  <c r="L264" i="7"/>
  <c r="K264" i="7"/>
  <c r="J264" i="7"/>
  <c r="I264" i="7"/>
  <c r="H264" i="7"/>
  <c r="G264" i="7"/>
  <c r="F264" i="7"/>
  <c r="E264" i="7"/>
  <c r="D264" i="7"/>
  <c r="C264" i="7"/>
  <c r="B264" i="7"/>
  <c r="A264" i="7"/>
  <c r="AB263" i="7"/>
  <c r="AA263" i="7"/>
  <c r="Z263" i="7"/>
  <c r="Y263" i="7"/>
  <c r="X263" i="7"/>
  <c r="W263" i="7"/>
  <c r="V263" i="7"/>
  <c r="U263" i="7"/>
  <c r="T263" i="7"/>
  <c r="S263" i="7"/>
  <c r="R263" i="7"/>
  <c r="Q263" i="7"/>
  <c r="P263" i="7"/>
  <c r="O263" i="7"/>
  <c r="N263" i="7"/>
  <c r="M263" i="7"/>
  <c r="L263" i="7"/>
  <c r="K263" i="7"/>
  <c r="J263" i="7"/>
  <c r="I263" i="7"/>
  <c r="H263" i="7"/>
  <c r="G263" i="7"/>
  <c r="F263" i="7"/>
  <c r="E263" i="7"/>
  <c r="D263" i="7"/>
  <c r="C263" i="7"/>
  <c r="B263" i="7"/>
  <c r="A263" i="7"/>
  <c r="AB262" i="7"/>
  <c r="AA262" i="7"/>
  <c r="Z262" i="7"/>
  <c r="Y262" i="7"/>
  <c r="X262" i="7"/>
  <c r="W262" i="7"/>
  <c r="V262" i="7"/>
  <c r="U262" i="7"/>
  <c r="T262" i="7"/>
  <c r="S262" i="7"/>
  <c r="R262" i="7"/>
  <c r="Q262" i="7"/>
  <c r="P262" i="7"/>
  <c r="O262" i="7"/>
  <c r="N262" i="7"/>
  <c r="M262" i="7"/>
  <c r="L262" i="7"/>
  <c r="K262" i="7"/>
  <c r="J262" i="7"/>
  <c r="I262" i="7"/>
  <c r="H262" i="7"/>
  <c r="G262" i="7"/>
  <c r="F262" i="7"/>
  <c r="E262" i="7"/>
  <c r="D262" i="7"/>
  <c r="C262" i="7"/>
  <c r="B262" i="7"/>
  <c r="A262" i="7"/>
  <c r="AB261" i="7"/>
  <c r="AA261" i="7"/>
  <c r="Z261" i="7"/>
  <c r="Y261" i="7"/>
  <c r="X261" i="7"/>
  <c r="W261" i="7"/>
  <c r="V261" i="7"/>
  <c r="U261" i="7"/>
  <c r="T261" i="7"/>
  <c r="S261" i="7"/>
  <c r="R261" i="7"/>
  <c r="Q261" i="7"/>
  <c r="P261" i="7"/>
  <c r="O261" i="7"/>
  <c r="N261" i="7"/>
  <c r="M261" i="7"/>
  <c r="L261" i="7"/>
  <c r="K261" i="7"/>
  <c r="J261" i="7"/>
  <c r="I261" i="7"/>
  <c r="H261" i="7"/>
  <c r="G261" i="7"/>
  <c r="F261" i="7"/>
  <c r="E261" i="7"/>
  <c r="D261" i="7"/>
  <c r="C261" i="7"/>
  <c r="B261" i="7"/>
  <c r="A261" i="7"/>
  <c r="AB260" i="7"/>
  <c r="AA260" i="7"/>
  <c r="Z260" i="7"/>
  <c r="Y260" i="7"/>
  <c r="X260" i="7"/>
  <c r="W260" i="7"/>
  <c r="V260" i="7"/>
  <c r="U260" i="7"/>
  <c r="T260" i="7"/>
  <c r="S260" i="7"/>
  <c r="R260" i="7"/>
  <c r="Q260" i="7"/>
  <c r="P260" i="7"/>
  <c r="O260" i="7"/>
  <c r="N260" i="7"/>
  <c r="M260" i="7"/>
  <c r="L260" i="7"/>
  <c r="K260" i="7"/>
  <c r="J260" i="7"/>
  <c r="I260" i="7"/>
  <c r="H260" i="7"/>
  <c r="G260" i="7"/>
  <c r="F260" i="7"/>
  <c r="E260" i="7"/>
  <c r="D260" i="7"/>
  <c r="C260" i="7"/>
  <c r="B260" i="7"/>
  <c r="A260" i="7"/>
  <c r="AB259" i="7"/>
  <c r="AA259" i="7"/>
  <c r="Z259" i="7"/>
  <c r="Y259" i="7"/>
  <c r="X259" i="7"/>
  <c r="W259" i="7"/>
  <c r="V259" i="7"/>
  <c r="U259" i="7"/>
  <c r="T259" i="7"/>
  <c r="S259" i="7"/>
  <c r="R259" i="7"/>
  <c r="Q259" i="7"/>
  <c r="P259" i="7"/>
  <c r="O259" i="7"/>
  <c r="N259" i="7"/>
  <c r="M259" i="7"/>
  <c r="L259" i="7"/>
  <c r="K259" i="7"/>
  <c r="J259" i="7"/>
  <c r="I259" i="7"/>
  <c r="H259" i="7"/>
  <c r="G259" i="7"/>
  <c r="F259" i="7"/>
  <c r="E259" i="7"/>
  <c r="D259" i="7"/>
  <c r="C259" i="7"/>
  <c r="B259" i="7"/>
  <c r="A259" i="7"/>
  <c r="AB258" i="7"/>
  <c r="AA258" i="7"/>
  <c r="Z258" i="7"/>
  <c r="Y258" i="7"/>
  <c r="X258" i="7"/>
  <c r="W258" i="7"/>
  <c r="V258" i="7"/>
  <c r="U258" i="7"/>
  <c r="T258" i="7"/>
  <c r="S258" i="7"/>
  <c r="R258" i="7"/>
  <c r="Q258" i="7"/>
  <c r="P258" i="7"/>
  <c r="O258" i="7"/>
  <c r="N258" i="7"/>
  <c r="M258" i="7"/>
  <c r="L258" i="7"/>
  <c r="K258" i="7"/>
  <c r="J258" i="7"/>
  <c r="I258" i="7"/>
  <c r="H258" i="7"/>
  <c r="G258" i="7"/>
  <c r="F258" i="7"/>
  <c r="E258" i="7"/>
  <c r="D258" i="7"/>
  <c r="C258" i="7"/>
  <c r="B258" i="7"/>
  <c r="A258" i="7"/>
  <c r="AB257" i="7"/>
  <c r="AA257" i="7"/>
  <c r="Z257" i="7"/>
  <c r="Y257" i="7"/>
  <c r="X257" i="7"/>
  <c r="W257" i="7"/>
  <c r="V257" i="7"/>
  <c r="U257" i="7"/>
  <c r="T257" i="7"/>
  <c r="S257" i="7"/>
  <c r="R257" i="7"/>
  <c r="Q257" i="7"/>
  <c r="P257" i="7"/>
  <c r="O257" i="7"/>
  <c r="N257" i="7"/>
  <c r="M257" i="7"/>
  <c r="L257" i="7"/>
  <c r="K257" i="7"/>
  <c r="J257" i="7"/>
  <c r="I257" i="7"/>
  <c r="H257" i="7"/>
  <c r="G257" i="7"/>
  <c r="F257" i="7"/>
  <c r="E257" i="7"/>
  <c r="D257" i="7"/>
  <c r="C257" i="7"/>
  <c r="B257" i="7"/>
  <c r="A257" i="7"/>
  <c r="AB256" i="7"/>
  <c r="AA256" i="7"/>
  <c r="Z256" i="7"/>
  <c r="Y256" i="7"/>
  <c r="X256" i="7"/>
  <c r="W256" i="7"/>
  <c r="V256" i="7"/>
  <c r="U256" i="7"/>
  <c r="T256" i="7"/>
  <c r="S256" i="7"/>
  <c r="R256" i="7"/>
  <c r="Q256" i="7"/>
  <c r="P256" i="7"/>
  <c r="O256" i="7"/>
  <c r="N256" i="7"/>
  <c r="M256" i="7"/>
  <c r="L256" i="7"/>
  <c r="K256" i="7"/>
  <c r="J256" i="7"/>
  <c r="I256" i="7"/>
  <c r="H256" i="7"/>
  <c r="G256" i="7"/>
  <c r="F256" i="7"/>
  <c r="E256" i="7"/>
  <c r="D256" i="7"/>
  <c r="C256" i="7"/>
  <c r="B256" i="7"/>
  <c r="A256" i="7"/>
  <c r="AB255" i="7"/>
  <c r="AA255" i="7"/>
  <c r="Z255" i="7"/>
  <c r="Y255" i="7"/>
  <c r="X255" i="7"/>
  <c r="W255" i="7"/>
  <c r="V255" i="7"/>
  <c r="U255" i="7"/>
  <c r="T255" i="7"/>
  <c r="S255" i="7"/>
  <c r="R255" i="7"/>
  <c r="Q255" i="7"/>
  <c r="P255" i="7"/>
  <c r="O255" i="7"/>
  <c r="N255" i="7"/>
  <c r="M255" i="7"/>
  <c r="L255" i="7"/>
  <c r="K255" i="7"/>
  <c r="J255" i="7"/>
  <c r="I255" i="7"/>
  <c r="H255" i="7"/>
  <c r="G255" i="7"/>
  <c r="F255" i="7"/>
  <c r="E255" i="7"/>
  <c r="D255" i="7"/>
  <c r="C255" i="7"/>
  <c r="B255" i="7"/>
  <c r="A255" i="7"/>
  <c r="AB254" i="7"/>
  <c r="AA254" i="7"/>
  <c r="Z254" i="7"/>
  <c r="Y254" i="7"/>
  <c r="X254" i="7"/>
  <c r="W254" i="7"/>
  <c r="V254" i="7"/>
  <c r="U254" i="7"/>
  <c r="T254" i="7"/>
  <c r="S254" i="7"/>
  <c r="R254" i="7"/>
  <c r="Q254" i="7"/>
  <c r="P254" i="7"/>
  <c r="O254" i="7"/>
  <c r="N254" i="7"/>
  <c r="M254" i="7"/>
  <c r="L254" i="7"/>
  <c r="K254" i="7"/>
  <c r="J254" i="7"/>
  <c r="I254" i="7"/>
  <c r="H254" i="7"/>
  <c r="G254" i="7"/>
  <c r="F254" i="7"/>
  <c r="E254" i="7"/>
  <c r="D254" i="7"/>
  <c r="C254" i="7"/>
  <c r="B254" i="7"/>
  <c r="A254" i="7"/>
  <c r="AB253" i="7"/>
  <c r="AA253" i="7"/>
  <c r="Z253" i="7"/>
  <c r="Y253" i="7"/>
  <c r="X253" i="7"/>
  <c r="W253" i="7"/>
  <c r="V253" i="7"/>
  <c r="U253" i="7"/>
  <c r="T253" i="7"/>
  <c r="S253" i="7"/>
  <c r="R253" i="7"/>
  <c r="Q253" i="7"/>
  <c r="P253" i="7"/>
  <c r="O253" i="7"/>
  <c r="N253" i="7"/>
  <c r="M253" i="7"/>
  <c r="L253" i="7"/>
  <c r="K253" i="7"/>
  <c r="J253" i="7"/>
  <c r="I253" i="7"/>
  <c r="H253" i="7"/>
  <c r="G253" i="7"/>
  <c r="F253" i="7"/>
  <c r="E253" i="7"/>
  <c r="D253" i="7"/>
  <c r="C253" i="7"/>
  <c r="B253" i="7"/>
  <c r="A253" i="7"/>
  <c r="AB252" i="7"/>
  <c r="AA252" i="7"/>
  <c r="Z252" i="7"/>
  <c r="Y252" i="7"/>
  <c r="X252" i="7"/>
  <c r="W252" i="7"/>
  <c r="V252" i="7"/>
  <c r="U252" i="7"/>
  <c r="T252" i="7"/>
  <c r="S252" i="7"/>
  <c r="R252" i="7"/>
  <c r="Q252" i="7"/>
  <c r="P252" i="7"/>
  <c r="O252" i="7"/>
  <c r="N252" i="7"/>
  <c r="M252" i="7"/>
  <c r="L252" i="7"/>
  <c r="K252" i="7"/>
  <c r="J252" i="7"/>
  <c r="I252" i="7"/>
  <c r="H252" i="7"/>
  <c r="G252" i="7"/>
  <c r="F252" i="7"/>
  <c r="E252" i="7"/>
  <c r="D252" i="7"/>
  <c r="C252" i="7"/>
  <c r="B252" i="7"/>
  <c r="A252" i="7"/>
  <c r="AB251" i="7"/>
  <c r="AA251" i="7"/>
  <c r="Z251" i="7"/>
  <c r="Y251" i="7"/>
  <c r="X251" i="7"/>
  <c r="W251" i="7"/>
  <c r="V251" i="7"/>
  <c r="U251" i="7"/>
  <c r="T251" i="7"/>
  <c r="S251" i="7"/>
  <c r="R251" i="7"/>
  <c r="Q251" i="7"/>
  <c r="P251" i="7"/>
  <c r="O251" i="7"/>
  <c r="N251" i="7"/>
  <c r="M251" i="7"/>
  <c r="L251" i="7"/>
  <c r="K251" i="7"/>
  <c r="J251" i="7"/>
  <c r="I251" i="7"/>
  <c r="H251" i="7"/>
  <c r="G251" i="7"/>
  <c r="F251" i="7"/>
  <c r="E251" i="7"/>
  <c r="D251" i="7"/>
  <c r="C251" i="7"/>
  <c r="B251" i="7"/>
  <c r="A251" i="7"/>
  <c r="AB250" i="7"/>
  <c r="AA250" i="7"/>
  <c r="Z250" i="7"/>
  <c r="Y250" i="7"/>
  <c r="X250" i="7"/>
  <c r="W250" i="7"/>
  <c r="V250" i="7"/>
  <c r="U250" i="7"/>
  <c r="T250" i="7"/>
  <c r="S250" i="7"/>
  <c r="R250" i="7"/>
  <c r="Q250" i="7"/>
  <c r="P250" i="7"/>
  <c r="O250" i="7"/>
  <c r="N250" i="7"/>
  <c r="M250" i="7"/>
  <c r="L250" i="7"/>
  <c r="K250" i="7"/>
  <c r="J250" i="7"/>
  <c r="I250" i="7"/>
  <c r="H250" i="7"/>
  <c r="G250" i="7"/>
  <c r="F250" i="7"/>
  <c r="E250" i="7"/>
  <c r="D250" i="7"/>
  <c r="C250" i="7"/>
  <c r="B250" i="7"/>
  <c r="A250" i="7"/>
  <c r="AB249" i="7"/>
  <c r="AA249" i="7"/>
  <c r="Z249" i="7"/>
  <c r="Y249" i="7"/>
  <c r="X249" i="7"/>
  <c r="W249" i="7"/>
  <c r="V249" i="7"/>
  <c r="U249" i="7"/>
  <c r="T249" i="7"/>
  <c r="S249" i="7"/>
  <c r="R249" i="7"/>
  <c r="Q249" i="7"/>
  <c r="P249" i="7"/>
  <c r="O249" i="7"/>
  <c r="N249" i="7"/>
  <c r="M249" i="7"/>
  <c r="L249" i="7"/>
  <c r="K249" i="7"/>
  <c r="J249" i="7"/>
  <c r="I249" i="7"/>
  <c r="H249" i="7"/>
  <c r="G249" i="7"/>
  <c r="F249" i="7"/>
  <c r="E249" i="7"/>
  <c r="D249" i="7"/>
  <c r="C249" i="7"/>
  <c r="B249" i="7"/>
  <c r="A249" i="7"/>
  <c r="AB248" i="7"/>
  <c r="AA248" i="7"/>
  <c r="Z248" i="7"/>
  <c r="Y248" i="7"/>
  <c r="X248" i="7"/>
  <c r="W248" i="7"/>
  <c r="V248" i="7"/>
  <c r="U248" i="7"/>
  <c r="T248" i="7"/>
  <c r="S248" i="7"/>
  <c r="R248" i="7"/>
  <c r="Q248" i="7"/>
  <c r="P248" i="7"/>
  <c r="O248" i="7"/>
  <c r="N248" i="7"/>
  <c r="M248" i="7"/>
  <c r="L248" i="7"/>
  <c r="K248" i="7"/>
  <c r="J248" i="7"/>
  <c r="I248" i="7"/>
  <c r="H248" i="7"/>
  <c r="G248" i="7"/>
  <c r="F248" i="7"/>
  <c r="E248" i="7"/>
  <c r="D248" i="7"/>
  <c r="C248" i="7"/>
  <c r="B248" i="7"/>
  <c r="A248" i="7"/>
  <c r="AB247" i="7"/>
  <c r="AA247" i="7"/>
  <c r="Z247" i="7"/>
  <c r="Y247" i="7"/>
  <c r="X247" i="7"/>
  <c r="W247" i="7"/>
  <c r="V247" i="7"/>
  <c r="U247" i="7"/>
  <c r="T247" i="7"/>
  <c r="S247" i="7"/>
  <c r="R247" i="7"/>
  <c r="Q247" i="7"/>
  <c r="P247" i="7"/>
  <c r="O247" i="7"/>
  <c r="N247" i="7"/>
  <c r="M247" i="7"/>
  <c r="L247" i="7"/>
  <c r="K247" i="7"/>
  <c r="J247" i="7"/>
  <c r="I247" i="7"/>
  <c r="H247" i="7"/>
  <c r="G247" i="7"/>
  <c r="F247" i="7"/>
  <c r="E247" i="7"/>
  <c r="D247" i="7"/>
  <c r="C247" i="7"/>
  <c r="B247" i="7"/>
  <c r="A247" i="7"/>
  <c r="AB246" i="7"/>
  <c r="AA246" i="7"/>
  <c r="Z246" i="7"/>
  <c r="Y246" i="7"/>
  <c r="X246" i="7"/>
  <c r="W246" i="7"/>
  <c r="V246" i="7"/>
  <c r="U246" i="7"/>
  <c r="T246" i="7"/>
  <c r="S246" i="7"/>
  <c r="R246" i="7"/>
  <c r="Q246" i="7"/>
  <c r="P246" i="7"/>
  <c r="O246" i="7"/>
  <c r="N246" i="7"/>
  <c r="M246" i="7"/>
  <c r="L246" i="7"/>
  <c r="K246" i="7"/>
  <c r="J246" i="7"/>
  <c r="I246" i="7"/>
  <c r="H246" i="7"/>
  <c r="G246" i="7"/>
  <c r="F246" i="7"/>
  <c r="E246" i="7"/>
  <c r="D246" i="7"/>
  <c r="C246" i="7"/>
  <c r="B246" i="7"/>
  <c r="A246" i="7"/>
  <c r="AB245" i="7"/>
  <c r="AA245" i="7"/>
  <c r="Z245" i="7"/>
  <c r="Y245" i="7"/>
  <c r="X245" i="7"/>
  <c r="W245" i="7"/>
  <c r="V245" i="7"/>
  <c r="U245" i="7"/>
  <c r="T245" i="7"/>
  <c r="S245" i="7"/>
  <c r="R245" i="7"/>
  <c r="Q245" i="7"/>
  <c r="P245" i="7"/>
  <c r="O245" i="7"/>
  <c r="N245" i="7"/>
  <c r="M245" i="7"/>
  <c r="L245" i="7"/>
  <c r="K245" i="7"/>
  <c r="J245" i="7"/>
  <c r="I245" i="7"/>
  <c r="H245" i="7"/>
  <c r="G245" i="7"/>
  <c r="F245" i="7"/>
  <c r="E245" i="7"/>
  <c r="D245" i="7"/>
  <c r="C245" i="7"/>
  <c r="B245" i="7"/>
  <c r="A245" i="7"/>
  <c r="AB244" i="7"/>
  <c r="AA244" i="7"/>
  <c r="Z244" i="7"/>
  <c r="Y244" i="7"/>
  <c r="X244" i="7"/>
  <c r="W244" i="7"/>
  <c r="V244" i="7"/>
  <c r="U244" i="7"/>
  <c r="T244" i="7"/>
  <c r="S244" i="7"/>
  <c r="R244" i="7"/>
  <c r="Q244" i="7"/>
  <c r="P244" i="7"/>
  <c r="O244" i="7"/>
  <c r="N244" i="7"/>
  <c r="M244" i="7"/>
  <c r="L244" i="7"/>
  <c r="K244" i="7"/>
  <c r="J244" i="7"/>
  <c r="I244" i="7"/>
  <c r="H244" i="7"/>
  <c r="G244" i="7"/>
  <c r="F244" i="7"/>
  <c r="E244" i="7"/>
  <c r="D244" i="7"/>
  <c r="C244" i="7"/>
  <c r="B244" i="7"/>
  <c r="A244" i="7"/>
  <c r="AB243" i="7"/>
  <c r="AA243" i="7"/>
  <c r="Z243" i="7"/>
  <c r="Y243" i="7"/>
  <c r="X243" i="7"/>
  <c r="W243" i="7"/>
  <c r="V243" i="7"/>
  <c r="U243" i="7"/>
  <c r="T243" i="7"/>
  <c r="S243" i="7"/>
  <c r="R243" i="7"/>
  <c r="Q243" i="7"/>
  <c r="P243" i="7"/>
  <c r="O243" i="7"/>
  <c r="N243" i="7"/>
  <c r="M243" i="7"/>
  <c r="L243" i="7"/>
  <c r="K243" i="7"/>
  <c r="J243" i="7"/>
  <c r="I243" i="7"/>
  <c r="H243" i="7"/>
  <c r="G243" i="7"/>
  <c r="F243" i="7"/>
  <c r="E243" i="7"/>
  <c r="D243" i="7"/>
  <c r="C243" i="7"/>
  <c r="B243" i="7"/>
  <c r="A243" i="7"/>
  <c r="AB242" i="7"/>
  <c r="AA242" i="7"/>
  <c r="Z242" i="7"/>
  <c r="Y242" i="7"/>
  <c r="X242" i="7"/>
  <c r="W242" i="7"/>
  <c r="V242" i="7"/>
  <c r="U242" i="7"/>
  <c r="T242" i="7"/>
  <c r="S242" i="7"/>
  <c r="R242" i="7"/>
  <c r="Q242" i="7"/>
  <c r="P242" i="7"/>
  <c r="O242" i="7"/>
  <c r="N242" i="7"/>
  <c r="M242" i="7"/>
  <c r="L242" i="7"/>
  <c r="K242" i="7"/>
  <c r="J242" i="7"/>
  <c r="I242" i="7"/>
  <c r="H242" i="7"/>
  <c r="G242" i="7"/>
  <c r="F242" i="7"/>
  <c r="E242" i="7"/>
  <c r="D242" i="7"/>
  <c r="C242" i="7"/>
  <c r="B242" i="7"/>
  <c r="A242" i="7"/>
  <c r="AB231" i="7"/>
  <c r="AA231" i="7"/>
  <c r="Z231" i="7"/>
  <c r="Y231" i="7"/>
  <c r="X231" i="7"/>
  <c r="W231" i="7"/>
  <c r="V231" i="7"/>
  <c r="U231" i="7"/>
  <c r="T231" i="7"/>
  <c r="S231" i="7"/>
  <c r="R231" i="7"/>
  <c r="Q231" i="7"/>
  <c r="P231" i="7"/>
  <c r="O231" i="7"/>
  <c r="N231" i="7"/>
  <c r="M231" i="7"/>
  <c r="L231" i="7"/>
  <c r="K231" i="7"/>
  <c r="J231" i="7"/>
  <c r="I231" i="7"/>
  <c r="H231" i="7"/>
  <c r="G231" i="7"/>
  <c r="F231" i="7"/>
  <c r="E231" i="7"/>
  <c r="D231" i="7"/>
  <c r="C231" i="7"/>
  <c r="B231" i="7"/>
  <c r="A231" i="7"/>
  <c r="AB240" i="7"/>
  <c r="AA240" i="7"/>
  <c r="Z240" i="7"/>
  <c r="Y240" i="7"/>
  <c r="X240" i="7"/>
  <c r="W240" i="7"/>
  <c r="V240" i="7"/>
  <c r="U240" i="7"/>
  <c r="T240" i="7"/>
  <c r="S240" i="7"/>
  <c r="R240" i="7"/>
  <c r="Q240" i="7"/>
  <c r="P240" i="7"/>
  <c r="O240" i="7"/>
  <c r="N240" i="7"/>
  <c r="M240" i="7"/>
  <c r="L240" i="7"/>
  <c r="K240" i="7"/>
  <c r="J240" i="7"/>
  <c r="I240" i="7"/>
  <c r="H240" i="7"/>
  <c r="G240" i="7"/>
  <c r="F240" i="7"/>
  <c r="E240" i="7"/>
  <c r="D240" i="7"/>
  <c r="C240" i="7"/>
  <c r="B240" i="7"/>
  <c r="A240" i="7"/>
  <c r="AB239" i="7"/>
  <c r="AA239" i="7"/>
  <c r="Z239" i="7"/>
  <c r="Y239" i="7"/>
  <c r="X239" i="7"/>
  <c r="W239" i="7"/>
  <c r="V239" i="7"/>
  <c r="U239" i="7"/>
  <c r="T239" i="7"/>
  <c r="S239" i="7"/>
  <c r="R239" i="7"/>
  <c r="Q239" i="7"/>
  <c r="P239" i="7"/>
  <c r="O239" i="7"/>
  <c r="N239" i="7"/>
  <c r="M239" i="7"/>
  <c r="L239" i="7"/>
  <c r="K239" i="7"/>
  <c r="J239" i="7"/>
  <c r="I239" i="7"/>
  <c r="H239" i="7"/>
  <c r="G239" i="7"/>
  <c r="F239" i="7"/>
  <c r="E239" i="7"/>
  <c r="D239" i="7"/>
  <c r="C239" i="7"/>
  <c r="B239" i="7"/>
  <c r="A239" i="7"/>
  <c r="AB238" i="7"/>
  <c r="AA238" i="7"/>
  <c r="Z238" i="7"/>
  <c r="Y238" i="7"/>
  <c r="X238" i="7"/>
  <c r="W238" i="7"/>
  <c r="V238" i="7"/>
  <c r="U238" i="7"/>
  <c r="T238" i="7"/>
  <c r="S238" i="7"/>
  <c r="R238" i="7"/>
  <c r="Q238" i="7"/>
  <c r="P238" i="7"/>
  <c r="O238" i="7"/>
  <c r="N238" i="7"/>
  <c r="M238" i="7"/>
  <c r="L238" i="7"/>
  <c r="K238" i="7"/>
  <c r="J238" i="7"/>
  <c r="I238" i="7"/>
  <c r="H238" i="7"/>
  <c r="G238" i="7"/>
  <c r="F238" i="7"/>
  <c r="E238" i="7"/>
  <c r="D238" i="7"/>
  <c r="C238" i="7"/>
  <c r="B238" i="7"/>
  <c r="A238" i="7"/>
  <c r="AB237" i="7"/>
  <c r="AA237" i="7"/>
  <c r="Z237" i="7"/>
  <c r="Y237" i="7"/>
  <c r="X237" i="7"/>
  <c r="W237" i="7"/>
  <c r="V237" i="7"/>
  <c r="U237" i="7"/>
  <c r="T237" i="7"/>
  <c r="S237" i="7"/>
  <c r="R237" i="7"/>
  <c r="Q237" i="7"/>
  <c r="P237" i="7"/>
  <c r="O237" i="7"/>
  <c r="N237" i="7"/>
  <c r="M237" i="7"/>
  <c r="L237" i="7"/>
  <c r="K237" i="7"/>
  <c r="J237" i="7"/>
  <c r="I237" i="7"/>
  <c r="H237" i="7"/>
  <c r="G237" i="7"/>
  <c r="F237" i="7"/>
  <c r="E237" i="7"/>
  <c r="D237" i="7"/>
  <c r="C237" i="7"/>
  <c r="B237" i="7"/>
  <c r="A237" i="7"/>
  <c r="AB236" i="7"/>
  <c r="AA236" i="7"/>
  <c r="Z236" i="7"/>
  <c r="Y236" i="7"/>
  <c r="X236" i="7"/>
  <c r="W236" i="7"/>
  <c r="V236" i="7"/>
  <c r="U236" i="7"/>
  <c r="T236" i="7"/>
  <c r="S236" i="7"/>
  <c r="R236" i="7"/>
  <c r="Q236" i="7"/>
  <c r="P236" i="7"/>
  <c r="O236" i="7"/>
  <c r="N236" i="7"/>
  <c r="M236" i="7"/>
  <c r="L236" i="7"/>
  <c r="K236" i="7"/>
  <c r="J236" i="7"/>
  <c r="I236" i="7"/>
  <c r="H236" i="7"/>
  <c r="G236" i="7"/>
  <c r="F236" i="7"/>
  <c r="E236" i="7"/>
  <c r="D236" i="7"/>
  <c r="C236" i="7"/>
  <c r="B236" i="7"/>
  <c r="A236" i="7"/>
  <c r="AB235" i="7"/>
  <c r="AA235" i="7"/>
  <c r="Z235" i="7"/>
  <c r="Y235" i="7"/>
  <c r="X235" i="7"/>
  <c r="W235" i="7"/>
  <c r="V235" i="7"/>
  <c r="U235" i="7"/>
  <c r="T235" i="7"/>
  <c r="S235" i="7"/>
  <c r="R235" i="7"/>
  <c r="Q235" i="7"/>
  <c r="P235" i="7"/>
  <c r="O235" i="7"/>
  <c r="N235" i="7"/>
  <c r="M235" i="7"/>
  <c r="L235" i="7"/>
  <c r="K235" i="7"/>
  <c r="J235" i="7"/>
  <c r="I235" i="7"/>
  <c r="H235" i="7"/>
  <c r="G235" i="7"/>
  <c r="F235" i="7"/>
  <c r="E235" i="7"/>
  <c r="D235" i="7"/>
  <c r="C235" i="7"/>
  <c r="B235" i="7"/>
  <c r="A235" i="7"/>
  <c r="AB234" i="7"/>
  <c r="AA234" i="7"/>
  <c r="Z234" i="7"/>
  <c r="Y234" i="7"/>
  <c r="X234" i="7"/>
  <c r="W234" i="7"/>
  <c r="V234" i="7"/>
  <c r="U234" i="7"/>
  <c r="T234" i="7"/>
  <c r="S234" i="7"/>
  <c r="R234" i="7"/>
  <c r="Q234" i="7"/>
  <c r="P234" i="7"/>
  <c r="O234" i="7"/>
  <c r="N234" i="7"/>
  <c r="M234" i="7"/>
  <c r="L234" i="7"/>
  <c r="K234" i="7"/>
  <c r="J234" i="7"/>
  <c r="I234" i="7"/>
  <c r="H234" i="7"/>
  <c r="G234" i="7"/>
  <c r="F234" i="7"/>
  <c r="E234" i="7"/>
  <c r="D234" i="7"/>
  <c r="C234" i="7"/>
  <c r="B234" i="7"/>
  <c r="A234" i="7"/>
  <c r="AB233" i="7"/>
  <c r="AA233" i="7"/>
  <c r="Z233" i="7"/>
  <c r="Y233" i="7"/>
  <c r="X233" i="7"/>
  <c r="W233" i="7"/>
  <c r="V233" i="7"/>
  <c r="U233" i="7"/>
  <c r="T233" i="7"/>
  <c r="S233" i="7"/>
  <c r="R233" i="7"/>
  <c r="Q233" i="7"/>
  <c r="P233" i="7"/>
  <c r="O233" i="7"/>
  <c r="N233" i="7"/>
  <c r="M233" i="7"/>
  <c r="L233" i="7"/>
  <c r="K233" i="7"/>
  <c r="J233" i="7"/>
  <c r="I233" i="7"/>
  <c r="H233" i="7"/>
  <c r="G233" i="7"/>
  <c r="F233" i="7"/>
  <c r="E233" i="7"/>
  <c r="D233" i="7"/>
  <c r="C233" i="7"/>
  <c r="B233" i="7"/>
  <c r="A233" i="7"/>
  <c r="AB232" i="7"/>
  <c r="AA232" i="7"/>
  <c r="Z232" i="7"/>
  <c r="Y232" i="7"/>
  <c r="X232" i="7"/>
  <c r="W232" i="7"/>
  <c r="V232" i="7"/>
  <c r="U232" i="7"/>
  <c r="T232" i="7"/>
  <c r="S232" i="7"/>
  <c r="R232" i="7"/>
  <c r="Q232" i="7"/>
  <c r="P232" i="7"/>
  <c r="O232" i="7"/>
  <c r="N232" i="7"/>
  <c r="M232" i="7"/>
  <c r="L232" i="7"/>
  <c r="K232" i="7"/>
  <c r="J232" i="7"/>
  <c r="I232" i="7"/>
  <c r="H232" i="7"/>
  <c r="G232" i="7"/>
  <c r="F232" i="7"/>
  <c r="E232" i="7"/>
  <c r="D232" i="7"/>
  <c r="C232" i="7"/>
  <c r="B232" i="7"/>
  <c r="A232" i="7"/>
  <c r="AB230" i="7"/>
  <c r="AA230" i="7"/>
  <c r="Z230" i="7"/>
  <c r="Y230" i="7"/>
  <c r="X230" i="7"/>
  <c r="W230" i="7"/>
  <c r="V230" i="7"/>
  <c r="U230" i="7"/>
  <c r="T230" i="7"/>
  <c r="S230" i="7"/>
  <c r="R230" i="7"/>
  <c r="Q230" i="7"/>
  <c r="P230" i="7"/>
  <c r="O230" i="7"/>
  <c r="N230" i="7"/>
  <c r="M230" i="7"/>
  <c r="L230" i="7"/>
  <c r="K230" i="7"/>
  <c r="J230" i="7"/>
  <c r="I230" i="7"/>
  <c r="H230" i="7"/>
  <c r="G230" i="7"/>
  <c r="F230" i="7"/>
  <c r="E230" i="7"/>
  <c r="D230" i="7"/>
  <c r="C230" i="7"/>
  <c r="B230" i="7"/>
  <c r="A230" i="7"/>
  <c r="AB229" i="7"/>
  <c r="AA229" i="7"/>
  <c r="Z229" i="7"/>
  <c r="Y229" i="7"/>
  <c r="X229" i="7"/>
  <c r="W229" i="7"/>
  <c r="V229" i="7"/>
  <c r="U229" i="7"/>
  <c r="T229" i="7"/>
  <c r="S229" i="7"/>
  <c r="R229" i="7"/>
  <c r="Q229" i="7"/>
  <c r="P229" i="7"/>
  <c r="O229" i="7"/>
  <c r="N229" i="7"/>
  <c r="M229" i="7"/>
  <c r="L229" i="7"/>
  <c r="K229" i="7"/>
  <c r="J229" i="7"/>
  <c r="I229" i="7"/>
  <c r="H229" i="7"/>
  <c r="G229" i="7"/>
  <c r="F229" i="7"/>
  <c r="E229" i="7"/>
  <c r="D229" i="7"/>
  <c r="C229" i="7"/>
  <c r="B229" i="7"/>
  <c r="A229" i="7"/>
  <c r="AB206" i="7"/>
  <c r="AA206" i="7"/>
  <c r="Z206" i="7"/>
  <c r="Y206" i="7"/>
  <c r="X206" i="7"/>
  <c r="W206" i="7"/>
  <c r="V206" i="7"/>
  <c r="U206" i="7"/>
  <c r="T206" i="7"/>
  <c r="S206" i="7"/>
  <c r="R206" i="7"/>
  <c r="Q206" i="7"/>
  <c r="P206" i="7"/>
  <c r="O206" i="7"/>
  <c r="N206" i="7"/>
  <c r="M206" i="7"/>
  <c r="L206" i="7"/>
  <c r="K206" i="7"/>
  <c r="J206" i="7"/>
  <c r="I206" i="7"/>
  <c r="H206" i="7"/>
  <c r="G206" i="7"/>
  <c r="F206" i="7"/>
  <c r="E206" i="7"/>
  <c r="D206" i="7"/>
  <c r="C206" i="7"/>
  <c r="B206" i="7"/>
  <c r="A206" i="7"/>
  <c r="AB228" i="7"/>
  <c r="AA228" i="7"/>
  <c r="Z228" i="7"/>
  <c r="Y228" i="7"/>
  <c r="X228" i="7"/>
  <c r="W228" i="7"/>
  <c r="V228" i="7"/>
  <c r="U228" i="7"/>
  <c r="T228" i="7"/>
  <c r="S228" i="7"/>
  <c r="R228" i="7"/>
  <c r="Q228" i="7"/>
  <c r="P228" i="7"/>
  <c r="O228" i="7"/>
  <c r="N228" i="7"/>
  <c r="M228" i="7"/>
  <c r="L228" i="7"/>
  <c r="K228" i="7"/>
  <c r="J228" i="7"/>
  <c r="I228" i="7"/>
  <c r="H228" i="7"/>
  <c r="G228" i="7"/>
  <c r="F228" i="7"/>
  <c r="E228" i="7"/>
  <c r="D228" i="7"/>
  <c r="C228" i="7"/>
  <c r="B228" i="7"/>
  <c r="A228" i="7"/>
  <c r="AB227" i="7"/>
  <c r="AA227" i="7"/>
  <c r="Z227" i="7"/>
  <c r="Y227" i="7"/>
  <c r="X227" i="7"/>
  <c r="W227" i="7"/>
  <c r="V227" i="7"/>
  <c r="U227" i="7"/>
  <c r="T227" i="7"/>
  <c r="S227" i="7"/>
  <c r="R227" i="7"/>
  <c r="Q227" i="7"/>
  <c r="P227" i="7"/>
  <c r="O227" i="7"/>
  <c r="N227" i="7"/>
  <c r="M227" i="7"/>
  <c r="L227" i="7"/>
  <c r="K227" i="7"/>
  <c r="J227" i="7"/>
  <c r="I227" i="7"/>
  <c r="H227" i="7"/>
  <c r="G227" i="7"/>
  <c r="F227" i="7"/>
  <c r="E227" i="7"/>
  <c r="D227" i="7"/>
  <c r="C227" i="7"/>
  <c r="B227" i="7"/>
  <c r="A227" i="7"/>
  <c r="AB226" i="7"/>
  <c r="AA226" i="7"/>
  <c r="Z226" i="7"/>
  <c r="Y226" i="7"/>
  <c r="X226" i="7"/>
  <c r="W226" i="7"/>
  <c r="V226" i="7"/>
  <c r="U226" i="7"/>
  <c r="T226" i="7"/>
  <c r="S226" i="7"/>
  <c r="R226" i="7"/>
  <c r="Q226" i="7"/>
  <c r="P226" i="7"/>
  <c r="O226" i="7"/>
  <c r="N226" i="7"/>
  <c r="M226" i="7"/>
  <c r="L226" i="7"/>
  <c r="K226" i="7"/>
  <c r="J226" i="7"/>
  <c r="I226" i="7"/>
  <c r="H226" i="7"/>
  <c r="G226" i="7"/>
  <c r="F226" i="7"/>
  <c r="E226" i="7"/>
  <c r="D226" i="7"/>
  <c r="C226" i="7"/>
  <c r="B226" i="7"/>
  <c r="A226" i="7"/>
  <c r="AB225" i="7"/>
  <c r="AA225" i="7"/>
  <c r="Z225" i="7"/>
  <c r="Y225" i="7"/>
  <c r="X225" i="7"/>
  <c r="W225" i="7"/>
  <c r="V225" i="7"/>
  <c r="U225" i="7"/>
  <c r="T225" i="7"/>
  <c r="S225" i="7"/>
  <c r="R225" i="7"/>
  <c r="Q225" i="7"/>
  <c r="P225" i="7"/>
  <c r="O225" i="7"/>
  <c r="N225" i="7"/>
  <c r="M225" i="7"/>
  <c r="L225" i="7"/>
  <c r="K225" i="7"/>
  <c r="J225" i="7"/>
  <c r="I225" i="7"/>
  <c r="H225" i="7"/>
  <c r="G225" i="7"/>
  <c r="F225" i="7"/>
  <c r="E225" i="7"/>
  <c r="D225" i="7"/>
  <c r="C225" i="7"/>
  <c r="B225" i="7"/>
  <c r="A225" i="7"/>
  <c r="AB224" i="7"/>
  <c r="AA224" i="7"/>
  <c r="Z224" i="7"/>
  <c r="Y224" i="7"/>
  <c r="X224" i="7"/>
  <c r="W224" i="7"/>
  <c r="V224" i="7"/>
  <c r="U224" i="7"/>
  <c r="T224" i="7"/>
  <c r="S224" i="7"/>
  <c r="R224" i="7"/>
  <c r="Q224" i="7"/>
  <c r="P224" i="7"/>
  <c r="O224" i="7"/>
  <c r="N224" i="7"/>
  <c r="M224" i="7"/>
  <c r="L224" i="7"/>
  <c r="K224" i="7"/>
  <c r="J224" i="7"/>
  <c r="I224" i="7"/>
  <c r="H224" i="7"/>
  <c r="G224" i="7"/>
  <c r="F224" i="7"/>
  <c r="E224" i="7"/>
  <c r="D224" i="7"/>
  <c r="C224" i="7"/>
  <c r="B224" i="7"/>
  <c r="A224" i="7"/>
  <c r="AB223" i="7"/>
  <c r="AA223" i="7"/>
  <c r="Z223" i="7"/>
  <c r="Y223" i="7"/>
  <c r="X223" i="7"/>
  <c r="W223" i="7"/>
  <c r="V223" i="7"/>
  <c r="U223" i="7"/>
  <c r="T223" i="7"/>
  <c r="S223" i="7"/>
  <c r="R223" i="7"/>
  <c r="Q223" i="7"/>
  <c r="P223" i="7"/>
  <c r="O223" i="7"/>
  <c r="N223" i="7"/>
  <c r="M223" i="7"/>
  <c r="L223" i="7"/>
  <c r="K223" i="7"/>
  <c r="J223" i="7"/>
  <c r="I223" i="7"/>
  <c r="H223" i="7"/>
  <c r="G223" i="7"/>
  <c r="F223" i="7"/>
  <c r="E223" i="7"/>
  <c r="D223" i="7"/>
  <c r="C223" i="7"/>
  <c r="B223" i="7"/>
  <c r="A223" i="7"/>
  <c r="AB222" i="7"/>
  <c r="AA222" i="7"/>
  <c r="Z222" i="7"/>
  <c r="Y222" i="7"/>
  <c r="X222" i="7"/>
  <c r="W222" i="7"/>
  <c r="V222" i="7"/>
  <c r="U222" i="7"/>
  <c r="T222" i="7"/>
  <c r="S222" i="7"/>
  <c r="R222" i="7"/>
  <c r="Q222" i="7"/>
  <c r="P222" i="7"/>
  <c r="O222" i="7"/>
  <c r="N222" i="7"/>
  <c r="M222" i="7"/>
  <c r="L222" i="7"/>
  <c r="K222" i="7"/>
  <c r="J222" i="7"/>
  <c r="I222" i="7"/>
  <c r="H222" i="7"/>
  <c r="G222" i="7"/>
  <c r="F222" i="7"/>
  <c r="E222" i="7"/>
  <c r="D222" i="7"/>
  <c r="C222" i="7"/>
  <c r="B222" i="7"/>
  <c r="A222" i="7"/>
  <c r="AB221" i="7"/>
  <c r="AA221" i="7"/>
  <c r="Z221" i="7"/>
  <c r="Y221" i="7"/>
  <c r="X221" i="7"/>
  <c r="W221" i="7"/>
  <c r="V221" i="7"/>
  <c r="U221" i="7"/>
  <c r="T221" i="7"/>
  <c r="S221" i="7"/>
  <c r="R221" i="7"/>
  <c r="Q221" i="7"/>
  <c r="P221" i="7"/>
  <c r="O221" i="7"/>
  <c r="N221" i="7"/>
  <c r="M221" i="7"/>
  <c r="L221" i="7"/>
  <c r="K221" i="7"/>
  <c r="J221" i="7"/>
  <c r="I221" i="7"/>
  <c r="H221" i="7"/>
  <c r="G221" i="7"/>
  <c r="F221" i="7"/>
  <c r="E221" i="7"/>
  <c r="D221" i="7"/>
  <c r="C221" i="7"/>
  <c r="B221" i="7"/>
  <c r="A221" i="7"/>
  <c r="AB220" i="7"/>
  <c r="AA220" i="7"/>
  <c r="Z220" i="7"/>
  <c r="Y220" i="7"/>
  <c r="X220" i="7"/>
  <c r="W220" i="7"/>
  <c r="V220" i="7"/>
  <c r="U220" i="7"/>
  <c r="T220" i="7"/>
  <c r="S220" i="7"/>
  <c r="R220" i="7"/>
  <c r="Q220" i="7"/>
  <c r="P220" i="7"/>
  <c r="O220" i="7"/>
  <c r="N220" i="7"/>
  <c r="M220" i="7"/>
  <c r="L220" i="7"/>
  <c r="K220" i="7"/>
  <c r="J220" i="7"/>
  <c r="I220" i="7"/>
  <c r="H220" i="7"/>
  <c r="G220" i="7"/>
  <c r="F220" i="7"/>
  <c r="E220" i="7"/>
  <c r="D220" i="7"/>
  <c r="C220" i="7"/>
  <c r="B220" i="7"/>
  <c r="A220" i="7"/>
  <c r="AB219" i="7"/>
  <c r="AA219" i="7"/>
  <c r="Z219" i="7"/>
  <c r="Y219" i="7"/>
  <c r="X219" i="7"/>
  <c r="W219" i="7"/>
  <c r="V219" i="7"/>
  <c r="U219" i="7"/>
  <c r="T219" i="7"/>
  <c r="S219" i="7"/>
  <c r="R219" i="7"/>
  <c r="Q219" i="7"/>
  <c r="P219" i="7"/>
  <c r="O219" i="7"/>
  <c r="N219" i="7"/>
  <c r="M219" i="7"/>
  <c r="L219" i="7"/>
  <c r="K219" i="7"/>
  <c r="J219" i="7"/>
  <c r="I219" i="7"/>
  <c r="H219" i="7"/>
  <c r="G219" i="7"/>
  <c r="F219" i="7"/>
  <c r="E219" i="7"/>
  <c r="D219" i="7"/>
  <c r="C219" i="7"/>
  <c r="B219" i="7"/>
  <c r="A219" i="7"/>
  <c r="AB218" i="7"/>
  <c r="AA218" i="7"/>
  <c r="Z218" i="7"/>
  <c r="Y218" i="7"/>
  <c r="X218" i="7"/>
  <c r="W218" i="7"/>
  <c r="V218" i="7"/>
  <c r="U218" i="7"/>
  <c r="T218" i="7"/>
  <c r="S218" i="7"/>
  <c r="R218" i="7"/>
  <c r="Q218" i="7"/>
  <c r="P218" i="7"/>
  <c r="O218" i="7"/>
  <c r="N218" i="7"/>
  <c r="M218" i="7"/>
  <c r="L218" i="7"/>
  <c r="K218" i="7"/>
  <c r="J218" i="7"/>
  <c r="I218" i="7"/>
  <c r="H218" i="7"/>
  <c r="G218" i="7"/>
  <c r="F218" i="7"/>
  <c r="E218" i="7"/>
  <c r="D218" i="7"/>
  <c r="C218" i="7"/>
  <c r="B218" i="7"/>
  <c r="A218" i="7"/>
  <c r="AB217" i="7"/>
  <c r="AA217" i="7"/>
  <c r="Z217" i="7"/>
  <c r="Y217" i="7"/>
  <c r="X217" i="7"/>
  <c r="W217" i="7"/>
  <c r="V217" i="7"/>
  <c r="U217" i="7"/>
  <c r="T217" i="7"/>
  <c r="S217" i="7"/>
  <c r="R217" i="7"/>
  <c r="Q217" i="7"/>
  <c r="P217" i="7"/>
  <c r="O217" i="7"/>
  <c r="N217" i="7"/>
  <c r="M217" i="7"/>
  <c r="L217" i="7"/>
  <c r="K217" i="7"/>
  <c r="J217" i="7"/>
  <c r="I217" i="7"/>
  <c r="H217" i="7"/>
  <c r="G217" i="7"/>
  <c r="F217" i="7"/>
  <c r="E217" i="7"/>
  <c r="D217" i="7"/>
  <c r="C217" i="7"/>
  <c r="B217" i="7"/>
  <c r="A217" i="7"/>
  <c r="AB216" i="7"/>
  <c r="AA216" i="7"/>
  <c r="Z216" i="7"/>
  <c r="Y216" i="7"/>
  <c r="X216" i="7"/>
  <c r="W216" i="7"/>
  <c r="V216" i="7"/>
  <c r="U216" i="7"/>
  <c r="T216" i="7"/>
  <c r="S216" i="7"/>
  <c r="R216" i="7"/>
  <c r="Q216" i="7"/>
  <c r="P216" i="7"/>
  <c r="O216" i="7"/>
  <c r="N216" i="7"/>
  <c r="M216" i="7"/>
  <c r="L216" i="7"/>
  <c r="K216" i="7"/>
  <c r="J216" i="7"/>
  <c r="I216" i="7"/>
  <c r="H216" i="7"/>
  <c r="G216" i="7"/>
  <c r="F216" i="7"/>
  <c r="E216" i="7"/>
  <c r="D216" i="7"/>
  <c r="C216" i="7"/>
  <c r="B216" i="7"/>
  <c r="A216" i="7"/>
  <c r="AB215" i="7"/>
  <c r="AA215" i="7"/>
  <c r="Z215" i="7"/>
  <c r="Y215" i="7"/>
  <c r="X215" i="7"/>
  <c r="W215" i="7"/>
  <c r="V215" i="7"/>
  <c r="U215" i="7"/>
  <c r="T215" i="7"/>
  <c r="S215" i="7"/>
  <c r="R215" i="7"/>
  <c r="Q215" i="7"/>
  <c r="P215" i="7"/>
  <c r="O215" i="7"/>
  <c r="N215" i="7"/>
  <c r="M215" i="7"/>
  <c r="L215" i="7"/>
  <c r="K215" i="7"/>
  <c r="J215" i="7"/>
  <c r="I215" i="7"/>
  <c r="H215" i="7"/>
  <c r="G215" i="7"/>
  <c r="F215" i="7"/>
  <c r="E215" i="7"/>
  <c r="D215" i="7"/>
  <c r="C215" i="7"/>
  <c r="B215" i="7"/>
  <c r="A215" i="7"/>
  <c r="AB214" i="7"/>
  <c r="AA214" i="7"/>
  <c r="Z214" i="7"/>
  <c r="Y214" i="7"/>
  <c r="X214" i="7"/>
  <c r="W214" i="7"/>
  <c r="V214" i="7"/>
  <c r="U214" i="7"/>
  <c r="T214" i="7"/>
  <c r="S214" i="7"/>
  <c r="R214" i="7"/>
  <c r="Q214" i="7"/>
  <c r="P214" i="7"/>
  <c r="O214" i="7"/>
  <c r="N214" i="7"/>
  <c r="M214" i="7"/>
  <c r="L214" i="7"/>
  <c r="K214" i="7"/>
  <c r="J214" i="7"/>
  <c r="I214" i="7"/>
  <c r="H214" i="7"/>
  <c r="G214" i="7"/>
  <c r="F214" i="7"/>
  <c r="E214" i="7"/>
  <c r="D214" i="7"/>
  <c r="C214" i="7"/>
  <c r="B214" i="7"/>
  <c r="A214" i="7"/>
  <c r="AB213" i="7"/>
  <c r="AA213" i="7"/>
  <c r="Z213" i="7"/>
  <c r="Y213" i="7"/>
  <c r="X213" i="7"/>
  <c r="W213" i="7"/>
  <c r="V213" i="7"/>
  <c r="U213" i="7"/>
  <c r="T213" i="7"/>
  <c r="S213" i="7"/>
  <c r="R213" i="7"/>
  <c r="Q213" i="7"/>
  <c r="P213" i="7"/>
  <c r="O213" i="7"/>
  <c r="N213" i="7"/>
  <c r="M213" i="7"/>
  <c r="L213" i="7"/>
  <c r="K213" i="7"/>
  <c r="J213" i="7"/>
  <c r="I213" i="7"/>
  <c r="H213" i="7"/>
  <c r="G213" i="7"/>
  <c r="F213" i="7"/>
  <c r="E213" i="7"/>
  <c r="D213" i="7"/>
  <c r="C213" i="7"/>
  <c r="B213" i="7"/>
  <c r="A213" i="7"/>
  <c r="AB212" i="7"/>
  <c r="AA212" i="7"/>
  <c r="Z212" i="7"/>
  <c r="Y212" i="7"/>
  <c r="X212" i="7"/>
  <c r="W212" i="7"/>
  <c r="V212" i="7"/>
  <c r="U212" i="7"/>
  <c r="T212" i="7"/>
  <c r="S212" i="7"/>
  <c r="R212" i="7"/>
  <c r="Q212" i="7"/>
  <c r="P212" i="7"/>
  <c r="O212" i="7"/>
  <c r="N212" i="7"/>
  <c r="M212" i="7"/>
  <c r="L212" i="7"/>
  <c r="K212" i="7"/>
  <c r="J212" i="7"/>
  <c r="I212" i="7"/>
  <c r="H212" i="7"/>
  <c r="G212" i="7"/>
  <c r="F212" i="7"/>
  <c r="E212" i="7"/>
  <c r="D212" i="7"/>
  <c r="C212" i="7"/>
  <c r="B212" i="7"/>
  <c r="A212" i="7"/>
  <c r="AB211" i="7"/>
  <c r="AA211" i="7"/>
  <c r="Z211" i="7"/>
  <c r="Y211" i="7"/>
  <c r="X211" i="7"/>
  <c r="W211" i="7"/>
  <c r="V211" i="7"/>
  <c r="U211" i="7"/>
  <c r="T211" i="7"/>
  <c r="S211" i="7"/>
  <c r="R211" i="7"/>
  <c r="Q211" i="7"/>
  <c r="P211" i="7"/>
  <c r="O211" i="7"/>
  <c r="N211" i="7"/>
  <c r="M211" i="7"/>
  <c r="L211" i="7"/>
  <c r="K211" i="7"/>
  <c r="J211" i="7"/>
  <c r="I211" i="7"/>
  <c r="H211" i="7"/>
  <c r="G211" i="7"/>
  <c r="F211" i="7"/>
  <c r="E211" i="7"/>
  <c r="D211" i="7"/>
  <c r="C211" i="7"/>
  <c r="B211" i="7"/>
  <c r="A211" i="7"/>
  <c r="AB210" i="7"/>
  <c r="AA210" i="7"/>
  <c r="Z210" i="7"/>
  <c r="Y210" i="7"/>
  <c r="X210" i="7"/>
  <c r="W210" i="7"/>
  <c r="V210" i="7"/>
  <c r="U210" i="7"/>
  <c r="T210" i="7"/>
  <c r="S210" i="7"/>
  <c r="R210" i="7"/>
  <c r="Q210" i="7"/>
  <c r="P210" i="7"/>
  <c r="O210" i="7"/>
  <c r="N210" i="7"/>
  <c r="M210" i="7"/>
  <c r="L210" i="7"/>
  <c r="K210" i="7"/>
  <c r="J210" i="7"/>
  <c r="I210" i="7"/>
  <c r="H210" i="7"/>
  <c r="G210" i="7"/>
  <c r="F210" i="7"/>
  <c r="E210" i="7"/>
  <c r="D210" i="7"/>
  <c r="C210" i="7"/>
  <c r="B210" i="7"/>
  <c r="A210" i="7"/>
  <c r="AB209" i="7"/>
  <c r="AA209" i="7"/>
  <c r="Z209" i="7"/>
  <c r="Y209" i="7"/>
  <c r="X209" i="7"/>
  <c r="W209" i="7"/>
  <c r="V209" i="7"/>
  <c r="U209" i="7"/>
  <c r="T209" i="7"/>
  <c r="S209" i="7"/>
  <c r="R209" i="7"/>
  <c r="Q209" i="7"/>
  <c r="P209" i="7"/>
  <c r="O209" i="7"/>
  <c r="N209" i="7"/>
  <c r="M209" i="7"/>
  <c r="L209" i="7"/>
  <c r="K209" i="7"/>
  <c r="J209" i="7"/>
  <c r="I209" i="7"/>
  <c r="H209" i="7"/>
  <c r="G209" i="7"/>
  <c r="F209" i="7"/>
  <c r="E209" i="7"/>
  <c r="D209" i="7"/>
  <c r="C209" i="7"/>
  <c r="B209" i="7"/>
  <c r="A209" i="7"/>
  <c r="AB208" i="7"/>
  <c r="AA208" i="7"/>
  <c r="Z208" i="7"/>
  <c r="Y208" i="7"/>
  <c r="X208" i="7"/>
  <c r="W208" i="7"/>
  <c r="V208" i="7"/>
  <c r="U208" i="7"/>
  <c r="T208" i="7"/>
  <c r="S208" i="7"/>
  <c r="R208" i="7"/>
  <c r="Q208" i="7"/>
  <c r="P208" i="7"/>
  <c r="O208" i="7"/>
  <c r="N208" i="7"/>
  <c r="M208" i="7"/>
  <c r="L208" i="7"/>
  <c r="K208" i="7"/>
  <c r="J208" i="7"/>
  <c r="I208" i="7"/>
  <c r="H208" i="7"/>
  <c r="G208" i="7"/>
  <c r="F208" i="7"/>
  <c r="E208" i="7"/>
  <c r="D208" i="7"/>
  <c r="C208" i="7"/>
  <c r="B208" i="7"/>
  <c r="A208" i="7"/>
  <c r="AB207" i="7"/>
  <c r="AA207" i="7"/>
  <c r="Z207" i="7"/>
  <c r="Y207" i="7"/>
  <c r="X207" i="7"/>
  <c r="W207" i="7"/>
  <c r="V207" i="7"/>
  <c r="U207" i="7"/>
  <c r="T207" i="7"/>
  <c r="S207" i="7"/>
  <c r="R207" i="7"/>
  <c r="Q207" i="7"/>
  <c r="P207" i="7"/>
  <c r="O207" i="7"/>
  <c r="N207" i="7"/>
  <c r="M207" i="7"/>
  <c r="L207" i="7"/>
  <c r="K207" i="7"/>
  <c r="J207" i="7"/>
  <c r="I207" i="7"/>
  <c r="H207" i="7"/>
  <c r="G207" i="7"/>
  <c r="F207" i="7"/>
  <c r="E207" i="7"/>
  <c r="D207" i="7"/>
  <c r="C207" i="7"/>
  <c r="B207" i="7"/>
  <c r="A207" i="7"/>
  <c r="AB1823" i="7"/>
  <c r="AA1823" i="7"/>
  <c r="Z1823" i="7"/>
  <c r="Y1823" i="7"/>
  <c r="X1823" i="7"/>
  <c r="W1823" i="7"/>
  <c r="V1823" i="7"/>
  <c r="U1823" i="7"/>
  <c r="T1823" i="7"/>
  <c r="S1823" i="7"/>
  <c r="R1823" i="7"/>
  <c r="Q1823" i="7"/>
  <c r="P1823" i="7"/>
  <c r="O1823" i="7"/>
  <c r="N1823" i="7"/>
  <c r="M1823" i="7"/>
  <c r="L1823" i="7"/>
  <c r="K1823" i="7"/>
  <c r="J1823" i="7"/>
  <c r="I1823" i="7"/>
  <c r="H1823" i="7"/>
  <c r="G1823" i="7"/>
  <c r="F1823" i="7"/>
  <c r="E1823" i="7"/>
  <c r="D1823" i="7"/>
  <c r="C1823" i="7"/>
  <c r="B1823" i="7"/>
  <c r="A1823" i="7"/>
  <c r="AB205" i="7"/>
  <c r="AA205" i="7"/>
  <c r="Z205" i="7"/>
  <c r="Y205" i="7"/>
  <c r="X205" i="7"/>
  <c r="W205" i="7"/>
  <c r="V205" i="7"/>
  <c r="U205" i="7"/>
  <c r="T205" i="7"/>
  <c r="S205" i="7"/>
  <c r="R205" i="7"/>
  <c r="Q205" i="7"/>
  <c r="P205" i="7"/>
  <c r="O205" i="7"/>
  <c r="N205" i="7"/>
  <c r="M205" i="7"/>
  <c r="L205" i="7"/>
  <c r="K205" i="7"/>
  <c r="J205" i="7"/>
  <c r="I205" i="7"/>
  <c r="H205" i="7"/>
  <c r="G205" i="7"/>
  <c r="F205" i="7"/>
  <c r="E205" i="7"/>
  <c r="D205" i="7"/>
  <c r="C205" i="7"/>
  <c r="B205" i="7"/>
  <c r="A205" i="7"/>
  <c r="AB204" i="7"/>
  <c r="AA204" i="7"/>
  <c r="Z204" i="7"/>
  <c r="Y204" i="7"/>
  <c r="X204" i="7"/>
  <c r="W204" i="7"/>
  <c r="V204" i="7"/>
  <c r="U204" i="7"/>
  <c r="T204" i="7"/>
  <c r="S204" i="7"/>
  <c r="R204" i="7"/>
  <c r="Q204" i="7"/>
  <c r="P204" i="7"/>
  <c r="O204" i="7"/>
  <c r="N204" i="7"/>
  <c r="M204" i="7"/>
  <c r="L204" i="7"/>
  <c r="K204" i="7"/>
  <c r="J204" i="7"/>
  <c r="I204" i="7"/>
  <c r="H204" i="7"/>
  <c r="G204" i="7"/>
  <c r="F204" i="7"/>
  <c r="E204" i="7"/>
  <c r="D204" i="7"/>
  <c r="C204" i="7"/>
  <c r="B204" i="7"/>
  <c r="A204" i="7"/>
  <c r="AB203" i="7"/>
  <c r="AA203" i="7"/>
  <c r="Z203" i="7"/>
  <c r="Y203" i="7"/>
  <c r="X203" i="7"/>
  <c r="W203" i="7"/>
  <c r="V203" i="7"/>
  <c r="U203" i="7"/>
  <c r="T203" i="7"/>
  <c r="S203" i="7"/>
  <c r="R203" i="7"/>
  <c r="Q203" i="7"/>
  <c r="P203" i="7"/>
  <c r="O203" i="7"/>
  <c r="N203" i="7"/>
  <c r="M203" i="7"/>
  <c r="L203" i="7"/>
  <c r="K203" i="7"/>
  <c r="J203" i="7"/>
  <c r="I203" i="7"/>
  <c r="H203" i="7"/>
  <c r="G203" i="7"/>
  <c r="F203" i="7"/>
  <c r="E203" i="7"/>
  <c r="D203" i="7"/>
  <c r="C203" i="7"/>
  <c r="B203" i="7"/>
  <c r="A203" i="7"/>
  <c r="AB202" i="7"/>
  <c r="AA202" i="7"/>
  <c r="Z202" i="7"/>
  <c r="Y202" i="7"/>
  <c r="X202" i="7"/>
  <c r="W202" i="7"/>
  <c r="V202" i="7"/>
  <c r="U202" i="7"/>
  <c r="T202" i="7"/>
  <c r="S202" i="7"/>
  <c r="R202" i="7"/>
  <c r="Q202" i="7"/>
  <c r="P202" i="7"/>
  <c r="O202" i="7"/>
  <c r="N202" i="7"/>
  <c r="M202" i="7"/>
  <c r="L202" i="7"/>
  <c r="K202" i="7"/>
  <c r="J202" i="7"/>
  <c r="I202" i="7"/>
  <c r="H202" i="7"/>
  <c r="G202" i="7"/>
  <c r="F202" i="7"/>
  <c r="E202" i="7"/>
  <c r="D202" i="7"/>
  <c r="C202" i="7"/>
  <c r="B202" i="7"/>
  <c r="A202" i="7"/>
  <c r="AB201" i="7"/>
  <c r="AA201" i="7"/>
  <c r="Z201" i="7"/>
  <c r="Y201" i="7"/>
  <c r="X201" i="7"/>
  <c r="W201" i="7"/>
  <c r="V201" i="7"/>
  <c r="U201" i="7"/>
  <c r="T201" i="7"/>
  <c r="S201" i="7"/>
  <c r="R201" i="7"/>
  <c r="Q201" i="7"/>
  <c r="P201" i="7"/>
  <c r="O201" i="7"/>
  <c r="N201" i="7"/>
  <c r="M201" i="7"/>
  <c r="L201" i="7"/>
  <c r="K201" i="7"/>
  <c r="J201" i="7"/>
  <c r="I201" i="7"/>
  <c r="H201" i="7"/>
  <c r="G201" i="7"/>
  <c r="F201" i="7"/>
  <c r="E201" i="7"/>
  <c r="D201" i="7"/>
  <c r="C201" i="7"/>
  <c r="B201" i="7"/>
  <c r="A201" i="7"/>
  <c r="AB200" i="7"/>
  <c r="AA200" i="7"/>
  <c r="Z200" i="7"/>
  <c r="Y200" i="7"/>
  <c r="X200" i="7"/>
  <c r="W200" i="7"/>
  <c r="V200" i="7"/>
  <c r="U200" i="7"/>
  <c r="T200" i="7"/>
  <c r="S200" i="7"/>
  <c r="R200" i="7"/>
  <c r="Q200" i="7"/>
  <c r="P200" i="7"/>
  <c r="O200" i="7"/>
  <c r="N200" i="7"/>
  <c r="M200" i="7"/>
  <c r="L200" i="7"/>
  <c r="K200" i="7"/>
  <c r="J200" i="7"/>
  <c r="I200" i="7"/>
  <c r="H200" i="7"/>
  <c r="G200" i="7"/>
  <c r="F200" i="7"/>
  <c r="E200" i="7"/>
  <c r="D200" i="7"/>
  <c r="C200" i="7"/>
  <c r="B200" i="7"/>
  <c r="A200" i="7"/>
  <c r="AB199" i="7"/>
  <c r="AA199" i="7"/>
  <c r="Z199" i="7"/>
  <c r="Y199" i="7"/>
  <c r="X199" i="7"/>
  <c r="W199" i="7"/>
  <c r="V199" i="7"/>
  <c r="U199" i="7"/>
  <c r="T199" i="7"/>
  <c r="S199" i="7"/>
  <c r="R199" i="7"/>
  <c r="Q199" i="7"/>
  <c r="P199" i="7"/>
  <c r="O199" i="7"/>
  <c r="N199" i="7"/>
  <c r="M199" i="7"/>
  <c r="L199" i="7"/>
  <c r="K199" i="7"/>
  <c r="J199" i="7"/>
  <c r="I199" i="7"/>
  <c r="H199" i="7"/>
  <c r="G199" i="7"/>
  <c r="F199" i="7"/>
  <c r="E199" i="7"/>
  <c r="D199" i="7"/>
  <c r="C199" i="7"/>
  <c r="B199" i="7"/>
  <c r="A199" i="7"/>
  <c r="AB198" i="7"/>
  <c r="AA198" i="7"/>
  <c r="Z198" i="7"/>
  <c r="Y198" i="7"/>
  <c r="X198" i="7"/>
  <c r="W198" i="7"/>
  <c r="V198" i="7"/>
  <c r="U198" i="7"/>
  <c r="T198" i="7"/>
  <c r="S198" i="7"/>
  <c r="R198" i="7"/>
  <c r="Q198" i="7"/>
  <c r="P198" i="7"/>
  <c r="O198" i="7"/>
  <c r="N198" i="7"/>
  <c r="M198" i="7"/>
  <c r="L198" i="7"/>
  <c r="K198" i="7"/>
  <c r="J198" i="7"/>
  <c r="I198" i="7"/>
  <c r="H198" i="7"/>
  <c r="G198" i="7"/>
  <c r="F198" i="7"/>
  <c r="E198" i="7"/>
  <c r="D198" i="7"/>
  <c r="C198" i="7"/>
  <c r="B198" i="7"/>
  <c r="A198" i="7"/>
  <c r="AB197" i="7"/>
  <c r="AA197" i="7"/>
  <c r="Z197" i="7"/>
  <c r="Y197" i="7"/>
  <c r="X197" i="7"/>
  <c r="W197" i="7"/>
  <c r="V197" i="7"/>
  <c r="U197" i="7"/>
  <c r="T197" i="7"/>
  <c r="S197" i="7"/>
  <c r="R197" i="7"/>
  <c r="Q197" i="7"/>
  <c r="P197" i="7"/>
  <c r="O197" i="7"/>
  <c r="N197" i="7"/>
  <c r="M197" i="7"/>
  <c r="L197" i="7"/>
  <c r="K197" i="7"/>
  <c r="J197" i="7"/>
  <c r="I197" i="7"/>
  <c r="H197" i="7"/>
  <c r="G197" i="7"/>
  <c r="F197" i="7"/>
  <c r="E197" i="7"/>
  <c r="D197" i="7"/>
  <c r="C197" i="7"/>
  <c r="B197" i="7"/>
  <c r="A197" i="7"/>
  <c r="AB196" i="7"/>
  <c r="AA196" i="7"/>
  <c r="Z196" i="7"/>
  <c r="Y196" i="7"/>
  <c r="X196" i="7"/>
  <c r="W196" i="7"/>
  <c r="V196" i="7"/>
  <c r="U196" i="7"/>
  <c r="T196" i="7"/>
  <c r="S196" i="7"/>
  <c r="R196" i="7"/>
  <c r="Q196" i="7"/>
  <c r="P196" i="7"/>
  <c r="O196" i="7"/>
  <c r="N196" i="7"/>
  <c r="M196" i="7"/>
  <c r="L196" i="7"/>
  <c r="K196" i="7"/>
  <c r="J196" i="7"/>
  <c r="I196" i="7"/>
  <c r="H196" i="7"/>
  <c r="G196" i="7"/>
  <c r="F196" i="7"/>
  <c r="E196" i="7"/>
  <c r="D196" i="7"/>
  <c r="C196" i="7"/>
  <c r="B196" i="7"/>
  <c r="A196" i="7"/>
  <c r="AB195" i="7"/>
  <c r="AA195" i="7"/>
  <c r="Z195" i="7"/>
  <c r="Y195" i="7"/>
  <c r="X195" i="7"/>
  <c r="W195" i="7"/>
  <c r="V195" i="7"/>
  <c r="U195" i="7"/>
  <c r="T195" i="7"/>
  <c r="S195" i="7"/>
  <c r="R195" i="7"/>
  <c r="Q195" i="7"/>
  <c r="P195" i="7"/>
  <c r="O195" i="7"/>
  <c r="N195" i="7"/>
  <c r="M195" i="7"/>
  <c r="L195" i="7"/>
  <c r="K195" i="7"/>
  <c r="J195" i="7"/>
  <c r="I195" i="7"/>
  <c r="H195" i="7"/>
  <c r="G195" i="7"/>
  <c r="F195" i="7"/>
  <c r="E195" i="7"/>
  <c r="D195" i="7"/>
  <c r="C195" i="7"/>
  <c r="B195" i="7"/>
  <c r="A195" i="7"/>
  <c r="AB194" i="7"/>
  <c r="AA194" i="7"/>
  <c r="Z194" i="7"/>
  <c r="Y194" i="7"/>
  <c r="X194" i="7"/>
  <c r="W194" i="7"/>
  <c r="V194" i="7"/>
  <c r="U194" i="7"/>
  <c r="T194" i="7"/>
  <c r="S194" i="7"/>
  <c r="R194" i="7"/>
  <c r="Q194" i="7"/>
  <c r="P194" i="7"/>
  <c r="O194" i="7"/>
  <c r="N194" i="7"/>
  <c r="M194" i="7"/>
  <c r="L194" i="7"/>
  <c r="K194" i="7"/>
  <c r="J194" i="7"/>
  <c r="I194" i="7"/>
  <c r="H194" i="7"/>
  <c r="G194" i="7"/>
  <c r="F194" i="7"/>
  <c r="E194" i="7"/>
  <c r="D194" i="7"/>
  <c r="C194" i="7"/>
  <c r="B194" i="7"/>
  <c r="A194" i="7"/>
  <c r="AB193" i="7"/>
  <c r="AA193" i="7"/>
  <c r="Z193" i="7"/>
  <c r="Y193" i="7"/>
  <c r="X193" i="7"/>
  <c r="W193" i="7"/>
  <c r="V193" i="7"/>
  <c r="U193" i="7"/>
  <c r="T193" i="7"/>
  <c r="S193" i="7"/>
  <c r="R193" i="7"/>
  <c r="Q193" i="7"/>
  <c r="P193" i="7"/>
  <c r="O193" i="7"/>
  <c r="N193" i="7"/>
  <c r="M193" i="7"/>
  <c r="L193" i="7"/>
  <c r="K193" i="7"/>
  <c r="J193" i="7"/>
  <c r="I193" i="7"/>
  <c r="H193" i="7"/>
  <c r="G193" i="7"/>
  <c r="F193" i="7"/>
  <c r="E193" i="7"/>
  <c r="D193" i="7"/>
  <c r="C193" i="7"/>
  <c r="B193" i="7"/>
  <c r="A193" i="7"/>
  <c r="AB192" i="7"/>
  <c r="AA192" i="7"/>
  <c r="Z192" i="7"/>
  <c r="Y192" i="7"/>
  <c r="X192" i="7"/>
  <c r="W192" i="7"/>
  <c r="V192" i="7"/>
  <c r="U192" i="7"/>
  <c r="T192" i="7"/>
  <c r="S192" i="7"/>
  <c r="R192" i="7"/>
  <c r="Q192" i="7"/>
  <c r="P192" i="7"/>
  <c r="O192" i="7"/>
  <c r="N192" i="7"/>
  <c r="M192" i="7"/>
  <c r="L192" i="7"/>
  <c r="K192" i="7"/>
  <c r="J192" i="7"/>
  <c r="I192" i="7"/>
  <c r="H192" i="7"/>
  <c r="G192" i="7"/>
  <c r="F192" i="7"/>
  <c r="E192" i="7"/>
  <c r="D192" i="7"/>
  <c r="C192" i="7"/>
  <c r="B192" i="7"/>
  <c r="A192" i="7"/>
  <c r="AB191" i="7"/>
  <c r="AA191" i="7"/>
  <c r="Z191" i="7"/>
  <c r="Y191" i="7"/>
  <c r="X191" i="7"/>
  <c r="W191" i="7"/>
  <c r="V191" i="7"/>
  <c r="U191" i="7"/>
  <c r="T191" i="7"/>
  <c r="S191" i="7"/>
  <c r="R191" i="7"/>
  <c r="Q191" i="7"/>
  <c r="P191" i="7"/>
  <c r="O191" i="7"/>
  <c r="N191" i="7"/>
  <c r="M191" i="7"/>
  <c r="L191" i="7"/>
  <c r="K191" i="7"/>
  <c r="J191" i="7"/>
  <c r="I191" i="7"/>
  <c r="H191" i="7"/>
  <c r="G191" i="7"/>
  <c r="F191" i="7"/>
  <c r="E191" i="7"/>
  <c r="D191" i="7"/>
  <c r="C191" i="7"/>
  <c r="B191" i="7"/>
  <c r="A191" i="7"/>
  <c r="AB190" i="7"/>
  <c r="AA190" i="7"/>
  <c r="Z190" i="7"/>
  <c r="Y190" i="7"/>
  <c r="X190" i="7"/>
  <c r="W190" i="7"/>
  <c r="V190" i="7"/>
  <c r="U190" i="7"/>
  <c r="T190" i="7"/>
  <c r="S190" i="7"/>
  <c r="R190" i="7"/>
  <c r="Q190" i="7"/>
  <c r="P190" i="7"/>
  <c r="O190" i="7"/>
  <c r="N190" i="7"/>
  <c r="M190" i="7"/>
  <c r="L190" i="7"/>
  <c r="K190" i="7"/>
  <c r="J190" i="7"/>
  <c r="I190" i="7"/>
  <c r="H190" i="7"/>
  <c r="G190" i="7"/>
  <c r="F190" i="7"/>
  <c r="E190" i="7"/>
  <c r="D190" i="7"/>
  <c r="C190" i="7"/>
  <c r="B190" i="7"/>
  <c r="A190" i="7"/>
  <c r="AB189" i="7"/>
  <c r="AA189" i="7"/>
  <c r="Z189" i="7"/>
  <c r="Y189" i="7"/>
  <c r="X189" i="7"/>
  <c r="W189" i="7"/>
  <c r="V189" i="7"/>
  <c r="U189" i="7"/>
  <c r="T189" i="7"/>
  <c r="S189" i="7"/>
  <c r="R189" i="7"/>
  <c r="Q189" i="7"/>
  <c r="P189" i="7"/>
  <c r="O189" i="7"/>
  <c r="N189" i="7"/>
  <c r="M189" i="7"/>
  <c r="L189" i="7"/>
  <c r="K189" i="7"/>
  <c r="J189" i="7"/>
  <c r="I189" i="7"/>
  <c r="H189" i="7"/>
  <c r="G189" i="7"/>
  <c r="F189" i="7"/>
  <c r="E189" i="7"/>
  <c r="D189" i="7"/>
  <c r="C189" i="7"/>
  <c r="B189" i="7"/>
  <c r="A189" i="7"/>
  <c r="AB188" i="7"/>
  <c r="AA188" i="7"/>
  <c r="Z188" i="7"/>
  <c r="Y188" i="7"/>
  <c r="X188" i="7"/>
  <c r="W188" i="7"/>
  <c r="V188" i="7"/>
  <c r="U188" i="7"/>
  <c r="T188" i="7"/>
  <c r="S188" i="7"/>
  <c r="R188" i="7"/>
  <c r="Q188" i="7"/>
  <c r="P188" i="7"/>
  <c r="O188" i="7"/>
  <c r="N188" i="7"/>
  <c r="M188" i="7"/>
  <c r="L188" i="7"/>
  <c r="K188" i="7"/>
  <c r="J188" i="7"/>
  <c r="I188" i="7"/>
  <c r="H188" i="7"/>
  <c r="G188" i="7"/>
  <c r="F188" i="7"/>
  <c r="E188" i="7"/>
  <c r="D188" i="7"/>
  <c r="C188" i="7"/>
  <c r="B188" i="7"/>
  <c r="A188" i="7"/>
  <c r="AB187" i="7"/>
  <c r="AA187" i="7"/>
  <c r="Z187" i="7"/>
  <c r="Y187" i="7"/>
  <c r="X187" i="7"/>
  <c r="W187" i="7"/>
  <c r="V187" i="7"/>
  <c r="U187" i="7"/>
  <c r="T187" i="7"/>
  <c r="S187" i="7"/>
  <c r="R187" i="7"/>
  <c r="Q187" i="7"/>
  <c r="P187" i="7"/>
  <c r="O187" i="7"/>
  <c r="N187" i="7"/>
  <c r="M187" i="7"/>
  <c r="L187" i="7"/>
  <c r="K187" i="7"/>
  <c r="J187" i="7"/>
  <c r="I187" i="7"/>
  <c r="H187" i="7"/>
  <c r="G187" i="7"/>
  <c r="F187" i="7"/>
  <c r="E187" i="7"/>
  <c r="D187" i="7"/>
  <c r="C187" i="7"/>
  <c r="B187" i="7"/>
  <c r="A187" i="7"/>
  <c r="AB186" i="7"/>
  <c r="AA186" i="7"/>
  <c r="Z186" i="7"/>
  <c r="Y186" i="7"/>
  <c r="X186" i="7"/>
  <c r="W186" i="7"/>
  <c r="V186" i="7"/>
  <c r="U186" i="7"/>
  <c r="T186" i="7"/>
  <c r="S186" i="7"/>
  <c r="R186" i="7"/>
  <c r="Q186" i="7"/>
  <c r="P186" i="7"/>
  <c r="O186" i="7"/>
  <c r="N186" i="7"/>
  <c r="M186" i="7"/>
  <c r="L186" i="7"/>
  <c r="K186" i="7"/>
  <c r="J186" i="7"/>
  <c r="I186" i="7"/>
  <c r="H186" i="7"/>
  <c r="G186" i="7"/>
  <c r="F186" i="7"/>
  <c r="E186" i="7"/>
  <c r="D186" i="7"/>
  <c r="C186" i="7"/>
  <c r="B186" i="7"/>
  <c r="A186" i="7"/>
  <c r="AB185" i="7"/>
  <c r="AA185" i="7"/>
  <c r="Z185" i="7"/>
  <c r="Y185" i="7"/>
  <c r="X185" i="7"/>
  <c r="W185" i="7"/>
  <c r="V185" i="7"/>
  <c r="U185" i="7"/>
  <c r="T185" i="7"/>
  <c r="S185" i="7"/>
  <c r="R185" i="7"/>
  <c r="Q185" i="7"/>
  <c r="P185" i="7"/>
  <c r="O185" i="7"/>
  <c r="N185" i="7"/>
  <c r="M185" i="7"/>
  <c r="L185" i="7"/>
  <c r="K185" i="7"/>
  <c r="J185" i="7"/>
  <c r="I185" i="7"/>
  <c r="H185" i="7"/>
  <c r="G185" i="7"/>
  <c r="F185" i="7"/>
  <c r="E185" i="7"/>
  <c r="D185" i="7"/>
  <c r="C185" i="7"/>
  <c r="B185" i="7"/>
  <c r="A185" i="7"/>
  <c r="AB184" i="7"/>
  <c r="AA184" i="7"/>
  <c r="Z184" i="7"/>
  <c r="Y184" i="7"/>
  <c r="X184" i="7"/>
  <c r="W184" i="7"/>
  <c r="V184" i="7"/>
  <c r="U184" i="7"/>
  <c r="T184" i="7"/>
  <c r="S184" i="7"/>
  <c r="R184" i="7"/>
  <c r="Q184" i="7"/>
  <c r="P184" i="7"/>
  <c r="O184" i="7"/>
  <c r="N184" i="7"/>
  <c r="M184" i="7"/>
  <c r="L184" i="7"/>
  <c r="K184" i="7"/>
  <c r="J184" i="7"/>
  <c r="I184" i="7"/>
  <c r="H184" i="7"/>
  <c r="G184" i="7"/>
  <c r="F184" i="7"/>
  <c r="E184" i="7"/>
  <c r="D184" i="7"/>
  <c r="C184" i="7"/>
  <c r="B184" i="7"/>
  <c r="A184" i="7"/>
  <c r="AB183" i="7"/>
  <c r="AA183" i="7"/>
  <c r="Z183" i="7"/>
  <c r="Y183" i="7"/>
  <c r="X183" i="7"/>
  <c r="W183" i="7"/>
  <c r="V183" i="7"/>
  <c r="U183" i="7"/>
  <c r="T183" i="7"/>
  <c r="S183" i="7"/>
  <c r="R183" i="7"/>
  <c r="Q183" i="7"/>
  <c r="P183" i="7"/>
  <c r="O183" i="7"/>
  <c r="N183" i="7"/>
  <c r="M183" i="7"/>
  <c r="L183" i="7"/>
  <c r="K183" i="7"/>
  <c r="J183" i="7"/>
  <c r="I183" i="7"/>
  <c r="H183" i="7"/>
  <c r="G183" i="7"/>
  <c r="F183" i="7"/>
  <c r="E183" i="7"/>
  <c r="D183" i="7"/>
  <c r="C183" i="7"/>
  <c r="B183" i="7"/>
  <c r="A183" i="7"/>
  <c r="AB182" i="7"/>
  <c r="AA182" i="7"/>
  <c r="Z182" i="7"/>
  <c r="Y182" i="7"/>
  <c r="X182" i="7"/>
  <c r="W182" i="7"/>
  <c r="V182" i="7"/>
  <c r="U182" i="7"/>
  <c r="T182" i="7"/>
  <c r="S182" i="7"/>
  <c r="R182" i="7"/>
  <c r="Q182" i="7"/>
  <c r="P182" i="7"/>
  <c r="O182" i="7"/>
  <c r="N182" i="7"/>
  <c r="M182" i="7"/>
  <c r="L182" i="7"/>
  <c r="K182" i="7"/>
  <c r="J182" i="7"/>
  <c r="I182" i="7"/>
  <c r="H182" i="7"/>
  <c r="G182" i="7"/>
  <c r="F182" i="7"/>
  <c r="E182" i="7"/>
  <c r="D182" i="7"/>
  <c r="C182" i="7"/>
  <c r="B182" i="7"/>
  <c r="A182" i="7"/>
  <c r="AB181" i="7"/>
  <c r="AA181" i="7"/>
  <c r="Z181" i="7"/>
  <c r="Y181" i="7"/>
  <c r="X181" i="7"/>
  <c r="W181" i="7"/>
  <c r="V181" i="7"/>
  <c r="U181" i="7"/>
  <c r="T181" i="7"/>
  <c r="S181" i="7"/>
  <c r="R181" i="7"/>
  <c r="Q181" i="7"/>
  <c r="P181" i="7"/>
  <c r="O181" i="7"/>
  <c r="N181" i="7"/>
  <c r="M181" i="7"/>
  <c r="L181" i="7"/>
  <c r="K181" i="7"/>
  <c r="J181" i="7"/>
  <c r="I181" i="7"/>
  <c r="H181" i="7"/>
  <c r="G181" i="7"/>
  <c r="F181" i="7"/>
  <c r="E181" i="7"/>
  <c r="D181" i="7"/>
  <c r="C181" i="7"/>
  <c r="B181" i="7"/>
  <c r="A181" i="7"/>
  <c r="AB180" i="7"/>
  <c r="AA180" i="7"/>
  <c r="Z180" i="7"/>
  <c r="Y180" i="7"/>
  <c r="X180" i="7"/>
  <c r="W180" i="7"/>
  <c r="V180" i="7"/>
  <c r="U180" i="7"/>
  <c r="T180" i="7"/>
  <c r="S180" i="7"/>
  <c r="R180" i="7"/>
  <c r="Q180" i="7"/>
  <c r="P180" i="7"/>
  <c r="O180" i="7"/>
  <c r="N180" i="7"/>
  <c r="M180" i="7"/>
  <c r="L180" i="7"/>
  <c r="K180" i="7"/>
  <c r="J180" i="7"/>
  <c r="I180" i="7"/>
  <c r="H180" i="7"/>
  <c r="G180" i="7"/>
  <c r="F180" i="7"/>
  <c r="E180" i="7"/>
  <c r="D180" i="7"/>
  <c r="C180" i="7"/>
  <c r="B180" i="7"/>
  <c r="A180" i="7"/>
  <c r="AB179" i="7"/>
  <c r="AA179" i="7"/>
  <c r="Z179" i="7"/>
  <c r="Y179" i="7"/>
  <c r="X179" i="7"/>
  <c r="W179" i="7"/>
  <c r="V179" i="7"/>
  <c r="U179" i="7"/>
  <c r="T179" i="7"/>
  <c r="S179" i="7"/>
  <c r="R179" i="7"/>
  <c r="Q179" i="7"/>
  <c r="P179" i="7"/>
  <c r="O179" i="7"/>
  <c r="N179" i="7"/>
  <c r="M179" i="7"/>
  <c r="L179" i="7"/>
  <c r="K179" i="7"/>
  <c r="J179" i="7"/>
  <c r="I179" i="7"/>
  <c r="H179" i="7"/>
  <c r="G179" i="7"/>
  <c r="F179" i="7"/>
  <c r="E179" i="7"/>
  <c r="D179" i="7"/>
  <c r="C179" i="7"/>
  <c r="B179" i="7"/>
  <c r="A179" i="7"/>
  <c r="AB178" i="7"/>
  <c r="AA178" i="7"/>
  <c r="Z178" i="7"/>
  <c r="Y178" i="7"/>
  <c r="X178" i="7"/>
  <c r="W178" i="7"/>
  <c r="V178" i="7"/>
  <c r="U178" i="7"/>
  <c r="T178" i="7"/>
  <c r="S178" i="7"/>
  <c r="R178" i="7"/>
  <c r="Q178" i="7"/>
  <c r="P178" i="7"/>
  <c r="O178" i="7"/>
  <c r="N178" i="7"/>
  <c r="M178" i="7"/>
  <c r="L178" i="7"/>
  <c r="K178" i="7"/>
  <c r="J178" i="7"/>
  <c r="I178" i="7"/>
  <c r="H178" i="7"/>
  <c r="G178" i="7"/>
  <c r="F178" i="7"/>
  <c r="E178" i="7"/>
  <c r="D178" i="7"/>
  <c r="C178" i="7"/>
  <c r="B178" i="7"/>
  <c r="A178" i="7"/>
  <c r="AB177" i="7"/>
  <c r="AA177" i="7"/>
  <c r="Z177" i="7"/>
  <c r="Y177" i="7"/>
  <c r="X177" i="7"/>
  <c r="W177" i="7"/>
  <c r="V177" i="7"/>
  <c r="U177" i="7"/>
  <c r="T177" i="7"/>
  <c r="S177" i="7"/>
  <c r="R177" i="7"/>
  <c r="Q177" i="7"/>
  <c r="P177" i="7"/>
  <c r="O177" i="7"/>
  <c r="N177" i="7"/>
  <c r="M177" i="7"/>
  <c r="L177" i="7"/>
  <c r="K177" i="7"/>
  <c r="J177" i="7"/>
  <c r="I177" i="7"/>
  <c r="H177" i="7"/>
  <c r="G177" i="7"/>
  <c r="F177" i="7"/>
  <c r="E177" i="7"/>
  <c r="D177" i="7"/>
  <c r="C177" i="7"/>
  <c r="B177" i="7"/>
  <c r="A177" i="7"/>
  <c r="AB176" i="7"/>
  <c r="AA176" i="7"/>
  <c r="Z176" i="7"/>
  <c r="Y176" i="7"/>
  <c r="X176" i="7"/>
  <c r="W176" i="7"/>
  <c r="V176" i="7"/>
  <c r="U176" i="7"/>
  <c r="T176" i="7"/>
  <c r="S176" i="7"/>
  <c r="R176" i="7"/>
  <c r="Q176" i="7"/>
  <c r="P176" i="7"/>
  <c r="O176" i="7"/>
  <c r="N176" i="7"/>
  <c r="M176" i="7"/>
  <c r="L176" i="7"/>
  <c r="K176" i="7"/>
  <c r="J176" i="7"/>
  <c r="I176" i="7"/>
  <c r="H176" i="7"/>
  <c r="G176" i="7"/>
  <c r="F176" i="7"/>
  <c r="E176" i="7"/>
  <c r="D176" i="7"/>
  <c r="C176" i="7"/>
  <c r="B176" i="7"/>
  <c r="A176" i="7"/>
  <c r="AB175" i="7"/>
  <c r="AA175" i="7"/>
  <c r="Z175" i="7"/>
  <c r="Y175" i="7"/>
  <c r="X175" i="7"/>
  <c r="W175" i="7"/>
  <c r="V175" i="7"/>
  <c r="U175" i="7"/>
  <c r="T175" i="7"/>
  <c r="S175" i="7"/>
  <c r="R175" i="7"/>
  <c r="Q175" i="7"/>
  <c r="P175" i="7"/>
  <c r="O175" i="7"/>
  <c r="N175" i="7"/>
  <c r="M175" i="7"/>
  <c r="L175" i="7"/>
  <c r="K175" i="7"/>
  <c r="J175" i="7"/>
  <c r="I175" i="7"/>
  <c r="H175" i="7"/>
  <c r="G175" i="7"/>
  <c r="F175" i="7"/>
  <c r="E175" i="7"/>
  <c r="D175" i="7"/>
  <c r="C175" i="7"/>
  <c r="B175" i="7"/>
  <c r="A175" i="7"/>
  <c r="AB174" i="7"/>
  <c r="AA174" i="7"/>
  <c r="Z174" i="7"/>
  <c r="Y174" i="7"/>
  <c r="X174" i="7"/>
  <c r="W174" i="7"/>
  <c r="V174" i="7"/>
  <c r="U174" i="7"/>
  <c r="T174" i="7"/>
  <c r="S174" i="7"/>
  <c r="R174" i="7"/>
  <c r="Q174" i="7"/>
  <c r="P174" i="7"/>
  <c r="O174" i="7"/>
  <c r="N174" i="7"/>
  <c r="M174" i="7"/>
  <c r="L174" i="7"/>
  <c r="K174" i="7"/>
  <c r="J174" i="7"/>
  <c r="I174" i="7"/>
  <c r="H174" i="7"/>
  <c r="G174" i="7"/>
  <c r="F174" i="7"/>
  <c r="E174" i="7"/>
  <c r="D174" i="7"/>
  <c r="C174" i="7"/>
  <c r="B174" i="7"/>
  <c r="A174" i="7"/>
  <c r="AB173" i="7"/>
  <c r="AA173" i="7"/>
  <c r="Z173" i="7"/>
  <c r="Y173" i="7"/>
  <c r="X173" i="7"/>
  <c r="W173" i="7"/>
  <c r="V173" i="7"/>
  <c r="U173" i="7"/>
  <c r="T173" i="7"/>
  <c r="S173" i="7"/>
  <c r="R173" i="7"/>
  <c r="Q173" i="7"/>
  <c r="P173" i="7"/>
  <c r="O173" i="7"/>
  <c r="N173" i="7"/>
  <c r="M173" i="7"/>
  <c r="L173" i="7"/>
  <c r="K173" i="7"/>
  <c r="J173" i="7"/>
  <c r="I173" i="7"/>
  <c r="H173" i="7"/>
  <c r="G173" i="7"/>
  <c r="F173" i="7"/>
  <c r="E173" i="7"/>
  <c r="D173" i="7"/>
  <c r="C173" i="7"/>
  <c r="B173" i="7"/>
  <c r="A173" i="7"/>
  <c r="AB172" i="7"/>
  <c r="AA172" i="7"/>
  <c r="Z172" i="7"/>
  <c r="Y172" i="7"/>
  <c r="X172" i="7"/>
  <c r="W172" i="7"/>
  <c r="V172" i="7"/>
  <c r="U172" i="7"/>
  <c r="T172" i="7"/>
  <c r="S172" i="7"/>
  <c r="R172" i="7"/>
  <c r="Q172" i="7"/>
  <c r="P172" i="7"/>
  <c r="O172" i="7"/>
  <c r="N172" i="7"/>
  <c r="M172" i="7"/>
  <c r="L172" i="7"/>
  <c r="K172" i="7"/>
  <c r="J172" i="7"/>
  <c r="I172" i="7"/>
  <c r="H172" i="7"/>
  <c r="G172" i="7"/>
  <c r="F172" i="7"/>
  <c r="E172" i="7"/>
  <c r="D172" i="7"/>
  <c r="C172" i="7"/>
  <c r="B172" i="7"/>
  <c r="A172" i="7"/>
  <c r="AB171" i="7"/>
  <c r="AA171" i="7"/>
  <c r="Z171" i="7"/>
  <c r="Y171" i="7"/>
  <c r="X171" i="7"/>
  <c r="W171" i="7"/>
  <c r="V171" i="7"/>
  <c r="U171" i="7"/>
  <c r="T171" i="7"/>
  <c r="S171" i="7"/>
  <c r="R171" i="7"/>
  <c r="Q171" i="7"/>
  <c r="P171" i="7"/>
  <c r="O171" i="7"/>
  <c r="N171" i="7"/>
  <c r="M171" i="7"/>
  <c r="L171" i="7"/>
  <c r="K171" i="7"/>
  <c r="J171" i="7"/>
  <c r="I171" i="7"/>
  <c r="H171" i="7"/>
  <c r="G171" i="7"/>
  <c r="F171" i="7"/>
  <c r="E171" i="7"/>
  <c r="D171" i="7"/>
  <c r="C171" i="7"/>
  <c r="B171" i="7"/>
  <c r="A171" i="7"/>
  <c r="AB170" i="7"/>
  <c r="AA170" i="7"/>
  <c r="Z170" i="7"/>
  <c r="Y170" i="7"/>
  <c r="X170" i="7"/>
  <c r="W170" i="7"/>
  <c r="V170" i="7"/>
  <c r="U170" i="7"/>
  <c r="T170" i="7"/>
  <c r="S170" i="7"/>
  <c r="R170" i="7"/>
  <c r="Q170" i="7"/>
  <c r="P170" i="7"/>
  <c r="O170" i="7"/>
  <c r="N170" i="7"/>
  <c r="M170" i="7"/>
  <c r="L170" i="7"/>
  <c r="K170" i="7"/>
  <c r="J170" i="7"/>
  <c r="I170" i="7"/>
  <c r="H170" i="7"/>
  <c r="G170" i="7"/>
  <c r="F170" i="7"/>
  <c r="E170" i="7"/>
  <c r="D170" i="7"/>
  <c r="C170" i="7"/>
  <c r="B170" i="7"/>
  <c r="A170" i="7"/>
  <c r="AB169" i="7"/>
  <c r="AA169" i="7"/>
  <c r="Z169" i="7"/>
  <c r="Y169" i="7"/>
  <c r="X169" i="7"/>
  <c r="W169" i="7"/>
  <c r="V169" i="7"/>
  <c r="U169" i="7"/>
  <c r="T169" i="7"/>
  <c r="S169" i="7"/>
  <c r="R169" i="7"/>
  <c r="Q169" i="7"/>
  <c r="P169" i="7"/>
  <c r="O169" i="7"/>
  <c r="N169" i="7"/>
  <c r="M169" i="7"/>
  <c r="L169" i="7"/>
  <c r="K169" i="7"/>
  <c r="J169" i="7"/>
  <c r="I169" i="7"/>
  <c r="H169" i="7"/>
  <c r="G169" i="7"/>
  <c r="F169" i="7"/>
  <c r="E169" i="7"/>
  <c r="D169" i="7"/>
  <c r="C169" i="7"/>
  <c r="B169" i="7"/>
  <c r="A169" i="7"/>
  <c r="AB168" i="7"/>
  <c r="AA168" i="7"/>
  <c r="Z168" i="7"/>
  <c r="Y168" i="7"/>
  <c r="X168" i="7"/>
  <c r="W168" i="7"/>
  <c r="V168" i="7"/>
  <c r="U168" i="7"/>
  <c r="T168" i="7"/>
  <c r="S168" i="7"/>
  <c r="R168" i="7"/>
  <c r="Q168" i="7"/>
  <c r="P168" i="7"/>
  <c r="O168" i="7"/>
  <c r="N168" i="7"/>
  <c r="M168" i="7"/>
  <c r="L168" i="7"/>
  <c r="K168" i="7"/>
  <c r="J168" i="7"/>
  <c r="I168" i="7"/>
  <c r="H168" i="7"/>
  <c r="G168" i="7"/>
  <c r="F168" i="7"/>
  <c r="E168" i="7"/>
  <c r="D168" i="7"/>
  <c r="C168" i="7"/>
  <c r="B168" i="7"/>
  <c r="A168" i="7"/>
  <c r="AB167" i="7"/>
  <c r="AA167" i="7"/>
  <c r="Z167" i="7"/>
  <c r="Y167" i="7"/>
  <c r="X167" i="7"/>
  <c r="W167" i="7"/>
  <c r="V167" i="7"/>
  <c r="U167" i="7"/>
  <c r="T167" i="7"/>
  <c r="S167" i="7"/>
  <c r="R167" i="7"/>
  <c r="Q167" i="7"/>
  <c r="P167" i="7"/>
  <c r="O167" i="7"/>
  <c r="N167" i="7"/>
  <c r="M167" i="7"/>
  <c r="L167" i="7"/>
  <c r="K167" i="7"/>
  <c r="J167" i="7"/>
  <c r="I167" i="7"/>
  <c r="H167" i="7"/>
  <c r="G167" i="7"/>
  <c r="F167" i="7"/>
  <c r="E167" i="7"/>
  <c r="D167" i="7"/>
  <c r="C167" i="7"/>
  <c r="B167" i="7"/>
  <c r="A167" i="7"/>
  <c r="AB166" i="7"/>
  <c r="AA166" i="7"/>
  <c r="Z166" i="7"/>
  <c r="Y166" i="7"/>
  <c r="X166" i="7"/>
  <c r="W166" i="7"/>
  <c r="V166" i="7"/>
  <c r="U166" i="7"/>
  <c r="T166" i="7"/>
  <c r="S166" i="7"/>
  <c r="R166" i="7"/>
  <c r="Q166" i="7"/>
  <c r="P166" i="7"/>
  <c r="O166" i="7"/>
  <c r="N166" i="7"/>
  <c r="M166" i="7"/>
  <c r="L166" i="7"/>
  <c r="K166" i="7"/>
  <c r="J166" i="7"/>
  <c r="I166" i="7"/>
  <c r="H166" i="7"/>
  <c r="G166" i="7"/>
  <c r="F166" i="7"/>
  <c r="E166" i="7"/>
  <c r="D166" i="7"/>
  <c r="C166" i="7"/>
  <c r="B166" i="7"/>
  <c r="A166" i="7"/>
  <c r="AB165" i="7"/>
  <c r="AA165" i="7"/>
  <c r="Z165" i="7"/>
  <c r="Y165" i="7"/>
  <c r="X165" i="7"/>
  <c r="W165" i="7"/>
  <c r="V165" i="7"/>
  <c r="U165" i="7"/>
  <c r="T165" i="7"/>
  <c r="S165" i="7"/>
  <c r="R165" i="7"/>
  <c r="Q165" i="7"/>
  <c r="P165" i="7"/>
  <c r="O165" i="7"/>
  <c r="N165" i="7"/>
  <c r="M165" i="7"/>
  <c r="L165" i="7"/>
  <c r="K165" i="7"/>
  <c r="J165" i="7"/>
  <c r="I165" i="7"/>
  <c r="H165" i="7"/>
  <c r="G165" i="7"/>
  <c r="F165" i="7"/>
  <c r="E165" i="7"/>
  <c r="D165" i="7"/>
  <c r="C165" i="7"/>
  <c r="B165" i="7"/>
  <c r="A165" i="7"/>
  <c r="AB164" i="7"/>
  <c r="AA164" i="7"/>
  <c r="Z164" i="7"/>
  <c r="Y164" i="7"/>
  <c r="X164" i="7"/>
  <c r="W164" i="7"/>
  <c r="V164" i="7"/>
  <c r="U164" i="7"/>
  <c r="T164" i="7"/>
  <c r="S164" i="7"/>
  <c r="R164" i="7"/>
  <c r="Q164" i="7"/>
  <c r="P164" i="7"/>
  <c r="O164" i="7"/>
  <c r="N164" i="7"/>
  <c r="M164" i="7"/>
  <c r="L164" i="7"/>
  <c r="K164" i="7"/>
  <c r="J164" i="7"/>
  <c r="I164" i="7"/>
  <c r="H164" i="7"/>
  <c r="G164" i="7"/>
  <c r="F164" i="7"/>
  <c r="E164" i="7"/>
  <c r="D164" i="7"/>
  <c r="C164" i="7"/>
  <c r="B164" i="7"/>
  <c r="A164" i="7"/>
  <c r="AB163" i="7"/>
  <c r="AA163" i="7"/>
  <c r="Z163" i="7"/>
  <c r="Y163" i="7"/>
  <c r="X163" i="7"/>
  <c r="W163" i="7"/>
  <c r="V163" i="7"/>
  <c r="U163" i="7"/>
  <c r="T163" i="7"/>
  <c r="S163" i="7"/>
  <c r="R163" i="7"/>
  <c r="Q163" i="7"/>
  <c r="P163" i="7"/>
  <c r="O163" i="7"/>
  <c r="N163" i="7"/>
  <c r="M163" i="7"/>
  <c r="L163" i="7"/>
  <c r="K163" i="7"/>
  <c r="J163" i="7"/>
  <c r="I163" i="7"/>
  <c r="H163" i="7"/>
  <c r="G163" i="7"/>
  <c r="F163" i="7"/>
  <c r="E163" i="7"/>
  <c r="D163" i="7"/>
  <c r="C163" i="7"/>
  <c r="B163" i="7"/>
  <c r="A163" i="7"/>
  <c r="AB162" i="7"/>
  <c r="AA162" i="7"/>
  <c r="Z162" i="7"/>
  <c r="Y162" i="7"/>
  <c r="X162" i="7"/>
  <c r="W162" i="7"/>
  <c r="V162" i="7"/>
  <c r="U162" i="7"/>
  <c r="T162" i="7"/>
  <c r="S162" i="7"/>
  <c r="R162" i="7"/>
  <c r="Q162" i="7"/>
  <c r="P162" i="7"/>
  <c r="O162" i="7"/>
  <c r="N162" i="7"/>
  <c r="M162" i="7"/>
  <c r="L162" i="7"/>
  <c r="K162" i="7"/>
  <c r="J162" i="7"/>
  <c r="I162" i="7"/>
  <c r="H162" i="7"/>
  <c r="G162" i="7"/>
  <c r="F162" i="7"/>
  <c r="E162" i="7"/>
  <c r="D162" i="7"/>
  <c r="C162" i="7"/>
  <c r="B162" i="7"/>
  <c r="A162" i="7"/>
  <c r="AB161" i="7"/>
  <c r="AA161" i="7"/>
  <c r="Z161" i="7"/>
  <c r="Y161" i="7"/>
  <c r="X161" i="7"/>
  <c r="W161" i="7"/>
  <c r="V161" i="7"/>
  <c r="U161" i="7"/>
  <c r="T161" i="7"/>
  <c r="S161" i="7"/>
  <c r="R161" i="7"/>
  <c r="Q161" i="7"/>
  <c r="P161" i="7"/>
  <c r="O161" i="7"/>
  <c r="N161" i="7"/>
  <c r="M161" i="7"/>
  <c r="L161" i="7"/>
  <c r="K161" i="7"/>
  <c r="J161" i="7"/>
  <c r="I161" i="7"/>
  <c r="H161" i="7"/>
  <c r="G161" i="7"/>
  <c r="F161" i="7"/>
  <c r="E161" i="7"/>
  <c r="D161" i="7"/>
  <c r="C161" i="7"/>
  <c r="B161" i="7"/>
  <c r="A161" i="7"/>
  <c r="AB160" i="7"/>
  <c r="AA160" i="7"/>
  <c r="Z160" i="7"/>
  <c r="Y160" i="7"/>
  <c r="X160" i="7"/>
  <c r="W160" i="7"/>
  <c r="V160" i="7"/>
  <c r="U160" i="7"/>
  <c r="T160" i="7"/>
  <c r="S160" i="7"/>
  <c r="R160" i="7"/>
  <c r="Q160" i="7"/>
  <c r="P160" i="7"/>
  <c r="O160" i="7"/>
  <c r="N160" i="7"/>
  <c r="M160" i="7"/>
  <c r="L160" i="7"/>
  <c r="K160" i="7"/>
  <c r="J160" i="7"/>
  <c r="I160" i="7"/>
  <c r="H160" i="7"/>
  <c r="G160" i="7"/>
  <c r="F160" i="7"/>
  <c r="E160" i="7"/>
  <c r="D160" i="7"/>
  <c r="C160" i="7"/>
  <c r="B160" i="7"/>
  <c r="A160" i="7"/>
  <c r="AB159" i="7"/>
  <c r="AA159" i="7"/>
  <c r="Z159" i="7"/>
  <c r="Y159" i="7"/>
  <c r="X159" i="7"/>
  <c r="W159" i="7"/>
  <c r="V159" i="7"/>
  <c r="U159" i="7"/>
  <c r="T159" i="7"/>
  <c r="S159" i="7"/>
  <c r="R159" i="7"/>
  <c r="Q159" i="7"/>
  <c r="P159" i="7"/>
  <c r="O159" i="7"/>
  <c r="N159" i="7"/>
  <c r="M159" i="7"/>
  <c r="L159" i="7"/>
  <c r="K159" i="7"/>
  <c r="J159" i="7"/>
  <c r="I159" i="7"/>
  <c r="H159" i="7"/>
  <c r="G159" i="7"/>
  <c r="F159" i="7"/>
  <c r="E159" i="7"/>
  <c r="D159" i="7"/>
  <c r="C159" i="7"/>
  <c r="B159" i="7"/>
  <c r="A159" i="7"/>
  <c r="AB158" i="7"/>
  <c r="AA158" i="7"/>
  <c r="Z158" i="7"/>
  <c r="Y158" i="7"/>
  <c r="X158" i="7"/>
  <c r="W158" i="7"/>
  <c r="V158" i="7"/>
  <c r="U158" i="7"/>
  <c r="T158" i="7"/>
  <c r="S158" i="7"/>
  <c r="R158" i="7"/>
  <c r="Q158" i="7"/>
  <c r="P158" i="7"/>
  <c r="O158" i="7"/>
  <c r="N158" i="7"/>
  <c r="M158" i="7"/>
  <c r="L158" i="7"/>
  <c r="K158" i="7"/>
  <c r="J158" i="7"/>
  <c r="I158" i="7"/>
  <c r="H158" i="7"/>
  <c r="G158" i="7"/>
  <c r="F158" i="7"/>
  <c r="E158" i="7"/>
  <c r="D158" i="7"/>
  <c r="C158" i="7"/>
  <c r="B158" i="7"/>
  <c r="A158" i="7"/>
  <c r="AB157" i="7"/>
  <c r="AA157" i="7"/>
  <c r="Z157" i="7"/>
  <c r="Y157" i="7"/>
  <c r="X157" i="7"/>
  <c r="W157" i="7"/>
  <c r="V157" i="7"/>
  <c r="U157" i="7"/>
  <c r="T157" i="7"/>
  <c r="S157" i="7"/>
  <c r="R157" i="7"/>
  <c r="Q157" i="7"/>
  <c r="P157" i="7"/>
  <c r="O157" i="7"/>
  <c r="N157" i="7"/>
  <c r="M157" i="7"/>
  <c r="L157" i="7"/>
  <c r="K157" i="7"/>
  <c r="J157" i="7"/>
  <c r="I157" i="7"/>
  <c r="H157" i="7"/>
  <c r="G157" i="7"/>
  <c r="F157" i="7"/>
  <c r="E157" i="7"/>
  <c r="D157" i="7"/>
  <c r="C157" i="7"/>
  <c r="B157" i="7"/>
  <c r="A157" i="7"/>
  <c r="AB156" i="7"/>
  <c r="AA156" i="7"/>
  <c r="Z156" i="7"/>
  <c r="Y156" i="7"/>
  <c r="X156" i="7"/>
  <c r="W156" i="7"/>
  <c r="V156" i="7"/>
  <c r="U156" i="7"/>
  <c r="T156" i="7"/>
  <c r="S156" i="7"/>
  <c r="R156" i="7"/>
  <c r="Q156" i="7"/>
  <c r="P156" i="7"/>
  <c r="O156" i="7"/>
  <c r="N156" i="7"/>
  <c r="M156" i="7"/>
  <c r="L156" i="7"/>
  <c r="K156" i="7"/>
  <c r="J156" i="7"/>
  <c r="I156" i="7"/>
  <c r="H156" i="7"/>
  <c r="G156" i="7"/>
  <c r="F156" i="7"/>
  <c r="E156" i="7"/>
  <c r="D156" i="7"/>
  <c r="C156" i="7"/>
  <c r="B156" i="7"/>
  <c r="A156" i="7"/>
  <c r="AB155" i="7"/>
  <c r="AA155" i="7"/>
  <c r="Z155" i="7"/>
  <c r="Y155" i="7"/>
  <c r="X155" i="7"/>
  <c r="W155" i="7"/>
  <c r="V155" i="7"/>
  <c r="U155" i="7"/>
  <c r="T155" i="7"/>
  <c r="S155" i="7"/>
  <c r="R155" i="7"/>
  <c r="Q155" i="7"/>
  <c r="P155" i="7"/>
  <c r="O155" i="7"/>
  <c r="N155" i="7"/>
  <c r="M155" i="7"/>
  <c r="L155" i="7"/>
  <c r="K155" i="7"/>
  <c r="J155" i="7"/>
  <c r="I155" i="7"/>
  <c r="H155" i="7"/>
  <c r="G155" i="7"/>
  <c r="F155" i="7"/>
  <c r="E155" i="7"/>
  <c r="D155" i="7"/>
  <c r="C155" i="7"/>
  <c r="B155" i="7"/>
  <c r="A155" i="7"/>
  <c r="AB154" i="7"/>
  <c r="AA154" i="7"/>
  <c r="Z154" i="7"/>
  <c r="Y154" i="7"/>
  <c r="X154" i="7"/>
  <c r="W154" i="7"/>
  <c r="V154" i="7"/>
  <c r="U154" i="7"/>
  <c r="T154" i="7"/>
  <c r="S154" i="7"/>
  <c r="R154" i="7"/>
  <c r="Q154" i="7"/>
  <c r="P154" i="7"/>
  <c r="O154" i="7"/>
  <c r="N154" i="7"/>
  <c r="M154" i="7"/>
  <c r="L154" i="7"/>
  <c r="K154" i="7"/>
  <c r="J154" i="7"/>
  <c r="I154" i="7"/>
  <c r="H154" i="7"/>
  <c r="G154" i="7"/>
  <c r="F154" i="7"/>
  <c r="E154" i="7"/>
  <c r="D154" i="7"/>
  <c r="C154" i="7"/>
  <c r="B154" i="7"/>
  <c r="A154" i="7"/>
  <c r="AB153" i="7"/>
  <c r="AA153" i="7"/>
  <c r="Z153" i="7"/>
  <c r="Y153" i="7"/>
  <c r="X153" i="7"/>
  <c r="W153" i="7"/>
  <c r="V153" i="7"/>
  <c r="U153" i="7"/>
  <c r="T153" i="7"/>
  <c r="S153" i="7"/>
  <c r="R153" i="7"/>
  <c r="Q153" i="7"/>
  <c r="P153" i="7"/>
  <c r="O153" i="7"/>
  <c r="N153" i="7"/>
  <c r="M153" i="7"/>
  <c r="L153" i="7"/>
  <c r="K153" i="7"/>
  <c r="J153" i="7"/>
  <c r="I153" i="7"/>
  <c r="H153" i="7"/>
  <c r="G153" i="7"/>
  <c r="F153" i="7"/>
  <c r="E153" i="7"/>
  <c r="D153" i="7"/>
  <c r="C153" i="7"/>
  <c r="B153" i="7"/>
  <c r="A153" i="7"/>
  <c r="AB152" i="7"/>
  <c r="AA152" i="7"/>
  <c r="Z152" i="7"/>
  <c r="Y152" i="7"/>
  <c r="X152" i="7"/>
  <c r="W152" i="7"/>
  <c r="V152" i="7"/>
  <c r="U152" i="7"/>
  <c r="T152" i="7"/>
  <c r="S152" i="7"/>
  <c r="R152" i="7"/>
  <c r="Q152" i="7"/>
  <c r="P152" i="7"/>
  <c r="O152" i="7"/>
  <c r="N152" i="7"/>
  <c r="M152" i="7"/>
  <c r="L152" i="7"/>
  <c r="K152" i="7"/>
  <c r="J152" i="7"/>
  <c r="I152" i="7"/>
  <c r="H152" i="7"/>
  <c r="G152" i="7"/>
  <c r="F152" i="7"/>
  <c r="E152" i="7"/>
  <c r="D152" i="7"/>
  <c r="C152" i="7"/>
  <c r="B152" i="7"/>
  <c r="A152" i="7"/>
  <c r="AB151" i="7"/>
  <c r="AA151" i="7"/>
  <c r="Z151" i="7"/>
  <c r="Y151" i="7"/>
  <c r="X151" i="7"/>
  <c r="W151" i="7"/>
  <c r="V151" i="7"/>
  <c r="U151" i="7"/>
  <c r="T151" i="7"/>
  <c r="S151" i="7"/>
  <c r="R151" i="7"/>
  <c r="Q151" i="7"/>
  <c r="P151" i="7"/>
  <c r="O151" i="7"/>
  <c r="N151" i="7"/>
  <c r="M151" i="7"/>
  <c r="L151" i="7"/>
  <c r="K151" i="7"/>
  <c r="J151" i="7"/>
  <c r="I151" i="7"/>
  <c r="H151" i="7"/>
  <c r="G151" i="7"/>
  <c r="F151" i="7"/>
  <c r="E151" i="7"/>
  <c r="D151" i="7"/>
  <c r="C151" i="7"/>
  <c r="B151" i="7"/>
  <c r="A151" i="7"/>
  <c r="AB150" i="7"/>
  <c r="AA150" i="7"/>
  <c r="Z150" i="7"/>
  <c r="Y150" i="7"/>
  <c r="X150" i="7"/>
  <c r="W150" i="7"/>
  <c r="V150" i="7"/>
  <c r="U150" i="7"/>
  <c r="T150" i="7"/>
  <c r="S150" i="7"/>
  <c r="R150" i="7"/>
  <c r="Q150" i="7"/>
  <c r="P150" i="7"/>
  <c r="O150" i="7"/>
  <c r="N150" i="7"/>
  <c r="M150" i="7"/>
  <c r="L150" i="7"/>
  <c r="K150" i="7"/>
  <c r="J150" i="7"/>
  <c r="I150" i="7"/>
  <c r="H150" i="7"/>
  <c r="G150" i="7"/>
  <c r="F150" i="7"/>
  <c r="E150" i="7"/>
  <c r="D150" i="7"/>
  <c r="C150" i="7"/>
  <c r="B150" i="7"/>
  <c r="A150" i="7"/>
  <c r="AB149" i="7"/>
  <c r="AA149" i="7"/>
  <c r="Z149" i="7"/>
  <c r="Y149" i="7"/>
  <c r="X149" i="7"/>
  <c r="W149" i="7"/>
  <c r="V149" i="7"/>
  <c r="U149" i="7"/>
  <c r="T149" i="7"/>
  <c r="S149" i="7"/>
  <c r="R149" i="7"/>
  <c r="Q149" i="7"/>
  <c r="P149" i="7"/>
  <c r="O149" i="7"/>
  <c r="N149" i="7"/>
  <c r="M149" i="7"/>
  <c r="L149" i="7"/>
  <c r="K149" i="7"/>
  <c r="J149" i="7"/>
  <c r="I149" i="7"/>
  <c r="H149" i="7"/>
  <c r="G149" i="7"/>
  <c r="F149" i="7"/>
  <c r="E149" i="7"/>
  <c r="D149" i="7"/>
  <c r="C149" i="7"/>
  <c r="B149" i="7"/>
  <c r="A149" i="7"/>
  <c r="AB148" i="7"/>
  <c r="AA148" i="7"/>
  <c r="Z148" i="7"/>
  <c r="Y148" i="7"/>
  <c r="X148" i="7"/>
  <c r="W148" i="7"/>
  <c r="V148" i="7"/>
  <c r="U148" i="7"/>
  <c r="T148" i="7"/>
  <c r="S148" i="7"/>
  <c r="R148" i="7"/>
  <c r="Q148" i="7"/>
  <c r="P148" i="7"/>
  <c r="O148" i="7"/>
  <c r="N148" i="7"/>
  <c r="M148" i="7"/>
  <c r="L148" i="7"/>
  <c r="K148" i="7"/>
  <c r="J148" i="7"/>
  <c r="I148" i="7"/>
  <c r="H148" i="7"/>
  <c r="G148" i="7"/>
  <c r="F148" i="7"/>
  <c r="E148" i="7"/>
  <c r="D148" i="7"/>
  <c r="C148" i="7"/>
  <c r="B148" i="7"/>
  <c r="A148" i="7"/>
  <c r="AB147" i="7"/>
  <c r="AA147" i="7"/>
  <c r="Z147" i="7"/>
  <c r="Y147" i="7"/>
  <c r="X147" i="7"/>
  <c r="W147" i="7"/>
  <c r="V147" i="7"/>
  <c r="U147" i="7"/>
  <c r="T147" i="7"/>
  <c r="S147" i="7"/>
  <c r="R147" i="7"/>
  <c r="Q147" i="7"/>
  <c r="P147" i="7"/>
  <c r="O147" i="7"/>
  <c r="N147" i="7"/>
  <c r="M147" i="7"/>
  <c r="L147" i="7"/>
  <c r="K147" i="7"/>
  <c r="J147" i="7"/>
  <c r="I147" i="7"/>
  <c r="H147" i="7"/>
  <c r="G147" i="7"/>
  <c r="F147" i="7"/>
  <c r="E147" i="7"/>
  <c r="D147" i="7"/>
  <c r="C147" i="7"/>
  <c r="B147" i="7"/>
  <c r="A147" i="7"/>
  <c r="AB146" i="7"/>
  <c r="AA146" i="7"/>
  <c r="Z146" i="7"/>
  <c r="Y146" i="7"/>
  <c r="X146" i="7"/>
  <c r="W146" i="7"/>
  <c r="V146" i="7"/>
  <c r="U146" i="7"/>
  <c r="T146" i="7"/>
  <c r="S146" i="7"/>
  <c r="R146" i="7"/>
  <c r="Q146" i="7"/>
  <c r="P146" i="7"/>
  <c r="O146" i="7"/>
  <c r="N146" i="7"/>
  <c r="M146" i="7"/>
  <c r="L146" i="7"/>
  <c r="K146" i="7"/>
  <c r="J146" i="7"/>
  <c r="I146" i="7"/>
  <c r="H146" i="7"/>
  <c r="G146" i="7"/>
  <c r="F146" i="7"/>
  <c r="E146" i="7"/>
  <c r="D146" i="7"/>
  <c r="C146" i="7"/>
  <c r="B146" i="7"/>
  <c r="A146" i="7"/>
  <c r="AB145" i="7"/>
  <c r="AA145" i="7"/>
  <c r="Z145" i="7"/>
  <c r="Y145" i="7"/>
  <c r="X145" i="7"/>
  <c r="W145" i="7"/>
  <c r="V145" i="7"/>
  <c r="U145" i="7"/>
  <c r="T145" i="7"/>
  <c r="S145" i="7"/>
  <c r="R145" i="7"/>
  <c r="Q145" i="7"/>
  <c r="P145" i="7"/>
  <c r="O145" i="7"/>
  <c r="N145" i="7"/>
  <c r="M145" i="7"/>
  <c r="L145" i="7"/>
  <c r="K145" i="7"/>
  <c r="J145" i="7"/>
  <c r="I145" i="7"/>
  <c r="H145" i="7"/>
  <c r="G145" i="7"/>
  <c r="F145" i="7"/>
  <c r="E145" i="7"/>
  <c r="D145" i="7"/>
  <c r="C145" i="7"/>
  <c r="B145" i="7"/>
  <c r="A145" i="7"/>
  <c r="AB144" i="7"/>
  <c r="AA144" i="7"/>
  <c r="Z144" i="7"/>
  <c r="Y144" i="7"/>
  <c r="X144" i="7"/>
  <c r="W144" i="7"/>
  <c r="V144" i="7"/>
  <c r="U144" i="7"/>
  <c r="T144" i="7"/>
  <c r="S144" i="7"/>
  <c r="R144" i="7"/>
  <c r="Q144" i="7"/>
  <c r="P144" i="7"/>
  <c r="O144" i="7"/>
  <c r="N144" i="7"/>
  <c r="M144" i="7"/>
  <c r="L144" i="7"/>
  <c r="K144" i="7"/>
  <c r="J144" i="7"/>
  <c r="I144" i="7"/>
  <c r="H144" i="7"/>
  <c r="G144" i="7"/>
  <c r="F144" i="7"/>
  <c r="E144" i="7"/>
  <c r="D144" i="7"/>
  <c r="C144" i="7"/>
  <c r="B144" i="7"/>
  <c r="A144" i="7"/>
  <c r="AB143" i="7"/>
  <c r="AA143" i="7"/>
  <c r="Z143" i="7"/>
  <c r="Y143" i="7"/>
  <c r="X143" i="7"/>
  <c r="W143" i="7"/>
  <c r="V143" i="7"/>
  <c r="U143" i="7"/>
  <c r="T143" i="7"/>
  <c r="S143" i="7"/>
  <c r="R143" i="7"/>
  <c r="Q143" i="7"/>
  <c r="P143" i="7"/>
  <c r="O143" i="7"/>
  <c r="N143" i="7"/>
  <c r="M143" i="7"/>
  <c r="L143" i="7"/>
  <c r="K143" i="7"/>
  <c r="J143" i="7"/>
  <c r="I143" i="7"/>
  <c r="H143" i="7"/>
  <c r="G143" i="7"/>
  <c r="F143" i="7"/>
  <c r="E143" i="7"/>
  <c r="D143" i="7"/>
  <c r="C143" i="7"/>
  <c r="B143" i="7"/>
  <c r="A143" i="7"/>
  <c r="AB142" i="7"/>
  <c r="AA142" i="7"/>
  <c r="Z142" i="7"/>
  <c r="Y142" i="7"/>
  <c r="X142" i="7"/>
  <c r="W142" i="7"/>
  <c r="V142" i="7"/>
  <c r="U142" i="7"/>
  <c r="T142" i="7"/>
  <c r="S142" i="7"/>
  <c r="R142" i="7"/>
  <c r="Q142" i="7"/>
  <c r="P142" i="7"/>
  <c r="O142" i="7"/>
  <c r="N142" i="7"/>
  <c r="M142" i="7"/>
  <c r="L142" i="7"/>
  <c r="K142" i="7"/>
  <c r="J142" i="7"/>
  <c r="I142" i="7"/>
  <c r="H142" i="7"/>
  <c r="G142" i="7"/>
  <c r="F142" i="7"/>
  <c r="E142" i="7"/>
  <c r="D142" i="7"/>
  <c r="C142" i="7"/>
  <c r="B142" i="7"/>
  <c r="A142" i="7"/>
  <c r="AB141" i="7"/>
  <c r="AA141" i="7"/>
  <c r="Z141" i="7"/>
  <c r="Y141" i="7"/>
  <c r="X141" i="7"/>
  <c r="W141" i="7"/>
  <c r="V141" i="7"/>
  <c r="U141" i="7"/>
  <c r="T141" i="7"/>
  <c r="S141" i="7"/>
  <c r="R141" i="7"/>
  <c r="Q141" i="7"/>
  <c r="P141" i="7"/>
  <c r="O141" i="7"/>
  <c r="N141" i="7"/>
  <c r="M141" i="7"/>
  <c r="L141" i="7"/>
  <c r="K141" i="7"/>
  <c r="J141" i="7"/>
  <c r="I141" i="7"/>
  <c r="H141" i="7"/>
  <c r="G141" i="7"/>
  <c r="F141" i="7"/>
  <c r="E141" i="7"/>
  <c r="D141" i="7"/>
  <c r="C141" i="7"/>
  <c r="B141" i="7"/>
  <c r="A141" i="7"/>
  <c r="AB140" i="7"/>
  <c r="AA140" i="7"/>
  <c r="Z140" i="7"/>
  <c r="Y140" i="7"/>
  <c r="X140" i="7"/>
  <c r="W140" i="7"/>
  <c r="V140" i="7"/>
  <c r="U140" i="7"/>
  <c r="T140" i="7"/>
  <c r="S140" i="7"/>
  <c r="R140" i="7"/>
  <c r="Q140" i="7"/>
  <c r="P140" i="7"/>
  <c r="O140" i="7"/>
  <c r="N140" i="7"/>
  <c r="M140" i="7"/>
  <c r="L140" i="7"/>
  <c r="K140" i="7"/>
  <c r="J140" i="7"/>
  <c r="I140" i="7"/>
  <c r="H140" i="7"/>
  <c r="G140" i="7"/>
  <c r="F140" i="7"/>
  <c r="E140" i="7"/>
  <c r="D140" i="7"/>
  <c r="C140" i="7"/>
  <c r="B140" i="7"/>
  <c r="A140" i="7"/>
  <c r="AB139" i="7"/>
  <c r="AA139" i="7"/>
  <c r="Z139" i="7"/>
  <c r="Y139" i="7"/>
  <c r="X139" i="7"/>
  <c r="W139" i="7"/>
  <c r="V139" i="7"/>
  <c r="U139" i="7"/>
  <c r="T139" i="7"/>
  <c r="S139" i="7"/>
  <c r="R139" i="7"/>
  <c r="Q139" i="7"/>
  <c r="P139" i="7"/>
  <c r="O139" i="7"/>
  <c r="N139" i="7"/>
  <c r="M139" i="7"/>
  <c r="L139" i="7"/>
  <c r="K139" i="7"/>
  <c r="J139" i="7"/>
  <c r="I139" i="7"/>
  <c r="H139" i="7"/>
  <c r="G139" i="7"/>
  <c r="F139" i="7"/>
  <c r="E139" i="7"/>
  <c r="D139" i="7"/>
  <c r="C139" i="7"/>
  <c r="B139" i="7"/>
  <c r="A139" i="7"/>
  <c r="AB138" i="7"/>
  <c r="AA138" i="7"/>
  <c r="Z138" i="7"/>
  <c r="Y138" i="7"/>
  <c r="X138" i="7"/>
  <c r="W138" i="7"/>
  <c r="V138" i="7"/>
  <c r="U138" i="7"/>
  <c r="T138" i="7"/>
  <c r="S138" i="7"/>
  <c r="R138" i="7"/>
  <c r="Q138" i="7"/>
  <c r="P138" i="7"/>
  <c r="O138" i="7"/>
  <c r="N138" i="7"/>
  <c r="M138" i="7"/>
  <c r="L138" i="7"/>
  <c r="K138" i="7"/>
  <c r="J138" i="7"/>
  <c r="I138" i="7"/>
  <c r="H138" i="7"/>
  <c r="G138" i="7"/>
  <c r="F138" i="7"/>
  <c r="E138" i="7"/>
  <c r="D138" i="7"/>
  <c r="C138" i="7"/>
  <c r="B138" i="7"/>
  <c r="A138" i="7"/>
  <c r="AB137" i="7"/>
  <c r="AA137" i="7"/>
  <c r="Z137" i="7"/>
  <c r="Y137" i="7"/>
  <c r="X137" i="7"/>
  <c r="W137" i="7"/>
  <c r="V137" i="7"/>
  <c r="U137" i="7"/>
  <c r="T137" i="7"/>
  <c r="S137" i="7"/>
  <c r="R137" i="7"/>
  <c r="Q137" i="7"/>
  <c r="P137" i="7"/>
  <c r="O137" i="7"/>
  <c r="N137" i="7"/>
  <c r="M137" i="7"/>
  <c r="L137" i="7"/>
  <c r="K137" i="7"/>
  <c r="J137" i="7"/>
  <c r="I137" i="7"/>
  <c r="H137" i="7"/>
  <c r="G137" i="7"/>
  <c r="F137" i="7"/>
  <c r="E137" i="7"/>
  <c r="D137" i="7"/>
  <c r="C137" i="7"/>
  <c r="B137" i="7"/>
  <c r="A137" i="7"/>
  <c r="AB136" i="7"/>
  <c r="AA136" i="7"/>
  <c r="Z136" i="7"/>
  <c r="Y136" i="7"/>
  <c r="X136" i="7"/>
  <c r="W136" i="7"/>
  <c r="V136" i="7"/>
  <c r="U136" i="7"/>
  <c r="T136" i="7"/>
  <c r="S136" i="7"/>
  <c r="R136" i="7"/>
  <c r="Q136" i="7"/>
  <c r="P136" i="7"/>
  <c r="O136" i="7"/>
  <c r="N136" i="7"/>
  <c r="M136" i="7"/>
  <c r="L136" i="7"/>
  <c r="K136" i="7"/>
  <c r="J136" i="7"/>
  <c r="I136" i="7"/>
  <c r="H136" i="7"/>
  <c r="G136" i="7"/>
  <c r="F136" i="7"/>
  <c r="E136" i="7"/>
  <c r="D136" i="7"/>
  <c r="C136" i="7"/>
  <c r="B136" i="7"/>
  <c r="A136" i="7"/>
  <c r="AB135" i="7"/>
  <c r="AA135" i="7"/>
  <c r="Z135" i="7"/>
  <c r="Y135" i="7"/>
  <c r="X135" i="7"/>
  <c r="W135" i="7"/>
  <c r="V135" i="7"/>
  <c r="U135" i="7"/>
  <c r="T135" i="7"/>
  <c r="S135" i="7"/>
  <c r="R135" i="7"/>
  <c r="Q135" i="7"/>
  <c r="P135" i="7"/>
  <c r="O135" i="7"/>
  <c r="N135" i="7"/>
  <c r="M135" i="7"/>
  <c r="L135" i="7"/>
  <c r="K135" i="7"/>
  <c r="J135" i="7"/>
  <c r="I135" i="7"/>
  <c r="H135" i="7"/>
  <c r="G135" i="7"/>
  <c r="F135" i="7"/>
  <c r="E135" i="7"/>
  <c r="D135" i="7"/>
  <c r="C135" i="7"/>
  <c r="B135" i="7"/>
  <c r="A135" i="7"/>
  <c r="AB134" i="7"/>
  <c r="AA134" i="7"/>
  <c r="Z134" i="7"/>
  <c r="Y134" i="7"/>
  <c r="X134" i="7"/>
  <c r="W134" i="7"/>
  <c r="V134" i="7"/>
  <c r="U134" i="7"/>
  <c r="T134" i="7"/>
  <c r="S134" i="7"/>
  <c r="R134" i="7"/>
  <c r="Q134" i="7"/>
  <c r="P134" i="7"/>
  <c r="O134" i="7"/>
  <c r="N134" i="7"/>
  <c r="M134" i="7"/>
  <c r="L134" i="7"/>
  <c r="K134" i="7"/>
  <c r="J134" i="7"/>
  <c r="I134" i="7"/>
  <c r="H134" i="7"/>
  <c r="G134" i="7"/>
  <c r="F134" i="7"/>
  <c r="E134" i="7"/>
  <c r="D134" i="7"/>
  <c r="C134" i="7"/>
  <c r="B134" i="7"/>
  <c r="A134" i="7"/>
  <c r="AB133" i="7"/>
  <c r="AA133" i="7"/>
  <c r="Z133" i="7"/>
  <c r="Y133" i="7"/>
  <c r="X133" i="7"/>
  <c r="W133" i="7"/>
  <c r="V133" i="7"/>
  <c r="U133" i="7"/>
  <c r="T133" i="7"/>
  <c r="S133" i="7"/>
  <c r="R133" i="7"/>
  <c r="Q133" i="7"/>
  <c r="P133" i="7"/>
  <c r="O133" i="7"/>
  <c r="N133" i="7"/>
  <c r="M133" i="7"/>
  <c r="L133" i="7"/>
  <c r="K133" i="7"/>
  <c r="J133" i="7"/>
  <c r="I133" i="7"/>
  <c r="H133" i="7"/>
  <c r="G133" i="7"/>
  <c r="F133" i="7"/>
  <c r="E133" i="7"/>
  <c r="D133" i="7"/>
  <c r="C133" i="7"/>
  <c r="B133" i="7"/>
  <c r="A133" i="7"/>
  <c r="AB132" i="7"/>
  <c r="AA132" i="7"/>
  <c r="Z132" i="7"/>
  <c r="Y132" i="7"/>
  <c r="X132" i="7"/>
  <c r="W132" i="7"/>
  <c r="V132" i="7"/>
  <c r="U132" i="7"/>
  <c r="T132" i="7"/>
  <c r="S132" i="7"/>
  <c r="R132" i="7"/>
  <c r="Q132" i="7"/>
  <c r="P132" i="7"/>
  <c r="O132" i="7"/>
  <c r="N132" i="7"/>
  <c r="M132" i="7"/>
  <c r="L132" i="7"/>
  <c r="K132" i="7"/>
  <c r="J132" i="7"/>
  <c r="I132" i="7"/>
  <c r="H132" i="7"/>
  <c r="G132" i="7"/>
  <c r="F132" i="7"/>
  <c r="E132" i="7"/>
  <c r="D132" i="7"/>
  <c r="C132" i="7"/>
  <c r="B132" i="7"/>
  <c r="A132" i="7"/>
  <c r="AB131" i="7"/>
  <c r="AA131" i="7"/>
  <c r="Z131" i="7"/>
  <c r="Y131" i="7"/>
  <c r="X131" i="7"/>
  <c r="W131" i="7"/>
  <c r="V131" i="7"/>
  <c r="U131" i="7"/>
  <c r="T131" i="7"/>
  <c r="S131" i="7"/>
  <c r="R131" i="7"/>
  <c r="Q131" i="7"/>
  <c r="P131" i="7"/>
  <c r="O131" i="7"/>
  <c r="N131" i="7"/>
  <c r="M131" i="7"/>
  <c r="L131" i="7"/>
  <c r="K131" i="7"/>
  <c r="J131" i="7"/>
  <c r="I131" i="7"/>
  <c r="H131" i="7"/>
  <c r="G131" i="7"/>
  <c r="F131" i="7"/>
  <c r="E131" i="7"/>
  <c r="D131" i="7"/>
  <c r="C131" i="7"/>
  <c r="B131" i="7"/>
  <c r="A131" i="7"/>
  <c r="AB130" i="7"/>
  <c r="AA130" i="7"/>
  <c r="Z130" i="7"/>
  <c r="Y130" i="7"/>
  <c r="X130" i="7"/>
  <c r="W130" i="7"/>
  <c r="V130" i="7"/>
  <c r="U130" i="7"/>
  <c r="T130" i="7"/>
  <c r="S130" i="7"/>
  <c r="R130" i="7"/>
  <c r="Q130" i="7"/>
  <c r="P130" i="7"/>
  <c r="O130" i="7"/>
  <c r="N130" i="7"/>
  <c r="M130" i="7"/>
  <c r="L130" i="7"/>
  <c r="K130" i="7"/>
  <c r="J130" i="7"/>
  <c r="I130" i="7"/>
  <c r="H130" i="7"/>
  <c r="G130" i="7"/>
  <c r="F130" i="7"/>
  <c r="E130" i="7"/>
  <c r="D130" i="7"/>
  <c r="C130" i="7"/>
  <c r="B130" i="7"/>
  <c r="A130" i="7"/>
  <c r="AB129" i="7"/>
  <c r="AA129" i="7"/>
  <c r="Z129" i="7"/>
  <c r="Y129" i="7"/>
  <c r="X129" i="7"/>
  <c r="W129" i="7"/>
  <c r="V129" i="7"/>
  <c r="U129" i="7"/>
  <c r="T129" i="7"/>
  <c r="S129" i="7"/>
  <c r="R129" i="7"/>
  <c r="Q129" i="7"/>
  <c r="P129" i="7"/>
  <c r="O129" i="7"/>
  <c r="N129" i="7"/>
  <c r="M129" i="7"/>
  <c r="L129" i="7"/>
  <c r="K129" i="7"/>
  <c r="J129" i="7"/>
  <c r="I129" i="7"/>
  <c r="H129" i="7"/>
  <c r="G129" i="7"/>
  <c r="F129" i="7"/>
  <c r="E129" i="7"/>
  <c r="D129" i="7"/>
  <c r="C129" i="7"/>
  <c r="B129" i="7"/>
  <c r="A129" i="7"/>
  <c r="AB128" i="7"/>
  <c r="AA128" i="7"/>
  <c r="Z128" i="7"/>
  <c r="Y128" i="7"/>
  <c r="X128" i="7"/>
  <c r="W128" i="7"/>
  <c r="V128" i="7"/>
  <c r="U128" i="7"/>
  <c r="T128" i="7"/>
  <c r="S128" i="7"/>
  <c r="R128" i="7"/>
  <c r="Q128" i="7"/>
  <c r="P128" i="7"/>
  <c r="O128" i="7"/>
  <c r="N128" i="7"/>
  <c r="M128" i="7"/>
  <c r="L128" i="7"/>
  <c r="K128" i="7"/>
  <c r="J128" i="7"/>
  <c r="I128" i="7"/>
  <c r="H128" i="7"/>
  <c r="G128" i="7"/>
  <c r="F128" i="7"/>
  <c r="E128" i="7"/>
  <c r="D128" i="7"/>
  <c r="C128" i="7"/>
  <c r="B128" i="7"/>
  <c r="A128" i="7"/>
  <c r="AB127" i="7"/>
  <c r="AA127" i="7"/>
  <c r="Z127" i="7"/>
  <c r="Y127" i="7"/>
  <c r="X127" i="7"/>
  <c r="W127" i="7"/>
  <c r="V127" i="7"/>
  <c r="U127" i="7"/>
  <c r="T127" i="7"/>
  <c r="S127" i="7"/>
  <c r="R127" i="7"/>
  <c r="Q127" i="7"/>
  <c r="P127" i="7"/>
  <c r="O127" i="7"/>
  <c r="N127" i="7"/>
  <c r="M127" i="7"/>
  <c r="L127" i="7"/>
  <c r="K127" i="7"/>
  <c r="J127" i="7"/>
  <c r="I127" i="7"/>
  <c r="H127" i="7"/>
  <c r="G127" i="7"/>
  <c r="F127" i="7"/>
  <c r="E127" i="7"/>
  <c r="D127" i="7"/>
  <c r="C127" i="7"/>
  <c r="B127" i="7"/>
  <c r="A127" i="7"/>
  <c r="AB126" i="7"/>
  <c r="AA126" i="7"/>
  <c r="Z126" i="7"/>
  <c r="Y126" i="7"/>
  <c r="X126" i="7"/>
  <c r="W126" i="7"/>
  <c r="V126" i="7"/>
  <c r="U126" i="7"/>
  <c r="T126" i="7"/>
  <c r="S126" i="7"/>
  <c r="R126" i="7"/>
  <c r="Q126" i="7"/>
  <c r="P126" i="7"/>
  <c r="O126" i="7"/>
  <c r="N126" i="7"/>
  <c r="M126" i="7"/>
  <c r="L126" i="7"/>
  <c r="K126" i="7"/>
  <c r="J126" i="7"/>
  <c r="I126" i="7"/>
  <c r="H126" i="7"/>
  <c r="G126" i="7"/>
  <c r="F126" i="7"/>
  <c r="E126" i="7"/>
  <c r="D126" i="7"/>
  <c r="C126" i="7"/>
  <c r="B126" i="7"/>
  <c r="A126" i="7"/>
  <c r="AB125" i="7"/>
  <c r="AA125" i="7"/>
  <c r="Z125" i="7"/>
  <c r="Y125" i="7"/>
  <c r="X125" i="7"/>
  <c r="W125" i="7"/>
  <c r="V125" i="7"/>
  <c r="U125" i="7"/>
  <c r="T125" i="7"/>
  <c r="S125" i="7"/>
  <c r="R125" i="7"/>
  <c r="Q125" i="7"/>
  <c r="P125" i="7"/>
  <c r="O125" i="7"/>
  <c r="N125" i="7"/>
  <c r="M125" i="7"/>
  <c r="L125" i="7"/>
  <c r="K125" i="7"/>
  <c r="J125" i="7"/>
  <c r="I125" i="7"/>
  <c r="H125" i="7"/>
  <c r="G125" i="7"/>
  <c r="F125" i="7"/>
  <c r="E125" i="7"/>
  <c r="D125" i="7"/>
  <c r="C125" i="7"/>
  <c r="B125" i="7"/>
  <c r="A125" i="7"/>
  <c r="AB124" i="7"/>
  <c r="AA124" i="7"/>
  <c r="Z124" i="7"/>
  <c r="Y124" i="7"/>
  <c r="X124" i="7"/>
  <c r="W124" i="7"/>
  <c r="V124" i="7"/>
  <c r="U124" i="7"/>
  <c r="T124" i="7"/>
  <c r="S124" i="7"/>
  <c r="R124" i="7"/>
  <c r="Q124" i="7"/>
  <c r="P124" i="7"/>
  <c r="O124" i="7"/>
  <c r="N124" i="7"/>
  <c r="M124" i="7"/>
  <c r="L124" i="7"/>
  <c r="K124" i="7"/>
  <c r="J124" i="7"/>
  <c r="I124" i="7"/>
  <c r="H124" i="7"/>
  <c r="G124" i="7"/>
  <c r="F124" i="7"/>
  <c r="E124" i="7"/>
  <c r="D124" i="7"/>
  <c r="C124" i="7"/>
  <c r="B124" i="7"/>
  <c r="A124" i="7"/>
  <c r="AB123" i="7"/>
  <c r="AA123" i="7"/>
  <c r="Z123" i="7"/>
  <c r="Y123" i="7"/>
  <c r="X123" i="7"/>
  <c r="W123" i="7"/>
  <c r="V123" i="7"/>
  <c r="U123" i="7"/>
  <c r="T123" i="7"/>
  <c r="S123" i="7"/>
  <c r="R123" i="7"/>
  <c r="Q123" i="7"/>
  <c r="P123" i="7"/>
  <c r="O123" i="7"/>
  <c r="N123" i="7"/>
  <c r="M123" i="7"/>
  <c r="L123" i="7"/>
  <c r="K123" i="7"/>
  <c r="J123" i="7"/>
  <c r="I123" i="7"/>
  <c r="H123" i="7"/>
  <c r="G123" i="7"/>
  <c r="F123" i="7"/>
  <c r="E123" i="7"/>
  <c r="D123" i="7"/>
  <c r="C123" i="7"/>
  <c r="B123" i="7"/>
  <c r="A123" i="7"/>
  <c r="AB122" i="7"/>
  <c r="AA122" i="7"/>
  <c r="Z122" i="7"/>
  <c r="Y122" i="7"/>
  <c r="X122" i="7"/>
  <c r="W122" i="7"/>
  <c r="V122" i="7"/>
  <c r="U122" i="7"/>
  <c r="T122" i="7"/>
  <c r="S122" i="7"/>
  <c r="R122" i="7"/>
  <c r="Q122" i="7"/>
  <c r="P122" i="7"/>
  <c r="O122" i="7"/>
  <c r="N122" i="7"/>
  <c r="M122" i="7"/>
  <c r="L122" i="7"/>
  <c r="K122" i="7"/>
  <c r="J122" i="7"/>
  <c r="I122" i="7"/>
  <c r="H122" i="7"/>
  <c r="G122" i="7"/>
  <c r="F122" i="7"/>
  <c r="E122" i="7"/>
  <c r="D122" i="7"/>
  <c r="C122" i="7"/>
  <c r="B122" i="7"/>
  <c r="A122" i="7"/>
  <c r="AB121" i="7"/>
  <c r="AA121" i="7"/>
  <c r="Z121" i="7"/>
  <c r="Y121" i="7"/>
  <c r="X121" i="7"/>
  <c r="W121" i="7"/>
  <c r="V121" i="7"/>
  <c r="U121" i="7"/>
  <c r="T121" i="7"/>
  <c r="S121" i="7"/>
  <c r="R121" i="7"/>
  <c r="Q121" i="7"/>
  <c r="P121" i="7"/>
  <c r="O121" i="7"/>
  <c r="N121" i="7"/>
  <c r="M121" i="7"/>
  <c r="L121" i="7"/>
  <c r="K121" i="7"/>
  <c r="J121" i="7"/>
  <c r="I121" i="7"/>
  <c r="H121" i="7"/>
  <c r="G121" i="7"/>
  <c r="F121" i="7"/>
  <c r="E121" i="7"/>
  <c r="D121" i="7"/>
  <c r="C121" i="7"/>
  <c r="B121" i="7"/>
  <c r="A121" i="7"/>
  <c r="AB120" i="7"/>
  <c r="AA120" i="7"/>
  <c r="Z120" i="7"/>
  <c r="Y120" i="7"/>
  <c r="X120" i="7"/>
  <c r="W120" i="7"/>
  <c r="V120" i="7"/>
  <c r="U120" i="7"/>
  <c r="T120" i="7"/>
  <c r="S120" i="7"/>
  <c r="R120" i="7"/>
  <c r="Q120" i="7"/>
  <c r="P120" i="7"/>
  <c r="O120" i="7"/>
  <c r="N120" i="7"/>
  <c r="M120" i="7"/>
  <c r="L120" i="7"/>
  <c r="K120" i="7"/>
  <c r="J120" i="7"/>
  <c r="I120" i="7"/>
  <c r="H120" i="7"/>
  <c r="G120" i="7"/>
  <c r="F120" i="7"/>
  <c r="E120" i="7"/>
  <c r="D120" i="7"/>
  <c r="C120" i="7"/>
  <c r="B120" i="7"/>
  <c r="A120" i="7"/>
  <c r="AB119" i="7"/>
  <c r="AA119" i="7"/>
  <c r="Z119" i="7"/>
  <c r="Y119" i="7"/>
  <c r="X119" i="7"/>
  <c r="W119" i="7"/>
  <c r="V119" i="7"/>
  <c r="U119" i="7"/>
  <c r="T119" i="7"/>
  <c r="S119" i="7"/>
  <c r="R119" i="7"/>
  <c r="Q119" i="7"/>
  <c r="P119" i="7"/>
  <c r="O119" i="7"/>
  <c r="N119" i="7"/>
  <c r="M119" i="7"/>
  <c r="L119" i="7"/>
  <c r="K119" i="7"/>
  <c r="J119" i="7"/>
  <c r="I119" i="7"/>
  <c r="H119" i="7"/>
  <c r="G119" i="7"/>
  <c r="F119" i="7"/>
  <c r="E119" i="7"/>
  <c r="D119" i="7"/>
  <c r="C119" i="7"/>
  <c r="B119" i="7"/>
  <c r="A119" i="7"/>
  <c r="AB118" i="7"/>
  <c r="AA118" i="7"/>
  <c r="Z118" i="7"/>
  <c r="Y118" i="7"/>
  <c r="X118" i="7"/>
  <c r="W118" i="7"/>
  <c r="V118" i="7"/>
  <c r="U118" i="7"/>
  <c r="T118" i="7"/>
  <c r="S118" i="7"/>
  <c r="R118" i="7"/>
  <c r="Q118" i="7"/>
  <c r="P118" i="7"/>
  <c r="O118" i="7"/>
  <c r="N118" i="7"/>
  <c r="M118" i="7"/>
  <c r="L118" i="7"/>
  <c r="K118" i="7"/>
  <c r="J118" i="7"/>
  <c r="I118" i="7"/>
  <c r="H118" i="7"/>
  <c r="G118" i="7"/>
  <c r="F118" i="7"/>
  <c r="E118" i="7"/>
  <c r="D118" i="7"/>
  <c r="C118" i="7"/>
  <c r="B118" i="7"/>
  <c r="A118" i="7"/>
  <c r="AB117" i="7"/>
  <c r="AA117" i="7"/>
  <c r="Z117" i="7"/>
  <c r="Y117" i="7"/>
  <c r="X117" i="7"/>
  <c r="W117" i="7"/>
  <c r="V117" i="7"/>
  <c r="U117" i="7"/>
  <c r="T117" i="7"/>
  <c r="S117" i="7"/>
  <c r="R117" i="7"/>
  <c r="Q117" i="7"/>
  <c r="P117" i="7"/>
  <c r="O117" i="7"/>
  <c r="N117" i="7"/>
  <c r="M117" i="7"/>
  <c r="L117" i="7"/>
  <c r="K117" i="7"/>
  <c r="J117" i="7"/>
  <c r="I117" i="7"/>
  <c r="H117" i="7"/>
  <c r="G117" i="7"/>
  <c r="F117" i="7"/>
  <c r="E117" i="7"/>
  <c r="D117" i="7"/>
  <c r="C117" i="7"/>
  <c r="B117" i="7"/>
  <c r="A117" i="7"/>
  <c r="AB116" i="7"/>
  <c r="AA116" i="7"/>
  <c r="Z116" i="7"/>
  <c r="Y116" i="7"/>
  <c r="X116" i="7"/>
  <c r="W116" i="7"/>
  <c r="V116" i="7"/>
  <c r="U116" i="7"/>
  <c r="T116" i="7"/>
  <c r="S116" i="7"/>
  <c r="R116" i="7"/>
  <c r="Q116" i="7"/>
  <c r="P116" i="7"/>
  <c r="O116" i="7"/>
  <c r="N116" i="7"/>
  <c r="M116" i="7"/>
  <c r="L116" i="7"/>
  <c r="K116" i="7"/>
  <c r="J116" i="7"/>
  <c r="I116" i="7"/>
  <c r="H116" i="7"/>
  <c r="G116" i="7"/>
  <c r="F116" i="7"/>
  <c r="E116" i="7"/>
  <c r="D116" i="7"/>
  <c r="C116" i="7"/>
  <c r="B116" i="7"/>
  <c r="A116" i="7"/>
  <c r="AB115" i="7"/>
  <c r="AA115" i="7"/>
  <c r="Z115" i="7"/>
  <c r="Y115" i="7"/>
  <c r="X115" i="7"/>
  <c r="W115" i="7"/>
  <c r="V115" i="7"/>
  <c r="U115" i="7"/>
  <c r="T115" i="7"/>
  <c r="S115" i="7"/>
  <c r="R115" i="7"/>
  <c r="Q115" i="7"/>
  <c r="P115" i="7"/>
  <c r="O115" i="7"/>
  <c r="N115" i="7"/>
  <c r="M115" i="7"/>
  <c r="L115" i="7"/>
  <c r="K115" i="7"/>
  <c r="J115" i="7"/>
  <c r="I115" i="7"/>
  <c r="H115" i="7"/>
  <c r="G115" i="7"/>
  <c r="F115" i="7"/>
  <c r="E115" i="7"/>
  <c r="D115" i="7"/>
  <c r="C115" i="7"/>
  <c r="B115" i="7"/>
  <c r="A115" i="7"/>
  <c r="AB114" i="7"/>
  <c r="AA114" i="7"/>
  <c r="Z114" i="7"/>
  <c r="Y114" i="7"/>
  <c r="X114" i="7"/>
  <c r="W114" i="7"/>
  <c r="V114" i="7"/>
  <c r="U114" i="7"/>
  <c r="T114" i="7"/>
  <c r="S114" i="7"/>
  <c r="R114" i="7"/>
  <c r="Q114" i="7"/>
  <c r="P114" i="7"/>
  <c r="O114" i="7"/>
  <c r="N114" i="7"/>
  <c r="M114" i="7"/>
  <c r="L114" i="7"/>
  <c r="K114" i="7"/>
  <c r="J114" i="7"/>
  <c r="I114" i="7"/>
  <c r="H114" i="7"/>
  <c r="G114" i="7"/>
  <c r="F114" i="7"/>
  <c r="E114" i="7"/>
  <c r="D114" i="7"/>
  <c r="C114" i="7"/>
  <c r="B114" i="7"/>
  <c r="A114" i="7"/>
  <c r="AB113" i="7"/>
  <c r="AA113" i="7"/>
  <c r="Z113" i="7"/>
  <c r="Y113" i="7"/>
  <c r="X113" i="7"/>
  <c r="W113" i="7"/>
  <c r="V113" i="7"/>
  <c r="U113" i="7"/>
  <c r="T113" i="7"/>
  <c r="S113" i="7"/>
  <c r="R113" i="7"/>
  <c r="Q113" i="7"/>
  <c r="P113" i="7"/>
  <c r="O113" i="7"/>
  <c r="N113" i="7"/>
  <c r="M113" i="7"/>
  <c r="L113" i="7"/>
  <c r="K113" i="7"/>
  <c r="J113" i="7"/>
  <c r="I113" i="7"/>
  <c r="H113" i="7"/>
  <c r="G113" i="7"/>
  <c r="F113" i="7"/>
  <c r="E113" i="7"/>
  <c r="D113" i="7"/>
  <c r="C113" i="7"/>
  <c r="B113" i="7"/>
  <c r="A113" i="7"/>
  <c r="AB112" i="7"/>
  <c r="AA112" i="7"/>
  <c r="Z112" i="7"/>
  <c r="Y112" i="7"/>
  <c r="X112" i="7"/>
  <c r="W112" i="7"/>
  <c r="V112" i="7"/>
  <c r="U112" i="7"/>
  <c r="T112" i="7"/>
  <c r="S112" i="7"/>
  <c r="R112" i="7"/>
  <c r="Q112" i="7"/>
  <c r="P112" i="7"/>
  <c r="O112" i="7"/>
  <c r="N112" i="7"/>
  <c r="M112" i="7"/>
  <c r="L112" i="7"/>
  <c r="K112" i="7"/>
  <c r="J112" i="7"/>
  <c r="I112" i="7"/>
  <c r="H112" i="7"/>
  <c r="G112" i="7"/>
  <c r="F112" i="7"/>
  <c r="E112" i="7"/>
  <c r="D112" i="7"/>
  <c r="C112" i="7"/>
  <c r="B112" i="7"/>
  <c r="A112" i="7"/>
  <c r="AB111" i="7"/>
  <c r="AA111" i="7"/>
  <c r="Z111" i="7"/>
  <c r="Y111" i="7"/>
  <c r="X111" i="7"/>
  <c r="W111" i="7"/>
  <c r="V111" i="7"/>
  <c r="U111" i="7"/>
  <c r="T111" i="7"/>
  <c r="S111" i="7"/>
  <c r="R111" i="7"/>
  <c r="Q111" i="7"/>
  <c r="P111" i="7"/>
  <c r="O111" i="7"/>
  <c r="N111" i="7"/>
  <c r="M111" i="7"/>
  <c r="L111" i="7"/>
  <c r="K111" i="7"/>
  <c r="J111" i="7"/>
  <c r="I111" i="7"/>
  <c r="H111" i="7"/>
  <c r="G111" i="7"/>
  <c r="F111" i="7"/>
  <c r="E111" i="7"/>
  <c r="D111" i="7"/>
  <c r="C111" i="7"/>
  <c r="B111" i="7"/>
  <c r="A111" i="7"/>
  <c r="AB110" i="7"/>
  <c r="AA110" i="7"/>
  <c r="Z110" i="7"/>
  <c r="Y110" i="7"/>
  <c r="X110" i="7"/>
  <c r="W110" i="7"/>
  <c r="V110" i="7"/>
  <c r="U110" i="7"/>
  <c r="T110" i="7"/>
  <c r="S110" i="7"/>
  <c r="R110" i="7"/>
  <c r="Q110" i="7"/>
  <c r="P110" i="7"/>
  <c r="O110" i="7"/>
  <c r="N110" i="7"/>
  <c r="M110" i="7"/>
  <c r="L110" i="7"/>
  <c r="K110" i="7"/>
  <c r="J110" i="7"/>
  <c r="I110" i="7"/>
  <c r="H110" i="7"/>
  <c r="G110" i="7"/>
  <c r="F110" i="7"/>
  <c r="E110" i="7"/>
  <c r="D110" i="7"/>
  <c r="C110" i="7"/>
  <c r="B110" i="7"/>
  <c r="A110" i="7"/>
  <c r="AB109" i="7"/>
  <c r="AA109" i="7"/>
  <c r="Z109" i="7"/>
  <c r="Y109" i="7"/>
  <c r="X109" i="7"/>
  <c r="W109" i="7"/>
  <c r="V109" i="7"/>
  <c r="U109" i="7"/>
  <c r="T109" i="7"/>
  <c r="S109" i="7"/>
  <c r="R109" i="7"/>
  <c r="Q109" i="7"/>
  <c r="P109" i="7"/>
  <c r="O109" i="7"/>
  <c r="N109" i="7"/>
  <c r="M109" i="7"/>
  <c r="L109" i="7"/>
  <c r="K109" i="7"/>
  <c r="J109" i="7"/>
  <c r="I109" i="7"/>
  <c r="H109" i="7"/>
  <c r="G109" i="7"/>
  <c r="F109" i="7"/>
  <c r="E109" i="7"/>
  <c r="D109" i="7"/>
  <c r="C109" i="7"/>
  <c r="B109" i="7"/>
  <c r="A109" i="7"/>
  <c r="AB108" i="7"/>
  <c r="AA108" i="7"/>
  <c r="Z108" i="7"/>
  <c r="Y108" i="7"/>
  <c r="X108" i="7"/>
  <c r="W108" i="7"/>
  <c r="V108" i="7"/>
  <c r="U108" i="7"/>
  <c r="T108" i="7"/>
  <c r="S108" i="7"/>
  <c r="R108" i="7"/>
  <c r="Q108" i="7"/>
  <c r="P108" i="7"/>
  <c r="O108" i="7"/>
  <c r="N108" i="7"/>
  <c r="M108" i="7"/>
  <c r="L108" i="7"/>
  <c r="K108" i="7"/>
  <c r="J108" i="7"/>
  <c r="I108" i="7"/>
  <c r="H108" i="7"/>
  <c r="G108" i="7"/>
  <c r="F108" i="7"/>
  <c r="E108" i="7"/>
  <c r="D108" i="7"/>
  <c r="C108" i="7"/>
  <c r="B108" i="7"/>
  <c r="A108" i="7"/>
  <c r="AB107" i="7"/>
  <c r="AA107" i="7"/>
  <c r="Z107" i="7"/>
  <c r="Y107" i="7"/>
  <c r="X107" i="7"/>
  <c r="W107" i="7"/>
  <c r="V107" i="7"/>
  <c r="U107" i="7"/>
  <c r="T107" i="7"/>
  <c r="S107" i="7"/>
  <c r="R107" i="7"/>
  <c r="Q107" i="7"/>
  <c r="P107" i="7"/>
  <c r="O107" i="7"/>
  <c r="N107" i="7"/>
  <c r="M107" i="7"/>
  <c r="L107" i="7"/>
  <c r="K107" i="7"/>
  <c r="J107" i="7"/>
  <c r="I107" i="7"/>
  <c r="H107" i="7"/>
  <c r="G107" i="7"/>
  <c r="F107" i="7"/>
  <c r="E107" i="7"/>
  <c r="D107" i="7"/>
  <c r="C107" i="7"/>
  <c r="B107" i="7"/>
  <c r="A107" i="7"/>
  <c r="AB106" i="7"/>
  <c r="AA106" i="7"/>
  <c r="Z106" i="7"/>
  <c r="Y106" i="7"/>
  <c r="X106" i="7"/>
  <c r="W106" i="7"/>
  <c r="V106" i="7"/>
  <c r="U106" i="7"/>
  <c r="T106" i="7"/>
  <c r="S106" i="7"/>
  <c r="R106" i="7"/>
  <c r="Q106" i="7"/>
  <c r="P106" i="7"/>
  <c r="O106" i="7"/>
  <c r="N106" i="7"/>
  <c r="M106" i="7"/>
  <c r="L106" i="7"/>
  <c r="K106" i="7"/>
  <c r="J106" i="7"/>
  <c r="I106" i="7"/>
  <c r="H106" i="7"/>
  <c r="G106" i="7"/>
  <c r="F106" i="7"/>
  <c r="E106" i="7"/>
  <c r="D106" i="7"/>
  <c r="C106" i="7"/>
  <c r="B106" i="7"/>
  <c r="A106" i="7"/>
  <c r="AB105" i="7"/>
  <c r="AA105" i="7"/>
  <c r="Z105" i="7"/>
  <c r="Y105" i="7"/>
  <c r="X105" i="7"/>
  <c r="W105" i="7"/>
  <c r="V105" i="7"/>
  <c r="U105" i="7"/>
  <c r="T105" i="7"/>
  <c r="S105" i="7"/>
  <c r="R105" i="7"/>
  <c r="Q105" i="7"/>
  <c r="P105" i="7"/>
  <c r="O105" i="7"/>
  <c r="N105" i="7"/>
  <c r="M105" i="7"/>
  <c r="L105" i="7"/>
  <c r="K105" i="7"/>
  <c r="J105" i="7"/>
  <c r="I105" i="7"/>
  <c r="H105" i="7"/>
  <c r="G105" i="7"/>
  <c r="F105" i="7"/>
  <c r="E105" i="7"/>
  <c r="D105" i="7"/>
  <c r="C105" i="7"/>
  <c r="B105" i="7"/>
  <c r="A105" i="7"/>
  <c r="AB104" i="7"/>
  <c r="AA104" i="7"/>
  <c r="Z104" i="7"/>
  <c r="Y104" i="7"/>
  <c r="X104" i="7"/>
  <c r="W104" i="7"/>
  <c r="V104" i="7"/>
  <c r="U104" i="7"/>
  <c r="T104" i="7"/>
  <c r="S104" i="7"/>
  <c r="R104" i="7"/>
  <c r="Q104" i="7"/>
  <c r="P104" i="7"/>
  <c r="O104" i="7"/>
  <c r="N104" i="7"/>
  <c r="M104" i="7"/>
  <c r="L104" i="7"/>
  <c r="K104" i="7"/>
  <c r="J104" i="7"/>
  <c r="I104" i="7"/>
  <c r="H104" i="7"/>
  <c r="G104" i="7"/>
  <c r="F104" i="7"/>
  <c r="E104" i="7"/>
  <c r="D104" i="7"/>
  <c r="C104" i="7"/>
  <c r="B104" i="7"/>
  <c r="A104" i="7"/>
  <c r="AB103" i="7"/>
  <c r="AA103" i="7"/>
  <c r="Z103" i="7"/>
  <c r="Y103" i="7"/>
  <c r="X103" i="7"/>
  <c r="W103" i="7"/>
  <c r="V103" i="7"/>
  <c r="U103" i="7"/>
  <c r="T103" i="7"/>
  <c r="S103" i="7"/>
  <c r="R103" i="7"/>
  <c r="Q103" i="7"/>
  <c r="P103" i="7"/>
  <c r="O103" i="7"/>
  <c r="N103" i="7"/>
  <c r="M103" i="7"/>
  <c r="L103" i="7"/>
  <c r="K103" i="7"/>
  <c r="J103" i="7"/>
  <c r="I103" i="7"/>
  <c r="H103" i="7"/>
  <c r="G103" i="7"/>
  <c r="F103" i="7"/>
  <c r="E103" i="7"/>
  <c r="D103" i="7"/>
  <c r="C103" i="7"/>
  <c r="B103" i="7"/>
  <c r="A103" i="7"/>
  <c r="AB102" i="7"/>
  <c r="AA102" i="7"/>
  <c r="Z102" i="7"/>
  <c r="Y102" i="7"/>
  <c r="X102" i="7"/>
  <c r="W102" i="7"/>
  <c r="V102" i="7"/>
  <c r="U102" i="7"/>
  <c r="T102" i="7"/>
  <c r="S102" i="7"/>
  <c r="R102" i="7"/>
  <c r="Q102" i="7"/>
  <c r="P102" i="7"/>
  <c r="O102" i="7"/>
  <c r="N102" i="7"/>
  <c r="M102" i="7"/>
  <c r="L102" i="7"/>
  <c r="K102" i="7"/>
  <c r="J102" i="7"/>
  <c r="I102" i="7"/>
  <c r="H102" i="7"/>
  <c r="G102" i="7"/>
  <c r="F102" i="7"/>
  <c r="E102" i="7"/>
  <c r="D102" i="7"/>
  <c r="C102" i="7"/>
  <c r="B102" i="7"/>
  <c r="A102" i="7"/>
  <c r="AB101" i="7"/>
  <c r="AA101" i="7"/>
  <c r="Z101" i="7"/>
  <c r="Y101" i="7"/>
  <c r="X101" i="7"/>
  <c r="W101" i="7"/>
  <c r="V101" i="7"/>
  <c r="U101" i="7"/>
  <c r="T101" i="7"/>
  <c r="S101" i="7"/>
  <c r="R101" i="7"/>
  <c r="Q101" i="7"/>
  <c r="P101" i="7"/>
  <c r="O101" i="7"/>
  <c r="N101" i="7"/>
  <c r="M101" i="7"/>
  <c r="L101" i="7"/>
  <c r="K101" i="7"/>
  <c r="J101" i="7"/>
  <c r="I101" i="7"/>
  <c r="H101" i="7"/>
  <c r="G101" i="7"/>
  <c r="F101" i="7"/>
  <c r="E101" i="7"/>
  <c r="D101" i="7"/>
  <c r="C101" i="7"/>
  <c r="B101" i="7"/>
  <c r="A101" i="7"/>
  <c r="AB100" i="7"/>
  <c r="AA100" i="7"/>
  <c r="Z100" i="7"/>
  <c r="Y100" i="7"/>
  <c r="X100" i="7"/>
  <c r="W100" i="7"/>
  <c r="V100" i="7"/>
  <c r="U100" i="7"/>
  <c r="T100" i="7"/>
  <c r="S100" i="7"/>
  <c r="R100" i="7"/>
  <c r="Q100" i="7"/>
  <c r="P100" i="7"/>
  <c r="O100" i="7"/>
  <c r="N100" i="7"/>
  <c r="M100" i="7"/>
  <c r="L100" i="7"/>
  <c r="K100" i="7"/>
  <c r="J100" i="7"/>
  <c r="I100" i="7"/>
  <c r="H100" i="7"/>
  <c r="G100" i="7"/>
  <c r="F100" i="7"/>
  <c r="E100" i="7"/>
  <c r="D100" i="7"/>
  <c r="C100" i="7"/>
  <c r="B100" i="7"/>
  <c r="A100" i="7"/>
  <c r="AB99" i="7"/>
  <c r="AA99" i="7"/>
  <c r="Z99" i="7"/>
  <c r="Y99" i="7"/>
  <c r="X99" i="7"/>
  <c r="W99" i="7"/>
  <c r="V99" i="7"/>
  <c r="U99" i="7"/>
  <c r="T99" i="7"/>
  <c r="S99" i="7"/>
  <c r="R99" i="7"/>
  <c r="Q99" i="7"/>
  <c r="P99" i="7"/>
  <c r="O99" i="7"/>
  <c r="N99" i="7"/>
  <c r="M99" i="7"/>
  <c r="L99" i="7"/>
  <c r="K99" i="7"/>
  <c r="J99" i="7"/>
  <c r="I99" i="7"/>
  <c r="H99" i="7"/>
  <c r="G99" i="7"/>
  <c r="F99" i="7"/>
  <c r="E99" i="7"/>
  <c r="D99" i="7"/>
  <c r="C99" i="7"/>
  <c r="B99" i="7"/>
  <c r="A99" i="7"/>
  <c r="AB98" i="7"/>
  <c r="AA98" i="7"/>
  <c r="Z98" i="7"/>
  <c r="Y98" i="7"/>
  <c r="X98" i="7"/>
  <c r="W98" i="7"/>
  <c r="V98" i="7"/>
  <c r="U98" i="7"/>
  <c r="T98" i="7"/>
  <c r="S98" i="7"/>
  <c r="R98" i="7"/>
  <c r="Q98" i="7"/>
  <c r="P98" i="7"/>
  <c r="O98" i="7"/>
  <c r="N98" i="7"/>
  <c r="M98" i="7"/>
  <c r="L98" i="7"/>
  <c r="K98" i="7"/>
  <c r="J98" i="7"/>
  <c r="I98" i="7"/>
  <c r="H98" i="7"/>
  <c r="G98" i="7"/>
  <c r="F98" i="7"/>
  <c r="E98" i="7"/>
  <c r="D98" i="7"/>
  <c r="C98" i="7"/>
  <c r="B98" i="7"/>
  <c r="A98" i="7"/>
  <c r="AB97" i="7"/>
  <c r="AA97" i="7"/>
  <c r="Z97" i="7"/>
  <c r="Y97" i="7"/>
  <c r="X97" i="7"/>
  <c r="W97" i="7"/>
  <c r="V97" i="7"/>
  <c r="U97" i="7"/>
  <c r="T97" i="7"/>
  <c r="S97" i="7"/>
  <c r="R97" i="7"/>
  <c r="Q97" i="7"/>
  <c r="P97" i="7"/>
  <c r="O97" i="7"/>
  <c r="N97" i="7"/>
  <c r="M97" i="7"/>
  <c r="L97" i="7"/>
  <c r="K97" i="7"/>
  <c r="J97" i="7"/>
  <c r="I97" i="7"/>
  <c r="H97" i="7"/>
  <c r="G97" i="7"/>
  <c r="F97" i="7"/>
  <c r="E97" i="7"/>
  <c r="D97" i="7"/>
  <c r="C97" i="7"/>
  <c r="B97" i="7"/>
  <c r="A97" i="7"/>
  <c r="AB96" i="7"/>
  <c r="AA96" i="7"/>
  <c r="Z96" i="7"/>
  <c r="Y96" i="7"/>
  <c r="X96" i="7"/>
  <c r="W96" i="7"/>
  <c r="V96" i="7"/>
  <c r="U96" i="7"/>
  <c r="T96" i="7"/>
  <c r="S96" i="7"/>
  <c r="R96" i="7"/>
  <c r="Q96" i="7"/>
  <c r="P96" i="7"/>
  <c r="O96" i="7"/>
  <c r="N96" i="7"/>
  <c r="M96" i="7"/>
  <c r="L96" i="7"/>
  <c r="K96" i="7"/>
  <c r="J96" i="7"/>
  <c r="I96" i="7"/>
  <c r="H96" i="7"/>
  <c r="G96" i="7"/>
  <c r="F96" i="7"/>
  <c r="E96" i="7"/>
  <c r="D96" i="7"/>
  <c r="C96" i="7"/>
  <c r="B96" i="7"/>
  <c r="A96" i="7"/>
  <c r="AB95" i="7"/>
  <c r="AA95" i="7"/>
  <c r="Z95" i="7"/>
  <c r="Y95" i="7"/>
  <c r="X95" i="7"/>
  <c r="W95" i="7"/>
  <c r="V95" i="7"/>
  <c r="U95" i="7"/>
  <c r="T95" i="7"/>
  <c r="S95" i="7"/>
  <c r="R95" i="7"/>
  <c r="Q95" i="7"/>
  <c r="P95" i="7"/>
  <c r="O95" i="7"/>
  <c r="N95" i="7"/>
  <c r="M95" i="7"/>
  <c r="L95" i="7"/>
  <c r="K95" i="7"/>
  <c r="J95" i="7"/>
  <c r="I95" i="7"/>
  <c r="H95" i="7"/>
  <c r="G95" i="7"/>
  <c r="F95" i="7"/>
  <c r="E95" i="7"/>
  <c r="D95" i="7"/>
  <c r="C95" i="7"/>
  <c r="B95" i="7"/>
  <c r="A95" i="7"/>
  <c r="AB94" i="7"/>
  <c r="AA94" i="7"/>
  <c r="Z94" i="7"/>
  <c r="Y94" i="7"/>
  <c r="X94" i="7"/>
  <c r="W94" i="7"/>
  <c r="V94" i="7"/>
  <c r="U94" i="7"/>
  <c r="T94" i="7"/>
  <c r="S94" i="7"/>
  <c r="R94" i="7"/>
  <c r="Q94" i="7"/>
  <c r="P94" i="7"/>
  <c r="O94" i="7"/>
  <c r="N94" i="7"/>
  <c r="M94" i="7"/>
  <c r="L94" i="7"/>
  <c r="K94" i="7"/>
  <c r="J94" i="7"/>
  <c r="I94" i="7"/>
  <c r="H94" i="7"/>
  <c r="G94" i="7"/>
  <c r="F94" i="7"/>
  <c r="E94" i="7"/>
  <c r="D94" i="7"/>
  <c r="C94" i="7"/>
  <c r="B94" i="7"/>
  <c r="A94" i="7"/>
  <c r="AB93" i="7"/>
  <c r="AA93" i="7"/>
  <c r="Z93" i="7"/>
  <c r="Y93" i="7"/>
  <c r="X93" i="7"/>
  <c r="W93" i="7"/>
  <c r="V93" i="7"/>
  <c r="U93" i="7"/>
  <c r="T93" i="7"/>
  <c r="S93" i="7"/>
  <c r="R93" i="7"/>
  <c r="Q93" i="7"/>
  <c r="P93" i="7"/>
  <c r="O93" i="7"/>
  <c r="N93" i="7"/>
  <c r="M93" i="7"/>
  <c r="L93" i="7"/>
  <c r="K93" i="7"/>
  <c r="J93" i="7"/>
  <c r="I93" i="7"/>
  <c r="H93" i="7"/>
  <c r="G93" i="7"/>
  <c r="F93" i="7"/>
  <c r="E93" i="7"/>
  <c r="D93" i="7"/>
  <c r="C93" i="7"/>
  <c r="B93" i="7"/>
  <c r="A93" i="7"/>
  <c r="AB92" i="7"/>
  <c r="AA92" i="7"/>
  <c r="Z92" i="7"/>
  <c r="Y92" i="7"/>
  <c r="X92" i="7"/>
  <c r="W92" i="7"/>
  <c r="V92" i="7"/>
  <c r="U92" i="7"/>
  <c r="T92" i="7"/>
  <c r="S92" i="7"/>
  <c r="R92" i="7"/>
  <c r="Q92" i="7"/>
  <c r="P92" i="7"/>
  <c r="O92" i="7"/>
  <c r="N92" i="7"/>
  <c r="M92" i="7"/>
  <c r="L92" i="7"/>
  <c r="K92" i="7"/>
  <c r="J92" i="7"/>
  <c r="I92" i="7"/>
  <c r="H92" i="7"/>
  <c r="G92" i="7"/>
  <c r="F92" i="7"/>
  <c r="E92" i="7"/>
  <c r="D92" i="7"/>
  <c r="C92" i="7"/>
  <c r="B92" i="7"/>
  <c r="A92" i="7"/>
  <c r="AB91" i="7"/>
  <c r="AA91" i="7"/>
  <c r="Z91" i="7"/>
  <c r="Y91" i="7"/>
  <c r="X91" i="7"/>
  <c r="W91" i="7"/>
  <c r="V91" i="7"/>
  <c r="U91" i="7"/>
  <c r="T91" i="7"/>
  <c r="S91" i="7"/>
  <c r="R91" i="7"/>
  <c r="Q91" i="7"/>
  <c r="P91" i="7"/>
  <c r="O91" i="7"/>
  <c r="N91" i="7"/>
  <c r="M91" i="7"/>
  <c r="L91" i="7"/>
  <c r="K91" i="7"/>
  <c r="J91" i="7"/>
  <c r="I91" i="7"/>
  <c r="H91" i="7"/>
  <c r="G91" i="7"/>
  <c r="F91" i="7"/>
  <c r="E91" i="7"/>
  <c r="D91" i="7"/>
  <c r="C91" i="7"/>
  <c r="B91" i="7"/>
  <c r="A91" i="7"/>
  <c r="AB90" i="7"/>
  <c r="AA90" i="7"/>
  <c r="Z90" i="7"/>
  <c r="Y90" i="7"/>
  <c r="X90" i="7"/>
  <c r="W90" i="7"/>
  <c r="V90" i="7"/>
  <c r="U90" i="7"/>
  <c r="T90" i="7"/>
  <c r="S90" i="7"/>
  <c r="R90" i="7"/>
  <c r="Q90" i="7"/>
  <c r="P90" i="7"/>
  <c r="O90" i="7"/>
  <c r="N90" i="7"/>
  <c r="M90" i="7"/>
  <c r="L90" i="7"/>
  <c r="K90" i="7"/>
  <c r="J90" i="7"/>
  <c r="I90" i="7"/>
  <c r="H90" i="7"/>
  <c r="G90" i="7"/>
  <c r="F90" i="7"/>
  <c r="E90" i="7"/>
  <c r="D90" i="7"/>
  <c r="C90" i="7"/>
  <c r="B90" i="7"/>
  <c r="A90" i="7"/>
  <c r="AB89" i="7"/>
  <c r="AA89" i="7"/>
  <c r="Z89" i="7"/>
  <c r="Y89" i="7"/>
  <c r="X89" i="7"/>
  <c r="W89" i="7"/>
  <c r="V89" i="7"/>
  <c r="U89" i="7"/>
  <c r="T89" i="7"/>
  <c r="S89" i="7"/>
  <c r="R89" i="7"/>
  <c r="Q89" i="7"/>
  <c r="P89" i="7"/>
  <c r="O89" i="7"/>
  <c r="N89" i="7"/>
  <c r="M89" i="7"/>
  <c r="L89" i="7"/>
  <c r="K89" i="7"/>
  <c r="J89" i="7"/>
  <c r="I89" i="7"/>
  <c r="H89" i="7"/>
  <c r="G89" i="7"/>
  <c r="F89" i="7"/>
  <c r="E89" i="7"/>
  <c r="D89" i="7"/>
  <c r="C89" i="7"/>
  <c r="B89" i="7"/>
  <c r="A89" i="7"/>
  <c r="AB88" i="7"/>
  <c r="AA88" i="7"/>
  <c r="Z88" i="7"/>
  <c r="Y88" i="7"/>
  <c r="X88" i="7"/>
  <c r="W88" i="7"/>
  <c r="V88" i="7"/>
  <c r="U88" i="7"/>
  <c r="T88" i="7"/>
  <c r="S88" i="7"/>
  <c r="R88" i="7"/>
  <c r="Q88" i="7"/>
  <c r="P88" i="7"/>
  <c r="O88" i="7"/>
  <c r="N88" i="7"/>
  <c r="M88" i="7"/>
  <c r="L88" i="7"/>
  <c r="K88" i="7"/>
  <c r="J88" i="7"/>
  <c r="I88" i="7"/>
  <c r="H88" i="7"/>
  <c r="G88" i="7"/>
  <c r="F88" i="7"/>
  <c r="E88" i="7"/>
  <c r="D88" i="7"/>
  <c r="C88" i="7"/>
  <c r="B88" i="7"/>
  <c r="A88" i="7"/>
  <c r="AB87" i="7"/>
  <c r="AA87" i="7"/>
  <c r="Z87" i="7"/>
  <c r="Y87" i="7"/>
  <c r="X87" i="7"/>
  <c r="W87" i="7"/>
  <c r="V87" i="7"/>
  <c r="U87" i="7"/>
  <c r="T87" i="7"/>
  <c r="S87" i="7"/>
  <c r="R87" i="7"/>
  <c r="Q87" i="7"/>
  <c r="P87" i="7"/>
  <c r="O87" i="7"/>
  <c r="N87" i="7"/>
  <c r="M87" i="7"/>
  <c r="L87" i="7"/>
  <c r="K87" i="7"/>
  <c r="J87" i="7"/>
  <c r="I87" i="7"/>
  <c r="H87" i="7"/>
  <c r="G87" i="7"/>
  <c r="F87" i="7"/>
  <c r="E87" i="7"/>
  <c r="D87" i="7"/>
  <c r="C87" i="7"/>
  <c r="B87" i="7"/>
  <c r="A87" i="7"/>
  <c r="AB86" i="7"/>
  <c r="AA86" i="7"/>
  <c r="Z86" i="7"/>
  <c r="Y86" i="7"/>
  <c r="X86" i="7"/>
  <c r="W86" i="7"/>
  <c r="V86" i="7"/>
  <c r="U86" i="7"/>
  <c r="T86" i="7"/>
  <c r="S86" i="7"/>
  <c r="R86" i="7"/>
  <c r="Q86" i="7"/>
  <c r="P86" i="7"/>
  <c r="O86" i="7"/>
  <c r="N86" i="7"/>
  <c r="M86" i="7"/>
  <c r="L86" i="7"/>
  <c r="K86" i="7"/>
  <c r="J86" i="7"/>
  <c r="I86" i="7"/>
  <c r="H86" i="7"/>
  <c r="G86" i="7"/>
  <c r="F86" i="7"/>
  <c r="E86" i="7"/>
  <c r="D86" i="7"/>
  <c r="C86" i="7"/>
  <c r="B86" i="7"/>
  <c r="A86" i="7"/>
  <c r="AB85" i="7"/>
  <c r="AA85" i="7"/>
  <c r="Z85" i="7"/>
  <c r="Y85" i="7"/>
  <c r="X85" i="7"/>
  <c r="W85" i="7"/>
  <c r="V85" i="7"/>
  <c r="U85" i="7"/>
  <c r="T85" i="7"/>
  <c r="S85" i="7"/>
  <c r="R85" i="7"/>
  <c r="Q85" i="7"/>
  <c r="P85" i="7"/>
  <c r="O85" i="7"/>
  <c r="N85" i="7"/>
  <c r="M85" i="7"/>
  <c r="L85" i="7"/>
  <c r="K85" i="7"/>
  <c r="J85" i="7"/>
  <c r="I85" i="7"/>
  <c r="H85" i="7"/>
  <c r="G85" i="7"/>
  <c r="F85" i="7"/>
  <c r="E85" i="7"/>
  <c r="D85" i="7"/>
  <c r="C85" i="7"/>
  <c r="B85" i="7"/>
  <c r="A85" i="7"/>
  <c r="AB84" i="7"/>
  <c r="AA84" i="7"/>
  <c r="Z84" i="7"/>
  <c r="Y84" i="7"/>
  <c r="X84" i="7"/>
  <c r="W84" i="7"/>
  <c r="V84" i="7"/>
  <c r="U84" i="7"/>
  <c r="T84" i="7"/>
  <c r="S84" i="7"/>
  <c r="R84" i="7"/>
  <c r="Q84" i="7"/>
  <c r="P84" i="7"/>
  <c r="O84" i="7"/>
  <c r="N84" i="7"/>
  <c r="M84" i="7"/>
  <c r="L84" i="7"/>
  <c r="K84" i="7"/>
  <c r="J84" i="7"/>
  <c r="I84" i="7"/>
  <c r="H84" i="7"/>
  <c r="G84" i="7"/>
  <c r="F84" i="7"/>
  <c r="E84" i="7"/>
  <c r="D84" i="7"/>
  <c r="C84" i="7"/>
  <c r="B84" i="7"/>
  <c r="A84" i="7"/>
  <c r="AB83" i="7"/>
  <c r="AA83" i="7"/>
  <c r="Z83" i="7"/>
  <c r="Y83" i="7"/>
  <c r="X83" i="7"/>
  <c r="W83" i="7"/>
  <c r="V83" i="7"/>
  <c r="U83" i="7"/>
  <c r="T83" i="7"/>
  <c r="S83" i="7"/>
  <c r="R83" i="7"/>
  <c r="Q83" i="7"/>
  <c r="P83" i="7"/>
  <c r="O83" i="7"/>
  <c r="N83" i="7"/>
  <c r="M83" i="7"/>
  <c r="L83" i="7"/>
  <c r="K83" i="7"/>
  <c r="J83" i="7"/>
  <c r="I83" i="7"/>
  <c r="H83" i="7"/>
  <c r="G83" i="7"/>
  <c r="F83" i="7"/>
  <c r="E83" i="7"/>
  <c r="D83" i="7"/>
  <c r="C83" i="7"/>
  <c r="B83" i="7"/>
  <c r="A83" i="7"/>
  <c r="AB82" i="7"/>
  <c r="AA82" i="7"/>
  <c r="Z82" i="7"/>
  <c r="Y82" i="7"/>
  <c r="X82" i="7"/>
  <c r="W82" i="7"/>
  <c r="V82" i="7"/>
  <c r="U82" i="7"/>
  <c r="T82" i="7"/>
  <c r="S82" i="7"/>
  <c r="R82" i="7"/>
  <c r="Q82" i="7"/>
  <c r="P82" i="7"/>
  <c r="O82" i="7"/>
  <c r="N82" i="7"/>
  <c r="M82" i="7"/>
  <c r="L82" i="7"/>
  <c r="K82" i="7"/>
  <c r="J82" i="7"/>
  <c r="I82" i="7"/>
  <c r="H82" i="7"/>
  <c r="G82" i="7"/>
  <c r="F82" i="7"/>
  <c r="E82" i="7"/>
  <c r="D82" i="7"/>
  <c r="C82" i="7"/>
  <c r="B82" i="7"/>
  <c r="A82" i="7"/>
  <c r="AB81" i="7"/>
  <c r="AA81" i="7"/>
  <c r="Z81" i="7"/>
  <c r="Y81" i="7"/>
  <c r="X81" i="7"/>
  <c r="W81" i="7"/>
  <c r="V81" i="7"/>
  <c r="U81" i="7"/>
  <c r="T81" i="7"/>
  <c r="S81" i="7"/>
  <c r="R81" i="7"/>
  <c r="Q81" i="7"/>
  <c r="P81" i="7"/>
  <c r="O81" i="7"/>
  <c r="N81" i="7"/>
  <c r="M81" i="7"/>
  <c r="L81" i="7"/>
  <c r="K81" i="7"/>
  <c r="J81" i="7"/>
  <c r="I81" i="7"/>
  <c r="H81" i="7"/>
  <c r="G81" i="7"/>
  <c r="F81" i="7"/>
  <c r="E81" i="7"/>
  <c r="D81" i="7"/>
  <c r="C81" i="7"/>
  <c r="B81" i="7"/>
  <c r="A81" i="7"/>
  <c r="AB80" i="7"/>
  <c r="AA80" i="7"/>
  <c r="Z80" i="7"/>
  <c r="Y80" i="7"/>
  <c r="X80" i="7"/>
  <c r="W80" i="7"/>
  <c r="V80" i="7"/>
  <c r="U80" i="7"/>
  <c r="T80" i="7"/>
  <c r="S80" i="7"/>
  <c r="R80" i="7"/>
  <c r="Q80" i="7"/>
  <c r="P80" i="7"/>
  <c r="O80" i="7"/>
  <c r="N80" i="7"/>
  <c r="M80" i="7"/>
  <c r="L80" i="7"/>
  <c r="K80" i="7"/>
  <c r="J80" i="7"/>
  <c r="I80" i="7"/>
  <c r="H80" i="7"/>
  <c r="G80" i="7"/>
  <c r="F80" i="7"/>
  <c r="E80" i="7"/>
  <c r="D80" i="7"/>
  <c r="C80" i="7"/>
  <c r="B80" i="7"/>
  <c r="A80" i="7"/>
  <c r="AB79" i="7"/>
  <c r="AA79" i="7"/>
  <c r="Z79" i="7"/>
  <c r="Y79" i="7"/>
  <c r="X79" i="7"/>
  <c r="W79" i="7"/>
  <c r="V79" i="7"/>
  <c r="U79" i="7"/>
  <c r="T79" i="7"/>
  <c r="S79" i="7"/>
  <c r="R79" i="7"/>
  <c r="Q79" i="7"/>
  <c r="P79" i="7"/>
  <c r="O79" i="7"/>
  <c r="N79" i="7"/>
  <c r="M79" i="7"/>
  <c r="L79" i="7"/>
  <c r="K79" i="7"/>
  <c r="J79" i="7"/>
  <c r="I79" i="7"/>
  <c r="H79" i="7"/>
  <c r="G79" i="7"/>
  <c r="F79" i="7"/>
  <c r="E79" i="7"/>
  <c r="D79" i="7"/>
  <c r="C79" i="7"/>
  <c r="B79" i="7"/>
  <c r="A79" i="7"/>
  <c r="AB78" i="7"/>
  <c r="AA78" i="7"/>
  <c r="Z78" i="7"/>
  <c r="Y78" i="7"/>
  <c r="X78" i="7"/>
  <c r="W78" i="7"/>
  <c r="V78" i="7"/>
  <c r="U78" i="7"/>
  <c r="T78" i="7"/>
  <c r="S78" i="7"/>
  <c r="R78" i="7"/>
  <c r="Q78" i="7"/>
  <c r="P78" i="7"/>
  <c r="O78" i="7"/>
  <c r="N78" i="7"/>
  <c r="M78" i="7"/>
  <c r="L78" i="7"/>
  <c r="K78" i="7"/>
  <c r="J78" i="7"/>
  <c r="I78" i="7"/>
  <c r="H78" i="7"/>
  <c r="G78" i="7"/>
  <c r="F78" i="7"/>
  <c r="E78" i="7"/>
  <c r="D78" i="7"/>
  <c r="C78" i="7"/>
  <c r="B78" i="7"/>
  <c r="A78" i="7"/>
  <c r="AB77" i="7"/>
  <c r="AA77" i="7"/>
  <c r="Z77" i="7"/>
  <c r="Y77" i="7"/>
  <c r="X77" i="7"/>
  <c r="W77" i="7"/>
  <c r="V77" i="7"/>
  <c r="U77" i="7"/>
  <c r="T77" i="7"/>
  <c r="S77" i="7"/>
  <c r="R77" i="7"/>
  <c r="Q77" i="7"/>
  <c r="P77" i="7"/>
  <c r="O77" i="7"/>
  <c r="N77" i="7"/>
  <c r="M77" i="7"/>
  <c r="L77" i="7"/>
  <c r="K77" i="7"/>
  <c r="J77" i="7"/>
  <c r="I77" i="7"/>
  <c r="H77" i="7"/>
  <c r="G77" i="7"/>
  <c r="F77" i="7"/>
  <c r="E77" i="7"/>
  <c r="D77" i="7"/>
  <c r="C77" i="7"/>
  <c r="B77" i="7"/>
  <c r="A77" i="7"/>
  <c r="AB76" i="7"/>
  <c r="AA76" i="7"/>
  <c r="Z76" i="7"/>
  <c r="Y76" i="7"/>
  <c r="X76" i="7"/>
  <c r="W76" i="7"/>
  <c r="V76" i="7"/>
  <c r="U76" i="7"/>
  <c r="T76" i="7"/>
  <c r="S76" i="7"/>
  <c r="R76" i="7"/>
  <c r="Q76" i="7"/>
  <c r="P76" i="7"/>
  <c r="O76" i="7"/>
  <c r="N76" i="7"/>
  <c r="M76" i="7"/>
  <c r="L76" i="7"/>
  <c r="K76" i="7"/>
  <c r="J76" i="7"/>
  <c r="I76" i="7"/>
  <c r="H76" i="7"/>
  <c r="G76" i="7"/>
  <c r="F76" i="7"/>
  <c r="E76" i="7"/>
  <c r="D76" i="7"/>
  <c r="C76" i="7"/>
  <c r="B76" i="7"/>
  <c r="A76" i="7"/>
  <c r="AB75" i="7"/>
  <c r="AA75" i="7"/>
  <c r="Z75" i="7"/>
  <c r="Y75" i="7"/>
  <c r="X75" i="7"/>
  <c r="W75" i="7"/>
  <c r="V75" i="7"/>
  <c r="U75" i="7"/>
  <c r="T75" i="7"/>
  <c r="S75" i="7"/>
  <c r="R75" i="7"/>
  <c r="Q75" i="7"/>
  <c r="P75" i="7"/>
  <c r="O75" i="7"/>
  <c r="N75" i="7"/>
  <c r="M75" i="7"/>
  <c r="L75" i="7"/>
  <c r="K75" i="7"/>
  <c r="J75" i="7"/>
  <c r="I75" i="7"/>
  <c r="H75" i="7"/>
  <c r="G75" i="7"/>
  <c r="F75" i="7"/>
  <c r="E75" i="7"/>
  <c r="D75" i="7"/>
  <c r="C75" i="7"/>
  <c r="B75" i="7"/>
  <c r="A75" i="7"/>
  <c r="AB74" i="7"/>
  <c r="AA74" i="7"/>
  <c r="Z74" i="7"/>
  <c r="Y74" i="7"/>
  <c r="X74" i="7"/>
  <c r="W74" i="7"/>
  <c r="V74" i="7"/>
  <c r="U74" i="7"/>
  <c r="T74" i="7"/>
  <c r="S74" i="7"/>
  <c r="R74" i="7"/>
  <c r="Q74" i="7"/>
  <c r="P74" i="7"/>
  <c r="O74" i="7"/>
  <c r="N74" i="7"/>
  <c r="M74" i="7"/>
  <c r="L74" i="7"/>
  <c r="K74" i="7"/>
  <c r="J74" i="7"/>
  <c r="I74" i="7"/>
  <c r="H74" i="7"/>
  <c r="G74" i="7"/>
  <c r="F74" i="7"/>
  <c r="E74" i="7"/>
  <c r="D74" i="7"/>
  <c r="C74" i="7"/>
  <c r="B74" i="7"/>
  <c r="A74" i="7"/>
  <c r="AB73" i="7"/>
  <c r="AA73" i="7"/>
  <c r="Z73" i="7"/>
  <c r="Y73" i="7"/>
  <c r="X73" i="7"/>
  <c r="W73" i="7"/>
  <c r="V73" i="7"/>
  <c r="U73" i="7"/>
  <c r="T73" i="7"/>
  <c r="S73" i="7"/>
  <c r="R73" i="7"/>
  <c r="Q73" i="7"/>
  <c r="P73" i="7"/>
  <c r="O73" i="7"/>
  <c r="N73" i="7"/>
  <c r="M73" i="7"/>
  <c r="L73" i="7"/>
  <c r="K73" i="7"/>
  <c r="J73" i="7"/>
  <c r="I73" i="7"/>
  <c r="H73" i="7"/>
  <c r="G73" i="7"/>
  <c r="F73" i="7"/>
  <c r="E73" i="7"/>
  <c r="D73" i="7"/>
  <c r="C73" i="7"/>
  <c r="B73" i="7"/>
  <c r="A73" i="7"/>
  <c r="AB72" i="7"/>
  <c r="AA72" i="7"/>
  <c r="Z72" i="7"/>
  <c r="Y72" i="7"/>
  <c r="X72" i="7"/>
  <c r="W72" i="7"/>
  <c r="V72" i="7"/>
  <c r="U72" i="7"/>
  <c r="T72" i="7"/>
  <c r="S72" i="7"/>
  <c r="R72" i="7"/>
  <c r="Q72" i="7"/>
  <c r="P72" i="7"/>
  <c r="O72" i="7"/>
  <c r="N72" i="7"/>
  <c r="M72" i="7"/>
  <c r="L72" i="7"/>
  <c r="K72" i="7"/>
  <c r="J72" i="7"/>
  <c r="I72" i="7"/>
  <c r="H72" i="7"/>
  <c r="G72" i="7"/>
  <c r="F72" i="7"/>
  <c r="E72" i="7"/>
  <c r="D72" i="7"/>
  <c r="C72" i="7"/>
  <c r="B72" i="7"/>
  <c r="A72" i="7"/>
  <c r="AB71" i="7"/>
  <c r="AA71" i="7"/>
  <c r="Z71" i="7"/>
  <c r="Y71" i="7"/>
  <c r="X71" i="7"/>
  <c r="W71" i="7"/>
  <c r="V71" i="7"/>
  <c r="U71" i="7"/>
  <c r="T71" i="7"/>
  <c r="S71" i="7"/>
  <c r="R71" i="7"/>
  <c r="Q71" i="7"/>
  <c r="P71" i="7"/>
  <c r="O71" i="7"/>
  <c r="N71" i="7"/>
  <c r="M71" i="7"/>
  <c r="L71" i="7"/>
  <c r="K71" i="7"/>
  <c r="J71" i="7"/>
  <c r="I71" i="7"/>
  <c r="H71" i="7"/>
  <c r="G71" i="7"/>
  <c r="F71" i="7"/>
  <c r="E71" i="7"/>
  <c r="D71" i="7"/>
  <c r="C71" i="7"/>
  <c r="B71" i="7"/>
  <c r="A71" i="7"/>
  <c r="AB70" i="7"/>
  <c r="AA70" i="7"/>
  <c r="Z70" i="7"/>
  <c r="Y70" i="7"/>
  <c r="X70" i="7"/>
  <c r="W70" i="7"/>
  <c r="V70" i="7"/>
  <c r="U70" i="7"/>
  <c r="T70" i="7"/>
  <c r="S70" i="7"/>
  <c r="R70" i="7"/>
  <c r="Q70" i="7"/>
  <c r="P70" i="7"/>
  <c r="O70" i="7"/>
  <c r="N70" i="7"/>
  <c r="M70" i="7"/>
  <c r="L70" i="7"/>
  <c r="K70" i="7"/>
  <c r="J70" i="7"/>
  <c r="I70" i="7"/>
  <c r="H70" i="7"/>
  <c r="G70" i="7"/>
  <c r="F70" i="7"/>
  <c r="E70" i="7"/>
  <c r="D70" i="7"/>
  <c r="C70" i="7"/>
  <c r="B70" i="7"/>
  <c r="A70" i="7"/>
  <c r="AB69" i="7"/>
  <c r="AA69" i="7"/>
  <c r="Z69" i="7"/>
  <c r="Y69" i="7"/>
  <c r="X69" i="7"/>
  <c r="W69" i="7"/>
  <c r="V69" i="7"/>
  <c r="U69" i="7"/>
  <c r="T69" i="7"/>
  <c r="S69" i="7"/>
  <c r="R69" i="7"/>
  <c r="Q69" i="7"/>
  <c r="P69" i="7"/>
  <c r="O69" i="7"/>
  <c r="N69" i="7"/>
  <c r="M69" i="7"/>
  <c r="L69" i="7"/>
  <c r="K69" i="7"/>
  <c r="J69" i="7"/>
  <c r="I69" i="7"/>
  <c r="H69" i="7"/>
  <c r="G69" i="7"/>
  <c r="F69" i="7"/>
  <c r="E69" i="7"/>
  <c r="D69" i="7"/>
  <c r="C69" i="7"/>
  <c r="B69" i="7"/>
  <c r="A69" i="7"/>
  <c r="AB68" i="7"/>
  <c r="AA68" i="7"/>
  <c r="Z68" i="7"/>
  <c r="Y68" i="7"/>
  <c r="X68" i="7"/>
  <c r="W68" i="7"/>
  <c r="V68" i="7"/>
  <c r="U68" i="7"/>
  <c r="T68" i="7"/>
  <c r="S68" i="7"/>
  <c r="R68" i="7"/>
  <c r="Q68" i="7"/>
  <c r="P68" i="7"/>
  <c r="O68" i="7"/>
  <c r="N68" i="7"/>
  <c r="M68" i="7"/>
  <c r="L68" i="7"/>
  <c r="K68" i="7"/>
  <c r="J68" i="7"/>
  <c r="I68" i="7"/>
  <c r="H68" i="7"/>
  <c r="G68" i="7"/>
  <c r="F68" i="7"/>
  <c r="E68" i="7"/>
  <c r="D68" i="7"/>
  <c r="C68" i="7"/>
  <c r="B68" i="7"/>
  <c r="A68" i="7"/>
  <c r="AB67" i="7"/>
  <c r="AA67" i="7"/>
  <c r="Z67" i="7"/>
  <c r="Y67" i="7"/>
  <c r="X67" i="7"/>
  <c r="W67" i="7"/>
  <c r="V67" i="7"/>
  <c r="U67" i="7"/>
  <c r="T67" i="7"/>
  <c r="S67" i="7"/>
  <c r="R67" i="7"/>
  <c r="Q67" i="7"/>
  <c r="P67" i="7"/>
  <c r="O67" i="7"/>
  <c r="N67" i="7"/>
  <c r="M67" i="7"/>
  <c r="L67" i="7"/>
  <c r="K67" i="7"/>
  <c r="J67" i="7"/>
  <c r="I67" i="7"/>
  <c r="H67" i="7"/>
  <c r="G67" i="7"/>
  <c r="F67" i="7"/>
  <c r="E67" i="7"/>
  <c r="D67" i="7"/>
  <c r="C67" i="7"/>
  <c r="B67" i="7"/>
  <c r="A67" i="7"/>
  <c r="AB66" i="7"/>
  <c r="AA66" i="7"/>
  <c r="Z66" i="7"/>
  <c r="Y66" i="7"/>
  <c r="X66" i="7"/>
  <c r="W66" i="7"/>
  <c r="V66" i="7"/>
  <c r="U66" i="7"/>
  <c r="T66" i="7"/>
  <c r="S66" i="7"/>
  <c r="R66" i="7"/>
  <c r="Q66" i="7"/>
  <c r="P66" i="7"/>
  <c r="O66" i="7"/>
  <c r="N66" i="7"/>
  <c r="M66" i="7"/>
  <c r="L66" i="7"/>
  <c r="K66" i="7"/>
  <c r="J66" i="7"/>
  <c r="I66" i="7"/>
  <c r="H66" i="7"/>
  <c r="G66" i="7"/>
  <c r="F66" i="7"/>
  <c r="E66" i="7"/>
  <c r="D66" i="7"/>
  <c r="C66" i="7"/>
  <c r="B66" i="7"/>
  <c r="A66" i="7"/>
  <c r="AB65" i="7"/>
  <c r="AA65" i="7"/>
  <c r="Z65" i="7"/>
  <c r="Y65" i="7"/>
  <c r="X65" i="7"/>
  <c r="W65" i="7"/>
  <c r="V65" i="7"/>
  <c r="U65" i="7"/>
  <c r="T65" i="7"/>
  <c r="S65" i="7"/>
  <c r="R65" i="7"/>
  <c r="Q65" i="7"/>
  <c r="P65" i="7"/>
  <c r="O65" i="7"/>
  <c r="N65" i="7"/>
  <c r="M65" i="7"/>
  <c r="L65" i="7"/>
  <c r="K65" i="7"/>
  <c r="J65" i="7"/>
  <c r="I65" i="7"/>
  <c r="H65" i="7"/>
  <c r="G65" i="7"/>
  <c r="F65" i="7"/>
  <c r="E65" i="7"/>
  <c r="D65" i="7"/>
  <c r="C65" i="7"/>
  <c r="B65" i="7"/>
  <c r="A65" i="7"/>
  <c r="AB64" i="7"/>
  <c r="AA64" i="7"/>
  <c r="Z64" i="7"/>
  <c r="Y64" i="7"/>
  <c r="X64" i="7"/>
  <c r="W64" i="7"/>
  <c r="V64" i="7"/>
  <c r="U64" i="7"/>
  <c r="T64" i="7"/>
  <c r="S64" i="7"/>
  <c r="R64" i="7"/>
  <c r="Q64" i="7"/>
  <c r="P64" i="7"/>
  <c r="O64" i="7"/>
  <c r="N64" i="7"/>
  <c r="M64" i="7"/>
  <c r="L64" i="7"/>
  <c r="K64" i="7"/>
  <c r="J64" i="7"/>
  <c r="I64" i="7"/>
  <c r="H64" i="7"/>
  <c r="G64" i="7"/>
  <c r="F64" i="7"/>
  <c r="E64" i="7"/>
  <c r="D64" i="7"/>
  <c r="C64" i="7"/>
  <c r="B64" i="7"/>
  <c r="A64" i="7"/>
  <c r="AB63" i="7"/>
  <c r="AA63" i="7"/>
  <c r="Z63" i="7"/>
  <c r="Y63" i="7"/>
  <c r="X63" i="7"/>
  <c r="W63" i="7"/>
  <c r="V63" i="7"/>
  <c r="U63" i="7"/>
  <c r="T63" i="7"/>
  <c r="S63" i="7"/>
  <c r="R63" i="7"/>
  <c r="Q63" i="7"/>
  <c r="P63" i="7"/>
  <c r="O63" i="7"/>
  <c r="N63" i="7"/>
  <c r="M63" i="7"/>
  <c r="L63" i="7"/>
  <c r="K63" i="7"/>
  <c r="J63" i="7"/>
  <c r="I63" i="7"/>
  <c r="H63" i="7"/>
  <c r="G63" i="7"/>
  <c r="F63" i="7"/>
  <c r="E63" i="7"/>
  <c r="D63" i="7"/>
  <c r="C63" i="7"/>
  <c r="B63" i="7"/>
  <c r="A63" i="7"/>
  <c r="AB62" i="7"/>
  <c r="AA62" i="7"/>
  <c r="Z62" i="7"/>
  <c r="Y62" i="7"/>
  <c r="X62" i="7"/>
  <c r="W62" i="7"/>
  <c r="V62" i="7"/>
  <c r="U62" i="7"/>
  <c r="T62" i="7"/>
  <c r="S62" i="7"/>
  <c r="R62" i="7"/>
  <c r="Q62" i="7"/>
  <c r="P62" i="7"/>
  <c r="O62" i="7"/>
  <c r="N62" i="7"/>
  <c r="M62" i="7"/>
  <c r="L62" i="7"/>
  <c r="K62" i="7"/>
  <c r="J62" i="7"/>
  <c r="I62" i="7"/>
  <c r="H62" i="7"/>
  <c r="G62" i="7"/>
  <c r="F62" i="7"/>
  <c r="E62" i="7"/>
  <c r="D62" i="7"/>
  <c r="C62" i="7"/>
  <c r="B62" i="7"/>
  <c r="A62" i="7"/>
  <c r="AB61" i="7"/>
  <c r="AA61" i="7"/>
  <c r="Z61" i="7"/>
  <c r="Y61" i="7"/>
  <c r="X61" i="7"/>
  <c r="W61" i="7"/>
  <c r="V61" i="7"/>
  <c r="U61" i="7"/>
  <c r="T61" i="7"/>
  <c r="S61" i="7"/>
  <c r="R61" i="7"/>
  <c r="Q61" i="7"/>
  <c r="P61" i="7"/>
  <c r="O61" i="7"/>
  <c r="N61" i="7"/>
  <c r="M61" i="7"/>
  <c r="L61" i="7"/>
  <c r="K61" i="7"/>
  <c r="J61" i="7"/>
  <c r="I61" i="7"/>
  <c r="H61" i="7"/>
  <c r="G61" i="7"/>
  <c r="F61" i="7"/>
  <c r="E61" i="7"/>
  <c r="D61" i="7"/>
  <c r="C61" i="7"/>
  <c r="B61" i="7"/>
  <c r="A61" i="7"/>
  <c r="AB60" i="7"/>
  <c r="AA60" i="7"/>
  <c r="Z60" i="7"/>
  <c r="Y60" i="7"/>
  <c r="X60" i="7"/>
  <c r="W60" i="7"/>
  <c r="V60" i="7"/>
  <c r="U60" i="7"/>
  <c r="T60" i="7"/>
  <c r="S60" i="7"/>
  <c r="R60" i="7"/>
  <c r="Q60" i="7"/>
  <c r="P60" i="7"/>
  <c r="O60" i="7"/>
  <c r="N60" i="7"/>
  <c r="M60" i="7"/>
  <c r="L60" i="7"/>
  <c r="K60" i="7"/>
  <c r="J60" i="7"/>
  <c r="I60" i="7"/>
  <c r="H60" i="7"/>
  <c r="G60" i="7"/>
  <c r="F60" i="7"/>
  <c r="E60" i="7"/>
  <c r="D60" i="7"/>
  <c r="C60" i="7"/>
  <c r="B60" i="7"/>
  <c r="A60" i="7"/>
  <c r="AB59" i="7"/>
  <c r="AA59" i="7"/>
  <c r="Z59" i="7"/>
  <c r="Y59" i="7"/>
  <c r="X59" i="7"/>
  <c r="W59" i="7"/>
  <c r="V59" i="7"/>
  <c r="U59" i="7"/>
  <c r="T59" i="7"/>
  <c r="S59" i="7"/>
  <c r="R59" i="7"/>
  <c r="Q59" i="7"/>
  <c r="P59" i="7"/>
  <c r="O59" i="7"/>
  <c r="N59" i="7"/>
  <c r="M59" i="7"/>
  <c r="L59" i="7"/>
  <c r="K59" i="7"/>
  <c r="J59" i="7"/>
  <c r="I59" i="7"/>
  <c r="H59" i="7"/>
  <c r="G59" i="7"/>
  <c r="F59" i="7"/>
  <c r="E59" i="7"/>
  <c r="D59" i="7"/>
  <c r="C59" i="7"/>
  <c r="B59" i="7"/>
  <c r="A59" i="7"/>
  <c r="AB58" i="7"/>
  <c r="AA58" i="7"/>
  <c r="Z58" i="7"/>
  <c r="Y58" i="7"/>
  <c r="X58" i="7"/>
  <c r="W58" i="7"/>
  <c r="V58" i="7"/>
  <c r="U58" i="7"/>
  <c r="T58" i="7"/>
  <c r="S58" i="7"/>
  <c r="R58" i="7"/>
  <c r="Q58" i="7"/>
  <c r="P58" i="7"/>
  <c r="O58" i="7"/>
  <c r="N58" i="7"/>
  <c r="M58" i="7"/>
  <c r="L58" i="7"/>
  <c r="K58" i="7"/>
  <c r="J58" i="7"/>
  <c r="I58" i="7"/>
  <c r="H58" i="7"/>
  <c r="G58" i="7"/>
  <c r="F58" i="7"/>
  <c r="E58" i="7"/>
  <c r="D58" i="7"/>
  <c r="C58" i="7"/>
  <c r="B58" i="7"/>
  <c r="A58" i="7"/>
  <c r="AB57" i="7"/>
  <c r="AA57" i="7"/>
  <c r="Z57" i="7"/>
  <c r="Y57" i="7"/>
  <c r="X57" i="7"/>
  <c r="W57" i="7"/>
  <c r="V57" i="7"/>
  <c r="U57" i="7"/>
  <c r="T57" i="7"/>
  <c r="S57" i="7"/>
  <c r="R57" i="7"/>
  <c r="Q57" i="7"/>
  <c r="P57" i="7"/>
  <c r="O57" i="7"/>
  <c r="N57" i="7"/>
  <c r="M57" i="7"/>
  <c r="L57" i="7"/>
  <c r="K57" i="7"/>
  <c r="J57" i="7"/>
  <c r="I57" i="7"/>
  <c r="H57" i="7"/>
  <c r="G57" i="7"/>
  <c r="F57" i="7"/>
  <c r="E57" i="7"/>
  <c r="D57" i="7"/>
  <c r="C57" i="7"/>
  <c r="B57" i="7"/>
  <c r="A57" i="7"/>
  <c r="AB56" i="7"/>
  <c r="AA56" i="7"/>
  <c r="Z56" i="7"/>
  <c r="Y56" i="7"/>
  <c r="X56" i="7"/>
  <c r="W56" i="7"/>
  <c r="V56" i="7"/>
  <c r="U56" i="7"/>
  <c r="T56" i="7"/>
  <c r="S56" i="7"/>
  <c r="R56" i="7"/>
  <c r="Q56" i="7"/>
  <c r="P56" i="7"/>
  <c r="O56" i="7"/>
  <c r="N56" i="7"/>
  <c r="M56" i="7"/>
  <c r="L56" i="7"/>
  <c r="K56" i="7"/>
  <c r="J56" i="7"/>
  <c r="I56" i="7"/>
  <c r="H56" i="7"/>
  <c r="G56" i="7"/>
  <c r="F56" i="7"/>
  <c r="E56" i="7"/>
  <c r="D56" i="7"/>
  <c r="C56" i="7"/>
  <c r="B56" i="7"/>
  <c r="A56" i="7"/>
  <c r="AB55" i="7"/>
  <c r="AA55" i="7"/>
  <c r="Z55" i="7"/>
  <c r="Y55" i="7"/>
  <c r="X55" i="7"/>
  <c r="W55" i="7"/>
  <c r="V55" i="7"/>
  <c r="U55" i="7"/>
  <c r="T55" i="7"/>
  <c r="S55" i="7"/>
  <c r="R55" i="7"/>
  <c r="Q55" i="7"/>
  <c r="P55" i="7"/>
  <c r="O55" i="7"/>
  <c r="N55" i="7"/>
  <c r="M55" i="7"/>
  <c r="L55" i="7"/>
  <c r="K55" i="7"/>
  <c r="J55" i="7"/>
  <c r="I55" i="7"/>
  <c r="H55" i="7"/>
  <c r="G55" i="7"/>
  <c r="F55" i="7"/>
  <c r="E55" i="7"/>
  <c r="D55" i="7"/>
  <c r="C55" i="7"/>
  <c r="B55" i="7"/>
  <c r="A55" i="7"/>
  <c r="AB54" i="7"/>
  <c r="AA54" i="7"/>
  <c r="Z54" i="7"/>
  <c r="Y54" i="7"/>
  <c r="X54" i="7"/>
  <c r="W54" i="7"/>
  <c r="V54" i="7"/>
  <c r="U54" i="7"/>
  <c r="T54" i="7"/>
  <c r="S54" i="7"/>
  <c r="R54" i="7"/>
  <c r="Q54" i="7"/>
  <c r="P54" i="7"/>
  <c r="O54" i="7"/>
  <c r="N54" i="7"/>
  <c r="M54" i="7"/>
  <c r="L54" i="7"/>
  <c r="K54" i="7"/>
  <c r="J54" i="7"/>
  <c r="I54" i="7"/>
  <c r="H54" i="7"/>
  <c r="G54" i="7"/>
  <c r="F54" i="7"/>
  <c r="E54" i="7"/>
  <c r="D54" i="7"/>
  <c r="C54" i="7"/>
  <c r="B54" i="7"/>
  <c r="A54" i="7"/>
  <c r="AB53" i="7"/>
  <c r="AA53" i="7"/>
  <c r="Z53" i="7"/>
  <c r="Y53" i="7"/>
  <c r="X53" i="7"/>
  <c r="W53" i="7"/>
  <c r="V53" i="7"/>
  <c r="U53" i="7"/>
  <c r="T53" i="7"/>
  <c r="S53" i="7"/>
  <c r="R53" i="7"/>
  <c r="Q53" i="7"/>
  <c r="P53" i="7"/>
  <c r="O53" i="7"/>
  <c r="N53" i="7"/>
  <c r="M53" i="7"/>
  <c r="L53" i="7"/>
  <c r="K53" i="7"/>
  <c r="J53" i="7"/>
  <c r="I53" i="7"/>
  <c r="H53" i="7"/>
  <c r="G53" i="7"/>
  <c r="F53" i="7"/>
  <c r="E53" i="7"/>
  <c r="D53" i="7"/>
  <c r="C53" i="7"/>
  <c r="B53" i="7"/>
  <c r="A53" i="7"/>
  <c r="AB52" i="7"/>
  <c r="AA52" i="7"/>
  <c r="Z52" i="7"/>
  <c r="Y52" i="7"/>
  <c r="X52" i="7"/>
  <c r="W52" i="7"/>
  <c r="V52" i="7"/>
  <c r="U52" i="7"/>
  <c r="T52" i="7"/>
  <c r="S52" i="7"/>
  <c r="R52" i="7"/>
  <c r="Q52" i="7"/>
  <c r="P52" i="7"/>
  <c r="O52" i="7"/>
  <c r="N52" i="7"/>
  <c r="M52" i="7"/>
  <c r="L52" i="7"/>
  <c r="K52" i="7"/>
  <c r="J52" i="7"/>
  <c r="I52" i="7"/>
  <c r="H52" i="7"/>
  <c r="G52" i="7"/>
  <c r="F52" i="7"/>
  <c r="E52" i="7"/>
  <c r="D52" i="7"/>
  <c r="C52" i="7"/>
  <c r="B52" i="7"/>
  <c r="A52" i="7"/>
  <c r="AB51" i="7"/>
  <c r="AA51" i="7"/>
  <c r="Z51" i="7"/>
  <c r="Y51" i="7"/>
  <c r="X51" i="7"/>
  <c r="W51" i="7"/>
  <c r="V51" i="7"/>
  <c r="U51" i="7"/>
  <c r="T51" i="7"/>
  <c r="S51" i="7"/>
  <c r="R51" i="7"/>
  <c r="Q51" i="7"/>
  <c r="P51" i="7"/>
  <c r="O51" i="7"/>
  <c r="N51" i="7"/>
  <c r="M51" i="7"/>
  <c r="L51" i="7"/>
  <c r="K51" i="7"/>
  <c r="J51" i="7"/>
  <c r="I51" i="7"/>
  <c r="H51" i="7"/>
  <c r="G51" i="7"/>
  <c r="F51" i="7"/>
  <c r="E51" i="7"/>
  <c r="D51" i="7"/>
  <c r="C51" i="7"/>
  <c r="B51" i="7"/>
  <c r="A51" i="7"/>
  <c r="AB50" i="7"/>
  <c r="AA50" i="7"/>
  <c r="Z50" i="7"/>
  <c r="Y50" i="7"/>
  <c r="X50" i="7"/>
  <c r="W50" i="7"/>
  <c r="V50" i="7"/>
  <c r="U50" i="7"/>
  <c r="T50" i="7"/>
  <c r="S50" i="7"/>
  <c r="R50" i="7"/>
  <c r="Q50" i="7"/>
  <c r="P50" i="7"/>
  <c r="O50" i="7"/>
  <c r="N50" i="7"/>
  <c r="M50" i="7"/>
  <c r="L50" i="7"/>
  <c r="K50" i="7"/>
  <c r="J50" i="7"/>
  <c r="I50" i="7"/>
  <c r="H50" i="7"/>
  <c r="G50" i="7"/>
  <c r="F50" i="7"/>
  <c r="E50" i="7"/>
  <c r="D50" i="7"/>
  <c r="C50" i="7"/>
  <c r="B50" i="7"/>
  <c r="A50" i="7"/>
  <c r="AB49" i="7"/>
  <c r="AA49" i="7"/>
  <c r="Z49" i="7"/>
  <c r="Y49" i="7"/>
  <c r="X49" i="7"/>
  <c r="W49" i="7"/>
  <c r="V49" i="7"/>
  <c r="U49" i="7"/>
  <c r="T49" i="7"/>
  <c r="S49" i="7"/>
  <c r="R49" i="7"/>
  <c r="Q49" i="7"/>
  <c r="P49" i="7"/>
  <c r="O49" i="7"/>
  <c r="N49" i="7"/>
  <c r="M49" i="7"/>
  <c r="L49" i="7"/>
  <c r="K49" i="7"/>
  <c r="J49" i="7"/>
  <c r="I49" i="7"/>
  <c r="H49" i="7"/>
  <c r="G49" i="7"/>
  <c r="F49" i="7"/>
  <c r="E49" i="7"/>
  <c r="D49" i="7"/>
  <c r="C49" i="7"/>
  <c r="B49" i="7"/>
  <c r="A49" i="7"/>
  <c r="AB48" i="7"/>
  <c r="AA48" i="7"/>
  <c r="Z48" i="7"/>
  <c r="Y48" i="7"/>
  <c r="X48" i="7"/>
  <c r="W48" i="7"/>
  <c r="V48" i="7"/>
  <c r="U48" i="7"/>
  <c r="T48" i="7"/>
  <c r="S48" i="7"/>
  <c r="R48" i="7"/>
  <c r="Q48" i="7"/>
  <c r="P48" i="7"/>
  <c r="O48" i="7"/>
  <c r="N48" i="7"/>
  <c r="M48" i="7"/>
  <c r="L48" i="7"/>
  <c r="K48" i="7"/>
  <c r="J48" i="7"/>
  <c r="I48" i="7"/>
  <c r="H48" i="7"/>
  <c r="G48" i="7"/>
  <c r="F48" i="7"/>
  <c r="E48" i="7"/>
  <c r="D48" i="7"/>
  <c r="C48" i="7"/>
  <c r="B48" i="7"/>
  <c r="A48" i="7"/>
  <c r="AB47" i="7"/>
  <c r="AA47" i="7"/>
  <c r="Z47" i="7"/>
  <c r="Y47" i="7"/>
  <c r="X47" i="7"/>
  <c r="W47" i="7"/>
  <c r="V47" i="7"/>
  <c r="U47" i="7"/>
  <c r="T47" i="7"/>
  <c r="S47" i="7"/>
  <c r="R47" i="7"/>
  <c r="Q47" i="7"/>
  <c r="P47" i="7"/>
  <c r="O47" i="7"/>
  <c r="N47" i="7"/>
  <c r="M47" i="7"/>
  <c r="L47" i="7"/>
  <c r="K47" i="7"/>
  <c r="J47" i="7"/>
  <c r="I47" i="7"/>
  <c r="H47" i="7"/>
  <c r="G47" i="7"/>
  <c r="F47" i="7"/>
  <c r="E47" i="7"/>
  <c r="D47" i="7"/>
  <c r="C47" i="7"/>
  <c r="B47" i="7"/>
  <c r="A47" i="7"/>
  <c r="AB46" i="7"/>
  <c r="AA46" i="7"/>
  <c r="Z46" i="7"/>
  <c r="Y46" i="7"/>
  <c r="X46" i="7"/>
  <c r="W46" i="7"/>
  <c r="V46" i="7"/>
  <c r="U46" i="7"/>
  <c r="T46" i="7"/>
  <c r="S46" i="7"/>
  <c r="R46" i="7"/>
  <c r="Q46" i="7"/>
  <c r="P46" i="7"/>
  <c r="O46" i="7"/>
  <c r="N46" i="7"/>
  <c r="M46" i="7"/>
  <c r="L46" i="7"/>
  <c r="K46" i="7"/>
  <c r="J46" i="7"/>
  <c r="I46" i="7"/>
  <c r="H46" i="7"/>
  <c r="G46" i="7"/>
  <c r="F46" i="7"/>
  <c r="E46" i="7"/>
  <c r="D46" i="7"/>
  <c r="C46" i="7"/>
  <c r="B46" i="7"/>
  <c r="A46" i="7"/>
  <c r="AB45" i="7"/>
  <c r="AA45" i="7"/>
  <c r="Z45" i="7"/>
  <c r="Y45" i="7"/>
  <c r="X45" i="7"/>
  <c r="W45" i="7"/>
  <c r="V45" i="7"/>
  <c r="U45" i="7"/>
  <c r="T45" i="7"/>
  <c r="S45" i="7"/>
  <c r="R45" i="7"/>
  <c r="Q45" i="7"/>
  <c r="P45" i="7"/>
  <c r="O45" i="7"/>
  <c r="N45" i="7"/>
  <c r="M45" i="7"/>
  <c r="L45" i="7"/>
  <c r="K45" i="7"/>
  <c r="J45" i="7"/>
  <c r="I45" i="7"/>
  <c r="H45" i="7"/>
  <c r="G45" i="7"/>
  <c r="F45" i="7"/>
  <c r="E45" i="7"/>
  <c r="D45" i="7"/>
  <c r="C45" i="7"/>
  <c r="B45" i="7"/>
  <c r="A45" i="7"/>
  <c r="AB44" i="7"/>
  <c r="AA44" i="7"/>
  <c r="Z44" i="7"/>
  <c r="Y44" i="7"/>
  <c r="X44" i="7"/>
  <c r="W44" i="7"/>
  <c r="V44" i="7"/>
  <c r="U44" i="7"/>
  <c r="T44" i="7"/>
  <c r="S44" i="7"/>
  <c r="R44" i="7"/>
  <c r="Q44" i="7"/>
  <c r="P44" i="7"/>
  <c r="O44" i="7"/>
  <c r="N44" i="7"/>
  <c r="M44" i="7"/>
  <c r="L44" i="7"/>
  <c r="K44" i="7"/>
  <c r="J44" i="7"/>
  <c r="I44" i="7"/>
  <c r="H44" i="7"/>
  <c r="G44" i="7"/>
  <c r="F44" i="7"/>
  <c r="E44" i="7"/>
  <c r="D44" i="7"/>
  <c r="C44" i="7"/>
  <c r="B44" i="7"/>
  <c r="A44" i="7"/>
  <c r="AB43" i="7"/>
  <c r="AA43" i="7"/>
  <c r="Z43" i="7"/>
  <c r="Y43" i="7"/>
  <c r="X43" i="7"/>
  <c r="W43" i="7"/>
  <c r="V43" i="7"/>
  <c r="U43" i="7"/>
  <c r="T43" i="7"/>
  <c r="S43" i="7"/>
  <c r="R43" i="7"/>
  <c r="Q43" i="7"/>
  <c r="P43" i="7"/>
  <c r="O43" i="7"/>
  <c r="N43" i="7"/>
  <c r="M43" i="7"/>
  <c r="L43" i="7"/>
  <c r="K43" i="7"/>
  <c r="J43" i="7"/>
  <c r="I43" i="7"/>
  <c r="H43" i="7"/>
  <c r="G43" i="7"/>
  <c r="F43" i="7"/>
  <c r="E43" i="7"/>
  <c r="D43" i="7"/>
  <c r="C43" i="7"/>
  <c r="B43" i="7"/>
  <c r="A43" i="7"/>
  <c r="AB42" i="7"/>
  <c r="AA42" i="7"/>
  <c r="Z42" i="7"/>
  <c r="Y42" i="7"/>
  <c r="X42" i="7"/>
  <c r="W42" i="7"/>
  <c r="V42" i="7"/>
  <c r="U42" i="7"/>
  <c r="T42" i="7"/>
  <c r="S42" i="7"/>
  <c r="R42" i="7"/>
  <c r="Q42" i="7"/>
  <c r="P42" i="7"/>
  <c r="O42" i="7"/>
  <c r="N42" i="7"/>
  <c r="M42" i="7"/>
  <c r="L42" i="7"/>
  <c r="K42" i="7"/>
  <c r="J42" i="7"/>
  <c r="I42" i="7"/>
  <c r="H42" i="7"/>
  <c r="G42" i="7"/>
  <c r="F42" i="7"/>
  <c r="E42" i="7"/>
  <c r="D42" i="7"/>
  <c r="C42" i="7"/>
  <c r="B42" i="7"/>
  <c r="A42" i="7"/>
  <c r="AB41" i="7"/>
  <c r="AA41" i="7"/>
  <c r="Z41" i="7"/>
  <c r="Y41" i="7"/>
  <c r="X41" i="7"/>
  <c r="W41" i="7"/>
  <c r="V41" i="7"/>
  <c r="U41" i="7"/>
  <c r="T41" i="7"/>
  <c r="S41" i="7"/>
  <c r="R41" i="7"/>
  <c r="Q41" i="7"/>
  <c r="P41" i="7"/>
  <c r="O41" i="7"/>
  <c r="N41" i="7"/>
  <c r="M41" i="7"/>
  <c r="L41" i="7"/>
  <c r="K41" i="7"/>
  <c r="J41" i="7"/>
  <c r="I41" i="7"/>
  <c r="H41" i="7"/>
  <c r="G41" i="7"/>
  <c r="F41" i="7"/>
  <c r="E41" i="7"/>
  <c r="D41" i="7"/>
  <c r="C41" i="7"/>
  <c r="B41" i="7"/>
  <c r="A41" i="7"/>
  <c r="AB40" i="7"/>
  <c r="AA40" i="7"/>
  <c r="Z40" i="7"/>
  <c r="Y40" i="7"/>
  <c r="X40" i="7"/>
  <c r="W40" i="7"/>
  <c r="V40" i="7"/>
  <c r="U40" i="7"/>
  <c r="T40" i="7"/>
  <c r="S40" i="7"/>
  <c r="R40" i="7"/>
  <c r="Q40" i="7"/>
  <c r="P40" i="7"/>
  <c r="O40" i="7"/>
  <c r="N40" i="7"/>
  <c r="M40" i="7"/>
  <c r="L40" i="7"/>
  <c r="K40" i="7"/>
  <c r="J40" i="7"/>
  <c r="I40" i="7"/>
  <c r="H40" i="7"/>
  <c r="G40" i="7"/>
  <c r="F40" i="7"/>
  <c r="E40" i="7"/>
  <c r="D40" i="7"/>
  <c r="C40" i="7"/>
  <c r="B40" i="7"/>
  <c r="A40" i="7"/>
  <c r="AB39" i="7"/>
  <c r="AA39" i="7"/>
  <c r="Z39" i="7"/>
  <c r="Y39" i="7"/>
  <c r="X39" i="7"/>
  <c r="W39" i="7"/>
  <c r="V39" i="7"/>
  <c r="U39" i="7"/>
  <c r="T39" i="7"/>
  <c r="S39" i="7"/>
  <c r="R39" i="7"/>
  <c r="Q39" i="7"/>
  <c r="P39" i="7"/>
  <c r="O39" i="7"/>
  <c r="N39" i="7"/>
  <c r="M39" i="7"/>
  <c r="L39" i="7"/>
  <c r="K39" i="7"/>
  <c r="J39" i="7"/>
  <c r="I39" i="7"/>
  <c r="H39" i="7"/>
  <c r="G39" i="7"/>
  <c r="F39" i="7"/>
  <c r="E39" i="7"/>
  <c r="D39" i="7"/>
  <c r="C39" i="7"/>
  <c r="B39" i="7"/>
  <c r="A39" i="7"/>
  <c r="AB38" i="7"/>
  <c r="AA38" i="7"/>
  <c r="Z38" i="7"/>
  <c r="Y38" i="7"/>
  <c r="X38" i="7"/>
  <c r="W38" i="7"/>
  <c r="V38" i="7"/>
  <c r="U38" i="7"/>
  <c r="T38" i="7"/>
  <c r="S38" i="7"/>
  <c r="R38" i="7"/>
  <c r="Q38" i="7"/>
  <c r="P38" i="7"/>
  <c r="O38" i="7"/>
  <c r="N38" i="7"/>
  <c r="M38" i="7"/>
  <c r="L38" i="7"/>
  <c r="K38" i="7"/>
  <c r="J38" i="7"/>
  <c r="I38" i="7"/>
  <c r="H38" i="7"/>
  <c r="G38" i="7"/>
  <c r="F38" i="7"/>
  <c r="E38" i="7"/>
  <c r="D38" i="7"/>
  <c r="C38" i="7"/>
  <c r="B38" i="7"/>
  <c r="A38" i="7"/>
  <c r="AB37" i="7"/>
  <c r="AA37" i="7"/>
  <c r="Z37" i="7"/>
  <c r="Y37" i="7"/>
  <c r="X37" i="7"/>
  <c r="W37" i="7"/>
  <c r="V37" i="7"/>
  <c r="U37" i="7"/>
  <c r="T37" i="7"/>
  <c r="S37" i="7"/>
  <c r="R37" i="7"/>
  <c r="Q37" i="7"/>
  <c r="P37" i="7"/>
  <c r="O37" i="7"/>
  <c r="N37" i="7"/>
  <c r="M37" i="7"/>
  <c r="L37" i="7"/>
  <c r="K37" i="7"/>
  <c r="J37" i="7"/>
  <c r="I37" i="7"/>
  <c r="H37" i="7"/>
  <c r="G37" i="7"/>
  <c r="F37" i="7"/>
  <c r="E37" i="7"/>
  <c r="D37" i="7"/>
  <c r="C37" i="7"/>
  <c r="B37" i="7"/>
  <c r="A37" i="7"/>
  <c r="AB36" i="7"/>
  <c r="AA36" i="7"/>
  <c r="Z36" i="7"/>
  <c r="Y36" i="7"/>
  <c r="X36" i="7"/>
  <c r="W36" i="7"/>
  <c r="V36" i="7"/>
  <c r="U36" i="7"/>
  <c r="T36" i="7"/>
  <c r="S36" i="7"/>
  <c r="R36" i="7"/>
  <c r="Q36" i="7"/>
  <c r="P36" i="7"/>
  <c r="O36" i="7"/>
  <c r="N36" i="7"/>
  <c r="M36" i="7"/>
  <c r="L36" i="7"/>
  <c r="K36" i="7"/>
  <c r="J36" i="7"/>
  <c r="I36" i="7"/>
  <c r="H36" i="7"/>
  <c r="G36" i="7"/>
  <c r="F36" i="7"/>
  <c r="E36" i="7"/>
  <c r="D36" i="7"/>
  <c r="C36" i="7"/>
  <c r="B36" i="7"/>
  <c r="A36" i="7"/>
  <c r="AB35" i="7"/>
  <c r="AA35" i="7"/>
  <c r="Z35" i="7"/>
  <c r="Y35" i="7"/>
  <c r="X35" i="7"/>
  <c r="W35" i="7"/>
  <c r="V35" i="7"/>
  <c r="U35" i="7"/>
  <c r="T35" i="7"/>
  <c r="S35" i="7"/>
  <c r="R35" i="7"/>
  <c r="Q35" i="7"/>
  <c r="P35" i="7"/>
  <c r="O35" i="7"/>
  <c r="N35" i="7"/>
  <c r="M35" i="7"/>
  <c r="L35" i="7"/>
  <c r="K35" i="7"/>
  <c r="J35" i="7"/>
  <c r="I35" i="7"/>
  <c r="H35" i="7"/>
  <c r="G35" i="7"/>
  <c r="F35" i="7"/>
  <c r="E35" i="7"/>
  <c r="D35" i="7"/>
  <c r="C35" i="7"/>
  <c r="B35" i="7"/>
  <c r="A35" i="7"/>
  <c r="AB34" i="7"/>
  <c r="AA34" i="7"/>
  <c r="Z34" i="7"/>
  <c r="Y34" i="7"/>
  <c r="X34" i="7"/>
  <c r="W34" i="7"/>
  <c r="V34" i="7"/>
  <c r="U34" i="7"/>
  <c r="T34" i="7"/>
  <c r="S34" i="7"/>
  <c r="R34" i="7"/>
  <c r="Q34" i="7"/>
  <c r="P34" i="7"/>
  <c r="O34" i="7"/>
  <c r="N34" i="7"/>
  <c r="M34" i="7"/>
  <c r="L34" i="7"/>
  <c r="K34" i="7"/>
  <c r="J34" i="7"/>
  <c r="I34" i="7"/>
  <c r="H34" i="7"/>
  <c r="G34" i="7"/>
  <c r="F34" i="7"/>
  <c r="E34" i="7"/>
  <c r="D34" i="7"/>
  <c r="C34" i="7"/>
  <c r="B34" i="7"/>
  <c r="A34" i="7"/>
  <c r="AB33" i="7"/>
  <c r="AA33" i="7"/>
  <c r="Z33" i="7"/>
  <c r="Y33" i="7"/>
  <c r="X33" i="7"/>
  <c r="W33" i="7"/>
  <c r="V33" i="7"/>
  <c r="U33" i="7"/>
  <c r="T33" i="7"/>
  <c r="S33" i="7"/>
  <c r="R33" i="7"/>
  <c r="Q33" i="7"/>
  <c r="P33" i="7"/>
  <c r="O33" i="7"/>
  <c r="N33" i="7"/>
  <c r="M33" i="7"/>
  <c r="L33" i="7"/>
  <c r="K33" i="7"/>
  <c r="J33" i="7"/>
  <c r="I33" i="7"/>
  <c r="H33" i="7"/>
  <c r="G33" i="7"/>
  <c r="F33" i="7"/>
  <c r="E33" i="7"/>
  <c r="D33" i="7"/>
  <c r="C33" i="7"/>
  <c r="B33" i="7"/>
  <c r="A33" i="7"/>
  <c r="AB32" i="7"/>
  <c r="AA32" i="7"/>
  <c r="Z32" i="7"/>
  <c r="Y32" i="7"/>
  <c r="X32" i="7"/>
  <c r="W32" i="7"/>
  <c r="V32" i="7"/>
  <c r="U32" i="7"/>
  <c r="T32" i="7"/>
  <c r="S32" i="7"/>
  <c r="R32" i="7"/>
  <c r="Q32" i="7"/>
  <c r="P32" i="7"/>
  <c r="O32" i="7"/>
  <c r="N32" i="7"/>
  <c r="M32" i="7"/>
  <c r="L32" i="7"/>
  <c r="K32" i="7"/>
  <c r="J32" i="7"/>
  <c r="I32" i="7"/>
  <c r="H32" i="7"/>
  <c r="G32" i="7"/>
  <c r="F32" i="7"/>
  <c r="E32" i="7"/>
  <c r="D32" i="7"/>
  <c r="C32" i="7"/>
  <c r="B32" i="7"/>
  <c r="A32" i="7"/>
  <c r="AB31" i="7"/>
  <c r="AA31" i="7"/>
  <c r="Z31" i="7"/>
  <c r="Y31" i="7"/>
  <c r="X31" i="7"/>
  <c r="W31" i="7"/>
  <c r="V31" i="7"/>
  <c r="U31" i="7"/>
  <c r="T31" i="7"/>
  <c r="S31" i="7"/>
  <c r="R31" i="7"/>
  <c r="Q31" i="7"/>
  <c r="P31" i="7"/>
  <c r="O31" i="7"/>
  <c r="N31" i="7"/>
  <c r="M31" i="7"/>
  <c r="L31" i="7"/>
  <c r="K31" i="7"/>
  <c r="J31" i="7"/>
  <c r="I31" i="7"/>
  <c r="H31" i="7"/>
  <c r="G31" i="7"/>
  <c r="F31" i="7"/>
  <c r="E31" i="7"/>
  <c r="D31" i="7"/>
  <c r="C31" i="7"/>
  <c r="B31" i="7"/>
  <c r="A31" i="7"/>
  <c r="AB30" i="7"/>
  <c r="AA30" i="7"/>
  <c r="Z30" i="7"/>
  <c r="Y30" i="7"/>
  <c r="X30" i="7"/>
  <c r="W30" i="7"/>
  <c r="V30" i="7"/>
  <c r="U30" i="7"/>
  <c r="T30" i="7"/>
  <c r="S30" i="7"/>
  <c r="R30" i="7"/>
  <c r="Q30" i="7"/>
  <c r="P30" i="7"/>
  <c r="O30" i="7"/>
  <c r="N30" i="7"/>
  <c r="M30" i="7"/>
  <c r="L30" i="7"/>
  <c r="K30" i="7"/>
  <c r="J30" i="7"/>
  <c r="I30" i="7"/>
  <c r="H30" i="7"/>
  <c r="G30" i="7"/>
  <c r="F30" i="7"/>
  <c r="E30" i="7"/>
  <c r="D30" i="7"/>
  <c r="C30" i="7"/>
  <c r="B30" i="7"/>
  <c r="A30" i="7"/>
  <c r="AB29" i="7"/>
  <c r="AA29" i="7"/>
  <c r="Z29" i="7"/>
  <c r="Y29" i="7"/>
  <c r="X29" i="7"/>
  <c r="W29" i="7"/>
  <c r="V29" i="7"/>
  <c r="U29" i="7"/>
  <c r="T29" i="7"/>
  <c r="S29" i="7"/>
  <c r="R29" i="7"/>
  <c r="Q29" i="7"/>
  <c r="P29" i="7"/>
  <c r="O29" i="7"/>
  <c r="N29" i="7"/>
  <c r="M29" i="7"/>
  <c r="L29" i="7"/>
  <c r="K29" i="7"/>
  <c r="J29" i="7"/>
  <c r="I29" i="7"/>
  <c r="H29" i="7"/>
  <c r="G29" i="7"/>
  <c r="F29" i="7"/>
  <c r="E29" i="7"/>
  <c r="D29" i="7"/>
  <c r="C29" i="7"/>
  <c r="B29" i="7"/>
  <c r="A29" i="7"/>
  <c r="AB28" i="7"/>
  <c r="AA28" i="7"/>
  <c r="Z28" i="7"/>
  <c r="Y28" i="7"/>
  <c r="X28" i="7"/>
  <c r="W28" i="7"/>
  <c r="V28" i="7"/>
  <c r="U28" i="7"/>
  <c r="T28" i="7"/>
  <c r="S28" i="7"/>
  <c r="R28" i="7"/>
  <c r="Q28" i="7"/>
  <c r="P28" i="7"/>
  <c r="O28" i="7"/>
  <c r="N28" i="7"/>
  <c r="M28" i="7"/>
  <c r="L28" i="7"/>
  <c r="K28" i="7"/>
  <c r="J28" i="7"/>
  <c r="I28" i="7"/>
  <c r="H28" i="7"/>
  <c r="G28" i="7"/>
  <c r="F28" i="7"/>
  <c r="E28" i="7"/>
  <c r="D28" i="7"/>
  <c r="C28" i="7"/>
  <c r="B28" i="7"/>
  <c r="A28" i="7"/>
  <c r="AB27" i="7"/>
  <c r="AA27" i="7"/>
  <c r="Z27" i="7"/>
  <c r="Y27" i="7"/>
  <c r="X27" i="7"/>
  <c r="W27" i="7"/>
  <c r="V27" i="7"/>
  <c r="U27" i="7"/>
  <c r="T27" i="7"/>
  <c r="S27" i="7"/>
  <c r="R27" i="7"/>
  <c r="Q27" i="7"/>
  <c r="P27" i="7"/>
  <c r="O27" i="7"/>
  <c r="N27" i="7"/>
  <c r="M27" i="7"/>
  <c r="L27" i="7"/>
  <c r="K27" i="7"/>
  <c r="J27" i="7"/>
  <c r="I27" i="7"/>
  <c r="H27" i="7"/>
  <c r="G27" i="7"/>
  <c r="F27" i="7"/>
  <c r="E27" i="7"/>
  <c r="D27" i="7"/>
  <c r="C27" i="7"/>
  <c r="B27" i="7"/>
  <c r="A27" i="7"/>
  <c r="AB26" i="7"/>
  <c r="AA26" i="7"/>
  <c r="Z26" i="7"/>
  <c r="Y26" i="7"/>
  <c r="X26" i="7"/>
  <c r="W26" i="7"/>
  <c r="V26" i="7"/>
  <c r="U26" i="7"/>
  <c r="T26" i="7"/>
  <c r="S26" i="7"/>
  <c r="R26" i="7"/>
  <c r="Q26" i="7"/>
  <c r="P26" i="7"/>
  <c r="O26" i="7"/>
  <c r="N26" i="7"/>
  <c r="M26" i="7"/>
  <c r="L26" i="7"/>
  <c r="K26" i="7"/>
  <c r="J26" i="7"/>
  <c r="I26" i="7"/>
  <c r="H26" i="7"/>
  <c r="G26" i="7"/>
  <c r="F26" i="7"/>
  <c r="E26" i="7"/>
  <c r="D26" i="7"/>
  <c r="C26" i="7"/>
  <c r="B26" i="7"/>
  <c r="A26" i="7"/>
  <c r="AB25" i="7"/>
  <c r="AA25" i="7"/>
  <c r="Z25" i="7"/>
  <c r="Y25" i="7"/>
  <c r="X25" i="7"/>
  <c r="W25" i="7"/>
  <c r="V25" i="7"/>
  <c r="U25" i="7"/>
  <c r="T25" i="7"/>
  <c r="S25" i="7"/>
  <c r="R25" i="7"/>
  <c r="Q25" i="7"/>
  <c r="P25" i="7"/>
  <c r="O25" i="7"/>
  <c r="N25" i="7"/>
  <c r="M25" i="7"/>
  <c r="L25" i="7"/>
  <c r="K25" i="7"/>
  <c r="J25" i="7"/>
  <c r="I25" i="7"/>
  <c r="H25" i="7"/>
  <c r="G25" i="7"/>
  <c r="F25" i="7"/>
  <c r="E25" i="7"/>
  <c r="D25" i="7"/>
  <c r="C25" i="7"/>
  <c r="B25" i="7"/>
  <c r="A25" i="7"/>
  <c r="AB24" i="7"/>
  <c r="AA24" i="7"/>
  <c r="Z24" i="7"/>
  <c r="Y24" i="7"/>
  <c r="X24" i="7"/>
  <c r="W24" i="7"/>
  <c r="V24" i="7"/>
  <c r="U24" i="7"/>
  <c r="T24" i="7"/>
  <c r="S24" i="7"/>
  <c r="R24" i="7"/>
  <c r="Q24" i="7"/>
  <c r="P24" i="7"/>
  <c r="O24" i="7"/>
  <c r="N24" i="7"/>
  <c r="M24" i="7"/>
  <c r="L24" i="7"/>
  <c r="K24" i="7"/>
  <c r="J24" i="7"/>
  <c r="I24" i="7"/>
  <c r="H24" i="7"/>
  <c r="G24" i="7"/>
  <c r="F24" i="7"/>
  <c r="E24" i="7"/>
  <c r="D24" i="7"/>
  <c r="C24" i="7"/>
  <c r="B24" i="7"/>
  <c r="A24" i="7"/>
  <c r="AB23" i="7"/>
  <c r="AA23" i="7"/>
  <c r="Z23" i="7"/>
  <c r="Y23" i="7"/>
  <c r="X23" i="7"/>
  <c r="W23" i="7"/>
  <c r="V23" i="7"/>
  <c r="U23" i="7"/>
  <c r="T23" i="7"/>
  <c r="S23" i="7"/>
  <c r="R23" i="7"/>
  <c r="Q23" i="7"/>
  <c r="P23" i="7"/>
  <c r="O23" i="7"/>
  <c r="N23" i="7"/>
  <c r="M23" i="7"/>
  <c r="L23" i="7"/>
  <c r="K23" i="7"/>
  <c r="J23" i="7"/>
  <c r="I23" i="7"/>
  <c r="H23" i="7"/>
  <c r="G23" i="7"/>
  <c r="F23" i="7"/>
  <c r="E23" i="7"/>
  <c r="D23" i="7"/>
  <c r="C23" i="7"/>
  <c r="B23" i="7"/>
  <c r="A23" i="7"/>
  <c r="AB22" i="7"/>
  <c r="AA22" i="7"/>
  <c r="Z22" i="7"/>
  <c r="Y22" i="7"/>
  <c r="X22" i="7"/>
  <c r="W22" i="7"/>
  <c r="V22" i="7"/>
  <c r="U22" i="7"/>
  <c r="T22" i="7"/>
  <c r="S22" i="7"/>
  <c r="R22" i="7"/>
  <c r="Q22" i="7"/>
  <c r="P22" i="7"/>
  <c r="O22" i="7"/>
  <c r="N22" i="7"/>
  <c r="M22" i="7"/>
  <c r="L22" i="7"/>
  <c r="K22" i="7"/>
  <c r="J22" i="7"/>
  <c r="I22" i="7"/>
  <c r="H22" i="7"/>
  <c r="G22" i="7"/>
  <c r="F22" i="7"/>
  <c r="E22" i="7"/>
  <c r="D22" i="7"/>
  <c r="C22" i="7"/>
  <c r="B22" i="7"/>
  <c r="A22" i="7"/>
  <c r="AB21" i="7"/>
  <c r="AA21" i="7"/>
  <c r="Z21" i="7"/>
  <c r="Y21" i="7"/>
  <c r="X21" i="7"/>
  <c r="W21" i="7"/>
  <c r="V21" i="7"/>
  <c r="U21" i="7"/>
  <c r="T21" i="7"/>
  <c r="S21" i="7"/>
  <c r="R21" i="7"/>
  <c r="Q21" i="7"/>
  <c r="P21" i="7"/>
  <c r="O21" i="7"/>
  <c r="N21" i="7"/>
  <c r="M21" i="7"/>
  <c r="L21" i="7"/>
  <c r="K21" i="7"/>
  <c r="J21" i="7"/>
  <c r="I21" i="7"/>
  <c r="H21" i="7"/>
  <c r="G21" i="7"/>
  <c r="F21" i="7"/>
  <c r="E21" i="7"/>
  <c r="D21" i="7"/>
  <c r="C21" i="7"/>
  <c r="B21" i="7"/>
  <c r="A21" i="7"/>
  <c r="AB20" i="7"/>
  <c r="AA20" i="7"/>
  <c r="Z20" i="7"/>
  <c r="Y20" i="7"/>
  <c r="X20" i="7"/>
  <c r="W20" i="7"/>
  <c r="V20" i="7"/>
  <c r="U20" i="7"/>
  <c r="T20" i="7"/>
  <c r="S20" i="7"/>
  <c r="R20" i="7"/>
  <c r="Q20" i="7"/>
  <c r="P20" i="7"/>
  <c r="O20" i="7"/>
  <c r="N20" i="7"/>
  <c r="M20" i="7"/>
  <c r="L20" i="7"/>
  <c r="K20" i="7"/>
  <c r="J20" i="7"/>
  <c r="I20" i="7"/>
  <c r="H20" i="7"/>
  <c r="G20" i="7"/>
  <c r="F20" i="7"/>
  <c r="E20" i="7"/>
  <c r="D20" i="7"/>
  <c r="C20" i="7"/>
  <c r="B20" i="7"/>
  <c r="A20" i="7"/>
  <c r="AB19" i="7"/>
  <c r="AA19" i="7"/>
  <c r="Z19" i="7"/>
  <c r="Y19" i="7"/>
  <c r="X19" i="7"/>
  <c r="W19" i="7"/>
  <c r="V19" i="7"/>
  <c r="U19" i="7"/>
  <c r="T19" i="7"/>
  <c r="S19" i="7"/>
  <c r="R19" i="7"/>
  <c r="Q19" i="7"/>
  <c r="P19" i="7"/>
  <c r="O19" i="7"/>
  <c r="N19" i="7"/>
  <c r="M19" i="7"/>
  <c r="L19" i="7"/>
  <c r="K19" i="7"/>
  <c r="J19" i="7"/>
  <c r="I19" i="7"/>
  <c r="H19" i="7"/>
  <c r="G19" i="7"/>
  <c r="F19" i="7"/>
  <c r="E19" i="7"/>
  <c r="D19" i="7"/>
  <c r="C19" i="7"/>
  <c r="B19" i="7"/>
  <c r="A19" i="7"/>
  <c r="AB18" i="7"/>
  <c r="AA18" i="7"/>
  <c r="Z18" i="7"/>
  <c r="Y18" i="7"/>
  <c r="X18" i="7"/>
  <c r="W18" i="7"/>
  <c r="V18" i="7"/>
  <c r="U18" i="7"/>
  <c r="T18" i="7"/>
  <c r="S18" i="7"/>
  <c r="R18" i="7"/>
  <c r="Q18" i="7"/>
  <c r="P18" i="7"/>
  <c r="O18" i="7"/>
  <c r="N18" i="7"/>
  <c r="M18" i="7"/>
  <c r="L18" i="7"/>
  <c r="K18" i="7"/>
  <c r="J18" i="7"/>
  <c r="I18" i="7"/>
  <c r="H18" i="7"/>
  <c r="G18" i="7"/>
  <c r="F18" i="7"/>
  <c r="E18" i="7"/>
  <c r="D18" i="7"/>
  <c r="C18" i="7"/>
  <c r="B18" i="7"/>
  <c r="A18" i="7"/>
  <c r="AB17" i="7"/>
  <c r="AA17" i="7"/>
  <c r="Z17" i="7"/>
  <c r="Y17" i="7"/>
  <c r="X17" i="7"/>
  <c r="W17" i="7"/>
  <c r="V17" i="7"/>
  <c r="U17" i="7"/>
  <c r="T17" i="7"/>
  <c r="S17" i="7"/>
  <c r="R17" i="7"/>
  <c r="Q17" i="7"/>
  <c r="P17" i="7"/>
  <c r="O17" i="7"/>
  <c r="N17" i="7"/>
  <c r="M17" i="7"/>
  <c r="L17" i="7"/>
  <c r="K17" i="7"/>
  <c r="J17" i="7"/>
  <c r="I17" i="7"/>
  <c r="H17" i="7"/>
  <c r="G17" i="7"/>
  <c r="F17" i="7"/>
  <c r="E17" i="7"/>
  <c r="D17" i="7"/>
  <c r="C17" i="7"/>
  <c r="B17" i="7"/>
  <c r="A17" i="7"/>
  <c r="AB16" i="7"/>
  <c r="AA16" i="7"/>
  <c r="Z16" i="7"/>
  <c r="Y16" i="7"/>
  <c r="X16" i="7"/>
  <c r="W16" i="7"/>
  <c r="V16" i="7"/>
  <c r="U16" i="7"/>
  <c r="T16" i="7"/>
  <c r="S16" i="7"/>
  <c r="R16" i="7"/>
  <c r="Q16" i="7"/>
  <c r="P16" i="7"/>
  <c r="O16" i="7"/>
  <c r="N16" i="7"/>
  <c r="M16" i="7"/>
  <c r="L16" i="7"/>
  <c r="K16" i="7"/>
  <c r="J16" i="7"/>
  <c r="I16" i="7"/>
  <c r="H16" i="7"/>
  <c r="G16" i="7"/>
  <c r="F16" i="7"/>
  <c r="E16" i="7"/>
  <c r="D16" i="7"/>
  <c r="C16" i="7"/>
  <c r="B16" i="7"/>
  <c r="A16" i="7"/>
  <c r="AB15" i="7"/>
  <c r="AA15" i="7"/>
  <c r="Z15" i="7"/>
  <c r="Y15" i="7"/>
  <c r="X15" i="7"/>
  <c r="W15" i="7"/>
  <c r="V15" i="7"/>
  <c r="U15" i="7"/>
  <c r="T15" i="7"/>
  <c r="S15" i="7"/>
  <c r="R15" i="7"/>
  <c r="Q15" i="7"/>
  <c r="P15" i="7"/>
  <c r="O15" i="7"/>
  <c r="N15" i="7"/>
  <c r="M15" i="7"/>
  <c r="L15" i="7"/>
  <c r="K15" i="7"/>
  <c r="J15" i="7"/>
  <c r="I15" i="7"/>
  <c r="H15" i="7"/>
  <c r="G15" i="7"/>
  <c r="F15" i="7"/>
  <c r="E15" i="7"/>
  <c r="D15" i="7"/>
  <c r="C15" i="7"/>
  <c r="B15" i="7"/>
  <c r="A15" i="7"/>
  <c r="AB14" i="7"/>
  <c r="AA14" i="7"/>
  <c r="Z14" i="7"/>
  <c r="Y14" i="7"/>
  <c r="X14" i="7"/>
  <c r="W14" i="7"/>
  <c r="V14" i="7"/>
  <c r="U14" i="7"/>
  <c r="T14" i="7"/>
  <c r="S14" i="7"/>
  <c r="R14" i="7"/>
  <c r="Q14" i="7"/>
  <c r="P14" i="7"/>
  <c r="O14" i="7"/>
  <c r="N14" i="7"/>
  <c r="M14" i="7"/>
  <c r="L14" i="7"/>
  <c r="K14" i="7"/>
  <c r="J14" i="7"/>
  <c r="I14" i="7"/>
  <c r="H14" i="7"/>
  <c r="G14" i="7"/>
  <c r="F14" i="7"/>
  <c r="E14" i="7"/>
  <c r="D14" i="7"/>
  <c r="C14" i="7"/>
  <c r="B14" i="7"/>
  <c r="A14" i="7"/>
  <c r="AB13" i="7"/>
  <c r="AA13" i="7"/>
  <c r="Z13" i="7"/>
  <c r="Y13" i="7"/>
  <c r="X13" i="7"/>
  <c r="W13" i="7"/>
  <c r="V13" i="7"/>
  <c r="U13" i="7"/>
  <c r="T13" i="7"/>
  <c r="S13" i="7"/>
  <c r="R13" i="7"/>
  <c r="Q13" i="7"/>
  <c r="P13" i="7"/>
  <c r="O13" i="7"/>
  <c r="N13" i="7"/>
  <c r="M13" i="7"/>
  <c r="L13" i="7"/>
  <c r="K13" i="7"/>
  <c r="J13" i="7"/>
  <c r="I13" i="7"/>
  <c r="H13" i="7"/>
  <c r="G13" i="7"/>
  <c r="F13" i="7"/>
  <c r="E13" i="7"/>
  <c r="D13" i="7"/>
  <c r="C13" i="7"/>
  <c r="B13" i="7"/>
  <c r="A13" i="7"/>
  <c r="AB12" i="7"/>
  <c r="AA12" i="7"/>
  <c r="Z12" i="7"/>
  <c r="Y12" i="7"/>
  <c r="X12" i="7"/>
  <c r="W12" i="7"/>
  <c r="V12" i="7"/>
  <c r="U12" i="7"/>
  <c r="T12" i="7"/>
  <c r="S12" i="7"/>
  <c r="R12" i="7"/>
  <c r="Q12" i="7"/>
  <c r="P12" i="7"/>
  <c r="O12" i="7"/>
  <c r="N12" i="7"/>
  <c r="M12" i="7"/>
  <c r="L12" i="7"/>
  <c r="K12" i="7"/>
  <c r="J12" i="7"/>
  <c r="I12" i="7"/>
  <c r="H12" i="7"/>
  <c r="G12" i="7"/>
  <c r="F12" i="7"/>
  <c r="E12" i="7"/>
  <c r="D12" i="7"/>
  <c r="C12" i="7"/>
  <c r="B12" i="7"/>
  <c r="A12" i="7"/>
  <c r="AB11" i="7"/>
  <c r="AA11" i="7"/>
  <c r="Z11" i="7"/>
  <c r="Y11" i="7"/>
  <c r="X11" i="7"/>
  <c r="W11" i="7"/>
  <c r="V11" i="7"/>
  <c r="U11" i="7"/>
  <c r="T11" i="7"/>
  <c r="S11" i="7"/>
  <c r="R11" i="7"/>
  <c r="Q11" i="7"/>
  <c r="P11" i="7"/>
  <c r="O11" i="7"/>
  <c r="N11" i="7"/>
  <c r="M11" i="7"/>
  <c r="L11" i="7"/>
  <c r="K11" i="7"/>
  <c r="J11" i="7"/>
  <c r="I11" i="7"/>
  <c r="H11" i="7"/>
  <c r="G11" i="7"/>
  <c r="F11" i="7"/>
  <c r="E11" i="7"/>
  <c r="D11" i="7"/>
  <c r="C11" i="7"/>
  <c r="B11" i="7"/>
  <c r="A11" i="7"/>
  <c r="AB10" i="7"/>
  <c r="AA10" i="7"/>
  <c r="Z10" i="7"/>
  <c r="Y10" i="7"/>
  <c r="X10" i="7"/>
  <c r="W10" i="7"/>
  <c r="V10" i="7"/>
  <c r="U10" i="7"/>
  <c r="T10" i="7"/>
  <c r="S10" i="7"/>
  <c r="R10" i="7"/>
  <c r="Q10" i="7"/>
  <c r="P10" i="7"/>
  <c r="O10" i="7"/>
  <c r="N10" i="7"/>
  <c r="M10" i="7"/>
  <c r="L10" i="7"/>
  <c r="K10" i="7"/>
  <c r="J10" i="7"/>
  <c r="I10" i="7"/>
  <c r="H10" i="7"/>
  <c r="G10" i="7"/>
  <c r="F10" i="7"/>
  <c r="E10" i="7"/>
  <c r="D10" i="7"/>
  <c r="C10" i="7"/>
  <c r="B10" i="7"/>
  <c r="A10" i="7"/>
  <c r="AB9" i="7"/>
  <c r="AA9" i="7"/>
  <c r="Z9" i="7"/>
  <c r="Y9" i="7"/>
  <c r="X9" i="7"/>
  <c r="W9" i="7"/>
  <c r="V9" i="7"/>
  <c r="U9" i="7"/>
  <c r="T9" i="7"/>
  <c r="S9" i="7"/>
  <c r="R9" i="7"/>
  <c r="Q9" i="7"/>
  <c r="P9" i="7"/>
  <c r="O9" i="7"/>
  <c r="N9" i="7"/>
  <c r="M9" i="7"/>
  <c r="L9" i="7"/>
  <c r="K9" i="7"/>
  <c r="J9" i="7"/>
  <c r="I9" i="7"/>
  <c r="H9" i="7"/>
  <c r="G9" i="7"/>
  <c r="F9" i="7"/>
  <c r="E9" i="7"/>
  <c r="D9" i="7"/>
  <c r="C9" i="7"/>
  <c r="B9" i="7"/>
  <c r="A9" i="7"/>
  <c r="AB8" i="7"/>
  <c r="AA8" i="7"/>
  <c r="Z8" i="7"/>
  <c r="Y8" i="7"/>
  <c r="X8" i="7"/>
  <c r="W8" i="7"/>
  <c r="V8" i="7"/>
  <c r="U8" i="7"/>
  <c r="T8" i="7"/>
  <c r="S8" i="7"/>
  <c r="R8" i="7"/>
  <c r="Q8" i="7"/>
  <c r="P8" i="7"/>
  <c r="O8" i="7"/>
  <c r="N8" i="7"/>
  <c r="M8" i="7"/>
  <c r="L8" i="7"/>
  <c r="K8" i="7"/>
  <c r="J8" i="7"/>
  <c r="I8" i="7"/>
  <c r="H8" i="7"/>
  <c r="G8" i="7"/>
  <c r="F8" i="7"/>
  <c r="E8" i="7"/>
  <c r="D8" i="7"/>
  <c r="C8" i="7"/>
  <c r="B8" i="7"/>
  <c r="A8" i="7"/>
  <c r="AB7" i="7"/>
  <c r="AA7" i="7"/>
  <c r="Z7" i="7"/>
  <c r="Y7" i="7"/>
  <c r="X7" i="7"/>
  <c r="W7" i="7"/>
  <c r="V7" i="7"/>
  <c r="U7" i="7"/>
  <c r="T7" i="7"/>
  <c r="S7" i="7"/>
  <c r="R7" i="7"/>
  <c r="Q7" i="7"/>
  <c r="P7" i="7"/>
  <c r="O7" i="7"/>
  <c r="N7" i="7"/>
  <c r="M7" i="7"/>
  <c r="L7" i="7"/>
  <c r="K7" i="7"/>
  <c r="J7" i="7"/>
  <c r="I7" i="7"/>
  <c r="H7" i="7"/>
  <c r="G7" i="7"/>
  <c r="F7" i="7"/>
  <c r="E7" i="7"/>
  <c r="D7" i="7"/>
  <c r="C7" i="7"/>
  <c r="B7" i="7"/>
  <c r="A7" i="7"/>
  <c r="AB6" i="7"/>
  <c r="AA6" i="7"/>
  <c r="Z6" i="7"/>
  <c r="Y6" i="7"/>
  <c r="X6" i="7"/>
  <c r="W6" i="7"/>
  <c r="V6" i="7"/>
  <c r="U6" i="7"/>
  <c r="T6" i="7"/>
  <c r="S6" i="7"/>
  <c r="R6" i="7"/>
  <c r="Q6" i="7"/>
  <c r="P6" i="7"/>
  <c r="O6" i="7"/>
  <c r="N6" i="7"/>
  <c r="M6" i="7"/>
  <c r="L6" i="7"/>
  <c r="K6" i="7"/>
  <c r="J6" i="7"/>
  <c r="I6" i="7"/>
  <c r="H6" i="7"/>
  <c r="G6" i="7"/>
  <c r="F6" i="7"/>
  <c r="E6" i="7"/>
  <c r="D6" i="7"/>
  <c r="C6" i="7"/>
  <c r="B6" i="7"/>
  <c r="A6" i="7"/>
  <c r="AB5" i="7"/>
  <c r="AA5" i="7"/>
  <c r="Z5" i="7"/>
  <c r="Y5" i="7"/>
  <c r="X5" i="7"/>
  <c r="W5" i="7"/>
  <c r="V5" i="7"/>
  <c r="U5" i="7"/>
  <c r="T5" i="7"/>
  <c r="S5" i="7"/>
  <c r="R5" i="7"/>
  <c r="Q5" i="7"/>
  <c r="P5" i="7"/>
  <c r="O5" i="7"/>
  <c r="N5" i="7"/>
  <c r="M5" i="7"/>
  <c r="L5" i="7"/>
  <c r="K5" i="7"/>
  <c r="J5" i="7"/>
  <c r="I5" i="7"/>
  <c r="H5" i="7"/>
  <c r="G5" i="7"/>
  <c r="F5" i="7"/>
  <c r="E5" i="7"/>
  <c r="D5" i="7"/>
  <c r="C5" i="7"/>
  <c r="B5" i="7"/>
  <c r="A5" i="7"/>
  <c r="D1" i="7"/>
  <c r="B1" i="7"/>
  <c r="AB1978" i="1" l="1"/>
  <c r="AA1978" i="1"/>
  <c r="Z1978" i="1"/>
  <c r="Y1978" i="1"/>
  <c r="X1978" i="1"/>
  <c r="W1978" i="1"/>
  <c r="V1978" i="1"/>
  <c r="U1978" i="1"/>
  <c r="S1978" i="1"/>
  <c r="R1978" i="1"/>
  <c r="Q1978" i="1"/>
  <c r="P1978" i="1"/>
  <c r="O1978" i="1"/>
  <c r="N1978" i="1"/>
  <c r="M1978" i="1"/>
  <c r="L1978" i="1"/>
  <c r="K1978" i="1"/>
  <c r="J1978" i="1"/>
  <c r="I1978" i="1"/>
  <c r="H1978" i="1"/>
  <c r="G1978" i="1"/>
  <c r="F1978" i="1"/>
  <c r="E1978" i="1"/>
  <c r="D1978" i="1"/>
  <c r="C1978" i="1"/>
  <c r="B1978" i="1"/>
  <c r="A1978" i="1"/>
  <c r="AB1977" i="1"/>
  <c r="AA1977" i="1"/>
  <c r="Z1977" i="1"/>
  <c r="Y1977" i="1"/>
  <c r="X1977" i="1"/>
  <c r="W1977" i="1"/>
  <c r="V1977" i="1"/>
  <c r="U1977" i="1"/>
  <c r="S1977" i="1"/>
  <c r="R1977" i="1"/>
  <c r="Q1977" i="1"/>
  <c r="P1977" i="1"/>
  <c r="O1977" i="1"/>
  <c r="N1977" i="1"/>
  <c r="M1977" i="1"/>
  <c r="L1977" i="1"/>
  <c r="K1977" i="1"/>
  <c r="J1977" i="1"/>
  <c r="I1977" i="1"/>
  <c r="H1977" i="1"/>
  <c r="G1977" i="1"/>
  <c r="F1977" i="1"/>
  <c r="E1977" i="1"/>
  <c r="D1977" i="1"/>
  <c r="C1977" i="1"/>
  <c r="B1977" i="1"/>
  <c r="A1977" i="1"/>
  <c r="AB1976" i="1"/>
  <c r="AA1976" i="1"/>
  <c r="Z1976" i="1"/>
  <c r="Y1976" i="1"/>
  <c r="X1976" i="1"/>
  <c r="W1976" i="1"/>
  <c r="V1976" i="1"/>
  <c r="U1976" i="1"/>
  <c r="S1976" i="1"/>
  <c r="R1976" i="1"/>
  <c r="Q1976" i="1"/>
  <c r="P1976" i="1"/>
  <c r="O1976" i="1"/>
  <c r="N1976" i="1"/>
  <c r="M1976" i="1"/>
  <c r="L1976" i="1"/>
  <c r="K1976" i="1"/>
  <c r="J1976" i="1"/>
  <c r="I1976" i="1"/>
  <c r="H1976" i="1"/>
  <c r="G1976" i="1"/>
  <c r="F1976" i="1"/>
  <c r="E1976" i="1"/>
  <c r="D1976" i="1"/>
  <c r="C1976" i="1"/>
  <c r="B1976" i="1"/>
  <c r="A1976" i="1"/>
  <c r="AB1975" i="1"/>
  <c r="AA1975" i="1"/>
  <c r="Z1975" i="1"/>
  <c r="Y1975" i="1"/>
  <c r="X1975" i="1"/>
  <c r="W1975" i="1"/>
  <c r="V1975" i="1"/>
  <c r="U1975" i="1"/>
  <c r="S1975" i="1"/>
  <c r="R1975" i="1"/>
  <c r="Q1975" i="1"/>
  <c r="P1975" i="1"/>
  <c r="O1975" i="1"/>
  <c r="N1975" i="1"/>
  <c r="M1975" i="1"/>
  <c r="L1975" i="1"/>
  <c r="K1975" i="1"/>
  <c r="J1975" i="1"/>
  <c r="I1975" i="1"/>
  <c r="H1975" i="1"/>
  <c r="G1975" i="1"/>
  <c r="F1975" i="1"/>
  <c r="E1975" i="1"/>
  <c r="D1975" i="1"/>
  <c r="C1975" i="1"/>
  <c r="B1975" i="1"/>
  <c r="A1975" i="1"/>
  <c r="AB1974" i="1"/>
  <c r="AA1974" i="1"/>
  <c r="Z1974" i="1"/>
  <c r="Y1974" i="1"/>
  <c r="X1974" i="1"/>
  <c r="W1974" i="1"/>
  <c r="V1974" i="1"/>
  <c r="U1974" i="1"/>
  <c r="S1974" i="1"/>
  <c r="R1974" i="1"/>
  <c r="Q1974" i="1"/>
  <c r="P1974" i="1"/>
  <c r="O1974" i="1"/>
  <c r="N1974" i="1"/>
  <c r="M1974" i="1"/>
  <c r="L1974" i="1"/>
  <c r="K1974" i="1"/>
  <c r="J1974" i="1"/>
  <c r="I1974" i="1"/>
  <c r="H1974" i="1"/>
  <c r="G1974" i="1"/>
  <c r="F1974" i="1"/>
  <c r="E1974" i="1"/>
  <c r="D1974" i="1"/>
  <c r="C1974" i="1"/>
  <c r="B1974" i="1"/>
  <c r="A1974" i="1"/>
  <c r="AB1973" i="1"/>
  <c r="AA1973" i="1"/>
  <c r="Z1973" i="1"/>
  <c r="Y1973" i="1"/>
  <c r="X1973" i="1"/>
  <c r="W1973" i="1"/>
  <c r="V1973" i="1"/>
  <c r="U1973" i="1"/>
  <c r="S1973" i="1"/>
  <c r="R1973" i="1"/>
  <c r="Q1973" i="1"/>
  <c r="P1973" i="1"/>
  <c r="O1973" i="1"/>
  <c r="N1973" i="1"/>
  <c r="M1973" i="1"/>
  <c r="L1973" i="1"/>
  <c r="K1973" i="1"/>
  <c r="J1973" i="1"/>
  <c r="I1973" i="1"/>
  <c r="H1973" i="1"/>
  <c r="G1973" i="1"/>
  <c r="F1973" i="1"/>
  <c r="E1973" i="1"/>
  <c r="D1973" i="1"/>
  <c r="C1973" i="1"/>
  <c r="B1973" i="1"/>
  <c r="A1973" i="1"/>
  <c r="AB1972" i="1"/>
  <c r="AA1972" i="1"/>
  <c r="Z1972" i="1"/>
  <c r="Y1972" i="1"/>
  <c r="X1972" i="1"/>
  <c r="W1972" i="1"/>
  <c r="V1972" i="1"/>
  <c r="U1972" i="1"/>
  <c r="S1972" i="1"/>
  <c r="R1972" i="1"/>
  <c r="Q1972" i="1"/>
  <c r="P1972" i="1"/>
  <c r="O1972" i="1"/>
  <c r="N1972" i="1"/>
  <c r="M1972" i="1"/>
  <c r="L1972" i="1"/>
  <c r="K1972" i="1"/>
  <c r="J1972" i="1"/>
  <c r="I1972" i="1"/>
  <c r="H1972" i="1"/>
  <c r="G1972" i="1"/>
  <c r="F1972" i="1"/>
  <c r="E1972" i="1"/>
  <c r="D1972" i="1"/>
  <c r="C1972" i="1"/>
  <c r="B1972" i="1"/>
  <c r="A1972" i="1"/>
  <c r="AB1971" i="1"/>
  <c r="AA1971" i="1"/>
  <c r="Z1971" i="1"/>
  <c r="Y1971" i="1"/>
  <c r="X1971" i="1"/>
  <c r="W1971" i="1"/>
  <c r="V1971" i="1"/>
  <c r="U1971" i="1"/>
  <c r="S1971" i="1"/>
  <c r="R1971" i="1"/>
  <c r="Q1971" i="1"/>
  <c r="P1971" i="1"/>
  <c r="O1971" i="1"/>
  <c r="N1971" i="1"/>
  <c r="M1971" i="1"/>
  <c r="L1971" i="1"/>
  <c r="K1971" i="1"/>
  <c r="J1971" i="1"/>
  <c r="I1971" i="1"/>
  <c r="H1971" i="1"/>
  <c r="G1971" i="1"/>
  <c r="F1971" i="1"/>
  <c r="E1971" i="1"/>
  <c r="D1971" i="1"/>
  <c r="C1971" i="1"/>
  <c r="B1971" i="1"/>
  <c r="A1971" i="1"/>
  <c r="AG1975" i="6" l="1"/>
  <c r="T1978" i="1" s="1"/>
  <c r="AG1974" i="6"/>
  <c r="T1977" i="1" s="1"/>
  <c r="AG1973" i="6"/>
  <c r="T1976" i="1" s="1"/>
  <c r="AG1972" i="6"/>
  <c r="T1975" i="1" s="1"/>
  <c r="AG1971" i="6"/>
  <c r="T1974" i="1" s="1"/>
  <c r="AG1970" i="6"/>
  <c r="T1973" i="1" s="1"/>
  <c r="AG1969" i="6"/>
  <c r="T1972" i="1" s="1"/>
  <c r="AG1968" i="6"/>
  <c r="T1971" i="1" s="1"/>
  <c r="AB1970" i="1"/>
  <c r="AA1970" i="1"/>
  <c r="Z1970" i="1"/>
  <c r="Y1970" i="1"/>
  <c r="X1970" i="1"/>
  <c r="W1970" i="1"/>
  <c r="V1970" i="1"/>
  <c r="U1970" i="1"/>
  <c r="T1970" i="1"/>
  <c r="S1970" i="1"/>
  <c r="R1970" i="1"/>
  <c r="Q1970" i="1"/>
  <c r="P1970" i="1"/>
  <c r="O1970" i="1"/>
  <c r="N1970" i="1"/>
  <c r="M1970" i="1"/>
  <c r="L1970" i="1"/>
  <c r="K1970" i="1"/>
  <c r="J1970" i="1"/>
  <c r="I1970" i="1"/>
  <c r="H1970" i="1"/>
  <c r="G1970" i="1"/>
  <c r="F1970" i="1"/>
  <c r="E1970" i="1"/>
  <c r="D1970" i="1"/>
  <c r="C1970" i="1"/>
  <c r="B1970" i="1"/>
  <c r="A1970" i="1"/>
  <c r="AB1969" i="1"/>
  <c r="AA1969" i="1"/>
  <c r="Z1969" i="1"/>
  <c r="Y1969" i="1"/>
  <c r="X1969" i="1"/>
  <c r="W1969" i="1"/>
  <c r="V1969" i="1"/>
  <c r="U1969" i="1"/>
  <c r="T1969" i="1"/>
  <c r="S1969" i="1"/>
  <c r="R1969" i="1"/>
  <c r="Q1969" i="1"/>
  <c r="P1969" i="1"/>
  <c r="O1969" i="1"/>
  <c r="N1969" i="1"/>
  <c r="M1969" i="1"/>
  <c r="L1969" i="1"/>
  <c r="K1969" i="1"/>
  <c r="J1969" i="1"/>
  <c r="I1969" i="1"/>
  <c r="H1969" i="1"/>
  <c r="G1969" i="1"/>
  <c r="F1969" i="1"/>
  <c r="E1969" i="1"/>
  <c r="D1969" i="1"/>
  <c r="C1969" i="1"/>
  <c r="B1969" i="1"/>
  <c r="A1969" i="1"/>
  <c r="AB1968" i="1"/>
  <c r="AA1968" i="1"/>
  <c r="Z1968" i="1"/>
  <c r="Y1968" i="1"/>
  <c r="X1968" i="1"/>
  <c r="W1968" i="1"/>
  <c r="V1968" i="1"/>
  <c r="U1968" i="1"/>
  <c r="T1968" i="1"/>
  <c r="S1968" i="1"/>
  <c r="R1968" i="1"/>
  <c r="Q1968" i="1"/>
  <c r="P1968" i="1"/>
  <c r="O1968" i="1"/>
  <c r="N1968" i="1"/>
  <c r="M1968" i="1"/>
  <c r="L1968" i="1"/>
  <c r="K1968" i="1"/>
  <c r="J1968" i="1"/>
  <c r="I1968" i="1"/>
  <c r="H1968" i="1"/>
  <c r="G1968" i="1"/>
  <c r="F1968" i="1"/>
  <c r="E1968" i="1"/>
  <c r="D1968" i="1"/>
  <c r="C1968" i="1"/>
  <c r="B1968" i="1"/>
  <c r="A1968" i="1"/>
  <c r="AB1967" i="1"/>
  <c r="AA1967" i="1"/>
  <c r="Z1967" i="1"/>
  <c r="Y1967" i="1"/>
  <c r="X1967" i="1"/>
  <c r="W1967" i="1"/>
  <c r="V1967" i="1"/>
  <c r="U1967" i="1"/>
  <c r="S1967" i="1"/>
  <c r="R1967" i="1"/>
  <c r="Q1967" i="1"/>
  <c r="P1967" i="1"/>
  <c r="O1967" i="1"/>
  <c r="N1967" i="1"/>
  <c r="M1967" i="1"/>
  <c r="L1967" i="1"/>
  <c r="K1967" i="1"/>
  <c r="J1967" i="1"/>
  <c r="I1967" i="1"/>
  <c r="H1967" i="1"/>
  <c r="G1967" i="1"/>
  <c r="F1967" i="1"/>
  <c r="E1967" i="1"/>
  <c r="D1967" i="1"/>
  <c r="C1967" i="1"/>
  <c r="B1967" i="1"/>
  <c r="A1967" i="1"/>
  <c r="AB1966" i="1"/>
  <c r="AA1966" i="1"/>
  <c r="Z1966" i="1"/>
  <c r="Y1966" i="1"/>
  <c r="X1966" i="1"/>
  <c r="W1966" i="1"/>
  <c r="V1966" i="1"/>
  <c r="U1966" i="1"/>
  <c r="S1966" i="1"/>
  <c r="R1966" i="1"/>
  <c r="Q1966" i="1"/>
  <c r="P1966" i="1"/>
  <c r="O1966" i="1"/>
  <c r="N1966" i="1"/>
  <c r="M1966" i="1"/>
  <c r="L1966" i="1"/>
  <c r="K1966" i="1"/>
  <c r="J1966" i="1"/>
  <c r="I1966" i="1"/>
  <c r="H1966" i="1"/>
  <c r="G1966" i="1"/>
  <c r="F1966" i="1"/>
  <c r="E1966" i="1"/>
  <c r="D1966" i="1"/>
  <c r="C1966" i="1"/>
  <c r="B1966" i="1"/>
  <c r="A1966" i="1"/>
  <c r="AB1965" i="1"/>
  <c r="AA1965" i="1"/>
  <c r="Z1965" i="1"/>
  <c r="Y1965" i="1"/>
  <c r="X1965" i="1"/>
  <c r="W1965" i="1"/>
  <c r="V1965" i="1"/>
  <c r="U1965" i="1"/>
  <c r="S1965" i="1"/>
  <c r="R1965" i="1"/>
  <c r="Q1965" i="1"/>
  <c r="P1965" i="1"/>
  <c r="O1965" i="1"/>
  <c r="N1965" i="1"/>
  <c r="M1965" i="1"/>
  <c r="L1965" i="1"/>
  <c r="K1965" i="1"/>
  <c r="J1965" i="1"/>
  <c r="I1965" i="1"/>
  <c r="H1965" i="1"/>
  <c r="G1965" i="1"/>
  <c r="F1965" i="1"/>
  <c r="E1965" i="1"/>
  <c r="D1965" i="1"/>
  <c r="C1965" i="1"/>
  <c r="B1965" i="1"/>
  <c r="A1965" i="1"/>
  <c r="AB1964" i="1"/>
  <c r="AA1964" i="1"/>
  <c r="Z1964" i="1"/>
  <c r="Y1964" i="1"/>
  <c r="X1964" i="1"/>
  <c r="W1964" i="1"/>
  <c r="V1964" i="1"/>
  <c r="U1964" i="1"/>
  <c r="S1964" i="1"/>
  <c r="R1964" i="1"/>
  <c r="Q1964" i="1"/>
  <c r="P1964" i="1"/>
  <c r="O1964" i="1"/>
  <c r="N1964" i="1"/>
  <c r="M1964" i="1"/>
  <c r="L1964" i="1"/>
  <c r="K1964" i="1"/>
  <c r="J1964" i="1"/>
  <c r="I1964" i="1"/>
  <c r="H1964" i="1"/>
  <c r="G1964" i="1"/>
  <c r="F1964" i="1"/>
  <c r="E1964" i="1"/>
  <c r="D1964" i="1"/>
  <c r="C1964" i="1"/>
  <c r="B1964" i="1"/>
  <c r="A1964" i="1"/>
  <c r="AB1963" i="1"/>
  <c r="AA1963" i="1"/>
  <c r="Z1963" i="1"/>
  <c r="Y1963" i="1"/>
  <c r="X1963" i="1"/>
  <c r="W1963" i="1"/>
  <c r="V1963" i="1"/>
  <c r="U1963" i="1"/>
  <c r="S1963" i="1"/>
  <c r="R1963" i="1"/>
  <c r="Q1963" i="1"/>
  <c r="P1963" i="1"/>
  <c r="O1963" i="1"/>
  <c r="N1963" i="1"/>
  <c r="M1963" i="1"/>
  <c r="L1963" i="1"/>
  <c r="K1963" i="1"/>
  <c r="J1963" i="1"/>
  <c r="I1963" i="1"/>
  <c r="H1963" i="1"/>
  <c r="G1963" i="1"/>
  <c r="F1963" i="1"/>
  <c r="E1963" i="1"/>
  <c r="D1963" i="1"/>
  <c r="C1963" i="1"/>
  <c r="B1963" i="1"/>
  <c r="A1963" i="1"/>
  <c r="AB1962" i="1"/>
  <c r="AA1962" i="1"/>
  <c r="Z1962" i="1"/>
  <c r="Y1962" i="1"/>
  <c r="X1962" i="1"/>
  <c r="W1962" i="1"/>
  <c r="V1962" i="1"/>
  <c r="U1962" i="1"/>
  <c r="S1962" i="1"/>
  <c r="R1962" i="1"/>
  <c r="Q1962" i="1"/>
  <c r="P1962" i="1"/>
  <c r="O1962" i="1"/>
  <c r="N1962" i="1"/>
  <c r="M1962" i="1"/>
  <c r="L1962" i="1"/>
  <c r="K1962" i="1"/>
  <c r="J1962" i="1"/>
  <c r="I1962" i="1"/>
  <c r="H1962" i="1"/>
  <c r="G1962" i="1"/>
  <c r="F1962" i="1"/>
  <c r="E1962" i="1"/>
  <c r="D1962" i="1"/>
  <c r="C1962" i="1"/>
  <c r="B1962" i="1"/>
  <c r="A1962" i="1"/>
  <c r="AB1961" i="1"/>
  <c r="AA1961" i="1"/>
  <c r="Z1961" i="1"/>
  <c r="Y1961" i="1"/>
  <c r="X1961" i="1"/>
  <c r="W1961" i="1"/>
  <c r="V1961" i="1"/>
  <c r="U1961" i="1"/>
  <c r="S1961" i="1"/>
  <c r="R1961" i="1"/>
  <c r="Q1961" i="1"/>
  <c r="P1961" i="1"/>
  <c r="O1961" i="1"/>
  <c r="N1961" i="1"/>
  <c r="M1961" i="1"/>
  <c r="L1961" i="1"/>
  <c r="K1961" i="1"/>
  <c r="J1961" i="1"/>
  <c r="I1961" i="1"/>
  <c r="H1961" i="1"/>
  <c r="G1961" i="1"/>
  <c r="F1961" i="1"/>
  <c r="E1961" i="1"/>
  <c r="D1961" i="1"/>
  <c r="C1961" i="1"/>
  <c r="B1961" i="1"/>
  <c r="A1961" i="1"/>
  <c r="AB1960" i="1"/>
  <c r="AA1960" i="1"/>
  <c r="Z1960" i="1"/>
  <c r="Y1960" i="1"/>
  <c r="X1960" i="1"/>
  <c r="W1960" i="1"/>
  <c r="V1960" i="1"/>
  <c r="U1960" i="1"/>
  <c r="S1960" i="1"/>
  <c r="R1960" i="1"/>
  <c r="Q1960" i="1"/>
  <c r="P1960" i="1"/>
  <c r="O1960" i="1"/>
  <c r="N1960" i="1"/>
  <c r="M1960" i="1"/>
  <c r="L1960" i="1"/>
  <c r="K1960" i="1"/>
  <c r="J1960" i="1"/>
  <c r="I1960" i="1"/>
  <c r="H1960" i="1"/>
  <c r="G1960" i="1"/>
  <c r="F1960" i="1"/>
  <c r="E1960" i="1"/>
  <c r="D1960" i="1"/>
  <c r="C1960" i="1"/>
  <c r="B1960" i="1"/>
  <c r="A1960" i="1"/>
  <c r="AB1959" i="1"/>
  <c r="AA1959" i="1"/>
  <c r="Z1959" i="1"/>
  <c r="Y1959" i="1"/>
  <c r="X1959" i="1"/>
  <c r="W1959" i="1"/>
  <c r="V1959" i="1"/>
  <c r="U1959" i="1"/>
  <c r="S1959" i="1"/>
  <c r="R1959" i="1"/>
  <c r="Q1959" i="1"/>
  <c r="P1959" i="1"/>
  <c r="O1959" i="1"/>
  <c r="N1959" i="1"/>
  <c r="M1959" i="1"/>
  <c r="L1959" i="1"/>
  <c r="K1959" i="1"/>
  <c r="J1959" i="1"/>
  <c r="I1959" i="1"/>
  <c r="H1959" i="1"/>
  <c r="G1959" i="1"/>
  <c r="F1959" i="1"/>
  <c r="E1959" i="1"/>
  <c r="D1959" i="1"/>
  <c r="C1959" i="1"/>
  <c r="B1959" i="1"/>
  <c r="A1959" i="1"/>
  <c r="AB1958" i="1"/>
  <c r="AA1958" i="1"/>
  <c r="Z1958" i="1"/>
  <c r="Y1958" i="1"/>
  <c r="X1958" i="1"/>
  <c r="W1958" i="1"/>
  <c r="V1958" i="1"/>
  <c r="U1958" i="1"/>
  <c r="S1958" i="1"/>
  <c r="R1958" i="1"/>
  <c r="Q1958" i="1"/>
  <c r="P1958" i="1"/>
  <c r="O1958" i="1"/>
  <c r="N1958" i="1"/>
  <c r="M1958" i="1"/>
  <c r="L1958" i="1"/>
  <c r="K1958" i="1"/>
  <c r="J1958" i="1"/>
  <c r="I1958" i="1"/>
  <c r="H1958" i="1"/>
  <c r="G1958" i="1"/>
  <c r="F1958" i="1"/>
  <c r="E1958" i="1"/>
  <c r="D1958" i="1"/>
  <c r="C1958" i="1"/>
  <c r="B1958" i="1"/>
  <c r="A1958" i="1"/>
  <c r="AB1957" i="1"/>
  <c r="AA1957" i="1"/>
  <c r="Z1957" i="1"/>
  <c r="Y1957" i="1"/>
  <c r="X1957" i="1"/>
  <c r="W1957" i="1"/>
  <c r="V1957" i="1"/>
  <c r="U1957" i="1"/>
  <c r="S1957" i="1"/>
  <c r="R1957" i="1"/>
  <c r="Q1957" i="1"/>
  <c r="P1957" i="1"/>
  <c r="O1957" i="1"/>
  <c r="N1957" i="1"/>
  <c r="M1957" i="1"/>
  <c r="L1957" i="1"/>
  <c r="K1957" i="1"/>
  <c r="J1957" i="1"/>
  <c r="I1957" i="1"/>
  <c r="H1957" i="1"/>
  <c r="G1957" i="1"/>
  <c r="F1957" i="1"/>
  <c r="E1957" i="1"/>
  <c r="D1957" i="1"/>
  <c r="C1957" i="1"/>
  <c r="B1957" i="1"/>
  <c r="A1957" i="1"/>
  <c r="AB1956" i="1"/>
  <c r="AA1956" i="1"/>
  <c r="Z1956" i="1"/>
  <c r="Y1956" i="1"/>
  <c r="X1956" i="1"/>
  <c r="W1956" i="1"/>
  <c r="V1956" i="1"/>
  <c r="U1956" i="1"/>
  <c r="S1956" i="1"/>
  <c r="R1956" i="1"/>
  <c r="Q1956" i="1"/>
  <c r="P1956" i="1"/>
  <c r="O1956" i="1"/>
  <c r="N1956" i="1"/>
  <c r="M1956" i="1"/>
  <c r="L1956" i="1"/>
  <c r="K1956" i="1"/>
  <c r="J1956" i="1"/>
  <c r="I1956" i="1"/>
  <c r="H1956" i="1"/>
  <c r="G1956" i="1"/>
  <c r="F1956" i="1"/>
  <c r="E1956" i="1"/>
  <c r="D1956" i="1"/>
  <c r="C1956" i="1"/>
  <c r="B1956" i="1"/>
  <c r="A1956" i="1"/>
  <c r="AB1955" i="1"/>
  <c r="AA1955" i="1"/>
  <c r="Z1955" i="1"/>
  <c r="Y1955" i="1"/>
  <c r="X1955" i="1"/>
  <c r="W1955" i="1"/>
  <c r="V1955" i="1"/>
  <c r="U1955" i="1"/>
  <c r="S1955" i="1"/>
  <c r="R1955" i="1"/>
  <c r="Q1955" i="1"/>
  <c r="P1955" i="1"/>
  <c r="O1955" i="1"/>
  <c r="N1955" i="1"/>
  <c r="M1955" i="1"/>
  <c r="L1955" i="1"/>
  <c r="K1955" i="1"/>
  <c r="J1955" i="1"/>
  <c r="I1955" i="1"/>
  <c r="H1955" i="1"/>
  <c r="G1955" i="1"/>
  <c r="F1955" i="1"/>
  <c r="E1955" i="1"/>
  <c r="D1955" i="1"/>
  <c r="C1955" i="1"/>
  <c r="B1955" i="1"/>
  <c r="A1955" i="1"/>
  <c r="AB1954" i="1"/>
  <c r="AA1954" i="1"/>
  <c r="Z1954" i="1"/>
  <c r="Y1954" i="1"/>
  <c r="X1954" i="1"/>
  <c r="W1954" i="1"/>
  <c r="V1954" i="1"/>
  <c r="U1954" i="1"/>
  <c r="S1954" i="1"/>
  <c r="R1954" i="1"/>
  <c r="Q1954" i="1"/>
  <c r="P1954" i="1"/>
  <c r="O1954" i="1"/>
  <c r="N1954" i="1"/>
  <c r="M1954" i="1"/>
  <c r="L1954" i="1"/>
  <c r="K1954" i="1"/>
  <c r="J1954" i="1"/>
  <c r="I1954" i="1"/>
  <c r="H1954" i="1"/>
  <c r="G1954" i="1"/>
  <c r="F1954" i="1"/>
  <c r="E1954" i="1"/>
  <c r="D1954" i="1"/>
  <c r="C1954" i="1"/>
  <c r="B1954" i="1"/>
  <c r="A1954" i="1"/>
  <c r="AB1953" i="1"/>
  <c r="AA1953" i="1"/>
  <c r="Z1953" i="1"/>
  <c r="Y1953" i="1"/>
  <c r="X1953" i="1"/>
  <c r="W1953" i="1"/>
  <c r="V1953" i="1"/>
  <c r="U1953" i="1"/>
  <c r="S1953" i="1"/>
  <c r="R1953" i="1"/>
  <c r="Q1953" i="1"/>
  <c r="P1953" i="1"/>
  <c r="O1953" i="1"/>
  <c r="N1953" i="1"/>
  <c r="M1953" i="1"/>
  <c r="L1953" i="1"/>
  <c r="K1953" i="1"/>
  <c r="J1953" i="1"/>
  <c r="I1953" i="1"/>
  <c r="H1953" i="1"/>
  <c r="G1953" i="1"/>
  <c r="F1953" i="1"/>
  <c r="E1953" i="1"/>
  <c r="D1953" i="1"/>
  <c r="C1953" i="1"/>
  <c r="B1953" i="1"/>
  <c r="A1953" i="1"/>
  <c r="AB1952" i="1"/>
  <c r="AA1952" i="1"/>
  <c r="Z1952" i="1"/>
  <c r="Y1952" i="1"/>
  <c r="X1952" i="1"/>
  <c r="W1952" i="1"/>
  <c r="V1952" i="1"/>
  <c r="U1952" i="1"/>
  <c r="S1952" i="1"/>
  <c r="R1952" i="1"/>
  <c r="Q1952" i="1"/>
  <c r="P1952" i="1"/>
  <c r="O1952" i="1"/>
  <c r="N1952" i="1"/>
  <c r="M1952" i="1"/>
  <c r="L1952" i="1"/>
  <c r="K1952" i="1"/>
  <c r="J1952" i="1"/>
  <c r="I1952" i="1"/>
  <c r="H1952" i="1"/>
  <c r="G1952" i="1"/>
  <c r="F1952" i="1"/>
  <c r="E1952" i="1"/>
  <c r="D1952" i="1"/>
  <c r="C1952" i="1"/>
  <c r="B1952" i="1"/>
  <c r="A1952" i="1"/>
  <c r="AB1951" i="1"/>
  <c r="AA1951" i="1"/>
  <c r="Z1951" i="1"/>
  <c r="Y1951" i="1"/>
  <c r="X1951" i="1"/>
  <c r="W1951" i="1"/>
  <c r="V1951" i="1"/>
  <c r="U1951" i="1"/>
  <c r="S1951" i="1"/>
  <c r="R1951" i="1"/>
  <c r="Q1951" i="1"/>
  <c r="P1951" i="1"/>
  <c r="O1951" i="1"/>
  <c r="N1951" i="1"/>
  <c r="M1951" i="1"/>
  <c r="L1951" i="1"/>
  <c r="K1951" i="1"/>
  <c r="J1951" i="1"/>
  <c r="I1951" i="1"/>
  <c r="H1951" i="1"/>
  <c r="G1951" i="1"/>
  <c r="F1951" i="1"/>
  <c r="E1951" i="1"/>
  <c r="D1951" i="1"/>
  <c r="C1951" i="1"/>
  <c r="B1951" i="1"/>
  <c r="A1951" i="1"/>
  <c r="AB1950" i="1"/>
  <c r="AA1950" i="1"/>
  <c r="Z1950" i="1"/>
  <c r="Y1950" i="1"/>
  <c r="X1950" i="1"/>
  <c r="W1950" i="1"/>
  <c r="V1950" i="1"/>
  <c r="U1950" i="1"/>
  <c r="S1950" i="1"/>
  <c r="R1950" i="1"/>
  <c r="Q1950" i="1"/>
  <c r="P1950" i="1"/>
  <c r="O1950" i="1"/>
  <c r="N1950" i="1"/>
  <c r="M1950" i="1"/>
  <c r="L1950" i="1"/>
  <c r="K1950" i="1"/>
  <c r="J1950" i="1"/>
  <c r="I1950" i="1"/>
  <c r="H1950" i="1"/>
  <c r="G1950" i="1"/>
  <c r="F1950" i="1"/>
  <c r="E1950" i="1"/>
  <c r="D1950" i="1"/>
  <c r="C1950" i="1"/>
  <c r="B1950" i="1"/>
  <c r="A1950" i="1"/>
  <c r="AB1949" i="1"/>
  <c r="AA1949" i="1"/>
  <c r="Z1949" i="1"/>
  <c r="Y1949" i="1"/>
  <c r="X1949" i="1"/>
  <c r="W1949" i="1"/>
  <c r="V1949" i="1"/>
  <c r="U1949" i="1"/>
  <c r="S1949" i="1"/>
  <c r="R1949" i="1"/>
  <c r="Q1949" i="1"/>
  <c r="P1949" i="1"/>
  <c r="O1949" i="1"/>
  <c r="N1949" i="1"/>
  <c r="M1949" i="1"/>
  <c r="L1949" i="1"/>
  <c r="K1949" i="1"/>
  <c r="J1949" i="1"/>
  <c r="I1949" i="1"/>
  <c r="H1949" i="1"/>
  <c r="G1949" i="1"/>
  <c r="F1949" i="1"/>
  <c r="E1949" i="1"/>
  <c r="D1949" i="1"/>
  <c r="C1949" i="1"/>
  <c r="B1949" i="1"/>
  <c r="A1949" i="1"/>
  <c r="AB1948" i="1"/>
  <c r="AA1948" i="1"/>
  <c r="Z1948" i="1"/>
  <c r="Y1948" i="1"/>
  <c r="X1948" i="1"/>
  <c r="W1948" i="1"/>
  <c r="V1948" i="1"/>
  <c r="U1948" i="1"/>
  <c r="S1948" i="1"/>
  <c r="R1948" i="1"/>
  <c r="Q1948" i="1"/>
  <c r="P1948" i="1"/>
  <c r="O1948" i="1"/>
  <c r="N1948" i="1"/>
  <c r="M1948" i="1"/>
  <c r="L1948" i="1"/>
  <c r="K1948" i="1"/>
  <c r="J1948" i="1"/>
  <c r="I1948" i="1"/>
  <c r="H1948" i="1"/>
  <c r="G1948" i="1"/>
  <c r="F1948" i="1"/>
  <c r="E1948" i="1"/>
  <c r="D1948" i="1"/>
  <c r="C1948" i="1"/>
  <c r="B1948" i="1"/>
  <c r="A1948" i="1"/>
  <c r="AB1947" i="1"/>
  <c r="AA1947" i="1"/>
  <c r="Z1947" i="1"/>
  <c r="Y1947" i="1"/>
  <c r="X1947" i="1"/>
  <c r="W1947" i="1"/>
  <c r="V1947" i="1"/>
  <c r="U1947" i="1"/>
  <c r="S1947" i="1"/>
  <c r="R1947" i="1"/>
  <c r="Q1947" i="1"/>
  <c r="P1947" i="1"/>
  <c r="O1947" i="1"/>
  <c r="N1947" i="1"/>
  <c r="M1947" i="1"/>
  <c r="L1947" i="1"/>
  <c r="K1947" i="1"/>
  <c r="J1947" i="1"/>
  <c r="I1947" i="1"/>
  <c r="H1947" i="1"/>
  <c r="G1947" i="1"/>
  <c r="F1947" i="1"/>
  <c r="E1947" i="1"/>
  <c r="D1947" i="1"/>
  <c r="C1947" i="1"/>
  <c r="B1947" i="1"/>
  <c r="A1947" i="1"/>
  <c r="AB1946" i="1"/>
  <c r="AA1946" i="1"/>
  <c r="Z1946" i="1"/>
  <c r="Y1946" i="1"/>
  <c r="X1946" i="1"/>
  <c r="W1946" i="1"/>
  <c r="V1946" i="1"/>
  <c r="U1946" i="1"/>
  <c r="S1946" i="1"/>
  <c r="R1946" i="1"/>
  <c r="Q1946" i="1"/>
  <c r="P1946" i="1"/>
  <c r="O1946" i="1"/>
  <c r="N1946" i="1"/>
  <c r="M1946" i="1"/>
  <c r="L1946" i="1"/>
  <c r="K1946" i="1"/>
  <c r="J1946" i="1"/>
  <c r="I1946" i="1"/>
  <c r="H1946" i="1"/>
  <c r="G1946" i="1"/>
  <c r="F1946" i="1"/>
  <c r="E1946" i="1"/>
  <c r="D1946" i="1"/>
  <c r="C1946" i="1"/>
  <c r="B1946" i="1"/>
  <c r="A1946" i="1"/>
  <c r="AB1945" i="1"/>
  <c r="AA1945" i="1"/>
  <c r="Z1945" i="1"/>
  <c r="Y1945" i="1"/>
  <c r="X1945" i="1"/>
  <c r="W1945" i="1"/>
  <c r="V1945" i="1"/>
  <c r="U1945" i="1"/>
  <c r="S1945" i="1"/>
  <c r="R1945" i="1"/>
  <c r="Q1945" i="1"/>
  <c r="P1945" i="1"/>
  <c r="O1945" i="1"/>
  <c r="N1945" i="1"/>
  <c r="M1945" i="1"/>
  <c r="L1945" i="1"/>
  <c r="K1945" i="1"/>
  <c r="J1945" i="1"/>
  <c r="I1945" i="1"/>
  <c r="H1945" i="1"/>
  <c r="G1945" i="1"/>
  <c r="F1945" i="1"/>
  <c r="E1945" i="1"/>
  <c r="D1945" i="1"/>
  <c r="C1945" i="1"/>
  <c r="B1945" i="1"/>
  <c r="A1945" i="1"/>
  <c r="AB1944" i="1"/>
  <c r="AA1944" i="1"/>
  <c r="Z1944" i="1"/>
  <c r="Y1944" i="1"/>
  <c r="X1944" i="1"/>
  <c r="W1944" i="1"/>
  <c r="V1944" i="1"/>
  <c r="U1944" i="1"/>
  <c r="S1944" i="1"/>
  <c r="R1944" i="1"/>
  <c r="Q1944" i="1"/>
  <c r="P1944" i="1"/>
  <c r="O1944" i="1"/>
  <c r="N1944" i="1"/>
  <c r="M1944" i="1"/>
  <c r="L1944" i="1"/>
  <c r="K1944" i="1"/>
  <c r="J1944" i="1"/>
  <c r="I1944" i="1"/>
  <c r="H1944" i="1"/>
  <c r="G1944" i="1"/>
  <c r="F1944" i="1"/>
  <c r="E1944" i="1"/>
  <c r="D1944" i="1"/>
  <c r="C1944" i="1"/>
  <c r="B1944" i="1"/>
  <c r="A1944" i="1"/>
  <c r="AB1943" i="1"/>
  <c r="AA1943" i="1"/>
  <c r="Z1943" i="1"/>
  <c r="Y1943" i="1"/>
  <c r="X1943" i="1"/>
  <c r="W1943" i="1"/>
  <c r="V1943" i="1"/>
  <c r="U1943" i="1"/>
  <c r="S1943" i="1"/>
  <c r="R1943" i="1"/>
  <c r="Q1943" i="1"/>
  <c r="P1943" i="1"/>
  <c r="O1943" i="1"/>
  <c r="N1943" i="1"/>
  <c r="M1943" i="1"/>
  <c r="L1943" i="1"/>
  <c r="K1943" i="1"/>
  <c r="J1943" i="1"/>
  <c r="I1943" i="1"/>
  <c r="H1943" i="1"/>
  <c r="G1943" i="1"/>
  <c r="F1943" i="1"/>
  <c r="E1943" i="1"/>
  <c r="D1943" i="1"/>
  <c r="C1943" i="1"/>
  <c r="B1943" i="1"/>
  <c r="A1943" i="1"/>
  <c r="AB1942" i="1"/>
  <c r="AA1942" i="1"/>
  <c r="Z1942" i="1"/>
  <c r="Y1942" i="1"/>
  <c r="X1942" i="1"/>
  <c r="W1942" i="1"/>
  <c r="V1942" i="1"/>
  <c r="U1942" i="1"/>
  <c r="S1942" i="1"/>
  <c r="R1942" i="1"/>
  <c r="Q1942" i="1"/>
  <c r="P1942" i="1"/>
  <c r="O1942" i="1"/>
  <c r="N1942" i="1"/>
  <c r="M1942" i="1"/>
  <c r="L1942" i="1"/>
  <c r="K1942" i="1"/>
  <c r="J1942" i="1"/>
  <c r="I1942" i="1"/>
  <c r="H1942" i="1"/>
  <c r="G1942" i="1"/>
  <c r="F1942" i="1"/>
  <c r="E1942" i="1"/>
  <c r="D1942" i="1"/>
  <c r="C1942" i="1"/>
  <c r="B1942" i="1"/>
  <c r="A1942" i="1"/>
  <c r="AB1941" i="1"/>
  <c r="AA1941" i="1"/>
  <c r="Z1941" i="1"/>
  <c r="Y1941" i="1"/>
  <c r="X1941" i="1"/>
  <c r="W1941" i="1"/>
  <c r="V1941" i="1"/>
  <c r="U1941" i="1"/>
  <c r="S1941" i="1"/>
  <c r="R1941" i="1"/>
  <c r="Q1941" i="1"/>
  <c r="P1941" i="1"/>
  <c r="O1941" i="1"/>
  <c r="N1941" i="1"/>
  <c r="M1941" i="1"/>
  <c r="L1941" i="1"/>
  <c r="K1941" i="1"/>
  <c r="J1941" i="1"/>
  <c r="I1941" i="1"/>
  <c r="H1941" i="1"/>
  <c r="G1941" i="1"/>
  <c r="F1941" i="1"/>
  <c r="E1941" i="1"/>
  <c r="D1941" i="1"/>
  <c r="C1941" i="1"/>
  <c r="B1941" i="1"/>
  <c r="A1941" i="1"/>
  <c r="AB1940" i="1"/>
  <c r="AA1940" i="1"/>
  <c r="Z1940" i="1"/>
  <c r="Y1940" i="1"/>
  <c r="X1940" i="1"/>
  <c r="W1940" i="1"/>
  <c r="V1940" i="1"/>
  <c r="U1940" i="1"/>
  <c r="S1940" i="1"/>
  <c r="R1940" i="1"/>
  <c r="Q1940" i="1"/>
  <c r="P1940" i="1"/>
  <c r="O1940" i="1"/>
  <c r="N1940" i="1"/>
  <c r="M1940" i="1"/>
  <c r="L1940" i="1"/>
  <c r="K1940" i="1"/>
  <c r="J1940" i="1"/>
  <c r="I1940" i="1"/>
  <c r="H1940" i="1"/>
  <c r="G1940" i="1"/>
  <c r="F1940" i="1"/>
  <c r="E1940" i="1"/>
  <c r="D1940" i="1"/>
  <c r="C1940" i="1"/>
  <c r="B1940" i="1"/>
  <c r="A1940" i="1"/>
  <c r="AB1939" i="1"/>
  <c r="AA1939" i="1"/>
  <c r="Z1939" i="1"/>
  <c r="Y1939" i="1"/>
  <c r="X1939" i="1"/>
  <c r="W1939" i="1"/>
  <c r="V1939" i="1"/>
  <c r="U1939" i="1"/>
  <c r="S1939" i="1"/>
  <c r="R1939" i="1"/>
  <c r="Q1939" i="1"/>
  <c r="P1939" i="1"/>
  <c r="O1939" i="1"/>
  <c r="N1939" i="1"/>
  <c r="M1939" i="1"/>
  <c r="L1939" i="1"/>
  <c r="K1939" i="1"/>
  <c r="J1939" i="1"/>
  <c r="I1939" i="1"/>
  <c r="H1939" i="1"/>
  <c r="G1939" i="1"/>
  <c r="F1939" i="1"/>
  <c r="E1939" i="1"/>
  <c r="D1939" i="1"/>
  <c r="C1939" i="1"/>
  <c r="B1939" i="1"/>
  <c r="A1939" i="1"/>
  <c r="AB1938" i="1"/>
  <c r="AA1938" i="1"/>
  <c r="Z1938" i="1"/>
  <c r="Y1938" i="1"/>
  <c r="X1938" i="1"/>
  <c r="W1938" i="1"/>
  <c r="V1938" i="1"/>
  <c r="U1938" i="1"/>
  <c r="S1938" i="1"/>
  <c r="R1938" i="1"/>
  <c r="Q1938" i="1"/>
  <c r="P1938" i="1"/>
  <c r="O1938" i="1"/>
  <c r="N1938" i="1"/>
  <c r="M1938" i="1"/>
  <c r="L1938" i="1"/>
  <c r="K1938" i="1"/>
  <c r="J1938" i="1"/>
  <c r="I1938" i="1"/>
  <c r="H1938" i="1"/>
  <c r="G1938" i="1"/>
  <c r="F1938" i="1"/>
  <c r="E1938" i="1"/>
  <c r="D1938" i="1"/>
  <c r="C1938" i="1"/>
  <c r="B1938" i="1"/>
  <c r="A1938" i="1"/>
  <c r="AB1937" i="1"/>
  <c r="AA1937" i="1"/>
  <c r="Z1937" i="1"/>
  <c r="Y1937" i="1"/>
  <c r="X1937" i="1"/>
  <c r="W1937" i="1"/>
  <c r="V1937" i="1"/>
  <c r="U1937" i="1"/>
  <c r="S1937" i="1"/>
  <c r="R1937" i="1"/>
  <c r="Q1937" i="1"/>
  <c r="P1937" i="1"/>
  <c r="O1937" i="1"/>
  <c r="N1937" i="1"/>
  <c r="M1937" i="1"/>
  <c r="L1937" i="1"/>
  <c r="K1937" i="1"/>
  <c r="J1937" i="1"/>
  <c r="I1937" i="1"/>
  <c r="H1937" i="1"/>
  <c r="G1937" i="1"/>
  <c r="F1937" i="1"/>
  <c r="E1937" i="1"/>
  <c r="D1937" i="1"/>
  <c r="C1937" i="1"/>
  <c r="B1937" i="1"/>
  <c r="A1937" i="1"/>
  <c r="AB1936" i="1"/>
  <c r="AA1936" i="1"/>
  <c r="Z1936" i="1"/>
  <c r="Y1936" i="1"/>
  <c r="X1936" i="1"/>
  <c r="W1936" i="1"/>
  <c r="V1936" i="1"/>
  <c r="U1936" i="1"/>
  <c r="S1936" i="1"/>
  <c r="R1936" i="1"/>
  <c r="Q1936" i="1"/>
  <c r="P1936" i="1"/>
  <c r="O1936" i="1"/>
  <c r="N1936" i="1"/>
  <c r="M1936" i="1"/>
  <c r="L1936" i="1"/>
  <c r="K1936" i="1"/>
  <c r="J1936" i="1"/>
  <c r="I1936" i="1"/>
  <c r="H1936" i="1"/>
  <c r="G1936" i="1"/>
  <c r="F1936" i="1"/>
  <c r="E1936" i="1"/>
  <c r="D1936" i="1"/>
  <c r="C1936" i="1"/>
  <c r="B1936" i="1"/>
  <c r="A1936" i="1"/>
  <c r="AB1935" i="1"/>
  <c r="AA1935" i="1"/>
  <c r="Z1935" i="1"/>
  <c r="Y1935" i="1"/>
  <c r="X1935" i="1"/>
  <c r="W1935" i="1"/>
  <c r="V1935" i="1"/>
  <c r="U1935" i="1"/>
  <c r="S1935" i="1"/>
  <c r="R1935" i="1"/>
  <c r="Q1935" i="1"/>
  <c r="P1935" i="1"/>
  <c r="O1935" i="1"/>
  <c r="N1935" i="1"/>
  <c r="M1935" i="1"/>
  <c r="L1935" i="1"/>
  <c r="K1935" i="1"/>
  <c r="J1935" i="1"/>
  <c r="I1935" i="1"/>
  <c r="H1935" i="1"/>
  <c r="G1935" i="1"/>
  <c r="F1935" i="1"/>
  <c r="E1935" i="1"/>
  <c r="D1935" i="1"/>
  <c r="C1935" i="1"/>
  <c r="B1935" i="1"/>
  <c r="A1935" i="1"/>
  <c r="AB1934" i="1"/>
  <c r="AA1934" i="1"/>
  <c r="Z1934" i="1"/>
  <c r="Y1934" i="1"/>
  <c r="X1934" i="1"/>
  <c r="W1934" i="1"/>
  <c r="V1934" i="1"/>
  <c r="U1934" i="1"/>
  <c r="S1934" i="1"/>
  <c r="R1934" i="1"/>
  <c r="Q1934" i="1"/>
  <c r="P1934" i="1"/>
  <c r="O1934" i="1"/>
  <c r="N1934" i="1"/>
  <c r="M1934" i="1"/>
  <c r="L1934" i="1"/>
  <c r="K1934" i="1"/>
  <c r="J1934" i="1"/>
  <c r="I1934" i="1"/>
  <c r="H1934" i="1"/>
  <c r="G1934" i="1"/>
  <c r="F1934" i="1"/>
  <c r="E1934" i="1"/>
  <c r="D1934" i="1"/>
  <c r="C1934" i="1"/>
  <c r="B1934" i="1"/>
  <c r="A1934" i="1"/>
  <c r="AB1933" i="1"/>
  <c r="AA1933" i="1"/>
  <c r="Z1933" i="1"/>
  <c r="Y1933" i="1"/>
  <c r="X1933" i="1"/>
  <c r="W1933" i="1"/>
  <c r="V1933" i="1"/>
  <c r="U1933" i="1"/>
  <c r="S1933" i="1"/>
  <c r="R1933" i="1"/>
  <c r="Q1933" i="1"/>
  <c r="P1933" i="1"/>
  <c r="O1933" i="1"/>
  <c r="N1933" i="1"/>
  <c r="M1933" i="1"/>
  <c r="L1933" i="1"/>
  <c r="K1933" i="1"/>
  <c r="J1933" i="1"/>
  <c r="I1933" i="1"/>
  <c r="H1933" i="1"/>
  <c r="G1933" i="1"/>
  <c r="F1933" i="1"/>
  <c r="E1933" i="1"/>
  <c r="D1933" i="1"/>
  <c r="C1933" i="1"/>
  <c r="B1933" i="1"/>
  <c r="A1933" i="1"/>
  <c r="AB1932" i="1"/>
  <c r="AA1932" i="1"/>
  <c r="Z1932" i="1"/>
  <c r="Y1932" i="1"/>
  <c r="X1932" i="1"/>
  <c r="W1932" i="1"/>
  <c r="V1932" i="1"/>
  <c r="U1932" i="1"/>
  <c r="S1932" i="1"/>
  <c r="R1932" i="1"/>
  <c r="Q1932" i="1"/>
  <c r="P1932" i="1"/>
  <c r="O1932" i="1"/>
  <c r="N1932" i="1"/>
  <c r="M1932" i="1"/>
  <c r="L1932" i="1"/>
  <c r="K1932" i="1"/>
  <c r="J1932" i="1"/>
  <c r="I1932" i="1"/>
  <c r="H1932" i="1"/>
  <c r="G1932" i="1"/>
  <c r="F1932" i="1"/>
  <c r="E1932" i="1"/>
  <c r="D1932" i="1"/>
  <c r="C1932" i="1"/>
  <c r="B1932" i="1"/>
  <c r="A1932" i="1"/>
  <c r="AB1931" i="1"/>
  <c r="AA1931" i="1"/>
  <c r="Z1931" i="1"/>
  <c r="Y1931" i="1"/>
  <c r="X1931" i="1"/>
  <c r="W1931" i="1"/>
  <c r="V1931" i="1"/>
  <c r="U1931" i="1"/>
  <c r="S1931" i="1"/>
  <c r="R1931" i="1"/>
  <c r="Q1931" i="1"/>
  <c r="P1931" i="1"/>
  <c r="O1931" i="1"/>
  <c r="N1931" i="1"/>
  <c r="M1931" i="1"/>
  <c r="L1931" i="1"/>
  <c r="K1931" i="1"/>
  <c r="J1931" i="1"/>
  <c r="I1931" i="1"/>
  <c r="H1931" i="1"/>
  <c r="G1931" i="1"/>
  <c r="F1931" i="1"/>
  <c r="E1931" i="1"/>
  <c r="D1931" i="1"/>
  <c r="C1931" i="1"/>
  <c r="B1931" i="1"/>
  <c r="A1931" i="1"/>
  <c r="AB1930" i="1"/>
  <c r="AA1930" i="1"/>
  <c r="Z1930" i="1"/>
  <c r="Y1930" i="1"/>
  <c r="X1930" i="1"/>
  <c r="W1930" i="1"/>
  <c r="V1930" i="1"/>
  <c r="U1930" i="1"/>
  <c r="S1930" i="1"/>
  <c r="R1930" i="1"/>
  <c r="Q1930" i="1"/>
  <c r="P1930" i="1"/>
  <c r="O1930" i="1"/>
  <c r="N1930" i="1"/>
  <c r="M1930" i="1"/>
  <c r="L1930" i="1"/>
  <c r="K1930" i="1"/>
  <c r="J1930" i="1"/>
  <c r="I1930" i="1"/>
  <c r="H1930" i="1"/>
  <c r="G1930" i="1"/>
  <c r="F1930" i="1"/>
  <c r="E1930" i="1"/>
  <c r="D1930" i="1"/>
  <c r="C1930" i="1"/>
  <c r="B1930" i="1"/>
  <c r="A1930" i="1"/>
  <c r="AB1929" i="1"/>
  <c r="AA1929" i="1"/>
  <c r="Z1929" i="1"/>
  <c r="Y1929" i="1"/>
  <c r="X1929" i="1"/>
  <c r="W1929" i="1"/>
  <c r="V1929" i="1"/>
  <c r="U1929" i="1"/>
  <c r="S1929" i="1"/>
  <c r="R1929" i="1"/>
  <c r="Q1929" i="1"/>
  <c r="P1929" i="1"/>
  <c r="O1929" i="1"/>
  <c r="N1929" i="1"/>
  <c r="M1929" i="1"/>
  <c r="L1929" i="1"/>
  <c r="K1929" i="1"/>
  <c r="J1929" i="1"/>
  <c r="I1929" i="1"/>
  <c r="H1929" i="1"/>
  <c r="G1929" i="1"/>
  <c r="F1929" i="1"/>
  <c r="E1929" i="1"/>
  <c r="D1929" i="1"/>
  <c r="C1929" i="1"/>
  <c r="B1929" i="1"/>
  <c r="A1929" i="1"/>
  <c r="AB1928" i="1"/>
  <c r="AA1928" i="1"/>
  <c r="Z1928" i="1"/>
  <c r="Y1928" i="1"/>
  <c r="X1928" i="1"/>
  <c r="W1928" i="1"/>
  <c r="V1928" i="1"/>
  <c r="U1928" i="1"/>
  <c r="S1928" i="1"/>
  <c r="R1928" i="1"/>
  <c r="Q1928" i="1"/>
  <c r="P1928" i="1"/>
  <c r="O1928" i="1"/>
  <c r="N1928" i="1"/>
  <c r="M1928" i="1"/>
  <c r="L1928" i="1"/>
  <c r="K1928" i="1"/>
  <c r="J1928" i="1"/>
  <c r="I1928" i="1"/>
  <c r="H1928" i="1"/>
  <c r="G1928" i="1"/>
  <c r="F1928" i="1"/>
  <c r="E1928" i="1"/>
  <c r="D1928" i="1"/>
  <c r="C1928" i="1"/>
  <c r="B1928" i="1"/>
  <c r="A1928" i="1"/>
  <c r="AB1927" i="1"/>
  <c r="AA1927" i="1"/>
  <c r="Z1927" i="1"/>
  <c r="Y1927" i="1"/>
  <c r="X1927" i="1"/>
  <c r="W1927" i="1"/>
  <c r="V1927" i="1"/>
  <c r="U1927" i="1"/>
  <c r="S1927" i="1"/>
  <c r="R1927" i="1"/>
  <c r="Q1927" i="1"/>
  <c r="P1927" i="1"/>
  <c r="O1927" i="1"/>
  <c r="N1927" i="1"/>
  <c r="M1927" i="1"/>
  <c r="L1927" i="1"/>
  <c r="K1927" i="1"/>
  <c r="J1927" i="1"/>
  <c r="I1927" i="1"/>
  <c r="H1927" i="1"/>
  <c r="G1927" i="1"/>
  <c r="F1927" i="1"/>
  <c r="E1927" i="1"/>
  <c r="D1927" i="1"/>
  <c r="C1927" i="1"/>
  <c r="B1927" i="1"/>
  <c r="A1927" i="1"/>
  <c r="AB1926" i="1"/>
  <c r="AA1926" i="1"/>
  <c r="Z1926" i="1"/>
  <c r="Y1926" i="1"/>
  <c r="X1926" i="1"/>
  <c r="W1926" i="1"/>
  <c r="V1926" i="1"/>
  <c r="U1926" i="1"/>
  <c r="S1926" i="1"/>
  <c r="R1926" i="1"/>
  <c r="Q1926" i="1"/>
  <c r="P1926" i="1"/>
  <c r="O1926" i="1"/>
  <c r="N1926" i="1"/>
  <c r="M1926" i="1"/>
  <c r="L1926" i="1"/>
  <c r="K1926" i="1"/>
  <c r="J1926" i="1"/>
  <c r="I1926" i="1"/>
  <c r="H1926" i="1"/>
  <c r="G1926" i="1"/>
  <c r="F1926" i="1"/>
  <c r="E1926" i="1"/>
  <c r="D1926" i="1"/>
  <c r="C1926" i="1"/>
  <c r="B1926" i="1"/>
  <c r="A1926" i="1"/>
  <c r="AB1925" i="1"/>
  <c r="AA1925" i="1"/>
  <c r="Z1925" i="1"/>
  <c r="Y1925" i="1"/>
  <c r="X1925" i="1"/>
  <c r="W1925" i="1"/>
  <c r="V1925" i="1"/>
  <c r="U1925" i="1"/>
  <c r="S1925" i="1"/>
  <c r="R1925" i="1"/>
  <c r="Q1925" i="1"/>
  <c r="P1925" i="1"/>
  <c r="O1925" i="1"/>
  <c r="N1925" i="1"/>
  <c r="M1925" i="1"/>
  <c r="L1925" i="1"/>
  <c r="K1925" i="1"/>
  <c r="J1925" i="1"/>
  <c r="I1925" i="1"/>
  <c r="H1925" i="1"/>
  <c r="G1925" i="1"/>
  <c r="F1925" i="1"/>
  <c r="E1925" i="1"/>
  <c r="D1925" i="1"/>
  <c r="C1925" i="1"/>
  <c r="B1925" i="1"/>
  <c r="A1925" i="1"/>
  <c r="AB1924" i="1"/>
  <c r="AA1924" i="1"/>
  <c r="Z1924" i="1"/>
  <c r="Y1924" i="1"/>
  <c r="X1924" i="1"/>
  <c r="W1924" i="1"/>
  <c r="V1924" i="1"/>
  <c r="U1924" i="1"/>
  <c r="S1924" i="1"/>
  <c r="R1924" i="1"/>
  <c r="Q1924" i="1"/>
  <c r="P1924" i="1"/>
  <c r="O1924" i="1"/>
  <c r="N1924" i="1"/>
  <c r="M1924" i="1"/>
  <c r="L1924" i="1"/>
  <c r="K1924" i="1"/>
  <c r="J1924" i="1"/>
  <c r="I1924" i="1"/>
  <c r="H1924" i="1"/>
  <c r="G1924" i="1"/>
  <c r="F1924" i="1"/>
  <c r="E1924" i="1"/>
  <c r="D1924" i="1"/>
  <c r="C1924" i="1"/>
  <c r="B1924" i="1"/>
  <c r="A1924" i="1"/>
  <c r="AB1923" i="1"/>
  <c r="AA1923" i="1"/>
  <c r="Z1923" i="1"/>
  <c r="Y1923" i="1"/>
  <c r="X1923" i="1"/>
  <c r="W1923" i="1"/>
  <c r="V1923" i="1"/>
  <c r="U1923" i="1"/>
  <c r="S1923" i="1"/>
  <c r="R1923" i="1"/>
  <c r="Q1923" i="1"/>
  <c r="P1923" i="1"/>
  <c r="O1923" i="1"/>
  <c r="N1923" i="1"/>
  <c r="M1923" i="1"/>
  <c r="L1923" i="1"/>
  <c r="K1923" i="1"/>
  <c r="J1923" i="1"/>
  <c r="I1923" i="1"/>
  <c r="H1923" i="1"/>
  <c r="G1923" i="1"/>
  <c r="F1923" i="1"/>
  <c r="E1923" i="1"/>
  <c r="D1923" i="1"/>
  <c r="C1923" i="1"/>
  <c r="B1923" i="1"/>
  <c r="A1923" i="1"/>
  <c r="AB1922" i="1"/>
  <c r="AA1922" i="1"/>
  <c r="Z1922" i="1"/>
  <c r="Y1922" i="1"/>
  <c r="X1922" i="1"/>
  <c r="W1922" i="1"/>
  <c r="V1922" i="1"/>
  <c r="U1922" i="1"/>
  <c r="S1922" i="1"/>
  <c r="R1922" i="1"/>
  <c r="Q1922" i="1"/>
  <c r="P1922" i="1"/>
  <c r="O1922" i="1"/>
  <c r="N1922" i="1"/>
  <c r="M1922" i="1"/>
  <c r="L1922" i="1"/>
  <c r="K1922" i="1"/>
  <c r="J1922" i="1"/>
  <c r="I1922" i="1"/>
  <c r="H1922" i="1"/>
  <c r="G1922" i="1"/>
  <c r="F1922" i="1"/>
  <c r="E1922" i="1"/>
  <c r="D1922" i="1"/>
  <c r="C1922" i="1"/>
  <c r="B1922" i="1"/>
  <c r="A1922" i="1"/>
  <c r="AB1921" i="1"/>
  <c r="AA1921" i="1"/>
  <c r="Z1921" i="1"/>
  <c r="Y1921" i="1"/>
  <c r="X1921" i="1"/>
  <c r="W1921" i="1"/>
  <c r="V1921" i="1"/>
  <c r="U1921" i="1"/>
  <c r="S1921" i="1"/>
  <c r="R1921" i="1"/>
  <c r="Q1921" i="1"/>
  <c r="P1921" i="1"/>
  <c r="O1921" i="1"/>
  <c r="N1921" i="1"/>
  <c r="M1921" i="1"/>
  <c r="L1921" i="1"/>
  <c r="K1921" i="1"/>
  <c r="J1921" i="1"/>
  <c r="I1921" i="1"/>
  <c r="H1921" i="1"/>
  <c r="G1921" i="1"/>
  <c r="F1921" i="1"/>
  <c r="E1921" i="1"/>
  <c r="D1921" i="1"/>
  <c r="C1921" i="1"/>
  <c r="B1921" i="1"/>
  <c r="A1921" i="1"/>
  <c r="AB1920" i="1"/>
  <c r="AA1920" i="1"/>
  <c r="Z1920" i="1"/>
  <c r="Y1920" i="1"/>
  <c r="X1920" i="1"/>
  <c r="W1920" i="1"/>
  <c r="V1920" i="1"/>
  <c r="U1920" i="1"/>
  <c r="S1920" i="1"/>
  <c r="R1920" i="1"/>
  <c r="Q1920" i="1"/>
  <c r="P1920" i="1"/>
  <c r="O1920" i="1"/>
  <c r="N1920" i="1"/>
  <c r="M1920" i="1"/>
  <c r="L1920" i="1"/>
  <c r="K1920" i="1"/>
  <c r="J1920" i="1"/>
  <c r="I1920" i="1"/>
  <c r="H1920" i="1"/>
  <c r="G1920" i="1"/>
  <c r="F1920" i="1"/>
  <c r="E1920" i="1"/>
  <c r="D1920" i="1"/>
  <c r="C1920" i="1"/>
  <c r="B1920" i="1"/>
  <c r="A1920" i="1"/>
  <c r="AB1919" i="1"/>
  <c r="AA1919" i="1"/>
  <c r="Z1919" i="1"/>
  <c r="Y1919" i="1"/>
  <c r="X1919" i="1"/>
  <c r="W1919" i="1"/>
  <c r="V1919" i="1"/>
  <c r="U1919" i="1"/>
  <c r="S1919" i="1"/>
  <c r="R1919" i="1"/>
  <c r="Q1919" i="1"/>
  <c r="P1919" i="1"/>
  <c r="O1919" i="1"/>
  <c r="N1919" i="1"/>
  <c r="M1919" i="1"/>
  <c r="L1919" i="1"/>
  <c r="K1919" i="1"/>
  <c r="J1919" i="1"/>
  <c r="I1919" i="1"/>
  <c r="H1919" i="1"/>
  <c r="G1919" i="1"/>
  <c r="F1919" i="1"/>
  <c r="E1919" i="1"/>
  <c r="D1919" i="1"/>
  <c r="C1919" i="1"/>
  <c r="B1919" i="1"/>
  <c r="A1919" i="1"/>
  <c r="AB1918" i="1"/>
  <c r="AA1918" i="1"/>
  <c r="Z1918" i="1"/>
  <c r="Y1918" i="1"/>
  <c r="X1918" i="1"/>
  <c r="W1918" i="1"/>
  <c r="V1918" i="1"/>
  <c r="U1918" i="1"/>
  <c r="S1918" i="1"/>
  <c r="R1918" i="1"/>
  <c r="Q1918" i="1"/>
  <c r="P1918" i="1"/>
  <c r="O1918" i="1"/>
  <c r="N1918" i="1"/>
  <c r="M1918" i="1"/>
  <c r="L1918" i="1"/>
  <c r="K1918" i="1"/>
  <c r="J1918" i="1"/>
  <c r="I1918" i="1"/>
  <c r="H1918" i="1"/>
  <c r="G1918" i="1"/>
  <c r="F1918" i="1"/>
  <c r="E1918" i="1"/>
  <c r="D1918" i="1"/>
  <c r="C1918" i="1"/>
  <c r="B1918" i="1"/>
  <c r="A1918" i="1"/>
  <c r="AB1917" i="1"/>
  <c r="AA1917" i="1"/>
  <c r="Z1917" i="1"/>
  <c r="Y1917" i="1"/>
  <c r="X1917" i="1"/>
  <c r="W1917" i="1"/>
  <c r="V1917" i="1"/>
  <c r="U1917" i="1"/>
  <c r="S1917" i="1"/>
  <c r="R1917" i="1"/>
  <c r="Q1917" i="1"/>
  <c r="P1917" i="1"/>
  <c r="O1917" i="1"/>
  <c r="N1917" i="1"/>
  <c r="M1917" i="1"/>
  <c r="L1917" i="1"/>
  <c r="K1917" i="1"/>
  <c r="J1917" i="1"/>
  <c r="I1917" i="1"/>
  <c r="H1917" i="1"/>
  <c r="G1917" i="1"/>
  <c r="F1917" i="1"/>
  <c r="E1917" i="1"/>
  <c r="D1917" i="1"/>
  <c r="C1917" i="1"/>
  <c r="B1917" i="1"/>
  <c r="A1917" i="1"/>
  <c r="AB1916" i="1"/>
  <c r="AA1916" i="1"/>
  <c r="Z1916" i="1"/>
  <c r="Y1916" i="1"/>
  <c r="X1916" i="1"/>
  <c r="W1916" i="1"/>
  <c r="V1916" i="1"/>
  <c r="U1916" i="1"/>
  <c r="S1916" i="1"/>
  <c r="R1916" i="1"/>
  <c r="Q1916" i="1"/>
  <c r="P1916" i="1"/>
  <c r="O1916" i="1"/>
  <c r="N1916" i="1"/>
  <c r="M1916" i="1"/>
  <c r="L1916" i="1"/>
  <c r="K1916" i="1"/>
  <c r="J1916" i="1"/>
  <c r="I1916" i="1"/>
  <c r="H1916" i="1"/>
  <c r="G1916" i="1"/>
  <c r="F1916" i="1"/>
  <c r="E1916" i="1"/>
  <c r="D1916" i="1"/>
  <c r="C1916" i="1"/>
  <c r="B1916" i="1"/>
  <c r="A1916" i="1"/>
  <c r="AB1915" i="1"/>
  <c r="AA1915" i="1"/>
  <c r="Z1915" i="1"/>
  <c r="Y1915" i="1"/>
  <c r="X1915" i="1"/>
  <c r="W1915" i="1"/>
  <c r="V1915" i="1"/>
  <c r="U1915" i="1"/>
  <c r="S1915" i="1"/>
  <c r="R1915" i="1"/>
  <c r="Q1915" i="1"/>
  <c r="P1915" i="1"/>
  <c r="O1915" i="1"/>
  <c r="N1915" i="1"/>
  <c r="M1915" i="1"/>
  <c r="L1915" i="1"/>
  <c r="K1915" i="1"/>
  <c r="J1915" i="1"/>
  <c r="I1915" i="1"/>
  <c r="H1915" i="1"/>
  <c r="G1915" i="1"/>
  <c r="F1915" i="1"/>
  <c r="E1915" i="1"/>
  <c r="D1915" i="1"/>
  <c r="C1915" i="1"/>
  <c r="B1915" i="1"/>
  <c r="A1915" i="1"/>
  <c r="AB1914" i="1"/>
  <c r="AA1914" i="1"/>
  <c r="Z1914" i="1"/>
  <c r="Y1914" i="1"/>
  <c r="X1914" i="1"/>
  <c r="W1914" i="1"/>
  <c r="V1914" i="1"/>
  <c r="U1914" i="1"/>
  <c r="S1914" i="1"/>
  <c r="R1914" i="1"/>
  <c r="Q1914" i="1"/>
  <c r="P1914" i="1"/>
  <c r="O1914" i="1"/>
  <c r="N1914" i="1"/>
  <c r="M1914" i="1"/>
  <c r="L1914" i="1"/>
  <c r="K1914" i="1"/>
  <c r="J1914" i="1"/>
  <c r="I1914" i="1"/>
  <c r="H1914" i="1"/>
  <c r="G1914" i="1"/>
  <c r="F1914" i="1"/>
  <c r="E1914" i="1"/>
  <c r="D1914" i="1"/>
  <c r="C1914" i="1"/>
  <c r="B1914" i="1"/>
  <c r="A1914" i="1"/>
  <c r="AB1913" i="1"/>
  <c r="AA1913" i="1"/>
  <c r="Z1913" i="1"/>
  <c r="Y1913" i="1"/>
  <c r="X1913" i="1"/>
  <c r="W1913" i="1"/>
  <c r="V1913" i="1"/>
  <c r="U1913" i="1"/>
  <c r="S1913" i="1"/>
  <c r="R1913" i="1"/>
  <c r="Q1913" i="1"/>
  <c r="P1913" i="1"/>
  <c r="O1913" i="1"/>
  <c r="N1913" i="1"/>
  <c r="M1913" i="1"/>
  <c r="L1913" i="1"/>
  <c r="K1913" i="1"/>
  <c r="J1913" i="1"/>
  <c r="I1913" i="1"/>
  <c r="H1913" i="1"/>
  <c r="G1913" i="1"/>
  <c r="F1913" i="1"/>
  <c r="E1913" i="1"/>
  <c r="D1913" i="1"/>
  <c r="C1913" i="1"/>
  <c r="B1913" i="1"/>
  <c r="A1913" i="1"/>
  <c r="AB1912" i="1"/>
  <c r="AA1912" i="1"/>
  <c r="Z1912" i="1"/>
  <c r="Y1912" i="1"/>
  <c r="X1912" i="1"/>
  <c r="W1912" i="1"/>
  <c r="V1912" i="1"/>
  <c r="U1912" i="1"/>
  <c r="S1912" i="1"/>
  <c r="R1912" i="1"/>
  <c r="Q1912" i="1"/>
  <c r="P1912" i="1"/>
  <c r="O1912" i="1"/>
  <c r="N1912" i="1"/>
  <c r="M1912" i="1"/>
  <c r="L1912" i="1"/>
  <c r="K1912" i="1"/>
  <c r="J1912" i="1"/>
  <c r="I1912" i="1"/>
  <c r="H1912" i="1"/>
  <c r="G1912" i="1"/>
  <c r="F1912" i="1"/>
  <c r="E1912" i="1"/>
  <c r="D1912" i="1"/>
  <c r="C1912" i="1"/>
  <c r="B1912" i="1"/>
  <c r="A1912" i="1"/>
  <c r="AB1911" i="1"/>
  <c r="AA1911" i="1"/>
  <c r="Z1911" i="1"/>
  <c r="Y1911" i="1"/>
  <c r="X1911" i="1"/>
  <c r="W1911" i="1"/>
  <c r="V1911" i="1"/>
  <c r="U1911" i="1"/>
  <c r="S1911" i="1"/>
  <c r="R1911" i="1"/>
  <c r="Q1911" i="1"/>
  <c r="P1911" i="1"/>
  <c r="O1911" i="1"/>
  <c r="N1911" i="1"/>
  <c r="M1911" i="1"/>
  <c r="L1911" i="1"/>
  <c r="K1911" i="1"/>
  <c r="J1911" i="1"/>
  <c r="I1911" i="1"/>
  <c r="H1911" i="1"/>
  <c r="G1911" i="1"/>
  <c r="F1911" i="1"/>
  <c r="E1911" i="1"/>
  <c r="D1911" i="1"/>
  <c r="C1911" i="1"/>
  <c r="B1911" i="1"/>
  <c r="A1911" i="1"/>
  <c r="AB1910" i="1"/>
  <c r="AA1910" i="1"/>
  <c r="Z1910" i="1"/>
  <c r="Y1910" i="1"/>
  <c r="X1910" i="1"/>
  <c r="W1910" i="1"/>
  <c r="V1910" i="1"/>
  <c r="U1910" i="1"/>
  <c r="S1910" i="1"/>
  <c r="R1910" i="1"/>
  <c r="Q1910" i="1"/>
  <c r="P1910" i="1"/>
  <c r="O1910" i="1"/>
  <c r="N1910" i="1"/>
  <c r="M1910" i="1"/>
  <c r="L1910" i="1"/>
  <c r="K1910" i="1"/>
  <c r="J1910" i="1"/>
  <c r="I1910" i="1"/>
  <c r="H1910" i="1"/>
  <c r="G1910" i="1"/>
  <c r="F1910" i="1"/>
  <c r="E1910" i="1"/>
  <c r="D1910" i="1"/>
  <c r="C1910" i="1"/>
  <c r="B1910" i="1"/>
  <c r="A1910" i="1"/>
  <c r="AB1909" i="1"/>
  <c r="AA1909" i="1"/>
  <c r="Z1909" i="1"/>
  <c r="Y1909" i="1"/>
  <c r="X1909" i="1"/>
  <c r="W1909" i="1"/>
  <c r="V1909" i="1"/>
  <c r="U1909" i="1"/>
  <c r="S1909" i="1"/>
  <c r="R1909" i="1"/>
  <c r="Q1909" i="1"/>
  <c r="P1909" i="1"/>
  <c r="O1909" i="1"/>
  <c r="N1909" i="1"/>
  <c r="M1909" i="1"/>
  <c r="L1909" i="1"/>
  <c r="K1909" i="1"/>
  <c r="J1909" i="1"/>
  <c r="I1909" i="1"/>
  <c r="H1909" i="1"/>
  <c r="G1909" i="1"/>
  <c r="F1909" i="1"/>
  <c r="E1909" i="1"/>
  <c r="D1909" i="1"/>
  <c r="C1909" i="1"/>
  <c r="B1909" i="1"/>
  <c r="A1909" i="1"/>
  <c r="AB1908" i="1"/>
  <c r="AA1908" i="1"/>
  <c r="Z1908" i="1"/>
  <c r="Y1908" i="1"/>
  <c r="X1908" i="1"/>
  <c r="W1908" i="1"/>
  <c r="V1908" i="1"/>
  <c r="U1908" i="1"/>
  <c r="S1908" i="1"/>
  <c r="R1908" i="1"/>
  <c r="Q1908" i="1"/>
  <c r="P1908" i="1"/>
  <c r="O1908" i="1"/>
  <c r="N1908" i="1"/>
  <c r="M1908" i="1"/>
  <c r="L1908" i="1"/>
  <c r="K1908" i="1"/>
  <c r="J1908" i="1"/>
  <c r="I1908" i="1"/>
  <c r="H1908" i="1"/>
  <c r="G1908" i="1"/>
  <c r="F1908" i="1"/>
  <c r="E1908" i="1"/>
  <c r="D1908" i="1"/>
  <c r="C1908" i="1"/>
  <c r="B1908" i="1"/>
  <c r="A1908" i="1"/>
  <c r="AB1907" i="1"/>
  <c r="AA1907" i="1"/>
  <c r="Z1907" i="1"/>
  <c r="Y1907" i="1"/>
  <c r="X1907" i="1"/>
  <c r="W1907" i="1"/>
  <c r="V1907" i="1"/>
  <c r="U1907" i="1"/>
  <c r="S1907" i="1"/>
  <c r="R1907" i="1"/>
  <c r="Q1907" i="1"/>
  <c r="P1907" i="1"/>
  <c r="O1907" i="1"/>
  <c r="N1907" i="1"/>
  <c r="M1907" i="1"/>
  <c r="L1907" i="1"/>
  <c r="K1907" i="1"/>
  <c r="J1907" i="1"/>
  <c r="I1907" i="1"/>
  <c r="H1907" i="1"/>
  <c r="G1907" i="1"/>
  <c r="F1907" i="1"/>
  <c r="E1907" i="1"/>
  <c r="D1907" i="1"/>
  <c r="C1907" i="1"/>
  <c r="B1907" i="1"/>
  <c r="A1907" i="1"/>
  <c r="AB1906" i="1"/>
  <c r="AA1906" i="1"/>
  <c r="Z1906" i="1"/>
  <c r="Y1906" i="1"/>
  <c r="X1906" i="1"/>
  <c r="W1906" i="1"/>
  <c r="V1906" i="1"/>
  <c r="U1906" i="1"/>
  <c r="S1906" i="1"/>
  <c r="R1906" i="1"/>
  <c r="Q1906" i="1"/>
  <c r="P1906" i="1"/>
  <c r="O1906" i="1"/>
  <c r="N1906" i="1"/>
  <c r="M1906" i="1"/>
  <c r="L1906" i="1"/>
  <c r="K1906" i="1"/>
  <c r="J1906" i="1"/>
  <c r="I1906" i="1"/>
  <c r="H1906" i="1"/>
  <c r="G1906" i="1"/>
  <c r="F1906" i="1"/>
  <c r="E1906" i="1"/>
  <c r="D1906" i="1"/>
  <c r="C1906" i="1"/>
  <c r="B1906" i="1"/>
  <c r="A1906" i="1"/>
  <c r="AB1905" i="1"/>
  <c r="AA1905" i="1"/>
  <c r="Z1905" i="1"/>
  <c r="Y1905" i="1"/>
  <c r="X1905" i="1"/>
  <c r="W1905" i="1"/>
  <c r="V1905" i="1"/>
  <c r="U1905" i="1"/>
  <c r="S1905" i="1"/>
  <c r="R1905" i="1"/>
  <c r="Q1905" i="1"/>
  <c r="P1905" i="1"/>
  <c r="O1905" i="1"/>
  <c r="N1905" i="1"/>
  <c r="M1905" i="1"/>
  <c r="L1905" i="1"/>
  <c r="K1905" i="1"/>
  <c r="J1905" i="1"/>
  <c r="I1905" i="1"/>
  <c r="H1905" i="1"/>
  <c r="G1905" i="1"/>
  <c r="F1905" i="1"/>
  <c r="E1905" i="1"/>
  <c r="D1905" i="1"/>
  <c r="C1905" i="1"/>
  <c r="B1905" i="1"/>
  <c r="A1905" i="1"/>
  <c r="AB1904" i="1"/>
  <c r="AA1904" i="1"/>
  <c r="Z1904" i="1"/>
  <c r="Y1904" i="1"/>
  <c r="X1904" i="1"/>
  <c r="W1904" i="1"/>
  <c r="V1904" i="1"/>
  <c r="U1904" i="1"/>
  <c r="S1904" i="1"/>
  <c r="R1904" i="1"/>
  <c r="Q1904" i="1"/>
  <c r="P1904" i="1"/>
  <c r="O1904" i="1"/>
  <c r="N1904" i="1"/>
  <c r="M1904" i="1"/>
  <c r="L1904" i="1"/>
  <c r="K1904" i="1"/>
  <c r="J1904" i="1"/>
  <c r="I1904" i="1"/>
  <c r="H1904" i="1"/>
  <c r="G1904" i="1"/>
  <c r="F1904" i="1"/>
  <c r="E1904" i="1"/>
  <c r="D1904" i="1"/>
  <c r="C1904" i="1"/>
  <c r="B1904" i="1"/>
  <c r="A1904" i="1"/>
  <c r="AB1903" i="1"/>
  <c r="AA1903" i="1"/>
  <c r="Z1903" i="1"/>
  <c r="Y1903" i="1"/>
  <c r="X1903" i="1"/>
  <c r="W1903" i="1"/>
  <c r="V1903" i="1"/>
  <c r="U1903" i="1"/>
  <c r="S1903" i="1"/>
  <c r="R1903" i="1"/>
  <c r="Q1903" i="1"/>
  <c r="P1903" i="1"/>
  <c r="O1903" i="1"/>
  <c r="N1903" i="1"/>
  <c r="M1903" i="1"/>
  <c r="L1903" i="1"/>
  <c r="K1903" i="1"/>
  <c r="J1903" i="1"/>
  <c r="I1903" i="1"/>
  <c r="H1903" i="1"/>
  <c r="G1903" i="1"/>
  <c r="F1903" i="1"/>
  <c r="E1903" i="1"/>
  <c r="D1903" i="1"/>
  <c r="C1903" i="1"/>
  <c r="B1903" i="1"/>
  <c r="A1903" i="1"/>
  <c r="AB1902" i="1"/>
  <c r="AA1902" i="1"/>
  <c r="Z1902" i="1"/>
  <c r="Y1902" i="1"/>
  <c r="X1902" i="1"/>
  <c r="W1902" i="1"/>
  <c r="V1902" i="1"/>
  <c r="U1902" i="1"/>
  <c r="S1902" i="1"/>
  <c r="R1902" i="1"/>
  <c r="Q1902" i="1"/>
  <c r="P1902" i="1"/>
  <c r="O1902" i="1"/>
  <c r="N1902" i="1"/>
  <c r="M1902" i="1"/>
  <c r="L1902" i="1"/>
  <c r="K1902" i="1"/>
  <c r="J1902" i="1"/>
  <c r="I1902" i="1"/>
  <c r="H1902" i="1"/>
  <c r="G1902" i="1"/>
  <c r="F1902" i="1"/>
  <c r="E1902" i="1"/>
  <c r="D1902" i="1"/>
  <c r="C1902" i="1"/>
  <c r="B1902" i="1"/>
  <c r="A1902" i="1"/>
  <c r="AB1901" i="1"/>
  <c r="AA1901" i="1"/>
  <c r="Z1901" i="1"/>
  <c r="Y1901" i="1"/>
  <c r="X1901" i="1"/>
  <c r="W1901" i="1"/>
  <c r="V1901" i="1"/>
  <c r="U1901" i="1"/>
  <c r="S1901" i="1"/>
  <c r="R1901" i="1"/>
  <c r="Q1901" i="1"/>
  <c r="P1901" i="1"/>
  <c r="O1901" i="1"/>
  <c r="N1901" i="1"/>
  <c r="M1901" i="1"/>
  <c r="L1901" i="1"/>
  <c r="K1901" i="1"/>
  <c r="J1901" i="1"/>
  <c r="I1901" i="1"/>
  <c r="H1901" i="1"/>
  <c r="G1901" i="1"/>
  <c r="F1901" i="1"/>
  <c r="E1901" i="1"/>
  <c r="D1901" i="1"/>
  <c r="C1901" i="1"/>
  <c r="B1901" i="1"/>
  <c r="A1901" i="1"/>
  <c r="AB1900" i="1"/>
  <c r="AA1900" i="1"/>
  <c r="Z1900" i="1"/>
  <c r="Y1900" i="1"/>
  <c r="X1900" i="1"/>
  <c r="W1900" i="1"/>
  <c r="V1900" i="1"/>
  <c r="U1900" i="1"/>
  <c r="S1900" i="1"/>
  <c r="R1900" i="1"/>
  <c r="Q1900" i="1"/>
  <c r="P1900" i="1"/>
  <c r="O1900" i="1"/>
  <c r="N1900" i="1"/>
  <c r="M1900" i="1"/>
  <c r="L1900" i="1"/>
  <c r="K1900" i="1"/>
  <c r="J1900" i="1"/>
  <c r="I1900" i="1"/>
  <c r="H1900" i="1"/>
  <c r="G1900" i="1"/>
  <c r="F1900" i="1"/>
  <c r="E1900" i="1"/>
  <c r="D1900" i="1"/>
  <c r="C1900" i="1"/>
  <c r="B1900" i="1"/>
  <c r="A1900" i="1"/>
  <c r="AB1899" i="1"/>
  <c r="AA1899" i="1"/>
  <c r="Z1899" i="1"/>
  <c r="Y1899" i="1"/>
  <c r="X1899" i="1"/>
  <c r="W1899" i="1"/>
  <c r="V1899" i="1"/>
  <c r="U1899" i="1"/>
  <c r="S1899" i="1"/>
  <c r="R1899" i="1"/>
  <c r="Q1899" i="1"/>
  <c r="P1899" i="1"/>
  <c r="O1899" i="1"/>
  <c r="N1899" i="1"/>
  <c r="M1899" i="1"/>
  <c r="L1899" i="1"/>
  <c r="K1899" i="1"/>
  <c r="J1899" i="1"/>
  <c r="I1899" i="1"/>
  <c r="H1899" i="1"/>
  <c r="G1899" i="1"/>
  <c r="F1899" i="1"/>
  <c r="E1899" i="1"/>
  <c r="D1899" i="1"/>
  <c r="C1899" i="1"/>
  <c r="B1899" i="1"/>
  <c r="A1899" i="1"/>
  <c r="AB1898" i="1"/>
  <c r="AA1898" i="1"/>
  <c r="Z1898" i="1"/>
  <c r="Y1898" i="1"/>
  <c r="X1898" i="1"/>
  <c r="W1898" i="1"/>
  <c r="V1898" i="1"/>
  <c r="U1898" i="1"/>
  <c r="S1898" i="1"/>
  <c r="R1898" i="1"/>
  <c r="Q1898" i="1"/>
  <c r="P1898" i="1"/>
  <c r="O1898" i="1"/>
  <c r="N1898" i="1"/>
  <c r="M1898" i="1"/>
  <c r="L1898" i="1"/>
  <c r="K1898" i="1"/>
  <c r="J1898" i="1"/>
  <c r="I1898" i="1"/>
  <c r="H1898" i="1"/>
  <c r="G1898" i="1"/>
  <c r="F1898" i="1"/>
  <c r="E1898" i="1"/>
  <c r="D1898" i="1"/>
  <c r="C1898" i="1"/>
  <c r="B1898" i="1"/>
  <c r="A1898" i="1"/>
  <c r="AB1897" i="1"/>
  <c r="AA1897" i="1"/>
  <c r="Z1897" i="1"/>
  <c r="Y1897" i="1"/>
  <c r="X1897" i="1"/>
  <c r="W1897" i="1"/>
  <c r="V1897" i="1"/>
  <c r="U1897" i="1"/>
  <c r="S1897" i="1"/>
  <c r="R1897" i="1"/>
  <c r="Q1897" i="1"/>
  <c r="P1897" i="1"/>
  <c r="O1897" i="1"/>
  <c r="N1897" i="1"/>
  <c r="M1897" i="1"/>
  <c r="L1897" i="1"/>
  <c r="K1897" i="1"/>
  <c r="J1897" i="1"/>
  <c r="I1897" i="1"/>
  <c r="H1897" i="1"/>
  <c r="G1897" i="1"/>
  <c r="F1897" i="1"/>
  <c r="E1897" i="1"/>
  <c r="D1897" i="1"/>
  <c r="C1897" i="1"/>
  <c r="B1897" i="1"/>
  <c r="A1897" i="1"/>
  <c r="AB1896" i="1"/>
  <c r="AA1896" i="1"/>
  <c r="Z1896" i="1"/>
  <c r="Y1896" i="1"/>
  <c r="X1896" i="1"/>
  <c r="W1896" i="1"/>
  <c r="V1896" i="1"/>
  <c r="U1896" i="1"/>
  <c r="S1896" i="1"/>
  <c r="R1896" i="1"/>
  <c r="Q1896" i="1"/>
  <c r="P1896" i="1"/>
  <c r="O1896" i="1"/>
  <c r="N1896" i="1"/>
  <c r="M1896" i="1"/>
  <c r="L1896" i="1"/>
  <c r="K1896" i="1"/>
  <c r="J1896" i="1"/>
  <c r="I1896" i="1"/>
  <c r="H1896" i="1"/>
  <c r="G1896" i="1"/>
  <c r="F1896" i="1"/>
  <c r="E1896" i="1"/>
  <c r="D1896" i="1"/>
  <c r="C1896" i="1"/>
  <c r="B1896" i="1"/>
  <c r="A1896" i="1"/>
  <c r="AB1895" i="1"/>
  <c r="AA1895" i="1"/>
  <c r="Z1895" i="1"/>
  <c r="Y1895" i="1"/>
  <c r="X1895" i="1"/>
  <c r="W1895" i="1"/>
  <c r="V1895" i="1"/>
  <c r="U1895" i="1"/>
  <c r="S1895" i="1"/>
  <c r="R1895" i="1"/>
  <c r="Q1895" i="1"/>
  <c r="P1895" i="1"/>
  <c r="O1895" i="1"/>
  <c r="N1895" i="1"/>
  <c r="M1895" i="1"/>
  <c r="L1895" i="1"/>
  <c r="K1895" i="1"/>
  <c r="J1895" i="1"/>
  <c r="I1895" i="1"/>
  <c r="H1895" i="1"/>
  <c r="G1895" i="1"/>
  <c r="F1895" i="1"/>
  <c r="E1895" i="1"/>
  <c r="D1895" i="1"/>
  <c r="C1895" i="1"/>
  <c r="B1895" i="1"/>
  <c r="A1895" i="1"/>
  <c r="AB1894" i="1"/>
  <c r="AA1894" i="1"/>
  <c r="Z1894" i="1"/>
  <c r="Y1894" i="1"/>
  <c r="X1894" i="1"/>
  <c r="W1894" i="1"/>
  <c r="V1894" i="1"/>
  <c r="U1894" i="1"/>
  <c r="S1894" i="1"/>
  <c r="R1894" i="1"/>
  <c r="Q1894" i="1"/>
  <c r="P1894" i="1"/>
  <c r="O1894" i="1"/>
  <c r="N1894" i="1"/>
  <c r="M1894" i="1"/>
  <c r="L1894" i="1"/>
  <c r="K1894" i="1"/>
  <c r="J1894" i="1"/>
  <c r="I1894" i="1"/>
  <c r="H1894" i="1"/>
  <c r="G1894" i="1"/>
  <c r="F1894" i="1"/>
  <c r="E1894" i="1"/>
  <c r="D1894" i="1"/>
  <c r="C1894" i="1"/>
  <c r="B1894" i="1"/>
  <c r="A1894" i="1"/>
  <c r="AB1893" i="1"/>
  <c r="AA1893" i="1"/>
  <c r="Z1893" i="1"/>
  <c r="Y1893" i="1"/>
  <c r="X1893" i="1"/>
  <c r="W1893" i="1"/>
  <c r="V1893" i="1"/>
  <c r="U1893" i="1"/>
  <c r="S1893" i="1"/>
  <c r="R1893" i="1"/>
  <c r="Q1893" i="1"/>
  <c r="P1893" i="1"/>
  <c r="O1893" i="1"/>
  <c r="N1893" i="1"/>
  <c r="M1893" i="1"/>
  <c r="L1893" i="1"/>
  <c r="K1893" i="1"/>
  <c r="J1893" i="1"/>
  <c r="I1893" i="1"/>
  <c r="H1893" i="1"/>
  <c r="G1893" i="1"/>
  <c r="F1893" i="1"/>
  <c r="E1893" i="1"/>
  <c r="D1893" i="1"/>
  <c r="C1893" i="1"/>
  <c r="B1893" i="1"/>
  <c r="A1893" i="1"/>
  <c r="AB1892" i="1"/>
  <c r="AA1892" i="1"/>
  <c r="Z1892" i="1"/>
  <c r="Y1892" i="1"/>
  <c r="X1892" i="1"/>
  <c r="W1892" i="1"/>
  <c r="V1892" i="1"/>
  <c r="U1892" i="1"/>
  <c r="S1892" i="1"/>
  <c r="R1892" i="1"/>
  <c r="Q1892" i="1"/>
  <c r="P1892" i="1"/>
  <c r="O1892" i="1"/>
  <c r="N1892" i="1"/>
  <c r="M1892" i="1"/>
  <c r="L1892" i="1"/>
  <c r="K1892" i="1"/>
  <c r="J1892" i="1"/>
  <c r="I1892" i="1"/>
  <c r="H1892" i="1"/>
  <c r="G1892" i="1"/>
  <c r="F1892" i="1"/>
  <c r="E1892" i="1"/>
  <c r="D1892" i="1"/>
  <c r="C1892" i="1"/>
  <c r="B1892" i="1"/>
  <c r="A1892" i="1"/>
  <c r="AB1891" i="1"/>
  <c r="AA1891" i="1"/>
  <c r="Z1891" i="1"/>
  <c r="Y1891" i="1"/>
  <c r="X1891" i="1"/>
  <c r="W1891" i="1"/>
  <c r="V1891" i="1"/>
  <c r="U1891" i="1"/>
  <c r="S1891" i="1"/>
  <c r="R1891" i="1"/>
  <c r="Q1891" i="1"/>
  <c r="P1891" i="1"/>
  <c r="O1891" i="1"/>
  <c r="N1891" i="1"/>
  <c r="M1891" i="1"/>
  <c r="L1891" i="1"/>
  <c r="K1891" i="1"/>
  <c r="J1891" i="1"/>
  <c r="I1891" i="1"/>
  <c r="H1891" i="1"/>
  <c r="G1891" i="1"/>
  <c r="F1891" i="1"/>
  <c r="E1891" i="1"/>
  <c r="D1891" i="1"/>
  <c r="C1891" i="1"/>
  <c r="B1891" i="1"/>
  <c r="A1891" i="1"/>
  <c r="AB1890" i="1"/>
  <c r="AA1890" i="1"/>
  <c r="Z1890" i="1"/>
  <c r="Y1890" i="1"/>
  <c r="X1890" i="1"/>
  <c r="W1890" i="1"/>
  <c r="V1890" i="1"/>
  <c r="U1890" i="1"/>
  <c r="S1890" i="1"/>
  <c r="R1890" i="1"/>
  <c r="Q1890" i="1"/>
  <c r="P1890" i="1"/>
  <c r="O1890" i="1"/>
  <c r="N1890" i="1"/>
  <c r="M1890" i="1"/>
  <c r="L1890" i="1"/>
  <c r="K1890" i="1"/>
  <c r="J1890" i="1"/>
  <c r="I1890" i="1"/>
  <c r="H1890" i="1"/>
  <c r="G1890" i="1"/>
  <c r="F1890" i="1"/>
  <c r="E1890" i="1"/>
  <c r="D1890" i="1"/>
  <c r="C1890" i="1"/>
  <c r="B1890" i="1"/>
  <c r="A1890" i="1"/>
  <c r="AB1889" i="1"/>
  <c r="AA1889" i="1"/>
  <c r="Z1889" i="1"/>
  <c r="Y1889" i="1"/>
  <c r="X1889" i="1"/>
  <c r="W1889" i="1"/>
  <c r="V1889" i="1"/>
  <c r="U1889" i="1"/>
  <c r="S1889" i="1"/>
  <c r="R1889" i="1"/>
  <c r="Q1889" i="1"/>
  <c r="P1889" i="1"/>
  <c r="O1889" i="1"/>
  <c r="N1889" i="1"/>
  <c r="M1889" i="1"/>
  <c r="L1889" i="1"/>
  <c r="K1889" i="1"/>
  <c r="J1889" i="1"/>
  <c r="I1889" i="1"/>
  <c r="H1889" i="1"/>
  <c r="G1889" i="1"/>
  <c r="F1889" i="1"/>
  <c r="E1889" i="1"/>
  <c r="D1889" i="1"/>
  <c r="C1889" i="1"/>
  <c r="B1889" i="1"/>
  <c r="A1889" i="1"/>
  <c r="AB1888" i="1"/>
  <c r="AA1888" i="1"/>
  <c r="Z1888" i="1"/>
  <c r="Y1888" i="1"/>
  <c r="X1888" i="1"/>
  <c r="W1888" i="1"/>
  <c r="V1888" i="1"/>
  <c r="U1888" i="1"/>
  <c r="S1888" i="1"/>
  <c r="R1888" i="1"/>
  <c r="Q1888" i="1"/>
  <c r="P1888" i="1"/>
  <c r="O1888" i="1"/>
  <c r="N1888" i="1"/>
  <c r="M1888" i="1"/>
  <c r="L1888" i="1"/>
  <c r="K1888" i="1"/>
  <c r="J1888" i="1"/>
  <c r="I1888" i="1"/>
  <c r="H1888" i="1"/>
  <c r="G1888" i="1"/>
  <c r="F1888" i="1"/>
  <c r="E1888" i="1"/>
  <c r="D1888" i="1"/>
  <c r="C1888" i="1"/>
  <c r="B1888" i="1"/>
  <c r="A1888" i="1"/>
  <c r="AB1887" i="1"/>
  <c r="AA1887" i="1"/>
  <c r="Z1887" i="1"/>
  <c r="Y1887" i="1"/>
  <c r="X1887" i="1"/>
  <c r="W1887" i="1"/>
  <c r="V1887" i="1"/>
  <c r="U1887" i="1"/>
  <c r="S1887" i="1"/>
  <c r="R1887" i="1"/>
  <c r="Q1887" i="1"/>
  <c r="P1887" i="1"/>
  <c r="O1887" i="1"/>
  <c r="N1887" i="1"/>
  <c r="M1887" i="1"/>
  <c r="L1887" i="1"/>
  <c r="K1887" i="1"/>
  <c r="J1887" i="1"/>
  <c r="I1887" i="1"/>
  <c r="H1887" i="1"/>
  <c r="G1887" i="1"/>
  <c r="F1887" i="1"/>
  <c r="E1887" i="1"/>
  <c r="D1887" i="1"/>
  <c r="C1887" i="1"/>
  <c r="B1887" i="1"/>
  <c r="A1887" i="1"/>
  <c r="AB1886" i="1"/>
  <c r="AA1886" i="1"/>
  <c r="Z1886" i="1"/>
  <c r="Y1886" i="1"/>
  <c r="X1886" i="1"/>
  <c r="W1886" i="1"/>
  <c r="V1886" i="1"/>
  <c r="U1886" i="1"/>
  <c r="S1886" i="1"/>
  <c r="R1886" i="1"/>
  <c r="Q1886" i="1"/>
  <c r="P1886" i="1"/>
  <c r="O1886" i="1"/>
  <c r="N1886" i="1"/>
  <c r="M1886" i="1"/>
  <c r="L1886" i="1"/>
  <c r="K1886" i="1"/>
  <c r="J1886" i="1"/>
  <c r="I1886" i="1"/>
  <c r="H1886" i="1"/>
  <c r="G1886" i="1"/>
  <c r="F1886" i="1"/>
  <c r="E1886" i="1"/>
  <c r="D1886" i="1"/>
  <c r="C1886" i="1"/>
  <c r="B1886" i="1"/>
  <c r="A1886" i="1"/>
  <c r="AB1885" i="1"/>
  <c r="AA1885" i="1"/>
  <c r="Z1885" i="1"/>
  <c r="Y1885" i="1"/>
  <c r="X1885" i="1"/>
  <c r="W1885" i="1"/>
  <c r="V1885" i="1"/>
  <c r="U1885" i="1"/>
  <c r="S1885" i="1"/>
  <c r="R1885" i="1"/>
  <c r="Q1885" i="1"/>
  <c r="P1885" i="1"/>
  <c r="O1885" i="1"/>
  <c r="N1885" i="1"/>
  <c r="M1885" i="1"/>
  <c r="L1885" i="1"/>
  <c r="K1885" i="1"/>
  <c r="J1885" i="1"/>
  <c r="I1885" i="1"/>
  <c r="H1885" i="1"/>
  <c r="G1885" i="1"/>
  <c r="F1885" i="1"/>
  <c r="E1885" i="1"/>
  <c r="D1885" i="1"/>
  <c r="C1885" i="1"/>
  <c r="B1885" i="1"/>
  <c r="A1885" i="1"/>
  <c r="AB1884" i="1"/>
  <c r="AA1884" i="1"/>
  <c r="Z1884" i="1"/>
  <c r="Y1884" i="1"/>
  <c r="X1884" i="1"/>
  <c r="W1884" i="1"/>
  <c r="V1884" i="1"/>
  <c r="U1884" i="1"/>
  <c r="S1884" i="1"/>
  <c r="R1884" i="1"/>
  <c r="Q1884" i="1"/>
  <c r="P1884" i="1"/>
  <c r="O1884" i="1"/>
  <c r="N1884" i="1"/>
  <c r="M1884" i="1"/>
  <c r="L1884" i="1"/>
  <c r="K1884" i="1"/>
  <c r="J1884" i="1"/>
  <c r="I1884" i="1"/>
  <c r="H1884" i="1"/>
  <c r="G1884" i="1"/>
  <c r="F1884" i="1"/>
  <c r="E1884" i="1"/>
  <c r="D1884" i="1"/>
  <c r="C1884" i="1"/>
  <c r="B1884" i="1"/>
  <c r="A1884" i="1"/>
  <c r="AB1883" i="1"/>
  <c r="AA1883" i="1"/>
  <c r="Z1883" i="1"/>
  <c r="Y1883" i="1"/>
  <c r="X1883" i="1"/>
  <c r="W1883" i="1"/>
  <c r="V1883" i="1"/>
  <c r="U1883" i="1"/>
  <c r="S1883" i="1"/>
  <c r="R1883" i="1"/>
  <c r="Q1883" i="1"/>
  <c r="P1883" i="1"/>
  <c r="O1883" i="1"/>
  <c r="N1883" i="1"/>
  <c r="M1883" i="1"/>
  <c r="L1883" i="1"/>
  <c r="K1883" i="1"/>
  <c r="J1883" i="1"/>
  <c r="I1883" i="1"/>
  <c r="H1883" i="1"/>
  <c r="G1883" i="1"/>
  <c r="F1883" i="1"/>
  <c r="E1883" i="1"/>
  <c r="D1883" i="1"/>
  <c r="C1883" i="1"/>
  <c r="B1883" i="1"/>
  <c r="A1883" i="1"/>
  <c r="AB1882" i="1"/>
  <c r="AA1882" i="1"/>
  <c r="Z1882" i="1"/>
  <c r="Y1882" i="1"/>
  <c r="X1882" i="1"/>
  <c r="W1882" i="1"/>
  <c r="V1882" i="1"/>
  <c r="U1882" i="1"/>
  <c r="S1882" i="1"/>
  <c r="R1882" i="1"/>
  <c r="Q1882" i="1"/>
  <c r="P1882" i="1"/>
  <c r="O1882" i="1"/>
  <c r="N1882" i="1"/>
  <c r="M1882" i="1"/>
  <c r="L1882" i="1"/>
  <c r="K1882" i="1"/>
  <c r="J1882" i="1"/>
  <c r="I1882" i="1"/>
  <c r="H1882" i="1"/>
  <c r="G1882" i="1"/>
  <c r="F1882" i="1"/>
  <c r="E1882" i="1"/>
  <c r="D1882" i="1"/>
  <c r="C1882" i="1"/>
  <c r="B1882" i="1"/>
  <c r="A1882" i="1"/>
  <c r="AB1881" i="1"/>
  <c r="AA1881" i="1"/>
  <c r="Z1881" i="1"/>
  <c r="Y1881" i="1"/>
  <c r="X1881" i="1"/>
  <c r="W1881" i="1"/>
  <c r="V1881" i="1"/>
  <c r="U1881" i="1"/>
  <c r="S1881" i="1"/>
  <c r="R1881" i="1"/>
  <c r="Q1881" i="1"/>
  <c r="P1881" i="1"/>
  <c r="O1881" i="1"/>
  <c r="N1881" i="1"/>
  <c r="M1881" i="1"/>
  <c r="L1881" i="1"/>
  <c r="K1881" i="1"/>
  <c r="J1881" i="1"/>
  <c r="I1881" i="1"/>
  <c r="H1881" i="1"/>
  <c r="G1881" i="1"/>
  <c r="F1881" i="1"/>
  <c r="E1881" i="1"/>
  <c r="D1881" i="1"/>
  <c r="C1881" i="1"/>
  <c r="B1881" i="1"/>
  <c r="A1881" i="1"/>
  <c r="AB1880" i="1"/>
  <c r="AA1880" i="1"/>
  <c r="Z1880" i="1"/>
  <c r="Y1880" i="1"/>
  <c r="X1880" i="1"/>
  <c r="W1880" i="1"/>
  <c r="V1880" i="1"/>
  <c r="U1880" i="1"/>
  <c r="S1880" i="1"/>
  <c r="R1880" i="1"/>
  <c r="Q1880" i="1"/>
  <c r="P1880" i="1"/>
  <c r="O1880" i="1"/>
  <c r="N1880" i="1"/>
  <c r="M1880" i="1"/>
  <c r="L1880" i="1"/>
  <c r="K1880" i="1"/>
  <c r="J1880" i="1"/>
  <c r="I1880" i="1"/>
  <c r="H1880" i="1"/>
  <c r="G1880" i="1"/>
  <c r="F1880" i="1"/>
  <c r="E1880" i="1"/>
  <c r="D1880" i="1"/>
  <c r="C1880" i="1"/>
  <c r="B1880" i="1"/>
  <c r="A1880" i="1"/>
  <c r="AB1879" i="1"/>
  <c r="AA1879" i="1"/>
  <c r="Z1879" i="1"/>
  <c r="Y1879" i="1"/>
  <c r="X1879" i="1"/>
  <c r="W1879" i="1"/>
  <c r="V1879" i="1"/>
  <c r="U1879" i="1"/>
  <c r="S1879" i="1"/>
  <c r="R1879" i="1"/>
  <c r="Q1879" i="1"/>
  <c r="P1879" i="1"/>
  <c r="O1879" i="1"/>
  <c r="N1879" i="1"/>
  <c r="M1879" i="1"/>
  <c r="L1879" i="1"/>
  <c r="K1879" i="1"/>
  <c r="J1879" i="1"/>
  <c r="I1879" i="1"/>
  <c r="H1879" i="1"/>
  <c r="G1879" i="1"/>
  <c r="F1879" i="1"/>
  <c r="E1879" i="1"/>
  <c r="D1879" i="1"/>
  <c r="C1879" i="1"/>
  <c r="B1879" i="1"/>
  <c r="A1879" i="1"/>
  <c r="AB1878" i="1"/>
  <c r="AA1878" i="1"/>
  <c r="Z1878" i="1"/>
  <c r="Y1878" i="1"/>
  <c r="X1878" i="1"/>
  <c r="W1878" i="1"/>
  <c r="V1878" i="1"/>
  <c r="U1878" i="1"/>
  <c r="S1878" i="1"/>
  <c r="R1878" i="1"/>
  <c r="Q1878" i="1"/>
  <c r="P1878" i="1"/>
  <c r="O1878" i="1"/>
  <c r="N1878" i="1"/>
  <c r="M1878" i="1"/>
  <c r="L1878" i="1"/>
  <c r="K1878" i="1"/>
  <c r="J1878" i="1"/>
  <c r="I1878" i="1"/>
  <c r="H1878" i="1"/>
  <c r="G1878" i="1"/>
  <c r="F1878" i="1"/>
  <c r="E1878" i="1"/>
  <c r="D1878" i="1"/>
  <c r="C1878" i="1"/>
  <c r="B1878" i="1"/>
  <c r="A1878" i="1"/>
  <c r="AB1877" i="1"/>
  <c r="AA1877" i="1"/>
  <c r="Z1877" i="1"/>
  <c r="Y1877" i="1"/>
  <c r="X1877" i="1"/>
  <c r="W1877" i="1"/>
  <c r="V1877" i="1"/>
  <c r="U1877" i="1"/>
  <c r="S1877" i="1"/>
  <c r="R1877" i="1"/>
  <c r="Q1877" i="1"/>
  <c r="P1877" i="1"/>
  <c r="O1877" i="1"/>
  <c r="N1877" i="1"/>
  <c r="M1877" i="1"/>
  <c r="L1877" i="1"/>
  <c r="K1877" i="1"/>
  <c r="J1877" i="1"/>
  <c r="I1877" i="1"/>
  <c r="H1877" i="1"/>
  <c r="G1877" i="1"/>
  <c r="F1877" i="1"/>
  <c r="E1877" i="1"/>
  <c r="D1877" i="1"/>
  <c r="C1877" i="1"/>
  <c r="B1877" i="1"/>
  <c r="A1877" i="1"/>
  <c r="AB1876" i="1"/>
  <c r="AA1876" i="1"/>
  <c r="Z1876" i="1"/>
  <c r="Y1876" i="1"/>
  <c r="X1876" i="1"/>
  <c r="W1876" i="1"/>
  <c r="V1876" i="1"/>
  <c r="U1876" i="1"/>
  <c r="S1876" i="1"/>
  <c r="R1876" i="1"/>
  <c r="Q1876" i="1"/>
  <c r="P1876" i="1"/>
  <c r="O1876" i="1"/>
  <c r="N1876" i="1"/>
  <c r="M1876" i="1"/>
  <c r="L1876" i="1"/>
  <c r="K1876" i="1"/>
  <c r="J1876" i="1"/>
  <c r="I1876" i="1"/>
  <c r="H1876" i="1"/>
  <c r="G1876" i="1"/>
  <c r="F1876" i="1"/>
  <c r="E1876" i="1"/>
  <c r="D1876" i="1"/>
  <c r="C1876" i="1"/>
  <c r="B1876" i="1"/>
  <c r="A1876" i="1"/>
  <c r="AB1875" i="1"/>
  <c r="AA1875" i="1"/>
  <c r="Z1875" i="1"/>
  <c r="Y1875" i="1"/>
  <c r="X1875" i="1"/>
  <c r="W1875" i="1"/>
  <c r="V1875" i="1"/>
  <c r="U1875" i="1"/>
  <c r="S1875" i="1"/>
  <c r="R1875" i="1"/>
  <c r="Q1875" i="1"/>
  <c r="P1875" i="1"/>
  <c r="O1875" i="1"/>
  <c r="N1875" i="1"/>
  <c r="M1875" i="1"/>
  <c r="L1875" i="1"/>
  <c r="K1875" i="1"/>
  <c r="J1875" i="1"/>
  <c r="I1875" i="1"/>
  <c r="H1875" i="1"/>
  <c r="G1875" i="1"/>
  <c r="F1875" i="1"/>
  <c r="E1875" i="1"/>
  <c r="D1875" i="1"/>
  <c r="C1875" i="1"/>
  <c r="B1875" i="1"/>
  <c r="A1875" i="1"/>
  <c r="AB1874" i="1"/>
  <c r="AA1874" i="1"/>
  <c r="Z1874" i="1"/>
  <c r="Y1874" i="1"/>
  <c r="X1874" i="1"/>
  <c r="W1874" i="1"/>
  <c r="V1874" i="1"/>
  <c r="U1874" i="1"/>
  <c r="S1874" i="1"/>
  <c r="R1874" i="1"/>
  <c r="Q1874" i="1"/>
  <c r="P1874" i="1"/>
  <c r="O1874" i="1"/>
  <c r="N1874" i="1"/>
  <c r="M1874" i="1"/>
  <c r="L1874" i="1"/>
  <c r="K1874" i="1"/>
  <c r="J1874" i="1"/>
  <c r="I1874" i="1"/>
  <c r="H1874" i="1"/>
  <c r="G1874" i="1"/>
  <c r="F1874" i="1"/>
  <c r="E1874" i="1"/>
  <c r="D1874" i="1"/>
  <c r="C1874" i="1"/>
  <c r="B1874" i="1"/>
  <c r="A1874" i="1"/>
  <c r="AB1873" i="1"/>
  <c r="AA1873" i="1"/>
  <c r="Z1873" i="1"/>
  <c r="Y1873" i="1"/>
  <c r="X1873" i="1"/>
  <c r="W1873" i="1"/>
  <c r="V1873" i="1"/>
  <c r="U1873" i="1"/>
  <c r="S1873" i="1"/>
  <c r="R1873" i="1"/>
  <c r="Q1873" i="1"/>
  <c r="P1873" i="1"/>
  <c r="O1873" i="1"/>
  <c r="N1873" i="1"/>
  <c r="M1873" i="1"/>
  <c r="L1873" i="1"/>
  <c r="K1873" i="1"/>
  <c r="J1873" i="1"/>
  <c r="I1873" i="1"/>
  <c r="H1873" i="1"/>
  <c r="G1873" i="1"/>
  <c r="F1873" i="1"/>
  <c r="E1873" i="1"/>
  <c r="D1873" i="1"/>
  <c r="C1873" i="1"/>
  <c r="B1873" i="1"/>
  <c r="A1873" i="1"/>
  <c r="AB1872" i="1"/>
  <c r="AA1872" i="1"/>
  <c r="Z1872" i="1"/>
  <c r="Y1872" i="1"/>
  <c r="X1872" i="1"/>
  <c r="W1872" i="1"/>
  <c r="V1872" i="1"/>
  <c r="U1872" i="1"/>
  <c r="S1872" i="1"/>
  <c r="R1872" i="1"/>
  <c r="Q1872" i="1"/>
  <c r="P1872" i="1"/>
  <c r="O1872" i="1"/>
  <c r="N1872" i="1"/>
  <c r="M1872" i="1"/>
  <c r="L1872" i="1"/>
  <c r="K1872" i="1"/>
  <c r="J1872" i="1"/>
  <c r="I1872" i="1"/>
  <c r="H1872" i="1"/>
  <c r="G1872" i="1"/>
  <c r="F1872" i="1"/>
  <c r="E1872" i="1"/>
  <c r="D1872" i="1"/>
  <c r="C1872" i="1"/>
  <c r="B1872" i="1"/>
  <c r="A1872" i="1"/>
  <c r="AB1871" i="1"/>
  <c r="AA1871" i="1"/>
  <c r="Z1871" i="1"/>
  <c r="Y1871" i="1"/>
  <c r="X1871" i="1"/>
  <c r="W1871" i="1"/>
  <c r="V1871" i="1"/>
  <c r="U1871" i="1"/>
  <c r="S1871" i="1"/>
  <c r="R1871" i="1"/>
  <c r="Q1871" i="1"/>
  <c r="P1871" i="1"/>
  <c r="O1871" i="1"/>
  <c r="N1871" i="1"/>
  <c r="M1871" i="1"/>
  <c r="L1871" i="1"/>
  <c r="K1871" i="1"/>
  <c r="J1871" i="1"/>
  <c r="I1871" i="1"/>
  <c r="H1871" i="1"/>
  <c r="G1871" i="1"/>
  <c r="F1871" i="1"/>
  <c r="E1871" i="1"/>
  <c r="D1871" i="1"/>
  <c r="C1871" i="1"/>
  <c r="B1871" i="1"/>
  <c r="A1871" i="1"/>
  <c r="AB1870" i="1"/>
  <c r="AA1870" i="1"/>
  <c r="Z1870" i="1"/>
  <c r="Y1870" i="1"/>
  <c r="X1870" i="1"/>
  <c r="W1870" i="1"/>
  <c r="V1870" i="1"/>
  <c r="U1870" i="1"/>
  <c r="S1870" i="1"/>
  <c r="R1870" i="1"/>
  <c r="Q1870" i="1"/>
  <c r="P1870" i="1"/>
  <c r="O1870" i="1"/>
  <c r="N1870" i="1"/>
  <c r="M1870" i="1"/>
  <c r="L1870" i="1"/>
  <c r="K1870" i="1"/>
  <c r="J1870" i="1"/>
  <c r="I1870" i="1"/>
  <c r="H1870" i="1"/>
  <c r="G1870" i="1"/>
  <c r="F1870" i="1"/>
  <c r="E1870" i="1"/>
  <c r="D1870" i="1"/>
  <c r="C1870" i="1"/>
  <c r="B1870" i="1"/>
  <c r="A1870" i="1"/>
  <c r="AB1869" i="1"/>
  <c r="AA1869" i="1"/>
  <c r="Z1869" i="1"/>
  <c r="Y1869" i="1"/>
  <c r="X1869" i="1"/>
  <c r="W1869" i="1"/>
  <c r="V1869" i="1"/>
  <c r="U1869" i="1"/>
  <c r="S1869" i="1"/>
  <c r="R1869" i="1"/>
  <c r="Q1869" i="1"/>
  <c r="P1869" i="1"/>
  <c r="O1869" i="1"/>
  <c r="N1869" i="1"/>
  <c r="M1869" i="1"/>
  <c r="L1869" i="1"/>
  <c r="K1869" i="1"/>
  <c r="J1869" i="1"/>
  <c r="I1869" i="1"/>
  <c r="H1869" i="1"/>
  <c r="G1869" i="1"/>
  <c r="F1869" i="1"/>
  <c r="E1869" i="1"/>
  <c r="D1869" i="1"/>
  <c r="C1869" i="1"/>
  <c r="B1869" i="1"/>
  <c r="A1869" i="1"/>
  <c r="AB1868" i="1"/>
  <c r="AA1868" i="1"/>
  <c r="Z1868" i="1"/>
  <c r="Y1868" i="1"/>
  <c r="X1868" i="1"/>
  <c r="W1868" i="1"/>
  <c r="V1868" i="1"/>
  <c r="U1868" i="1"/>
  <c r="S1868" i="1"/>
  <c r="R1868" i="1"/>
  <c r="Q1868" i="1"/>
  <c r="P1868" i="1"/>
  <c r="O1868" i="1"/>
  <c r="N1868" i="1"/>
  <c r="M1868" i="1"/>
  <c r="L1868" i="1"/>
  <c r="K1868" i="1"/>
  <c r="J1868" i="1"/>
  <c r="I1868" i="1"/>
  <c r="H1868" i="1"/>
  <c r="G1868" i="1"/>
  <c r="F1868" i="1"/>
  <c r="E1868" i="1"/>
  <c r="D1868" i="1"/>
  <c r="C1868" i="1"/>
  <c r="B1868" i="1"/>
  <c r="A1868" i="1"/>
  <c r="AB1867" i="1"/>
  <c r="AA1867" i="1"/>
  <c r="Z1867" i="1"/>
  <c r="Y1867" i="1"/>
  <c r="X1867" i="1"/>
  <c r="W1867" i="1"/>
  <c r="V1867" i="1"/>
  <c r="U1867" i="1"/>
  <c r="S1867" i="1"/>
  <c r="R1867" i="1"/>
  <c r="Q1867" i="1"/>
  <c r="P1867" i="1"/>
  <c r="O1867" i="1"/>
  <c r="N1867" i="1"/>
  <c r="M1867" i="1"/>
  <c r="L1867" i="1"/>
  <c r="K1867" i="1"/>
  <c r="J1867" i="1"/>
  <c r="I1867" i="1"/>
  <c r="H1867" i="1"/>
  <c r="G1867" i="1"/>
  <c r="F1867" i="1"/>
  <c r="E1867" i="1"/>
  <c r="D1867" i="1"/>
  <c r="C1867" i="1"/>
  <c r="B1867" i="1"/>
  <c r="A1867" i="1"/>
  <c r="AB1866" i="1"/>
  <c r="AA1866" i="1"/>
  <c r="Z1866" i="1"/>
  <c r="Y1866" i="1"/>
  <c r="X1866" i="1"/>
  <c r="W1866" i="1"/>
  <c r="V1866" i="1"/>
  <c r="U1866" i="1"/>
  <c r="S1866" i="1"/>
  <c r="R1866" i="1"/>
  <c r="Q1866" i="1"/>
  <c r="P1866" i="1"/>
  <c r="O1866" i="1"/>
  <c r="N1866" i="1"/>
  <c r="M1866" i="1"/>
  <c r="L1866" i="1"/>
  <c r="K1866" i="1"/>
  <c r="J1866" i="1"/>
  <c r="I1866" i="1"/>
  <c r="H1866" i="1"/>
  <c r="G1866" i="1"/>
  <c r="F1866" i="1"/>
  <c r="E1866" i="1"/>
  <c r="D1866" i="1"/>
  <c r="C1866" i="1"/>
  <c r="B1866" i="1"/>
  <c r="A1866" i="1"/>
  <c r="AB1865" i="1"/>
  <c r="AA1865" i="1"/>
  <c r="Z1865" i="1"/>
  <c r="Y1865" i="1"/>
  <c r="X1865" i="1"/>
  <c r="W1865" i="1"/>
  <c r="V1865" i="1"/>
  <c r="U1865" i="1"/>
  <c r="S1865" i="1"/>
  <c r="R1865" i="1"/>
  <c r="Q1865" i="1"/>
  <c r="P1865" i="1"/>
  <c r="O1865" i="1"/>
  <c r="N1865" i="1"/>
  <c r="M1865" i="1"/>
  <c r="L1865" i="1"/>
  <c r="K1865" i="1"/>
  <c r="J1865" i="1"/>
  <c r="I1865" i="1"/>
  <c r="H1865" i="1"/>
  <c r="G1865" i="1"/>
  <c r="F1865" i="1"/>
  <c r="E1865" i="1"/>
  <c r="D1865" i="1"/>
  <c r="C1865" i="1"/>
  <c r="B1865" i="1"/>
  <c r="A1865" i="1"/>
  <c r="AB1864" i="1"/>
  <c r="AA1864" i="1"/>
  <c r="Z1864" i="1"/>
  <c r="Y1864" i="1"/>
  <c r="X1864" i="1"/>
  <c r="W1864" i="1"/>
  <c r="V1864" i="1"/>
  <c r="U1864" i="1"/>
  <c r="S1864" i="1"/>
  <c r="R1864" i="1"/>
  <c r="Q1864" i="1"/>
  <c r="P1864" i="1"/>
  <c r="O1864" i="1"/>
  <c r="N1864" i="1"/>
  <c r="M1864" i="1"/>
  <c r="L1864" i="1"/>
  <c r="K1864" i="1"/>
  <c r="J1864" i="1"/>
  <c r="I1864" i="1"/>
  <c r="H1864" i="1"/>
  <c r="G1864" i="1"/>
  <c r="F1864" i="1"/>
  <c r="E1864" i="1"/>
  <c r="D1864" i="1"/>
  <c r="C1864" i="1"/>
  <c r="B1864" i="1"/>
  <c r="A1864" i="1"/>
  <c r="AB1863" i="1"/>
  <c r="AA1863" i="1"/>
  <c r="Z1863" i="1"/>
  <c r="Y1863" i="1"/>
  <c r="X1863" i="1"/>
  <c r="W1863" i="1"/>
  <c r="V1863" i="1"/>
  <c r="U1863" i="1"/>
  <c r="S1863" i="1"/>
  <c r="R1863" i="1"/>
  <c r="Q1863" i="1"/>
  <c r="P1863" i="1"/>
  <c r="O1863" i="1"/>
  <c r="N1863" i="1"/>
  <c r="M1863" i="1"/>
  <c r="L1863" i="1"/>
  <c r="K1863" i="1"/>
  <c r="J1863" i="1"/>
  <c r="I1863" i="1"/>
  <c r="H1863" i="1"/>
  <c r="G1863" i="1"/>
  <c r="F1863" i="1"/>
  <c r="E1863" i="1"/>
  <c r="D1863" i="1"/>
  <c r="C1863" i="1"/>
  <c r="B1863" i="1"/>
  <c r="A1863" i="1"/>
  <c r="AB1862" i="1"/>
  <c r="AA1862" i="1"/>
  <c r="Z1862" i="1"/>
  <c r="Y1862" i="1"/>
  <c r="X1862" i="1"/>
  <c r="W1862" i="1"/>
  <c r="V1862" i="1"/>
  <c r="U1862" i="1"/>
  <c r="S1862" i="1"/>
  <c r="R1862" i="1"/>
  <c r="Q1862" i="1"/>
  <c r="P1862" i="1"/>
  <c r="O1862" i="1"/>
  <c r="N1862" i="1"/>
  <c r="M1862" i="1"/>
  <c r="L1862" i="1"/>
  <c r="K1862" i="1"/>
  <c r="J1862" i="1"/>
  <c r="I1862" i="1"/>
  <c r="H1862" i="1"/>
  <c r="G1862" i="1"/>
  <c r="F1862" i="1"/>
  <c r="E1862" i="1"/>
  <c r="D1862" i="1"/>
  <c r="C1862" i="1"/>
  <c r="B1862" i="1"/>
  <c r="A1862" i="1"/>
  <c r="AB1861" i="1"/>
  <c r="AA1861" i="1"/>
  <c r="Z1861" i="1"/>
  <c r="Y1861" i="1"/>
  <c r="X1861" i="1"/>
  <c r="W1861" i="1"/>
  <c r="V1861" i="1"/>
  <c r="U1861" i="1"/>
  <c r="S1861" i="1"/>
  <c r="R1861" i="1"/>
  <c r="Q1861" i="1"/>
  <c r="P1861" i="1"/>
  <c r="O1861" i="1"/>
  <c r="N1861" i="1"/>
  <c r="M1861" i="1"/>
  <c r="L1861" i="1"/>
  <c r="K1861" i="1"/>
  <c r="J1861" i="1"/>
  <c r="I1861" i="1"/>
  <c r="H1861" i="1"/>
  <c r="G1861" i="1"/>
  <c r="F1861" i="1"/>
  <c r="E1861" i="1"/>
  <c r="D1861" i="1"/>
  <c r="C1861" i="1"/>
  <c r="B1861" i="1"/>
  <c r="A1861" i="1"/>
  <c r="AB1860" i="1"/>
  <c r="AA1860" i="1"/>
  <c r="Z1860" i="1"/>
  <c r="Y1860" i="1"/>
  <c r="X1860" i="1"/>
  <c r="W1860" i="1"/>
  <c r="V1860" i="1"/>
  <c r="U1860" i="1"/>
  <c r="S1860" i="1"/>
  <c r="R1860" i="1"/>
  <c r="Q1860" i="1"/>
  <c r="P1860" i="1"/>
  <c r="O1860" i="1"/>
  <c r="N1860" i="1"/>
  <c r="M1860" i="1"/>
  <c r="L1860" i="1"/>
  <c r="K1860" i="1"/>
  <c r="J1860" i="1"/>
  <c r="I1860" i="1"/>
  <c r="H1860" i="1"/>
  <c r="G1860" i="1"/>
  <c r="F1860" i="1"/>
  <c r="E1860" i="1"/>
  <c r="D1860" i="1"/>
  <c r="C1860" i="1"/>
  <c r="B1860" i="1"/>
  <c r="A1860" i="1"/>
  <c r="AB1859" i="1"/>
  <c r="AA1859" i="1"/>
  <c r="Z1859" i="1"/>
  <c r="Y1859" i="1"/>
  <c r="X1859" i="1"/>
  <c r="W1859" i="1"/>
  <c r="V1859" i="1"/>
  <c r="U1859" i="1"/>
  <c r="S1859" i="1"/>
  <c r="R1859" i="1"/>
  <c r="Q1859" i="1"/>
  <c r="P1859" i="1"/>
  <c r="O1859" i="1"/>
  <c r="N1859" i="1"/>
  <c r="M1859" i="1"/>
  <c r="L1859" i="1"/>
  <c r="K1859" i="1"/>
  <c r="J1859" i="1"/>
  <c r="I1859" i="1"/>
  <c r="H1859" i="1"/>
  <c r="G1859" i="1"/>
  <c r="F1859" i="1"/>
  <c r="E1859" i="1"/>
  <c r="D1859" i="1"/>
  <c r="C1859" i="1"/>
  <c r="B1859" i="1"/>
  <c r="A1859" i="1"/>
  <c r="AB1858" i="1"/>
  <c r="AA1858" i="1"/>
  <c r="Z1858" i="1"/>
  <c r="Y1858" i="1"/>
  <c r="X1858" i="1"/>
  <c r="W1858" i="1"/>
  <c r="V1858" i="1"/>
  <c r="U1858" i="1"/>
  <c r="S1858" i="1"/>
  <c r="R1858" i="1"/>
  <c r="Q1858" i="1"/>
  <c r="P1858" i="1"/>
  <c r="O1858" i="1"/>
  <c r="N1858" i="1"/>
  <c r="M1858" i="1"/>
  <c r="L1858" i="1"/>
  <c r="K1858" i="1"/>
  <c r="J1858" i="1"/>
  <c r="I1858" i="1"/>
  <c r="H1858" i="1"/>
  <c r="G1858" i="1"/>
  <c r="F1858" i="1"/>
  <c r="E1858" i="1"/>
  <c r="D1858" i="1"/>
  <c r="C1858" i="1"/>
  <c r="B1858" i="1"/>
  <c r="A1858" i="1"/>
  <c r="AB1857" i="1"/>
  <c r="AA1857" i="1"/>
  <c r="Z1857" i="1"/>
  <c r="Y1857" i="1"/>
  <c r="X1857" i="1"/>
  <c r="W1857" i="1"/>
  <c r="V1857" i="1"/>
  <c r="U1857" i="1"/>
  <c r="S1857" i="1"/>
  <c r="R1857" i="1"/>
  <c r="Q1857" i="1"/>
  <c r="P1857" i="1"/>
  <c r="O1857" i="1"/>
  <c r="N1857" i="1"/>
  <c r="M1857" i="1"/>
  <c r="L1857" i="1"/>
  <c r="K1857" i="1"/>
  <c r="J1857" i="1"/>
  <c r="I1857" i="1"/>
  <c r="H1857" i="1"/>
  <c r="G1857" i="1"/>
  <c r="F1857" i="1"/>
  <c r="E1857" i="1"/>
  <c r="D1857" i="1"/>
  <c r="C1857" i="1"/>
  <c r="B1857" i="1"/>
  <c r="A1857" i="1"/>
  <c r="AB1856" i="1"/>
  <c r="AA1856" i="1"/>
  <c r="Z1856" i="1"/>
  <c r="Y1856" i="1"/>
  <c r="X1856" i="1"/>
  <c r="W1856" i="1"/>
  <c r="V1856" i="1"/>
  <c r="U1856" i="1"/>
  <c r="S1856" i="1"/>
  <c r="R1856" i="1"/>
  <c r="Q1856" i="1"/>
  <c r="P1856" i="1"/>
  <c r="O1856" i="1"/>
  <c r="N1856" i="1"/>
  <c r="M1856" i="1"/>
  <c r="L1856" i="1"/>
  <c r="K1856" i="1"/>
  <c r="J1856" i="1"/>
  <c r="I1856" i="1"/>
  <c r="H1856" i="1"/>
  <c r="G1856" i="1"/>
  <c r="F1856" i="1"/>
  <c r="E1856" i="1"/>
  <c r="D1856" i="1"/>
  <c r="C1856" i="1"/>
  <c r="B1856" i="1"/>
  <c r="A1856" i="1"/>
  <c r="AB1855" i="1"/>
  <c r="AA1855" i="1"/>
  <c r="Z1855" i="1"/>
  <c r="Y1855" i="1"/>
  <c r="X1855" i="1"/>
  <c r="W1855" i="1"/>
  <c r="V1855" i="1"/>
  <c r="U1855" i="1"/>
  <c r="S1855" i="1"/>
  <c r="R1855" i="1"/>
  <c r="Q1855" i="1"/>
  <c r="P1855" i="1"/>
  <c r="O1855" i="1"/>
  <c r="N1855" i="1"/>
  <c r="M1855" i="1"/>
  <c r="L1855" i="1"/>
  <c r="K1855" i="1"/>
  <c r="J1855" i="1"/>
  <c r="I1855" i="1"/>
  <c r="H1855" i="1"/>
  <c r="G1855" i="1"/>
  <c r="F1855" i="1"/>
  <c r="E1855" i="1"/>
  <c r="D1855" i="1"/>
  <c r="C1855" i="1"/>
  <c r="B1855" i="1"/>
  <c r="A1855" i="1"/>
  <c r="AB1854" i="1"/>
  <c r="AA1854" i="1"/>
  <c r="Z1854" i="1"/>
  <c r="Y1854" i="1"/>
  <c r="X1854" i="1"/>
  <c r="W1854" i="1"/>
  <c r="V1854" i="1"/>
  <c r="U1854" i="1"/>
  <c r="S1854" i="1"/>
  <c r="R1854" i="1"/>
  <c r="Q1854" i="1"/>
  <c r="P1854" i="1"/>
  <c r="O1854" i="1"/>
  <c r="N1854" i="1"/>
  <c r="M1854" i="1"/>
  <c r="L1854" i="1"/>
  <c r="K1854" i="1"/>
  <c r="J1854" i="1"/>
  <c r="I1854" i="1"/>
  <c r="H1854" i="1"/>
  <c r="G1854" i="1"/>
  <c r="F1854" i="1"/>
  <c r="E1854" i="1"/>
  <c r="D1854" i="1"/>
  <c r="C1854" i="1"/>
  <c r="B1854" i="1"/>
  <c r="A1854" i="1"/>
  <c r="AB1853" i="1"/>
  <c r="AA1853" i="1"/>
  <c r="Z1853" i="1"/>
  <c r="Y1853" i="1"/>
  <c r="X1853" i="1"/>
  <c r="W1853" i="1"/>
  <c r="V1853" i="1"/>
  <c r="U1853" i="1"/>
  <c r="S1853" i="1"/>
  <c r="R1853" i="1"/>
  <c r="Q1853" i="1"/>
  <c r="P1853" i="1"/>
  <c r="O1853" i="1"/>
  <c r="N1853" i="1"/>
  <c r="M1853" i="1"/>
  <c r="L1853" i="1"/>
  <c r="K1853" i="1"/>
  <c r="J1853" i="1"/>
  <c r="I1853" i="1"/>
  <c r="H1853" i="1"/>
  <c r="G1853" i="1"/>
  <c r="F1853" i="1"/>
  <c r="E1853" i="1"/>
  <c r="D1853" i="1"/>
  <c r="C1853" i="1"/>
  <c r="B1853" i="1"/>
  <c r="A1853" i="1"/>
  <c r="AB1852" i="1"/>
  <c r="AA1852" i="1"/>
  <c r="Z1852" i="1"/>
  <c r="Y1852" i="1"/>
  <c r="X1852" i="1"/>
  <c r="W1852" i="1"/>
  <c r="V1852" i="1"/>
  <c r="U1852" i="1"/>
  <c r="S1852" i="1"/>
  <c r="R1852" i="1"/>
  <c r="Q1852" i="1"/>
  <c r="P1852" i="1"/>
  <c r="O1852" i="1"/>
  <c r="N1852" i="1"/>
  <c r="M1852" i="1"/>
  <c r="L1852" i="1"/>
  <c r="K1852" i="1"/>
  <c r="J1852" i="1"/>
  <c r="I1852" i="1"/>
  <c r="H1852" i="1"/>
  <c r="G1852" i="1"/>
  <c r="F1852" i="1"/>
  <c r="E1852" i="1"/>
  <c r="D1852" i="1"/>
  <c r="C1852" i="1"/>
  <c r="B1852" i="1"/>
  <c r="A1852" i="1"/>
  <c r="AB1851" i="1"/>
  <c r="AA1851" i="1"/>
  <c r="Z1851" i="1"/>
  <c r="Y1851" i="1"/>
  <c r="X1851" i="1"/>
  <c r="W1851" i="1"/>
  <c r="V1851" i="1"/>
  <c r="U1851" i="1"/>
  <c r="S1851" i="1"/>
  <c r="R1851" i="1"/>
  <c r="Q1851" i="1"/>
  <c r="P1851" i="1"/>
  <c r="O1851" i="1"/>
  <c r="N1851" i="1"/>
  <c r="M1851" i="1"/>
  <c r="L1851" i="1"/>
  <c r="K1851" i="1"/>
  <c r="J1851" i="1"/>
  <c r="I1851" i="1"/>
  <c r="H1851" i="1"/>
  <c r="G1851" i="1"/>
  <c r="F1851" i="1"/>
  <c r="E1851" i="1"/>
  <c r="D1851" i="1"/>
  <c r="C1851" i="1"/>
  <c r="B1851" i="1"/>
  <c r="A1851" i="1"/>
  <c r="AB1850" i="1"/>
  <c r="AA1850" i="1"/>
  <c r="Z1850" i="1"/>
  <c r="Y1850" i="1"/>
  <c r="X1850" i="1"/>
  <c r="W1850" i="1"/>
  <c r="V1850" i="1"/>
  <c r="U1850" i="1"/>
  <c r="S1850" i="1"/>
  <c r="R1850" i="1"/>
  <c r="Q1850" i="1"/>
  <c r="P1850" i="1"/>
  <c r="O1850" i="1"/>
  <c r="N1850" i="1"/>
  <c r="M1850" i="1"/>
  <c r="L1850" i="1"/>
  <c r="K1850" i="1"/>
  <c r="J1850" i="1"/>
  <c r="I1850" i="1"/>
  <c r="H1850" i="1"/>
  <c r="G1850" i="1"/>
  <c r="F1850" i="1"/>
  <c r="E1850" i="1"/>
  <c r="D1850" i="1"/>
  <c r="C1850" i="1"/>
  <c r="B1850" i="1"/>
  <c r="A1850" i="1"/>
  <c r="AB1849" i="1"/>
  <c r="AA1849" i="1"/>
  <c r="Z1849" i="1"/>
  <c r="Y1849" i="1"/>
  <c r="X1849" i="1"/>
  <c r="W1849" i="1"/>
  <c r="V1849" i="1"/>
  <c r="U1849" i="1"/>
  <c r="S1849" i="1"/>
  <c r="R1849" i="1"/>
  <c r="Q1849" i="1"/>
  <c r="P1849" i="1"/>
  <c r="O1849" i="1"/>
  <c r="N1849" i="1"/>
  <c r="M1849" i="1"/>
  <c r="L1849" i="1"/>
  <c r="K1849" i="1"/>
  <c r="J1849" i="1"/>
  <c r="I1849" i="1"/>
  <c r="H1849" i="1"/>
  <c r="G1849" i="1"/>
  <c r="F1849" i="1"/>
  <c r="E1849" i="1"/>
  <c r="D1849" i="1"/>
  <c r="C1849" i="1"/>
  <c r="B1849" i="1"/>
  <c r="A1849" i="1"/>
  <c r="AB1848" i="1"/>
  <c r="AA1848" i="1"/>
  <c r="Z1848" i="1"/>
  <c r="Y1848" i="1"/>
  <c r="X1848" i="1"/>
  <c r="W1848" i="1"/>
  <c r="V1848" i="1"/>
  <c r="U1848" i="1"/>
  <c r="S1848" i="1"/>
  <c r="R1848" i="1"/>
  <c r="Q1848" i="1"/>
  <c r="P1848" i="1"/>
  <c r="O1848" i="1"/>
  <c r="N1848" i="1"/>
  <c r="M1848" i="1"/>
  <c r="L1848" i="1"/>
  <c r="K1848" i="1"/>
  <c r="J1848" i="1"/>
  <c r="I1848" i="1"/>
  <c r="H1848" i="1"/>
  <c r="G1848" i="1"/>
  <c r="F1848" i="1"/>
  <c r="E1848" i="1"/>
  <c r="D1848" i="1"/>
  <c r="C1848" i="1"/>
  <c r="B1848" i="1"/>
  <c r="A1848" i="1"/>
  <c r="AB1847" i="1"/>
  <c r="AA1847" i="1"/>
  <c r="Z1847" i="1"/>
  <c r="Y1847" i="1"/>
  <c r="X1847" i="1"/>
  <c r="W1847" i="1"/>
  <c r="V1847" i="1"/>
  <c r="U1847" i="1"/>
  <c r="S1847" i="1"/>
  <c r="R1847" i="1"/>
  <c r="Q1847" i="1"/>
  <c r="P1847" i="1"/>
  <c r="O1847" i="1"/>
  <c r="N1847" i="1"/>
  <c r="M1847" i="1"/>
  <c r="L1847" i="1"/>
  <c r="K1847" i="1"/>
  <c r="J1847" i="1"/>
  <c r="I1847" i="1"/>
  <c r="H1847" i="1"/>
  <c r="G1847" i="1"/>
  <c r="F1847" i="1"/>
  <c r="E1847" i="1"/>
  <c r="D1847" i="1"/>
  <c r="C1847" i="1"/>
  <c r="B1847" i="1"/>
  <c r="A1847" i="1"/>
  <c r="AB1846" i="1"/>
  <c r="AA1846" i="1"/>
  <c r="Z1846" i="1"/>
  <c r="Y1846" i="1"/>
  <c r="X1846" i="1"/>
  <c r="W1846" i="1"/>
  <c r="V1846" i="1"/>
  <c r="U1846" i="1"/>
  <c r="S1846" i="1"/>
  <c r="R1846" i="1"/>
  <c r="Q1846" i="1"/>
  <c r="P1846" i="1"/>
  <c r="O1846" i="1"/>
  <c r="N1846" i="1"/>
  <c r="M1846" i="1"/>
  <c r="L1846" i="1"/>
  <c r="K1846" i="1"/>
  <c r="J1846" i="1"/>
  <c r="I1846" i="1"/>
  <c r="H1846" i="1"/>
  <c r="G1846" i="1"/>
  <c r="F1846" i="1"/>
  <c r="E1846" i="1"/>
  <c r="D1846" i="1"/>
  <c r="C1846" i="1"/>
  <c r="B1846" i="1"/>
  <c r="A1846" i="1"/>
  <c r="AB1845" i="1"/>
  <c r="AA1845" i="1"/>
  <c r="Z1845" i="1"/>
  <c r="Y1845" i="1"/>
  <c r="X1845" i="1"/>
  <c r="W1845" i="1"/>
  <c r="V1845" i="1"/>
  <c r="U1845" i="1"/>
  <c r="S1845" i="1"/>
  <c r="R1845" i="1"/>
  <c r="Q1845" i="1"/>
  <c r="P1845" i="1"/>
  <c r="O1845" i="1"/>
  <c r="N1845" i="1"/>
  <c r="M1845" i="1"/>
  <c r="L1845" i="1"/>
  <c r="K1845" i="1"/>
  <c r="J1845" i="1"/>
  <c r="I1845" i="1"/>
  <c r="H1845" i="1"/>
  <c r="G1845" i="1"/>
  <c r="F1845" i="1"/>
  <c r="E1845" i="1"/>
  <c r="D1845" i="1"/>
  <c r="C1845" i="1"/>
  <c r="B1845" i="1"/>
  <c r="A1845" i="1"/>
  <c r="AB1844" i="1"/>
  <c r="AA1844" i="1"/>
  <c r="Z1844" i="1"/>
  <c r="Y1844" i="1"/>
  <c r="X1844" i="1"/>
  <c r="W1844" i="1"/>
  <c r="V1844" i="1"/>
  <c r="U1844" i="1"/>
  <c r="S1844" i="1"/>
  <c r="R1844" i="1"/>
  <c r="Q1844" i="1"/>
  <c r="P1844" i="1"/>
  <c r="O1844" i="1"/>
  <c r="N1844" i="1"/>
  <c r="M1844" i="1"/>
  <c r="L1844" i="1"/>
  <c r="K1844" i="1"/>
  <c r="J1844" i="1"/>
  <c r="I1844" i="1"/>
  <c r="H1844" i="1"/>
  <c r="G1844" i="1"/>
  <c r="F1844" i="1"/>
  <c r="E1844" i="1"/>
  <c r="D1844" i="1"/>
  <c r="C1844" i="1"/>
  <c r="B1844" i="1"/>
  <c r="A1844" i="1"/>
  <c r="AB1843" i="1"/>
  <c r="AA1843" i="1"/>
  <c r="Z1843" i="1"/>
  <c r="Y1843" i="1"/>
  <c r="X1843" i="1"/>
  <c r="W1843" i="1"/>
  <c r="V1843" i="1"/>
  <c r="U1843" i="1"/>
  <c r="S1843" i="1"/>
  <c r="R1843" i="1"/>
  <c r="Q1843" i="1"/>
  <c r="P1843" i="1"/>
  <c r="O1843" i="1"/>
  <c r="N1843" i="1"/>
  <c r="M1843" i="1"/>
  <c r="L1843" i="1"/>
  <c r="K1843" i="1"/>
  <c r="J1843" i="1"/>
  <c r="I1843" i="1"/>
  <c r="H1843" i="1"/>
  <c r="G1843" i="1"/>
  <c r="F1843" i="1"/>
  <c r="E1843" i="1"/>
  <c r="D1843" i="1"/>
  <c r="C1843" i="1"/>
  <c r="B1843" i="1"/>
  <c r="A1843" i="1"/>
  <c r="AB1842" i="1"/>
  <c r="AA1842" i="1"/>
  <c r="Z1842" i="1"/>
  <c r="Y1842" i="1"/>
  <c r="X1842" i="1"/>
  <c r="W1842" i="1"/>
  <c r="V1842" i="1"/>
  <c r="U1842" i="1"/>
  <c r="S1842" i="1"/>
  <c r="R1842" i="1"/>
  <c r="Q1842" i="1"/>
  <c r="P1842" i="1"/>
  <c r="O1842" i="1"/>
  <c r="N1842" i="1"/>
  <c r="M1842" i="1"/>
  <c r="L1842" i="1"/>
  <c r="K1842" i="1"/>
  <c r="J1842" i="1"/>
  <c r="I1842" i="1"/>
  <c r="H1842" i="1"/>
  <c r="G1842" i="1"/>
  <c r="F1842" i="1"/>
  <c r="E1842" i="1"/>
  <c r="D1842" i="1"/>
  <c r="C1842" i="1"/>
  <c r="B1842" i="1"/>
  <c r="A1842" i="1"/>
  <c r="AB1841" i="1"/>
  <c r="AA1841" i="1"/>
  <c r="Z1841" i="1"/>
  <c r="Y1841" i="1"/>
  <c r="X1841" i="1"/>
  <c r="W1841" i="1"/>
  <c r="V1841" i="1"/>
  <c r="U1841" i="1"/>
  <c r="S1841" i="1"/>
  <c r="R1841" i="1"/>
  <c r="Q1841" i="1"/>
  <c r="P1841" i="1"/>
  <c r="O1841" i="1"/>
  <c r="N1841" i="1"/>
  <c r="M1841" i="1"/>
  <c r="L1841" i="1"/>
  <c r="K1841" i="1"/>
  <c r="J1841" i="1"/>
  <c r="I1841" i="1"/>
  <c r="H1841" i="1"/>
  <c r="G1841" i="1"/>
  <c r="F1841" i="1"/>
  <c r="E1841" i="1"/>
  <c r="D1841" i="1"/>
  <c r="C1841" i="1"/>
  <c r="B1841" i="1"/>
  <c r="A1841" i="1"/>
  <c r="AB1840" i="1"/>
  <c r="AA1840" i="1"/>
  <c r="Z1840" i="1"/>
  <c r="Y1840" i="1"/>
  <c r="X1840" i="1"/>
  <c r="W1840" i="1"/>
  <c r="V1840" i="1"/>
  <c r="U1840" i="1"/>
  <c r="S1840" i="1"/>
  <c r="R1840" i="1"/>
  <c r="Q1840" i="1"/>
  <c r="P1840" i="1"/>
  <c r="O1840" i="1"/>
  <c r="N1840" i="1"/>
  <c r="M1840" i="1"/>
  <c r="L1840" i="1"/>
  <c r="K1840" i="1"/>
  <c r="J1840" i="1"/>
  <c r="I1840" i="1"/>
  <c r="H1840" i="1"/>
  <c r="G1840" i="1"/>
  <c r="F1840" i="1"/>
  <c r="E1840" i="1"/>
  <c r="D1840" i="1"/>
  <c r="C1840" i="1"/>
  <c r="B1840" i="1"/>
  <c r="A1840" i="1"/>
  <c r="AB1839" i="1"/>
  <c r="AA1839" i="1"/>
  <c r="Z1839" i="1"/>
  <c r="Y1839" i="1"/>
  <c r="X1839" i="1"/>
  <c r="W1839" i="1"/>
  <c r="V1839" i="1"/>
  <c r="U1839" i="1"/>
  <c r="S1839" i="1"/>
  <c r="R1839" i="1"/>
  <c r="Q1839" i="1"/>
  <c r="P1839" i="1"/>
  <c r="O1839" i="1"/>
  <c r="N1839" i="1"/>
  <c r="M1839" i="1"/>
  <c r="L1839" i="1"/>
  <c r="K1839" i="1"/>
  <c r="J1839" i="1"/>
  <c r="I1839" i="1"/>
  <c r="H1839" i="1"/>
  <c r="G1839" i="1"/>
  <c r="F1839" i="1"/>
  <c r="E1839" i="1"/>
  <c r="D1839" i="1"/>
  <c r="C1839" i="1"/>
  <c r="B1839" i="1"/>
  <c r="A1839" i="1"/>
  <c r="AB1838" i="1"/>
  <c r="AA1838" i="1"/>
  <c r="Z1838" i="1"/>
  <c r="Y1838" i="1"/>
  <c r="X1838" i="1"/>
  <c r="W1838" i="1"/>
  <c r="V1838" i="1"/>
  <c r="U1838" i="1"/>
  <c r="S1838" i="1"/>
  <c r="R1838" i="1"/>
  <c r="Q1838" i="1"/>
  <c r="P1838" i="1"/>
  <c r="O1838" i="1"/>
  <c r="N1838" i="1"/>
  <c r="M1838" i="1"/>
  <c r="L1838" i="1"/>
  <c r="K1838" i="1"/>
  <c r="J1838" i="1"/>
  <c r="I1838" i="1"/>
  <c r="H1838" i="1"/>
  <c r="G1838" i="1"/>
  <c r="F1838" i="1"/>
  <c r="E1838" i="1"/>
  <c r="D1838" i="1"/>
  <c r="C1838" i="1"/>
  <c r="B1838" i="1"/>
  <c r="A1838" i="1"/>
  <c r="AB1837" i="1"/>
  <c r="AA1837" i="1"/>
  <c r="Z1837" i="1"/>
  <c r="Y1837" i="1"/>
  <c r="X1837" i="1"/>
  <c r="W1837" i="1"/>
  <c r="V1837" i="1"/>
  <c r="U1837" i="1"/>
  <c r="S1837" i="1"/>
  <c r="R1837" i="1"/>
  <c r="Q1837" i="1"/>
  <c r="P1837" i="1"/>
  <c r="O1837" i="1"/>
  <c r="N1837" i="1"/>
  <c r="M1837" i="1"/>
  <c r="L1837" i="1"/>
  <c r="K1837" i="1"/>
  <c r="J1837" i="1"/>
  <c r="I1837" i="1"/>
  <c r="H1837" i="1"/>
  <c r="G1837" i="1"/>
  <c r="F1837" i="1"/>
  <c r="E1837" i="1"/>
  <c r="D1837" i="1"/>
  <c r="C1837" i="1"/>
  <c r="B1837" i="1"/>
  <c r="A1837" i="1"/>
  <c r="AB1836" i="1"/>
  <c r="AA1836" i="1"/>
  <c r="Z1836" i="1"/>
  <c r="Y1836" i="1"/>
  <c r="X1836" i="1"/>
  <c r="W1836" i="1"/>
  <c r="V1836" i="1"/>
  <c r="U1836" i="1"/>
  <c r="S1836" i="1"/>
  <c r="R1836" i="1"/>
  <c r="Q1836" i="1"/>
  <c r="P1836" i="1"/>
  <c r="O1836" i="1"/>
  <c r="N1836" i="1"/>
  <c r="M1836" i="1"/>
  <c r="L1836" i="1"/>
  <c r="K1836" i="1"/>
  <c r="J1836" i="1"/>
  <c r="I1836" i="1"/>
  <c r="H1836" i="1"/>
  <c r="G1836" i="1"/>
  <c r="F1836" i="1"/>
  <c r="E1836" i="1"/>
  <c r="D1836" i="1"/>
  <c r="C1836" i="1"/>
  <c r="B1836" i="1"/>
  <c r="A1836" i="1"/>
  <c r="AB1835" i="1"/>
  <c r="AA1835" i="1"/>
  <c r="Z1835" i="1"/>
  <c r="Y1835" i="1"/>
  <c r="X1835" i="1"/>
  <c r="W1835" i="1"/>
  <c r="V1835" i="1"/>
  <c r="U1835" i="1"/>
  <c r="S1835" i="1"/>
  <c r="R1835" i="1"/>
  <c r="Q1835" i="1"/>
  <c r="P1835" i="1"/>
  <c r="O1835" i="1"/>
  <c r="N1835" i="1"/>
  <c r="M1835" i="1"/>
  <c r="L1835" i="1"/>
  <c r="K1835" i="1"/>
  <c r="J1835" i="1"/>
  <c r="I1835" i="1"/>
  <c r="H1835" i="1"/>
  <c r="G1835" i="1"/>
  <c r="F1835" i="1"/>
  <c r="E1835" i="1"/>
  <c r="D1835" i="1"/>
  <c r="C1835" i="1"/>
  <c r="B1835" i="1"/>
  <c r="A1835" i="1"/>
  <c r="AB1834" i="1"/>
  <c r="AA1834" i="1"/>
  <c r="Z1834" i="1"/>
  <c r="Y1834" i="1"/>
  <c r="X1834" i="1"/>
  <c r="W1834" i="1"/>
  <c r="V1834" i="1"/>
  <c r="U1834" i="1"/>
  <c r="S1834" i="1"/>
  <c r="R1834" i="1"/>
  <c r="Q1834" i="1"/>
  <c r="P1834" i="1"/>
  <c r="O1834" i="1"/>
  <c r="N1834" i="1"/>
  <c r="M1834" i="1"/>
  <c r="L1834" i="1"/>
  <c r="K1834" i="1"/>
  <c r="J1834" i="1"/>
  <c r="I1834" i="1"/>
  <c r="H1834" i="1"/>
  <c r="G1834" i="1"/>
  <c r="F1834" i="1"/>
  <c r="E1834" i="1"/>
  <c r="D1834" i="1"/>
  <c r="C1834" i="1"/>
  <c r="B1834" i="1"/>
  <c r="A1834" i="1"/>
  <c r="AB1833" i="1"/>
  <c r="AA1833" i="1"/>
  <c r="Z1833" i="1"/>
  <c r="Y1833" i="1"/>
  <c r="X1833" i="1"/>
  <c r="W1833" i="1"/>
  <c r="V1833" i="1"/>
  <c r="U1833" i="1"/>
  <c r="S1833" i="1"/>
  <c r="R1833" i="1"/>
  <c r="Q1833" i="1"/>
  <c r="P1833" i="1"/>
  <c r="O1833" i="1"/>
  <c r="N1833" i="1"/>
  <c r="M1833" i="1"/>
  <c r="L1833" i="1"/>
  <c r="K1833" i="1"/>
  <c r="J1833" i="1"/>
  <c r="I1833" i="1"/>
  <c r="H1833" i="1"/>
  <c r="G1833" i="1"/>
  <c r="F1833" i="1"/>
  <c r="E1833" i="1"/>
  <c r="D1833" i="1"/>
  <c r="C1833" i="1"/>
  <c r="B1833" i="1"/>
  <c r="A1833" i="1"/>
  <c r="AB1832" i="1"/>
  <c r="AA1832" i="1"/>
  <c r="Z1832" i="1"/>
  <c r="Y1832" i="1"/>
  <c r="X1832" i="1"/>
  <c r="W1832" i="1"/>
  <c r="V1832" i="1"/>
  <c r="U1832" i="1"/>
  <c r="S1832" i="1"/>
  <c r="R1832" i="1"/>
  <c r="Q1832" i="1"/>
  <c r="P1832" i="1"/>
  <c r="O1832" i="1"/>
  <c r="N1832" i="1"/>
  <c r="M1832" i="1"/>
  <c r="L1832" i="1"/>
  <c r="K1832" i="1"/>
  <c r="J1832" i="1"/>
  <c r="I1832" i="1"/>
  <c r="H1832" i="1"/>
  <c r="G1832" i="1"/>
  <c r="F1832" i="1"/>
  <c r="E1832" i="1"/>
  <c r="D1832" i="1"/>
  <c r="C1832" i="1"/>
  <c r="B1832" i="1"/>
  <c r="A1832" i="1"/>
  <c r="AB1831" i="1"/>
  <c r="AA1831" i="1"/>
  <c r="Z1831" i="1"/>
  <c r="Y1831" i="1"/>
  <c r="X1831" i="1"/>
  <c r="W1831" i="1"/>
  <c r="V1831" i="1"/>
  <c r="U1831" i="1"/>
  <c r="S1831" i="1"/>
  <c r="R1831" i="1"/>
  <c r="Q1831" i="1"/>
  <c r="P1831" i="1"/>
  <c r="O1831" i="1"/>
  <c r="N1831" i="1"/>
  <c r="M1831" i="1"/>
  <c r="L1831" i="1"/>
  <c r="K1831" i="1"/>
  <c r="J1831" i="1"/>
  <c r="I1831" i="1"/>
  <c r="H1831" i="1"/>
  <c r="G1831" i="1"/>
  <c r="F1831" i="1"/>
  <c r="E1831" i="1"/>
  <c r="D1831" i="1"/>
  <c r="C1831" i="1"/>
  <c r="B1831" i="1"/>
  <c r="A1831" i="1"/>
  <c r="AB1830" i="1"/>
  <c r="AA1830" i="1"/>
  <c r="Z1830" i="1"/>
  <c r="Y1830" i="1"/>
  <c r="X1830" i="1"/>
  <c r="W1830" i="1"/>
  <c r="V1830" i="1"/>
  <c r="U1830" i="1"/>
  <c r="S1830" i="1"/>
  <c r="R1830" i="1"/>
  <c r="Q1830" i="1"/>
  <c r="P1830" i="1"/>
  <c r="O1830" i="1"/>
  <c r="N1830" i="1"/>
  <c r="M1830" i="1"/>
  <c r="L1830" i="1"/>
  <c r="K1830" i="1"/>
  <c r="J1830" i="1"/>
  <c r="I1830" i="1"/>
  <c r="H1830" i="1"/>
  <c r="G1830" i="1"/>
  <c r="F1830" i="1"/>
  <c r="E1830" i="1"/>
  <c r="D1830" i="1"/>
  <c r="C1830" i="1"/>
  <c r="B1830" i="1"/>
  <c r="A1830" i="1"/>
  <c r="AB1829" i="1"/>
  <c r="AA1829" i="1"/>
  <c r="Z1829" i="1"/>
  <c r="Y1829" i="1"/>
  <c r="X1829" i="1"/>
  <c r="W1829" i="1"/>
  <c r="V1829" i="1"/>
  <c r="U1829" i="1"/>
  <c r="S1829" i="1"/>
  <c r="R1829" i="1"/>
  <c r="Q1829" i="1"/>
  <c r="P1829" i="1"/>
  <c r="O1829" i="1"/>
  <c r="N1829" i="1"/>
  <c r="M1829" i="1"/>
  <c r="L1829" i="1"/>
  <c r="K1829" i="1"/>
  <c r="J1829" i="1"/>
  <c r="I1829" i="1"/>
  <c r="H1829" i="1"/>
  <c r="G1829" i="1"/>
  <c r="F1829" i="1"/>
  <c r="E1829" i="1"/>
  <c r="D1829" i="1"/>
  <c r="C1829" i="1"/>
  <c r="B1829" i="1"/>
  <c r="A1829" i="1"/>
  <c r="AB1828" i="1"/>
  <c r="AA1828" i="1"/>
  <c r="Z1828" i="1"/>
  <c r="Y1828" i="1"/>
  <c r="X1828" i="1"/>
  <c r="W1828" i="1"/>
  <c r="V1828" i="1"/>
  <c r="U1828" i="1"/>
  <c r="S1828" i="1"/>
  <c r="R1828" i="1"/>
  <c r="Q1828" i="1"/>
  <c r="P1828" i="1"/>
  <c r="O1828" i="1"/>
  <c r="N1828" i="1"/>
  <c r="M1828" i="1"/>
  <c r="L1828" i="1"/>
  <c r="K1828" i="1"/>
  <c r="J1828" i="1"/>
  <c r="I1828" i="1"/>
  <c r="H1828" i="1"/>
  <c r="G1828" i="1"/>
  <c r="F1828" i="1"/>
  <c r="E1828" i="1"/>
  <c r="D1828" i="1"/>
  <c r="C1828" i="1"/>
  <c r="B1828" i="1"/>
  <c r="A1828" i="1"/>
  <c r="AB1827" i="1"/>
  <c r="AA1827" i="1"/>
  <c r="Z1827" i="1"/>
  <c r="Y1827" i="1"/>
  <c r="X1827" i="1"/>
  <c r="W1827" i="1"/>
  <c r="V1827" i="1"/>
  <c r="U1827" i="1"/>
  <c r="S1827" i="1"/>
  <c r="R1827" i="1"/>
  <c r="Q1827" i="1"/>
  <c r="P1827" i="1"/>
  <c r="O1827" i="1"/>
  <c r="N1827" i="1"/>
  <c r="M1827" i="1"/>
  <c r="L1827" i="1"/>
  <c r="K1827" i="1"/>
  <c r="J1827" i="1"/>
  <c r="I1827" i="1"/>
  <c r="H1827" i="1"/>
  <c r="G1827" i="1"/>
  <c r="F1827" i="1"/>
  <c r="E1827" i="1"/>
  <c r="D1827" i="1"/>
  <c r="C1827" i="1"/>
  <c r="B1827" i="1"/>
  <c r="A1827" i="1"/>
  <c r="AB1826" i="1"/>
  <c r="AA1826" i="1"/>
  <c r="Z1826" i="1"/>
  <c r="Y1826" i="1"/>
  <c r="X1826" i="1"/>
  <c r="W1826" i="1"/>
  <c r="V1826" i="1"/>
  <c r="U1826" i="1"/>
  <c r="S1826" i="1"/>
  <c r="R1826" i="1"/>
  <c r="Q1826" i="1"/>
  <c r="P1826" i="1"/>
  <c r="O1826" i="1"/>
  <c r="N1826" i="1"/>
  <c r="M1826" i="1"/>
  <c r="L1826" i="1"/>
  <c r="K1826" i="1"/>
  <c r="J1826" i="1"/>
  <c r="I1826" i="1"/>
  <c r="H1826" i="1"/>
  <c r="G1826" i="1"/>
  <c r="F1826" i="1"/>
  <c r="E1826" i="1"/>
  <c r="D1826" i="1"/>
  <c r="C1826" i="1"/>
  <c r="B1826" i="1"/>
  <c r="A1826" i="1"/>
  <c r="AB1825" i="1"/>
  <c r="AA1825" i="1"/>
  <c r="Z1825" i="1"/>
  <c r="Y1825" i="1"/>
  <c r="X1825" i="1"/>
  <c r="W1825" i="1"/>
  <c r="V1825" i="1"/>
  <c r="U1825" i="1"/>
  <c r="S1825" i="1"/>
  <c r="R1825" i="1"/>
  <c r="Q1825" i="1"/>
  <c r="P1825" i="1"/>
  <c r="O1825" i="1"/>
  <c r="N1825" i="1"/>
  <c r="M1825" i="1"/>
  <c r="L1825" i="1"/>
  <c r="K1825" i="1"/>
  <c r="J1825" i="1"/>
  <c r="I1825" i="1"/>
  <c r="H1825" i="1"/>
  <c r="G1825" i="1"/>
  <c r="F1825" i="1"/>
  <c r="E1825" i="1"/>
  <c r="D1825" i="1"/>
  <c r="C1825" i="1"/>
  <c r="B1825" i="1"/>
  <c r="A1825" i="1"/>
  <c r="AB1824" i="1"/>
  <c r="AA1824" i="1"/>
  <c r="Z1824" i="1"/>
  <c r="Y1824" i="1"/>
  <c r="X1824" i="1"/>
  <c r="W1824" i="1"/>
  <c r="V1824" i="1"/>
  <c r="U1824" i="1"/>
  <c r="S1824" i="1"/>
  <c r="R1824" i="1"/>
  <c r="Q1824" i="1"/>
  <c r="P1824" i="1"/>
  <c r="O1824" i="1"/>
  <c r="N1824" i="1"/>
  <c r="M1824" i="1"/>
  <c r="L1824" i="1"/>
  <c r="K1824" i="1"/>
  <c r="J1824" i="1"/>
  <c r="I1824" i="1"/>
  <c r="H1824" i="1"/>
  <c r="G1824" i="1"/>
  <c r="F1824" i="1"/>
  <c r="E1824" i="1"/>
  <c r="D1824" i="1"/>
  <c r="C1824" i="1"/>
  <c r="B1824" i="1"/>
  <c r="A1824" i="1"/>
  <c r="AB1823" i="1"/>
  <c r="AA1823" i="1"/>
  <c r="Z1823" i="1"/>
  <c r="Y1823" i="1"/>
  <c r="X1823" i="1"/>
  <c r="W1823" i="1"/>
  <c r="V1823" i="1"/>
  <c r="U1823" i="1"/>
  <c r="S1823" i="1"/>
  <c r="R1823" i="1"/>
  <c r="Q1823" i="1"/>
  <c r="P1823" i="1"/>
  <c r="O1823" i="1"/>
  <c r="N1823" i="1"/>
  <c r="M1823" i="1"/>
  <c r="L1823" i="1"/>
  <c r="K1823" i="1"/>
  <c r="J1823" i="1"/>
  <c r="I1823" i="1"/>
  <c r="H1823" i="1"/>
  <c r="G1823" i="1"/>
  <c r="F1823" i="1"/>
  <c r="E1823" i="1"/>
  <c r="D1823" i="1"/>
  <c r="C1823" i="1"/>
  <c r="B1823" i="1"/>
  <c r="A1823" i="1"/>
  <c r="AB1822" i="1"/>
  <c r="AA1822" i="1"/>
  <c r="Z1822" i="1"/>
  <c r="Y1822" i="1"/>
  <c r="X1822" i="1"/>
  <c r="W1822" i="1"/>
  <c r="V1822" i="1"/>
  <c r="U1822" i="1"/>
  <c r="S1822" i="1"/>
  <c r="R1822" i="1"/>
  <c r="Q1822" i="1"/>
  <c r="P1822" i="1"/>
  <c r="O1822" i="1"/>
  <c r="N1822" i="1"/>
  <c r="M1822" i="1"/>
  <c r="L1822" i="1"/>
  <c r="K1822" i="1"/>
  <c r="J1822" i="1"/>
  <c r="I1822" i="1"/>
  <c r="H1822" i="1"/>
  <c r="G1822" i="1"/>
  <c r="F1822" i="1"/>
  <c r="E1822" i="1"/>
  <c r="D1822" i="1"/>
  <c r="C1822" i="1"/>
  <c r="B1822" i="1"/>
  <c r="A1822" i="1"/>
  <c r="AB1821" i="1"/>
  <c r="AA1821" i="1"/>
  <c r="Z1821" i="1"/>
  <c r="Y1821" i="1"/>
  <c r="X1821" i="1"/>
  <c r="W1821" i="1"/>
  <c r="V1821" i="1"/>
  <c r="U1821" i="1"/>
  <c r="S1821" i="1"/>
  <c r="R1821" i="1"/>
  <c r="Q1821" i="1"/>
  <c r="P1821" i="1"/>
  <c r="O1821" i="1"/>
  <c r="N1821" i="1"/>
  <c r="M1821" i="1"/>
  <c r="L1821" i="1"/>
  <c r="K1821" i="1"/>
  <c r="J1821" i="1"/>
  <c r="I1821" i="1"/>
  <c r="H1821" i="1"/>
  <c r="G1821" i="1"/>
  <c r="F1821" i="1"/>
  <c r="E1821" i="1"/>
  <c r="D1821" i="1"/>
  <c r="C1821" i="1"/>
  <c r="B1821" i="1"/>
  <c r="A1821" i="1"/>
  <c r="AB1820" i="1"/>
  <c r="AA1820" i="1"/>
  <c r="Z1820" i="1"/>
  <c r="Y1820" i="1"/>
  <c r="X1820" i="1"/>
  <c r="W1820" i="1"/>
  <c r="V1820" i="1"/>
  <c r="U1820" i="1"/>
  <c r="S1820" i="1"/>
  <c r="R1820" i="1"/>
  <c r="Q1820" i="1"/>
  <c r="P1820" i="1"/>
  <c r="O1820" i="1"/>
  <c r="N1820" i="1"/>
  <c r="M1820" i="1"/>
  <c r="L1820" i="1"/>
  <c r="K1820" i="1"/>
  <c r="J1820" i="1"/>
  <c r="I1820" i="1"/>
  <c r="H1820" i="1"/>
  <c r="G1820" i="1"/>
  <c r="F1820" i="1"/>
  <c r="E1820" i="1"/>
  <c r="D1820" i="1"/>
  <c r="C1820" i="1"/>
  <c r="B1820" i="1"/>
  <c r="A1820" i="1"/>
  <c r="AB1819" i="1"/>
  <c r="AA1819" i="1"/>
  <c r="Z1819" i="1"/>
  <c r="Y1819" i="1"/>
  <c r="X1819" i="1"/>
  <c r="W1819" i="1"/>
  <c r="V1819" i="1"/>
  <c r="U1819" i="1"/>
  <c r="S1819" i="1"/>
  <c r="R1819" i="1"/>
  <c r="Q1819" i="1"/>
  <c r="P1819" i="1"/>
  <c r="O1819" i="1"/>
  <c r="N1819" i="1"/>
  <c r="M1819" i="1"/>
  <c r="L1819" i="1"/>
  <c r="K1819" i="1"/>
  <c r="J1819" i="1"/>
  <c r="I1819" i="1"/>
  <c r="H1819" i="1"/>
  <c r="G1819" i="1"/>
  <c r="F1819" i="1"/>
  <c r="E1819" i="1"/>
  <c r="D1819" i="1"/>
  <c r="C1819" i="1"/>
  <c r="B1819" i="1"/>
  <c r="A1819" i="1"/>
  <c r="AB1818" i="1"/>
  <c r="AA1818" i="1"/>
  <c r="Z1818" i="1"/>
  <c r="Y1818" i="1"/>
  <c r="X1818" i="1"/>
  <c r="W1818" i="1"/>
  <c r="V1818" i="1"/>
  <c r="U1818" i="1"/>
  <c r="S1818" i="1"/>
  <c r="R1818" i="1"/>
  <c r="Q1818" i="1"/>
  <c r="P1818" i="1"/>
  <c r="O1818" i="1"/>
  <c r="N1818" i="1"/>
  <c r="M1818" i="1"/>
  <c r="L1818" i="1"/>
  <c r="K1818" i="1"/>
  <c r="J1818" i="1"/>
  <c r="I1818" i="1"/>
  <c r="H1818" i="1"/>
  <c r="G1818" i="1"/>
  <c r="F1818" i="1"/>
  <c r="E1818" i="1"/>
  <c r="D1818" i="1"/>
  <c r="C1818" i="1"/>
  <c r="B1818" i="1"/>
  <c r="A1818" i="1"/>
  <c r="AB1817" i="1"/>
  <c r="AA1817" i="1"/>
  <c r="Z1817" i="1"/>
  <c r="Y1817" i="1"/>
  <c r="X1817" i="1"/>
  <c r="W1817" i="1"/>
  <c r="V1817" i="1"/>
  <c r="U1817" i="1"/>
  <c r="S1817" i="1"/>
  <c r="R1817" i="1"/>
  <c r="Q1817" i="1"/>
  <c r="P1817" i="1"/>
  <c r="O1817" i="1"/>
  <c r="N1817" i="1"/>
  <c r="M1817" i="1"/>
  <c r="L1817" i="1"/>
  <c r="K1817" i="1"/>
  <c r="J1817" i="1"/>
  <c r="I1817" i="1"/>
  <c r="H1817" i="1"/>
  <c r="G1817" i="1"/>
  <c r="F1817" i="1"/>
  <c r="E1817" i="1"/>
  <c r="D1817" i="1"/>
  <c r="C1817" i="1"/>
  <c r="B1817" i="1"/>
  <c r="A1817" i="1"/>
  <c r="AB1816" i="1"/>
  <c r="AA1816" i="1"/>
  <c r="Z1816" i="1"/>
  <c r="Y1816" i="1"/>
  <c r="X1816" i="1"/>
  <c r="W1816" i="1"/>
  <c r="V1816" i="1"/>
  <c r="U1816" i="1"/>
  <c r="S1816" i="1"/>
  <c r="R1816" i="1"/>
  <c r="Q1816" i="1"/>
  <c r="P1816" i="1"/>
  <c r="O1816" i="1"/>
  <c r="N1816" i="1"/>
  <c r="M1816" i="1"/>
  <c r="L1816" i="1"/>
  <c r="K1816" i="1"/>
  <c r="J1816" i="1"/>
  <c r="I1816" i="1"/>
  <c r="H1816" i="1"/>
  <c r="G1816" i="1"/>
  <c r="F1816" i="1"/>
  <c r="E1816" i="1"/>
  <c r="D1816" i="1"/>
  <c r="C1816" i="1"/>
  <c r="B1816" i="1"/>
  <c r="A1816" i="1"/>
  <c r="AB1815" i="1"/>
  <c r="AA1815" i="1"/>
  <c r="Z1815" i="1"/>
  <c r="Y1815" i="1"/>
  <c r="X1815" i="1"/>
  <c r="W1815" i="1"/>
  <c r="V1815" i="1"/>
  <c r="U1815" i="1"/>
  <c r="S1815" i="1"/>
  <c r="R1815" i="1"/>
  <c r="Q1815" i="1"/>
  <c r="P1815" i="1"/>
  <c r="O1815" i="1"/>
  <c r="N1815" i="1"/>
  <c r="M1815" i="1"/>
  <c r="L1815" i="1"/>
  <c r="K1815" i="1"/>
  <c r="J1815" i="1"/>
  <c r="I1815" i="1"/>
  <c r="H1815" i="1"/>
  <c r="G1815" i="1"/>
  <c r="F1815" i="1"/>
  <c r="E1815" i="1"/>
  <c r="D1815" i="1"/>
  <c r="C1815" i="1"/>
  <c r="B1815" i="1"/>
  <c r="A1815" i="1"/>
  <c r="AB1814" i="1"/>
  <c r="AA1814" i="1"/>
  <c r="Z1814" i="1"/>
  <c r="Y1814" i="1"/>
  <c r="X1814" i="1"/>
  <c r="W1814" i="1"/>
  <c r="V1814" i="1"/>
  <c r="U1814" i="1"/>
  <c r="S1814" i="1"/>
  <c r="R1814" i="1"/>
  <c r="Q1814" i="1"/>
  <c r="P1814" i="1"/>
  <c r="O1814" i="1"/>
  <c r="N1814" i="1"/>
  <c r="M1814" i="1"/>
  <c r="L1814" i="1"/>
  <c r="K1814" i="1"/>
  <c r="J1814" i="1"/>
  <c r="I1814" i="1"/>
  <c r="H1814" i="1"/>
  <c r="G1814" i="1"/>
  <c r="F1814" i="1"/>
  <c r="E1814" i="1"/>
  <c r="D1814" i="1"/>
  <c r="C1814" i="1"/>
  <c r="B1814" i="1"/>
  <c r="A1814" i="1"/>
  <c r="AB1813" i="1"/>
  <c r="AA1813" i="1"/>
  <c r="Z1813" i="1"/>
  <c r="Y1813" i="1"/>
  <c r="X1813" i="1"/>
  <c r="W1813" i="1"/>
  <c r="V1813" i="1"/>
  <c r="U1813" i="1"/>
  <c r="S1813" i="1"/>
  <c r="R1813" i="1"/>
  <c r="Q1813" i="1"/>
  <c r="P1813" i="1"/>
  <c r="O1813" i="1"/>
  <c r="N1813" i="1"/>
  <c r="M1813" i="1"/>
  <c r="L1813" i="1"/>
  <c r="K1813" i="1"/>
  <c r="J1813" i="1"/>
  <c r="I1813" i="1"/>
  <c r="H1813" i="1"/>
  <c r="G1813" i="1"/>
  <c r="F1813" i="1"/>
  <c r="E1813" i="1"/>
  <c r="D1813" i="1"/>
  <c r="C1813" i="1"/>
  <c r="B1813" i="1"/>
  <c r="A1813" i="1"/>
  <c r="AB1812" i="1"/>
  <c r="AA1812" i="1"/>
  <c r="Z1812" i="1"/>
  <c r="Y1812" i="1"/>
  <c r="X1812" i="1"/>
  <c r="W1812" i="1"/>
  <c r="V1812" i="1"/>
  <c r="U1812" i="1"/>
  <c r="S1812" i="1"/>
  <c r="R1812" i="1"/>
  <c r="Q1812" i="1"/>
  <c r="P1812" i="1"/>
  <c r="O1812" i="1"/>
  <c r="N1812" i="1"/>
  <c r="M1812" i="1"/>
  <c r="L1812" i="1"/>
  <c r="K1812" i="1"/>
  <c r="J1812" i="1"/>
  <c r="I1812" i="1"/>
  <c r="H1812" i="1"/>
  <c r="G1812" i="1"/>
  <c r="F1812" i="1"/>
  <c r="E1812" i="1"/>
  <c r="D1812" i="1"/>
  <c r="C1812" i="1"/>
  <c r="B1812" i="1"/>
  <c r="A1812" i="1"/>
  <c r="AB1811" i="1"/>
  <c r="AA1811" i="1"/>
  <c r="Z1811" i="1"/>
  <c r="Y1811" i="1"/>
  <c r="X1811" i="1"/>
  <c r="W1811" i="1"/>
  <c r="V1811" i="1"/>
  <c r="U1811" i="1"/>
  <c r="S1811" i="1"/>
  <c r="R1811" i="1"/>
  <c r="Q1811" i="1"/>
  <c r="P1811" i="1"/>
  <c r="O1811" i="1"/>
  <c r="N1811" i="1"/>
  <c r="M1811" i="1"/>
  <c r="L1811" i="1"/>
  <c r="K1811" i="1"/>
  <c r="J1811" i="1"/>
  <c r="I1811" i="1"/>
  <c r="H1811" i="1"/>
  <c r="G1811" i="1"/>
  <c r="F1811" i="1"/>
  <c r="E1811" i="1"/>
  <c r="D1811" i="1"/>
  <c r="C1811" i="1"/>
  <c r="B1811" i="1"/>
  <c r="A1811" i="1"/>
  <c r="AB1810" i="1"/>
  <c r="AA1810" i="1"/>
  <c r="Z1810" i="1"/>
  <c r="Y1810" i="1"/>
  <c r="X1810" i="1"/>
  <c r="W1810" i="1"/>
  <c r="V1810" i="1"/>
  <c r="U1810" i="1"/>
  <c r="S1810" i="1"/>
  <c r="R1810" i="1"/>
  <c r="Q1810" i="1"/>
  <c r="P1810" i="1"/>
  <c r="O1810" i="1"/>
  <c r="N1810" i="1"/>
  <c r="M1810" i="1"/>
  <c r="L1810" i="1"/>
  <c r="K1810" i="1"/>
  <c r="J1810" i="1"/>
  <c r="I1810" i="1"/>
  <c r="H1810" i="1"/>
  <c r="G1810" i="1"/>
  <c r="F1810" i="1"/>
  <c r="E1810" i="1"/>
  <c r="D1810" i="1"/>
  <c r="C1810" i="1"/>
  <c r="B1810" i="1"/>
  <c r="A1810" i="1"/>
  <c r="AB1809" i="1"/>
  <c r="AA1809" i="1"/>
  <c r="Z1809" i="1"/>
  <c r="Y1809" i="1"/>
  <c r="X1809" i="1"/>
  <c r="W1809" i="1"/>
  <c r="V1809" i="1"/>
  <c r="U1809" i="1"/>
  <c r="S1809" i="1"/>
  <c r="R1809" i="1"/>
  <c r="Q1809" i="1"/>
  <c r="P1809" i="1"/>
  <c r="O1809" i="1"/>
  <c r="N1809" i="1"/>
  <c r="M1809" i="1"/>
  <c r="L1809" i="1"/>
  <c r="K1809" i="1"/>
  <c r="J1809" i="1"/>
  <c r="I1809" i="1"/>
  <c r="H1809" i="1"/>
  <c r="G1809" i="1"/>
  <c r="F1809" i="1"/>
  <c r="E1809" i="1"/>
  <c r="D1809" i="1"/>
  <c r="C1809" i="1"/>
  <c r="B1809" i="1"/>
  <c r="A1809" i="1"/>
  <c r="AB1808" i="1"/>
  <c r="AA1808" i="1"/>
  <c r="Z1808" i="1"/>
  <c r="Y1808" i="1"/>
  <c r="X1808" i="1"/>
  <c r="W1808" i="1"/>
  <c r="V1808" i="1"/>
  <c r="U1808" i="1"/>
  <c r="S1808" i="1"/>
  <c r="R1808" i="1"/>
  <c r="Q1808" i="1"/>
  <c r="P1808" i="1"/>
  <c r="O1808" i="1"/>
  <c r="N1808" i="1"/>
  <c r="M1808" i="1"/>
  <c r="L1808" i="1"/>
  <c r="K1808" i="1"/>
  <c r="J1808" i="1"/>
  <c r="I1808" i="1"/>
  <c r="H1808" i="1"/>
  <c r="G1808" i="1"/>
  <c r="F1808" i="1"/>
  <c r="E1808" i="1"/>
  <c r="D1808" i="1"/>
  <c r="C1808" i="1"/>
  <c r="B1808" i="1"/>
  <c r="A1808" i="1"/>
  <c r="AB1807" i="1"/>
  <c r="AA1807" i="1"/>
  <c r="Z1807" i="1"/>
  <c r="Y1807" i="1"/>
  <c r="X1807" i="1"/>
  <c r="W1807" i="1"/>
  <c r="V1807" i="1"/>
  <c r="U1807" i="1"/>
  <c r="S1807" i="1"/>
  <c r="R1807" i="1"/>
  <c r="Q1807" i="1"/>
  <c r="P1807" i="1"/>
  <c r="O1807" i="1"/>
  <c r="N1807" i="1"/>
  <c r="M1807" i="1"/>
  <c r="L1807" i="1"/>
  <c r="K1807" i="1"/>
  <c r="J1807" i="1"/>
  <c r="I1807" i="1"/>
  <c r="H1807" i="1"/>
  <c r="G1807" i="1"/>
  <c r="F1807" i="1"/>
  <c r="E1807" i="1"/>
  <c r="D1807" i="1"/>
  <c r="C1807" i="1"/>
  <c r="B1807" i="1"/>
  <c r="A1807" i="1"/>
  <c r="AB1806" i="1"/>
  <c r="AA1806" i="1"/>
  <c r="Z1806" i="1"/>
  <c r="Y1806" i="1"/>
  <c r="X1806" i="1"/>
  <c r="W1806" i="1"/>
  <c r="V1806" i="1"/>
  <c r="U1806" i="1"/>
  <c r="S1806" i="1"/>
  <c r="R1806" i="1"/>
  <c r="Q1806" i="1"/>
  <c r="P1806" i="1"/>
  <c r="O1806" i="1"/>
  <c r="N1806" i="1"/>
  <c r="M1806" i="1"/>
  <c r="L1806" i="1"/>
  <c r="K1806" i="1"/>
  <c r="J1806" i="1"/>
  <c r="I1806" i="1"/>
  <c r="H1806" i="1"/>
  <c r="G1806" i="1"/>
  <c r="F1806" i="1"/>
  <c r="E1806" i="1"/>
  <c r="D1806" i="1"/>
  <c r="C1806" i="1"/>
  <c r="B1806" i="1"/>
  <c r="A1806" i="1"/>
  <c r="AB1805" i="1"/>
  <c r="AA1805" i="1"/>
  <c r="Z1805" i="1"/>
  <c r="Y1805" i="1"/>
  <c r="X1805" i="1"/>
  <c r="W1805" i="1"/>
  <c r="V1805" i="1"/>
  <c r="U1805" i="1"/>
  <c r="S1805" i="1"/>
  <c r="R1805" i="1"/>
  <c r="Q1805" i="1"/>
  <c r="P1805" i="1"/>
  <c r="O1805" i="1"/>
  <c r="N1805" i="1"/>
  <c r="M1805" i="1"/>
  <c r="L1805" i="1"/>
  <c r="K1805" i="1"/>
  <c r="J1805" i="1"/>
  <c r="I1805" i="1"/>
  <c r="H1805" i="1"/>
  <c r="G1805" i="1"/>
  <c r="F1805" i="1"/>
  <c r="E1805" i="1"/>
  <c r="D1805" i="1"/>
  <c r="C1805" i="1"/>
  <c r="B1805" i="1"/>
  <c r="A1805" i="1"/>
  <c r="AB1804" i="1"/>
  <c r="AA1804" i="1"/>
  <c r="Z1804" i="1"/>
  <c r="Y1804" i="1"/>
  <c r="X1804" i="1"/>
  <c r="W1804" i="1"/>
  <c r="V1804" i="1"/>
  <c r="U1804" i="1"/>
  <c r="S1804" i="1"/>
  <c r="R1804" i="1"/>
  <c r="Q1804" i="1"/>
  <c r="P1804" i="1"/>
  <c r="O1804" i="1"/>
  <c r="N1804" i="1"/>
  <c r="M1804" i="1"/>
  <c r="L1804" i="1"/>
  <c r="K1804" i="1"/>
  <c r="J1804" i="1"/>
  <c r="I1804" i="1"/>
  <c r="H1804" i="1"/>
  <c r="G1804" i="1"/>
  <c r="F1804" i="1"/>
  <c r="E1804" i="1"/>
  <c r="D1804" i="1"/>
  <c r="C1804" i="1"/>
  <c r="B1804" i="1"/>
  <c r="A1804" i="1"/>
  <c r="AB1803" i="1"/>
  <c r="AA1803" i="1"/>
  <c r="Z1803" i="1"/>
  <c r="Y1803" i="1"/>
  <c r="X1803" i="1"/>
  <c r="W1803" i="1"/>
  <c r="V1803" i="1"/>
  <c r="U1803" i="1"/>
  <c r="S1803" i="1"/>
  <c r="R1803" i="1"/>
  <c r="Q1803" i="1"/>
  <c r="P1803" i="1"/>
  <c r="O1803" i="1"/>
  <c r="N1803" i="1"/>
  <c r="M1803" i="1"/>
  <c r="L1803" i="1"/>
  <c r="K1803" i="1"/>
  <c r="J1803" i="1"/>
  <c r="I1803" i="1"/>
  <c r="H1803" i="1"/>
  <c r="G1803" i="1"/>
  <c r="F1803" i="1"/>
  <c r="E1803" i="1"/>
  <c r="D1803" i="1"/>
  <c r="C1803" i="1"/>
  <c r="B1803" i="1"/>
  <c r="A1803" i="1"/>
  <c r="AB1802" i="1"/>
  <c r="AA1802" i="1"/>
  <c r="Z1802" i="1"/>
  <c r="Y1802" i="1"/>
  <c r="X1802" i="1"/>
  <c r="W1802" i="1"/>
  <c r="V1802" i="1"/>
  <c r="U1802" i="1"/>
  <c r="S1802" i="1"/>
  <c r="R1802" i="1"/>
  <c r="Q1802" i="1"/>
  <c r="P1802" i="1"/>
  <c r="O1802" i="1"/>
  <c r="N1802" i="1"/>
  <c r="M1802" i="1"/>
  <c r="L1802" i="1"/>
  <c r="K1802" i="1"/>
  <c r="J1802" i="1"/>
  <c r="I1802" i="1"/>
  <c r="H1802" i="1"/>
  <c r="G1802" i="1"/>
  <c r="F1802" i="1"/>
  <c r="E1802" i="1"/>
  <c r="D1802" i="1"/>
  <c r="C1802" i="1"/>
  <c r="B1802" i="1"/>
  <c r="A1802" i="1"/>
  <c r="AB1801" i="1"/>
  <c r="AA1801" i="1"/>
  <c r="Z1801" i="1"/>
  <c r="Y1801" i="1"/>
  <c r="X1801" i="1"/>
  <c r="W1801" i="1"/>
  <c r="V1801" i="1"/>
  <c r="U1801" i="1"/>
  <c r="S1801" i="1"/>
  <c r="R1801" i="1"/>
  <c r="Q1801" i="1"/>
  <c r="P1801" i="1"/>
  <c r="O1801" i="1"/>
  <c r="N1801" i="1"/>
  <c r="M1801" i="1"/>
  <c r="L1801" i="1"/>
  <c r="K1801" i="1"/>
  <c r="J1801" i="1"/>
  <c r="I1801" i="1"/>
  <c r="H1801" i="1"/>
  <c r="G1801" i="1"/>
  <c r="F1801" i="1"/>
  <c r="E1801" i="1"/>
  <c r="D1801" i="1"/>
  <c r="C1801" i="1"/>
  <c r="B1801" i="1"/>
  <c r="A1801" i="1"/>
  <c r="AB1800" i="1"/>
  <c r="AA1800" i="1"/>
  <c r="Z1800" i="1"/>
  <c r="Y1800" i="1"/>
  <c r="X1800" i="1"/>
  <c r="W1800" i="1"/>
  <c r="V1800" i="1"/>
  <c r="U1800" i="1"/>
  <c r="S1800" i="1"/>
  <c r="R1800" i="1"/>
  <c r="Q1800" i="1"/>
  <c r="P1800" i="1"/>
  <c r="O1800" i="1"/>
  <c r="N1800" i="1"/>
  <c r="M1800" i="1"/>
  <c r="L1800" i="1"/>
  <c r="K1800" i="1"/>
  <c r="J1800" i="1"/>
  <c r="I1800" i="1"/>
  <c r="H1800" i="1"/>
  <c r="G1800" i="1"/>
  <c r="F1800" i="1"/>
  <c r="E1800" i="1"/>
  <c r="D1800" i="1"/>
  <c r="C1800" i="1"/>
  <c r="B1800" i="1"/>
  <c r="A1800" i="1"/>
  <c r="AB1799" i="1"/>
  <c r="AA1799" i="1"/>
  <c r="Z1799" i="1"/>
  <c r="Y1799" i="1"/>
  <c r="X1799" i="1"/>
  <c r="W1799" i="1"/>
  <c r="V1799" i="1"/>
  <c r="U1799" i="1"/>
  <c r="S1799" i="1"/>
  <c r="R1799" i="1"/>
  <c r="Q1799" i="1"/>
  <c r="P1799" i="1"/>
  <c r="O1799" i="1"/>
  <c r="N1799" i="1"/>
  <c r="M1799" i="1"/>
  <c r="L1799" i="1"/>
  <c r="K1799" i="1"/>
  <c r="J1799" i="1"/>
  <c r="I1799" i="1"/>
  <c r="H1799" i="1"/>
  <c r="G1799" i="1"/>
  <c r="F1799" i="1"/>
  <c r="E1799" i="1"/>
  <c r="D1799" i="1"/>
  <c r="C1799" i="1"/>
  <c r="B1799" i="1"/>
  <c r="A1799" i="1"/>
  <c r="AB1798" i="1"/>
  <c r="AA1798" i="1"/>
  <c r="Z1798" i="1"/>
  <c r="Y1798" i="1"/>
  <c r="X1798" i="1"/>
  <c r="W1798" i="1"/>
  <c r="V1798" i="1"/>
  <c r="U1798" i="1"/>
  <c r="S1798" i="1"/>
  <c r="R1798" i="1"/>
  <c r="Q1798" i="1"/>
  <c r="P1798" i="1"/>
  <c r="O1798" i="1"/>
  <c r="N1798" i="1"/>
  <c r="M1798" i="1"/>
  <c r="L1798" i="1"/>
  <c r="K1798" i="1"/>
  <c r="J1798" i="1"/>
  <c r="I1798" i="1"/>
  <c r="H1798" i="1"/>
  <c r="G1798" i="1"/>
  <c r="F1798" i="1"/>
  <c r="E1798" i="1"/>
  <c r="D1798" i="1"/>
  <c r="C1798" i="1"/>
  <c r="B1798" i="1"/>
  <c r="A1798" i="1"/>
  <c r="AB1797" i="1"/>
  <c r="AA1797" i="1"/>
  <c r="Z1797" i="1"/>
  <c r="Y1797" i="1"/>
  <c r="X1797" i="1"/>
  <c r="W1797" i="1"/>
  <c r="V1797" i="1"/>
  <c r="U1797" i="1"/>
  <c r="S1797" i="1"/>
  <c r="R1797" i="1"/>
  <c r="Q1797" i="1"/>
  <c r="P1797" i="1"/>
  <c r="O1797" i="1"/>
  <c r="N1797" i="1"/>
  <c r="M1797" i="1"/>
  <c r="L1797" i="1"/>
  <c r="K1797" i="1"/>
  <c r="J1797" i="1"/>
  <c r="I1797" i="1"/>
  <c r="H1797" i="1"/>
  <c r="G1797" i="1"/>
  <c r="F1797" i="1"/>
  <c r="E1797" i="1"/>
  <c r="D1797" i="1"/>
  <c r="C1797" i="1"/>
  <c r="B1797" i="1"/>
  <c r="A1797" i="1"/>
  <c r="AB1796" i="1"/>
  <c r="AA1796" i="1"/>
  <c r="Z1796" i="1"/>
  <c r="Y1796" i="1"/>
  <c r="X1796" i="1"/>
  <c r="W1796" i="1"/>
  <c r="V1796" i="1"/>
  <c r="U1796" i="1"/>
  <c r="S1796" i="1"/>
  <c r="R1796" i="1"/>
  <c r="Q1796" i="1"/>
  <c r="P1796" i="1"/>
  <c r="O1796" i="1"/>
  <c r="N1796" i="1"/>
  <c r="M1796" i="1"/>
  <c r="L1796" i="1"/>
  <c r="K1796" i="1"/>
  <c r="J1796" i="1"/>
  <c r="I1796" i="1"/>
  <c r="H1796" i="1"/>
  <c r="G1796" i="1"/>
  <c r="F1796" i="1"/>
  <c r="E1796" i="1"/>
  <c r="D1796" i="1"/>
  <c r="C1796" i="1"/>
  <c r="B1796" i="1"/>
  <c r="A1796" i="1"/>
  <c r="AB1795" i="1"/>
  <c r="AA1795" i="1"/>
  <c r="Z1795" i="1"/>
  <c r="Y1795" i="1"/>
  <c r="X1795" i="1"/>
  <c r="W1795" i="1"/>
  <c r="V1795" i="1"/>
  <c r="U1795" i="1"/>
  <c r="S1795" i="1"/>
  <c r="R1795" i="1"/>
  <c r="Q1795" i="1"/>
  <c r="P1795" i="1"/>
  <c r="O1795" i="1"/>
  <c r="N1795" i="1"/>
  <c r="M1795" i="1"/>
  <c r="L1795" i="1"/>
  <c r="K1795" i="1"/>
  <c r="J1795" i="1"/>
  <c r="I1795" i="1"/>
  <c r="H1795" i="1"/>
  <c r="G1795" i="1"/>
  <c r="F1795" i="1"/>
  <c r="E1795" i="1"/>
  <c r="D1795" i="1"/>
  <c r="C1795" i="1"/>
  <c r="B1795" i="1"/>
  <c r="A1795" i="1"/>
  <c r="AB1794" i="1"/>
  <c r="AA1794" i="1"/>
  <c r="Z1794" i="1"/>
  <c r="Y1794" i="1"/>
  <c r="X1794" i="1"/>
  <c r="W1794" i="1"/>
  <c r="V1794" i="1"/>
  <c r="U1794" i="1"/>
  <c r="S1794" i="1"/>
  <c r="R1794" i="1"/>
  <c r="Q1794" i="1"/>
  <c r="P1794" i="1"/>
  <c r="O1794" i="1"/>
  <c r="N1794" i="1"/>
  <c r="M1794" i="1"/>
  <c r="L1794" i="1"/>
  <c r="K1794" i="1"/>
  <c r="J1794" i="1"/>
  <c r="I1794" i="1"/>
  <c r="H1794" i="1"/>
  <c r="G1794" i="1"/>
  <c r="F1794" i="1"/>
  <c r="E1794" i="1"/>
  <c r="D1794" i="1"/>
  <c r="C1794" i="1"/>
  <c r="B1794" i="1"/>
  <c r="A1794" i="1"/>
  <c r="AB1793" i="1"/>
  <c r="AA1793" i="1"/>
  <c r="Z1793" i="1"/>
  <c r="Y1793" i="1"/>
  <c r="X1793" i="1"/>
  <c r="W1793" i="1"/>
  <c r="V1793" i="1"/>
  <c r="U1793" i="1"/>
  <c r="S1793" i="1"/>
  <c r="R1793" i="1"/>
  <c r="Q1793" i="1"/>
  <c r="P1793" i="1"/>
  <c r="O1793" i="1"/>
  <c r="N1793" i="1"/>
  <c r="M1793" i="1"/>
  <c r="L1793" i="1"/>
  <c r="K1793" i="1"/>
  <c r="J1793" i="1"/>
  <c r="I1793" i="1"/>
  <c r="H1793" i="1"/>
  <c r="G1793" i="1"/>
  <c r="F1793" i="1"/>
  <c r="E1793" i="1"/>
  <c r="D1793" i="1"/>
  <c r="C1793" i="1"/>
  <c r="B1793" i="1"/>
  <c r="A1793" i="1"/>
  <c r="AB1792" i="1"/>
  <c r="AA1792" i="1"/>
  <c r="Z1792" i="1"/>
  <c r="Y1792" i="1"/>
  <c r="X1792" i="1"/>
  <c r="W1792" i="1"/>
  <c r="V1792" i="1"/>
  <c r="U1792" i="1"/>
  <c r="S1792" i="1"/>
  <c r="R1792" i="1"/>
  <c r="Q1792" i="1"/>
  <c r="P1792" i="1"/>
  <c r="O1792" i="1"/>
  <c r="N1792" i="1"/>
  <c r="M1792" i="1"/>
  <c r="L1792" i="1"/>
  <c r="K1792" i="1"/>
  <c r="J1792" i="1"/>
  <c r="I1792" i="1"/>
  <c r="H1792" i="1"/>
  <c r="G1792" i="1"/>
  <c r="F1792" i="1"/>
  <c r="E1792" i="1"/>
  <c r="D1792" i="1"/>
  <c r="C1792" i="1"/>
  <c r="B1792" i="1"/>
  <c r="A1792" i="1"/>
  <c r="AB1791" i="1"/>
  <c r="AA1791" i="1"/>
  <c r="Z1791" i="1"/>
  <c r="Y1791" i="1"/>
  <c r="X1791" i="1"/>
  <c r="W1791" i="1"/>
  <c r="V1791" i="1"/>
  <c r="U1791" i="1"/>
  <c r="S1791" i="1"/>
  <c r="R1791" i="1"/>
  <c r="Q1791" i="1"/>
  <c r="P1791" i="1"/>
  <c r="O1791" i="1"/>
  <c r="N1791" i="1"/>
  <c r="M1791" i="1"/>
  <c r="L1791" i="1"/>
  <c r="K1791" i="1"/>
  <c r="J1791" i="1"/>
  <c r="I1791" i="1"/>
  <c r="H1791" i="1"/>
  <c r="G1791" i="1"/>
  <c r="F1791" i="1"/>
  <c r="E1791" i="1"/>
  <c r="D1791" i="1"/>
  <c r="C1791" i="1"/>
  <c r="B1791" i="1"/>
  <c r="A1791" i="1"/>
  <c r="AB1790" i="1"/>
  <c r="AA1790" i="1"/>
  <c r="Z1790" i="1"/>
  <c r="Y1790" i="1"/>
  <c r="X1790" i="1"/>
  <c r="W1790" i="1"/>
  <c r="V1790" i="1"/>
  <c r="U1790" i="1"/>
  <c r="S1790" i="1"/>
  <c r="R1790" i="1"/>
  <c r="Q1790" i="1"/>
  <c r="P1790" i="1"/>
  <c r="O1790" i="1"/>
  <c r="N1790" i="1"/>
  <c r="M1790" i="1"/>
  <c r="L1790" i="1"/>
  <c r="K1790" i="1"/>
  <c r="J1790" i="1"/>
  <c r="I1790" i="1"/>
  <c r="H1790" i="1"/>
  <c r="G1790" i="1"/>
  <c r="F1790" i="1"/>
  <c r="E1790" i="1"/>
  <c r="D1790" i="1"/>
  <c r="C1790" i="1"/>
  <c r="B1790" i="1"/>
  <c r="A1790" i="1"/>
  <c r="AB1789" i="1"/>
  <c r="AA1789" i="1"/>
  <c r="Z1789" i="1"/>
  <c r="Y1789" i="1"/>
  <c r="X1789" i="1"/>
  <c r="W1789" i="1"/>
  <c r="V1789" i="1"/>
  <c r="U1789" i="1"/>
  <c r="S1789" i="1"/>
  <c r="R1789" i="1"/>
  <c r="Q1789" i="1"/>
  <c r="P1789" i="1"/>
  <c r="O1789" i="1"/>
  <c r="N1789" i="1"/>
  <c r="M1789" i="1"/>
  <c r="L1789" i="1"/>
  <c r="K1789" i="1"/>
  <c r="J1789" i="1"/>
  <c r="I1789" i="1"/>
  <c r="H1789" i="1"/>
  <c r="G1789" i="1"/>
  <c r="F1789" i="1"/>
  <c r="E1789" i="1"/>
  <c r="D1789" i="1"/>
  <c r="C1789" i="1"/>
  <c r="B1789" i="1"/>
  <c r="A1789" i="1"/>
  <c r="AB1788" i="1"/>
  <c r="AA1788" i="1"/>
  <c r="Z1788" i="1"/>
  <c r="Y1788" i="1"/>
  <c r="X1788" i="1"/>
  <c r="W1788" i="1"/>
  <c r="V1788" i="1"/>
  <c r="U1788" i="1"/>
  <c r="S1788" i="1"/>
  <c r="R1788" i="1"/>
  <c r="Q1788" i="1"/>
  <c r="P1788" i="1"/>
  <c r="O1788" i="1"/>
  <c r="N1788" i="1"/>
  <c r="M1788" i="1"/>
  <c r="L1788" i="1"/>
  <c r="K1788" i="1"/>
  <c r="J1788" i="1"/>
  <c r="I1788" i="1"/>
  <c r="H1788" i="1"/>
  <c r="G1788" i="1"/>
  <c r="F1788" i="1"/>
  <c r="E1788" i="1"/>
  <c r="D1788" i="1"/>
  <c r="C1788" i="1"/>
  <c r="B1788" i="1"/>
  <c r="A1788" i="1"/>
  <c r="AB1787" i="1"/>
  <c r="AA1787" i="1"/>
  <c r="Z1787" i="1"/>
  <c r="Y1787" i="1"/>
  <c r="X1787" i="1"/>
  <c r="W1787" i="1"/>
  <c r="V1787" i="1"/>
  <c r="U1787" i="1"/>
  <c r="S1787" i="1"/>
  <c r="R1787" i="1"/>
  <c r="Q1787" i="1"/>
  <c r="P1787" i="1"/>
  <c r="O1787" i="1"/>
  <c r="N1787" i="1"/>
  <c r="M1787" i="1"/>
  <c r="L1787" i="1"/>
  <c r="K1787" i="1"/>
  <c r="J1787" i="1"/>
  <c r="I1787" i="1"/>
  <c r="H1787" i="1"/>
  <c r="G1787" i="1"/>
  <c r="F1787" i="1"/>
  <c r="E1787" i="1"/>
  <c r="D1787" i="1"/>
  <c r="C1787" i="1"/>
  <c r="B1787" i="1"/>
  <c r="A1787" i="1"/>
  <c r="AB1786" i="1"/>
  <c r="AA1786" i="1"/>
  <c r="Z1786" i="1"/>
  <c r="Y1786" i="1"/>
  <c r="X1786" i="1"/>
  <c r="W1786" i="1"/>
  <c r="V1786" i="1"/>
  <c r="U1786" i="1"/>
  <c r="S1786" i="1"/>
  <c r="R1786" i="1"/>
  <c r="Q1786" i="1"/>
  <c r="P1786" i="1"/>
  <c r="O1786" i="1"/>
  <c r="N1786" i="1"/>
  <c r="M1786" i="1"/>
  <c r="L1786" i="1"/>
  <c r="K1786" i="1"/>
  <c r="J1786" i="1"/>
  <c r="I1786" i="1"/>
  <c r="H1786" i="1"/>
  <c r="G1786" i="1"/>
  <c r="F1786" i="1"/>
  <c r="E1786" i="1"/>
  <c r="D1786" i="1"/>
  <c r="C1786" i="1"/>
  <c r="B1786" i="1"/>
  <c r="A1786" i="1"/>
  <c r="AB1785" i="1"/>
  <c r="AA1785" i="1"/>
  <c r="Z1785" i="1"/>
  <c r="Y1785" i="1"/>
  <c r="X1785" i="1"/>
  <c r="W1785" i="1"/>
  <c r="V1785" i="1"/>
  <c r="U1785" i="1"/>
  <c r="S1785" i="1"/>
  <c r="R1785" i="1"/>
  <c r="Q1785" i="1"/>
  <c r="P1785" i="1"/>
  <c r="O1785" i="1"/>
  <c r="N1785" i="1"/>
  <c r="M1785" i="1"/>
  <c r="L1785" i="1"/>
  <c r="K1785" i="1"/>
  <c r="J1785" i="1"/>
  <c r="I1785" i="1"/>
  <c r="H1785" i="1"/>
  <c r="G1785" i="1"/>
  <c r="F1785" i="1"/>
  <c r="E1785" i="1"/>
  <c r="D1785" i="1"/>
  <c r="C1785" i="1"/>
  <c r="B1785" i="1"/>
  <c r="A1785" i="1"/>
  <c r="AB1784" i="1"/>
  <c r="AA1784" i="1"/>
  <c r="Z1784" i="1"/>
  <c r="Y1784" i="1"/>
  <c r="X1784" i="1"/>
  <c r="W1784" i="1"/>
  <c r="V1784" i="1"/>
  <c r="U1784" i="1"/>
  <c r="S1784" i="1"/>
  <c r="R1784" i="1"/>
  <c r="Q1784" i="1"/>
  <c r="P1784" i="1"/>
  <c r="O1784" i="1"/>
  <c r="N1784" i="1"/>
  <c r="M1784" i="1"/>
  <c r="L1784" i="1"/>
  <c r="K1784" i="1"/>
  <c r="J1784" i="1"/>
  <c r="I1784" i="1"/>
  <c r="H1784" i="1"/>
  <c r="G1784" i="1"/>
  <c r="F1784" i="1"/>
  <c r="E1784" i="1"/>
  <c r="D1784" i="1"/>
  <c r="C1784" i="1"/>
  <c r="B1784" i="1"/>
  <c r="A1784" i="1"/>
  <c r="AB1783" i="1"/>
  <c r="AA1783" i="1"/>
  <c r="Z1783" i="1"/>
  <c r="Y1783" i="1"/>
  <c r="X1783" i="1"/>
  <c r="W1783" i="1"/>
  <c r="V1783" i="1"/>
  <c r="U1783" i="1"/>
  <c r="S1783" i="1"/>
  <c r="R1783" i="1"/>
  <c r="Q1783" i="1"/>
  <c r="P1783" i="1"/>
  <c r="O1783" i="1"/>
  <c r="N1783" i="1"/>
  <c r="M1783" i="1"/>
  <c r="L1783" i="1"/>
  <c r="K1783" i="1"/>
  <c r="J1783" i="1"/>
  <c r="I1783" i="1"/>
  <c r="H1783" i="1"/>
  <c r="G1783" i="1"/>
  <c r="F1783" i="1"/>
  <c r="E1783" i="1"/>
  <c r="D1783" i="1"/>
  <c r="C1783" i="1"/>
  <c r="B1783" i="1"/>
  <c r="A1783" i="1"/>
  <c r="AB1782" i="1"/>
  <c r="AA1782" i="1"/>
  <c r="Z1782" i="1"/>
  <c r="Y1782" i="1"/>
  <c r="X1782" i="1"/>
  <c r="W1782" i="1"/>
  <c r="V1782" i="1"/>
  <c r="U1782" i="1"/>
  <c r="S1782" i="1"/>
  <c r="R1782" i="1"/>
  <c r="Q1782" i="1"/>
  <c r="P1782" i="1"/>
  <c r="O1782" i="1"/>
  <c r="N1782" i="1"/>
  <c r="M1782" i="1"/>
  <c r="L1782" i="1"/>
  <c r="K1782" i="1"/>
  <c r="J1782" i="1"/>
  <c r="I1782" i="1"/>
  <c r="H1782" i="1"/>
  <c r="G1782" i="1"/>
  <c r="F1782" i="1"/>
  <c r="E1782" i="1"/>
  <c r="D1782" i="1"/>
  <c r="C1782" i="1"/>
  <c r="B1782" i="1"/>
  <c r="A1782" i="1"/>
  <c r="AB1781" i="1"/>
  <c r="AA1781" i="1"/>
  <c r="Z1781" i="1"/>
  <c r="Y1781" i="1"/>
  <c r="X1781" i="1"/>
  <c r="W1781" i="1"/>
  <c r="V1781" i="1"/>
  <c r="U1781" i="1"/>
  <c r="S1781" i="1"/>
  <c r="R1781" i="1"/>
  <c r="Q1781" i="1"/>
  <c r="P1781" i="1"/>
  <c r="O1781" i="1"/>
  <c r="N1781" i="1"/>
  <c r="M1781" i="1"/>
  <c r="L1781" i="1"/>
  <c r="K1781" i="1"/>
  <c r="J1781" i="1"/>
  <c r="I1781" i="1"/>
  <c r="H1781" i="1"/>
  <c r="G1781" i="1"/>
  <c r="F1781" i="1"/>
  <c r="E1781" i="1"/>
  <c r="D1781" i="1"/>
  <c r="C1781" i="1"/>
  <c r="B1781" i="1"/>
  <c r="A1781" i="1"/>
  <c r="AB1780" i="1"/>
  <c r="AA1780" i="1"/>
  <c r="Z1780" i="1"/>
  <c r="Y1780" i="1"/>
  <c r="X1780" i="1"/>
  <c r="W1780" i="1"/>
  <c r="V1780" i="1"/>
  <c r="U1780" i="1"/>
  <c r="S1780" i="1"/>
  <c r="R1780" i="1"/>
  <c r="Q1780" i="1"/>
  <c r="P1780" i="1"/>
  <c r="O1780" i="1"/>
  <c r="N1780" i="1"/>
  <c r="M1780" i="1"/>
  <c r="L1780" i="1"/>
  <c r="K1780" i="1"/>
  <c r="J1780" i="1"/>
  <c r="I1780" i="1"/>
  <c r="H1780" i="1"/>
  <c r="G1780" i="1"/>
  <c r="F1780" i="1"/>
  <c r="E1780" i="1"/>
  <c r="D1780" i="1"/>
  <c r="C1780" i="1"/>
  <c r="B1780" i="1"/>
  <c r="A1780" i="1"/>
  <c r="AB1779" i="1"/>
  <c r="AA1779" i="1"/>
  <c r="Z1779" i="1"/>
  <c r="Y1779" i="1"/>
  <c r="X1779" i="1"/>
  <c r="W1779" i="1"/>
  <c r="V1779" i="1"/>
  <c r="U1779" i="1"/>
  <c r="S1779" i="1"/>
  <c r="R1779" i="1"/>
  <c r="Q1779" i="1"/>
  <c r="P1779" i="1"/>
  <c r="O1779" i="1"/>
  <c r="N1779" i="1"/>
  <c r="M1779" i="1"/>
  <c r="L1779" i="1"/>
  <c r="K1779" i="1"/>
  <c r="J1779" i="1"/>
  <c r="I1779" i="1"/>
  <c r="H1779" i="1"/>
  <c r="G1779" i="1"/>
  <c r="F1779" i="1"/>
  <c r="E1779" i="1"/>
  <c r="D1779" i="1"/>
  <c r="C1779" i="1"/>
  <c r="B1779" i="1"/>
  <c r="A1779" i="1"/>
  <c r="AB1778" i="1"/>
  <c r="AA1778" i="1"/>
  <c r="Z1778" i="1"/>
  <c r="Y1778" i="1"/>
  <c r="X1778" i="1"/>
  <c r="W1778" i="1"/>
  <c r="V1778" i="1"/>
  <c r="U1778" i="1"/>
  <c r="S1778" i="1"/>
  <c r="R1778" i="1"/>
  <c r="Q1778" i="1"/>
  <c r="P1778" i="1"/>
  <c r="O1778" i="1"/>
  <c r="N1778" i="1"/>
  <c r="M1778" i="1"/>
  <c r="L1778" i="1"/>
  <c r="K1778" i="1"/>
  <c r="J1778" i="1"/>
  <c r="I1778" i="1"/>
  <c r="H1778" i="1"/>
  <c r="G1778" i="1"/>
  <c r="F1778" i="1"/>
  <c r="E1778" i="1"/>
  <c r="D1778" i="1"/>
  <c r="C1778" i="1"/>
  <c r="B1778" i="1"/>
  <c r="A1778" i="1"/>
  <c r="AB1777" i="1"/>
  <c r="AA1777" i="1"/>
  <c r="Z1777" i="1"/>
  <c r="Y1777" i="1"/>
  <c r="X1777" i="1"/>
  <c r="W1777" i="1"/>
  <c r="V1777" i="1"/>
  <c r="U1777" i="1"/>
  <c r="S1777" i="1"/>
  <c r="R1777" i="1"/>
  <c r="Q1777" i="1"/>
  <c r="P1777" i="1"/>
  <c r="O1777" i="1"/>
  <c r="N1777" i="1"/>
  <c r="M1777" i="1"/>
  <c r="L1777" i="1"/>
  <c r="K1777" i="1"/>
  <c r="J1777" i="1"/>
  <c r="I1777" i="1"/>
  <c r="H1777" i="1"/>
  <c r="G1777" i="1"/>
  <c r="F1777" i="1"/>
  <c r="E1777" i="1"/>
  <c r="D1777" i="1"/>
  <c r="C1777" i="1"/>
  <c r="B1777" i="1"/>
  <c r="A1777" i="1"/>
  <c r="AB1776" i="1"/>
  <c r="AA1776" i="1"/>
  <c r="Z1776" i="1"/>
  <c r="Y1776" i="1"/>
  <c r="X1776" i="1"/>
  <c r="W1776" i="1"/>
  <c r="V1776" i="1"/>
  <c r="U1776" i="1"/>
  <c r="S1776" i="1"/>
  <c r="R1776" i="1"/>
  <c r="Q1776" i="1"/>
  <c r="P1776" i="1"/>
  <c r="O1776" i="1"/>
  <c r="N1776" i="1"/>
  <c r="M1776" i="1"/>
  <c r="L1776" i="1"/>
  <c r="K1776" i="1"/>
  <c r="J1776" i="1"/>
  <c r="I1776" i="1"/>
  <c r="H1776" i="1"/>
  <c r="G1776" i="1"/>
  <c r="F1776" i="1"/>
  <c r="E1776" i="1"/>
  <c r="D1776" i="1"/>
  <c r="C1776" i="1"/>
  <c r="B1776" i="1"/>
  <c r="A1776" i="1"/>
  <c r="AB1775" i="1"/>
  <c r="AA1775" i="1"/>
  <c r="Z1775" i="1"/>
  <c r="Y1775" i="1"/>
  <c r="X1775" i="1"/>
  <c r="W1775" i="1"/>
  <c r="V1775" i="1"/>
  <c r="U1775" i="1"/>
  <c r="S1775" i="1"/>
  <c r="R1775" i="1"/>
  <c r="Q1775" i="1"/>
  <c r="P1775" i="1"/>
  <c r="O1775" i="1"/>
  <c r="N1775" i="1"/>
  <c r="M1775" i="1"/>
  <c r="L1775" i="1"/>
  <c r="K1775" i="1"/>
  <c r="J1775" i="1"/>
  <c r="I1775" i="1"/>
  <c r="H1775" i="1"/>
  <c r="G1775" i="1"/>
  <c r="F1775" i="1"/>
  <c r="E1775" i="1"/>
  <c r="D1775" i="1"/>
  <c r="C1775" i="1"/>
  <c r="B1775" i="1"/>
  <c r="A1775" i="1"/>
  <c r="AB1774" i="1"/>
  <c r="AA1774" i="1"/>
  <c r="Z1774" i="1"/>
  <c r="Y1774" i="1"/>
  <c r="X1774" i="1"/>
  <c r="W1774" i="1"/>
  <c r="V1774" i="1"/>
  <c r="U1774" i="1"/>
  <c r="S1774" i="1"/>
  <c r="R1774" i="1"/>
  <c r="Q1774" i="1"/>
  <c r="P1774" i="1"/>
  <c r="O1774" i="1"/>
  <c r="N1774" i="1"/>
  <c r="M1774" i="1"/>
  <c r="L1774" i="1"/>
  <c r="K1774" i="1"/>
  <c r="J1774" i="1"/>
  <c r="I1774" i="1"/>
  <c r="H1774" i="1"/>
  <c r="G1774" i="1"/>
  <c r="F1774" i="1"/>
  <c r="E1774" i="1"/>
  <c r="D1774" i="1"/>
  <c r="C1774" i="1"/>
  <c r="B1774" i="1"/>
  <c r="A1774" i="1"/>
  <c r="AB1773" i="1"/>
  <c r="AA1773" i="1"/>
  <c r="Z1773" i="1"/>
  <c r="Y1773" i="1"/>
  <c r="X1773" i="1"/>
  <c r="W1773" i="1"/>
  <c r="V1773" i="1"/>
  <c r="U1773" i="1"/>
  <c r="S1773" i="1"/>
  <c r="R1773" i="1"/>
  <c r="Q1773" i="1"/>
  <c r="P1773" i="1"/>
  <c r="O1773" i="1"/>
  <c r="N1773" i="1"/>
  <c r="M1773" i="1"/>
  <c r="L1773" i="1"/>
  <c r="K1773" i="1"/>
  <c r="J1773" i="1"/>
  <c r="I1773" i="1"/>
  <c r="H1773" i="1"/>
  <c r="G1773" i="1"/>
  <c r="F1773" i="1"/>
  <c r="E1773" i="1"/>
  <c r="D1773" i="1"/>
  <c r="C1773" i="1"/>
  <c r="B1773" i="1"/>
  <c r="A1773" i="1"/>
  <c r="AB1772" i="1"/>
  <c r="AA1772" i="1"/>
  <c r="Z1772" i="1"/>
  <c r="Y1772" i="1"/>
  <c r="X1772" i="1"/>
  <c r="W1772" i="1"/>
  <c r="V1772" i="1"/>
  <c r="U1772" i="1"/>
  <c r="S1772" i="1"/>
  <c r="R1772" i="1"/>
  <c r="Q1772" i="1"/>
  <c r="P1772" i="1"/>
  <c r="O1772" i="1"/>
  <c r="N1772" i="1"/>
  <c r="M1772" i="1"/>
  <c r="L1772" i="1"/>
  <c r="K1772" i="1"/>
  <c r="J1772" i="1"/>
  <c r="I1772" i="1"/>
  <c r="H1772" i="1"/>
  <c r="G1772" i="1"/>
  <c r="F1772" i="1"/>
  <c r="E1772" i="1"/>
  <c r="D1772" i="1"/>
  <c r="C1772" i="1"/>
  <c r="B1772" i="1"/>
  <c r="A1772" i="1"/>
  <c r="AB1771" i="1"/>
  <c r="AA1771" i="1"/>
  <c r="Z1771" i="1"/>
  <c r="Y1771" i="1"/>
  <c r="X1771" i="1"/>
  <c r="W1771" i="1"/>
  <c r="V1771" i="1"/>
  <c r="U1771" i="1"/>
  <c r="S1771" i="1"/>
  <c r="R1771" i="1"/>
  <c r="Q1771" i="1"/>
  <c r="P1771" i="1"/>
  <c r="O1771" i="1"/>
  <c r="N1771" i="1"/>
  <c r="M1771" i="1"/>
  <c r="L1771" i="1"/>
  <c r="K1771" i="1"/>
  <c r="J1771" i="1"/>
  <c r="I1771" i="1"/>
  <c r="H1771" i="1"/>
  <c r="G1771" i="1"/>
  <c r="F1771" i="1"/>
  <c r="E1771" i="1"/>
  <c r="D1771" i="1"/>
  <c r="C1771" i="1"/>
  <c r="B1771" i="1"/>
  <c r="A1771" i="1"/>
  <c r="AB1770" i="1"/>
  <c r="AA1770" i="1"/>
  <c r="Z1770" i="1"/>
  <c r="Y1770" i="1"/>
  <c r="X1770" i="1"/>
  <c r="W1770" i="1"/>
  <c r="V1770" i="1"/>
  <c r="U1770" i="1"/>
  <c r="S1770" i="1"/>
  <c r="R1770" i="1"/>
  <c r="Q1770" i="1"/>
  <c r="P1770" i="1"/>
  <c r="O1770" i="1"/>
  <c r="N1770" i="1"/>
  <c r="M1770" i="1"/>
  <c r="L1770" i="1"/>
  <c r="K1770" i="1"/>
  <c r="J1770" i="1"/>
  <c r="I1770" i="1"/>
  <c r="H1770" i="1"/>
  <c r="G1770" i="1"/>
  <c r="F1770" i="1"/>
  <c r="E1770" i="1"/>
  <c r="D1770" i="1"/>
  <c r="C1770" i="1"/>
  <c r="B1770" i="1"/>
  <c r="A1770" i="1"/>
  <c r="AB1769" i="1"/>
  <c r="AA1769" i="1"/>
  <c r="Z1769" i="1"/>
  <c r="Y1769" i="1"/>
  <c r="X1769" i="1"/>
  <c r="W1769" i="1"/>
  <c r="V1769" i="1"/>
  <c r="U1769" i="1"/>
  <c r="S1769" i="1"/>
  <c r="R1769" i="1"/>
  <c r="Q1769" i="1"/>
  <c r="P1769" i="1"/>
  <c r="O1769" i="1"/>
  <c r="N1769" i="1"/>
  <c r="M1769" i="1"/>
  <c r="L1769" i="1"/>
  <c r="K1769" i="1"/>
  <c r="J1769" i="1"/>
  <c r="I1769" i="1"/>
  <c r="H1769" i="1"/>
  <c r="G1769" i="1"/>
  <c r="F1769" i="1"/>
  <c r="E1769" i="1"/>
  <c r="D1769" i="1"/>
  <c r="C1769" i="1"/>
  <c r="B1769" i="1"/>
  <c r="A1769" i="1"/>
  <c r="AB1768" i="1"/>
  <c r="AA1768" i="1"/>
  <c r="Z1768" i="1"/>
  <c r="Y1768" i="1"/>
  <c r="X1768" i="1"/>
  <c r="W1768" i="1"/>
  <c r="V1768" i="1"/>
  <c r="U1768" i="1"/>
  <c r="S1768" i="1"/>
  <c r="R1768" i="1"/>
  <c r="Q1768" i="1"/>
  <c r="P1768" i="1"/>
  <c r="O1768" i="1"/>
  <c r="N1768" i="1"/>
  <c r="M1768" i="1"/>
  <c r="L1768" i="1"/>
  <c r="K1768" i="1"/>
  <c r="J1768" i="1"/>
  <c r="I1768" i="1"/>
  <c r="H1768" i="1"/>
  <c r="G1768" i="1"/>
  <c r="F1768" i="1"/>
  <c r="E1768" i="1"/>
  <c r="D1768" i="1"/>
  <c r="C1768" i="1"/>
  <c r="B1768" i="1"/>
  <c r="A1768" i="1"/>
  <c r="AB1767" i="1"/>
  <c r="AA1767" i="1"/>
  <c r="Z1767" i="1"/>
  <c r="Y1767" i="1"/>
  <c r="X1767" i="1"/>
  <c r="W1767" i="1"/>
  <c r="V1767" i="1"/>
  <c r="U1767" i="1"/>
  <c r="S1767" i="1"/>
  <c r="R1767" i="1"/>
  <c r="Q1767" i="1"/>
  <c r="P1767" i="1"/>
  <c r="O1767" i="1"/>
  <c r="N1767" i="1"/>
  <c r="M1767" i="1"/>
  <c r="L1767" i="1"/>
  <c r="K1767" i="1"/>
  <c r="J1767" i="1"/>
  <c r="I1767" i="1"/>
  <c r="H1767" i="1"/>
  <c r="G1767" i="1"/>
  <c r="F1767" i="1"/>
  <c r="E1767" i="1"/>
  <c r="D1767" i="1"/>
  <c r="C1767" i="1"/>
  <c r="B1767" i="1"/>
  <c r="A1767" i="1"/>
  <c r="AB1766" i="1"/>
  <c r="AA1766" i="1"/>
  <c r="Z1766" i="1"/>
  <c r="Y1766" i="1"/>
  <c r="X1766" i="1"/>
  <c r="W1766" i="1"/>
  <c r="V1766" i="1"/>
  <c r="U1766" i="1"/>
  <c r="S1766" i="1"/>
  <c r="R1766" i="1"/>
  <c r="Q1766" i="1"/>
  <c r="P1766" i="1"/>
  <c r="O1766" i="1"/>
  <c r="N1766" i="1"/>
  <c r="M1766" i="1"/>
  <c r="L1766" i="1"/>
  <c r="K1766" i="1"/>
  <c r="J1766" i="1"/>
  <c r="I1766" i="1"/>
  <c r="H1766" i="1"/>
  <c r="G1766" i="1"/>
  <c r="F1766" i="1"/>
  <c r="E1766" i="1"/>
  <c r="D1766" i="1"/>
  <c r="C1766" i="1"/>
  <c r="B1766" i="1"/>
  <c r="A1766" i="1"/>
  <c r="AB1765" i="1"/>
  <c r="AA1765" i="1"/>
  <c r="Z1765" i="1"/>
  <c r="Y1765" i="1"/>
  <c r="X1765" i="1"/>
  <c r="W1765" i="1"/>
  <c r="V1765" i="1"/>
  <c r="U1765" i="1"/>
  <c r="S1765" i="1"/>
  <c r="R1765" i="1"/>
  <c r="Q1765" i="1"/>
  <c r="P1765" i="1"/>
  <c r="O1765" i="1"/>
  <c r="N1765" i="1"/>
  <c r="M1765" i="1"/>
  <c r="L1765" i="1"/>
  <c r="K1765" i="1"/>
  <c r="J1765" i="1"/>
  <c r="I1765" i="1"/>
  <c r="H1765" i="1"/>
  <c r="G1765" i="1"/>
  <c r="F1765" i="1"/>
  <c r="E1765" i="1"/>
  <c r="D1765" i="1"/>
  <c r="C1765" i="1"/>
  <c r="B1765" i="1"/>
  <c r="A1765" i="1"/>
  <c r="AB1764" i="1"/>
  <c r="AA1764" i="1"/>
  <c r="Z1764" i="1"/>
  <c r="Y1764" i="1"/>
  <c r="X1764" i="1"/>
  <c r="W1764" i="1"/>
  <c r="V1764" i="1"/>
  <c r="U1764" i="1"/>
  <c r="S1764" i="1"/>
  <c r="R1764" i="1"/>
  <c r="Q1764" i="1"/>
  <c r="P1764" i="1"/>
  <c r="O1764" i="1"/>
  <c r="N1764" i="1"/>
  <c r="M1764" i="1"/>
  <c r="L1764" i="1"/>
  <c r="K1764" i="1"/>
  <c r="J1764" i="1"/>
  <c r="I1764" i="1"/>
  <c r="H1764" i="1"/>
  <c r="G1764" i="1"/>
  <c r="F1764" i="1"/>
  <c r="E1764" i="1"/>
  <c r="D1764" i="1"/>
  <c r="C1764" i="1"/>
  <c r="B1764" i="1"/>
  <c r="A1764" i="1"/>
  <c r="AB1763" i="1"/>
  <c r="AA1763" i="1"/>
  <c r="Z1763" i="1"/>
  <c r="Y1763" i="1"/>
  <c r="X1763" i="1"/>
  <c r="W1763" i="1"/>
  <c r="V1763" i="1"/>
  <c r="U1763" i="1"/>
  <c r="S1763" i="1"/>
  <c r="R1763" i="1"/>
  <c r="Q1763" i="1"/>
  <c r="P1763" i="1"/>
  <c r="O1763" i="1"/>
  <c r="N1763" i="1"/>
  <c r="M1763" i="1"/>
  <c r="L1763" i="1"/>
  <c r="K1763" i="1"/>
  <c r="J1763" i="1"/>
  <c r="I1763" i="1"/>
  <c r="H1763" i="1"/>
  <c r="G1763" i="1"/>
  <c r="F1763" i="1"/>
  <c r="E1763" i="1"/>
  <c r="D1763" i="1"/>
  <c r="C1763" i="1"/>
  <c r="B1763" i="1"/>
  <c r="A1763" i="1"/>
  <c r="AB1762" i="1"/>
  <c r="AA1762" i="1"/>
  <c r="Z1762" i="1"/>
  <c r="Y1762" i="1"/>
  <c r="X1762" i="1"/>
  <c r="W1762" i="1"/>
  <c r="V1762" i="1"/>
  <c r="U1762" i="1"/>
  <c r="S1762" i="1"/>
  <c r="R1762" i="1"/>
  <c r="Q1762" i="1"/>
  <c r="P1762" i="1"/>
  <c r="O1762" i="1"/>
  <c r="N1762" i="1"/>
  <c r="M1762" i="1"/>
  <c r="L1762" i="1"/>
  <c r="K1762" i="1"/>
  <c r="J1762" i="1"/>
  <c r="I1762" i="1"/>
  <c r="H1762" i="1"/>
  <c r="G1762" i="1"/>
  <c r="F1762" i="1"/>
  <c r="E1762" i="1"/>
  <c r="D1762" i="1"/>
  <c r="C1762" i="1"/>
  <c r="B1762" i="1"/>
  <c r="A1762" i="1"/>
  <c r="AB1761" i="1"/>
  <c r="AA1761" i="1"/>
  <c r="Z1761" i="1"/>
  <c r="Y1761" i="1"/>
  <c r="X1761" i="1"/>
  <c r="W1761" i="1"/>
  <c r="V1761" i="1"/>
  <c r="U1761" i="1"/>
  <c r="S1761" i="1"/>
  <c r="R1761" i="1"/>
  <c r="Q1761" i="1"/>
  <c r="P1761" i="1"/>
  <c r="O1761" i="1"/>
  <c r="N1761" i="1"/>
  <c r="M1761" i="1"/>
  <c r="L1761" i="1"/>
  <c r="K1761" i="1"/>
  <c r="J1761" i="1"/>
  <c r="I1761" i="1"/>
  <c r="H1761" i="1"/>
  <c r="G1761" i="1"/>
  <c r="F1761" i="1"/>
  <c r="E1761" i="1"/>
  <c r="D1761" i="1"/>
  <c r="C1761" i="1"/>
  <c r="B1761" i="1"/>
  <c r="A1761" i="1"/>
  <c r="AB1760" i="1"/>
  <c r="AA1760" i="1"/>
  <c r="Z1760" i="1"/>
  <c r="Y1760" i="1"/>
  <c r="X1760" i="1"/>
  <c r="W1760" i="1"/>
  <c r="V1760" i="1"/>
  <c r="U1760" i="1"/>
  <c r="S1760" i="1"/>
  <c r="R1760" i="1"/>
  <c r="Q1760" i="1"/>
  <c r="P1760" i="1"/>
  <c r="O1760" i="1"/>
  <c r="N1760" i="1"/>
  <c r="M1760" i="1"/>
  <c r="L1760" i="1"/>
  <c r="K1760" i="1"/>
  <c r="J1760" i="1"/>
  <c r="I1760" i="1"/>
  <c r="H1760" i="1"/>
  <c r="G1760" i="1"/>
  <c r="F1760" i="1"/>
  <c r="E1760" i="1"/>
  <c r="D1760" i="1"/>
  <c r="C1760" i="1"/>
  <c r="B1760" i="1"/>
  <c r="A1760" i="1"/>
  <c r="AB1759" i="1"/>
  <c r="AA1759" i="1"/>
  <c r="Z1759" i="1"/>
  <c r="Y1759" i="1"/>
  <c r="X1759" i="1"/>
  <c r="W1759" i="1"/>
  <c r="V1759" i="1"/>
  <c r="U1759" i="1"/>
  <c r="S1759" i="1"/>
  <c r="R1759" i="1"/>
  <c r="Q1759" i="1"/>
  <c r="P1759" i="1"/>
  <c r="O1759" i="1"/>
  <c r="N1759" i="1"/>
  <c r="M1759" i="1"/>
  <c r="L1759" i="1"/>
  <c r="K1759" i="1"/>
  <c r="J1759" i="1"/>
  <c r="I1759" i="1"/>
  <c r="H1759" i="1"/>
  <c r="G1759" i="1"/>
  <c r="F1759" i="1"/>
  <c r="E1759" i="1"/>
  <c r="D1759" i="1"/>
  <c r="C1759" i="1"/>
  <c r="B1759" i="1"/>
  <c r="A1759" i="1"/>
  <c r="AB1758" i="1"/>
  <c r="AA1758" i="1"/>
  <c r="Z1758" i="1"/>
  <c r="Y1758" i="1"/>
  <c r="X1758" i="1"/>
  <c r="W1758" i="1"/>
  <c r="V1758" i="1"/>
  <c r="U1758" i="1"/>
  <c r="S1758" i="1"/>
  <c r="R1758" i="1"/>
  <c r="Q1758" i="1"/>
  <c r="P1758" i="1"/>
  <c r="O1758" i="1"/>
  <c r="N1758" i="1"/>
  <c r="M1758" i="1"/>
  <c r="L1758" i="1"/>
  <c r="K1758" i="1"/>
  <c r="J1758" i="1"/>
  <c r="I1758" i="1"/>
  <c r="H1758" i="1"/>
  <c r="G1758" i="1"/>
  <c r="F1758" i="1"/>
  <c r="E1758" i="1"/>
  <c r="D1758" i="1"/>
  <c r="C1758" i="1"/>
  <c r="B1758" i="1"/>
  <c r="A1758" i="1"/>
  <c r="AB1757" i="1"/>
  <c r="AA1757" i="1"/>
  <c r="Z1757" i="1"/>
  <c r="Y1757" i="1"/>
  <c r="X1757" i="1"/>
  <c r="W1757" i="1"/>
  <c r="V1757" i="1"/>
  <c r="U1757" i="1"/>
  <c r="S1757" i="1"/>
  <c r="R1757" i="1"/>
  <c r="Q1757" i="1"/>
  <c r="P1757" i="1"/>
  <c r="O1757" i="1"/>
  <c r="N1757" i="1"/>
  <c r="M1757" i="1"/>
  <c r="L1757" i="1"/>
  <c r="K1757" i="1"/>
  <c r="J1757" i="1"/>
  <c r="I1757" i="1"/>
  <c r="H1757" i="1"/>
  <c r="G1757" i="1"/>
  <c r="F1757" i="1"/>
  <c r="E1757" i="1"/>
  <c r="D1757" i="1"/>
  <c r="C1757" i="1"/>
  <c r="B1757" i="1"/>
  <c r="A1757" i="1"/>
  <c r="AB1756" i="1"/>
  <c r="AA1756" i="1"/>
  <c r="Z1756" i="1"/>
  <c r="Y1756" i="1"/>
  <c r="X1756" i="1"/>
  <c r="W1756" i="1"/>
  <c r="V1756" i="1"/>
  <c r="U1756" i="1"/>
  <c r="S1756" i="1"/>
  <c r="R1756" i="1"/>
  <c r="Q1756" i="1"/>
  <c r="P1756" i="1"/>
  <c r="O1756" i="1"/>
  <c r="N1756" i="1"/>
  <c r="M1756" i="1"/>
  <c r="L1756" i="1"/>
  <c r="K1756" i="1"/>
  <c r="J1756" i="1"/>
  <c r="I1756" i="1"/>
  <c r="H1756" i="1"/>
  <c r="G1756" i="1"/>
  <c r="F1756" i="1"/>
  <c r="E1756" i="1"/>
  <c r="D1756" i="1"/>
  <c r="C1756" i="1"/>
  <c r="B1756" i="1"/>
  <c r="A1756" i="1"/>
  <c r="AB1755" i="1"/>
  <c r="AA1755" i="1"/>
  <c r="Z1755" i="1"/>
  <c r="Y1755" i="1"/>
  <c r="X1755" i="1"/>
  <c r="W1755" i="1"/>
  <c r="V1755" i="1"/>
  <c r="U1755" i="1"/>
  <c r="S1755" i="1"/>
  <c r="R1755" i="1"/>
  <c r="Q1755" i="1"/>
  <c r="P1755" i="1"/>
  <c r="O1755" i="1"/>
  <c r="N1755" i="1"/>
  <c r="M1755" i="1"/>
  <c r="L1755" i="1"/>
  <c r="K1755" i="1"/>
  <c r="J1755" i="1"/>
  <c r="I1755" i="1"/>
  <c r="H1755" i="1"/>
  <c r="G1755" i="1"/>
  <c r="F1755" i="1"/>
  <c r="E1755" i="1"/>
  <c r="D1755" i="1"/>
  <c r="C1755" i="1"/>
  <c r="B1755" i="1"/>
  <c r="A1755" i="1"/>
  <c r="AB1754" i="1"/>
  <c r="AA1754" i="1"/>
  <c r="Z1754" i="1"/>
  <c r="Y1754" i="1"/>
  <c r="X1754" i="1"/>
  <c r="W1754" i="1"/>
  <c r="V1754" i="1"/>
  <c r="U1754" i="1"/>
  <c r="S1754" i="1"/>
  <c r="R1754" i="1"/>
  <c r="Q1754" i="1"/>
  <c r="P1754" i="1"/>
  <c r="O1754" i="1"/>
  <c r="N1754" i="1"/>
  <c r="M1754" i="1"/>
  <c r="L1754" i="1"/>
  <c r="K1754" i="1"/>
  <c r="J1754" i="1"/>
  <c r="I1754" i="1"/>
  <c r="H1754" i="1"/>
  <c r="G1754" i="1"/>
  <c r="F1754" i="1"/>
  <c r="E1754" i="1"/>
  <c r="D1754" i="1"/>
  <c r="C1754" i="1"/>
  <c r="B1754" i="1"/>
  <c r="A1754" i="1"/>
  <c r="AB1753" i="1"/>
  <c r="AA1753" i="1"/>
  <c r="Z1753" i="1"/>
  <c r="Y1753" i="1"/>
  <c r="X1753" i="1"/>
  <c r="W1753" i="1"/>
  <c r="V1753" i="1"/>
  <c r="U1753" i="1"/>
  <c r="S1753" i="1"/>
  <c r="R1753" i="1"/>
  <c r="Q1753" i="1"/>
  <c r="P1753" i="1"/>
  <c r="O1753" i="1"/>
  <c r="N1753" i="1"/>
  <c r="M1753" i="1"/>
  <c r="L1753" i="1"/>
  <c r="K1753" i="1"/>
  <c r="J1753" i="1"/>
  <c r="I1753" i="1"/>
  <c r="H1753" i="1"/>
  <c r="G1753" i="1"/>
  <c r="F1753" i="1"/>
  <c r="E1753" i="1"/>
  <c r="D1753" i="1"/>
  <c r="C1753" i="1"/>
  <c r="B1753" i="1"/>
  <c r="A1753" i="1"/>
  <c r="AB1752" i="1"/>
  <c r="AA1752" i="1"/>
  <c r="Z1752" i="1"/>
  <c r="Y1752" i="1"/>
  <c r="X1752" i="1"/>
  <c r="W1752" i="1"/>
  <c r="V1752" i="1"/>
  <c r="U1752" i="1"/>
  <c r="S1752" i="1"/>
  <c r="R1752" i="1"/>
  <c r="Q1752" i="1"/>
  <c r="P1752" i="1"/>
  <c r="O1752" i="1"/>
  <c r="N1752" i="1"/>
  <c r="M1752" i="1"/>
  <c r="L1752" i="1"/>
  <c r="K1752" i="1"/>
  <c r="J1752" i="1"/>
  <c r="I1752" i="1"/>
  <c r="H1752" i="1"/>
  <c r="G1752" i="1"/>
  <c r="F1752" i="1"/>
  <c r="E1752" i="1"/>
  <c r="D1752" i="1"/>
  <c r="C1752" i="1"/>
  <c r="B1752" i="1"/>
  <c r="A1752" i="1"/>
  <c r="AB1751" i="1"/>
  <c r="AA1751" i="1"/>
  <c r="Z1751" i="1"/>
  <c r="Y1751" i="1"/>
  <c r="X1751" i="1"/>
  <c r="W1751" i="1"/>
  <c r="V1751" i="1"/>
  <c r="U1751" i="1"/>
  <c r="S1751" i="1"/>
  <c r="R1751" i="1"/>
  <c r="Q1751" i="1"/>
  <c r="P1751" i="1"/>
  <c r="O1751" i="1"/>
  <c r="N1751" i="1"/>
  <c r="M1751" i="1"/>
  <c r="L1751" i="1"/>
  <c r="K1751" i="1"/>
  <c r="J1751" i="1"/>
  <c r="I1751" i="1"/>
  <c r="H1751" i="1"/>
  <c r="G1751" i="1"/>
  <c r="F1751" i="1"/>
  <c r="E1751" i="1"/>
  <c r="D1751" i="1"/>
  <c r="C1751" i="1"/>
  <c r="B1751" i="1"/>
  <c r="A1751" i="1"/>
  <c r="AB1750" i="1"/>
  <c r="AA1750" i="1"/>
  <c r="Z1750" i="1"/>
  <c r="Y1750" i="1"/>
  <c r="X1750" i="1"/>
  <c r="W1750" i="1"/>
  <c r="V1750" i="1"/>
  <c r="U1750" i="1"/>
  <c r="S1750" i="1"/>
  <c r="R1750" i="1"/>
  <c r="Q1750" i="1"/>
  <c r="P1750" i="1"/>
  <c r="O1750" i="1"/>
  <c r="N1750" i="1"/>
  <c r="M1750" i="1"/>
  <c r="L1750" i="1"/>
  <c r="K1750" i="1"/>
  <c r="J1750" i="1"/>
  <c r="I1750" i="1"/>
  <c r="H1750" i="1"/>
  <c r="G1750" i="1"/>
  <c r="F1750" i="1"/>
  <c r="E1750" i="1"/>
  <c r="D1750" i="1"/>
  <c r="C1750" i="1"/>
  <c r="B1750" i="1"/>
  <c r="A1750" i="1"/>
  <c r="AB1749" i="1"/>
  <c r="AA1749" i="1"/>
  <c r="Z1749" i="1"/>
  <c r="Y1749" i="1"/>
  <c r="X1749" i="1"/>
  <c r="W1749" i="1"/>
  <c r="V1749" i="1"/>
  <c r="U1749" i="1"/>
  <c r="S1749" i="1"/>
  <c r="R1749" i="1"/>
  <c r="Q1749" i="1"/>
  <c r="P1749" i="1"/>
  <c r="O1749" i="1"/>
  <c r="N1749" i="1"/>
  <c r="M1749" i="1"/>
  <c r="L1749" i="1"/>
  <c r="K1749" i="1"/>
  <c r="J1749" i="1"/>
  <c r="I1749" i="1"/>
  <c r="H1749" i="1"/>
  <c r="G1749" i="1"/>
  <c r="F1749" i="1"/>
  <c r="E1749" i="1"/>
  <c r="D1749" i="1"/>
  <c r="C1749" i="1"/>
  <c r="B1749" i="1"/>
  <c r="A1749" i="1"/>
  <c r="AB1748" i="1"/>
  <c r="AA1748" i="1"/>
  <c r="Z1748" i="1"/>
  <c r="Y1748" i="1"/>
  <c r="X1748" i="1"/>
  <c r="W1748" i="1"/>
  <c r="V1748" i="1"/>
  <c r="U1748" i="1"/>
  <c r="S1748" i="1"/>
  <c r="R1748" i="1"/>
  <c r="Q1748" i="1"/>
  <c r="P1748" i="1"/>
  <c r="O1748" i="1"/>
  <c r="N1748" i="1"/>
  <c r="M1748" i="1"/>
  <c r="L1748" i="1"/>
  <c r="K1748" i="1"/>
  <c r="J1748" i="1"/>
  <c r="I1748" i="1"/>
  <c r="H1748" i="1"/>
  <c r="G1748" i="1"/>
  <c r="F1748" i="1"/>
  <c r="E1748" i="1"/>
  <c r="D1748" i="1"/>
  <c r="C1748" i="1"/>
  <c r="B1748" i="1"/>
  <c r="A1748" i="1"/>
  <c r="AB1747" i="1"/>
  <c r="AA1747" i="1"/>
  <c r="Z1747" i="1"/>
  <c r="Y1747" i="1"/>
  <c r="X1747" i="1"/>
  <c r="W1747" i="1"/>
  <c r="V1747" i="1"/>
  <c r="U1747" i="1"/>
  <c r="S1747" i="1"/>
  <c r="R1747" i="1"/>
  <c r="Q1747" i="1"/>
  <c r="P1747" i="1"/>
  <c r="O1747" i="1"/>
  <c r="N1747" i="1"/>
  <c r="M1747" i="1"/>
  <c r="L1747" i="1"/>
  <c r="K1747" i="1"/>
  <c r="J1747" i="1"/>
  <c r="I1747" i="1"/>
  <c r="H1747" i="1"/>
  <c r="G1747" i="1"/>
  <c r="F1747" i="1"/>
  <c r="E1747" i="1"/>
  <c r="D1747" i="1"/>
  <c r="C1747" i="1"/>
  <c r="B1747" i="1"/>
  <c r="A1747" i="1"/>
  <c r="AB1746" i="1"/>
  <c r="AA1746" i="1"/>
  <c r="Z1746" i="1"/>
  <c r="Y1746" i="1"/>
  <c r="X1746" i="1"/>
  <c r="W1746" i="1"/>
  <c r="V1746" i="1"/>
  <c r="U1746" i="1"/>
  <c r="S1746" i="1"/>
  <c r="R1746" i="1"/>
  <c r="Q1746" i="1"/>
  <c r="P1746" i="1"/>
  <c r="O1746" i="1"/>
  <c r="N1746" i="1"/>
  <c r="M1746" i="1"/>
  <c r="L1746" i="1"/>
  <c r="K1746" i="1"/>
  <c r="J1746" i="1"/>
  <c r="I1746" i="1"/>
  <c r="H1746" i="1"/>
  <c r="G1746" i="1"/>
  <c r="F1746" i="1"/>
  <c r="E1746" i="1"/>
  <c r="D1746" i="1"/>
  <c r="C1746" i="1"/>
  <c r="B1746" i="1"/>
  <c r="A1746" i="1"/>
  <c r="AB1745" i="1"/>
  <c r="AA1745" i="1"/>
  <c r="Z1745" i="1"/>
  <c r="Y1745" i="1"/>
  <c r="X1745" i="1"/>
  <c r="W1745" i="1"/>
  <c r="V1745" i="1"/>
  <c r="U1745" i="1"/>
  <c r="S1745" i="1"/>
  <c r="R1745" i="1"/>
  <c r="Q1745" i="1"/>
  <c r="P1745" i="1"/>
  <c r="O1745" i="1"/>
  <c r="N1745" i="1"/>
  <c r="M1745" i="1"/>
  <c r="L1745" i="1"/>
  <c r="K1745" i="1"/>
  <c r="J1745" i="1"/>
  <c r="I1745" i="1"/>
  <c r="H1745" i="1"/>
  <c r="G1745" i="1"/>
  <c r="F1745" i="1"/>
  <c r="E1745" i="1"/>
  <c r="D1745" i="1"/>
  <c r="C1745" i="1"/>
  <c r="B1745" i="1"/>
  <c r="A1745" i="1"/>
  <c r="AB1744" i="1"/>
  <c r="AA1744" i="1"/>
  <c r="Z1744" i="1"/>
  <c r="Y1744" i="1"/>
  <c r="X1744" i="1"/>
  <c r="W1744" i="1"/>
  <c r="V1744" i="1"/>
  <c r="U1744" i="1"/>
  <c r="S1744" i="1"/>
  <c r="R1744" i="1"/>
  <c r="Q1744" i="1"/>
  <c r="P1744" i="1"/>
  <c r="O1744" i="1"/>
  <c r="N1744" i="1"/>
  <c r="M1744" i="1"/>
  <c r="L1744" i="1"/>
  <c r="K1744" i="1"/>
  <c r="J1744" i="1"/>
  <c r="I1744" i="1"/>
  <c r="H1744" i="1"/>
  <c r="G1744" i="1"/>
  <c r="F1744" i="1"/>
  <c r="E1744" i="1"/>
  <c r="D1744" i="1"/>
  <c r="C1744" i="1"/>
  <c r="B1744" i="1"/>
  <c r="A1744" i="1"/>
  <c r="AB1743" i="1"/>
  <c r="AA1743" i="1"/>
  <c r="Z1743" i="1"/>
  <c r="Y1743" i="1"/>
  <c r="X1743" i="1"/>
  <c r="W1743" i="1"/>
  <c r="V1743" i="1"/>
  <c r="U1743" i="1"/>
  <c r="S1743" i="1"/>
  <c r="R1743" i="1"/>
  <c r="Q1743" i="1"/>
  <c r="P1743" i="1"/>
  <c r="O1743" i="1"/>
  <c r="N1743" i="1"/>
  <c r="M1743" i="1"/>
  <c r="L1743" i="1"/>
  <c r="K1743" i="1"/>
  <c r="J1743" i="1"/>
  <c r="I1743" i="1"/>
  <c r="H1743" i="1"/>
  <c r="G1743" i="1"/>
  <c r="F1743" i="1"/>
  <c r="E1743" i="1"/>
  <c r="D1743" i="1"/>
  <c r="C1743" i="1"/>
  <c r="B1743" i="1"/>
  <c r="A1743" i="1"/>
  <c r="AB1742" i="1"/>
  <c r="AA1742" i="1"/>
  <c r="Z1742" i="1"/>
  <c r="Y1742" i="1"/>
  <c r="X1742" i="1"/>
  <c r="W1742" i="1"/>
  <c r="V1742" i="1"/>
  <c r="U1742" i="1"/>
  <c r="S1742" i="1"/>
  <c r="R1742" i="1"/>
  <c r="Q1742" i="1"/>
  <c r="P1742" i="1"/>
  <c r="O1742" i="1"/>
  <c r="N1742" i="1"/>
  <c r="M1742" i="1"/>
  <c r="L1742" i="1"/>
  <c r="K1742" i="1"/>
  <c r="J1742" i="1"/>
  <c r="I1742" i="1"/>
  <c r="H1742" i="1"/>
  <c r="G1742" i="1"/>
  <c r="F1742" i="1"/>
  <c r="E1742" i="1"/>
  <c r="D1742" i="1"/>
  <c r="C1742" i="1"/>
  <c r="B1742" i="1"/>
  <c r="A1742" i="1"/>
  <c r="AB1741" i="1"/>
  <c r="AA1741" i="1"/>
  <c r="Z1741" i="1"/>
  <c r="Y1741" i="1"/>
  <c r="X1741" i="1"/>
  <c r="W1741" i="1"/>
  <c r="V1741" i="1"/>
  <c r="U1741" i="1"/>
  <c r="S1741" i="1"/>
  <c r="R1741" i="1"/>
  <c r="Q1741" i="1"/>
  <c r="P1741" i="1"/>
  <c r="O1741" i="1"/>
  <c r="N1741" i="1"/>
  <c r="M1741" i="1"/>
  <c r="L1741" i="1"/>
  <c r="K1741" i="1"/>
  <c r="J1741" i="1"/>
  <c r="I1741" i="1"/>
  <c r="H1741" i="1"/>
  <c r="G1741" i="1"/>
  <c r="F1741" i="1"/>
  <c r="E1741" i="1"/>
  <c r="D1741" i="1"/>
  <c r="C1741" i="1"/>
  <c r="B1741" i="1"/>
  <c r="A1741" i="1"/>
  <c r="AB1740" i="1"/>
  <c r="AA1740" i="1"/>
  <c r="Z1740" i="1"/>
  <c r="Y1740" i="1"/>
  <c r="X1740" i="1"/>
  <c r="W1740" i="1"/>
  <c r="V1740" i="1"/>
  <c r="U1740" i="1"/>
  <c r="S1740" i="1"/>
  <c r="R1740" i="1"/>
  <c r="Q1740" i="1"/>
  <c r="P1740" i="1"/>
  <c r="O1740" i="1"/>
  <c r="N1740" i="1"/>
  <c r="M1740" i="1"/>
  <c r="L1740" i="1"/>
  <c r="K1740" i="1"/>
  <c r="J1740" i="1"/>
  <c r="I1740" i="1"/>
  <c r="H1740" i="1"/>
  <c r="G1740" i="1"/>
  <c r="F1740" i="1"/>
  <c r="E1740" i="1"/>
  <c r="D1740" i="1"/>
  <c r="C1740" i="1"/>
  <c r="B1740" i="1"/>
  <c r="A1740" i="1"/>
  <c r="AB1739" i="1"/>
  <c r="AA1739" i="1"/>
  <c r="Z1739" i="1"/>
  <c r="Y1739" i="1"/>
  <c r="X1739" i="1"/>
  <c r="W1739" i="1"/>
  <c r="V1739" i="1"/>
  <c r="U1739" i="1"/>
  <c r="S1739" i="1"/>
  <c r="R1739" i="1"/>
  <c r="Q1739" i="1"/>
  <c r="P1739" i="1"/>
  <c r="O1739" i="1"/>
  <c r="N1739" i="1"/>
  <c r="M1739" i="1"/>
  <c r="L1739" i="1"/>
  <c r="K1739" i="1"/>
  <c r="J1739" i="1"/>
  <c r="I1739" i="1"/>
  <c r="H1739" i="1"/>
  <c r="G1739" i="1"/>
  <c r="F1739" i="1"/>
  <c r="E1739" i="1"/>
  <c r="D1739" i="1"/>
  <c r="C1739" i="1"/>
  <c r="B1739" i="1"/>
  <c r="A1739" i="1"/>
  <c r="AB1738" i="1"/>
  <c r="AA1738" i="1"/>
  <c r="Z1738" i="1"/>
  <c r="Y1738" i="1"/>
  <c r="X1738" i="1"/>
  <c r="W1738" i="1"/>
  <c r="V1738" i="1"/>
  <c r="U1738" i="1"/>
  <c r="S1738" i="1"/>
  <c r="R1738" i="1"/>
  <c r="Q1738" i="1"/>
  <c r="P1738" i="1"/>
  <c r="O1738" i="1"/>
  <c r="N1738" i="1"/>
  <c r="M1738" i="1"/>
  <c r="L1738" i="1"/>
  <c r="K1738" i="1"/>
  <c r="J1738" i="1"/>
  <c r="I1738" i="1"/>
  <c r="H1738" i="1"/>
  <c r="G1738" i="1"/>
  <c r="F1738" i="1"/>
  <c r="E1738" i="1"/>
  <c r="D1738" i="1"/>
  <c r="C1738" i="1"/>
  <c r="B1738" i="1"/>
  <c r="A1738" i="1"/>
  <c r="AB1737" i="1"/>
  <c r="AA1737" i="1"/>
  <c r="Z1737" i="1"/>
  <c r="Y1737" i="1"/>
  <c r="X1737" i="1"/>
  <c r="W1737" i="1"/>
  <c r="V1737" i="1"/>
  <c r="U1737" i="1"/>
  <c r="S1737" i="1"/>
  <c r="R1737" i="1"/>
  <c r="Q1737" i="1"/>
  <c r="P1737" i="1"/>
  <c r="O1737" i="1"/>
  <c r="N1737" i="1"/>
  <c r="M1737" i="1"/>
  <c r="L1737" i="1"/>
  <c r="K1737" i="1"/>
  <c r="J1737" i="1"/>
  <c r="I1737" i="1"/>
  <c r="H1737" i="1"/>
  <c r="G1737" i="1"/>
  <c r="F1737" i="1"/>
  <c r="E1737" i="1"/>
  <c r="D1737" i="1"/>
  <c r="C1737" i="1"/>
  <c r="B1737" i="1"/>
  <c r="A1737" i="1"/>
  <c r="AB1736" i="1"/>
  <c r="AA1736" i="1"/>
  <c r="Z1736" i="1"/>
  <c r="Y1736" i="1"/>
  <c r="X1736" i="1"/>
  <c r="W1736" i="1"/>
  <c r="V1736" i="1"/>
  <c r="U1736" i="1"/>
  <c r="S1736" i="1"/>
  <c r="R1736" i="1"/>
  <c r="Q1736" i="1"/>
  <c r="P1736" i="1"/>
  <c r="O1736" i="1"/>
  <c r="N1736" i="1"/>
  <c r="M1736" i="1"/>
  <c r="L1736" i="1"/>
  <c r="K1736" i="1"/>
  <c r="J1736" i="1"/>
  <c r="I1736" i="1"/>
  <c r="H1736" i="1"/>
  <c r="G1736" i="1"/>
  <c r="F1736" i="1"/>
  <c r="E1736" i="1"/>
  <c r="D1736" i="1"/>
  <c r="C1736" i="1"/>
  <c r="B1736" i="1"/>
  <c r="A1736" i="1"/>
  <c r="AB1735" i="1"/>
  <c r="AA1735" i="1"/>
  <c r="Z1735" i="1"/>
  <c r="Y1735" i="1"/>
  <c r="X1735" i="1"/>
  <c r="W1735" i="1"/>
  <c r="V1735" i="1"/>
  <c r="U1735" i="1"/>
  <c r="S1735" i="1"/>
  <c r="R1735" i="1"/>
  <c r="Q1735" i="1"/>
  <c r="P1735" i="1"/>
  <c r="O1735" i="1"/>
  <c r="N1735" i="1"/>
  <c r="M1735" i="1"/>
  <c r="L1735" i="1"/>
  <c r="K1735" i="1"/>
  <c r="J1735" i="1"/>
  <c r="I1735" i="1"/>
  <c r="H1735" i="1"/>
  <c r="G1735" i="1"/>
  <c r="F1735" i="1"/>
  <c r="E1735" i="1"/>
  <c r="D1735" i="1"/>
  <c r="C1735" i="1"/>
  <c r="B1735" i="1"/>
  <c r="A1735" i="1"/>
  <c r="AB1734" i="1"/>
  <c r="AA1734" i="1"/>
  <c r="Z1734" i="1"/>
  <c r="Y1734" i="1"/>
  <c r="X1734" i="1"/>
  <c r="W1734" i="1"/>
  <c r="V1734" i="1"/>
  <c r="U1734" i="1"/>
  <c r="S1734" i="1"/>
  <c r="R1734" i="1"/>
  <c r="Q1734" i="1"/>
  <c r="P1734" i="1"/>
  <c r="O1734" i="1"/>
  <c r="N1734" i="1"/>
  <c r="M1734" i="1"/>
  <c r="L1734" i="1"/>
  <c r="K1734" i="1"/>
  <c r="J1734" i="1"/>
  <c r="I1734" i="1"/>
  <c r="H1734" i="1"/>
  <c r="G1734" i="1"/>
  <c r="F1734" i="1"/>
  <c r="E1734" i="1"/>
  <c r="D1734" i="1"/>
  <c r="C1734" i="1"/>
  <c r="B1734" i="1"/>
  <c r="A1734" i="1"/>
  <c r="AB1733" i="1"/>
  <c r="AA1733" i="1"/>
  <c r="Z1733" i="1"/>
  <c r="Y1733" i="1"/>
  <c r="X1733" i="1"/>
  <c r="W1733" i="1"/>
  <c r="V1733" i="1"/>
  <c r="U1733" i="1"/>
  <c r="S1733" i="1"/>
  <c r="R1733" i="1"/>
  <c r="Q1733" i="1"/>
  <c r="P1733" i="1"/>
  <c r="O1733" i="1"/>
  <c r="N1733" i="1"/>
  <c r="M1733" i="1"/>
  <c r="L1733" i="1"/>
  <c r="K1733" i="1"/>
  <c r="J1733" i="1"/>
  <c r="I1733" i="1"/>
  <c r="H1733" i="1"/>
  <c r="G1733" i="1"/>
  <c r="F1733" i="1"/>
  <c r="E1733" i="1"/>
  <c r="D1733" i="1"/>
  <c r="C1733" i="1"/>
  <c r="B1733" i="1"/>
  <c r="A1733" i="1"/>
  <c r="AB1732" i="1"/>
  <c r="AA1732" i="1"/>
  <c r="Z1732" i="1"/>
  <c r="Y1732" i="1"/>
  <c r="X1732" i="1"/>
  <c r="W1732" i="1"/>
  <c r="V1732" i="1"/>
  <c r="U1732" i="1"/>
  <c r="S1732" i="1"/>
  <c r="R1732" i="1"/>
  <c r="Q1732" i="1"/>
  <c r="P1732" i="1"/>
  <c r="O1732" i="1"/>
  <c r="N1732" i="1"/>
  <c r="M1732" i="1"/>
  <c r="L1732" i="1"/>
  <c r="K1732" i="1"/>
  <c r="J1732" i="1"/>
  <c r="I1732" i="1"/>
  <c r="H1732" i="1"/>
  <c r="G1732" i="1"/>
  <c r="F1732" i="1"/>
  <c r="E1732" i="1"/>
  <c r="D1732" i="1"/>
  <c r="C1732" i="1"/>
  <c r="B1732" i="1"/>
  <c r="A1732" i="1"/>
  <c r="AB1731" i="1"/>
  <c r="AA1731" i="1"/>
  <c r="Z1731" i="1"/>
  <c r="Y1731" i="1"/>
  <c r="X1731" i="1"/>
  <c r="W1731" i="1"/>
  <c r="V1731" i="1"/>
  <c r="U1731" i="1"/>
  <c r="S1731" i="1"/>
  <c r="R1731" i="1"/>
  <c r="Q1731" i="1"/>
  <c r="P1731" i="1"/>
  <c r="O1731" i="1"/>
  <c r="N1731" i="1"/>
  <c r="M1731" i="1"/>
  <c r="L1731" i="1"/>
  <c r="K1731" i="1"/>
  <c r="J1731" i="1"/>
  <c r="I1731" i="1"/>
  <c r="H1731" i="1"/>
  <c r="G1731" i="1"/>
  <c r="F1731" i="1"/>
  <c r="E1731" i="1"/>
  <c r="D1731" i="1"/>
  <c r="C1731" i="1"/>
  <c r="B1731" i="1"/>
  <c r="A1731" i="1"/>
  <c r="AB1730" i="1"/>
  <c r="AA1730" i="1"/>
  <c r="Z1730" i="1"/>
  <c r="Y1730" i="1"/>
  <c r="X1730" i="1"/>
  <c r="W1730" i="1"/>
  <c r="V1730" i="1"/>
  <c r="U1730" i="1"/>
  <c r="S1730" i="1"/>
  <c r="R1730" i="1"/>
  <c r="Q1730" i="1"/>
  <c r="P1730" i="1"/>
  <c r="O1730" i="1"/>
  <c r="N1730" i="1"/>
  <c r="M1730" i="1"/>
  <c r="L1730" i="1"/>
  <c r="K1730" i="1"/>
  <c r="J1730" i="1"/>
  <c r="I1730" i="1"/>
  <c r="H1730" i="1"/>
  <c r="G1730" i="1"/>
  <c r="F1730" i="1"/>
  <c r="E1730" i="1"/>
  <c r="D1730" i="1"/>
  <c r="C1730" i="1"/>
  <c r="B1730" i="1"/>
  <c r="A1730" i="1"/>
  <c r="AB1729" i="1"/>
  <c r="AA1729" i="1"/>
  <c r="Z1729" i="1"/>
  <c r="Y1729" i="1"/>
  <c r="X1729" i="1"/>
  <c r="W1729" i="1"/>
  <c r="V1729" i="1"/>
  <c r="U1729" i="1"/>
  <c r="S1729" i="1"/>
  <c r="R1729" i="1"/>
  <c r="Q1729" i="1"/>
  <c r="P1729" i="1"/>
  <c r="O1729" i="1"/>
  <c r="N1729" i="1"/>
  <c r="M1729" i="1"/>
  <c r="L1729" i="1"/>
  <c r="K1729" i="1"/>
  <c r="J1729" i="1"/>
  <c r="I1729" i="1"/>
  <c r="H1729" i="1"/>
  <c r="G1729" i="1"/>
  <c r="F1729" i="1"/>
  <c r="E1729" i="1"/>
  <c r="D1729" i="1"/>
  <c r="C1729" i="1"/>
  <c r="B1729" i="1"/>
  <c r="A1729" i="1"/>
  <c r="AB1728" i="1"/>
  <c r="AA1728" i="1"/>
  <c r="Z1728" i="1"/>
  <c r="Y1728" i="1"/>
  <c r="X1728" i="1"/>
  <c r="W1728" i="1"/>
  <c r="V1728" i="1"/>
  <c r="U1728" i="1"/>
  <c r="S1728" i="1"/>
  <c r="R1728" i="1"/>
  <c r="Q1728" i="1"/>
  <c r="P1728" i="1"/>
  <c r="O1728" i="1"/>
  <c r="N1728" i="1"/>
  <c r="M1728" i="1"/>
  <c r="L1728" i="1"/>
  <c r="K1728" i="1"/>
  <c r="J1728" i="1"/>
  <c r="I1728" i="1"/>
  <c r="H1728" i="1"/>
  <c r="G1728" i="1"/>
  <c r="F1728" i="1"/>
  <c r="E1728" i="1"/>
  <c r="D1728" i="1"/>
  <c r="C1728" i="1"/>
  <c r="B1728" i="1"/>
  <c r="A1728" i="1"/>
  <c r="AB1727" i="1"/>
  <c r="AA1727" i="1"/>
  <c r="Z1727" i="1"/>
  <c r="Y1727" i="1"/>
  <c r="X1727" i="1"/>
  <c r="W1727" i="1"/>
  <c r="V1727" i="1"/>
  <c r="U1727" i="1"/>
  <c r="S1727" i="1"/>
  <c r="R1727" i="1"/>
  <c r="Q1727" i="1"/>
  <c r="P1727" i="1"/>
  <c r="O1727" i="1"/>
  <c r="N1727" i="1"/>
  <c r="M1727" i="1"/>
  <c r="L1727" i="1"/>
  <c r="K1727" i="1"/>
  <c r="J1727" i="1"/>
  <c r="I1727" i="1"/>
  <c r="H1727" i="1"/>
  <c r="G1727" i="1"/>
  <c r="F1727" i="1"/>
  <c r="E1727" i="1"/>
  <c r="D1727" i="1"/>
  <c r="C1727" i="1"/>
  <c r="B1727" i="1"/>
  <c r="A1727" i="1"/>
  <c r="AB1726" i="1"/>
  <c r="AA1726" i="1"/>
  <c r="Z1726" i="1"/>
  <c r="Y1726" i="1"/>
  <c r="X1726" i="1"/>
  <c r="W1726" i="1"/>
  <c r="V1726" i="1"/>
  <c r="U1726" i="1"/>
  <c r="S1726" i="1"/>
  <c r="R1726" i="1"/>
  <c r="Q1726" i="1"/>
  <c r="P1726" i="1"/>
  <c r="O1726" i="1"/>
  <c r="N1726" i="1"/>
  <c r="M1726" i="1"/>
  <c r="L1726" i="1"/>
  <c r="K1726" i="1"/>
  <c r="J1726" i="1"/>
  <c r="I1726" i="1"/>
  <c r="H1726" i="1"/>
  <c r="G1726" i="1"/>
  <c r="F1726" i="1"/>
  <c r="E1726" i="1"/>
  <c r="D1726" i="1"/>
  <c r="C1726" i="1"/>
  <c r="B1726" i="1"/>
  <c r="A1726" i="1"/>
  <c r="AB1725" i="1"/>
  <c r="AA1725" i="1"/>
  <c r="Z1725" i="1"/>
  <c r="Y1725" i="1"/>
  <c r="X1725" i="1"/>
  <c r="W1725" i="1"/>
  <c r="V1725" i="1"/>
  <c r="U1725" i="1"/>
  <c r="S1725" i="1"/>
  <c r="R1725" i="1"/>
  <c r="Q1725" i="1"/>
  <c r="P1725" i="1"/>
  <c r="O1725" i="1"/>
  <c r="N1725" i="1"/>
  <c r="M1725" i="1"/>
  <c r="L1725" i="1"/>
  <c r="K1725" i="1"/>
  <c r="J1725" i="1"/>
  <c r="I1725" i="1"/>
  <c r="H1725" i="1"/>
  <c r="G1725" i="1"/>
  <c r="F1725" i="1"/>
  <c r="E1725" i="1"/>
  <c r="D1725" i="1"/>
  <c r="C1725" i="1"/>
  <c r="B1725" i="1"/>
  <c r="A1725" i="1"/>
  <c r="AB1724" i="1"/>
  <c r="AA1724" i="1"/>
  <c r="Z1724" i="1"/>
  <c r="Y1724" i="1"/>
  <c r="X1724" i="1"/>
  <c r="W1724" i="1"/>
  <c r="V1724" i="1"/>
  <c r="U1724" i="1"/>
  <c r="S1724" i="1"/>
  <c r="R1724" i="1"/>
  <c r="Q1724" i="1"/>
  <c r="P1724" i="1"/>
  <c r="O1724" i="1"/>
  <c r="N1724" i="1"/>
  <c r="M1724" i="1"/>
  <c r="L1724" i="1"/>
  <c r="K1724" i="1"/>
  <c r="J1724" i="1"/>
  <c r="I1724" i="1"/>
  <c r="H1724" i="1"/>
  <c r="G1724" i="1"/>
  <c r="F1724" i="1"/>
  <c r="E1724" i="1"/>
  <c r="D1724" i="1"/>
  <c r="C1724" i="1"/>
  <c r="B1724" i="1"/>
  <c r="A1724" i="1"/>
  <c r="AB1723" i="1"/>
  <c r="AA1723" i="1"/>
  <c r="Z1723" i="1"/>
  <c r="Y1723" i="1"/>
  <c r="X1723" i="1"/>
  <c r="W1723" i="1"/>
  <c r="V1723" i="1"/>
  <c r="U1723" i="1"/>
  <c r="S1723" i="1"/>
  <c r="R1723" i="1"/>
  <c r="Q1723" i="1"/>
  <c r="P1723" i="1"/>
  <c r="O1723" i="1"/>
  <c r="N1723" i="1"/>
  <c r="M1723" i="1"/>
  <c r="L1723" i="1"/>
  <c r="K1723" i="1"/>
  <c r="J1723" i="1"/>
  <c r="I1723" i="1"/>
  <c r="H1723" i="1"/>
  <c r="G1723" i="1"/>
  <c r="F1723" i="1"/>
  <c r="E1723" i="1"/>
  <c r="D1723" i="1"/>
  <c r="C1723" i="1"/>
  <c r="B1723" i="1"/>
  <c r="A1723" i="1"/>
  <c r="AB1722" i="1"/>
  <c r="AA1722" i="1"/>
  <c r="Z1722" i="1"/>
  <c r="Y1722" i="1"/>
  <c r="X1722" i="1"/>
  <c r="W1722" i="1"/>
  <c r="V1722" i="1"/>
  <c r="U1722" i="1"/>
  <c r="S1722" i="1"/>
  <c r="R1722" i="1"/>
  <c r="Q1722" i="1"/>
  <c r="P1722" i="1"/>
  <c r="O1722" i="1"/>
  <c r="N1722" i="1"/>
  <c r="M1722" i="1"/>
  <c r="L1722" i="1"/>
  <c r="K1722" i="1"/>
  <c r="J1722" i="1"/>
  <c r="I1722" i="1"/>
  <c r="H1722" i="1"/>
  <c r="G1722" i="1"/>
  <c r="F1722" i="1"/>
  <c r="E1722" i="1"/>
  <c r="D1722" i="1"/>
  <c r="C1722" i="1"/>
  <c r="B1722" i="1"/>
  <c r="A1722" i="1"/>
  <c r="AB1721" i="1"/>
  <c r="AA1721" i="1"/>
  <c r="Z1721" i="1"/>
  <c r="Y1721" i="1"/>
  <c r="X1721" i="1"/>
  <c r="W1721" i="1"/>
  <c r="V1721" i="1"/>
  <c r="U1721" i="1"/>
  <c r="S1721" i="1"/>
  <c r="R1721" i="1"/>
  <c r="Q1721" i="1"/>
  <c r="P1721" i="1"/>
  <c r="O1721" i="1"/>
  <c r="N1721" i="1"/>
  <c r="M1721" i="1"/>
  <c r="L1721" i="1"/>
  <c r="K1721" i="1"/>
  <c r="J1721" i="1"/>
  <c r="I1721" i="1"/>
  <c r="H1721" i="1"/>
  <c r="G1721" i="1"/>
  <c r="F1721" i="1"/>
  <c r="E1721" i="1"/>
  <c r="D1721" i="1"/>
  <c r="C1721" i="1"/>
  <c r="B1721" i="1"/>
  <c r="A1721" i="1"/>
  <c r="AB1720" i="1"/>
  <c r="AA1720" i="1"/>
  <c r="Z1720" i="1"/>
  <c r="Y1720" i="1"/>
  <c r="X1720" i="1"/>
  <c r="W1720" i="1"/>
  <c r="V1720" i="1"/>
  <c r="U1720" i="1"/>
  <c r="S1720" i="1"/>
  <c r="R1720" i="1"/>
  <c r="Q1720" i="1"/>
  <c r="P1720" i="1"/>
  <c r="O1720" i="1"/>
  <c r="N1720" i="1"/>
  <c r="M1720" i="1"/>
  <c r="L1720" i="1"/>
  <c r="K1720" i="1"/>
  <c r="J1720" i="1"/>
  <c r="I1720" i="1"/>
  <c r="H1720" i="1"/>
  <c r="G1720" i="1"/>
  <c r="F1720" i="1"/>
  <c r="E1720" i="1"/>
  <c r="D1720" i="1"/>
  <c r="C1720" i="1"/>
  <c r="B1720" i="1"/>
  <c r="A1720" i="1"/>
  <c r="AB1719" i="1"/>
  <c r="AA1719" i="1"/>
  <c r="Z1719" i="1"/>
  <c r="Y1719" i="1"/>
  <c r="X1719" i="1"/>
  <c r="W1719" i="1"/>
  <c r="V1719" i="1"/>
  <c r="U1719" i="1"/>
  <c r="S1719" i="1"/>
  <c r="R1719" i="1"/>
  <c r="Q1719" i="1"/>
  <c r="P1719" i="1"/>
  <c r="O1719" i="1"/>
  <c r="N1719" i="1"/>
  <c r="M1719" i="1"/>
  <c r="L1719" i="1"/>
  <c r="K1719" i="1"/>
  <c r="J1719" i="1"/>
  <c r="I1719" i="1"/>
  <c r="H1719" i="1"/>
  <c r="G1719" i="1"/>
  <c r="F1719" i="1"/>
  <c r="E1719" i="1"/>
  <c r="D1719" i="1"/>
  <c r="C1719" i="1"/>
  <c r="B1719" i="1"/>
  <c r="A1719" i="1"/>
  <c r="AB1718" i="1"/>
  <c r="AA1718" i="1"/>
  <c r="Z1718" i="1"/>
  <c r="Y1718" i="1"/>
  <c r="X1718" i="1"/>
  <c r="W1718" i="1"/>
  <c r="V1718" i="1"/>
  <c r="U1718" i="1"/>
  <c r="S1718" i="1"/>
  <c r="R1718" i="1"/>
  <c r="Q1718" i="1"/>
  <c r="P1718" i="1"/>
  <c r="O1718" i="1"/>
  <c r="N1718" i="1"/>
  <c r="M1718" i="1"/>
  <c r="L1718" i="1"/>
  <c r="K1718" i="1"/>
  <c r="J1718" i="1"/>
  <c r="I1718" i="1"/>
  <c r="H1718" i="1"/>
  <c r="G1718" i="1"/>
  <c r="F1718" i="1"/>
  <c r="E1718" i="1"/>
  <c r="D1718" i="1"/>
  <c r="C1718" i="1"/>
  <c r="B1718" i="1"/>
  <c r="A1718" i="1"/>
  <c r="AB1717" i="1"/>
  <c r="AA1717" i="1"/>
  <c r="Z1717" i="1"/>
  <c r="Y1717" i="1"/>
  <c r="X1717" i="1"/>
  <c r="W1717" i="1"/>
  <c r="V1717" i="1"/>
  <c r="U1717" i="1"/>
  <c r="S1717" i="1"/>
  <c r="R1717" i="1"/>
  <c r="Q1717" i="1"/>
  <c r="P1717" i="1"/>
  <c r="O1717" i="1"/>
  <c r="N1717" i="1"/>
  <c r="M1717" i="1"/>
  <c r="L1717" i="1"/>
  <c r="K1717" i="1"/>
  <c r="J1717" i="1"/>
  <c r="I1717" i="1"/>
  <c r="H1717" i="1"/>
  <c r="G1717" i="1"/>
  <c r="F1717" i="1"/>
  <c r="E1717" i="1"/>
  <c r="D1717" i="1"/>
  <c r="C1717" i="1"/>
  <c r="B1717" i="1"/>
  <c r="A1717" i="1"/>
  <c r="AB1716" i="1"/>
  <c r="AA1716" i="1"/>
  <c r="Z1716" i="1"/>
  <c r="Y1716" i="1"/>
  <c r="X1716" i="1"/>
  <c r="W1716" i="1"/>
  <c r="V1716" i="1"/>
  <c r="U1716" i="1"/>
  <c r="S1716" i="1"/>
  <c r="R1716" i="1"/>
  <c r="Q1716" i="1"/>
  <c r="P1716" i="1"/>
  <c r="O1716" i="1"/>
  <c r="N1716" i="1"/>
  <c r="M1716" i="1"/>
  <c r="L1716" i="1"/>
  <c r="K1716" i="1"/>
  <c r="J1716" i="1"/>
  <c r="I1716" i="1"/>
  <c r="H1716" i="1"/>
  <c r="G1716" i="1"/>
  <c r="F1716" i="1"/>
  <c r="E1716" i="1"/>
  <c r="D1716" i="1"/>
  <c r="C1716" i="1"/>
  <c r="B1716" i="1"/>
  <c r="A1716" i="1"/>
  <c r="AB1715" i="1"/>
  <c r="AA1715" i="1"/>
  <c r="Z1715" i="1"/>
  <c r="Y1715" i="1"/>
  <c r="X1715" i="1"/>
  <c r="W1715" i="1"/>
  <c r="V1715" i="1"/>
  <c r="U1715" i="1"/>
  <c r="S1715" i="1"/>
  <c r="R1715" i="1"/>
  <c r="Q1715" i="1"/>
  <c r="P1715" i="1"/>
  <c r="O1715" i="1"/>
  <c r="N1715" i="1"/>
  <c r="M1715" i="1"/>
  <c r="L1715" i="1"/>
  <c r="K1715" i="1"/>
  <c r="J1715" i="1"/>
  <c r="I1715" i="1"/>
  <c r="H1715" i="1"/>
  <c r="G1715" i="1"/>
  <c r="F1715" i="1"/>
  <c r="E1715" i="1"/>
  <c r="D1715" i="1"/>
  <c r="C1715" i="1"/>
  <c r="B1715" i="1"/>
  <c r="A1715" i="1"/>
  <c r="AB1714" i="1"/>
  <c r="AA1714" i="1"/>
  <c r="Z1714" i="1"/>
  <c r="Y1714" i="1"/>
  <c r="X1714" i="1"/>
  <c r="W1714" i="1"/>
  <c r="V1714" i="1"/>
  <c r="U1714" i="1"/>
  <c r="S1714" i="1"/>
  <c r="R1714" i="1"/>
  <c r="Q1714" i="1"/>
  <c r="P1714" i="1"/>
  <c r="O1714" i="1"/>
  <c r="N1714" i="1"/>
  <c r="M1714" i="1"/>
  <c r="L1714" i="1"/>
  <c r="K1714" i="1"/>
  <c r="J1714" i="1"/>
  <c r="I1714" i="1"/>
  <c r="H1714" i="1"/>
  <c r="G1714" i="1"/>
  <c r="F1714" i="1"/>
  <c r="E1714" i="1"/>
  <c r="D1714" i="1"/>
  <c r="C1714" i="1"/>
  <c r="B1714" i="1"/>
  <c r="A1714" i="1"/>
  <c r="AB1713" i="1"/>
  <c r="AA1713" i="1"/>
  <c r="Z1713" i="1"/>
  <c r="Y1713" i="1"/>
  <c r="X1713" i="1"/>
  <c r="W1713" i="1"/>
  <c r="V1713" i="1"/>
  <c r="U1713" i="1"/>
  <c r="S1713" i="1"/>
  <c r="R1713" i="1"/>
  <c r="Q1713" i="1"/>
  <c r="P1713" i="1"/>
  <c r="O1713" i="1"/>
  <c r="N1713" i="1"/>
  <c r="M1713" i="1"/>
  <c r="L1713" i="1"/>
  <c r="K1713" i="1"/>
  <c r="J1713" i="1"/>
  <c r="I1713" i="1"/>
  <c r="H1713" i="1"/>
  <c r="G1713" i="1"/>
  <c r="F1713" i="1"/>
  <c r="E1713" i="1"/>
  <c r="D1713" i="1"/>
  <c r="C1713" i="1"/>
  <c r="B1713" i="1"/>
  <c r="A1713" i="1"/>
  <c r="AB1712" i="1"/>
  <c r="AA1712" i="1"/>
  <c r="Z1712" i="1"/>
  <c r="Y1712" i="1"/>
  <c r="X1712" i="1"/>
  <c r="W1712" i="1"/>
  <c r="V1712" i="1"/>
  <c r="U1712" i="1"/>
  <c r="S1712" i="1"/>
  <c r="R1712" i="1"/>
  <c r="Q1712" i="1"/>
  <c r="P1712" i="1"/>
  <c r="O1712" i="1"/>
  <c r="N1712" i="1"/>
  <c r="M1712" i="1"/>
  <c r="L1712" i="1"/>
  <c r="K1712" i="1"/>
  <c r="J1712" i="1"/>
  <c r="I1712" i="1"/>
  <c r="H1712" i="1"/>
  <c r="G1712" i="1"/>
  <c r="F1712" i="1"/>
  <c r="E1712" i="1"/>
  <c r="D1712" i="1"/>
  <c r="C1712" i="1"/>
  <c r="B1712" i="1"/>
  <c r="A1712" i="1"/>
  <c r="AB1711" i="1"/>
  <c r="AA1711" i="1"/>
  <c r="Z1711" i="1"/>
  <c r="Y1711" i="1"/>
  <c r="X1711" i="1"/>
  <c r="W1711" i="1"/>
  <c r="V1711" i="1"/>
  <c r="U1711" i="1"/>
  <c r="S1711" i="1"/>
  <c r="R1711" i="1"/>
  <c r="Q1711" i="1"/>
  <c r="P1711" i="1"/>
  <c r="O1711" i="1"/>
  <c r="N1711" i="1"/>
  <c r="M1711" i="1"/>
  <c r="L1711" i="1"/>
  <c r="K1711" i="1"/>
  <c r="J1711" i="1"/>
  <c r="I1711" i="1"/>
  <c r="H1711" i="1"/>
  <c r="G1711" i="1"/>
  <c r="F1711" i="1"/>
  <c r="E1711" i="1"/>
  <c r="D1711" i="1"/>
  <c r="C1711" i="1"/>
  <c r="B1711" i="1"/>
  <c r="A1711" i="1"/>
  <c r="AB1710" i="1"/>
  <c r="AA1710" i="1"/>
  <c r="Z1710" i="1"/>
  <c r="Y1710" i="1"/>
  <c r="X1710" i="1"/>
  <c r="W1710" i="1"/>
  <c r="V1710" i="1"/>
  <c r="U1710" i="1"/>
  <c r="S1710" i="1"/>
  <c r="R1710" i="1"/>
  <c r="Q1710" i="1"/>
  <c r="P1710" i="1"/>
  <c r="O1710" i="1"/>
  <c r="N1710" i="1"/>
  <c r="M1710" i="1"/>
  <c r="L1710" i="1"/>
  <c r="K1710" i="1"/>
  <c r="J1710" i="1"/>
  <c r="I1710" i="1"/>
  <c r="H1710" i="1"/>
  <c r="G1710" i="1"/>
  <c r="F1710" i="1"/>
  <c r="E1710" i="1"/>
  <c r="D1710" i="1"/>
  <c r="C1710" i="1"/>
  <c r="B1710" i="1"/>
  <c r="A1710" i="1"/>
  <c r="AB1709" i="1"/>
  <c r="AA1709" i="1"/>
  <c r="Z1709" i="1"/>
  <c r="Y1709" i="1"/>
  <c r="X1709" i="1"/>
  <c r="W1709" i="1"/>
  <c r="V1709" i="1"/>
  <c r="U1709" i="1"/>
  <c r="S1709" i="1"/>
  <c r="R1709" i="1"/>
  <c r="Q1709" i="1"/>
  <c r="P1709" i="1"/>
  <c r="O1709" i="1"/>
  <c r="N1709" i="1"/>
  <c r="M1709" i="1"/>
  <c r="L1709" i="1"/>
  <c r="K1709" i="1"/>
  <c r="J1709" i="1"/>
  <c r="I1709" i="1"/>
  <c r="H1709" i="1"/>
  <c r="G1709" i="1"/>
  <c r="F1709" i="1"/>
  <c r="E1709" i="1"/>
  <c r="D1709" i="1"/>
  <c r="C1709" i="1"/>
  <c r="B1709" i="1"/>
  <c r="A1709" i="1"/>
  <c r="AB1708" i="1"/>
  <c r="AA1708" i="1"/>
  <c r="Z1708" i="1"/>
  <c r="Y1708" i="1"/>
  <c r="X1708" i="1"/>
  <c r="W1708" i="1"/>
  <c r="V1708" i="1"/>
  <c r="U1708" i="1"/>
  <c r="S1708" i="1"/>
  <c r="R1708" i="1"/>
  <c r="Q1708" i="1"/>
  <c r="P1708" i="1"/>
  <c r="O1708" i="1"/>
  <c r="N1708" i="1"/>
  <c r="M1708" i="1"/>
  <c r="L1708" i="1"/>
  <c r="K1708" i="1"/>
  <c r="J1708" i="1"/>
  <c r="I1708" i="1"/>
  <c r="H1708" i="1"/>
  <c r="G1708" i="1"/>
  <c r="F1708" i="1"/>
  <c r="E1708" i="1"/>
  <c r="D1708" i="1"/>
  <c r="C1708" i="1"/>
  <c r="B1708" i="1"/>
  <c r="A1708" i="1"/>
  <c r="AB1707" i="1"/>
  <c r="AA1707" i="1"/>
  <c r="Z1707" i="1"/>
  <c r="Y1707" i="1"/>
  <c r="X1707" i="1"/>
  <c r="W1707" i="1"/>
  <c r="V1707" i="1"/>
  <c r="U1707" i="1"/>
  <c r="S1707" i="1"/>
  <c r="R1707" i="1"/>
  <c r="Q1707" i="1"/>
  <c r="P1707" i="1"/>
  <c r="O1707" i="1"/>
  <c r="N1707" i="1"/>
  <c r="M1707" i="1"/>
  <c r="L1707" i="1"/>
  <c r="K1707" i="1"/>
  <c r="J1707" i="1"/>
  <c r="I1707" i="1"/>
  <c r="H1707" i="1"/>
  <c r="G1707" i="1"/>
  <c r="F1707" i="1"/>
  <c r="E1707" i="1"/>
  <c r="D1707" i="1"/>
  <c r="C1707" i="1"/>
  <c r="B1707" i="1"/>
  <c r="A1707" i="1"/>
  <c r="AB1706" i="1"/>
  <c r="AA1706" i="1"/>
  <c r="Z1706" i="1"/>
  <c r="Y1706" i="1"/>
  <c r="X1706" i="1"/>
  <c r="W1706" i="1"/>
  <c r="V1706" i="1"/>
  <c r="U1706" i="1"/>
  <c r="S1706" i="1"/>
  <c r="R1706" i="1"/>
  <c r="Q1706" i="1"/>
  <c r="P1706" i="1"/>
  <c r="O1706" i="1"/>
  <c r="N1706" i="1"/>
  <c r="M1706" i="1"/>
  <c r="L1706" i="1"/>
  <c r="K1706" i="1"/>
  <c r="J1706" i="1"/>
  <c r="I1706" i="1"/>
  <c r="H1706" i="1"/>
  <c r="G1706" i="1"/>
  <c r="F1706" i="1"/>
  <c r="E1706" i="1"/>
  <c r="D1706" i="1"/>
  <c r="C1706" i="1"/>
  <c r="B1706" i="1"/>
  <c r="A1706" i="1"/>
  <c r="AB1705" i="1"/>
  <c r="AA1705" i="1"/>
  <c r="Z1705" i="1"/>
  <c r="Y1705" i="1"/>
  <c r="X1705" i="1"/>
  <c r="W1705" i="1"/>
  <c r="V1705" i="1"/>
  <c r="U1705" i="1"/>
  <c r="S1705" i="1"/>
  <c r="R1705" i="1"/>
  <c r="Q1705" i="1"/>
  <c r="P1705" i="1"/>
  <c r="O1705" i="1"/>
  <c r="N1705" i="1"/>
  <c r="M1705" i="1"/>
  <c r="L1705" i="1"/>
  <c r="K1705" i="1"/>
  <c r="J1705" i="1"/>
  <c r="I1705" i="1"/>
  <c r="H1705" i="1"/>
  <c r="G1705" i="1"/>
  <c r="F1705" i="1"/>
  <c r="E1705" i="1"/>
  <c r="D1705" i="1"/>
  <c r="C1705" i="1"/>
  <c r="B1705" i="1"/>
  <c r="A1705" i="1"/>
  <c r="AB1704" i="1"/>
  <c r="AA1704" i="1"/>
  <c r="Z1704" i="1"/>
  <c r="Y1704" i="1"/>
  <c r="X1704" i="1"/>
  <c r="W1704" i="1"/>
  <c r="V1704" i="1"/>
  <c r="U1704" i="1"/>
  <c r="S1704" i="1"/>
  <c r="R1704" i="1"/>
  <c r="Q1704" i="1"/>
  <c r="P1704" i="1"/>
  <c r="O1704" i="1"/>
  <c r="N1704" i="1"/>
  <c r="M1704" i="1"/>
  <c r="L1704" i="1"/>
  <c r="K1704" i="1"/>
  <c r="J1704" i="1"/>
  <c r="I1704" i="1"/>
  <c r="H1704" i="1"/>
  <c r="G1704" i="1"/>
  <c r="F1704" i="1"/>
  <c r="E1704" i="1"/>
  <c r="D1704" i="1"/>
  <c r="C1704" i="1"/>
  <c r="B1704" i="1"/>
  <c r="A1704" i="1"/>
  <c r="AB1703" i="1"/>
  <c r="AA1703" i="1"/>
  <c r="Z1703" i="1"/>
  <c r="Y1703" i="1"/>
  <c r="X1703" i="1"/>
  <c r="W1703" i="1"/>
  <c r="V1703" i="1"/>
  <c r="U1703" i="1"/>
  <c r="S1703" i="1"/>
  <c r="R1703" i="1"/>
  <c r="Q1703" i="1"/>
  <c r="P1703" i="1"/>
  <c r="O1703" i="1"/>
  <c r="N1703" i="1"/>
  <c r="M1703" i="1"/>
  <c r="L1703" i="1"/>
  <c r="K1703" i="1"/>
  <c r="J1703" i="1"/>
  <c r="I1703" i="1"/>
  <c r="H1703" i="1"/>
  <c r="G1703" i="1"/>
  <c r="F1703" i="1"/>
  <c r="E1703" i="1"/>
  <c r="D1703" i="1"/>
  <c r="C1703" i="1"/>
  <c r="B1703" i="1"/>
  <c r="A1703" i="1"/>
  <c r="AB1702" i="1"/>
  <c r="AA1702" i="1"/>
  <c r="Z1702" i="1"/>
  <c r="Y1702" i="1"/>
  <c r="X1702" i="1"/>
  <c r="W1702" i="1"/>
  <c r="V1702" i="1"/>
  <c r="U1702" i="1"/>
  <c r="S1702" i="1"/>
  <c r="R1702" i="1"/>
  <c r="Q1702" i="1"/>
  <c r="P1702" i="1"/>
  <c r="O1702" i="1"/>
  <c r="N1702" i="1"/>
  <c r="M1702" i="1"/>
  <c r="L1702" i="1"/>
  <c r="K1702" i="1"/>
  <c r="J1702" i="1"/>
  <c r="I1702" i="1"/>
  <c r="H1702" i="1"/>
  <c r="G1702" i="1"/>
  <c r="F1702" i="1"/>
  <c r="E1702" i="1"/>
  <c r="D1702" i="1"/>
  <c r="C1702" i="1"/>
  <c r="B1702" i="1"/>
  <c r="A1702" i="1"/>
  <c r="AB1701" i="1"/>
  <c r="AA1701" i="1"/>
  <c r="Z1701" i="1"/>
  <c r="Y1701" i="1"/>
  <c r="X1701" i="1"/>
  <c r="W1701" i="1"/>
  <c r="V1701" i="1"/>
  <c r="U1701" i="1"/>
  <c r="S1701" i="1"/>
  <c r="R1701" i="1"/>
  <c r="Q1701" i="1"/>
  <c r="P1701" i="1"/>
  <c r="O1701" i="1"/>
  <c r="N1701" i="1"/>
  <c r="M1701" i="1"/>
  <c r="L1701" i="1"/>
  <c r="K1701" i="1"/>
  <c r="J1701" i="1"/>
  <c r="I1701" i="1"/>
  <c r="H1701" i="1"/>
  <c r="G1701" i="1"/>
  <c r="F1701" i="1"/>
  <c r="E1701" i="1"/>
  <c r="D1701" i="1"/>
  <c r="C1701" i="1"/>
  <c r="B1701" i="1"/>
  <c r="A1701" i="1"/>
  <c r="AB1700" i="1"/>
  <c r="AA1700" i="1"/>
  <c r="Z1700" i="1"/>
  <c r="Y1700" i="1"/>
  <c r="X1700" i="1"/>
  <c r="W1700" i="1"/>
  <c r="V1700" i="1"/>
  <c r="U1700" i="1"/>
  <c r="S1700" i="1"/>
  <c r="R1700" i="1"/>
  <c r="Q1700" i="1"/>
  <c r="P1700" i="1"/>
  <c r="O1700" i="1"/>
  <c r="N1700" i="1"/>
  <c r="M1700" i="1"/>
  <c r="L1700" i="1"/>
  <c r="K1700" i="1"/>
  <c r="J1700" i="1"/>
  <c r="I1700" i="1"/>
  <c r="H1700" i="1"/>
  <c r="G1700" i="1"/>
  <c r="F1700" i="1"/>
  <c r="E1700" i="1"/>
  <c r="D1700" i="1"/>
  <c r="C1700" i="1"/>
  <c r="B1700" i="1"/>
  <c r="A1700" i="1"/>
  <c r="AB1699" i="1"/>
  <c r="AA1699" i="1"/>
  <c r="Z1699" i="1"/>
  <c r="Y1699" i="1"/>
  <c r="X1699" i="1"/>
  <c r="W1699" i="1"/>
  <c r="V1699" i="1"/>
  <c r="U1699" i="1"/>
  <c r="S1699" i="1"/>
  <c r="R1699" i="1"/>
  <c r="Q1699" i="1"/>
  <c r="P1699" i="1"/>
  <c r="O1699" i="1"/>
  <c r="N1699" i="1"/>
  <c r="M1699" i="1"/>
  <c r="L1699" i="1"/>
  <c r="K1699" i="1"/>
  <c r="J1699" i="1"/>
  <c r="I1699" i="1"/>
  <c r="H1699" i="1"/>
  <c r="G1699" i="1"/>
  <c r="F1699" i="1"/>
  <c r="E1699" i="1"/>
  <c r="D1699" i="1"/>
  <c r="C1699" i="1"/>
  <c r="B1699" i="1"/>
  <c r="A1699" i="1"/>
  <c r="AB1698" i="1"/>
  <c r="AA1698" i="1"/>
  <c r="Z1698" i="1"/>
  <c r="Y1698" i="1"/>
  <c r="X1698" i="1"/>
  <c r="W1698" i="1"/>
  <c r="V1698" i="1"/>
  <c r="U1698" i="1"/>
  <c r="S1698" i="1"/>
  <c r="R1698" i="1"/>
  <c r="Q1698" i="1"/>
  <c r="P1698" i="1"/>
  <c r="O1698" i="1"/>
  <c r="N1698" i="1"/>
  <c r="M1698" i="1"/>
  <c r="L1698" i="1"/>
  <c r="K1698" i="1"/>
  <c r="J1698" i="1"/>
  <c r="I1698" i="1"/>
  <c r="H1698" i="1"/>
  <c r="G1698" i="1"/>
  <c r="F1698" i="1"/>
  <c r="E1698" i="1"/>
  <c r="D1698" i="1"/>
  <c r="C1698" i="1"/>
  <c r="B1698" i="1"/>
  <c r="A1698" i="1"/>
  <c r="AB1697" i="1"/>
  <c r="AA1697" i="1"/>
  <c r="Z1697" i="1"/>
  <c r="Y1697" i="1"/>
  <c r="X1697" i="1"/>
  <c r="W1697" i="1"/>
  <c r="V1697" i="1"/>
  <c r="U1697" i="1"/>
  <c r="S1697" i="1"/>
  <c r="R1697" i="1"/>
  <c r="Q1697" i="1"/>
  <c r="P1697" i="1"/>
  <c r="O1697" i="1"/>
  <c r="N1697" i="1"/>
  <c r="M1697" i="1"/>
  <c r="L1697" i="1"/>
  <c r="K1697" i="1"/>
  <c r="J1697" i="1"/>
  <c r="I1697" i="1"/>
  <c r="H1697" i="1"/>
  <c r="G1697" i="1"/>
  <c r="F1697" i="1"/>
  <c r="E1697" i="1"/>
  <c r="D1697" i="1"/>
  <c r="C1697" i="1"/>
  <c r="B1697" i="1"/>
  <c r="A1697" i="1"/>
  <c r="AB1696" i="1"/>
  <c r="AA1696" i="1"/>
  <c r="Z1696" i="1"/>
  <c r="Y1696" i="1"/>
  <c r="X1696" i="1"/>
  <c r="W1696" i="1"/>
  <c r="V1696" i="1"/>
  <c r="U1696" i="1"/>
  <c r="S1696" i="1"/>
  <c r="R1696" i="1"/>
  <c r="Q1696" i="1"/>
  <c r="P1696" i="1"/>
  <c r="O1696" i="1"/>
  <c r="N1696" i="1"/>
  <c r="M1696" i="1"/>
  <c r="L1696" i="1"/>
  <c r="K1696" i="1"/>
  <c r="J1696" i="1"/>
  <c r="I1696" i="1"/>
  <c r="H1696" i="1"/>
  <c r="G1696" i="1"/>
  <c r="F1696" i="1"/>
  <c r="E1696" i="1"/>
  <c r="D1696" i="1"/>
  <c r="C1696" i="1"/>
  <c r="B1696" i="1"/>
  <c r="A1696" i="1"/>
  <c r="AB1695" i="1"/>
  <c r="AA1695" i="1"/>
  <c r="Z1695" i="1"/>
  <c r="Y1695" i="1"/>
  <c r="X1695" i="1"/>
  <c r="W1695" i="1"/>
  <c r="V1695" i="1"/>
  <c r="U1695" i="1"/>
  <c r="S1695" i="1"/>
  <c r="R1695" i="1"/>
  <c r="Q1695" i="1"/>
  <c r="P1695" i="1"/>
  <c r="O1695" i="1"/>
  <c r="N1695" i="1"/>
  <c r="M1695" i="1"/>
  <c r="L1695" i="1"/>
  <c r="K1695" i="1"/>
  <c r="J1695" i="1"/>
  <c r="I1695" i="1"/>
  <c r="H1695" i="1"/>
  <c r="G1695" i="1"/>
  <c r="F1695" i="1"/>
  <c r="E1695" i="1"/>
  <c r="D1695" i="1"/>
  <c r="C1695" i="1"/>
  <c r="B1695" i="1"/>
  <c r="A1695" i="1"/>
  <c r="AB1694" i="1"/>
  <c r="AA1694" i="1"/>
  <c r="Z1694" i="1"/>
  <c r="Y1694" i="1"/>
  <c r="X1694" i="1"/>
  <c r="W1694" i="1"/>
  <c r="V1694" i="1"/>
  <c r="U1694" i="1"/>
  <c r="S1694" i="1"/>
  <c r="R1694" i="1"/>
  <c r="Q1694" i="1"/>
  <c r="P1694" i="1"/>
  <c r="O1694" i="1"/>
  <c r="N1694" i="1"/>
  <c r="M1694" i="1"/>
  <c r="L1694" i="1"/>
  <c r="K1694" i="1"/>
  <c r="J1694" i="1"/>
  <c r="I1694" i="1"/>
  <c r="H1694" i="1"/>
  <c r="G1694" i="1"/>
  <c r="F1694" i="1"/>
  <c r="E1694" i="1"/>
  <c r="D1694" i="1"/>
  <c r="C1694" i="1"/>
  <c r="B1694" i="1"/>
  <c r="A1694" i="1"/>
  <c r="AB1693" i="1"/>
  <c r="AA1693" i="1"/>
  <c r="Z1693" i="1"/>
  <c r="Y1693" i="1"/>
  <c r="X1693" i="1"/>
  <c r="W1693" i="1"/>
  <c r="V1693" i="1"/>
  <c r="U1693" i="1"/>
  <c r="S1693" i="1"/>
  <c r="R1693" i="1"/>
  <c r="Q1693" i="1"/>
  <c r="P1693" i="1"/>
  <c r="O1693" i="1"/>
  <c r="N1693" i="1"/>
  <c r="M1693" i="1"/>
  <c r="L1693" i="1"/>
  <c r="K1693" i="1"/>
  <c r="J1693" i="1"/>
  <c r="I1693" i="1"/>
  <c r="H1693" i="1"/>
  <c r="G1693" i="1"/>
  <c r="F1693" i="1"/>
  <c r="E1693" i="1"/>
  <c r="D1693" i="1"/>
  <c r="C1693" i="1"/>
  <c r="B1693" i="1"/>
  <c r="A1693" i="1"/>
  <c r="AB1692" i="1"/>
  <c r="AA1692" i="1"/>
  <c r="Z1692" i="1"/>
  <c r="Y1692" i="1"/>
  <c r="X1692" i="1"/>
  <c r="W1692" i="1"/>
  <c r="V1692" i="1"/>
  <c r="U1692" i="1"/>
  <c r="S1692" i="1"/>
  <c r="R1692" i="1"/>
  <c r="Q1692" i="1"/>
  <c r="P1692" i="1"/>
  <c r="O1692" i="1"/>
  <c r="N1692" i="1"/>
  <c r="M1692" i="1"/>
  <c r="L1692" i="1"/>
  <c r="K1692" i="1"/>
  <c r="J1692" i="1"/>
  <c r="I1692" i="1"/>
  <c r="H1692" i="1"/>
  <c r="G1692" i="1"/>
  <c r="F1692" i="1"/>
  <c r="E1692" i="1"/>
  <c r="D1692" i="1"/>
  <c r="C1692" i="1"/>
  <c r="B1692" i="1"/>
  <c r="A1692" i="1"/>
  <c r="AB1691" i="1"/>
  <c r="AA1691" i="1"/>
  <c r="Z1691" i="1"/>
  <c r="Y1691" i="1"/>
  <c r="X1691" i="1"/>
  <c r="W1691" i="1"/>
  <c r="V1691" i="1"/>
  <c r="U1691" i="1"/>
  <c r="S1691" i="1"/>
  <c r="R1691" i="1"/>
  <c r="Q1691" i="1"/>
  <c r="P1691" i="1"/>
  <c r="O1691" i="1"/>
  <c r="N1691" i="1"/>
  <c r="M1691" i="1"/>
  <c r="L1691" i="1"/>
  <c r="K1691" i="1"/>
  <c r="J1691" i="1"/>
  <c r="I1691" i="1"/>
  <c r="H1691" i="1"/>
  <c r="G1691" i="1"/>
  <c r="F1691" i="1"/>
  <c r="E1691" i="1"/>
  <c r="D1691" i="1"/>
  <c r="C1691" i="1"/>
  <c r="B1691" i="1"/>
  <c r="A1691" i="1"/>
  <c r="AB1690" i="1"/>
  <c r="AA1690" i="1"/>
  <c r="Z1690" i="1"/>
  <c r="Y1690" i="1"/>
  <c r="X1690" i="1"/>
  <c r="W1690" i="1"/>
  <c r="V1690" i="1"/>
  <c r="U1690" i="1"/>
  <c r="S1690" i="1"/>
  <c r="R1690" i="1"/>
  <c r="Q1690" i="1"/>
  <c r="P1690" i="1"/>
  <c r="O1690" i="1"/>
  <c r="N1690" i="1"/>
  <c r="M1690" i="1"/>
  <c r="L1690" i="1"/>
  <c r="K1690" i="1"/>
  <c r="J1690" i="1"/>
  <c r="I1690" i="1"/>
  <c r="H1690" i="1"/>
  <c r="G1690" i="1"/>
  <c r="F1690" i="1"/>
  <c r="E1690" i="1"/>
  <c r="D1690" i="1"/>
  <c r="C1690" i="1"/>
  <c r="B1690" i="1"/>
  <c r="A1690" i="1"/>
  <c r="AB1689" i="1"/>
  <c r="AA1689" i="1"/>
  <c r="Z1689" i="1"/>
  <c r="Y1689" i="1"/>
  <c r="X1689" i="1"/>
  <c r="W1689" i="1"/>
  <c r="V1689" i="1"/>
  <c r="U1689" i="1"/>
  <c r="S1689" i="1"/>
  <c r="R1689" i="1"/>
  <c r="Q1689" i="1"/>
  <c r="P1689" i="1"/>
  <c r="O1689" i="1"/>
  <c r="N1689" i="1"/>
  <c r="M1689" i="1"/>
  <c r="L1689" i="1"/>
  <c r="K1689" i="1"/>
  <c r="J1689" i="1"/>
  <c r="I1689" i="1"/>
  <c r="H1689" i="1"/>
  <c r="G1689" i="1"/>
  <c r="F1689" i="1"/>
  <c r="E1689" i="1"/>
  <c r="D1689" i="1"/>
  <c r="C1689" i="1"/>
  <c r="B1689" i="1"/>
  <c r="A1689" i="1"/>
  <c r="AB1688" i="1"/>
  <c r="AA1688" i="1"/>
  <c r="Z1688" i="1"/>
  <c r="Y1688" i="1"/>
  <c r="X1688" i="1"/>
  <c r="W1688" i="1"/>
  <c r="V1688" i="1"/>
  <c r="U1688" i="1"/>
  <c r="S1688" i="1"/>
  <c r="R1688" i="1"/>
  <c r="Q1688" i="1"/>
  <c r="P1688" i="1"/>
  <c r="O1688" i="1"/>
  <c r="N1688" i="1"/>
  <c r="M1688" i="1"/>
  <c r="L1688" i="1"/>
  <c r="K1688" i="1"/>
  <c r="J1688" i="1"/>
  <c r="I1688" i="1"/>
  <c r="H1688" i="1"/>
  <c r="G1688" i="1"/>
  <c r="F1688" i="1"/>
  <c r="E1688" i="1"/>
  <c r="D1688" i="1"/>
  <c r="C1688" i="1"/>
  <c r="B1688" i="1"/>
  <c r="A1688" i="1"/>
  <c r="AB1687" i="1"/>
  <c r="AA1687" i="1"/>
  <c r="Z1687" i="1"/>
  <c r="Y1687" i="1"/>
  <c r="X1687" i="1"/>
  <c r="W1687" i="1"/>
  <c r="V1687" i="1"/>
  <c r="U1687" i="1"/>
  <c r="S1687" i="1"/>
  <c r="R1687" i="1"/>
  <c r="Q1687" i="1"/>
  <c r="P1687" i="1"/>
  <c r="O1687" i="1"/>
  <c r="N1687" i="1"/>
  <c r="M1687" i="1"/>
  <c r="L1687" i="1"/>
  <c r="K1687" i="1"/>
  <c r="J1687" i="1"/>
  <c r="I1687" i="1"/>
  <c r="H1687" i="1"/>
  <c r="G1687" i="1"/>
  <c r="F1687" i="1"/>
  <c r="E1687" i="1"/>
  <c r="D1687" i="1"/>
  <c r="C1687" i="1"/>
  <c r="B1687" i="1"/>
  <c r="A1687" i="1"/>
  <c r="AB1686" i="1"/>
  <c r="AA1686" i="1"/>
  <c r="Z1686" i="1"/>
  <c r="Y1686" i="1"/>
  <c r="X1686" i="1"/>
  <c r="W1686" i="1"/>
  <c r="V1686" i="1"/>
  <c r="U1686" i="1"/>
  <c r="S1686" i="1"/>
  <c r="R1686" i="1"/>
  <c r="Q1686" i="1"/>
  <c r="P1686" i="1"/>
  <c r="O1686" i="1"/>
  <c r="N1686" i="1"/>
  <c r="M1686" i="1"/>
  <c r="L1686" i="1"/>
  <c r="K1686" i="1"/>
  <c r="J1686" i="1"/>
  <c r="I1686" i="1"/>
  <c r="H1686" i="1"/>
  <c r="G1686" i="1"/>
  <c r="F1686" i="1"/>
  <c r="E1686" i="1"/>
  <c r="D1686" i="1"/>
  <c r="C1686" i="1"/>
  <c r="B1686" i="1"/>
  <c r="A1686" i="1"/>
  <c r="AB1685" i="1"/>
  <c r="AA1685" i="1"/>
  <c r="Z1685" i="1"/>
  <c r="Y1685" i="1"/>
  <c r="X1685" i="1"/>
  <c r="W1685" i="1"/>
  <c r="V1685" i="1"/>
  <c r="U1685" i="1"/>
  <c r="S1685" i="1"/>
  <c r="R1685" i="1"/>
  <c r="Q1685" i="1"/>
  <c r="P1685" i="1"/>
  <c r="O1685" i="1"/>
  <c r="N1685" i="1"/>
  <c r="M1685" i="1"/>
  <c r="L1685" i="1"/>
  <c r="K1685" i="1"/>
  <c r="J1685" i="1"/>
  <c r="I1685" i="1"/>
  <c r="H1685" i="1"/>
  <c r="G1685" i="1"/>
  <c r="F1685" i="1"/>
  <c r="E1685" i="1"/>
  <c r="D1685" i="1"/>
  <c r="C1685" i="1"/>
  <c r="B1685" i="1"/>
  <c r="A1685" i="1"/>
  <c r="AB1684" i="1"/>
  <c r="AA1684" i="1"/>
  <c r="Z1684" i="1"/>
  <c r="Y1684" i="1"/>
  <c r="X1684" i="1"/>
  <c r="W1684" i="1"/>
  <c r="V1684" i="1"/>
  <c r="U1684" i="1"/>
  <c r="S1684" i="1"/>
  <c r="R1684" i="1"/>
  <c r="Q1684" i="1"/>
  <c r="P1684" i="1"/>
  <c r="O1684" i="1"/>
  <c r="N1684" i="1"/>
  <c r="M1684" i="1"/>
  <c r="L1684" i="1"/>
  <c r="K1684" i="1"/>
  <c r="J1684" i="1"/>
  <c r="I1684" i="1"/>
  <c r="H1684" i="1"/>
  <c r="G1684" i="1"/>
  <c r="F1684" i="1"/>
  <c r="E1684" i="1"/>
  <c r="D1684" i="1"/>
  <c r="C1684" i="1"/>
  <c r="B1684" i="1"/>
  <c r="A1684" i="1"/>
  <c r="AB1683" i="1"/>
  <c r="AA1683" i="1"/>
  <c r="Z1683" i="1"/>
  <c r="Y1683" i="1"/>
  <c r="X1683" i="1"/>
  <c r="W1683" i="1"/>
  <c r="V1683" i="1"/>
  <c r="U1683" i="1"/>
  <c r="S1683" i="1"/>
  <c r="R1683" i="1"/>
  <c r="Q1683" i="1"/>
  <c r="P1683" i="1"/>
  <c r="O1683" i="1"/>
  <c r="N1683" i="1"/>
  <c r="M1683" i="1"/>
  <c r="L1683" i="1"/>
  <c r="K1683" i="1"/>
  <c r="J1683" i="1"/>
  <c r="I1683" i="1"/>
  <c r="H1683" i="1"/>
  <c r="G1683" i="1"/>
  <c r="F1683" i="1"/>
  <c r="E1683" i="1"/>
  <c r="D1683" i="1"/>
  <c r="C1683" i="1"/>
  <c r="B1683" i="1"/>
  <c r="A1683" i="1"/>
  <c r="AB1682" i="1"/>
  <c r="AA1682" i="1"/>
  <c r="Z1682" i="1"/>
  <c r="Y1682" i="1"/>
  <c r="X1682" i="1"/>
  <c r="W1682" i="1"/>
  <c r="V1682" i="1"/>
  <c r="U1682" i="1"/>
  <c r="S1682" i="1"/>
  <c r="R1682" i="1"/>
  <c r="Q1682" i="1"/>
  <c r="P1682" i="1"/>
  <c r="O1682" i="1"/>
  <c r="N1682" i="1"/>
  <c r="M1682" i="1"/>
  <c r="L1682" i="1"/>
  <c r="K1682" i="1"/>
  <c r="J1682" i="1"/>
  <c r="I1682" i="1"/>
  <c r="H1682" i="1"/>
  <c r="G1682" i="1"/>
  <c r="F1682" i="1"/>
  <c r="E1682" i="1"/>
  <c r="D1682" i="1"/>
  <c r="C1682" i="1"/>
  <c r="B1682" i="1"/>
  <c r="A1682" i="1"/>
  <c r="AB1681" i="1"/>
  <c r="AA1681" i="1"/>
  <c r="Z1681" i="1"/>
  <c r="Y1681" i="1"/>
  <c r="X1681" i="1"/>
  <c r="W1681" i="1"/>
  <c r="V1681" i="1"/>
  <c r="U1681" i="1"/>
  <c r="S1681" i="1"/>
  <c r="R1681" i="1"/>
  <c r="Q1681" i="1"/>
  <c r="P1681" i="1"/>
  <c r="O1681" i="1"/>
  <c r="N1681" i="1"/>
  <c r="M1681" i="1"/>
  <c r="L1681" i="1"/>
  <c r="K1681" i="1"/>
  <c r="J1681" i="1"/>
  <c r="I1681" i="1"/>
  <c r="H1681" i="1"/>
  <c r="G1681" i="1"/>
  <c r="F1681" i="1"/>
  <c r="E1681" i="1"/>
  <c r="D1681" i="1"/>
  <c r="C1681" i="1"/>
  <c r="B1681" i="1"/>
  <c r="A1681" i="1"/>
  <c r="AB1680" i="1"/>
  <c r="AA1680" i="1"/>
  <c r="Z1680" i="1"/>
  <c r="Y1680" i="1"/>
  <c r="X1680" i="1"/>
  <c r="W1680" i="1"/>
  <c r="V1680" i="1"/>
  <c r="U1680" i="1"/>
  <c r="S1680" i="1"/>
  <c r="R1680" i="1"/>
  <c r="Q1680" i="1"/>
  <c r="P1680" i="1"/>
  <c r="O1680" i="1"/>
  <c r="N1680" i="1"/>
  <c r="M1680" i="1"/>
  <c r="L1680" i="1"/>
  <c r="K1680" i="1"/>
  <c r="J1680" i="1"/>
  <c r="I1680" i="1"/>
  <c r="H1680" i="1"/>
  <c r="G1680" i="1"/>
  <c r="F1680" i="1"/>
  <c r="E1680" i="1"/>
  <c r="D1680" i="1"/>
  <c r="C1680" i="1"/>
  <c r="B1680" i="1"/>
  <c r="A1680" i="1"/>
  <c r="AB1679" i="1"/>
  <c r="AA1679" i="1"/>
  <c r="Z1679" i="1"/>
  <c r="Y1679" i="1"/>
  <c r="X1679" i="1"/>
  <c r="W1679" i="1"/>
  <c r="V1679" i="1"/>
  <c r="U1679" i="1"/>
  <c r="S1679" i="1"/>
  <c r="R1679" i="1"/>
  <c r="Q1679" i="1"/>
  <c r="P1679" i="1"/>
  <c r="O1679" i="1"/>
  <c r="N1679" i="1"/>
  <c r="M1679" i="1"/>
  <c r="L1679" i="1"/>
  <c r="K1679" i="1"/>
  <c r="J1679" i="1"/>
  <c r="I1679" i="1"/>
  <c r="H1679" i="1"/>
  <c r="G1679" i="1"/>
  <c r="F1679" i="1"/>
  <c r="E1679" i="1"/>
  <c r="D1679" i="1"/>
  <c r="C1679" i="1"/>
  <c r="B1679" i="1"/>
  <c r="A1679" i="1"/>
  <c r="AB1678" i="1"/>
  <c r="AA1678" i="1"/>
  <c r="Z1678" i="1"/>
  <c r="Y1678" i="1"/>
  <c r="X1678" i="1"/>
  <c r="W1678" i="1"/>
  <c r="V1678" i="1"/>
  <c r="U1678" i="1"/>
  <c r="S1678" i="1"/>
  <c r="R1678" i="1"/>
  <c r="Q1678" i="1"/>
  <c r="P1678" i="1"/>
  <c r="O1678" i="1"/>
  <c r="N1678" i="1"/>
  <c r="M1678" i="1"/>
  <c r="L1678" i="1"/>
  <c r="K1678" i="1"/>
  <c r="J1678" i="1"/>
  <c r="I1678" i="1"/>
  <c r="H1678" i="1"/>
  <c r="G1678" i="1"/>
  <c r="F1678" i="1"/>
  <c r="E1678" i="1"/>
  <c r="D1678" i="1"/>
  <c r="C1678" i="1"/>
  <c r="B1678" i="1"/>
  <c r="A1678" i="1"/>
  <c r="AB1677" i="1"/>
  <c r="AA1677" i="1"/>
  <c r="Z1677" i="1"/>
  <c r="Y1677" i="1"/>
  <c r="X1677" i="1"/>
  <c r="W1677" i="1"/>
  <c r="V1677" i="1"/>
  <c r="U1677" i="1"/>
  <c r="S1677" i="1"/>
  <c r="R1677" i="1"/>
  <c r="Q1677" i="1"/>
  <c r="P1677" i="1"/>
  <c r="O1677" i="1"/>
  <c r="N1677" i="1"/>
  <c r="M1677" i="1"/>
  <c r="L1677" i="1"/>
  <c r="K1677" i="1"/>
  <c r="J1677" i="1"/>
  <c r="I1677" i="1"/>
  <c r="H1677" i="1"/>
  <c r="G1677" i="1"/>
  <c r="F1677" i="1"/>
  <c r="E1677" i="1"/>
  <c r="D1677" i="1"/>
  <c r="C1677" i="1"/>
  <c r="B1677" i="1"/>
  <c r="A1677" i="1"/>
  <c r="AB1676" i="1"/>
  <c r="AA1676" i="1"/>
  <c r="Z1676" i="1"/>
  <c r="Y1676" i="1"/>
  <c r="X1676" i="1"/>
  <c r="W1676" i="1"/>
  <c r="V1676" i="1"/>
  <c r="U1676" i="1"/>
  <c r="S1676" i="1"/>
  <c r="R1676" i="1"/>
  <c r="Q1676" i="1"/>
  <c r="P1676" i="1"/>
  <c r="O1676" i="1"/>
  <c r="N1676" i="1"/>
  <c r="M1676" i="1"/>
  <c r="L1676" i="1"/>
  <c r="K1676" i="1"/>
  <c r="J1676" i="1"/>
  <c r="I1676" i="1"/>
  <c r="H1676" i="1"/>
  <c r="G1676" i="1"/>
  <c r="F1676" i="1"/>
  <c r="E1676" i="1"/>
  <c r="D1676" i="1"/>
  <c r="C1676" i="1"/>
  <c r="B1676" i="1"/>
  <c r="A1676" i="1"/>
  <c r="AB1675" i="1"/>
  <c r="AA1675" i="1"/>
  <c r="Z1675" i="1"/>
  <c r="Y1675" i="1"/>
  <c r="X1675" i="1"/>
  <c r="W1675" i="1"/>
  <c r="V1675" i="1"/>
  <c r="U1675" i="1"/>
  <c r="S1675" i="1"/>
  <c r="R1675" i="1"/>
  <c r="Q1675" i="1"/>
  <c r="P1675" i="1"/>
  <c r="O1675" i="1"/>
  <c r="N1675" i="1"/>
  <c r="M1675" i="1"/>
  <c r="L1675" i="1"/>
  <c r="K1675" i="1"/>
  <c r="J1675" i="1"/>
  <c r="I1675" i="1"/>
  <c r="H1675" i="1"/>
  <c r="G1675" i="1"/>
  <c r="F1675" i="1"/>
  <c r="E1675" i="1"/>
  <c r="D1675" i="1"/>
  <c r="C1675" i="1"/>
  <c r="B1675" i="1"/>
  <c r="A1675" i="1"/>
  <c r="AB1674" i="1"/>
  <c r="AA1674" i="1"/>
  <c r="Z1674" i="1"/>
  <c r="Y1674" i="1"/>
  <c r="X1674" i="1"/>
  <c r="W1674" i="1"/>
  <c r="V1674" i="1"/>
  <c r="U1674" i="1"/>
  <c r="S1674" i="1"/>
  <c r="R1674" i="1"/>
  <c r="Q1674" i="1"/>
  <c r="P1674" i="1"/>
  <c r="O1674" i="1"/>
  <c r="N1674" i="1"/>
  <c r="M1674" i="1"/>
  <c r="L1674" i="1"/>
  <c r="K1674" i="1"/>
  <c r="J1674" i="1"/>
  <c r="I1674" i="1"/>
  <c r="H1674" i="1"/>
  <c r="G1674" i="1"/>
  <c r="F1674" i="1"/>
  <c r="E1674" i="1"/>
  <c r="D1674" i="1"/>
  <c r="C1674" i="1"/>
  <c r="B1674" i="1"/>
  <c r="A1674" i="1"/>
  <c r="AB1673" i="1"/>
  <c r="AA1673" i="1"/>
  <c r="Z1673" i="1"/>
  <c r="Y1673" i="1"/>
  <c r="X1673" i="1"/>
  <c r="W1673" i="1"/>
  <c r="V1673" i="1"/>
  <c r="U1673" i="1"/>
  <c r="S1673" i="1"/>
  <c r="R1673" i="1"/>
  <c r="Q1673" i="1"/>
  <c r="P1673" i="1"/>
  <c r="O1673" i="1"/>
  <c r="N1673" i="1"/>
  <c r="M1673" i="1"/>
  <c r="L1673" i="1"/>
  <c r="K1673" i="1"/>
  <c r="J1673" i="1"/>
  <c r="I1673" i="1"/>
  <c r="H1673" i="1"/>
  <c r="G1673" i="1"/>
  <c r="F1673" i="1"/>
  <c r="E1673" i="1"/>
  <c r="D1673" i="1"/>
  <c r="C1673" i="1"/>
  <c r="B1673" i="1"/>
  <c r="A1673" i="1"/>
  <c r="AB1672" i="1"/>
  <c r="AA1672" i="1"/>
  <c r="Z1672" i="1"/>
  <c r="Y1672" i="1"/>
  <c r="X1672" i="1"/>
  <c r="W1672" i="1"/>
  <c r="V1672" i="1"/>
  <c r="U1672" i="1"/>
  <c r="S1672" i="1"/>
  <c r="R1672" i="1"/>
  <c r="Q1672" i="1"/>
  <c r="P1672" i="1"/>
  <c r="O1672" i="1"/>
  <c r="N1672" i="1"/>
  <c r="M1672" i="1"/>
  <c r="L1672" i="1"/>
  <c r="K1672" i="1"/>
  <c r="J1672" i="1"/>
  <c r="I1672" i="1"/>
  <c r="H1672" i="1"/>
  <c r="G1672" i="1"/>
  <c r="F1672" i="1"/>
  <c r="E1672" i="1"/>
  <c r="D1672" i="1"/>
  <c r="C1672" i="1"/>
  <c r="B1672" i="1"/>
  <c r="A1672" i="1"/>
  <c r="AB1671" i="1"/>
  <c r="AA1671" i="1"/>
  <c r="Z1671" i="1"/>
  <c r="Y1671" i="1"/>
  <c r="X1671" i="1"/>
  <c r="W1671" i="1"/>
  <c r="V1671" i="1"/>
  <c r="U1671" i="1"/>
  <c r="S1671" i="1"/>
  <c r="R1671" i="1"/>
  <c r="Q1671" i="1"/>
  <c r="P1671" i="1"/>
  <c r="O1671" i="1"/>
  <c r="N1671" i="1"/>
  <c r="M1671" i="1"/>
  <c r="L1671" i="1"/>
  <c r="K1671" i="1"/>
  <c r="J1671" i="1"/>
  <c r="I1671" i="1"/>
  <c r="H1671" i="1"/>
  <c r="G1671" i="1"/>
  <c r="F1671" i="1"/>
  <c r="E1671" i="1"/>
  <c r="D1671" i="1"/>
  <c r="C1671" i="1"/>
  <c r="B1671" i="1"/>
  <c r="A1671" i="1"/>
  <c r="AB1670" i="1"/>
  <c r="AA1670" i="1"/>
  <c r="Z1670" i="1"/>
  <c r="Y1670" i="1"/>
  <c r="X1670" i="1"/>
  <c r="W1670" i="1"/>
  <c r="V1670" i="1"/>
  <c r="U1670" i="1"/>
  <c r="S1670" i="1"/>
  <c r="R1670" i="1"/>
  <c r="Q1670" i="1"/>
  <c r="P1670" i="1"/>
  <c r="O1670" i="1"/>
  <c r="N1670" i="1"/>
  <c r="M1670" i="1"/>
  <c r="L1670" i="1"/>
  <c r="K1670" i="1"/>
  <c r="J1670" i="1"/>
  <c r="I1670" i="1"/>
  <c r="H1670" i="1"/>
  <c r="G1670" i="1"/>
  <c r="F1670" i="1"/>
  <c r="E1670" i="1"/>
  <c r="D1670" i="1"/>
  <c r="C1670" i="1"/>
  <c r="B1670" i="1"/>
  <c r="A1670" i="1"/>
  <c r="AB1669" i="1"/>
  <c r="AA1669" i="1"/>
  <c r="Z1669" i="1"/>
  <c r="Y1669" i="1"/>
  <c r="X1669" i="1"/>
  <c r="W1669" i="1"/>
  <c r="V1669" i="1"/>
  <c r="U1669" i="1"/>
  <c r="S1669" i="1"/>
  <c r="R1669" i="1"/>
  <c r="Q1669" i="1"/>
  <c r="P1669" i="1"/>
  <c r="O1669" i="1"/>
  <c r="N1669" i="1"/>
  <c r="M1669" i="1"/>
  <c r="L1669" i="1"/>
  <c r="K1669" i="1"/>
  <c r="J1669" i="1"/>
  <c r="I1669" i="1"/>
  <c r="H1669" i="1"/>
  <c r="G1669" i="1"/>
  <c r="F1669" i="1"/>
  <c r="E1669" i="1"/>
  <c r="D1669" i="1"/>
  <c r="C1669" i="1"/>
  <c r="B1669" i="1"/>
  <c r="A1669" i="1"/>
  <c r="AB1668" i="1"/>
  <c r="AA1668" i="1"/>
  <c r="Z1668" i="1"/>
  <c r="Y1668" i="1"/>
  <c r="X1668" i="1"/>
  <c r="W1668" i="1"/>
  <c r="V1668" i="1"/>
  <c r="U1668" i="1"/>
  <c r="S1668" i="1"/>
  <c r="R1668" i="1"/>
  <c r="Q1668" i="1"/>
  <c r="P1668" i="1"/>
  <c r="O1668" i="1"/>
  <c r="N1668" i="1"/>
  <c r="M1668" i="1"/>
  <c r="L1668" i="1"/>
  <c r="K1668" i="1"/>
  <c r="J1668" i="1"/>
  <c r="I1668" i="1"/>
  <c r="H1668" i="1"/>
  <c r="G1668" i="1"/>
  <c r="F1668" i="1"/>
  <c r="E1668" i="1"/>
  <c r="D1668" i="1"/>
  <c r="C1668" i="1"/>
  <c r="B1668" i="1"/>
  <c r="A1668" i="1"/>
  <c r="AB1667" i="1"/>
  <c r="AA1667" i="1"/>
  <c r="Z1667" i="1"/>
  <c r="Y1667" i="1"/>
  <c r="X1667" i="1"/>
  <c r="W1667" i="1"/>
  <c r="V1667" i="1"/>
  <c r="U1667" i="1"/>
  <c r="S1667" i="1"/>
  <c r="R1667" i="1"/>
  <c r="Q1667" i="1"/>
  <c r="P1667" i="1"/>
  <c r="O1667" i="1"/>
  <c r="N1667" i="1"/>
  <c r="M1667" i="1"/>
  <c r="L1667" i="1"/>
  <c r="K1667" i="1"/>
  <c r="J1667" i="1"/>
  <c r="I1667" i="1"/>
  <c r="H1667" i="1"/>
  <c r="G1667" i="1"/>
  <c r="F1667" i="1"/>
  <c r="E1667" i="1"/>
  <c r="D1667" i="1"/>
  <c r="C1667" i="1"/>
  <c r="B1667" i="1"/>
  <c r="A1667" i="1"/>
  <c r="AB1666" i="1"/>
  <c r="AA1666" i="1"/>
  <c r="Z1666" i="1"/>
  <c r="Y1666" i="1"/>
  <c r="X1666" i="1"/>
  <c r="W1666" i="1"/>
  <c r="V1666" i="1"/>
  <c r="U1666" i="1"/>
  <c r="S1666" i="1"/>
  <c r="R1666" i="1"/>
  <c r="Q1666" i="1"/>
  <c r="P1666" i="1"/>
  <c r="O1666" i="1"/>
  <c r="N1666" i="1"/>
  <c r="M1666" i="1"/>
  <c r="L1666" i="1"/>
  <c r="K1666" i="1"/>
  <c r="J1666" i="1"/>
  <c r="I1666" i="1"/>
  <c r="H1666" i="1"/>
  <c r="G1666" i="1"/>
  <c r="F1666" i="1"/>
  <c r="E1666" i="1"/>
  <c r="D1666" i="1"/>
  <c r="C1666" i="1"/>
  <c r="B1666" i="1"/>
  <c r="A1666" i="1"/>
  <c r="AB1665" i="1"/>
  <c r="AA1665" i="1"/>
  <c r="Z1665" i="1"/>
  <c r="Y1665" i="1"/>
  <c r="X1665" i="1"/>
  <c r="W1665" i="1"/>
  <c r="V1665" i="1"/>
  <c r="U1665" i="1"/>
  <c r="S1665" i="1"/>
  <c r="R1665" i="1"/>
  <c r="Q1665" i="1"/>
  <c r="P1665" i="1"/>
  <c r="O1665" i="1"/>
  <c r="N1665" i="1"/>
  <c r="M1665" i="1"/>
  <c r="L1665" i="1"/>
  <c r="K1665" i="1"/>
  <c r="J1665" i="1"/>
  <c r="I1665" i="1"/>
  <c r="H1665" i="1"/>
  <c r="G1665" i="1"/>
  <c r="F1665" i="1"/>
  <c r="E1665" i="1"/>
  <c r="D1665" i="1"/>
  <c r="C1665" i="1"/>
  <c r="B1665" i="1"/>
  <c r="A1665" i="1"/>
  <c r="AB1664" i="1"/>
  <c r="AA1664" i="1"/>
  <c r="Z1664" i="1"/>
  <c r="Y1664" i="1"/>
  <c r="X1664" i="1"/>
  <c r="W1664" i="1"/>
  <c r="V1664" i="1"/>
  <c r="U1664" i="1"/>
  <c r="S1664" i="1"/>
  <c r="R1664" i="1"/>
  <c r="Q1664" i="1"/>
  <c r="P1664" i="1"/>
  <c r="O1664" i="1"/>
  <c r="N1664" i="1"/>
  <c r="M1664" i="1"/>
  <c r="L1664" i="1"/>
  <c r="K1664" i="1"/>
  <c r="J1664" i="1"/>
  <c r="I1664" i="1"/>
  <c r="H1664" i="1"/>
  <c r="G1664" i="1"/>
  <c r="F1664" i="1"/>
  <c r="E1664" i="1"/>
  <c r="D1664" i="1"/>
  <c r="C1664" i="1"/>
  <c r="B1664" i="1"/>
  <c r="A1664" i="1"/>
  <c r="AB1663" i="1"/>
  <c r="AA1663" i="1"/>
  <c r="Z1663" i="1"/>
  <c r="Y1663" i="1"/>
  <c r="X1663" i="1"/>
  <c r="W1663" i="1"/>
  <c r="V1663" i="1"/>
  <c r="U1663" i="1"/>
  <c r="S1663" i="1"/>
  <c r="R1663" i="1"/>
  <c r="Q1663" i="1"/>
  <c r="P1663" i="1"/>
  <c r="O1663" i="1"/>
  <c r="N1663" i="1"/>
  <c r="M1663" i="1"/>
  <c r="L1663" i="1"/>
  <c r="K1663" i="1"/>
  <c r="J1663" i="1"/>
  <c r="I1663" i="1"/>
  <c r="H1663" i="1"/>
  <c r="G1663" i="1"/>
  <c r="F1663" i="1"/>
  <c r="E1663" i="1"/>
  <c r="D1663" i="1"/>
  <c r="C1663" i="1"/>
  <c r="B1663" i="1"/>
  <c r="A1663" i="1"/>
  <c r="AB1662" i="1"/>
  <c r="AA1662" i="1"/>
  <c r="Z1662" i="1"/>
  <c r="Y1662" i="1"/>
  <c r="X1662" i="1"/>
  <c r="W1662" i="1"/>
  <c r="V1662" i="1"/>
  <c r="U1662" i="1"/>
  <c r="S1662" i="1"/>
  <c r="R1662" i="1"/>
  <c r="Q1662" i="1"/>
  <c r="P1662" i="1"/>
  <c r="O1662" i="1"/>
  <c r="N1662" i="1"/>
  <c r="M1662" i="1"/>
  <c r="L1662" i="1"/>
  <c r="K1662" i="1"/>
  <c r="J1662" i="1"/>
  <c r="I1662" i="1"/>
  <c r="H1662" i="1"/>
  <c r="G1662" i="1"/>
  <c r="F1662" i="1"/>
  <c r="E1662" i="1"/>
  <c r="D1662" i="1"/>
  <c r="C1662" i="1"/>
  <c r="B1662" i="1"/>
  <c r="A1662" i="1"/>
  <c r="AB1661" i="1"/>
  <c r="AA1661" i="1"/>
  <c r="Z1661" i="1"/>
  <c r="Y1661" i="1"/>
  <c r="X1661" i="1"/>
  <c r="W1661" i="1"/>
  <c r="V1661" i="1"/>
  <c r="U1661" i="1"/>
  <c r="S1661" i="1"/>
  <c r="R1661" i="1"/>
  <c r="Q1661" i="1"/>
  <c r="P1661" i="1"/>
  <c r="O1661" i="1"/>
  <c r="N1661" i="1"/>
  <c r="M1661" i="1"/>
  <c r="L1661" i="1"/>
  <c r="K1661" i="1"/>
  <c r="J1661" i="1"/>
  <c r="I1661" i="1"/>
  <c r="H1661" i="1"/>
  <c r="G1661" i="1"/>
  <c r="F1661" i="1"/>
  <c r="E1661" i="1"/>
  <c r="D1661" i="1"/>
  <c r="C1661" i="1"/>
  <c r="B1661" i="1"/>
  <c r="A1661" i="1"/>
  <c r="AB1660" i="1"/>
  <c r="AA1660" i="1"/>
  <c r="Z1660" i="1"/>
  <c r="Y1660" i="1"/>
  <c r="X1660" i="1"/>
  <c r="W1660" i="1"/>
  <c r="V1660" i="1"/>
  <c r="U1660" i="1"/>
  <c r="S1660" i="1"/>
  <c r="R1660" i="1"/>
  <c r="Q1660" i="1"/>
  <c r="P1660" i="1"/>
  <c r="O1660" i="1"/>
  <c r="N1660" i="1"/>
  <c r="M1660" i="1"/>
  <c r="L1660" i="1"/>
  <c r="K1660" i="1"/>
  <c r="J1660" i="1"/>
  <c r="I1660" i="1"/>
  <c r="H1660" i="1"/>
  <c r="G1660" i="1"/>
  <c r="F1660" i="1"/>
  <c r="E1660" i="1"/>
  <c r="D1660" i="1"/>
  <c r="C1660" i="1"/>
  <c r="B1660" i="1"/>
  <c r="A1660" i="1"/>
  <c r="AB1659" i="1"/>
  <c r="AA1659" i="1"/>
  <c r="Z1659" i="1"/>
  <c r="Y1659" i="1"/>
  <c r="X1659" i="1"/>
  <c r="W1659" i="1"/>
  <c r="V1659" i="1"/>
  <c r="U1659" i="1"/>
  <c r="S1659" i="1"/>
  <c r="R1659" i="1"/>
  <c r="Q1659" i="1"/>
  <c r="P1659" i="1"/>
  <c r="O1659" i="1"/>
  <c r="N1659" i="1"/>
  <c r="M1659" i="1"/>
  <c r="L1659" i="1"/>
  <c r="K1659" i="1"/>
  <c r="J1659" i="1"/>
  <c r="I1659" i="1"/>
  <c r="H1659" i="1"/>
  <c r="G1659" i="1"/>
  <c r="F1659" i="1"/>
  <c r="E1659" i="1"/>
  <c r="D1659" i="1"/>
  <c r="C1659" i="1"/>
  <c r="B1659" i="1"/>
  <c r="A1659" i="1"/>
  <c r="AB1658" i="1"/>
  <c r="AA1658" i="1"/>
  <c r="Z1658" i="1"/>
  <c r="Y1658" i="1"/>
  <c r="X1658" i="1"/>
  <c r="W1658" i="1"/>
  <c r="V1658" i="1"/>
  <c r="U1658" i="1"/>
  <c r="S1658" i="1"/>
  <c r="R1658" i="1"/>
  <c r="Q1658" i="1"/>
  <c r="P1658" i="1"/>
  <c r="O1658" i="1"/>
  <c r="N1658" i="1"/>
  <c r="M1658" i="1"/>
  <c r="L1658" i="1"/>
  <c r="K1658" i="1"/>
  <c r="J1658" i="1"/>
  <c r="I1658" i="1"/>
  <c r="H1658" i="1"/>
  <c r="G1658" i="1"/>
  <c r="F1658" i="1"/>
  <c r="E1658" i="1"/>
  <c r="D1658" i="1"/>
  <c r="C1658" i="1"/>
  <c r="B1658" i="1"/>
  <c r="A1658" i="1"/>
  <c r="AB1657" i="1"/>
  <c r="AA1657" i="1"/>
  <c r="Z1657" i="1"/>
  <c r="Y1657" i="1"/>
  <c r="X1657" i="1"/>
  <c r="W1657" i="1"/>
  <c r="V1657" i="1"/>
  <c r="U1657" i="1"/>
  <c r="S1657" i="1"/>
  <c r="R1657" i="1"/>
  <c r="Q1657" i="1"/>
  <c r="P1657" i="1"/>
  <c r="O1657" i="1"/>
  <c r="N1657" i="1"/>
  <c r="M1657" i="1"/>
  <c r="L1657" i="1"/>
  <c r="K1657" i="1"/>
  <c r="J1657" i="1"/>
  <c r="I1657" i="1"/>
  <c r="H1657" i="1"/>
  <c r="G1657" i="1"/>
  <c r="F1657" i="1"/>
  <c r="E1657" i="1"/>
  <c r="D1657" i="1"/>
  <c r="C1657" i="1"/>
  <c r="B1657" i="1"/>
  <c r="A1657" i="1"/>
  <c r="AB1656" i="1"/>
  <c r="AA1656" i="1"/>
  <c r="Z1656" i="1"/>
  <c r="Y1656" i="1"/>
  <c r="X1656" i="1"/>
  <c r="W1656" i="1"/>
  <c r="V1656" i="1"/>
  <c r="U1656" i="1"/>
  <c r="S1656" i="1"/>
  <c r="R1656" i="1"/>
  <c r="Q1656" i="1"/>
  <c r="P1656" i="1"/>
  <c r="O1656" i="1"/>
  <c r="N1656" i="1"/>
  <c r="M1656" i="1"/>
  <c r="L1656" i="1"/>
  <c r="K1656" i="1"/>
  <c r="J1656" i="1"/>
  <c r="I1656" i="1"/>
  <c r="H1656" i="1"/>
  <c r="G1656" i="1"/>
  <c r="F1656" i="1"/>
  <c r="E1656" i="1"/>
  <c r="D1656" i="1"/>
  <c r="C1656" i="1"/>
  <c r="B1656" i="1"/>
  <c r="A1656" i="1"/>
  <c r="AB1655" i="1"/>
  <c r="AA1655" i="1"/>
  <c r="Z1655" i="1"/>
  <c r="Y1655" i="1"/>
  <c r="X1655" i="1"/>
  <c r="W1655" i="1"/>
  <c r="V1655" i="1"/>
  <c r="U1655" i="1"/>
  <c r="S1655" i="1"/>
  <c r="R1655" i="1"/>
  <c r="Q1655" i="1"/>
  <c r="P1655" i="1"/>
  <c r="O1655" i="1"/>
  <c r="N1655" i="1"/>
  <c r="M1655" i="1"/>
  <c r="L1655" i="1"/>
  <c r="K1655" i="1"/>
  <c r="J1655" i="1"/>
  <c r="I1655" i="1"/>
  <c r="H1655" i="1"/>
  <c r="G1655" i="1"/>
  <c r="F1655" i="1"/>
  <c r="E1655" i="1"/>
  <c r="D1655" i="1"/>
  <c r="C1655" i="1"/>
  <c r="B1655" i="1"/>
  <c r="A1655" i="1"/>
  <c r="AB1654" i="1"/>
  <c r="AA1654" i="1"/>
  <c r="Z1654" i="1"/>
  <c r="Y1654" i="1"/>
  <c r="X1654" i="1"/>
  <c r="W1654" i="1"/>
  <c r="V1654" i="1"/>
  <c r="U1654" i="1"/>
  <c r="S1654" i="1"/>
  <c r="R1654" i="1"/>
  <c r="Q1654" i="1"/>
  <c r="P1654" i="1"/>
  <c r="O1654" i="1"/>
  <c r="N1654" i="1"/>
  <c r="M1654" i="1"/>
  <c r="L1654" i="1"/>
  <c r="K1654" i="1"/>
  <c r="J1654" i="1"/>
  <c r="I1654" i="1"/>
  <c r="H1654" i="1"/>
  <c r="G1654" i="1"/>
  <c r="F1654" i="1"/>
  <c r="E1654" i="1"/>
  <c r="D1654" i="1"/>
  <c r="C1654" i="1"/>
  <c r="B1654" i="1"/>
  <c r="A1654" i="1"/>
  <c r="AB1653" i="1"/>
  <c r="AA1653" i="1"/>
  <c r="Z1653" i="1"/>
  <c r="Y1653" i="1"/>
  <c r="X1653" i="1"/>
  <c r="W1653" i="1"/>
  <c r="V1653" i="1"/>
  <c r="U1653" i="1"/>
  <c r="S1653" i="1"/>
  <c r="R1653" i="1"/>
  <c r="Q1653" i="1"/>
  <c r="P1653" i="1"/>
  <c r="O1653" i="1"/>
  <c r="N1653" i="1"/>
  <c r="M1653" i="1"/>
  <c r="L1653" i="1"/>
  <c r="K1653" i="1"/>
  <c r="J1653" i="1"/>
  <c r="I1653" i="1"/>
  <c r="H1653" i="1"/>
  <c r="G1653" i="1"/>
  <c r="F1653" i="1"/>
  <c r="E1653" i="1"/>
  <c r="D1653" i="1"/>
  <c r="C1653" i="1"/>
  <c r="B1653" i="1"/>
  <c r="A1653" i="1"/>
  <c r="AB1652" i="1"/>
  <c r="AA1652" i="1"/>
  <c r="Z1652" i="1"/>
  <c r="Y1652" i="1"/>
  <c r="X1652" i="1"/>
  <c r="W1652" i="1"/>
  <c r="V1652" i="1"/>
  <c r="U1652" i="1"/>
  <c r="S1652" i="1"/>
  <c r="R1652" i="1"/>
  <c r="Q1652" i="1"/>
  <c r="P1652" i="1"/>
  <c r="O1652" i="1"/>
  <c r="N1652" i="1"/>
  <c r="M1652" i="1"/>
  <c r="L1652" i="1"/>
  <c r="K1652" i="1"/>
  <c r="J1652" i="1"/>
  <c r="I1652" i="1"/>
  <c r="H1652" i="1"/>
  <c r="G1652" i="1"/>
  <c r="F1652" i="1"/>
  <c r="E1652" i="1"/>
  <c r="D1652" i="1"/>
  <c r="C1652" i="1"/>
  <c r="B1652" i="1"/>
  <c r="A1652" i="1"/>
  <c r="AB1651" i="1"/>
  <c r="AA1651" i="1"/>
  <c r="Z1651" i="1"/>
  <c r="Y1651" i="1"/>
  <c r="X1651" i="1"/>
  <c r="W1651" i="1"/>
  <c r="V1651" i="1"/>
  <c r="U1651" i="1"/>
  <c r="S1651" i="1"/>
  <c r="R1651" i="1"/>
  <c r="Q1651" i="1"/>
  <c r="P1651" i="1"/>
  <c r="O1651" i="1"/>
  <c r="N1651" i="1"/>
  <c r="M1651" i="1"/>
  <c r="L1651" i="1"/>
  <c r="K1651" i="1"/>
  <c r="J1651" i="1"/>
  <c r="I1651" i="1"/>
  <c r="H1651" i="1"/>
  <c r="G1651" i="1"/>
  <c r="F1651" i="1"/>
  <c r="E1651" i="1"/>
  <c r="D1651" i="1"/>
  <c r="C1651" i="1"/>
  <c r="B1651" i="1"/>
  <c r="A1651" i="1"/>
  <c r="AB1650" i="1"/>
  <c r="AA1650" i="1"/>
  <c r="Z1650" i="1"/>
  <c r="Y1650" i="1"/>
  <c r="X1650" i="1"/>
  <c r="W1650" i="1"/>
  <c r="V1650" i="1"/>
  <c r="U1650" i="1"/>
  <c r="S1650" i="1"/>
  <c r="R1650" i="1"/>
  <c r="Q1650" i="1"/>
  <c r="P1650" i="1"/>
  <c r="O1650" i="1"/>
  <c r="N1650" i="1"/>
  <c r="M1650" i="1"/>
  <c r="L1650" i="1"/>
  <c r="K1650" i="1"/>
  <c r="J1650" i="1"/>
  <c r="I1650" i="1"/>
  <c r="H1650" i="1"/>
  <c r="G1650" i="1"/>
  <c r="F1650" i="1"/>
  <c r="E1650" i="1"/>
  <c r="D1650" i="1"/>
  <c r="C1650" i="1"/>
  <c r="B1650" i="1"/>
  <c r="A1650" i="1"/>
  <c r="AB1649" i="1"/>
  <c r="AA1649" i="1"/>
  <c r="Z1649" i="1"/>
  <c r="Y1649" i="1"/>
  <c r="X1649" i="1"/>
  <c r="W1649" i="1"/>
  <c r="V1649" i="1"/>
  <c r="U1649" i="1"/>
  <c r="S1649" i="1"/>
  <c r="R1649" i="1"/>
  <c r="Q1649" i="1"/>
  <c r="P1649" i="1"/>
  <c r="O1649" i="1"/>
  <c r="N1649" i="1"/>
  <c r="M1649" i="1"/>
  <c r="L1649" i="1"/>
  <c r="K1649" i="1"/>
  <c r="J1649" i="1"/>
  <c r="I1649" i="1"/>
  <c r="H1649" i="1"/>
  <c r="G1649" i="1"/>
  <c r="F1649" i="1"/>
  <c r="E1649" i="1"/>
  <c r="D1649" i="1"/>
  <c r="C1649" i="1"/>
  <c r="B1649" i="1"/>
  <c r="A1649" i="1"/>
  <c r="AB1648" i="1"/>
  <c r="AA1648" i="1"/>
  <c r="Z1648" i="1"/>
  <c r="Y1648" i="1"/>
  <c r="X1648" i="1"/>
  <c r="W1648" i="1"/>
  <c r="V1648" i="1"/>
  <c r="U1648" i="1"/>
  <c r="S1648" i="1"/>
  <c r="R1648" i="1"/>
  <c r="Q1648" i="1"/>
  <c r="P1648" i="1"/>
  <c r="O1648" i="1"/>
  <c r="N1648" i="1"/>
  <c r="M1648" i="1"/>
  <c r="L1648" i="1"/>
  <c r="K1648" i="1"/>
  <c r="J1648" i="1"/>
  <c r="I1648" i="1"/>
  <c r="H1648" i="1"/>
  <c r="G1648" i="1"/>
  <c r="F1648" i="1"/>
  <c r="E1648" i="1"/>
  <c r="D1648" i="1"/>
  <c r="C1648" i="1"/>
  <c r="B1648" i="1"/>
  <c r="A1648" i="1"/>
  <c r="AB1647" i="1"/>
  <c r="AA1647" i="1"/>
  <c r="Z1647" i="1"/>
  <c r="Y1647" i="1"/>
  <c r="X1647" i="1"/>
  <c r="W1647" i="1"/>
  <c r="V1647" i="1"/>
  <c r="U1647" i="1"/>
  <c r="S1647" i="1"/>
  <c r="R1647" i="1"/>
  <c r="Q1647" i="1"/>
  <c r="P1647" i="1"/>
  <c r="O1647" i="1"/>
  <c r="N1647" i="1"/>
  <c r="M1647" i="1"/>
  <c r="L1647" i="1"/>
  <c r="K1647" i="1"/>
  <c r="J1647" i="1"/>
  <c r="I1647" i="1"/>
  <c r="H1647" i="1"/>
  <c r="G1647" i="1"/>
  <c r="F1647" i="1"/>
  <c r="E1647" i="1"/>
  <c r="D1647" i="1"/>
  <c r="C1647" i="1"/>
  <c r="B1647" i="1"/>
  <c r="A1647" i="1"/>
  <c r="AB1646" i="1"/>
  <c r="AA1646" i="1"/>
  <c r="Z1646" i="1"/>
  <c r="Y1646" i="1"/>
  <c r="X1646" i="1"/>
  <c r="W1646" i="1"/>
  <c r="V1646" i="1"/>
  <c r="U1646" i="1"/>
  <c r="S1646" i="1"/>
  <c r="R1646" i="1"/>
  <c r="Q1646" i="1"/>
  <c r="P1646" i="1"/>
  <c r="O1646" i="1"/>
  <c r="N1646" i="1"/>
  <c r="M1646" i="1"/>
  <c r="L1646" i="1"/>
  <c r="K1646" i="1"/>
  <c r="J1646" i="1"/>
  <c r="I1646" i="1"/>
  <c r="H1646" i="1"/>
  <c r="G1646" i="1"/>
  <c r="F1646" i="1"/>
  <c r="E1646" i="1"/>
  <c r="D1646" i="1"/>
  <c r="C1646" i="1"/>
  <c r="B1646" i="1"/>
  <c r="A1646" i="1"/>
  <c r="AB1645" i="1"/>
  <c r="AA1645" i="1"/>
  <c r="Z1645" i="1"/>
  <c r="Y1645" i="1"/>
  <c r="X1645" i="1"/>
  <c r="W1645" i="1"/>
  <c r="V1645" i="1"/>
  <c r="U1645" i="1"/>
  <c r="S1645" i="1"/>
  <c r="R1645" i="1"/>
  <c r="Q1645" i="1"/>
  <c r="P1645" i="1"/>
  <c r="O1645" i="1"/>
  <c r="N1645" i="1"/>
  <c r="M1645" i="1"/>
  <c r="L1645" i="1"/>
  <c r="K1645" i="1"/>
  <c r="J1645" i="1"/>
  <c r="I1645" i="1"/>
  <c r="H1645" i="1"/>
  <c r="G1645" i="1"/>
  <c r="F1645" i="1"/>
  <c r="E1645" i="1"/>
  <c r="D1645" i="1"/>
  <c r="C1645" i="1"/>
  <c r="B1645" i="1"/>
  <c r="A1645" i="1"/>
  <c r="AB1644" i="1"/>
  <c r="AA1644" i="1"/>
  <c r="Z1644" i="1"/>
  <c r="Y1644" i="1"/>
  <c r="X1644" i="1"/>
  <c r="W1644" i="1"/>
  <c r="V1644" i="1"/>
  <c r="U1644" i="1"/>
  <c r="S1644" i="1"/>
  <c r="R1644" i="1"/>
  <c r="Q1644" i="1"/>
  <c r="P1644" i="1"/>
  <c r="O1644" i="1"/>
  <c r="N1644" i="1"/>
  <c r="M1644" i="1"/>
  <c r="L1644" i="1"/>
  <c r="K1644" i="1"/>
  <c r="J1644" i="1"/>
  <c r="I1644" i="1"/>
  <c r="H1644" i="1"/>
  <c r="G1644" i="1"/>
  <c r="F1644" i="1"/>
  <c r="E1644" i="1"/>
  <c r="D1644" i="1"/>
  <c r="C1644" i="1"/>
  <c r="B1644" i="1"/>
  <c r="A1644" i="1"/>
  <c r="AB1643" i="1"/>
  <c r="AA1643" i="1"/>
  <c r="Z1643" i="1"/>
  <c r="Y1643" i="1"/>
  <c r="X1643" i="1"/>
  <c r="W1643" i="1"/>
  <c r="V1643" i="1"/>
  <c r="U1643" i="1"/>
  <c r="S1643" i="1"/>
  <c r="R1643" i="1"/>
  <c r="Q1643" i="1"/>
  <c r="P1643" i="1"/>
  <c r="O1643" i="1"/>
  <c r="N1643" i="1"/>
  <c r="M1643" i="1"/>
  <c r="L1643" i="1"/>
  <c r="K1643" i="1"/>
  <c r="J1643" i="1"/>
  <c r="I1643" i="1"/>
  <c r="H1643" i="1"/>
  <c r="G1643" i="1"/>
  <c r="F1643" i="1"/>
  <c r="E1643" i="1"/>
  <c r="D1643" i="1"/>
  <c r="C1643" i="1"/>
  <c r="B1643" i="1"/>
  <c r="A1643" i="1"/>
  <c r="AB1642" i="1"/>
  <c r="AA1642" i="1"/>
  <c r="Z1642" i="1"/>
  <c r="Y1642" i="1"/>
  <c r="X1642" i="1"/>
  <c r="W1642" i="1"/>
  <c r="V1642" i="1"/>
  <c r="U1642" i="1"/>
  <c r="S1642" i="1"/>
  <c r="R1642" i="1"/>
  <c r="Q1642" i="1"/>
  <c r="P1642" i="1"/>
  <c r="O1642" i="1"/>
  <c r="N1642" i="1"/>
  <c r="M1642" i="1"/>
  <c r="L1642" i="1"/>
  <c r="K1642" i="1"/>
  <c r="J1642" i="1"/>
  <c r="I1642" i="1"/>
  <c r="H1642" i="1"/>
  <c r="G1642" i="1"/>
  <c r="F1642" i="1"/>
  <c r="E1642" i="1"/>
  <c r="D1642" i="1"/>
  <c r="C1642" i="1"/>
  <c r="B1642" i="1"/>
  <c r="A1642" i="1"/>
  <c r="AB1641" i="1"/>
  <c r="AA1641" i="1"/>
  <c r="Z1641" i="1"/>
  <c r="Y1641" i="1"/>
  <c r="X1641" i="1"/>
  <c r="W1641" i="1"/>
  <c r="V1641" i="1"/>
  <c r="U1641" i="1"/>
  <c r="S1641" i="1"/>
  <c r="R1641" i="1"/>
  <c r="Q1641" i="1"/>
  <c r="P1641" i="1"/>
  <c r="O1641" i="1"/>
  <c r="N1641" i="1"/>
  <c r="M1641" i="1"/>
  <c r="L1641" i="1"/>
  <c r="K1641" i="1"/>
  <c r="J1641" i="1"/>
  <c r="I1641" i="1"/>
  <c r="H1641" i="1"/>
  <c r="G1641" i="1"/>
  <c r="F1641" i="1"/>
  <c r="E1641" i="1"/>
  <c r="D1641" i="1"/>
  <c r="C1641" i="1"/>
  <c r="B1641" i="1"/>
  <c r="A1641" i="1"/>
  <c r="AB1640" i="1"/>
  <c r="AA1640" i="1"/>
  <c r="Z1640" i="1"/>
  <c r="Y1640" i="1"/>
  <c r="X1640" i="1"/>
  <c r="W1640" i="1"/>
  <c r="V1640" i="1"/>
  <c r="U1640" i="1"/>
  <c r="S1640" i="1"/>
  <c r="R1640" i="1"/>
  <c r="Q1640" i="1"/>
  <c r="P1640" i="1"/>
  <c r="O1640" i="1"/>
  <c r="N1640" i="1"/>
  <c r="M1640" i="1"/>
  <c r="L1640" i="1"/>
  <c r="K1640" i="1"/>
  <c r="J1640" i="1"/>
  <c r="I1640" i="1"/>
  <c r="H1640" i="1"/>
  <c r="G1640" i="1"/>
  <c r="F1640" i="1"/>
  <c r="E1640" i="1"/>
  <c r="D1640" i="1"/>
  <c r="C1640" i="1"/>
  <c r="B1640" i="1"/>
  <c r="A1640" i="1"/>
  <c r="AB1639" i="1"/>
  <c r="AA1639" i="1"/>
  <c r="Z1639" i="1"/>
  <c r="Y1639" i="1"/>
  <c r="X1639" i="1"/>
  <c r="W1639" i="1"/>
  <c r="V1639" i="1"/>
  <c r="U1639" i="1"/>
  <c r="S1639" i="1"/>
  <c r="R1639" i="1"/>
  <c r="Q1639" i="1"/>
  <c r="P1639" i="1"/>
  <c r="O1639" i="1"/>
  <c r="N1639" i="1"/>
  <c r="M1639" i="1"/>
  <c r="L1639" i="1"/>
  <c r="K1639" i="1"/>
  <c r="J1639" i="1"/>
  <c r="I1639" i="1"/>
  <c r="H1639" i="1"/>
  <c r="G1639" i="1"/>
  <c r="F1639" i="1"/>
  <c r="E1639" i="1"/>
  <c r="D1639" i="1"/>
  <c r="C1639" i="1"/>
  <c r="B1639" i="1"/>
  <c r="A1639" i="1"/>
  <c r="AB1638" i="1"/>
  <c r="AA1638" i="1"/>
  <c r="Z1638" i="1"/>
  <c r="Y1638" i="1"/>
  <c r="X1638" i="1"/>
  <c r="W1638" i="1"/>
  <c r="V1638" i="1"/>
  <c r="U1638" i="1"/>
  <c r="S1638" i="1"/>
  <c r="R1638" i="1"/>
  <c r="Q1638" i="1"/>
  <c r="P1638" i="1"/>
  <c r="O1638" i="1"/>
  <c r="N1638" i="1"/>
  <c r="M1638" i="1"/>
  <c r="L1638" i="1"/>
  <c r="K1638" i="1"/>
  <c r="J1638" i="1"/>
  <c r="I1638" i="1"/>
  <c r="H1638" i="1"/>
  <c r="G1638" i="1"/>
  <c r="F1638" i="1"/>
  <c r="E1638" i="1"/>
  <c r="D1638" i="1"/>
  <c r="C1638" i="1"/>
  <c r="B1638" i="1"/>
  <c r="A1638" i="1"/>
  <c r="AB1637" i="1"/>
  <c r="AA1637" i="1"/>
  <c r="Z1637" i="1"/>
  <c r="Y1637" i="1"/>
  <c r="X1637" i="1"/>
  <c r="W1637" i="1"/>
  <c r="V1637" i="1"/>
  <c r="U1637" i="1"/>
  <c r="S1637" i="1"/>
  <c r="R1637" i="1"/>
  <c r="Q1637" i="1"/>
  <c r="P1637" i="1"/>
  <c r="O1637" i="1"/>
  <c r="N1637" i="1"/>
  <c r="M1637" i="1"/>
  <c r="L1637" i="1"/>
  <c r="K1637" i="1"/>
  <c r="J1637" i="1"/>
  <c r="I1637" i="1"/>
  <c r="H1637" i="1"/>
  <c r="G1637" i="1"/>
  <c r="F1637" i="1"/>
  <c r="E1637" i="1"/>
  <c r="D1637" i="1"/>
  <c r="C1637" i="1"/>
  <c r="B1637" i="1"/>
  <c r="A1637" i="1"/>
  <c r="AB1636" i="1"/>
  <c r="AA1636" i="1"/>
  <c r="Z1636" i="1"/>
  <c r="Y1636" i="1"/>
  <c r="X1636" i="1"/>
  <c r="W1636" i="1"/>
  <c r="V1636" i="1"/>
  <c r="U1636" i="1"/>
  <c r="S1636" i="1"/>
  <c r="R1636" i="1"/>
  <c r="Q1636" i="1"/>
  <c r="P1636" i="1"/>
  <c r="O1636" i="1"/>
  <c r="N1636" i="1"/>
  <c r="M1636" i="1"/>
  <c r="L1636" i="1"/>
  <c r="K1636" i="1"/>
  <c r="J1636" i="1"/>
  <c r="I1636" i="1"/>
  <c r="H1636" i="1"/>
  <c r="G1636" i="1"/>
  <c r="F1636" i="1"/>
  <c r="E1636" i="1"/>
  <c r="D1636" i="1"/>
  <c r="C1636" i="1"/>
  <c r="B1636" i="1"/>
  <c r="A1636" i="1"/>
  <c r="AB1635" i="1"/>
  <c r="AA1635" i="1"/>
  <c r="Z1635" i="1"/>
  <c r="Y1635" i="1"/>
  <c r="X1635" i="1"/>
  <c r="W1635" i="1"/>
  <c r="V1635" i="1"/>
  <c r="U1635" i="1"/>
  <c r="S1635" i="1"/>
  <c r="R1635" i="1"/>
  <c r="Q1635" i="1"/>
  <c r="P1635" i="1"/>
  <c r="O1635" i="1"/>
  <c r="N1635" i="1"/>
  <c r="M1635" i="1"/>
  <c r="L1635" i="1"/>
  <c r="K1635" i="1"/>
  <c r="J1635" i="1"/>
  <c r="I1635" i="1"/>
  <c r="H1635" i="1"/>
  <c r="G1635" i="1"/>
  <c r="F1635" i="1"/>
  <c r="E1635" i="1"/>
  <c r="D1635" i="1"/>
  <c r="C1635" i="1"/>
  <c r="B1635" i="1"/>
  <c r="A1635" i="1"/>
  <c r="AB1634" i="1"/>
  <c r="AA1634" i="1"/>
  <c r="Z1634" i="1"/>
  <c r="Y1634" i="1"/>
  <c r="X1634" i="1"/>
  <c r="W1634" i="1"/>
  <c r="V1634" i="1"/>
  <c r="U1634" i="1"/>
  <c r="S1634" i="1"/>
  <c r="R1634" i="1"/>
  <c r="Q1634" i="1"/>
  <c r="P1634" i="1"/>
  <c r="O1634" i="1"/>
  <c r="N1634" i="1"/>
  <c r="M1634" i="1"/>
  <c r="L1634" i="1"/>
  <c r="K1634" i="1"/>
  <c r="J1634" i="1"/>
  <c r="I1634" i="1"/>
  <c r="H1634" i="1"/>
  <c r="G1634" i="1"/>
  <c r="F1634" i="1"/>
  <c r="E1634" i="1"/>
  <c r="D1634" i="1"/>
  <c r="C1634" i="1"/>
  <c r="B1634" i="1"/>
  <c r="A1634" i="1"/>
  <c r="AB1633" i="1"/>
  <c r="AA1633" i="1"/>
  <c r="Z1633" i="1"/>
  <c r="Y1633" i="1"/>
  <c r="X1633" i="1"/>
  <c r="W1633" i="1"/>
  <c r="V1633" i="1"/>
  <c r="U1633" i="1"/>
  <c r="S1633" i="1"/>
  <c r="R1633" i="1"/>
  <c r="Q1633" i="1"/>
  <c r="P1633" i="1"/>
  <c r="O1633" i="1"/>
  <c r="N1633" i="1"/>
  <c r="M1633" i="1"/>
  <c r="L1633" i="1"/>
  <c r="K1633" i="1"/>
  <c r="J1633" i="1"/>
  <c r="I1633" i="1"/>
  <c r="H1633" i="1"/>
  <c r="G1633" i="1"/>
  <c r="F1633" i="1"/>
  <c r="E1633" i="1"/>
  <c r="D1633" i="1"/>
  <c r="C1633" i="1"/>
  <c r="B1633" i="1"/>
  <c r="A1633" i="1"/>
  <c r="AB1632" i="1"/>
  <c r="AA1632" i="1"/>
  <c r="Z1632" i="1"/>
  <c r="Y1632" i="1"/>
  <c r="X1632" i="1"/>
  <c r="W1632" i="1"/>
  <c r="V1632" i="1"/>
  <c r="U1632" i="1"/>
  <c r="S1632" i="1"/>
  <c r="R1632" i="1"/>
  <c r="Q1632" i="1"/>
  <c r="P1632" i="1"/>
  <c r="O1632" i="1"/>
  <c r="N1632" i="1"/>
  <c r="M1632" i="1"/>
  <c r="L1632" i="1"/>
  <c r="K1632" i="1"/>
  <c r="J1632" i="1"/>
  <c r="I1632" i="1"/>
  <c r="H1632" i="1"/>
  <c r="G1632" i="1"/>
  <c r="F1632" i="1"/>
  <c r="E1632" i="1"/>
  <c r="D1632" i="1"/>
  <c r="C1632" i="1"/>
  <c r="B1632" i="1"/>
  <c r="A1632" i="1"/>
  <c r="AB1631" i="1"/>
  <c r="AA1631" i="1"/>
  <c r="Z1631" i="1"/>
  <c r="Y1631" i="1"/>
  <c r="X1631" i="1"/>
  <c r="W1631" i="1"/>
  <c r="V1631" i="1"/>
  <c r="U1631" i="1"/>
  <c r="S1631" i="1"/>
  <c r="R1631" i="1"/>
  <c r="Q1631" i="1"/>
  <c r="P1631" i="1"/>
  <c r="O1631" i="1"/>
  <c r="N1631" i="1"/>
  <c r="M1631" i="1"/>
  <c r="L1631" i="1"/>
  <c r="K1631" i="1"/>
  <c r="J1631" i="1"/>
  <c r="I1631" i="1"/>
  <c r="H1631" i="1"/>
  <c r="G1631" i="1"/>
  <c r="F1631" i="1"/>
  <c r="E1631" i="1"/>
  <c r="D1631" i="1"/>
  <c r="C1631" i="1"/>
  <c r="B1631" i="1"/>
  <c r="A1631" i="1"/>
  <c r="AB1630" i="1"/>
  <c r="AA1630" i="1"/>
  <c r="Z1630" i="1"/>
  <c r="Y1630" i="1"/>
  <c r="X1630" i="1"/>
  <c r="W1630" i="1"/>
  <c r="V1630" i="1"/>
  <c r="U1630" i="1"/>
  <c r="S1630" i="1"/>
  <c r="R1630" i="1"/>
  <c r="Q1630" i="1"/>
  <c r="P1630" i="1"/>
  <c r="O1630" i="1"/>
  <c r="N1630" i="1"/>
  <c r="M1630" i="1"/>
  <c r="L1630" i="1"/>
  <c r="K1630" i="1"/>
  <c r="J1630" i="1"/>
  <c r="I1630" i="1"/>
  <c r="H1630" i="1"/>
  <c r="G1630" i="1"/>
  <c r="F1630" i="1"/>
  <c r="E1630" i="1"/>
  <c r="D1630" i="1"/>
  <c r="C1630" i="1"/>
  <c r="B1630" i="1"/>
  <c r="A1630" i="1"/>
  <c r="AB1629" i="1"/>
  <c r="AA1629" i="1"/>
  <c r="Z1629" i="1"/>
  <c r="Y1629" i="1"/>
  <c r="X1629" i="1"/>
  <c r="W1629" i="1"/>
  <c r="V1629" i="1"/>
  <c r="U1629" i="1"/>
  <c r="S1629" i="1"/>
  <c r="R1629" i="1"/>
  <c r="Q1629" i="1"/>
  <c r="P1629" i="1"/>
  <c r="O1629" i="1"/>
  <c r="N1629" i="1"/>
  <c r="M1629" i="1"/>
  <c r="L1629" i="1"/>
  <c r="K1629" i="1"/>
  <c r="J1629" i="1"/>
  <c r="I1629" i="1"/>
  <c r="H1629" i="1"/>
  <c r="G1629" i="1"/>
  <c r="F1629" i="1"/>
  <c r="E1629" i="1"/>
  <c r="D1629" i="1"/>
  <c r="C1629" i="1"/>
  <c r="B1629" i="1"/>
  <c r="A1629" i="1"/>
  <c r="AB1628" i="1"/>
  <c r="AA1628" i="1"/>
  <c r="Z1628" i="1"/>
  <c r="Y1628" i="1"/>
  <c r="X1628" i="1"/>
  <c r="W1628" i="1"/>
  <c r="V1628" i="1"/>
  <c r="U1628" i="1"/>
  <c r="S1628" i="1"/>
  <c r="R1628" i="1"/>
  <c r="Q1628" i="1"/>
  <c r="P1628" i="1"/>
  <c r="O1628" i="1"/>
  <c r="N1628" i="1"/>
  <c r="M1628" i="1"/>
  <c r="L1628" i="1"/>
  <c r="K1628" i="1"/>
  <c r="J1628" i="1"/>
  <c r="I1628" i="1"/>
  <c r="H1628" i="1"/>
  <c r="G1628" i="1"/>
  <c r="F1628" i="1"/>
  <c r="E1628" i="1"/>
  <c r="D1628" i="1"/>
  <c r="C1628" i="1"/>
  <c r="B1628" i="1"/>
  <c r="A1628" i="1"/>
  <c r="AB1627" i="1"/>
  <c r="AA1627" i="1"/>
  <c r="Z1627" i="1"/>
  <c r="Y1627" i="1"/>
  <c r="X1627" i="1"/>
  <c r="W1627" i="1"/>
  <c r="V1627" i="1"/>
  <c r="U1627" i="1"/>
  <c r="S1627" i="1"/>
  <c r="R1627" i="1"/>
  <c r="Q1627" i="1"/>
  <c r="P1627" i="1"/>
  <c r="O1627" i="1"/>
  <c r="N1627" i="1"/>
  <c r="M1627" i="1"/>
  <c r="L1627" i="1"/>
  <c r="K1627" i="1"/>
  <c r="J1627" i="1"/>
  <c r="I1627" i="1"/>
  <c r="H1627" i="1"/>
  <c r="G1627" i="1"/>
  <c r="F1627" i="1"/>
  <c r="E1627" i="1"/>
  <c r="D1627" i="1"/>
  <c r="C1627" i="1"/>
  <c r="B1627" i="1"/>
  <c r="A1627" i="1"/>
  <c r="AB1626" i="1"/>
  <c r="AA1626" i="1"/>
  <c r="Z1626" i="1"/>
  <c r="Y1626" i="1"/>
  <c r="X1626" i="1"/>
  <c r="W1626" i="1"/>
  <c r="V1626" i="1"/>
  <c r="U1626" i="1"/>
  <c r="S1626" i="1"/>
  <c r="R1626" i="1"/>
  <c r="Q1626" i="1"/>
  <c r="P1626" i="1"/>
  <c r="O1626" i="1"/>
  <c r="N1626" i="1"/>
  <c r="M1626" i="1"/>
  <c r="L1626" i="1"/>
  <c r="K1626" i="1"/>
  <c r="J1626" i="1"/>
  <c r="I1626" i="1"/>
  <c r="H1626" i="1"/>
  <c r="G1626" i="1"/>
  <c r="F1626" i="1"/>
  <c r="E1626" i="1"/>
  <c r="D1626" i="1"/>
  <c r="C1626" i="1"/>
  <c r="B1626" i="1"/>
  <c r="A1626" i="1"/>
  <c r="AB1625" i="1"/>
  <c r="AA1625" i="1"/>
  <c r="Z1625" i="1"/>
  <c r="Y1625" i="1"/>
  <c r="X1625" i="1"/>
  <c r="W1625" i="1"/>
  <c r="V1625" i="1"/>
  <c r="U1625" i="1"/>
  <c r="S1625" i="1"/>
  <c r="R1625" i="1"/>
  <c r="Q1625" i="1"/>
  <c r="P1625" i="1"/>
  <c r="O1625" i="1"/>
  <c r="N1625" i="1"/>
  <c r="M1625" i="1"/>
  <c r="L1625" i="1"/>
  <c r="K1625" i="1"/>
  <c r="J1625" i="1"/>
  <c r="I1625" i="1"/>
  <c r="H1625" i="1"/>
  <c r="G1625" i="1"/>
  <c r="F1625" i="1"/>
  <c r="E1625" i="1"/>
  <c r="D1625" i="1"/>
  <c r="C1625" i="1"/>
  <c r="B1625" i="1"/>
  <c r="A1625" i="1"/>
  <c r="AB1624" i="1"/>
  <c r="AA1624" i="1"/>
  <c r="Z1624" i="1"/>
  <c r="Y1624" i="1"/>
  <c r="X1624" i="1"/>
  <c r="W1624" i="1"/>
  <c r="V1624" i="1"/>
  <c r="U1624" i="1"/>
  <c r="S1624" i="1"/>
  <c r="R1624" i="1"/>
  <c r="Q1624" i="1"/>
  <c r="P1624" i="1"/>
  <c r="O1624" i="1"/>
  <c r="N1624" i="1"/>
  <c r="M1624" i="1"/>
  <c r="L1624" i="1"/>
  <c r="K1624" i="1"/>
  <c r="J1624" i="1"/>
  <c r="I1624" i="1"/>
  <c r="H1624" i="1"/>
  <c r="G1624" i="1"/>
  <c r="F1624" i="1"/>
  <c r="E1624" i="1"/>
  <c r="D1624" i="1"/>
  <c r="C1624" i="1"/>
  <c r="B1624" i="1"/>
  <c r="A1624" i="1"/>
  <c r="AB1623" i="1"/>
  <c r="AA1623" i="1"/>
  <c r="Z1623" i="1"/>
  <c r="Y1623" i="1"/>
  <c r="X1623" i="1"/>
  <c r="W1623" i="1"/>
  <c r="V1623" i="1"/>
  <c r="U1623" i="1"/>
  <c r="S1623" i="1"/>
  <c r="R1623" i="1"/>
  <c r="Q1623" i="1"/>
  <c r="P1623" i="1"/>
  <c r="O1623" i="1"/>
  <c r="N1623" i="1"/>
  <c r="M1623" i="1"/>
  <c r="L1623" i="1"/>
  <c r="K1623" i="1"/>
  <c r="J1623" i="1"/>
  <c r="I1623" i="1"/>
  <c r="H1623" i="1"/>
  <c r="G1623" i="1"/>
  <c r="F1623" i="1"/>
  <c r="E1623" i="1"/>
  <c r="D1623" i="1"/>
  <c r="C1623" i="1"/>
  <c r="B1623" i="1"/>
  <c r="A1623" i="1"/>
  <c r="AB1622" i="1"/>
  <c r="AA1622" i="1"/>
  <c r="Z1622" i="1"/>
  <c r="Y1622" i="1"/>
  <c r="X1622" i="1"/>
  <c r="W1622" i="1"/>
  <c r="V1622" i="1"/>
  <c r="U1622" i="1"/>
  <c r="S1622" i="1"/>
  <c r="R1622" i="1"/>
  <c r="Q1622" i="1"/>
  <c r="P1622" i="1"/>
  <c r="O1622" i="1"/>
  <c r="N1622" i="1"/>
  <c r="M1622" i="1"/>
  <c r="L1622" i="1"/>
  <c r="K1622" i="1"/>
  <c r="J1622" i="1"/>
  <c r="I1622" i="1"/>
  <c r="H1622" i="1"/>
  <c r="G1622" i="1"/>
  <c r="F1622" i="1"/>
  <c r="E1622" i="1"/>
  <c r="D1622" i="1"/>
  <c r="C1622" i="1"/>
  <c r="B1622" i="1"/>
  <c r="A1622" i="1"/>
  <c r="AB1621" i="1"/>
  <c r="AA1621" i="1"/>
  <c r="Z1621" i="1"/>
  <c r="Y1621" i="1"/>
  <c r="X1621" i="1"/>
  <c r="W1621" i="1"/>
  <c r="V1621" i="1"/>
  <c r="U1621" i="1"/>
  <c r="S1621" i="1"/>
  <c r="R1621" i="1"/>
  <c r="Q1621" i="1"/>
  <c r="P1621" i="1"/>
  <c r="O1621" i="1"/>
  <c r="N1621" i="1"/>
  <c r="M1621" i="1"/>
  <c r="L1621" i="1"/>
  <c r="K1621" i="1"/>
  <c r="J1621" i="1"/>
  <c r="I1621" i="1"/>
  <c r="H1621" i="1"/>
  <c r="G1621" i="1"/>
  <c r="F1621" i="1"/>
  <c r="E1621" i="1"/>
  <c r="D1621" i="1"/>
  <c r="C1621" i="1"/>
  <c r="B1621" i="1"/>
  <c r="A1621" i="1"/>
  <c r="AB1620" i="1"/>
  <c r="AA1620" i="1"/>
  <c r="Z1620" i="1"/>
  <c r="Y1620" i="1"/>
  <c r="X1620" i="1"/>
  <c r="W1620" i="1"/>
  <c r="V1620" i="1"/>
  <c r="U1620" i="1"/>
  <c r="S1620" i="1"/>
  <c r="R1620" i="1"/>
  <c r="Q1620" i="1"/>
  <c r="P1620" i="1"/>
  <c r="O1620" i="1"/>
  <c r="N1620" i="1"/>
  <c r="M1620" i="1"/>
  <c r="L1620" i="1"/>
  <c r="K1620" i="1"/>
  <c r="J1620" i="1"/>
  <c r="I1620" i="1"/>
  <c r="H1620" i="1"/>
  <c r="G1620" i="1"/>
  <c r="F1620" i="1"/>
  <c r="E1620" i="1"/>
  <c r="D1620" i="1"/>
  <c r="C1620" i="1"/>
  <c r="B1620" i="1"/>
  <c r="A1620" i="1"/>
  <c r="AB1619" i="1"/>
  <c r="AA1619" i="1"/>
  <c r="Z1619" i="1"/>
  <c r="Y1619" i="1"/>
  <c r="X1619" i="1"/>
  <c r="W1619" i="1"/>
  <c r="V1619" i="1"/>
  <c r="U1619" i="1"/>
  <c r="S1619" i="1"/>
  <c r="R1619" i="1"/>
  <c r="Q1619" i="1"/>
  <c r="P1619" i="1"/>
  <c r="O1619" i="1"/>
  <c r="N1619" i="1"/>
  <c r="M1619" i="1"/>
  <c r="L1619" i="1"/>
  <c r="K1619" i="1"/>
  <c r="J1619" i="1"/>
  <c r="I1619" i="1"/>
  <c r="H1619" i="1"/>
  <c r="G1619" i="1"/>
  <c r="F1619" i="1"/>
  <c r="E1619" i="1"/>
  <c r="D1619" i="1"/>
  <c r="C1619" i="1"/>
  <c r="B1619" i="1"/>
  <c r="A1619" i="1"/>
  <c r="AB1618" i="1"/>
  <c r="AA1618" i="1"/>
  <c r="Z1618" i="1"/>
  <c r="Y1618" i="1"/>
  <c r="X1618" i="1"/>
  <c r="W1618" i="1"/>
  <c r="V1618" i="1"/>
  <c r="U1618" i="1"/>
  <c r="S1618" i="1"/>
  <c r="R1618" i="1"/>
  <c r="Q1618" i="1"/>
  <c r="P1618" i="1"/>
  <c r="O1618" i="1"/>
  <c r="N1618" i="1"/>
  <c r="M1618" i="1"/>
  <c r="L1618" i="1"/>
  <c r="K1618" i="1"/>
  <c r="J1618" i="1"/>
  <c r="I1618" i="1"/>
  <c r="H1618" i="1"/>
  <c r="G1618" i="1"/>
  <c r="F1618" i="1"/>
  <c r="E1618" i="1"/>
  <c r="D1618" i="1"/>
  <c r="C1618" i="1"/>
  <c r="B1618" i="1"/>
  <c r="A1618" i="1"/>
  <c r="AB1617" i="1"/>
  <c r="AA1617" i="1"/>
  <c r="Z1617" i="1"/>
  <c r="Y1617" i="1"/>
  <c r="X1617" i="1"/>
  <c r="W1617" i="1"/>
  <c r="V1617" i="1"/>
  <c r="U1617" i="1"/>
  <c r="S1617" i="1"/>
  <c r="R1617" i="1"/>
  <c r="Q1617" i="1"/>
  <c r="P1617" i="1"/>
  <c r="O1617" i="1"/>
  <c r="N1617" i="1"/>
  <c r="M1617" i="1"/>
  <c r="L1617" i="1"/>
  <c r="K1617" i="1"/>
  <c r="J1617" i="1"/>
  <c r="I1617" i="1"/>
  <c r="H1617" i="1"/>
  <c r="G1617" i="1"/>
  <c r="F1617" i="1"/>
  <c r="E1617" i="1"/>
  <c r="D1617" i="1"/>
  <c r="C1617" i="1"/>
  <c r="B1617" i="1"/>
  <c r="A1617" i="1"/>
  <c r="AB1616" i="1"/>
  <c r="AA1616" i="1"/>
  <c r="Z1616" i="1"/>
  <c r="Y1616" i="1"/>
  <c r="X1616" i="1"/>
  <c r="W1616" i="1"/>
  <c r="V1616" i="1"/>
  <c r="U1616" i="1"/>
  <c r="S1616" i="1"/>
  <c r="R1616" i="1"/>
  <c r="Q1616" i="1"/>
  <c r="P1616" i="1"/>
  <c r="O1616" i="1"/>
  <c r="N1616" i="1"/>
  <c r="M1616" i="1"/>
  <c r="L1616" i="1"/>
  <c r="K1616" i="1"/>
  <c r="J1616" i="1"/>
  <c r="I1616" i="1"/>
  <c r="H1616" i="1"/>
  <c r="G1616" i="1"/>
  <c r="F1616" i="1"/>
  <c r="E1616" i="1"/>
  <c r="D1616" i="1"/>
  <c r="C1616" i="1"/>
  <c r="B1616" i="1"/>
  <c r="A1616" i="1"/>
  <c r="AB1615" i="1"/>
  <c r="AA1615" i="1"/>
  <c r="Z1615" i="1"/>
  <c r="Y1615" i="1"/>
  <c r="X1615" i="1"/>
  <c r="W1615" i="1"/>
  <c r="V1615" i="1"/>
  <c r="U1615" i="1"/>
  <c r="S1615" i="1"/>
  <c r="R1615" i="1"/>
  <c r="Q1615" i="1"/>
  <c r="P1615" i="1"/>
  <c r="O1615" i="1"/>
  <c r="N1615" i="1"/>
  <c r="M1615" i="1"/>
  <c r="L1615" i="1"/>
  <c r="K1615" i="1"/>
  <c r="J1615" i="1"/>
  <c r="I1615" i="1"/>
  <c r="H1615" i="1"/>
  <c r="G1615" i="1"/>
  <c r="F1615" i="1"/>
  <c r="E1615" i="1"/>
  <c r="D1615" i="1"/>
  <c r="C1615" i="1"/>
  <c r="B1615" i="1"/>
  <c r="A1615" i="1"/>
  <c r="AB1614" i="1"/>
  <c r="AA1614" i="1"/>
  <c r="Z1614" i="1"/>
  <c r="Y1614" i="1"/>
  <c r="X1614" i="1"/>
  <c r="W1614" i="1"/>
  <c r="V1614" i="1"/>
  <c r="U1614" i="1"/>
  <c r="S1614" i="1"/>
  <c r="R1614" i="1"/>
  <c r="Q1614" i="1"/>
  <c r="P1614" i="1"/>
  <c r="O1614" i="1"/>
  <c r="N1614" i="1"/>
  <c r="M1614" i="1"/>
  <c r="L1614" i="1"/>
  <c r="K1614" i="1"/>
  <c r="J1614" i="1"/>
  <c r="I1614" i="1"/>
  <c r="H1614" i="1"/>
  <c r="G1614" i="1"/>
  <c r="F1614" i="1"/>
  <c r="E1614" i="1"/>
  <c r="D1614" i="1"/>
  <c r="C1614" i="1"/>
  <c r="B1614" i="1"/>
  <c r="A1614" i="1"/>
  <c r="AB1613" i="1"/>
  <c r="AA1613" i="1"/>
  <c r="Z1613" i="1"/>
  <c r="Y1613" i="1"/>
  <c r="X1613" i="1"/>
  <c r="W1613" i="1"/>
  <c r="V1613" i="1"/>
  <c r="U1613" i="1"/>
  <c r="S1613" i="1"/>
  <c r="R1613" i="1"/>
  <c r="Q1613" i="1"/>
  <c r="P1613" i="1"/>
  <c r="O1613" i="1"/>
  <c r="N1613" i="1"/>
  <c r="M1613" i="1"/>
  <c r="L1613" i="1"/>
  <c r="K1613" i="1"/>
  <c r="J1613" i="1"/>
  <c r="I1613" i="1"/>
  <c r="H1613" i="1"/>
  <c r="G1613" i="1"/>
  <c r="F1613" i="1"/>
  <c r="E1613" i="1"/>
  <c r="D1613" i="1"/>
  <c r="C1613" i="1"/>
  <c r="B1613" i="1"/>
  <c r="A1613" i="1"/>
  <c r="AB1612" i="1"/>
  <c r="AA1612" i="1"/>
  <c r="Z1612" i="1"/>
  <c r="Y1612" i="1"/>
  <c r="X1612" i="1"/>
  <c r="W1612" i="1"/>
  <c r="V1612" i="1"/>
  <c r="U1612" i="1"/>
  <c r="S1612" i="1"/>
  <c r="R1612" i="1"/>
  <c r="Q1612" i="1"/>
  <c r="P1612" i="1"/>
  <c r="O1612" i="1"/>
  <c r="N1612" i="1"/>
  <c r="M1612" i="1"/>
  <c r="L1612" i="1"/>
  <c r="K1612" i="1"/>
  <c r="J1612" i="1"/>
  <c r="I1612" i="1"/>
  <c r="H1612" i="1"/>
  <c r="G1612" i="1"/>
  <c r="F1612" i="1"/>
  <c r="E1612" i="1"/>
  <c r="D1612" i="1"/>
  <c r="C1612" i="1"/>
  <c r="B1612" i="1"/>
  <c r="A1612" i="1"/>
  <c r="AB1611" i="1"/>
  <c r="AA1611" i="1"/>
  <c r="Z1611" i="1"/>
  <c r="Y1611" i="1"/>
  <c r="X1611" i="1"/>
  <c r="W1611" i="1"/>
  <c r="V1611" i="1"/>
  <c r="U1611" i="1"/>
  <c r="S1611" i="1"/>
  <c r="R1611" i="1"/>
  <c r="Q1611" i="1"/>
  <c r="P1611" i="1"/>
  <c r="O1611" i="1"/>
  <c r="N1611" i="1"/>
  <c r="M1611" i="1"/>
  <c r="L1611" i="1"/>
  <c r="K1611" i="1"/>
  <c r="J1611" i="1"/>
  <c r="I1611" i="1"/>
  <c r="H1611" i="1"/>
  <c r="G1611" i="1"/>
  <c r="F1611" i="1"/>
  <c r="E1611" i="1"/>
  <c r="D1611" i="1"/>
  <c r="C1611" i="1"/>
  <c r="B1611" i="1"/>
  <c r="A1611" i="1"/>
  <c r="AB1610" i="1"/>
  <c r="AA1610" i="1"/>
  <c r="Z1610" i="1"/>
  <c r="Y1610" i="1"/>
  <c r="X1610" i="1"/>
  <c r="W1610" i="1"/>
  <c r="V1610" i="1"/>
  <c r="U1610" i="1"/>
  <c r="S1610" i="1"/>
  <c r="R1610" i="1"/>
  <c r="Q1610" i="1"/>
  <c r="P1610" i="1"/>
  <c r="O1610" i="1"/>
  <c r="N1610" i="1"/>
  <c r="M1610" i="1"/>
  <c r="L1610" i="1"/>
  <c r="K1610" i="1"/>
  <c r="J1610" i="1"/>
  <c r="I1610" i="1"/>
  <c r="H1610" i="1"/>
  <c r="G1610" i="1"/>
  <c r="F1610" i="1"/>
  <c r="E1610" i="1"/>
  <c r="D1610" i="1"/>
  <c r="C1610" i="1"/>
  <c r="B1610" i="1"/>
  <c r="A1610" i="1"/>
  <c r="AB1609" i="1"/>
  <c r="AA1609" i="1"/>
  <c r="Z1609" i="1"/>
  <c r="Y1609" i="1"/>
  <c r="X1609" i="1"/>
  <c r="W1609" i="1"/>
  <c r="V1609" i="1"/>
  <c r="U1609" i="1"/>
  <c r="S1609" i="1"/>
  <c r="R1609" i="1"/>
  <c r="Q1609" i="1"/>
  <c r="P1609" i="1"/>
  <c r="O1609" i="1"/>
  <c r="N1609" i="1"/>
  <c r="M1609" i="1"/>
  <c r="L1609" i="1"/>
  <c r="K1609" i="1"/>
  <c r="J1609" i="1"/>
  <c r="I1609" i="1"/>
  <c r="H1609" i="1"/>
  <c r="G1609" i="1"/>
  <c r="F1609" i="1"/>
  <c r="E1609" i="1"/>
  <c r="D1609" i="1"/>
  <c r="C1609" i="1"/>
  <c r="B1609" i="1"/>
  <c r="A1609" i="1"/>
  <c r="AB1608" i="1"/>
  <c r="AA1608" i="1"/>
  <c r="Z1608" i="1"/>
  <c r="Y1608" i="1"/>
  <c r="X1608" i="1"/>
  <c r="W1608" i="1"/>
  <c r="V1608" i="1"/>
  <c r="U1608" i="1"/>
  <c r="S1608" i="1"/>
  <c r="R1608" i="1"/>
  <c r="Q1608" i="1"/>
  <c r="P1608" i="1"/>
  <c r="O1608" i="1"/>
  <c r="N1608" i="1"/>
  <c r="M1608" i="1"/>
  <c r="L1608" i="1"/>
  <c r="K1608" i="1"/>
  <c r="J1608" i="1"/>
  <c r="I1608" i="1"/>
  <c r="H1608" i="1"/>
  <c r="G1608" i="1"/>
  <c r="F1608" i="1"/>
  <c r="E1608" i="1"/>
  <c r="D1608" i="1"/>
  <c r="C1608" i="1"/>
  <c r="B1608" i="1"/>
  <c r="A1608" i="1"/>
  <c r="AB1607" i="1"/>
  <c r="AA1607" i="1"/>
  <c r="Z1607" i="1"/>
  <c r="Y1607" i="1"/>
  <c r="X1607" i="1"/>
  <c r="W1607" i="1"/>
  <c r="V1607" i="1"/>
  <c r="U1607" i="1"/>
  <c r="S1607" i="1"/>
  <c r="R1607" i="1"/>
  <c r="Q1607" i="1"/>
  <c r="P1607" i="1"/>
  <c r="O1607" i="1"/>
  <c r="N1607" i="1"/>
  <c r="M1607" i="1"/>
  <c r="L1607" i="1"/>
  <c r="K1607" i="1"/>
  <c r="J1607" i="1"/>
  <c r="I1607" i="1"/>
  <c r="H1607" i="1"/>
  <c r="G1607" i="1"/>
  <c r="F1607" i="1"/>
  <c r="E1607" i="1"/>
  <c r="D1607" i="1"/>
  <c r="C1607" i="1"/>
  <c r="B1607" i="1"/>
  <c r="A1607" i="1"/>
  <c r="AB1606" i="1"/>
  <c r="AA1606" i="1"/>
  <c r="Z1606" i="1"/>
  <c r="Y1606" i="1"/>
  <c r="X1606" i="1"/>
  <c r="W1606" i="1"/>
  <c r="V1606" i="1"/>
  <c r="U1606" i="1"/>
  <c r="S1606" i="1"/>
  <c r="R1606" i="1"/>
  <c r="Q1606" i="1"/>
  <c r="P1606" i="1"/>
  <c r="O1606" i="1"/>
  <c r="N1606" i="1"/>
  <c r="M1606" i="1"/>
  <c r="L1606" i="1"/>
  <c r="K1606" i="1"/>
  <c r="J1606" i="1"/>
  <c r="I1606" i="1"/>
  <c r="H1606" i="1"/>
  <c r="G1606" i="1"/>
  <c r="F1606" i="1"/>
  <c r="E1606" i="1"/>
  <c r="D1606" i="1"/>
  <c r="C1606" i="1"/>
  <c r="B1606" i="1"/>
  <c r="A1606" i="1"/>
  <c r="AB1605" i="1"/>
  <c r="AA1605" i="1"/>
  <c r="Z1605" i="1"/>
  <c r="Y1605" i="1"/>
  <c r="X1605" i="1"/>
  <c r="W1605" i="1"/>
  <c r="V1605" i="1"/>
  <c r="U1605" i="1"/>
  <c r="S1605" i="1"/>
  <c r="R1605" i="1"/>
  <c r="Q1605" i="1"/>
  <c r="P1605" i="1"/>
  <c r="O1605" i="1"/>
  <c r="N1605" i="1"/>
  <c r="M1605" i="1"/>
  <c r="L1605" i="1"/>
  <c r="K1605" i="1"/>
  <c r="J1605" i="1"/>
  <c r="I1605" i="1"/>
  <c r="H1605" i="1"/>
  <c r="G1605" i="1"/>
  <c r="F1605" i="1"/>
  <c r="E1605" i="1"/>
  <c r="D1605" i="1"/>
  <c r="C1605" i="1"/>
  <c r="B1605" i="1"/>
  <c r="A1605" i="1"/>
  <c r="AB1604" i="1"/>
  <c r="AA1604" i="1"/>
  <c r="Z1604" i="1"/>
  <c r="Y1604" i="1"/>
  <c r="X1604" i="1"/>
  <c r="W1604" i="1"/>
  <c r="V1604" i="1"/>
  <c r="U1604" i="1"/>
  <c r="S1604" i="1"/>
  <c r="R1604" i="1"/>
  <c r="Q1604" i="1"/>
  <c r="P1604" i="1"/>
  <c r="O1604" i="1"/>
  <c r="N1604" i="1"/>
  <c r="M1604" i="1"/>
  <c r="L1604" i="1"/>
  <c r="K1604" i="1"/>
  <c r="J1604" i="1"/>
  <c r="I1604" i="1"/>
  <c r="H1604" i="1"/>
  <c r="G1604" i="1"/>
  <c r="F1604" i="1"/>
  <c r="E1604" i="1"/>
  <c r="D1604" i="1"/>
  <c r="C1604" i="1"/>
  <c r="B1604" i="1"/>
  <c r="A1604" i="1"/>
  <c r="AB1603" i="1"/>
  <c r="AA1603" i="1"/>
  <c r="Z1603" i="1"/>
  <c r="Y1603" i="1"/>
  <c r="X1603" i="1"/>
  <c r="W1603" i="1"/>
  <c r="V1603" i="1"/>
  <c r="U1603" i="1"/>
  <c r="S1603" i="1"/>
  <c r="R1603" i="1"/>
  <c r="Q1603" i="1"/>
  <c r="P1603" i="1"/>
  <c r="O1603" i="1"/>
  <c r="N1603" i="1"/>
  <c r="M1603" i="1"/>
  <c r="L1603" i="1"/>
  <c r="K1603" i="1"/>
  <c r="J1603" i="1"/>
  <c r="I1603" i="1"/>
  <c r="H1603" i="1"/>
  <c r="G1603" i="1"/>
  <c r="F1603" i="1"/>
  <c r="E1603" i="1"/>
  <c r="D1603" i="1"/>
  <c r="C1603" i="1"/>
  <c r="B1603" i="1"/>
  <c r="A1603" i="1"/>
  <c r="AB1602" i="1"/>
  <c r="AA1602" i="1"/>
  <c r="Z1602" i="1"/>
  <c r="Y1602" i="1"/>
  <c r="X1602" i="1"/>
  <c r="W1602" i="1"/>
  <c r="V1602" i="1"/>
  <c r="U1602" i="1"/>
  <c r="S1602" i="1"/>
  <c r="R1602" i="1"/>
  <c r="Q1602" i="1"/>
  <c r="P1602" i="1"/>
  <c r="O1602" i="1"/>
  <c r="N1602" i="1"/>
  <c r="M1602" i="1"/>
  <c r="L1602" i="1"/>
  <c r="K1602" i="1"/>
  <c r="J1602" i="1"/>
  <c r="I1602" i="1"/>
  <c r="H1602" i="1"/>
  <c r="G1602" i="1"/>
  <c r="F1602" i="1"/>
  <c r="E1602" i="1"/>
  <c r="D1602" i="1"/>
  <c r="C1602" i="1"/>
  <c r="B1602" i="1"/>
  <c r="A1602" i="1"/>
  <c r="AB1601" i="1"/>
  <c r="AA1601" i="1"/>
  <c r="Z1601" i="1"/>
  <c r="Y1601" i="1"/>
  <c r="X1601" i="1"/>
  <c r="W1601" i="1"/>
  <c r="V1601" i="1"/>
  <c r="U1601" i="1"/>
  <c r="S1601" i="1"/>
  <c r="R1601" i="1"/>
  <c r="Q1601" i="1"/>
  <c r="P1601" i="1"/>
  <c r="O1601" i="1"/>
  <c r="N1601" i="1"/>
  <c r="M1601" i="1"/>
  <c r="L1601" i="1"/>
  <c r="K1601" i="1"/>
  <c r="J1601" i="1"/>
  <c r="I1601" i="1"/>
  <c r="H1601" i="1"/>
  <c r="G1601" i="1"/>
  <c r="F1601" i="1"/>
  <c r="E1601" i="1"/>
  <c r="D1601" i="1"/>
  <c r="C1601" i="1"/>
  <c r="B1601" i="1"/>
  <c r="A1601" i="1"/>
  <c r="AB1600" i="1"/>
  <c r="AA1600" i="1"/>
  <c r="Z1600" i="1"/>
  <c r="Y1600" i="1"/>
  <c r="X1600" i="1"/>
  <c r="W1600" i="1"/>
  <c r="V1600" i="1"/>
  <c r="U1600" i="1"/>
  <c r="S1600" i="1"/>
  <c r="R1600" i="1"/>
  <c r="Q1600" i="1"/>
  <c r="P1600" i="1"/>
  <c r="O1600" i="1"/>
  <c r="N1600" i="1"/>
  <c r="M1600" i="1"/>
  <c r="L1600" i="1"/>
  <c r="K1600" i="1"/>
  <c r="J1600" i="1"/>
  <c r="I1600" i="1"/>
  <c r="H1600" i="1"/>
  <c r="G1600" i="1"/>
  <c r="F1600" i="1"/>
  <c r="E1600" i="1"/>
  <c r="D1600" i="1"/>
  <c r="C1600" i="1"/>
  <c r="B1600" i="1"/>
  <c r="A1600" i="1"/>
  <c r="AB1599" i="1"/>
  <c r="AA1599" i="1"/>
  <c r="Z1599" i="1"/>
  <c r="Y1599" i="1"/>
  <c r="X1599" i="1"/>
  <c r="W1599" i="1"/>
  <c r="V1599" i="1"/>
  <c r="U1599" i="1"/>
  <c r="S1599" i="1"/>
  <c r="R1599" i="1"/>
  <c r="Q1599" i="1"/>
  <c r="P1599" i="1"/>
  <c r="O1599" i="1"/>
  <c r="N1599" i="1"/>
  <c r="M1599" i="1"/>
  <c r="L1599" i="1"/>
  <c r="K1599" i="1"/>
  <c r="J1599" i="1"/>
  <c r="I1599" i="1"/>
  <c r="H1599" i="1"/>
  <c r="G1599" i="1"/>
  <c r="F1599" i="1"/>
  <c r="E1599" i="1"/>
  <c r="D1599" i="1"/>
  <c r="C1599" i="1"/>
  <c r="B1599" i="1"/>
  <c r="A1599" i="1"/>
  <c r="AB1598" i="1"/>
  <c r="AA1598" i="1"/>
  <c r="Z1598" i="1"/>
  <c r="Y1598" i="1"/>
  <c r="X1598" i="1"/>
  <c r="W1598" i="1"/>
  <c r="V1598" i="1"/>
  <c r="U1598" i="1"/>
  <c r="S1598" i="1"/>
  <c r="R1598" i="1"/>
  <c r="Q1598" i="1"/>
  <c r="P1598" i="1"/>
  <c r="O1598" i="1"/>
  <c r="N1598" i="1"/>
  <c r="M1598" i="1"/>
  <c r="L1598" i="1"/>
  <c r="K1598" i="1"/>
  <c r="J1598" i="1"/>
  <c r="I1598" i="1"/>
  <c r="H1598" i="1"/>
  <c r="G1598" i="1"/>
  <c r="F1598" i="1"/>
  <c r="E1598" i="1"/>
  <c r="D1598" i="1"/>
  <c r="C1598" i="1"/>
  <c r="B1598" i="1"/>
  <c r="A1598" i="1"/>
  <c r="AB1597" i="1"/>
  <c r="AA1597" i="1"/>
  <c r="Z1597" i="1"/>
  <c r="Y1597" i="1"/>
  <c r="X1597" i="1"/>
  <c r="W1597" i="1"/>
  <c r="V1597" i="1"/>
  <c r="U1597" i="1"/>
  <c r="S1597" i="1"/>
  <c r="R1597" i="1"/>
  <c r="Q1597" i="1"/>
  <c r="P1597" i="1"/>
  <c r="O1597" i="1"/>
  <c r="N1597" i="1"/>
  <c r="M1597" i="1"/>
  <c r="L1597" i="1"/>
  <c r="K1597" i="1"/>
  <c r="J1597" i="1"/>
  <c r="I1597" i="1"/>
  <c r="H1597" i="1"/>
  <c r="G1597" i="1"/>
  <c r="F1597" i="1"/>
  <c r="E1597" i="1"/>
  <c r="D1597" i="1"/>
  <c r="C1597" i="1"/>
  <c r="B1597" i="1"/>
  <c r="A1597" i="1"/>
  <c r="AB1596" i="1"/>
  <c r="AA1596" i="1"/>
  <c r="Z1596" i="1"/>
  <c r="Y1596" i="1"/>
  <c r="X1596" i="1"/>
  <c r="W1596" i="1"/>
  <c r="V1596" i="1"/>
  <c r="U1596" i="1"/>
  <c r="S1596" i="1"/>
  <c r="R1596" i="1"/>
  <c r="Q1596" i="1"/>
  <c r="P1596" i="1"/>
  <c r="O1596" i="1"/>
  <c r="N1596" i="1"/>
  <c r="M1596" i="1"/>
  <c r="L1596" i="1"/>
  <c r="K1596" i="1"/>
  <c r="J1596" i="1"/>
  <c r="I1596" i="1"/>
  <c r="H1596" i="1"/>
  <c r="G1596" i="1"/>
  <c r="F1596" i="1"/>
  <c r="E1596" i="1"/>
  <c r="D1596" i="1"/>
  <c r="C1596" i="1"/>
  <c r="B1596" i="1"/>
  <c r="A1596" i="1"/>
  <c r="AB1595" i="1"/>
  <c r="AA1595" i="1"/>
  <c r="Z1595" i="1"/>
  <c r="Y1595" i="1"/>
  <c r="X1595" i="1"/>
  <c r="W1595" i="1"/>
  <c r="V1595" i="1"/>
  <c r="U1595" i="1"/>
  <c r="S1595" i="1"/>
  <c r="R1595" i="1"/>
  <c r="Q1595" i="1"/>
  <c r="P1595" i="1"/>
  <c r="O1595" i="1"/>
  <c r="N1595" i="1"/>
  <c r="M1595" i="1"/>
  <c r="L1595" i="1"/>
  <c r="K1595" i="1"/>
  <c r="J1595" i="1"/>
  <c r="I1595" i="1"/>
  <c r="H1595" i="1"/>
  <c r="G1595" i="1"/>
  <c r="F1595" i="1"/>
  <c r="E1595" i="1"/>
  <c r="D1595" i="1"/>
  <c r="C1595" i="1"/>
  <c r="B1595" i="1"/>
  <c r="A1595" i="1"/>
  <c r="AB1594" i="1"/>
  <c r="AA1594" i="1"/>
  <c r="Z1594" i="1"/>
  <c r="Y1594" i="1"/>
  <c r="X1594" i="1"/>
  <c r="W1594" i="1"/>
  <c r="V1594" i="1"/>
  <c r="U1594" i="1"/>
  <c r="S1594" i="1"/>
  <c r="R1594" i="1"/>
  <c r="Q1594" i="1"/>
  <c r="P1594" i="1"/>
  <c r="O1594" i="1"/>
  <c r="N1594" i="1"/>
  <c r="M1594" i="1"/>
  <c r="L1594" i="1"/>
  <c r="K1594" i="1"/>
  <c r="J1594" i="1"/>
  <c r="I1594" i="1"/>
  <c r="H1594" i="1"/>
  <c r="G1594" i="1"/>
  <c r="F1594" i="1"/>
  <c r="E1594" i="1"/>
  <c r="D1594" i="1"/>
  <c r="C1594" i="1"/>
  <c r="B1594" i="1"/>
  <c r="A1594" i="1"/>
  <c r="AB1593" i="1"/>
  <c r="AA1593" i="1"/>
  <c r="Z1593" i="1"/>
  <c r="Y1593" i="1"/>
  <c r="X1593" i="1"/>
  <c r="W1593" i="1"/>
  <c r="V1593" i="1"/>
  <c r="U1593" i="1"/>
  <c r="S1593" i="1"/>
  <c r="R1593" i="1"/>
  <c r="Q1593" i="1"/>
  <c r="P1593" i="1"/>
  <c r="O1593" i="1"/>
  <c r="N1593" i="1"/>
  <c r="M1593" i="1"/>
  <c r="L1593" i="1"/>
  <c r="K1593" i="1"/>
  <c r="J1593" i="1"/>
  <c r="I1593" i="1"/>
  <c r="H1593" i="1"/>
  <c r="G1593" i="1"/>
  <c r="F1593" i="1"/>
  <c r="E1593" i="1"/>
  <c r="D1593" i="1"/>
  <c r="C1593" i="1"/>
  <c r="B1593" i="1"/>
  <c r="A1593" i="1"/>
  <c r="AB1592" i="1"/>
  <c r="AA1592" i="1"/>
  <c r="Z1592" i="1"/>
  <c r="Y1592" i="1"/>
  <c r="X1592" i="1"/>
  <c r="W1592" i="1"/>
  <c r="V1592" i="1"/>
  <c r="U1592" i="1"/>
  <c r="S1592" i="1"/>
  <c r="R1592" i="1"/>
  <c r="Q1592" i="1"/>
  <c r="P1592" i="1"/>
  <c r="O1592" i="1"/>
  <c r="N1592" i="1"/>
  <c r="M1592" i="1"/>
  <c r="L1592" i="1"/>
  <c r="K1592" i="1"/>
  <c r="J1592" i="1"/>
  <c r="I1592" i="1"/>
  <c r="H1592" i="1"/>
  <c r="G1592" i="1"/>
  <c r="F1592" i="1"/>
  <c r="E1592" i="1"/>
  <c r="D1592" i="1"/>
  <c r="C1592" i="1"/>
  <c r="B1592" i="1"/>
  <c r="A1592" i="1"/>
  <c r="AB1591" i="1"/>
  <c r="AA1591" i="1"/>
  <c r="Z1591" i="1"/>
  <c r="Y1591" i="1"/>
  <c r="X1591" i="1"/>
  <c r="W1591" i="1"/>
  <c r="V1591" i="1"/>
  <c r="U1591" i="1"/>
  <c r="S1591" i="1"/>
  <c r="R1591" i="1"/>
  <c r="Q1591" i="1"/>
  <c r="P1591" i="1"/>
  <c r="O1591" i="1"/>
  <c r="N1591" i="1"/>
  <c r="M1591" i="1"/>
  <c r="L1591" i="1"/>
  <c r="K1591" i="1"/>
  <c r="J1591" i="1"/>
  <c r="I1591" i="1"/>
  <c r="H1591" i="1"/>
  <c r="G1591" i="1"/>
  <c r="F1591" i="1"/>
  <c r="E1591" i="1"/>
  <c r="D1591" i="1"/>
  <c r="C1591" i="1"/>
  <c r="B1591" i="1"/>
  <c r="A1591" i="1"/>
  <c r="AB1590" i="1"/>
  <c r="AA1590" i="1"/>
  <c r="Z1590" i="1"/>
  <c r="Y1590" i="1"/>
  <c r="X1590" i="1"/>
  <c r="W1590" i="1"/>
  <c r="V1590" i="1"/>
  <c r="U1590" i="1"/>
  <c r="S1590" i="1"/>
  <c r="R1590" i="1"/>
  <c r="Q1590" i="1"/>
  <c r="P1590" i="1"/>
  <c r="O1590" i="1"/>
  <c r="N1590" i="1"/>
  <c r="M1590" i="1"/>
  <c r="L1590" i="1"/>
  <c r="K1590" i="1"/>
  <c r="J1590" i="1"/>
  <c r="I1590" i="1"/>
  <c r="H1590" i="1"/>
  <c r="G1590" i="1"/>
  <c r="F1590" i="1"/>
  <c r="E1590" i="1"/>
  <c r="D1590" i="1"/>
  <c r="C1590" i="1"/>
  <c r="B1590" i="1"/>
  <c r="A1590" i="1"/>
  <c r="AB1589" i="1"/>
  <c r="AA1589" i="1"/>
  <c r="Z1589" i="1"/>
  <c r="Y1589" i="1"/>
  <c r="X1589" i="1"/>
  <c r="W1589" i="1"/>
  <c r="V1589" i="1"/>
  <c r="U1589" i="1"/>
  <c r="S1589" i="1"/>
  <c r="R1589" i="1"/>
  <c r="Q1589" i="1"/>
  <c r="P1589" i="1"/>
  <c r="O1589" i="1"/>
  <c r="N1589" i="1"/>
  <c r="M1589" i="1"/>
  <c r="L1589" i="1"/>
  <c r="K1589" i="1"/>
  <c r="J1589" i="1"/>
  <c r="I1589" i="1"/>
  <c r="H1589" i="1"/>
  <c r="G1589" i="1"/>
  <c r="F1589" i="1"/>
  <c r="E1589" i="1"/>
  <c r="D1589" i="1"/>
  <c r="C1589" i="1"/>
  <c r="B1589" i="1"/>
  <c r="A1589" i="1"/>
  <c r="AB1588" i="1"/>
  <c r="AA1588" i="1"/>
  <c r="Z1588" i="1"/>
  <c r="Y1588" i="1"/>
  <c r="X1588" i="1"/>
  <c r="W1588" i="1"/>
  <c r="V1588" i="1"/>
  <c r="U1588" i="1"/>
  <c r="S1588" i="1"/>
  <c r="R1588" i="1"/>
  <c r="Q1588" i="1"/>
  <c r="P1588" i="1"/>
  <c r="O1588" i="1"/>
  <c r="N1588" i="1"/>
  <c r="M1588" i="1"/>
  <c r="L1588" i="1"/>
  <c r="K1588" i="1"/>
  <c r="J1588" i="1"/>
  <c r="I1588" i="1"/>
  <c r="H1588" i="1"/>
  <c r="G1588" i="1"/>
  <c r="F1588" i="1"/>
  <c r="E1588" i="1"/>
  <c r="D1588" i="1"/>
  <c r="C1588" i="1"/>
  <c r="B1588" i="1"/>
  <c r="A1588" i="1"/>
  <c r="AB1587" i="1"/>
  <c r="AA1587" i="1"/>
  <c r="Z1587" i="1"/>
  <c r="Y1587" i="1"/>
  <c r="X1587" i="1"/>
  <c r="W1587" i="1"/>
  <c r="V1587" i="1"/>
  <c r="U1587" i="1"/>
  <c r="S1587" i="1"/>
  <c r="R1587" i="1"/>
  <c r="Q1587" i="1"/>
  <c r="P1587" i="1"/>
  <c r="O1587" i="1"/>
  <c r="N1587" i="1"/>
  <c r="M1587" i="1"/>
  <c r="L1587" i="1"/>
  <c r="K1587" i="1"/>
  <c r="J1587" i="1"/>
  <c r="I1587" i="1"/>
  <c r="H1587" i="1"/>
  <c r="G1587" i="1"/>
  <c r="F1587" i="1"/>
  <c r="E1587" i="1"/>
  <c r="D1587" i="1"/>
  <c r="C1587" i="1"/>
  <c r="B1587" i="1"/>
  <c r="A1587" i="1"/>
  <c r="AB1586" i="1"/>
  <c r="AA1586" i="1"/>
  <c r="Z1586" i="1"/>
  <c r="Y1586" i="1"/>
  <c r="X1586" i="1"/>
  <c r="W1586" i="1"/>
  <c r="V1586" i="1"/>
  <c r="U1586" i="1"/>
  <c r="S1586" i="1"/>
  <c r="R1586" i="1"/>
  <c r="Q1586" i="1"/>
  <c r="P1586" i="1"/>
  <c r="O1586" i="1"/>
  <c r="N1586" i="1"/>
  <c r="M1586" i="1"/>
  <c r="L1586" i="1"/>
  <c r="K1586" i="1"/>
  <c r="J1586" i="1"/>
  <c r="I1586" i="1"/>
  <c r="H1586" i="1"/>
  <c r="G1586" i="1"/>
  <c r="F1586" i="1"/>
  <c r="E1586" i="1"/>
  <c r="D1586" i="1"/>
  <c r="C1586" i="1"/>
  <c r="B1586" i="1"/>
  <c r="A1586" i="1"/>
  <c r="AB1585" i="1"/>
  <c r="AA1585" i="1"/>
  <c r="Z1585" i="1"/>
  <c r="Y1585" i="1"/>
  <c r="X1585" i="1"/>
  <c r="W1585" i="1"/>
  <c r="V1585" i="1"/>
  <c r="U1585" i="1"/>
  <c r="S1585" i="1"/>
  <c r="R1585" i="1"/>
  <c r="Q1585" i="1"/>
  <c r="P1585" i="1"/>
  <c r="O1585" i="1"/>
  <c r="N1585" i="1"/>
  <c r="M1585" i="1"/>
  <c r="L1585" i="1"/>
  <c r="K1585" i="1"/>
  <c r="J1585" i="1"/>
  <c r="I1585" i="1"/>
  <c r="H1585" i="1"/>
  <c r="G1585" i="1"/>
  <c r="F1585" i="1"/>
  <c r="E1585" i="1"/>
  <c r="D1585" i="1"/>
  <c r="C1585" i="1"/>
  <c r="B1585" i="1"/>
  <c r="A1585" i="1"/>
  <c r="AB1584" i="1"/>
  <c r="AA1584" i="1"/>
  <c r="Z1584" i="1"/>
  <c r="Y1584" i="1"/>
  <c r="X1584" i="1"/>
  <c r="W1584" i="1"/>
  <c r="V1584" i="1"/>
  <c r="U1584" i="1"/>
  <c r="S1584" i="1"/>
  <c r="R1584" i="1"/>
  <c r="Q1584" i="1"/>
  <c r="P1584" i="1"/>
  <c r="O1584" i="1"/>
  <c r="N1584" i="1"/>
  <c r="M1584" i="1"/>
  <c r="L1584" i="1"/>
  <c r="K1584" i="1"/>
  <c r="J1584" i="1"/>
  <c r="I1584" i="1"/>
  <c r="H1584" i="1"/>
  <c r="G1584" i="1"/>
  <c r="F1584" i="1"/>
  <c r="E1584" i="1"/>
  <c r="D1584" i="1"/>
  <c r="C1584" i="1"/>
  <c r="B1584" i="1"/>
  <c r="A1584" i="1"/>
  <c r="AB1583" i="1"/>
  <c r="AA1583" i="1"/>
  <c r="Z1583" i="1"/>
  <c r="Y1583" i="1"/>
  <c r="X1583" i="1"/>
  <c r="W1583" i="1"/>
  <c r="V1583" i="1"/>
  <c r="U1583" i="1"/>
  <c r="S1583" i="1"/>
  <c r="R1583" i="1"/>
  <c r="Q1583" i="1"/>
  <c r="P1583" i="1"/>
  <c r="O1583" i="1"/>
  <c r="N1583" i="1"/>
  <c r="M1583" i="1"/>
  <c r="L1583" i="1"/>
  <c r="K1583" i="1"/>
  <c r="J1583" i="1"/>
  <c r="I1583" i="1"/>
  <c r="H1583" i="1"/>
  <c r="G1583" i="1"/>
  <c r="F1583" i="1"/>
  <c r="E1583" i="1"/>
  <c r="D1583" i="1"/>
  <c r="C1583" i="1"/>
  <c r="B1583" i="1"/>
  <c r="A1583" i="1"/>
  <c r="AB1582" i="1"/>
  <c r="AA1582" i="1"/>
  <c r="Z1582" i="1"/>
  <c r="Y1582" i="1"/>
  <c r="X1582" i="1"/>
  <c r="W1582" i="1"/>
  <c r="V1582" i="1"/>
  <c r="U1582" i="1"/>
  <c r="S1582" i="1"/>
  <c r="R1582" i="1"/>
  <c r="Q1582" i="1"/>
  <c r="P1582" i="1"/>
  <c r="O1582" i="1"/>
  <c r="N1582" i="1"/>
  <c r="M1582" i="1"/>
  <c r="L1582" i="1"/>
  <c r="K1582" i="1"/>
  <c r="J1582" i="1"/>
  <c r="I1582" i="1"/>
  <c r="H1582" i="1"/>
  <c r="G1582" i="1"/>
  <c r="F1582" i="1"/>
  <c r="E1582" i="1"/>
  <c r="D1582" i="1"/>
  <c r="C1582" i="1"/>
  <c r="B1582" i="1"/>
  <c r="A1582" i="1"/>
  <c r="AB1581" i="1"/>
  <c r="AA1581" i="1"/>
  <c r="Z1581" i="1"/>
  <c r="Y1581" i="1"/>
  <c r="X1581" i="1"/>
  <c r="W1581" i="1"/>
  <c r="V1581" i="1"/>
  <c r="U1581" i="1"/>
  <c r="S1581" i="1"/>
  <c r="R1581" i="1"/>
  <c r="Q1581" i="1"/>
  <c r="P1581" i="1"/>
  <c r="O1581" i="1"/>
  <c r="N1581" i="1"/>
  <c r="M1581" i="1"/>
  <c r="L1581" i="1"/>
  <c r="K1581" i="1"/>
  <c r="J1581" i="1"/>
  <c r="I1581" i="1"/>
  <c r="H1581" i="1"/>
  <c r="G1581" i="1"/>
  <c r="F1581" i="1"/>
  <c r="E1581" i="1"/>
  <c r="D1581" i="1"/>
  <c r="C1581" i="1"/>
  <c r="B1581" i="1"/>
  <c r="A1581" i="1"/>
  <c r="AB1580" i="1"/>
  <c r="AA1580" i="1"/>
  <c r="Z1580" i="1"/>
  <c r="Y1580" i="1"/>
  <c r="X1580" i="1"/>
  <c r="W1580" i="1"/>
  <c r="V1580" i="1"/>
  <c r="U1580" i="1"/>
  <c r="S1580" i="1"/>
  <c r="R1580" i="1"/>
  <c r="Q1580" i="1"/>
  <c r="P1580" i="1"/>
  <c r="O1580" i="1"/>
  <c r="N1580" i="1"/>
  <c r="M1580" i="1"/>
  <c r="L1580" i="1"/>
  <c r="K1580" i="1"/>
  <c r="J1580" i="1"/>
  <c r="I1580" i="1"/>
  <c r="H1580" i="1"/>
  <c r="G1580" i="1"/>
  <c r="F1580" i="1"/>
  <c r="E1580" i="1"/>
  <c r="D1580" i="1"/>
  <c r="C1580" i="1"/>
  <c r="B1580" i="1"/>
  <c r="A1580" i="1"/>
  <c r="AB1579" i="1"/>
  <c r="AA1579" i="1"/>
  <c r="Z1579" i="1"/>
  <c r="Y1579" i="1"/>
  <c r="X1579" i="1"/>
  <c r="W1579" i="1"/>
  <c r="V1579" i="1"/>
  <c r="U1579" i="1"/>
  <c r="S1579" i="1"/>
  <c r="R1579" i="1"/>
  <c r="Q1579" i="1"/>
  <c r="P1579" i="1"/>
  <c r="O1579" i="1"/>
  <c r="N1579" i="1"/>
  <c r="M1579" i="1"/>
  <c r="L1579" i="1"/>
  <c r="K1579" i="1"/>
  <c r="J1579" i="1"/>
  <c r="I1579" i="1"/>
  <c r="H1579" i="1"/>
  <c r="G1579" i="1"/>
  <c r="F1579" i="1"/>
  <c r="E1579" i="1"/>
  <c r="D1579" i="1"/>
  <c r="C1579" i="1"/>
  <c r="B1579" i="1"/>
  <c r="A1579" i="1"/>
  <c r="AB1578" i="1"/>
  <c r="AA1578" i="1"/>
  <c r="Z1578" i="1"/>
  <c r="Y1578" i="1"/>
  <c r="X1578" i="1"/>
  <c r="W1578" i="1"/>
  <c r="V1578" i="1"/>
  <c r="U1578" i="1"/>
  <c r="S1578" i="1"/>
  <c r="R1578" i="1"/>
  <c r="Q1578" i="1"/>
  <c r="P1578" i="1"/>
  <c r="O1578" i="1"/>
  <c r="N1578" i="1"/>
  <c r="M1578" i="1"/>
  <c r="L1578" i="1"/>
  <c r="K1578" i="1"/>
  <c r="J1578" i="1"/>
  <c r="I1578" i="1"/>
  <c r="H1578" i="1"/>
  <c r="G1578" i="1"/>
  <c r="F1578" i="1"/>
  <c r="E1578" i="1"/>
  <c r="D1578" i="1"/>
  <c r="C1578" i="1"/>
  <c r="B1578" i="1"/>
  <c r="A1578" i="1"/>
  <c r="AB1577" i="1"/>
  <c r="AA1577" i="1"/>
  <c r="Z1577" i="1"/>
  <c r="Y1577" i="1"/>
  <c r="X1577" i="1"/>
  <c r="W1577" i="1"/>
  <c r="V1577" i="1"/>
  <c r="U1577" i="1"/>
  <c r="S1577" i="1"/>
  <c r="R1577" i="1"/>
  <c r="Q1577" i="1"/>
  <c r="P1577" i="1"/>
  <c r="O1577" i="1"/>
  <c r="N1577" i="1"/>
  <c r="M1577" i="1"/>
  <c r="L1577" i="1"/>
  <c r="K1577" i="1"/>
  <c r="J1577" i="1"/>
  <c r="I1577" i="1"/>
  <c r="H1577" i="1"/>
  <c r="G1577" i="1"/>
  <c r="F1577" i="1"/>
  <c r="E1577" i="1"/>
  <c r="D1577" i="1"/>
  <c r="C1577" i="1"/>
  <c r="B1577" i="1"/>
  <c r="A1577" i="1"/>
  <c r="AB1576" i="1"/>
  <c r="AA1576" i="1"/>
  <c r="Z1576" i="1"/>
  <c r="Y1576" i="1"/>
  <c r="X1576" i="1"/>
  <c r="W1576" i="1"/>
  <c r="V1576" i="1"/>
  <c r="U1576" i="1"/>
  <c r="S1576" i="1"/>
  <c r="R1576" i="1"/>
  <c r="Q1576" i="1"/>
  <c r="P1576" i="1"/>
  <c r="O1576" i="1"/>
  <c r="N1576" i="1"/>
  <c r="M1576" i="1"/>
  <c r="L1576" i="1"/>
  <c r="K1576" i="1"/>
  <c r="J1576" i="1"/>
  <c r="I1576" i="1"/>
  <c r="H1576" i="1"/>
  <c r="G1576" i="1"/>
  <c r="F1576" i="1"/>
  <c r="E1576" i="1"/>
  <c r="D1576" i="1"/>
  <c r="C1576" i="1"/>
  <c r="B1576" i="1"/>
  <c r="A1576" i="1"/>
  <c r="AB1575" i="1"/>
  <c r="AA1575" i="1"/>
  <c r="Z1575" i="1"/>
  <c r="Y1575" i="1"/>
  <c r="X1575" i="1"/>
  <c r="W1575" i="1"/>
  <c r="V1575" i="1"/>
  <c r="U1575" i="1"/>
  <c r="S1575" i="1"/>
  <c r="R1575" i="1"/>
  <c r="Q1575" i="1"/>
  <c r="P1575" i="1"/>
  <c r="O1575" i="1"/>
  <c r="N1575" i="1"/>
  <c r="M1575" i="1"/>
  <c r="L1575" i="1"/>
  <c r="K1575" i="1"/>
  <c r="J1575" i="1"/>
  <c r="I1575" i="1"/>
  <c r="H1575" i="1"/>
  <c r="G1575" i="1"/>
  <c r="F1575" i="1"/>
  <c r="E1575" i="1"/>
  <c r="D1575" i="1"/>
  <c r="C1575" i="1"/>
  <c r="B1575" i="1"/>
  <c r="A1575" i="1"/>
  <c r="AB1574" i="1"/>
  <c r="AA1574" i="1"/>
  <c r="Z1574" i="1"/>
  <c r="Y1574" i="1"/>
  <c r="X1574" i="1"/>
  <c r="W1574" i="1"/>
  <c r="V1574" i="1"/>
  <c r="U1574" i="1"/>
  <c r="S1574" i="1"/>
  <c r="R1574" i="1"/>
  <c r="Q1574" i="1"/>
  <c r="P1574" i="1"/>
  <c r="O1574" i="1"/>
  <c r="N1574" i="1"/>
  <c r="M1574" i="1"/>
  <c r="L1574" i="1"/>
  <c r="K1574" i="1"/>
  <c r="J1574" i="1"/>
  <c r="I1574" i="1"/>
  <c r="H1574" i="1"/>
  <c r="G1574" i="1"/>
  <c r="F1574" i="1"/>
  <c r="E1574" i="1"/>
  <c r="D1574" i="1"/>
  <c r="C1574" i="1"/>
  <c r="B1574" i="1"/>
  <c r="A1574" i="1"/>
  <c r="AB1573" i="1"/>
  <c r="AA1573" i="1"/>
  <c r="Z1573" i="1"/>
  <c r="Y1573" i="1"/>
  <c r="X1573" i="1"/>
  <c r="W1573" i="1"/>
  <c r="V1573" i="1"/>
  <c r="U1573" i="1"/>
  <c r="S1573" i="1"/>
  <c r="R1573" i="1"/>
  <c r="Q1573" i="1"/>
  <c r="P1573" i="1"/>
  <c r="O1573" i="1"/>
  <c r="N1573" i="1"/>
  <c r="M1573" i="1"/>
  <c r="L1573" i="1"/>
  <c r="K1573" i="1"/>
  <c r="J1573" i="1"/>
  <c r="I1573" i="1"/>
  <c r="H1573" i="1"/>
  <c r="G1573" i="1"/>
  <c r="F1573" i="1"/>
  <c r="E1573" i="1"/>
  <c r="D1573" i="1"/>
  <c r="C1573" i="1"/>
  <c r="B1573" i="1"/>
  <c r="A1573" i="1"/>
  <c r="AB1572" i="1"/>
  <c r="AA1572" i="1"/>
  <c r="Z1572" i="1"/>
  <c r="Y1572" i="1"/>
  <c r="X1572" i="1"/>
  <c r="W1572" i="1"/>
  <c r="V1572" i="1"/>
  <c r="U1572" i="1"/>
  <c r="S1572" i="1"/>
  <c r="R1572" i="1"/>
  <c r="Q1572" i="1"/>
  <c r="P1572" i="1"/>
  <c r="O1572" i="1"/>
  <c r="N1572" i="1"/>
  <c r="M1572" i="1"/>
  <c r="L1572" i="1"/>
  <c r="K1572" i="1"/>
  <c r="J1572" i="1"/>
  <c r="I1572" i="1"/>
  <c r="H1572" i="1"/>
  <c r="G1572" i="1"/>
  <c r="F1572" i="1"/>
  <c r="E1572" i="1"/>
  <c r="D1572" i="1"/>
  <c r="C1572" i="1"/>
  <c r="B1572" i="1"/>
  <c r="A1572" i="1"/>
  <c r="AB1571" i="1"/>
  <c r="AA1571" i="1"/>
  <c r="Z1571" i="1"/>
  <c r="Y1571" i="1"/>
  <c r="X1571" i="1"/>
  <c r="W1571" i="1"/>
  <c r="V1571" i="1"/>
  <c r="U1571" i="1"/>
  <c r="S1571" i="1"/>
  <c r="R1571" i="1"/>
  <c r="Q1571" i="1"/>
  <c r="P1571" i="1"/>
  <c r="O1571" i="1"/>
  <c r="N1571" i="1"/>
  <c r="M1571" i="1"/>
  <c r="L1571" i="1"/>
  <c r="K1571" i="1"/>
  <c r="J1571" i="1"/>
  <c r="I1571" i="1"/>
  <c r="H1571" i="1"/>
  <c r="G1571" i="1"/>
  <c r="F1571" i="1"/>
  <c r="E1571" i="1"/>
  <c r="D1571" i="1"/>
  <c r="C1571" i="1"/>
  <c r="B1571" i="1"/>
  <c r="A1571" i="1"/>
  <c r="AB1570" i="1"/>
  <c r="AA1570" i="1"/>
  <c r="Z1570" i="1"/>
  <c r="Y1570" i="1"/>
  <c r="X1570" i="1"/>
  <c r="W1570" i="1"/>
  <c r="V1570" i="1"/>
  <c r="U1570" i="1"/>
  <c r="S1570" i="1"/>
  <c r="R1570" i="1"/>
  <c r="Q1570" i="1"/>
  <c r="P1570" i="1"/>
  <c r="O1570" i="1"/>
  <c r="N1570" i="1"/>
  <c r="M1570" i="1"/>
  <c r="L1570" i="1"/>
  <c r="K1570" i="1"/>
  <c r="J1570" i="1"/>
  <c r="I1570" i="1"/>
  <c r="H1570" i="1"/>
  <c r="G1570" i="1"/>
  <c r="F1570" i="1"/>
  <c r="E1570" i="1"/>
  <c r="D1570" i="1"/>
  <c r="C1570" i="1"/>
  <c r="B1570" i="1"/>
  <c r="A1570" i="1"/>
  <c r="AB1569" i="1"/>
  <c r="AA1569" i="1"/>
  <c r="Z1569" i="1"/>
  <c r="Y1569" i="1"/>
  <c r="X1569" i="1"/>
  <c r="W1569" i="1"/>
  <c r="V1569" i="1"/>
  <c r="U1569" i="1"/>
  <c r="S1569" i="1"/>
  <c r="R1569" i="1"/>
  <c r="Q1569" i="1"/>
  <c r="P1569" i="1"/>
  <c r="O1569" i="1"/>
  <c r="N1569" i="1"/>
  <c r="M1569" i="1"/>
  <c r="L1569" i="1"/>
  <c r="K1569" i="1"/>
  <c r="J1569" i="1"/>
  <c r="I1569" i="1"/>
  <c r="H1569" i="1"/>
  <c r="G1569" i="1"/>
  <c r="F1569" i="1"/>
  <c r="E1569" i="1"/>
  <c r="D1569" i="1"/>
  <c r="C1569" i="1"/>
  <c r="B1569" i="1"/>
  <c r="A1569" i="1"/>
  <c r="AB1568" i="1"/>
  <c r="AA1568" i="1"/>
  <c r="Z1568" i="1"/>
  <c r="Y1568" i="1"/>
  <c r="X1568" i="1"/>
  <c r="W1568" i="1"/>
  <c r="V1568" i="1"/>
  <c r="U1568" i="1"/>
  <c r="S1568" i="1"/>
  <c r="R1568" i="1"/>
  <c r="Q1568" i="1"/>
  <c r="P1568" i="1"/>
  <c r="O1568" i="1"/>
  <c r="N1568" i="1"/>
  <c r="M1568" i="1"/>
  <c r="L1568" i="1"/>
  <c r="K1568" i="1"/>
  <c r="J1568" i="1"/>
  <c r="I1568" i="1"/>
  <c r="H1568" i="1"/>
  <c r="G1568" i="1"/>
  <c r="F1568" i="1"/>
  <c r="E1568" i="1"/>
  <c r="D1568" i="1"/>
  <c r="C1568" i="1"/>
  <c r="B1568" i="1"/>
  <c r="A1568" i="1"/>
  <c r="AB1567" i="1"/>
  <c r="AA1567" i="1"/>
  <c r="Z1567" i="1"/>
  <c r="Y1567" i="1"/>
  <c r="X1567" i="1"/>
  <c r="W1567" i="1"/>
  <c r="V1567" i="1"/>
  <c r="U1567" i="1"/>
  <c r="S1567" i="1"/>
  <c r="R1567" i="1"/>
  <c r="Q1567" i="1"/>
  <c r="P1567" i="1"/>
  <c r="O1567" i="1"/>
  <c r="N1567" i="1"/>
  <c r="M1567" i="1"/>
  <c r="L1567" i="1"/>
  <c r="K1567" i="1"/>
  <c r="J1567" i="1"/>
  <c r="I1567" i="1"/>
  <c r="H1567" i="1"/>
  <c r="G1567" i="1"/>
  <c r="F1567" i="1"/>
  <c r="E1567" i="1"/>
  <c r="D1567" i="1"/>
  <c r="C1567" i="1"/>
  <c r="B1567" i="1"/>
  <c r="A1567" i="1"/>
  <c r="AB1566" i="1"/>
  <c r="AA1566" i="1"/>
  <c r="Z1566" i="1"/>
  <c r="Y1566" i="1"/>
  <c r="X1566" i="1"/>
  <c r="W1566" i="1"/>
  <c r="V1566" i="1"/>
  <c r="U1566" i="1"/>
  <c r="S1566" i="1"/>
  <c r="R1566" i="1"/>
  <c r="Q1566" i="1"/>
  <c r="P1566" i="1"/>
  <c r="O1566" i="1"/>
  <c r="N1566" i="1"/>
  <c r="M1566" i="1"/>
  <c r="L1566" i="1"/>
  <c r="K1566" i="1"/>
  <c r="J1566" i="1"/>
  <c r="I1566" i="1"/>
  <c r="H1566" i="1"/>
  <c r="G1566" i="1"/>
  <c r="F1566" i="1"/>
  <c r="E1566" i="1"/>
  <c r="D1566" i="1"/>
  <c r="C1566" i="1"/>
  <c r="B1566" i="1"/>
  <c r="A1566" i="1"/>
  <c r="AB1565" i="1"/>
  <c r="AA1565" i="1"/>
  <c r="Z1565" i="1"/>
  <c r="Y1565" i="1"/>
  <c r="X1565" i="1"/>
  <c r="W1565" i="1"/>
  <c r="V1565" i="1"/>
  <c r="U1565" i="1"/>
  <c r="S1565" i="1"/>
  <c r="R1565" i="1"/>
  <c r="Q1565" i="1"/>
  <c r="P1565" i="1"/>
  <c r="O1565" i="1"/>
  <c r="N1565" i="1"/>
  <c r="M1565" i="1"/>
  <c r="L1565" i="1"/>
  <c r="K1565" i="1"/>
  <c r="J1565" i="1"/>
  <c r="I1565" i="1"/>
  <c r="H1565" i="1"/>
  <c r="G1565" i="1"/>
  <c r="F1565" i="1"/>
  <c r="E1565" i="1"/>
  <c r="D1565" i="1"/>
  <c r="C1565" i="1"/>
  <c r="B1565" i="1"/>
  <c r="A1565" i="1"/>
  <c r="AB1564" i="1"/>
  <c r="AA1564" i="1"/>
  <c r="Z1564" i="1"/>
  <c r="Y1564" i="1"/>
  <c r="X1564" i="1"/>
  <c r="W1564" i="1"/>
  <c r="V1564" i="1"/>
  <c r="U1564" i="1"/>
  <c r="S1564" i="1"/>
  <c r="R1564" i="1"/>
  <c r="Q1564" i="1"/>
  <c r="P1564" i="1"/>
  <c r="O1564" i="1"/>
  <c r="N1564" i="1"/>
  <c r="M1564" i="1"/>
  <c r="L1564" i="1"/>
  <c r="K1564" i="1"/>
  <c r="J1564" i="1"/>
  <c r="I1564" i="1"/>
  <c r="H1564" i="1"/>
  <c r="G1564" i="1"/>
  <c r="F1564" i="1"/>
  <c r="E1564" i="1"/>
  <c r="D1564" i="1"/>
  <c r="C1564" i="1"/>
  <c r="B1564" i="1"/>
  <c r="A1564" i="1"/>
  <c r="AB1563" i="1"/>
  <c r="AA1563" i="1"/>
  <c r="Z1563" i="1"/>
  <c r="Y1563" i="1"/>
  <c r="X1563" i="1"/>
  <c r="W1563" i="1"/>
  <c r="V1563" i="1"/>
  <c r="U1563" i="1"/>
  <c r="S1563" i="1"/>
  <c r="R1563" i="1"/>
  <c r="Q1563" i="1"/>
  <c r="P1563" i="1"/>
  <c r="O1563" i="1"/>
  <c r="N1563" i="1"/>
  <c r="M1563" i="1"/>
  <c r="L1563" i="1"/>
  <c r="K1563" i="1"/>
  <c r="J1563" i="1"/>
  <c r="I1563" i="1"/>
  <c r="H1563" i="1"/>
  <c r="G1563" i="1"/>
  <c r="F1563" i="1"/>
  <c r="E1563" i="1"/>
  <c r="D1563" i="1"/>
  <c r="C1563" i="1"/>
  <c r="B1563" i="1"/>
  <c r="A1563" i="1"/>
  <c r="AB1562" i="1"/>
  <c r="AA1562" i="1"/>
  <c r="Z1562" i="1"/>
  <c r="Y1562" i="1"/>
  <c r="X1562" i="1"/>
  <c r="W1562" i="1"/>
  <c r="V1562" i="1"/>
  <c r="U1562" i="1"/>
  <c r="S1562" i="1"/>
  <c r="R1562" i="1"/>
  <c r="Q1562" i="1"/>
  <c r="P1562" i="1"/>
  <c r="O1562" i="1"/>
  <c r="N1562" i="1"/>
  <c r="M1562" i="1"/>
  <c r="L1562" i="1"/>
  <c r="K1562" i="1"/>
  <c r="J1562" i="1"/>
  <c r="I1562" i="1"/>
  <c r="H1562" i="1"/>
  <c r="G1562" i="1"/>
  <c r="F1562" i="1"/>
  <c r="E1562" i="1"/>
  <c r="D1562" i="1"/>
  <c r="C1562" i="1"/>
  <c r="B1562" i="1"/>
  <c r="A1562" i="1"/>
  <c r="AB1561" i="1"/>
  <c r="AA1561" i="1"/>
  <c r="Z1561" i="1"/>
  <c r="Y1561" i="1"/>
  <c r="X1561" i="1"/>
  <c r="W1561" i="1"/>
  <c r="V1561" i="1"/>
  <c r="U1561" i="1"/>
  <c r="S1561" i="1"/>
  <c r="R1561" i="1"/>
  <c r="Q1561" i="1"/>
  <c r="P1561" i="1"/>
  <c r="O1561" i="1"/>
  <c r="N1561" i="1"/>
  <c r="M1561" i="1"/>
  <c r="L1561" i="1"/>
  <c r="K1561" i="1"/>
  <c r="J1561" i="1"/>
  <c r="I1561" i="1"/>
  <c r="H1561" i="1"/>
  <c r="G1561" i="1"/>
  <c r="F1561" i="1"/>
  <c r="E1561" i="1"/>
  <c r="D1561" i="1"/>
  <c r="C1561" i="1"/>
  <c r="B1561" i="1"/>
  <c r="A1561" i="1"/>
  <c r="AB1560" i="1"/>
  <c r="AA1560" i="1"/>
  <c r="Z1560" i="1"/>
  <c r="Y1560" i="1"/>
  <c r="X1560" i="1"/>
  <c r="W1560" i="1"/>
  <c r="V1560" i="1"/>
  <c r="U1560" i="1"/>
  <c r="S1560" i="1"/>
  <c r="R1560" i="1"/>
  <c r="Q1560" i="1"/>
  <c r="P1560" i="1"/>
  <c r="O1560" i="1"/>
  <c r="N1560" i="1"/>
  <c r="M1560" i="1"/>
  <c r="L1560" i="1"/>
  <c r="K1560" i="1"/>
  <c r="J1560" i="1"/>
  <c r="I1560" i="1"/>
  <c r="H1560" i="1"/>
  <c r="G1560" i="1"/>
  <c r="F1560" i="1"/>
  <c r="E1560" i="1"/>
  <c r="D1560" i="1"/>
  <c r="C1560" i="1"/>
  <c r="B1560" i="1"/>
  <c r="A1560" i="1"/>
  <c r="AB1559" i="1"/>
  <c r="AA1559" i="1"/>
  <c r="Z1559" i="1"/>
  <c r="Y1559" i="1"/>
  <c r="X1559" i="1"/>
  <c r="W1559" i="1"/>
  <c r="V1559" i="1"/>
  <c r="U1559" i="1"/>
  <c r="S1559" i="1"/>
  <c r="R1559" i="1"/>
  <c r="Q1559" i="1"/>
  <c r="P1559" i="1"/>
  <c r="O1559" i="1"/>
  <c r="N1559" i="1"/>
  <c r="M1559" i="1"/>
  <c r="L1559" i="1"/>
  <c r="K1559" i="1"/>
  <c r="J1559" i="1"/>
  <c r="I1559" i="1"/>
  <c r="H1559" i="1"/>
  <c r="G1559" i="1"/>
  <c r="F1559" i="1"/>
  <c r="E1559" i="1"/>
  <c r="D1559" i="1"/>
  <c r="C1559" i="1"/>
  <c r="B1559" i="1"/>
  <c r="A1559" i="1"/>
  <c r="AB1558" i="1"/>
  <c r="AA1558" i="1"/>
  <c r="Z1558" i="1"/>
  <c r="Y1558" i="1"/>
  <c r="X1558" i="1"/>
  <c r="W1558" i="1"/>
  <c r="V1558" i="1"/>
  <c r="U1558" i="1"/>
  <c r="S1558" i="1"/>
  <c r="R1558" i="1"/>
  <c r="Q1558" i="1"/>
  <c r="P1558" i="1"/>
  <c r="O1558" i="1"/>
  <c r="N1558" i="1"/>
  <c r="M1558" i="1"/>
  <c r="L1558" i="1"/>
  <c r="K1558" i="1"/>
  <c r="J1558" i="1"/>
  <c r="I1558" i="1"/>
  <c r="H1558" i="1"/>
  <c r="G1558" i="1"/>
  <c r="F1558" i="1"/>
  <c r="E1558" i="1"/>
  <c r="D1558" i="1"/>
  <c r="C1558" i="1"/>
  <c r="B1558" i="1"/>
  <c r="A1558" i="1"/>
  <c r="AB1557" i="1"/>
  <c r="AA1557" i="1"/>
  <c r="Z1557" i="1"/>
  <c r="Y1557" i="1"/>
  <c r="X1557" i="1"/>
  <c r="W1557" i="1"/>
  <c r="V1557" i="1"/>
  <c r="U1557" i="1"/>
  <c r="S1557" i="1"/>
  <c r="R1557" i="1"/>
  <c r="Q1557" i="1"/>
  <c r="P1557" i="1"/>
  <c r="O1557" i="1"/>
  <c r="N1557" i="1"/>
  <c r="M1557" i="1"/>
  <c r="L1557" i="1"/>
  <c r="K1557" i="1"/>
  <c r="J1557" i="1"/>
  <c r="I1557" i="1"/>
  <c r="H1557" i="1"/>
  <c r="G1557" i="1"/>
  <c r="F1557" i="1"/>
  <c r="E1557" i="1"/>
  <c r="D1557" i="1"/>
  <c r="C1557" i="1"/>
  <c r="B1557" i="1"/>
  <c r="A1557" i="1"/>
  <c r="AB1556" i="1"/>
  <c r="AA1556" i="1"/>
  <c r="Z1556" i="1"/>
  <c r="Y1556" i="1"/>
  <c r="X1556" i="1"/>
  <c r="W1556" i="1"/>
  <c r="V1556" i="1"/>
  <c r="U1556" i="1"/>
  <c r="S1556" i="1"/>
  <c r="R1556" i="1"/>
  <c r="Q1556" i="1"/>
  <c r="P1556" i="1"/>
  <c r="O1556" i="1"/>
  <c r="N1556" i="1"/>
  <c r="M1556" i="1"/>
  <c r="L1556" i="1"/>
  <c r="K1556" i="1"/>
  <c r="J1556" i="1"/>
  <c r="I1556" i="1"/>
  <c r="H1556" i="1"/>
  <c r="G1556" i="1"/>
  <c r="F1556" i="1"/>
  <c r="E1556" i="1"/>
  <c r="D1556" i="1"/>
  <c r="C1556" i="1"/>
  <c r="B1556" i="1"/>
  <c r="A1556" i="1"/>
  <c r="AB1555" i="1"/>
  <c r="AA1555" i="1"/>
  <c r="Z1555" i="1"/>
  <c r="Y1555" i="1"/>
  <c r="X1555" i="1"/>
  <c r="W1555" i="1"/>
  <c r="V1555" i="1"/>
  <c r="U1555" i="1"/>
  <c r="S1555" i="1"/>
  <c r="R1555" i="1"/>
  <c r="Q1555" i="1"/>
  <c r="P1555" i="1"/>
  <c r="O1555" i="1"/>
  <c r="N1555" i="1"/>
  <c r="M1555" i="1"/>
  <c r="L1555" i="1"/>
  <c r="K1555" i="1"/>
  <c r="J1555" i="1"/>
  <c r="I1555" i="1"/>
  <c r="H1555" i="1"/>
  <c r="G1555" i="1"/>
  <c r="F1555" i="1"/>
  <c r="E1555" i="1"/>
  <c r="D1555" i="1"/>
  <c r="C1555" i="1"/>
  <c r="B1555" i="1"/>
  <c r="A1555" i="1"/>
  <c r="AB1554" i="1"/>
  <c r="AA1554" i="1"/>
  <c r="Z1554" i="1"/>
  <c r="Y1554" i="1"/>
  <c r="X1554" i="1"/>
  <c r="W1554" i="1"/>
  <c r="V1554" i="1"/>
  <c r="U1554" i="1"/>
  <c r="S1554" i="1"/>
  <c r="R1554" i="1"/>
  <c r="Q1554" i="1"/>
  <c r="P1554" i="1"/>
  <c r="O1554" i="1"/>
  <c r="N1554" i="1"/>
  <c r="M1554" i="1"/>
  <c r="L1554" i="1"/>
  <c r="K1554" i="1"/>
  <c r="J1554" i="1"/>
  <c r="I1554" i="1"/>
  <c r="H1554" i="1"/>
  <c r="G1554" i="1"/>
  <c r="F1554" i="1"/>
  <c r="E1554" i="1"/>
  <c r="D1554" i="1"/>
  <c r="C1554" i="1"/>
  <c r="B1554" i="1"/>
  <c r="A1554" i="1"/>
  <c r="AB1553" i="1"/>
  <c r="AA1553" i="1"/>
  <c r="Z1553" i="1"/>
  <c r="Y1553" i="1"/>
  <c r="X1553" i="1"/>
  <c r="W1553" i="1"/>
  <c r="V1553" i="1"/>
  <c r="U1553" i="1"/>
  <c r="S1553" i="1"/>
  <c r="R1553" i="1"/>
  <c r="Q1553" i="1"/>
  <c r="P1553" i="1"/>
  <c r="O1553" i="1"/>
  <c r="N1553" i="1"/>
  <c r="M1553" i="1"/>
  <c r="L1553" i="1"/>
  <c r="K1553" i="1"/>
  <c r="J1553" i="1"/>
  <c r="I1553" i="1"/>
  <c r="H1553" i="1"/>
  <c r="G1553" i="1"/>
  <c r="F1553" i="1"/>
  <c r="E1553" i="1"/>
  <c r="D1553" i="1"/>
  <c r="C1553" i="1"/>
  <c r="B1553" i="1"/>
  <c r="A1553" i="1"/>
  <c r="AB1552" i="1"/>
  <c r="AA1552" i="1"/>
  <c r="Z1552" i="1"/>
  <c r="Y1552" i="1"/>
  <c r="X1552" i="1"/>
  <c r="W1552" i="1"/>
  <c r="V1552" i="1"/>
  <c r="U1552" i="1"/>
  <c r="S1552" i="1"/>
  <c r="R1552" i="1"/>
  <c r="Q1552" i="1"/>
  <c r="P1552" i="1"/>
  <c r="O1552" i="1"/>
  <c r="N1552" i="1"/>
  <c r="M1552" i="1"/>
  <c r="L1552" i="1"/>
  <c r="K1552" i="1"/>
  <c r="J1552" i="1"/>
  <c r="I1552" i="1"/>
  <c r="H1552" i="1"/>
  <c r="G1552" i="1"/>
  <c r="F1552" i="1"/>
  <c r="E1552" i="1"/>
  <c r="D1552" i="1"/>
  <c r="C1552" i="1"/>
  <c r="B1552" i="1"/>
  <c r="A1552" i="1"/>
  <c r="AB1551" i="1"/>
  <c r="AA1551" i="1"/>
  <c r="Z1551" i="1"/>
  <c r="Y1551" i="1"/>
  <c r="X1551" i="1"/>
  <c r="W1551" i="1"/>
  <c r="V1551" i="1"/>
  <c r="U1551" i="1"/>
  <c r="S1551" i="1"/>
  <c r="R1551" i="1"/>
  <c r="Q1551" i="1"/>
  <c r="P1551" i="1"/>
  <c r="O1551" i="1"/>
  <c r="N1551" i="1"/>
  <c r="M1551" i="1"/>
  <c r="L1551" i="1"/>
  <c r="K1551" i="1"/>
  <c r="J1551" i="1"/>
  <c r="I1551" i="1"/>
  <c r="H1551" i="1"/>
  <c r="G1551" i="1"/>
  <c r="F1551" i="1"/>
  <c r="E1551" i="1"/>
  <c r="D1551" i="1"/>
  <c r="C1551" i="1"/>
  <c r="B1551" i="1"/>
  <c r="A1551" i="1"/>
  <c r="AB1550" i="1"/>
  <c r="AA1550" i="1"/>
  <c r="Z1550" i="1"/>
  <c r="Y1550" i="1"/>
  <c r="X1550" i="1"/>
  <c r="W1550" i="1"/>
  <c r="V1550" i="1"/>
  <c r="U1550" i="1"/>
  <c r="S1550" i="1"/>
  <c r="R1550" i="1"/>
  <c r="Q1550" i="1"/>
  <c r="P1550" i="1"/>
  <c r="O1550" i="1"/>
  <c r="N1550" i="1"/>
  <c r="M1550" i="1"/>
  <c r="L1550" i="1"/>
  <c r="K1550" i="1"/>
  <c r="J1550" i="1"/>
  <c r="I1550" i="1"/>
  <c r="H1550" i="1"/>
  <c r="G1550" i="1"/>
  <c r="F1550" i="1"/>
  <c r="E1550" i="1"/>
  <c r="D1550" i="1"/>
  <c r="C1550" i="1"/>
  <c r="B1550" i="1"/>
  <c r="A1550" i="1"/>
  <c r="AB1549" i="1"/>
  <c r="AA1549" i="1"/>
  <c r="Z1549" i="1"/>
  <c r="Y1549" i="1"/>
  <c r="X1549" i="1"/>
  <c r="W1549" i="1"/>
  <c r="V1549" i="1"/>
  <c r="U1549" i="1"/>
  <c r="S1549" i="1"/>
  <c r="R1549" i="1"/>
  <c r="Q1549" i="1"/>
  <c r="P1549" i="1"/>
  <c r="O1549" i="1"/>
  <c r="N1549" i="1"/>
  <c r="M1549" i="1"/>
  <c r="L1549" i="1"/>
  <c r="K1549" i="1"/>
  <c r="J1549" i="1"/>
  <c r="I1549" i="1"/>
  <c r="H1549" i="1"/>
  <c r="G1549" i="1"/>
  <c r="F1549" i="1"/>
  <c r="E1549" i="1"/>
  <c r="D1549" i="1"/>
  <c r="C1549" i="1"/>
  <c r="B1549" i="1"/>
  <c r="A1549" i="1"/>
  <c r="AB1548" i="1"/>
  <c r="AA1548" i="1"/>
  <c r="Z1548" i="1"/>
  <c r="Y1548" i="1"/>
  <c r="X1548" i="1"/>
  <c r="W1548" i="1"/>
  <c r="V1548" i="1"/>
  <c r="U1548" i="1"/>
  <c r="S1548" i="1"/>
  <c r="R1548" i="1"/>
  <c r="Q1548" i="1"/>
  <c r="P1548" i="1"/>
  <c r="O1548" i="1"/>
  <c r="N1548" i="1"/>
  <c r="M1548" i="1"/>
  <c r="L1548" i="1"/>
  <c r="K1548" i="1"/>
  <c r="J1548" i="1"/>
  <c r="I1548" i="1"/>
  <c r="H1548" i="1"/>
  <c r="G1548" i="1"/>
  <c r="F1548" i="1"/>
  <c r="E1548" i="1"/>
  <c r="D1548" i="1"/>
  <c r="C1548" i="1"/>
  <c r="B1548" i="1"/>
  <c r="A1548" i="1"/>
  <c r="AB1547" i="1"/>
  <c r="AA1547" i="1"/>
  <c r="Z1547" i="1"/>
  <c r="Y1547" i="1"/>
  <c r="X1547" i="1"/>
  <c r="W1547" i="1"/>
  <c r="V1547" i="1"/>
  <c r="U1547" i="1"/>
  <c r="S1547" i="1"/>
  <c r="R1547" i="1"/>
  <c r="Q1547" i="1"/>
  <c r="P1547" i="1"/>
  <c r="O1547" i="1"/>
  <c r="N1547" i="1"/>
  <c r="M1547" i="1"/>
  <c r="L1547" i="1"/>
  <c r="K1547" i="1"/>
  <c r="J1547" i="1"/>
  <c r="I1547" i="1"/>
  <c r="H1547" i="1"/>
  <c r="G1547" i="1"/>
  <c r="F1547" i="1"/>
  <c r="E1547" i="1"/>
  <c r="D1547" i="1"/>
  <c r="C1547" i="1"/>
  <c r="B1547" i="1"/>
  <c r="A1547" i="1"/>
  <c r="AB1546" i="1"/>
  <c r="AA1546" i="1"/>
  <c r="Z1546" i="1"/>
  <c r="Y1546" i="1"/>
  <c r="X1546" i="1"/>
  <c r="W1546" i="1"/>
  <c r="V1546" i="1"/>
  <c r="U1546" i="1"/>
  <c r="S1546" i="1"/>
  <c r="R1546" i="1"/>
  <c r="Q1546" i="1"/>
  <c r="P1546" i="1"/>
  <c r="O1546" i="1"/>
  <c r="N1546" i="1"/>
  <c r="M1546" i="1"/>
  <c r="L1546" i="1"/>
  <c r="K1546" i="1"/>
  <c r="J1546" i="1"/>
  <c r="I1546" i="1"/>
  <c r="H1546" i="1"/>
  <c r="G1546" i="1"/>
  <c r="F1546" i="1"/>
  <c r="E1546" i="1"/>
  <c r="D1546" i="1"/>
  <c r="C1546" i="1"/>
  <c r="B1546" i="1"/>
  <c r="A1546" i="1"/>
  <c r="AB1545" i="1"/>
  <c r="AA1545" i="1"/>
  <c r="Z1545" i="1"/>
  <c r="Y1545" i="1"/>
  <c r="X1545" i="1"/>
  <c r="W1545" i="1"/>
  <c r="V1545" i="1"/>
  <c r="U1545" i="1"/>
  <c r="S1545" i="1"/>
  <c r="R1545" i="1"/>
  <c r="Q1545" i="1"/>
  <c r="P1545" i="1"/>
  <c r="O1545" i="1"/>
  <c r="N1545" i="1"/>
  <c r="M1545" i="1"/>
  <c r="L1545" i="1"/>
  <c r="K1545" i="1"/>
  <c r="J1545" i="1"/>
  <c r="I1545" i="1"/>
  <c r="H1545" i="1"/>
  <c r="G1545" i="1"/>
  <c r="F1545" i="1"/>
  <c r="E1545" i="1"/>
  <c r="D1545" i="1"/>
  <c r="C1545" i="1"/>
  <c r="B1545" i="1"/>
  <c r="A1545" i="1"/>
  <c r="AB1544" i="1"/>
  <c r="AA1544" i="1"/>
  <c r="Z1544" i="1"/>
  <c r="Y1544" i="1"/>
  <c r="X1544" i="1"/>
  <c r="W1544" i="1"/>
  <c r="V1544" i="1"/>
  <c r="U1544" i="1"/>
  <c r="S1544" i="1"/>
  <c r="R1544" i="1"/>
  <c r="Q1544" i="1"/>
  <c r="P1544" i="1"/>
  <c r="O1544" i="1"/>
  <c r="N1544" i="1"/>
  <c r="M1544" i="1"/>
  <c r="L1544" i="1"/>
  <c r="K1544" i="1"/>
  <c r="J1544" i="1"/>
  <c r="I1544" i="1"/>
  <c r="H1544" i="1"/>
  <c r="G1544" i="1"/>
  <c r="F1544" i="1"/>
  <c r="E1544" i="1"/>
  <c r="D1544" i="1"/>
  <c r="C1544" i="1"/>
  <c r="B1544" i="1"/>
  <c r="A1544" i="1"/>
  <c r="AB1543" i="1"/>
  <c r="AA1543" i="1"/>
  <c r="Z1543" i="1"/>
  <c r="Y1543" i="1"/>
  <c r="X1543" i="1"/>
  <c r="W1543" i="1"/>
  <c r="V1543" i="1"/>
  <c r="U1543" i="1"/>
  <c r="S1543" i="1"/>
  <c r="R1543" i="1"/>
  <c r="Q1543" i="1"/>
  <c r="P1543" i="1"/>
  <c r="O1543" i="1"/>
  <c r="N1543" i="1"/>
  <c r="M1543" i="1"/>
  <c r="L1543" i="1"/>
  <c r="K1543" i="1"/>
  <c r="J1543" i="1"/>
  <c r="I1543" i="1"/>
  <c r="H1543" i="1"/>
  <c r="G1543" i="1"/>
  <c r="F1543" i="1"/>
  <c r="E1543" i="1"/>
  <c r="D1543" i="1"/>
  <c r="C1543" i="1"/>
  <c r="B1543" i="1"/>
  <c r="A1543" i="1"/>
  <c r="AB1542" i="1"/>
  <c r="AA1542" i="1"/>
  <c r="Z1542" i="1"/>
  <c r="Y1542" i="1"/>
  <c r="X1542" i="1"/>
  <c r="W1542" i="1"/>
  <c r="V1542" i="1"/>
  <c r="U1542" i="1"/>
  <c r="S1542" i="1"/>
  <c r="R1542" i="1"/>
  <c r="Q1542" i="1"/>
  <c r="P1542" i="1"/>
  <c r="O1542" i="1"/>
  <c r="N1542" i="1"/>
  <c r="M1542" i="1"/>
  <c r="L1542" i="1"/>
  <c r="K1542" i="1"/>
  <c r="J1542" i="1"/>
  <c r="I1542" i="1"/>
  <c r="H1542" i="1"/>
  <c r="G1542" i="1"/>
  <c r="F1542" i="1"/>
  <c r="E1542" i="1"/>
  <c r="D1542" i="1"/>
  <c r="C1542" i="1"/>
  <c r="B1542" i="1"/>
  <c r="A1542" i="1"/>
  <c r="AB1541" i="1"/>
  <c r="AA1541" i="1"/>
  <c r="Z1541" i="1"/>
  <c r="Y1541" i="1"/>
  <c r="X1541" i="1"/>
  <c r="W1541" i="1"/>
  <c r="V1541" i="1"/>
  <c r="U1541" i="1"/>
  <c r="S1541" i="1"/>
  <c r="R1541" i="1"/>
  <c r="Q1541" i="1"/>
  <c r="P1541" i="1"/>
  <c r="O1541" i="1"/>
  <c r="N1541" i="1"/>
  <c r="M1541" i="1"/>
  <c r="L1541" i="1"/>
  <c r="K1541" i="1"/>
  <c r="J1541" i="1"/>
  <c r="I1541" i="1"/>
  <c r="H1541" i="1"/>
  <c r="G1541" i="1"/>
  <c r="F1541" i="1"/>
  <c r="E1541" i="1"/>
  <c r="D1541" i="1"/>
  <c r="C1541" i="1"/>
  <c r="B1541" i="1"/>
  <c r="A1541" i="1"/>
  <c r="AB1540" i="1"/>
  <c r="AA1540" i="1"/>
  <c r="Z1540" i="1"/>
  <c r="Y1540" i="1"/>
  <c r="X1540" i="1"/>
  <c r="W1540" i="1"/>
  <c r="V1540" i="1"/>
  <c r="U1540" i="1"/>
  <c r="S1540" i="1"/>
  <c r="R1540" i="1"/>
  <c r="Q1540" i="1"/>
  <c r="P1540" i="1"/>
  <c r="O1540" i="1"/>
  <c r="N1540" i="1"/>
  <c r="M1540" i="1"/>
  <c r="L1540" i="1"/>
  <c r="K1540" i="1"/>
  <c r="J1540" i="1"/>
  <c r="I1540" i="1"/>
  <c r="H1540" i="1"/>
  <c r="G1540" i="1"/>
  <c r="F1540" i="1"/>
  <c r="E1540" i="1"/>
  <c r="D1540" i="1"/>
  <c r="C1540" i="1"/>
  <c r="B1540" i="1"/>
  <c r="A1540" i="1"/>
  <c r="AB1539" i="1"/>
  <c r="AA1539" i="1"/>
  <c r="Z1539" i="1"/>
  <c r="Y1539" i="1"/>
  <c r="X1539" i="1"/>
  <c r="W1539" i="1"/>
  <c r="V1539" i="1"/>
  <c r="U1539" i="1"/>
  <c r="S1539" i="1"/>
  <c r="R1539" i="1"/>
  <c r="Q1539" i="1"/>
  <c r="P1539" i="1"/>
  <c r="O1539" i="1"/>
  <c r="N1539" i="1"/>
  <c r="M1539" i="1"/>
  <c r="L1539" i="1"/>
  <c r="K1539" i="1"/>
  <c r="J1539" i="1"/>
  <c r="I1539" i="1"/>
  <c r="H1539" i="1"/>
  <c r="G1539" i="1"/>
  <c r="F1539" i="1"/>
  <c r="E1539" i="1"/>
  <c r="D1539" i="1"/>
  <c r="C1539" i="1"/>
  <c r="B1539" i="1"/>
  <c r="A1539" i="1"/>
  <c r="AB1538" i="1"/>
  <c r="AA1538" i="1"/>
  <c r="Z1538" i="1"/>
  <c r="Y1538" i="1"/>
  <c r="X1538" i="1"/>
  <c r="W1538" i="1"/>
  <c r="V1538" i="1"/>
  <c r="U1538" i="1"/>
  <c r="S1538" i="1"/>
  <c r="R1538" i="1"/>
  <c r="Q1538" i="1"/>
  <c r="P1538" i="1"/>
  <c r="O1538" i="1"/>
  <c r="N1538" i="1"/>
  <c r="M1538" i="1"/>
  <c r="L1538" i="1"/>
  <c r="K1538" i="1"/>
  <c r="J1538" i="1"/>
  <c r="I1538" i="1"/>
  <c r="H1538" i="1"/>
  <c r="G1538" i="1"/>
  <c r="F1538" i="1"/>
  <c r="E1538" i="1"/>
  <c r="D1538" i="1"/>
  <c r="C1538" i="1"/>
  <c r="B1538" i="1"/>
  <c r="A1538" i="1"/>
  <c r="AB1537" i="1"/>
  <c r="AA1537" i="1"/>
  <c r="Z1537" i="1"/>
  <c r="Y1537" i="1"/>
  <c r="X1537" i="1"/>
  <c r="W1537" i="1"/>
  <c r="V1537" i="1"/>
  <c r="U1537" i="1"/>
  <c r="S1537" i="1"/>
  <c r="R1537" i="1"/>
  <c r="Q1537" i="1"/>
  <c r="P1537" i="1"/>
  <c r="O1537" i="1"/>
  <c r="N1537" i="1"/>
  <c r="M1537" i="1"/>
  <c r="L1537" i="1"/>
  <c r="K1537" i="1"/>
  <c r="J1537" i="1"/>
  <c r="I1537" i="1"/>
  <c r="H1537" i="1"/>
  <c r="G1537" i="1"/>
  <c r="F1537" i="1"/>
  <c r="E1537" i="1"/>
  <c r="D1537" i="1"/>
  <c r="C1537" i="1"/>
  <c r="B1537" i="1"/>
  <c r="A1537" i="1"/>
  <c r="AB1536" i="1"/>
  <c r="AA1536" i="1"/>
  <c r="Z1536" i="1"/>
  <c r="Y1536" i="1"/>
  <c r="X1536" i="1"/>
  <c r="W1536" i="1"/>
  <c r="V1536" i="1"/>
  <c r="U1536" i="1"/>
  <c r="S1536" i="1"/>
  <c r="R1536" i="1"/>
  <c r="Q1536" i="1"/>
  <c r="P1536" i="1"/>
  <c r="O1536" i="1"/>
  <c r="N1536" i="1"/>
  <c r="M1536" i="1"/>
  <c r="L1536" i="1"/>
  <c r="K1536" i="1"/>
  <c r="J1536" i="1"/>
  <c r="I1536" i="1"/>
  <c r="H1536" i="1"/>
  <c r="G1536" i="1"/>
  <c r="F1536" i="1"/>
  <c r="E1536" i="1"/>
  <c r="D1536" i="1"/>
  <c r="C1536" i="1"/>
  <c r="B1536" i="1"/>
  <c r="A1536" i="1"/>
  <c r="AB1535" i="1"/>
  <c r="AA1535" i="1"/>
  <c r="Z1535" i="1"/>
  <c r="Y1535" i="1"/>
  <c r="X1535" i="1"/>
  <c r="W1535" i="1"/>
  <c r="V1535" i="1"/>
  <c r="U1535" i="1"/>
  <c r="S1535" i="1"/>
  <c r="R1535" i="1"/>
  <c r="Q1535" i="1"/>
  <c r="P1535" i="1"/>
  <c r="O1535" i="1"/>
  <c r="N1535" i="1"/>
  <c r="M1535" i="1"/>
  <c r="L1535" i="1"/>
  <c r="K1535" i="1"/>
  <c r="J1535" i="1"/>
  <c r="I1535" i="1"/>
  <c r="H1535" i="1"/>
  <c r="G1535" i="1"/>
  <c r="F1535" i="1"/>
  <c r="E1535" i="1"/>
  <c r="D1535" i="1"/>
  <c r="C1535" i="1"/>
  <c r="B1535" i="1"/>
  <c r="A1535" i="1"/>
  <c r="AB1534" i="1"/>
  <c r="AA1534" i="1"/>
  <c r="Z1534" i="1"/>
  <c r="Y1534" i="1"/>
  <c r="X1534" i="1"/>
  <c r="W1534" i="1"/>
  <c r="V1534" i="1"/>
  <c r="U1534" i="1"/>
  <c r="S1534" i="1"/>
  <c r="R1534" i="1"/>
  <c r="Q1534" i="1"/>
  <c r="P1534" i="1"/>
  <c r="O1534" i="1"/>
  <c r="N1534" i="1"/>
  <c r="M1534" i="1"/>
  <c r="L1534" i="1"/>
  <c r="K1534" i="1"/>
  <c r="J1534" i="1"/>
  <c r="I1534" i="1"/>
  <c r="H1534" i="1"/>
  <c r="G1534" i="1"/>
  <c r="F1534" i="1"/>
  <c r="E1534" i="1"/>
  <c r="D1534" i="1"/>
  <c r="C1534" i="1"/>
  <c r="B1534" i="1"/>
  <c r="A1534" i="1"/>
  <c r="AB1533" i="1"/>
  <c r="AA1533" i="1"/>
  <c r="Z1533" i="1"/>
  <c r="Y1533" i="1"/>
  <c r="X1533" i="1"/>
  <c r="W1533" i="1"/>
  <c r="V1533" i="1"/>
  <c r="U1533" i="1"/>
  <c r="S1533" i="1"/>
  <c r="R1533" i="1"/>
  <c r="Q1533" i="1"/>
  <c r="P1533" i="1"/>
  <c r="O1533" i="1"/>
  <c r="N1533" i="1"/>
  <c r="M1533" i="1"/>
  <c r="L1533" i="1"/>
  <c r="K1533" i="1"/>
  <c r="J1533" i="1"/>
  <c r="I1533" i="1"/>
  <c r="H1533" i="1"/>
  <c r="G1533" i="1"/>
  <c r="F1533" i="1"/>
  <c r="E1533" i="1"/>
  <c r="D1533" i="1"/>
  <c r="C1533" i="1"/>
  <c r="B1533" i="1"/>
  <c r="A1533" i="1"/>
  <c r="AB1532" i="1"/>
  <c r="AA1532" i="1"/>
  <c r="Z1532" i="1"/>
  <c r="Y1532" i="1"/>
  <c r="X1532" i="1"/>
  <c r="W1532" i="1"/>
  <c r="V1532" i="1"/>
  <c r="U1532" i="1"/>
  <c r="S1532" i="1"/>
  <c r="R1532" i="1"/>
  <c r="Q1532" i="1"/>
  <c r="P1532" i="1"/>
  <c r="O1532" i="1"/>
  <c r="N1532" i="1"/>
  <c r="M1532" i="1"/>
  <c r="L1532" i="1"/>
  <c r="K1532" i="1"/>
  <c r="J1532" i="1"/>
  <c r="I1532" i="1"/>
  <c r="H1532" i="1"/>
  <c r="G1532" i="1"/>
  <c r="F1532" i="1"/>
  <c r="E1532" i="1"/>
  <c r="D1532" i="1"/>
  <c r="C1532" i="1"/>
  <c r="B1532" i="1"/>
  <c r="A1532" i="1"/>
  <c r="AB1531" i="1"/>
  <c r="AA1531" i="1"/>
  <c r="Z1531" i="1"/>
  <c r="Y1531" i="1"/>
  <c r="X1531" i="1"/>
  <c r="W1531" i="1"/>
  <c r="V1531" i="1"/>
  <c r="U1531" i="1"/>
  <c r="S1531" i="1"/>
  <c r="R1531" i="1"/>
  <c r="Q1531" i="1"/>
  <c r="P1531" i="1"/>
  <c r="O1531" i="1"/>
  <c r="N1531" i="1"/>
  <c r="M1531" i="1"/>
  <c r="L1531" i="1"/>
  <c r="K1531" i="1"/>
  <c r="J1531" i="1"/>
  <c r="I1531" i="1"/>
  <c r="H1531" i="1"/>
  <c r="G1531" i="1"/>
  <c r="F1531" i="1"/>
  <c r="E1531" i="1"/>
  <c r="D1531" i="1"/>
  <c r="C1531" i="1"/>
  <c r="B1531" i="1"/>
  <c r="A1531" i="1"/>
  <c r="AB1530" i="1"/>
  <c r="AA1530" i="1"/>
  <c r="Z1530" i="1"/>
  <c r="Y1530" i="1"/>
  <c r="X1530" i="1"/>
  <c r="W1530" i="1"/>
  <c r="V1530" i="1"/>
  <c r="U1530" i="1"/>
  <c r="S1530" i="1"/>
  <c r="R1530" i="1"/>
  <c r="Q1530" i="1"/>
  <c r="P1530" i="1"/>
  <c r="O1530" i="1"/>
  <c r="N1530" i="1"/>
  <c r="M1530" i="1"/>
  <c r="L1530" i="1"/>
  <c r="K1530" i="1"/>
  <c r="J1530" i="1"/>
  <c r="I1530" i="1"/>
  <c r="H1530" i="1"/>
  <c r="G1530" i="1"/>
  <c r="F1530" i="1"/>
  <c r="E1530" i="1"/>
  <c r="D1530" i="1"/>
  <c r="C1530" i="1"/>
  <c r="B1530" i="1"/>
  <c r="A1530" i="1"/>
  <c r="AB1529" i="1"/>
  <c r="AA1529" i="1"/>
  <c r="Z1529" i="1"/>
  <c r="Y1529" i="1"/>
  <c r="X1529" i="1"/>
  <c r="W1529" i="1"/>
  <c r="V1529" i="1"/>
  <c r="U1529" i="1"/>
  <c r="S1529" i="1"/>
  <c r="R1529" i="1"/>
  <c r="Q1529" i="1"/>
  <c r="P1529" i="1"/>
  <c r="O1529" i="1"/>
  <c r="N1529" i="1"/>
  <c r="M1529" i="1"/>
  <c r="L1529" i="1"/>
  <c r="K1529" i="1"/>
  <c r="J1529" i="1"/>
  <c r="I1529" i="1"/>
  <c r="H1529" i="1"/>
  <c r="G1529" i="1"/>
  <c r="F1529" i="1"/>
  <c r="E1529" i="1"/>
  <c r="D1529" i="1"/>
  <c r="C1529" i="1"/>
  <c r="B1529" i="1"/>
  <c r="A1529" i="1"/>
  <c r="AB1528" i="1"/>
  <c r="AA1528" i="1"/>
  <c r="Z1528" i="1"/>
  <c r="Y1528" i="1"/>
  <c r="X1528" i="1"/>
  <c r="W1528" i="1"/>
  <c r="V1528" i="1"/>
  <c r="U1528" i="1"/>
  <c r="S1528" i="1"/>
  <c r="R1528" i="1"/>
  <c r="Q1528" i="1"/>
  <c r="P1528" i="1"/>
  <c r="O1528" i="1"/>
  <c r="N1528" i="1"/>
  <c r="M1528" i="1"/>
  <c r="L1528" i="1"/>
  <c r="K1528" i="1"/>
  <c r="J1528" i="1"/>
  <c r="I1528" i="1"/>
  <c r="H1528" i="1"/>
  <c r="G1528" i="1"/>
  <c r="F1528" i="1"/>
  <c r="E1528" i="1"/>
  <c r="D1528" i="1"/>
  <c r="C1528" i="1"/>
  <c r="B1528" i="1"/>
  <c r="A1528" i="1"/>
  <c r="AB1527" i="1"/>
  <c r="AA1527" i="1"/>
  <c r="Z1527" i="1"/>
  <c r="Y1527" i="1"/>
  <c r="X1527" i="1"/>
  <c r="W1527" i="1"/>
  <c r="V1527" i="1"/>
  <c r="U1527" i="1"/>
  <c r="S1527" i="1"/>
  <c r="R1527" i="1"/>
  <c r="Q1527" i="1"/>
  <c r="P1527" i="1"/>
  <c r="O1527" i="1"/>
  <c r="N1527" i="1"/>
  <c r="M1527" i="1"/>
  <c r="L1527" i="1"/>
  <c r="K1527" i="1"/>
  <c r="J1527" i="1"/>
  <c r="I1527" i="1"/>
  <c r="H1527" i="1"/>
  <c r="G1527" i="1"/>
  <c r="F1527" i="1"/>
  <c r="E1527" i="1"/>
  <c r="D1527" i="1"/>
  <c r="C1527" i="1"/>
  <c r="B1527" i="1"/>
  <c r="A1527" i="1"/>
  <c r="AB1526" i="1"/>
  <c r="AA1526" i="1"/>
  <c r="Z1526" i="1"/>
  <c r="Y1526" i="1"/>
  <c r="X1526" i="1"/>
  <c r="W1526" i="1"/>
  <c r="V1526" i="1"/>
  <c r="U1526" i="1"/>
  <c r="S1526" i="1"/>
  <c r="R1526" i="1"/>
  <c r="Q1526" i="1"/>
  <c r="P1526" i="1"/>
  <c r="O1526" i="1"/>
  <c r="N1526" i="1"/>
  <c r="M1526" i="1"/>
  <c r="L1526" i="1"/>
  <c r="K1526" i="1"/>
  <c r="J1526" i="1"/>
  <c r="I1526" i="1"/>
  <c r="H1526" i="1"/>
  <c r="G1526" i="1"/>
  <c r="F1526" i="1"/>
  <c r="E1526" i="1"/>
  <c r="D1526" i="1"/>
  <c r="C1526" i="1"/>
  <c r="B1526" i="1"/>
  <c r="A1526" i="1"/>
  <c r="AB1525" i="1"/>
  <c r="AA1525" i="1"/>
  <c r="Z1525" i="1"/>
  <c r="Y1525" i="1"/>
  <c r="X1525" i="1"/>
  <c r="W1525" i="1"/>
  <c r="V1525" i="1"/>
  <c r="U1525" i="1"/>
  <c r="S1525" i="1"/>
  <c r="R1525" i="1"/>
  <c r="Q1525" i="1"/>
  <c r="P1525" i="1"/>
  <c r="O1525" i="1"/>
  <c r="N1525" i="1"/>
  <c r="M1525" i="1"/>
  <c r="L1525" i="1"/>
  <c r="K1525" i="1"/>
  <c r="J1525" i="1"/>
  <c r="I1525" i="1"/>
  <c r="H1525" i="1"/>
  <c r="G1525" i="1"/>
  <c r="F1525" i="1"/>
  <c r="E1525" i="1"/>
  <c r="D1525" i="1"/>
  <c r="C1525" i="1"/>
  <c r="B1525" i="1"/>
  <c r="A1525" i="1"/>
  <c r="AB1524" i="1"/>
  <c r="AA1524" i="1"/>
  <c r="Z1524" i="1"/>
  <c r="Y1524" i="1"/>
  <c r="X1524" i="1"/>
  <c r="W1524" i="1"/>
  <c r="V1524" i="1"/>
  <c r="U1524" i="1"/>
  <c r="S1524" i="1"/>
  <c r="R1524" i="1"/>
  <c r="Q1524" i="1"/>
  <c r="P1524" i="1"/>
  <c r="O1524" i="1"/>
  <c r="N1524" i="1"/>
  <c r="M1524" i="1"/>
  <c r="L1524" i="1"/>
  <c r="K1524" i="1"/>
  <c r="J1524" i="1"/>
  <c r="I1524" i="1"/>
  <c r="H1524" i="1"/>
  <c r="G1524" i="1"/>
  <c r="F1524" i="1"/>
  <c r="E1524" i="1"/>
  <c r="D1524" i="1"/>
  <c r="C1524" i="1"/>
  <c r="B1524" i="1"/>
  <c r="A1524" i="1"/>
  <c r="AB1523" i="1"/>
  <c r="AA1523" i="1"/>
  <c r="Z1523" i="1"/>
  <c r="Y1523" i="1"/>
  <c r="X1523" i="1"/>
  <c r="W1523" i="1"/>
  <c r="V1523" i="1"/>
  <c r="U1523" i="1"/>
  <c r="S1523" i="1"/>
  <c r="R1523" i="1"/>
  <c r="Q1523" i="1"/>
  <c r="P1523" i="1"/>
  <c r="O1523" i="1"/>
  <c r="N1523" i="1"/>
  <c r="M1523" i="1"/>
  <c r="L1523" i="1"/>
  <c r="K1523" i="1"/>
  <c r="J1523" i="1"/>
  <c r="I1523" i="1"/>
  <c r="H1523" i="1"/>
  <c r="G1523" i="1"/>
  <c r="F1523" i="1"/>
  <c r="E1523" i="1"/>
  <c r="D1523" i="1"/>
  <c r="C1523" i="1"/>
  <c r="B1523" i="1"/>
  <c r="A1523" i="1"/>
  <c r="AB1522" i="1"/>
  <c r="AA1522" i="1"/>
  <c r="Z1522" i="1"/>
  <c r="Y1522" i="1"/>
  <c r="X1522" i="1"/>
  <c r="W1522" i="1"/>
  <c r="V1522" i="1"/>
  <c r="U1522" i="1"/>
  <c r="S1522" i="1"/>
  <c r="R1522" i="1"/>
  <c r="Q1522" i="1"/>
  <c r="P1522" i="1"/>
  <c r="O1522" i="1"/>
  <c r="N1522" i="1"/>
  <c r="M1522" i="1"/>
  <c r="L1522" i="1"/>
  <c r="K1522" i="1"/>
  <c r="J1522" i="1"/>
  <c r="I1522" i="1"/>
  <c r="H1522" i="1"/>
  <c r="G1522" i="1"/>
  <c r="F1522" i="1"/>
  <c r="E1522" i="1"/>
  <c r="D1522" i="1"/>
  <c r="C1522" i="1"/>
  <c r="B1522" i="1"/>
  <c r="A1522" i="1"/>
  <c r="AB1521" i="1"/>
  <c r="AA1521" i="1"/>
  <c r="Z1521" i="1"/>
  <c r="Y1521" i="1"/>
  <c r="X1521" i="1"/>
  <c r="W1521" i="1"/>
  <c r="V1521" i="1"/>
  <c r="U1521" i="1"/>
  <c r="S1521" i="1"/>
  <c r="R1521" i="1"/>
  <c r="Q1521" i="1"/>
  <c r="P1521" i="1"/>
  <c r="O1521" i="1"/>
  <c r="N1521" i="1"/>
  <c r="M1521" i="1"/>
  <c r="L1521" i="1"/>
  <c r="K1521" i="1"/>
  <c r="J1521" i="1"/>
  <c r="I1521" i="1"/>
  <c r="H1521" i="1"/>
  <c r="G1521" i="1"/>
  <c r="F1521" i="1"/>
  <c r="E1521" i="1"/>
  <c r="D1521" i="1"/>
  <c r="C1521" i="1"/>
  <c r="B1521" i="1"/>
  <c r="A1521" i="1"/>
  <c r="AB1520" i="1"/>
  <c r="AA1520" i="1"/>
  <c r="Z1520" i="1"/>
  <c r="Y1520" i="1"/>
  <c r="X1520" i="1"/>
  <c r="W1520" i="1"/>
  <c r="V1520" i="1"/>
  <c r="U1520" i="1"/>
  <c r="S1520" i="1"/>
  <c r="R1520" i="1"/>
  <c r="Q1520" i="1"/>
  <c r="P1520" i="1"/>
  <c r="O1520" i="1"/>
  <c r="N1520" i="1"/>
  <c r="M1520" i="1"/>
  <c r="L1520" i="1"/>
  <c r="K1520" i="1"/>
  <c r="J1520" i="1"/>
  <c r="I1520" i="1"/>
  <c r="H1520" i="1"/>
  <c r="G1520" i="1"/>
  <c r="F1520" i="1"/>
  <c r="E1520" i="1"/>
  <c r="D1520" i="1"/>
  <c r="C1520" i="1"/>
  <c r="B1520" i="1"/>
  <c r="A1520" i="1"/>
  <c r="AB1519" i="1"/>
  <c r="AA1519" i="1"/>
  <c r="Z1519" i="1"/>
  <c r="Y1519" i="1"/>
  <c r="X1519" i="1"/>
  <c r="W1519" i="1"/>
  <c r="V1519" i="1"/>
  <c r="U1519" i="1"/>
  <c r="S1519" i="1"/>
  <c r="R1519" i="1"/>
  <c r="Q1519" i="1"/>
  <c r="P1519" i="1"/>
  <c r="O1519" i="1"/>
  <c r="N1519" i="1"/>
  <c r="M1519" i="1"/>
  <c r="L1519" i="1"/>
  <c r="K1519" i="1"/>
  <c r="J1519" i="1"/>
  <c r="I1519" i="1"/>
  <c r="H1519" i="1"/>
  <c r="G1519" i="1"/>
  <c r="F1519" i="1"/>
  <c r="E1519" i="1"/>
  <c r="D1519" i="1"/>
  <c r="C1519" i="1"/>
  <c r="B1519" i="1"/>
  <c r="A1519" i="1"/>
  <c r="AB1518" i="1"/>
  <c r="AA1518" i="1"/>
  <c r="Z1518" i="1"/>
  <c r="Y1518" i="1"/>
  <c r="X1518" i="1"/>
  <c r="W1518" i="1"/>
  <c r="V1518" i="1"/>
  <c r="U1518" i="1"/>
  <c r="S1518" i="1"/>
  <c r="R1518" i="1"/>
  <c r="Q1518" i="1"/>
  <c r="P1518" i="1"/>
  <c r="O1518" i="1"/>
  <c r="N1518" i="1"/>
  <c r="M1518" i="1"/>
  <c r="L1518" i="1"/>
  <c r="K1518" i="1"/>
  <c r="J1518" i="1"/>
  <c r="I1518" i="1"/>
  <c r="H1518" i="1"/>
  <c r="G1518" i="1"/>
  <c r="F1518" i="1"/>
  <c r="E1518" i="1"/>
  <c r="D1518" i="1"/>
  <c r="C1518" i="1"/>
  <c r="B1518" i="1"/>
  <c r="A1518" i="1"/>
  <c r="AB1517" i="1"/>
  <c r="AA1517" i="1"/>
  <c r="Z1517" i="1"/>
  <c r="Y1517" i="1"/>
  <c r="X1517" i="1"/>
  <c r="W1517" i="1"/>
  <c r="V1517" i="1"/>
  <c r="U1517" i="1"/>
  <c r="S1517" i="1"/>
  <c r="R1517" i="1"/>
  <c r="Q1517" i="1"/>
  <c r="P1517" i="1"/>
  <c r="O1517" i="1"/>
  <c r="N1517" i="1"/>
  <c r="M1517" i="1"/>
  <c r="L1517" i="1"/>
  <c r="K1517" i="1"/>
  <c r="J1517" i="1"/>
  <c r="I1517" i="1"/>
  <c r="H1517" i="1"/>
  <c r="G1517" i="1"/>
  <c r="F1517" i="1"/>
  <c r="E1517" i="1"/>
  <c r="D1517" i="1"/>
  <c r="C1517" i="1"/>
  <c r="B1517" i="1"/>
  <c r="A1517" i="1"/>
  <c r="AB1516" i="1"/>
  <c r="AA1516" i="1"/>
  <c r="Z1516" i="1"/>
  <c r="Y1516" i="1"/>
  <c r="X1516" i="1"/>
  <c r="W1516" i="1"/>
  <c r="V1516" i="1"/>
  <c r="U1516" i="1"/>
  <c r="S1516" i="1"/>
  <c r="R1516" i="1"/>
  <c r="Q1516" i="1"/>
  <c r="P1516" i="1"/>
  <c r="O1516" i="1"/>
  <c r="N1516" i="1"/>
  <c r="M1516" i="1"/>
  <c r="L1516" i="1"/>
  <c r="K1516" i="1"/>
  <c r="J1516" i="1"/>
  <c r="I1516" i="1"/>
  <c r="H1516" i="1"/>
  <c r="G1516" i="1"/>
  <c r="F1516" i="1"/>
  <c r="E1516" i="1"/>
  <c r="D1516" i="1"/>
  <c r="C1516" i="1"/>
  <c r="B1516" i="1"/>
  <c r="A1516" i="1"/>
  <c r="AB1515" i="1"/>
  <c r="AA1515" i="1"/>
  <c r="Z1515" i="1"/>
  <c r="Y1515" i="1"/>
  <c r="X1515" i="1"/>
  <c r="W1515" i="1"/>
  <c r="V1515" i="1"/>
  <c r="U1515" i="1"/>
  <c r="S1515" i="1"/>
  <c r="R1515" i="1"/>
  <c r="Q1515" i="1"/>
  <c r="P1515" i="1"/>
  <c r="O1515" i="1"/>
  <c r="N1515" i="1"/>
  <c r="M1515" i="1"/>
  <c r="L1515" i="1"/>
  <c r="K1515" i="1"/>
  <c r="J1515" i="1"/>
  <c r="I1515" i="1"/>
  <c r="H1515" i="1"/>
  <c r="G1515" i="1"/>
  <c r="F1515" i="1"/>
  <c r="E1515" i="1"/>
  <c r="D1515" i="1"/>
  <c r="C1515" i="1"/>
  <c r="B1515" i="1"/>
  <c r="A1515" i="1"/>
  <c r="AB1514" i="1"/>
  <c r="AA1514" i="1"/>
  <c r="Z1514" i="1"/>
  <c r="Y1514" i="1"/>
  <c r="X1514" i="1"/>
  <c r="W1514" i="1"/>
  <c r="V1514" i="1"/>
  <c r="U1514" i="1"/>
  <c r="S1514" i="1"/>
  <c r="R1514" i="1"/>
  <c r="Q1514" i="1"/>
  <c r="P1514" i="1"/>
  <c r="O1514" i="1"/>
  <c r="N1514" i="1"/>
  <c r="M1514" i="1"/>
  <c r="L1514" i="1"/>
  <c r="K1514" i="1"/>
  <c r="J1514" i="1"/>
  <c r="I1514" i="1"/>
  <c r="H1514" i="1"/>
  <c r="G1514" i="1"/>
  <c r="F1514" i="1"/>
  <c r="E1514" i="1"/>
  <c r="D1514" i="1"/>
  <c r="C1514" i="1"/>
  <c r="B1514" i="1"/>
  <c r="A1514" i="1"/>
  <c r="AB1513" i="1"/>
  <c r="AA1513" i="1"/>
  <c r="Z1513" i="1"/>
  <c r="Y1513" i="1"/>
  <c r="X1513" i="1"/>
  <c r="W1513" i="1"/>
  <c r="V1513" i="1"/>
  <c r="U1513" i="1"/>
  <c r="S1513" i="1"/>
  <c r="R1513" i="1"/>
  <c r="Q1513" i="1"/>
  <c r="P1513" i="1"/>
  <c r="O1513" i="1"/>
  <c r="N1513" i="1"/>
  <c r="M1513" i="1"/>
  <c r="L1513" i="1"/>
  <c r="K1513" i="1"/>
  <c r="J1513" i="1"/>
  <c r="I1513" i="1"/>
  <c r="H1513" i="1"/>
  <c r="G1513" i="1"/>
  <c r="F1513" i="1"/>
  <c r="E1513" i="1"/>
  <c r="D1513" i="1"/>
  <c r="C1513" i="1"/>
  <c r="B1513" i="1"/>
  <c r="A1513" i="1"/>
  <c r="AB1512" i="1"/>
  <c r="AA1512" i="1"/>
  <c r="Z1512" i="1"/>
  <c r="Y1512" i="1"/>
  <c r="X1512" i="1"/>
  <c r="W1512" i="1"/>
  <c r="V1512" i="1"/>
  <c r="U1512" i="1"/>
  <c r="S1512" i="1"/>
  <c r="R1512" i="1"/>
  <c r="Q1512" i="1"/>
  <c r="P1512" i="1"/>
  <c r="O1512" i="1"/>
  <c r="N1512" i="1"/>
  <c r="M1512" i="1"/>
  <c r="L1512" i="1"/>
  <c r="K1512" i="1"/>
  <c r="J1512" i="1"/>
  <c r="I1512" i="1"/>
  <c r="H1512" i="1"/>
  <c r="G1512" i="1"/>
  <c r="F1512" i="1"/>
  <c r="E1512" i="1"/>
  <c r="D1512" i="1"/>
  <c r="C1512" i="1"/>
  <c r="B1512" i="1"/>
  <c r="A1512" i="1"/>
  <c r="AB1511" i="1"/>
  <c r="AA1511" i="1"/>
  <c r="Z1511" i="1"/>
  <c r="Y1511" i="1"/>
  <c r="X1511" i="1"/>
  <c r="W1511" i="1"/>
  <c r="V1511" i="1"/>
  <c r="U1511" i="1"/>
  <c r="S1511" i="1"/>
  <c r="R1511" i="1"/>
  <c r="Q1511" i="1"/>
  <c r="P1511" i="1"/>
  <c r="O1511" i="1"/>
  <c r="N1511" i="1"/>
  <c r="M1511" i="1"/>
  <c r="L1511" i="1"/>
  <c r="K1511" i="1"/>
  <c r="J1511" i="1"/>
  <c r="I1511" i="1"/>
  <c r="H1511" i="1"/>
  <c r="G1511" i="1"/>
  <c r="F1511" i="1"/>
  <c r="E1511" i="1"/>
  <c r="D1511" i="1"/>
  <c r="C1511" i="1"/>
  <c r="B1511" i="1"/>
  <c r="A1511" i="1"/>
  <c r="AB1510" i="1"/>
  <c r="AA1510" i="1"/>
  <c r="Z1510" i="1"/>
  <c r="Y1510" i="1"/>
  <c r="X1510" i="1"/>
  <c r="W1510" i="1"/>
  <c r="V1510" i="1"/>
  <c r="U1510" i="1"/>
  <c r="S1510" i="1"/>
  <c r="R1510" i="1"/>
  <c r="Q1510" i="1"/>
  <c r="P1510" i="1"/>
  <c r="O1510" i="1"/>
  <c r="N1510" i="1"/>
  <c r="M1510" i="1"/>
  <c r="L1510" i="1"/>
  <c r="K1510" i="1"/>
  <c r="J1510" i="1"/>
  <c r="I1510" i="1"/>
  <c r="H1510" i="1"/>
  <c r="G1510" i="1"/>
  <c r="F1510" i="1"/>
  <c r="E1510" i="1"/>
  <c r="D1510" i="1"/>
  <c r="C1510" i="1"/>
  <c r="B1510" i="1"/>
  <c r="A1510" i="1"/>
  <c r="AB1509" i="1"/>
  <c r="AA1509" i="1"/>
  <c r="Z1509" i="1"/>
  <c r="Y1509" i="1"/>
  <c r="X1509" i="1"/>
  <c r="W1509" i="1"/>
  <c r="V1509" i="1"/>
  <c r="U1509" i="1"/>
  <c r="S1509" i="1"/>
  <c r="R1509" i="1"/>
  <c r="Q1509" i="1"/>
  <c r="P1509" i="1"/>
  <c r="O1509" i="1"/>
  <c r="N1509" i="1"/>
  <c r="M1509" i="1"/>
  <c r="L1509" i="1"/>
  <c r="K1509" i="1"/>
  <c r="J1509" i="1"/>
  <c r="I1509" i="1"/>
  <c r="H1509" i="1"/>
  <c r="G1509" i="1"/>
  <c r="F1509" i="1"/>
  <c r="E1509" i="1"/>
  <c r="D1509" i="1"/>
  <c r="C1509" i="1"/>
  <c r="B1509" i="1"/>
  <c r="A1509" i="1"/>
  <c r="AB1508" i="1"/>
  <c r="AA1508" i="1"/>
  <c r="Z1508" i="1"/>
  <c r="Y1508" i="1"/>
  <c r="X1508" i="1"/>
  <c r="W1508" i="1"/>
  <c r="V1508" i="1"/>
  <c r="U1508" i="1"/>
  <c r="S1508" i="1"/>
  <c r="R1508" i="1"/>
  <c r="Q1508" i="1"/>
  <c r="P1508" i="1"/>
  <c r="O1508" i="1"/>
  <c r="N1508" i="1"/>
  <c r="M1508" i="1"/>
  <c r="L1508" i="1"/>
  <c r="K1508" i="1"/>
  <c r="J1508" i="1"/>
  <c r="I1508" i="1"/>
  <c r="H1508" i="1"/>
  <c r="G1508" i="1"/>
  <c r="F1508" i="1"/>
  <c r="E1508" i="1"/>
  <c r="D1508" i="1"/>
  <c r="C1508" i="1"/>
  <c r="B1508" i="1"/>
  <c r="A1508" i="1"/>
  <c r="AB1507" i="1"/>
  <c r="AA1507" i="1"/>
  <c r="Z1507" i="1"/>
  <c r="Y1507" i="1"/>
  <c r="X1507" i="1"/>
  <c r="W1507" i="1"/>
  <c r="V1507" i="1"/>
  <c r="U1507" i="1"/>
  <c r="S1507" i="1"/>
  <c r="R1507" i="1"/>
  <c r="Q1507" i="1"/>
  <c r="P1507" i="1"/>
  <c r="O1507" i="1"/>
  <c r="N1507" i="1"/>
  <c r="M1507" i="1"/>
  <c r="L1507" i="1"/>
  <c r="K1507" i="1"/>
  <c r="J1507" i="1"/>
  <c r="I1507" i="1"/>
  <c r="H1507" i="1"/>
  <c r="G1507" i="1"/>
  <c r="F1507" i="1"/>
  <c r="E1507" i="1"/>
  <c r="D1507" i="1"/>
  <c r="C1507" i="1"/>
  <c r="B1507" i="1"/>
  <c r="A1507" i="1"/>
  <c r="AB1506" i="1"/>
  <c r="AA1506" i="1"/>
  <c r="Z1506" i="1"/>
  <c r="Y1506" i="1"/>
  <c r="X1506" i="1"/>
  <c r="W1506" i="1"/>
  <c r="V1506" i="1"/>
  <c r="U1506" i="1"/>
  <c r="S1506" i="1"/>
  <c r="R1506" i="1"/>
  <c r="Q1506" i="1"/>
  <c r="P1506" i="1"/>
  <c r="O1506" i="1"/>
  <c r="N1506" i="1"/>
  <c r="M1506" i="1"/>
  <c r="L1506" i="1"/>
  <c r="K1506" i="1"/>
  <c r="J1506" i="1"/>
  <c r="I1506" i="1"/>
  <c r="H1506" i="1"/>
  <c r="G1506" i="1"/>
  <c r="F1506" i="1"/>
  <c r="E1506" i="1"/>
  <c r="D1506" i="1"/>
  <c r="C1506" i="1"/>
  <c r="B1506" i="1"/>
  <c r="A1506" i="1"/>
  <c r="AB1505" i="1"/>
  <c r="AA1505" i="1"/>
  <c r="Z1505" i="1"/>
  <c r="Y1505" i="1"/>
  <c r="X1505" i="1"/>
  <c r="W1505" i="1"/>
  <c r="V1505" i="1"/>
  <c r="U1505" i="1"/>
  <c r="S1505" i="1"/>
  <c r="R1505" i="1"/>
  <c r="Q1505" i="1"/>
  <c r="P1505" i="1"/>
  <c r="O1505" i="1"/>
  <c r="N1505" i="1"/>
  <c r="M1505" i="1"/>
  <c r="L1505" i="1"/>
  <c r="K1505" i="1"/>
  <c r="J1505" i="1"/>
  <c r="I1505" i="1"/>
  <c r="H1505" i="1"/>
  <c r="G1505" i="1"/>
  <c r="F1505" i="1"/>
  <c r="E1505" i="1"/>
  <c r="D1505" i="1"/>
  <c r="C1505" i="1"/>
  <c r="B1505" i="1"/>
  <c r="A1505" i="1"/>
  <c r="AB1504" i="1"/>
  <c r="AA1504" i="1"/>
  <c r="Z1504" i="1"/>
  <c r="Y1504" i="1"/>
  <c r="X1504" i="1"/>
  <c r="W1504" i="1"/>
  <c r="V1504" i="1"/>
  <c r="U1504" i="1"/>
  <c r="S1504" i="1"/>
  <c r="R1504" i="1"/>
  <c r="Q1504" i="1"/>
  <c r="P1504" i="1"/>
  <c r="O1504" i="1"/>
  <c r="N1504" i="1"/>
  <c r="M1504" i="1"/>
  <c r="L1504" i="1"/>
  <c r="K1504" i="1"/>
  <c r="J1504" i="1"/>
  <c r="I1504" i="1"/>
  <c r="H1504" i="1"/>
  <c r="G1504" i="1"/>
  <c r="F1504" i="1"/>
  <c r="E1504" i="1"/>
  <c r="D1504" i="1"/>
  <c r="C1504" i="1"/>
  <c r="B1504" i="1"/>
  <c r="A1504" i="1"/>
  <c r="AB1503" i="1"/>
  <c r="AA1503" i="1"/>
  <c r="Z1503" i="1"/>
  <c r="Y1503" i="1"/>
  <c r="X1503" i="1"/>
  <c r="W1503" i="1"/>
  <c r="V1503" i="1"/>
  <c r="U1503" i="1"/>
  <c r="S1503" i="1"/>
  <c r="R1503" i="1"/>
  <c r="Q1503" i="1"/>
  <c r="P1503" i="1"/>
  <c r="O1503" i="1"/>
  <c r="N1503" i="1"/>
  <c r="M1503" i="1"/>
  <c r="L1503" i="1"/>
  <c r="K1503" i="1"/>
  <c r="J1503" i="1"/>
  <c r="I1503" i="1"/>
  <c r="H1503" i="1"/>
  <c r="G1503" i="1"/>
  <c r="F1503" i="1"/>
  <c r="E1503" i="1"/>
  <c r="D1503" i="1"/>
  <c r="C1503" i="1"/>
  <c r="B1503" i="1"/>
  <c r="A1503" i="1"/>
  <c r="AB1502" i="1"/>
  <c r="AA1502" i="1"/>
  <c r="Z1502" i="1"/>
  <c r="Y1502" i="1"/>
  <c r="X1502" i="1"/>
  <c r="W1502" i="1"/>
  <c r="V1502" i="1"/>
  <c r="U1502" i="1"/>
  <c r="S1502" i="1"/>
  <c r="R1502" i="1"/>
  <c r="Q1502" i="1"/>
  <c r="P1502" i="1"/>
  <c r="O1502" i="1"/>
  <c r="N1502" i="1"/>
  <c r="M1502" i="1"/>
  <c r="L1502" i="1"/>
  <c r="K1502" i="1"/>
  <c r="J1502" i="1"/>
  <c r="I1502" i="1"/>
  <c r="H1502" i="1"/>
  <c r="G1502" i="1"/>
  <c r="F1502" i="1"/>
  <c r="E1502" i="1"/>
  <c r="D1502" i="1"/>
  <c r="C1502" i="1"/>
  <c r="B1502" i="1"/>
  <c r="A1502" i="1"/>
  <c r="AB1501" i="1"/>
  <c r="AA1501" i="1"/>
  <c r="Z1501" i="1"/>
  <c r="Y1501" i="1"/>
  <c r="X1501" i="1"/>
  <c r="W1501" i="1"/>
  <c r="V1501" i="1"/>
  <c r="U1501" i="1"/>
  <c r="S1501" i="1"/>
  <c r="R1501" i="1"/>
  <c r="Q1501" i="1"/>
  <c r="P1501" i="1"/>
  <c r="O1501" i="1"/>
  <c r="N1501" i="1"/>
  <c r="M1501" i="1"/>
  <c r="L1501" i="1"/>
  <c r="K1501" i="1"/>
  <c r="J1501" i="1"/>
  <c r="I1501" i="1"/>
  <c r="H1501" i="1"/>
  <c r="G1501" i="1"/>
  <c r="F1501" i="1"/>
  <c r="E1501" i="1"/>
  <c r="D1501" i="1"/>
  <c r="C1501" i="1"/>
  <c r="B1501" i="1"/>
  <c r="A1501" i="1"/>
  <c r="AB1500" i="1"/>
  <c r="AA1500" i="1"/>
  <c r="Z1500" i="1"/>
  <c r="Y1500" i="1"/>
  <c r="X1500" i="1"/>
  <c r="W1500" i="1"/>
  <c r="V1500" i="1"/>
  <c r="U1500" i="1"/>
  <c r="S1500" i="1"/>
  <c r="R1500" i="1"/>
  <c r="Q1500" i="1"/>
  <c r="P1500" i="1"/>
  <c r="O1500" i="1"/>
  <c r="N1500" i="1"/>
  <c r="M1500" i="1"/>
  <c r="L1500" i="1"/>
  <c r="K1500" i="1"/>
  <c r="J1500" i="1"/>
  <c r="I1500" i="1"/>
  <c r="H1500" i="1"/>
  <c r="G1500" i="1"/>
  <c r="F1500" i="1"/>
  <c r="E1500" i="1"/>
  <c r="D1500" i="1"/>
  <c r="C1500" i="1"/>
  <c r="B1500" i="1"/>
  <c r="A1500" i="1"/>
  <c r="AB1499" i="1"/>
  <c r="AA1499" i="1"/>
  <c r="Z1499" i="1"/>
  <c r="Y1499" i="1"/>
  <c r="X1499" i="1"/>
  <c r="W1499" i="1"/>
  <c r="V1499" i="1"/>
  <c r="U1499" i="1"/>
  <c r="S1499" i="1"/>
  <c r="R1499" i="1"/>
  <c r="Q1499" i="1"/>
  <c r="P1499" i="1"/>
  <c r="O1499" i="1"/>
  <c r="N1499" i="1"/>
  <c r="M1499" i="1"/>
  <c r="L1499" i="1"/>
  <c r="K1499" i="1"/>
  <c r="J1499" i="1"/>
  <c r="I1499" i="1"/>
  <c r="H1499" i="1"/>
  <c r="G1499" i="1"/>
  <c r="F1499" i="1"/>
  <c r="E1499" i="1"/>
  <c r="D1499" i="1"/>
  <c r="C1499" i="1"/>
  <c r="B1499" i="1"/>
  <c r="A1499" i="1"/>
  <c r="AB1498" i="1"/>
  <c r="AA1498" i="1"/>
  <c r="Z1498" i="1"/>
  <c r="Y1498" i="1"/>
  <c r="X1498" i="1"/>
  <c r="W1498" i="1"/>
  <c r="V1498" i="1"/>
  <c r="U1498" i="1"/>
  <c r="S1498" i="1"/>
  <c r="R1498" i="1"/>
  <c r="Q1498" i="1"/>
  <c r="P1498" i="1"/>
  <c r="O1498" i="1"/>
  <c r="N1498" i="1"/>
  <c r="M1498" i="1"/>
  <c r="L1498" i="1"/>
  <c r="K1498" i="1"/>
  <c r="J1498" i="1"/>
  <c r="I1498" i="1"/>
  <c r="H1498" i="1"/>
  <c r="G1498" i="1"/>
  <c r="F1498" i="1"/>
  <c r="E1498" i="1"/>
  <c r="D1498" i="1"/>
  <c r="C1498" i="1"/>
  <c r="B1498" i="1"/>
  <c r="A1498" i="1"/>
  <c r="AB1497" i="1"/>
  <c r="AA1497" i="1"/>
  <c r="Z1497" i="1"/>
  <c r="Y1497" i="1"/>
  <c r="X1497" i="1"/>
  <c r="W1497" i="1"/>
  <c r="V1497" i="1"/>
  <c r="U1497" i="1"/>
  <c r="S1497" i="1"/>
  <c r="R1497" i="1"/>
  <c r="Q1497" i="1"/>
  <c r="P1497" i="1"/>
  <c r="O1497" i="1"/>
  <c r="N1497" i="1"/>
  <c r="M1497" i="1"/>
  <c r="L1497" i="1"/>
  <c r="K1497" i="1"/>
  <c r="J1497" i="1"/>
  <c r="I1497" i="1"/>
  <c r="H1497" i="1"/>
  <c r="G1497" i="1"/>
  <c r="F1497" i="1"/>
  <c r="E1497" i="1"/>
  <c r="D1497" i="1"/>
  <c r="C1497" i="1"/>
  <c r="B1497" i="1"/>
  <c r="A1497" i="1"/>
  <c r="AB1496" i="1"/>
  <c r="AA1496" i="1"/>
  <c r="Z1496" i="1"/>
  <c r="Y1496" i="1"/>
  <c r="X1496" i="1"/>
  <c r="W1496" i="1"/>
  <c r="V1496" i="1"/>
  <c r="U1496" i="1"/>
  <c r="S1496" i="1"/>
  <c r="R1496" i="1"/>
  <c r="Q1496" i="1"/>
  <c r="P1496" i="1"/>
  <c r="O1496" i="1"/>
  <c r="N1496" i="1"/>
  <c r="M1496" i="1"/>
  <c r="L1496" i="1"/>
  <c r="K1496" i="1"/>
  <c r="J1496" i="1"/>
  <c r="I1496" i="1"/>
  <c r="H1496" i="1"/>
  <c r="G1496" i="1"/>
  <c r="F1496" i="1"/>
  <c r="E1496" i="1"/>
  <c r="D1496" i="1"/>
  <c r="C1496" i="1"/>
  <c r="B1496" i="1"/>
  <c r="A1496" i="1"/>
  <c r="AB1495" i="1"/>
  <c r="AA1495" i="1"/>
  <c r="Z1495" i="1"/>
  <c r="Y1495" i="1"/>
  <c r="X1495" i="1"/>
  <c r="W1495" i="1"/>
  <c r="V1495" i="1"/>
  <c r="U1495" i="1"/>
  <c r="S1495" i="1"/>
  <c r="R1495" i="1"/>
  <c r="Q1495" i="1"/>
  <c r="P1495" i="1"/>
  <c r="O1495" i="1"/>
  <c r="N1495" i="1"/>
  <c r="M1495" i="1"/>
  <c r="L1495" i="1"/>
  <c r="K1495" i="1"/>
  <c r="J1495" i="1"/>
  <c r="I1495" i="1"/>
  <c r="H1495" i="1"/>
  <c r="G1495" i="1"/>
  <c r="F1495" i="1"/>
  <c r="E1495" i="1"/>
  <c r="D1495" i="1"/>
  <c r="C1495" i="1"/>
  <c r="B1495" i="1"/>
  <c r="A1495" i="1"/>
  <c r="AB1494" i="1"/>
  <c r="AA1494" i="1"/>
  <c r="Z1494" i="1"/>
  <c r="Y1494" i="1"/>
  <c r="X1494" i="1"/>
  <c r="W1494" i="1"/>
  <c r="V1494" i="1"/>
  <c r="U1494" i="1"/>
  <c r="S1494" i="1"/>
  <c r="R1494" i="1"/>
  <c r="Q1494" i="1"/>
  <c r="P1494" i="1"/>
  <c r="O1494" i="1"/>
  <c r="N1494" i="1"/>
  <c r="M1494" i="1"/>
  <c r="L1494" i="1"/>
  <c r="K1494" i="1"/>
  <c r="J1494" i="1"/>
  <c r="I1494" i="1"/>
  <c r="H1494" i="1"/>
  <c r="G1494" i="1"/>
  <c r="F1494" i="1"/>
  <c r="E1494" i="1"/>
  <c r="D1494" i="1"/>
  <c r="C1494" i="1"/>
  <c r="B1494" i="1"/>
  <c r="A1494" i="1"/>
  <c r="AB1493" i="1"/>
  <c r="AA1493" i="1"/>
  <c r="Z1493" i="1"/>
  <c r="Y1493" i="1"/>
  <c r="X1493" i="1"/>
  <c r="W1493" i="1"/>
  <c r="V1493" i="1"/>
  <c r="U1493" i="1"/>
  <c r="S1493" i="1"/>
  <c r="R1493" i="1"/>
  <c r="Q1493" i="1"/>
  <c r="P1493" i="1"/>
  <c r="O1493" i="1"/>
  <c r="N1493" i="1"/>
  <c r="M1493" i="1"/>
  <c r="L1493" i="1"/>
  <c r="K1493" i="1"/>
  <c r="J1493" i="1"/>
  <c r="I1493" i="1"/>
  <c r="H1493" i="1"/>
  <c r="G1493" i="1"/>
  <c r="F1493" i="1"/>
  <c r="E1493" i="1"/>
  <c r="D1493" i="1"/>
  <c r="C1493" i="1"/>
  <c r="B1493" i="1"/>
  <c r="A1493" i="1"/>
  <c r="AB1492" i="1"/>
  <c r="AA1492" i="1"/>
  <c r="Z1492" i="1"/>
  <c r="Y1492" i="1"/>
  <c r="X1492" i="1"/>
  <c r="W1492" i="1"/>
  <c r="V1492" i="1"/>
  <c r="U1492" i="1"/>
  <c r="S1492" i="1"/>
  <c r="R1492" i="1"/>
  <c r="Q1492" i="1"/>
  <c r="P1492" i="1"/>
  <c r="O1492" i="1"/>
  <c r="N1492" i="1"/>
  <c r="M1492" i="1"/>
  <c r="L1492" i="1"/>
  <c r="K1492" i="1"/>
  <c r="J1492" i="1"/>
  <c r="I1492" i="1"/>
  <c r="H1492" i="1"/>
  <c r="G1492" i="1"/>
  <c r="F1492" i="1"/>
  <c r="E1492" i="1"/>
  <c r="D1492" i="1"/>
  <c r="C1492" i="1"/>
  <c r="B1492" i="1"/>
  <c r="A1492" i="1"/>
  <c r="AB1491" i="1"/>
  <c r="AA1491" i="1"/>
  <c r="Z1491" i="1"/>
  <c r="Y1491" i="1"/>
  <c r="X1491" i="1"/>
  <c r="W1491" i="1"/>
  <c r="V1491" i="1"/>
  <c r="U1491" i="1"/>
  <c r="S1491" i="1"/>
  <c r="R1491" i="1"/>
  <c r="Q1491" i="1"/>
  <c r="P1491" i="1"/>
  <c r="O1491" i="1"/>
  <c r="N1491" i="1"/>
  <c r="M1491" i="1"/>
  <c r="L1491" i="1"/>
  <c r="K1491" i="1"/>
  <c r="J1491" i="1"/>
  <c r="I1491" i="1"/>
  <c r="H1491" i="1"/>
  <c r="G1491" i="1"/>
  <c r="F1491" i="1"/>
  <c r="E1491" i="1"/>
  <c r="D1491" i="1"/>
  <c r="C1491" i="1"/>
  <c r="B1491" i="1"/>
  <c r="A1491" i="1"/>
  <c r="AB1490" i="1"/>
  <c r="AA1490" i="1"/>
  <c r="Z1490" i="1"/>
  <c r="Y1490" i="1"/>
  <c r="X1490" i="1"/>
  <c r="W1490" i="1"/>
  <c r="V1490" i="1"/>
  <c r="U1490" i="1"/>
  <c r="S1490" i="1"/>
  <c r="R1490" i="1"/>
  <c r="Q1490" i="1"/>
  <c r="P1490" i="1"/>
  <c r="O1490" i="1"/>
  <c r="N1490" i="1"/>
  <c r="M1490" i="1"/>
  <c r="L1490" i="1"/>
  <c r="K1490" i="1"/>
  <c r="J1490" i="1"/>
  <c r="I1490" i="1"/>
  <c r="H1490" i="1"/>
  <c r="G1490" i="1"/>
  <c r="F1490" i="1"/>
  <c r="E1490" i="1"/>
  <c r="D1490" i="1"/>
  <c r="C1490" i="1"/>
  <c r="B1490" i="1"/>
  <c r="A1490" i="1"/>
  <c r="AB1489" i="1"/>
  <c r="AA1489" i="1"/>
  <c r="Z1489" i="1"/>
  <c r="Y1489" i="1"/>
  <c r="X1489" i="1"/>
  <c r="W1489" i="1"/>
  <c r="V1489" i="1"/>
  <c r="U1489" i="1"/>
  <c r="S1489" i="1"/>
  <c r="R1489" i="1"/>
  <c r="Q1489" i="1"/>
  <c r="P1489" i="1"/>
  <c r="O1489" i="1"/>
  <c r="N1489" i="1"/>
  <c r="M1489" i="1"/>
  <c r="L1489" i="1"/>
  <c r="K1489" i="1"/>
  <c r="J1489" i="1"/>
  <c r="I1489" i="1"/>
  <c r="H1489" i="1"/>
  <c r="G1489" i="1"/>
  <c r="F1489" i="1"/>
  <c r="E1489" i="1"/>
  <c r="D1489" i="1"/>
  <c r="C1489" i="1"/>
  <c r="B1489" i="1"/>
  <c r="A1489" i="1"/>
  <c r="AB1488" i="1"/>
  <c r="AA1488" i="1"/>
  <c r="Z1488" i="1"/>
  <c r="Y1488" i="1"/>
  <c r="X1488" i="1"/>
  <c r="W1488" i="1"/>
  <c r="V1488" i="1"/>
  <c r="U1488" i="1"/>
  <c r="S1488" i="1"/>
  <c r="R1488" i="1"/>
  <c r="Q1488" i="1"/>
  <c r="P1488" i="1"/>
  <c r="O1488" i="1"/>
  <c r="N1488" i="1"/>
  <c r="M1488" i="1"/>
  <c r="L1488" i="1"/>
  <c r="K1488" i="1"/>
  <c r="J1488" i="1"/>
  <c r="I1488" i="1"/>
  <c r="H1488" i="1"/>
  <c r="G1488" i="1"/>
  <c r="F1488" i="1"/>
  <c r="E1488" i="1"/>
  <c r="D1488" i="1"/>
  <c r="C1488" i="1"/>
  <c r="B1488" i="1"/>
  <c r="A1488" i="1"/>
  <c r="AB1487" i="1"/>
  <c r="AA1487" i="1"/>
  <c r="Z1487" i="1"/>
  <c r="Y1487" i="1"/>
  <c r="X1487" i="1"/>
  <c r="W1487" i="1"/>
  <c r="V1487" i="1"/>
  <c r="U1487" i="1"/>
  <c r="S1487" i="1"/>
  <c r="R1487" i="1"/>
  <c r="Q1487" i="1"/>
  <c r="P1487" i="1"/>
  <c r="O1487" i="1"/>
  <c r="N1487" i="1"/>
  <c r="M1487" i="1"/>
  <c r="L1487" i="1"/>
  <c r="K1487" i="1"/>
  <c r="J1487" i="1"/>
  <c r="I1487" i="1"/>
  <c r="H1487" i="1"/>
  <c r="G1487" i="1"/>
  <c r="F1487" i="1"/>
  <c r="E1487" i="1"/>
  <c r="D1487" i="1"/>
  <c r="C1487" i="1"/>
  <c r="B1487" i="1"/>
  <c r="A1487" i="1"/>
  <c r="AB1486" i="1"/>
  <c r="AA1486" i="1"/>
  <c r="Z1486" i="1"/>
  <c r="Y1486" i="1"/>
  <c r="X1486" i="1"/>
  <c r="W1486" i="1"/>
  <c r="V1486" i="1"/>
  <c r="U1486" i="1"/>
  <c r="S1486" i="1"/>
  <c r="R1486" i="1"/>
  <c r="Q1486" i="1"/>
  <c r="P1486" i="1"/>
  <c r="O1486" i="1"/>
  <c r="N1486" i="1"/>
  <c r="M1486" i="1"/>
  <c r="L1486" i="1"/>
  <c r="K1486" i="1"/>
  <c r="J1486" i="1"/>
  <c r="I1486" i="1"/>
  <c r="H1486" i="1"/>
  <c r="G1486" i="1"/>
  <c r="F1486" i="1"/>
  <c r="E1486" i="1"/>
  <c r="D1486" i="1"/>
  <c r="C1486" i="1"/>
  <c r="B1486" i="1"/>
  <c r="A1486" i="1"/>
  <c r="AB1485" i="1"/>
  <c r="AA1485" i="1"/>
  <c r="Z1485" i="1"/>
  <c r="Y1485" i="1"/>
  <c r="X1485" i="1"/>
  <c r="W1485" i="1"/>
  <c r="V1485" i="1"/>
  <c r="U1485" i="1"/>
  <c r="S1485" i="1"/>
  <c r="R1485" i="1"/>
  <c r="Q1485" i="1"/>
  <c r="P1485" i="1"/>
  <c r="O1485" i="1"/>
  <c r="N1485" i="1"/>
  <c r="M1485" i="1"/>
  <c r="L1485" i="1"/>
  <c r="K1485" i="1"/>
  <c r="J1485" i="1"/>
  <c r="I1485" i="1"/>
  <c r="H1485" i="1"/>
  <c r="G1485" i="1"/>
  <c r="F1485" i="1"/>
  <c r="E1485" i="1"/>
  <c r="D1485" i="1"/>
  <c r="C1485" i="1"/>
  <c r="B1485" i="1"/>
  <c r="A1485" i="1"/>
  <c r="AB1484" i="1"/>
  <c r="AA1484" i="1"/>
  <c r="Z1484" i="1"/>
  <c r="Y1484" i="1"/>
  <c r="X1484" i="1"/>
  <c r="W1484" i="1"/>
  <c r="V1484" i="1"/>
  <c r="U1484" i="1"/>
  <c r="S1484" i="1"/>
  <c r="R1484" i="1"/>
  <c r="Q1484" i="1"/>
  <c r="P1484" i="1"/>
  <c r="O1484" i="1"/>
  <c r="N1484" i="1"/>
  <c r="M1484" i="1"/>
  <c r="L1484" i="1"/>
  <c r="K1484" i="1"/>
  <c r="J1484" i="1"/>
  <c r="I1484" i="1"/>
  <c r="H1484" i="1"/>
  <c r="G1484" i="1"/>
  <c r="F1484" i="1"/>
  <c r="E1484" i="1"/>
  <c r="D1484" i="1"/>
  <c r="C1484" i="1"/>
  <c r="B1484" i="1"/>
  <c r="A1484" i="1"/>
  <c r="AB1483" i="1"/>
  <c r="AA1483" i="1"/>
  <c r="Z1483" i="1"/>
  <c r="Y1483" i="1"/>
  <c r="X1483" i="1"/>
  <c r="W1483" i="1"/>
  <c r="V1483" i="1"/>
  <c r="U1483" i="1"/>
  <c r="S1483" i="1"/>
  <c r="R1483" i="1"/>
  <c r="Q1483" i="1"/>
  <c r="P1483" i="1"/>
  <c r="O1483" i="1"/>
  <c r="N1483" i="1"/>
  <c r="M1483" i="1"/>
  <c r="L1483" i="1"/>
  <c r="K1483" i="1"/>
  <c r="J1483" i="1"/>
  <c r="I1483" i="1"/>
  <c r="H1483" i="1"/>
  <c r="G1483" i="1"/>
  <c r="F1483" i="1"/>
  <c r="E1483" i="1"/>
  <c r="D1483" i="1"/>
  <c r="C1483" i="1"/>
  <c r="B1483" i="1"/>
  <c r="A1483" i="1"/>
  <c r="AB1482" i="1"/>
  <c r="AA1482" i="1"/>
  <c r="Z1482" i="1"/>
  <c r="Y1482" i="1"/>
  <c r="X1482" i="1"/>
  <c r="W1482" i="1"/>
  <c r="V1482" i="1"/>
  <c r="U1482" i="1"/>
  <c r="S1482" i="1"/>
  <c r="R1482" i="1"/>
  <c r="Q1482" i="1"/>
  <c r="P1482" i="1"/>
  <c r="O1482" i="1"/>
  <c r="N1482" i="1"/>
  <c r="M1482" i="1"/>
  <c r="L1482" i="1"/>
  <c r="K1482" i="1"/>
  <c r="J1482" i="1"/>
  <c r="I1482" i="1"/>
  <c r="H1482" i="1"/>
  <c r="G1482" i="1"/>
  <c r="F1482" i="1"/>
  <c r="E1482" i="1"/>
  <c r="D1482" i="1"/>
  <c r="C1482" i="1"/>
  <c r="B1482" i="1"/>
  <c r="A1482" i="1"/>
  <c r="AB1481" i="1"/>
  <c r="AA1481" i="1"/>
  <c r="Z1481" i="1"/>
  <c r="Y1481" i="1"/>
  <c r="X1481" i="1"/>
  <c r="W1481" i="1"/>
  <c r="V1481" i="1"/>
  <c r="U1481" i="1"/>
  <c r="S1481" i="1"/>
  <c r="R1481" i="1"/>
  <c r="Q1481" i="1"/>
  <c r="P1481" i="1"/>
  <c r="O1481" i="1"/>
  <c r="N1481" i="1"/>
  <c r="M1481" i="1"/>
  <c r="L1481" i="1"/>
  <c r="K1481" i="1"/>
  <c r="J1481" i="1"/>
  <c r="I1481" i="1"/>
  <c r="H1481" i="1"/>
  <c r="G1481" i="1"/>
  <c r="F1481" i="1"/>
  <c r="E1481" i="1"/>
  <c r="D1481" i="1"/>
  <c r="C1481" i="1"/>
  <c r="B1481" i="1"/>
  <c r="A1481" i="1"/>
  <c r="AB1480" i="1"/>
  <c r="AA1480" i="1"/>
  <c r="Z1480" i="1"/>
  <c r="Y1480" i="1"/>
  <c r="X1480" i="1"/>
  <c r="W1480" i="1"/>
  <c r="V1480" i="1"/>
  <c r="U1480" i="1"/>
  <c r="S1480" i="1"/>
  <c r="R1480" i="1"/>
  <c r="Q1480" i="1"/>
  <c r="P1480" i="1"/>
  <c r="O1480" i="1"/>
  <c r="N1480" i="1"/>
  <c r="M1480" i="1"/>
  <c r="L1480" i="1"/>
  <c r="K1480" i="1"/>
  <c r="J1480" i="1"/>
  <c r="I1480" i="1"/>
  <c r="H1480" i="1"/>
  <c r="G1480" i="1"/>
  <c r="F1480" i="1"/>
  <c r="E1480" i="1"/>
  <c r="D1480" i="1"/>
  <c r="C1480" i="1"/>
  <c r="B1480" i="1"/>
  <c r="A1480" i="1"/>
  <c r="AB1479" i="1"/>
  <c r="AA1479" i="1"/>
  <c r="Z1479" i="1"/>
  <c r="Y1479" i="1"/>
  <c r="X1479" i="1"/>
  <c r="W1479" i="1"/>
  <c r="V1479" i="1"/>
  <c r="U1479" i="1"/>
  <c r="S1479" i="1"/>
  <c r="R1479" i="1"/>
  <c r="Q1479" i="1"/>
  <c r="P1479" i="1"/>
  <c r="O1479" i="1"/>
  <c r="N1479" i="1"/>
  <c r="M1479" i="1"/>
  <c r="L1479" i="1"/>
  <c r="K1479" i="1"/>
  <c r="J1479" i="1"/>
  <c r="I1479" i="1"/>
  <c r="H1479" i="1"/>
  <c r="G1479" i="1"/>
  <c r="F1479" i="1"/>
  <c r="E1479" i="1"/>
  <c r="D1479" i="1"/>
  <c r="C1479" i="1"/>
  <c r="B1479" i="1"/>
  <c r="A1479" i="1"/>
  <c r="AB1478" i="1"/>
  <c r="AA1478" i="1"/>
  <c r="Z1478" i="1"/>
  <c r="Y1478" i="1"/>
  <c r="X1478" i="1"/>
  <c r="W1478" i="1"/>
  <c r="V1478" i="1"/>
  <c r="U1478" i="1"/>
  <c r="S1478" i="1"/>
  <c r="R1478" i="1"/>
  <c r="Q1478" i="1"/>
  <c r="P1478" i="1"/>
  <c r="O1478" i="1"/>
  <c r="N1478" i="1"/>
  <c r="M1478" i="1"/>
  <c r="L1478" i="1"/>
  <c r="K1478" i="1"/>
  <c r="J1478" i="1"/>
  <c r="I1478" i="1"/>
  <c r="H1478" i="1"/>
  <c r="G1478" i="1"/>
  <c r="F1478" i="1"/>
  <c r="E1478" i="1"/>
  <c r="D1478" i="1"/>
  <c r="C1478" i="1"/>
  <c r="B1478" i="1"/>
  <c r="A1478" i="1"/>
  <c r="AB1477" i="1"/>
  <c r="AA1477" i="1"/>
  <c r="Z1477" i="1"/>
  <c r="Y1477" i="1"/>
  <c r="X1477" i="1"/>
  <c r="W1477" i="1"/>
  <c r="V1477" i="1"/>
  <c r="U1477" i="1"/>
  <c r="S1477" i="1"/>
  <c r="R1477" i="1"/>
  <c r="Q1477" i="1"/>
  <c r="P1477" i="1"/>
  <c r="O1477" i="1"/>
  <c r="N1477" i="1"/>
  <c r="M1477" i="1"/>
  <c r="L1477" i="1"/>
  <c r="K1477" i="1"/>
  <c r="J1477" i="1"/>
  <c r="I1477" i="1"/>
  <c r="H1477" i="1"/>
  <c r="G1477" i="1"/>
  <c r="F1477" i="1"/>
  <c r="E1477" i="1"/>
  <c r="D1477" i="1"/>
  <c r="C1477" i="1"/>
  <c r="B1477" i="1"/>
  <c r="A1477" i="1"/>
  <c r="AB1476" i="1"/>
  <c r="AA1476" i="1"/>
  <c r="Z1476" i="1"/>
  <c r="Y1476" i="1"/>
  <c r="X1476" i="1"/>
  <c r="W1476" i="1"/>
  <c r="V1476" i="1"/>
  <c r="U1476" i="1"/>
  <c r="S1476" i="1"/>
  <c r="R1476" i="1"/>
  <c r="Q1476" i="1"/>
  <c r="P1476" i="1"/>
  <c r="O1476" i="1"/>
  <c r="N1476" i="1"/>
  <c r="M1476" i="1"/>
  <c r="L1476" i="1"/>
  <c r="K1476" i="1"/>
  <c r="J1476" i="1"/>
  <c r="I1476" i="1"/>
  <c r="H1476" i="1"/>
  <c r="G1476" i="1"/>
  <c r="F1476" i="1"/>
  <c r="E1476" i="1"/>
  <c r="D1476" i="1"/>
  <c r="C1476" i="1"/>
  <c r="B1476" i="1"/>
  <c r="A1476" i="1"/>
  <c r="AB1475" i="1"/>
  <c r="AA1475" i="1"/>
  <c r="Z1475" i="1"/>
  <c r="Y1475" i="1"/>
  <c r="X1475" i="1"/>
  <c r="W1475" i="1"/>
  <c r="V1475" i="1"/>
  <c r="U1475" i="1"/>
  <c r="S1475" i="1"/>
  <c r="R1475" i="1"/>
  <c r="Q1475" i="1"/>
  <c r="P1475" i="1"/>
  <c r="O1475" i="1"/>
  <c r="N1475" i="1"/>
  <c r="M1475" i="1"/>
  <c r="L1475" i="1"/>
  <c r="K1475" i="1"/>
  <c r="J1475" i="1"/>
  <c r="I1475" i="1"/>
  <c r="H1475" i="1"/>
  <c r="G1475" i="1"/>
  <c r="F1475" i="1"/>
  <c r="E1475" i="1"/>
  <c r="D1475" i="1"/>
  <c r="C1475" i="1"/>
  <c r="B1475" i="1"/>
  <c r="A1475" i="1"/>
  <c r="AB1474" i="1"/>
  <c r="AA1474" i="1"/>
  <c r="Z1474" i="1"/>
  <c r="Y1474" i="1"/>
  <c r="X1474" i="1"/>
  <c r="W1474" i="1"/>
  <c r="V1474" i="1"/>
  <c r="U1474" i="1"/>
  <c r="S1474" i="1"/>
  <c r="R1474" i="1"/>
  <c r="Q1474" i="1"/>
  <c r="P1474" i="1"/>
  <c r="O1474" i="1"/>
  <c r="N1474" i="1"/>
  <c r="M1474" i="1"/>
  <c r="L1474" i="1"/>
  <c r="K1474" i="1"/>
  <c r="J1474" i="1"/>
  <c r="I1474" i="1"/>
  <c r="H1474" i="1"/>
  <c r="G1474" i="1"/>
  <c r="F1474" i="1"/>
  <c r="E1474" i="1"/>
  <c r="D1474" i="1"/>
  <c r="C1474" i="1"/>
  <c r="B1474" i="1"/>
  <c r="A1474" i="1"/>
  <c r="AB1473" i="1"/>
  <c r="AA1473" i="1"/>
  <c r="Z1473" i="1"/>
  <c r="Y1473" i="1"/>
  <c r="X1473" i="1"/>
  <c r="W1473" i="1"/>
  <c r="V1473" i="1"/>
  <c r="U1473" i="1"/>
  <c r="S1473" i="1"/>
  <c r="R1473" i="1"/>
  <c r="Q1473" i="1"/>
  <c r="P1473" i="1"/>
  <c r="O1473" i="1"/>
  <c r="N1473" i="1"/>
  <c r="M1473" i="1"/>
  <c r="L1473" i="1"/>
  <c r="K1473" i="1"/>
  <c r="J1473" i="1"/>
  <c r="I1473" i="1"/>
  <c r="H1473" i="1"/>
  <c r="G1473" i="1"/>
  <c r="F1473" i="1"/>
  <c r="E1473" i="1"/>
  <c r="D1473" i="1"/>
  <c r="C1473" i="1"/>
  <c r="B1473" i="1"/>
  <c r="A1473" i="1"/>
  <c r="AB1472" i="1"/>
  <c r="AA1472" i="1"/>
  <c r="Z1472" i="1"/>
  <c r="Y1472" i="1"/>
  <c r="X1472" i="1"/>
  <c r="W1472" i="1"/>
  <c r="V1472" i="1"/>
  <c r="U1472" i="1"/>
  <c r="S1472" i="1"/>
  <c r="R1472" i="1"/>
  <c r="Q1472" i="1"/>
  <c r="P1472" i="1"/>
  <c r="O1472" i="1"/>
  <c r="N1472" i="1"/>
  <c r="M1472" i="1"/>
  <c r="L1472" i="1"/>
  <c r="K1472" i="1"/>
  <c r="J1472" i="1"/>
  <c r="I1472" i="1"/>
  <c r="H1472" i="1"/>
  <c r="G1472" i="1"/>
  <c r="F1472" i="1"/>
  <c r="E1472" i="1"/>
  <c r="D1472" i="1"/>
  <c r="C1472" i="1"/>
  <c r="B1472" i="1"/>
  <c r="A1472" i="1"/>
  <c r="AB1471" i="1"/>
  <c r="AA1471" i="1"/>
  <c r="Z1471" i="1"/>
  <c r="Y1471" i="1"/>
  <c r="X1471" i="1"/>
  <c r="W1471" i="1"/>
  <c r="V1471" i="1"/>
  <c r="U1471" i="1"/>
  <c r="S1471" i="1"/>
  <c r="R1471" i="1"/>
  <c r="Q1471" i="1"/>
  <c r="P1471" i="1"/>
  <c r="O1471" i="1"/>
  <c r="N1471" i="1"/>
  <c r="M1471" i="1"/>
  <c r="L1471" i="1"/>
  <c r="K1471" i="1"/>
  <c r="J1471" i="1"/>
  <c r="I1471" i="1"/>
  <c r="H1471" i="1"/>
  <c r="G1471" i="1"/>
  <c r="F1471" i="1"/>
  <c r="E1471" i="1"/>
  <c r="D1471" i="1"/>
  <c r="C1471" i="1"/>
  <c r="B1471" i="1"/>
  <c r="A1471" i="1"/>
  <c r="AB1470" i="1"/>
  <c r="AA1470" i="1"/>
  <c r="Z1470" i="1"/>
  <c r="Y1470" i="1"/>
  <c r="X1470" i="1"/>
  <c r="W1470" i="1"/>
  <c r="V1470" i="1"/>
  <c r="U1470" i="1"/>
  <c r="S1470" i="1"/>
  <c r="R1470" i="1"/>
  <c r="Q1470" i="1"/>
  <c r="P1470" i="1"/>
  <c r="O1470" i="1"/>
  <c r="N1470" i="1"/>
  <c r="M1470" i="1"/>
  <c r="L1470" i="1"/>
  <c r="K1470" i="1"/>
  <c r="J1470" i="1"/>
  <c r="I1470" i="1"/>
  <c r="H1470" i="1"/>
  <c r="G1470" i="1"/>
  <c r="F1470" i="1"/>
  <c r="E1470" i="1"/>
  <c r="D1470" i="1"/>
  <c r="C1470" i="1"/>
  <c r="B1470" i="1"/>
  <c r="A1470" i="1"/>
  <c r="AB1469" i="1"/>
  <c r="AA1469" i="1"/>
  <c r="Z1469" i="1"/>
  <c r="Y1469" i="1"/>
  <c r="X1469" i="1"/>
  <c r="W1469" i="1"/>
  <c r="V1469" i="1"/>
  <c r="U1469" i="1"/>
  <c r="S1469" i="1"/>
  <c r="R1469" i="1"/>
  <c r="Q1469" i="1"/>
  <c r="P1469" i="1"/>
  <c r="O1469" i="1"/>
  <c r="N1469" i="1"/>
  <c r="M1469" i="1"/>
  <c r="L1469" i="1"/>
  <c r="K1469" i="1"/>
  <c r="J1469" i="1"/>
  <c r="I1469" i="1"/>
  <c r="H1469" i="1"/>
  <c r="G1469" i="1"/>
  <c r="F1469" i="1"/>
  <c r="E1469" i="1"/>
  <c r="D1469" i="1"/>
  <c r="C1469" i="1"/>
  <c r="B1469" i="1"/>
  <c r="A1469" i="1"/>
  <c r="AB1468" i="1"/>
  <c r="AA1468" i="1"/>
  <c r="Z1468" i="1"/>
  <c r="Y1468" i="1"/>
  <c r="X1468" i="1"/>
  <c r="W1468" i="1"/>
  <c r="V1468" i="1"/>
  <c r="U1468" i="1"/>
  <c r="S1468" i="1"/>
  <c r="R1468" i="1"/>
  <c r="Q1468" i="1"/>
  <c r="P1468" i="1"/>
  <c r="O1468" i="1"/>
  <c r="N1468" i="1"/>
  <c r="M1468" i="1"/>
  <c r="L1468" i="1"/>
  <c r="K1468" i="1"/>
  <c r="J1468" i="1"/>
  <c r="I1468" i="1"/>
  <c r="H1468" i="1"/>
  <c r="G1468" i="1"/>
  <c r="F1468" i="1"/>
  <c r="E1468" i="1"/>
  <c r="D1468" i="1"/>
  <c r="C1468" i="1"/>
  <c r="B1468" i="1"/>
  <c r="A1468" i="1"/>
  <c r="AB1467" i="1"/>
  <c r="AA1467" i="1"/>
  <c r="Z1467" i="1"/>
  <c r="Y1467" i="1"/>
  <c r="X1467" i="1"/>
  <c r="W1467" i="1"/>
  <c r="V1467" i="1"/>
  <c r="U1467" i="1"/>
  <c r="S1467" i="1"/>
  <c r="R1467" i="1"/>
  <c r="Q1467" i="1"/>
  <c r="P1467" i="1"/>
  <c r="O1467" i="1"/>
  <c r="N1467" i="1"/>
  <c r="M1467" i="1"/>
  <c r="L1467" i="1"/>
  <c r="K1467" i="1"/>
  <c r="J1467" i="1"/>
  <c r="I1467" i="1"/>
  <c r="H1467" i="1"/>
  <c r="G1467" i="1"/>
  <c r="F1467" i="1"/>
  <c r="E1467" i="1"/>
  <c r="D1467" i="1"/>
  <c r="C1467" i="1"/>
  <c r="B1467" i="1"/>
  <c r="A1467" i="1"/>
  <c r="AB1466" i="1"/>
  <c r="AA1466" i="1"/>
  <c r="Z1466" i="1"/>
  <c r="Y1466" i="1"/>
  <c r="X1466" i="1"/>
  <c r="W1466" i="1"/>
  <c r="V1466" i="1"/>
  <c r="U1466" i="1"/>
  <c r="S1466" i="1"/>
  <c r="R1466" i="1"/>
  <c r="Q1466" i="1"/>
  <c r="P1466" i="1"/>
  <c r="O1466" i="1"/>
  <c r="N1466" i="1"/>
  <c r="M1466" i="1"/>
  <c r="L1466" i="1"/>
  <c r="K1466" i="1"/>
  <c r="J1466" i="1"/>
  <c r="I1466" i="1"/>
  <c r="H1466" i="1"/>
  <c r="G1466" i="1"/>
  <c r="F1466" i="1"/>
  <c r="E1466" i="1"/>
  <c r="D1466" i="1"/>
  <c r="C1466" i="1"/>
  <c r="B1466" i="1"/>
  <c r="A1466" i="1"/>
  <c r="AB1465" i="1"/>
  <c r="AA1465" i="1"/>
  <c r="Z1465" i="1"/>
  <c r="Y1465" i="1"/>
  <c r="X1465" i="1"/>
  <c r="W1465" i="1"/>
  <c r="V1465" i="1"/>
  <c r="U1465" i="1"/>
  <c r="S1465" i="1"/>
  <c r="R1465" i="1"/>
  <c r="Q1465" i="1"/>
  <c r="P1465" i="1"/>
  <c r="O1465" i="1"/>
  <c r="N1465" i="1"/>
  <c r="M1465" i="1"/>
  <c r="L1465" i="1"/>
  <c r="K1465" i="1"/>
  <c r="J1465" i="1"/>
  <c r="I1465" i="1"/>
  <c r="H1465" i="1"/>
  <c r="G1465" i="1"/>
  <c r="F1465" i="1"/>
  <c r="E1465" i="1"/>
  <c r="D1465" i="1"/>
  <c r="C1465" i="1"/>
  <c r="B1465" i="1"/>
  <c r="A1465" i="1"/>
  <c r="AB1464" i="1"/>
  <c r="AA1464" i="1"/>
  <c r="Z1464" i="1"/>
  <c r="Y1464" i="1"/>
  <c r="X1464" i="1"/>
  <c r="W1464" i="1"/>
  <c r="V1464" i="1"/>
  <c r="U1464" i="1"/>
  <c r="S1464" i="1"/>
  <c r="R1464" i="1"/>
  <c r="Q1464" i="1"/>
  <c r="P1464" i="1"/>
  <c r="O1464" i="1"/>
  <c r="N1464" i="1"/>
  <c r="M1464" i="1"/>
  <c r="L1464" i="1"/>
  <c r="K1464" i="1"/>
  <c r="J1464" i="1"/>
  <c r="I1464" i="1"/>
  <c r="H1464" i="1"/>
  <c r="G1464" i="1"/>
  <c r="F1464" i="1"/>
  <c r="E1464" i="1"/>
  <c r="D1464" i="1"/>
  <c r="C1464" i="1"/>
  <c r="B1464" i="1"/>
  <c r="A1464" i="1"/>
  <c r="AB1463" i="1"/>
  <c r="AA1463" i="1"/>
  <c r="Z1463" i="1"/>
  <c r="Y1463" i="1"/>
  <c r="X1463" i="1"/>
  <c r="W1463" i="1"/>
  <c r="V1463" i="1"/>
  <c r="U1463" i="1"/>
  <c r="S1463" i="1"/>
  <c r="R1463" i="1"/>
  <c r="Q1463" i="1"/>
  <c r="P1463" i="1"/>
  <c r="O1463" i="1"/>
  <c r="N1463" i="1"/>
  <c r="M1463" i="1"/>
  <c r="L1463" i="1"/>
  <c r="K1463" i="1"/>
  <c r="J1463" i="1"/>
  <c r="I1463" i="1"/>
  <c r="H1463" i="1"/>
  <c r="G1463" i="1"/>
  <c r="F1463" i="1"/>
  <c r="E1463" i="1"/>
  <c r="D1463" i="1"/>
  <c r="C1463" i="1"/>
  <c r="B1463" i="1"/>
  <c r="A1463" i="1"/>
  <c r="AB1462" i="1"/>
  <c r="AA1462" i="1"/>
  <c r="Z1462" i="1"/>
  <c r="Y1462" i="1"/>
  <c r="X1462" i="1"/>
  <c r="W1462" i="1"/>
  <c r="V1462" i="1"/>
  <c r="U1462" i="1"/>
  <c r="S1462" i="1"/>
  <c r="R1462" i="1"/>
  <c r="Q1462" i="1"/>
  <c r="P1462" i="1"/>
  <c r="O1462" i="1"/>
  <c r="N1462" i="1"/>
  <c r="M1462" i="1"/>
  <c r="L1462" i="1"/>
  <c r="K1462" i="1"/>
  <c r="J1462" i="1"/>
  <c r="I1462" i="1"/>
  <c r="H1462" i="1"/>
  <c r="G1462" i="1"/>
  <c r="F1462" i="1"/>
  <c r="E1462" i="1"/>
  <c r="D1462" i="1"/>
  <c r="C1462" i="1"/>
  <c r="B1462" i="1"/>
  <c r="A1462" i="1"/>
  <c r="AB1461" i="1"/>
  <c r="AA1461" i="1"/>
  <c r="Z1461" i="1"/>
  <c r="Y1461" i="1"/>
  <c r="X1461" i="1"/>
  <c r="W1461" i="1"/>
  <c r="V1461" i="1"/>
  <c r="U1461" i="1"/>
  <c r="S1461" i="1"/>
  <c r="R1461" i="1"/>
  <c r="Q1461" i="1"/>
  <c r="P1461" i="1"/>
  <c r="O1461" i="1"/>
  <c r="N1461" i="1"/>
  <c r="M1461" i="1"/>
  <c r="L1461" i="1"/>
  <c r="K1461" i="1"/>
  <c r="J1461" i="1"/>
  <c r="I1461" i="1"/>
  <c r="H1461" i="1"/>
  <c r="G1461" i="1"/>
  <c r="F1461" i="1"/>
  <c r="E1461" i="1"/>
  <c r="D1461" i="1"/>
  <c r="C1461" i="1"/>
  <c r="B1461" i="1"/>
  <c r="A1461" i="1"/>
  <c r="AB1460" i="1"/>
  <c r="AA1460" i="1"/>
  <c r="Z1460" i="1"/>
  <c r="Y1460" i="1"/>
  <c r="X1460" i="1"/>
  <c r="W1460" i="1"/>
  <c r="V1460" i="1"/>
  <c r="U1460" i="1"/>
  <c r="S1460" i="1"/>
  <c r="R1460" i="1"/>
  <c r="Q1460" i="1"/>
  <c r="P1460" i="1"/>
  <c r="O1460" i="1"/>
  <c r="N1460" i="1"/>
  <c r="M1460" i="1"/>
  <c r="L1460" i="1"/>
  <c r="K1460" i="1"/>
  <c r="J1460" i="1"/>
  <c r="I1460" i="1"/>
  <c r="H1460" i="1"/>
  <c r="G1460" i="1"/>
  <c r="F1460" i="1"/>
  <c r="E1460" i="1"/>
  <c r="D1460" i="1"/>
  <c r="C1460" i="1"/>
  <c r="B1460" i="1"/>
  <c r="A1460" i="1"/>
  <c r="AB1459" i="1"/>
  <c r="AA1459" i="1"/>
  <c r="Z1459" i="1"/>
  <c r="Y1459" i="1"/>
  <c r="X1459" i="1"/>
  <c r="W1459" i="1"/>
  <c r="V1459" i="1"/>
  <c r="U1459" i="1"/>
  <c r="S1459" i="1"/>
  <c r="R1459" i="1"/>
  <c r="Q1459" i="1"/>
  <c r="P1459" i="1"/>
  <c r="O1459" i="1"/>
  <c r="N1459" i="1"/>
  <c r="M1459" i="1"/>
  <c r="L1459" i="1"/>
  <c r="K1459" i="1"/>
  <c r="J1459" i="1"/>
  <c r="I1459" i="1"/>
  <c r="H1459" i="1"/>
  <c r="G1459" i="1"/>
  <c r="F1459" i="1"/>
  <c r="E1459" i="1"/>
  <c r="D1459" i="1"/>
  <c r="C1459" i="1"/>
  <c r="B1459" i="1"/>
  <c r="A1459" i="1"/>
  <c r="AB1458" i="1"/>
  <c r="AA1458" i="1"/>
  <c r="Z1458" i="1"/>
  <c r="Y1458" i="1"/>
  <c r="X1458" i="1"/>
  <c r="W1458" i="1"/>
  <c r="V1458" i="1"/>
  <c r="U1458" i="1"/>
  <c r="S1458" i="1"/>
  <c r="R1458" i="1"/>
  <c r="Q1458" i="1"/>
  <c r="P1458" i="1"/>
  <c r="O1458" i="1"/>
  <c r="N1458" i="1"/>
  <c r="M1458" i="1"/>
  <c r="L1458" i="1"/>
  <c r="K1458" i="1"/>
  <c r="J1458" i="1"/>
  <c r="I1458" i="1"/>
  <c r="H1458" i="1"/>
  <c r="G1458" i="1"/>
  <c r="F1458" i="1"/>
  <c r="E1458" i="1"/>
  <c r="D1458" i="1"/>
  <c r="C1458" i="1"/>
  <c r="B1458" i="1"/>
  <c r="A1458" i="1"/>
  <c r="AB1457" i="1"/>
  <c r="AA1457" i="1"/>
  <c r="Z1457" i="1"/>
  <c r="Y1457" i="1"/>
  <c r="X1457" i="1"/>
  <c r="W1457" i="1"/>
  <c r="V1457" i="1"/>
  <c r="U1457" i="1"/>
  <c r="S1457" i="1"/>
  <c r="R1457" i="1"/>
  <c r="Q1457" i="1"/>
  <c r="P1457" i="1"/>
  <c r="O1457" i="1"/>
  <c r="N1457" i="1"/>
  <c r="M1457" i="1"/>
  <c r="L1457" i="1"/>
  <c r="K1457" i="1"/>
  <c r="J1457" i="1"/>
  <c r="I1457" i="1"/>
  <c r="H1457" i="1"/>
  <c r="G1457" i="1"/>
  <c r="F1457" i="1"/>
  <c r="E1457" i="1"/>
  <c r="D1457" i="1"/>
  <c r="C1457" i="1"/>
  <c r="B1457" i="1"/>
  <c r="A1457" i="1"/>
  <c r="AB1456" i="1"/>
  <c r="AA1456" i="1"/>
  <c r="Z1456" i="1"/>
  <c r="Y1456" i="1"/>
  <c r="X1456" i="1"/>
  <c r="W1456" i="1"/>
  <c r="V1456" i="1"/>
  <c r="U1456" i="1"/>
  <c r="S1456" i="1"/>
  <c r="R1456" i="1"/>
  <c r="Q1456" i="1"/>
  <c r="P1456" i="1"/>
  <c r="O1456" i="1"/>
  <c r="N1456" i="1"/>
  <c r="M1456" i="1"/>
  <c r="L1456" i="1"/>
  <c r="K1456" i="1"/>
  <c r="J1456" i="1"/>
  <c r="I1456" i="1"/>
  <c r="H1456" i="1"/>
  <c r="G1456" i="1"/>
  <c r="F1456" i="1"/>
  <c r="E1456" i="1"/>
  <c r="D1456" i="1"/>
  <c r="C1456" i="1"/>
  <c r="B1456" i="1"/>
  <c r="A1456" i="1"/>
  <c r="AB1455" i="1"/>
  <c r="AA1455" i="1"/>
  <c r="Z1455" i="1"/>
  <c r="Y1455" i="1"/>
  <c r="X1455" i="1"/>
  <c r="W1455" i="1"/>
  <c r="V1455" i="1"/>
  <c r="U1455" i="1"/>
  <c r="S1455" i="1"/>
  <c r="R1455" i="1"/>
  <c r="Q1455" i="1"/>
  <c r="P1455" i="1"/>
  <c r="O1455" i="1"/>
  <c r="N1455" i="1"/>
  <c r="M1455" i="1"/>
  <c r="L1455" i="1"/>
  <c r="K1455" i="1"/>
  <c r="J1455" i="1"/>
  <c r="I1455" i="1"/>
  <c r="H1455" i="1"/>
  <c r="G1455" i="1"/>
  <c r="F1455" i="1"/>
  <c r="E1455" i="1"/>
  <c r="D1455" i="1"/>
  <c r="C1455" i="1"/>
  <c r="B1455" i="1"/>
  <c r="A1455" i="1"/>
  <c r="AB1454" i="1"/>
  <c r="AA1454" i="1"/>
  <c r="Z1454" i="1"/>
  <c r="Y1454" i="1"/>
  <c r="X1454" i="1"/>
  <c r="W1454" i="1"/>
  <c r="V1454" i="1"/>
  <c r="U1454" i="1"/>
  <c r="S1454" i="1"/>
  <c r="R1454" i="1"/>
  <c r="Q1454" i="1"/>
  <c r="P1454" i="1"/>
  <c r="O1454" i="1"/>
  <c r="N1454" i="1"/>
  <c r="M1454" i="1"/>
  <c r="L1454" i="1"/>
  <c r="K1454" i="1"/>
  <c r="J1454" i="1"/>
  <c r="I1454" i="1"/>
  <c r="H1454" i="1"/>
  <c r="G1454" i="1"/>
  <c r="F1454" i="1"/>
  <c r="E1454" i="1"/>
  <c r="D1454" i="1"/>
  <c r="C1454" i="1"/>
  <c r="B1454" i="1"/>
  <c r="A1454" i="1"/>
  <c r="AB1453" i="1"/>
  <c r="AA1453" i="1"/>
  <c r="Z1453" i="1"/>
  <c r="Y1453" i="1"/>
  <c r="X1453" i="1"/>
  <c r="W1453" i="1"/>
  <c r="V1453" i="1"/>
  <c r="U1453" i="1"/>
  <c r="S1453" i="1"/>
  <c r="R1453" i="1"/>
  <c r="Q1453" i="1"/>
  <c r="P1453" i="1"/>
  <c r="O1453" i="1"/>
  <c r="N1453" i="1"/>
  <c r="M1453" i="1"/>
  <c r="L1453" i="1"/>
  <c r="K1453" i="1"/>
  <c r="J1453" i="1"/>
  <c r="I1453" i="1"/>
  <c r="H1453" i="1"/>
  <c r="G1453" i="1"/>
  <c r="F1453" i="1"/>
  <c r="E1453" i="1"/>
  <c r="D1453" i="1"/>
  <c r="C1453" i="1"/>
  <c r="B1453" i="1"/>
  <c r="A1453" i="1"/>
  <c r="AB1452" i="1"/>
  <c r="AA1452" i="1"/>
  <c r="Z1452" i="1"/>
  <c r="Y1452" i="1"/>
  <c r="X1452" i="1"/>
  <c r="W1452" i="1"/>
  <c r="V1452" i="1"/>
  <c r="U1452" i="1"/>
  <c r="S1452" i="1"/>
  <c r="R1452" i="1"/>
  <c r="Q1452" i="1"/>
  <c r="P1452" i="1"/>
  <c r="O1452" i="1"/>
  <c r="N1452" i="1"/>
  <c r="M1452" i="1"/>
  <c r="L1452" i="1"/>
  <c r="K1452" i="1"/>
  <c r="J1452" i="1"/>
  <c r="I1452" i="1"/>
  <c r="H1452" i="1"/>
  <c r="G1452" i="1"/>
  <c r="F1452" i="1"/>
  <c r="E1452" i="1"/>
  <c r="D1452" i="1"/>
  <c r="C1452" i="1"/>
  <c r="B1452" i="1"/>
  <c r="A1452" i="1"/>
  <c r="AB1451" i="1"/>
  <c r="AA1451" i="1"/>
  <c r="Z1451" i="1"/>
  <c r="Y1451" i="1"/>
  <c r="X1451" i="1"/>
  <c r="W1451" i="1"/>
  <c r="V1451" i="1"/>
  <c r="U1451" i="1"/>
  <c r="S1451" i="1"/>
  <c r="R1451" i="1"/>
  <c r="Q1451" i="1"/>
  <c r="P1451" i="1"/>
  <c r="O1451" i="1"/>
  <c r="N1451" i="1"/>
  <c r="M1451" i="1"/>
  <c r="L1451" i="1"/>
  <c r="K1451" i="1"/>
  <c r="J1451" i="1"/>
  <c r="I1451" i="1"/>
  <c r="H1451" i="1"/>
  <c r="G1451" i="1"/>
  <c r="F1451" i="1"/>
  <c r="E1451" i="1"/>
  <c r="D1451" i="1"/>
  <c r="C1451" i="1"/>
  <c r="B1451" i="1"/>
  <c r="A1451" i="1"/>
  <c r="AB1450" i="1"/>
  <c r="AA1450" i="1"/>
  <c r="Z1450" i="1"/>
  <c r="Y1450" i="1"/>
  <c r="X1450" i="1"/>
  <c r="W1450" i="1"/>
  <c r="V1450" i="1"/>
  <c r="U1450" i="1"/>
  <c r="S1450" i="1"/>
  <c r="R1450" i="1"/>
  <c r="Q1450" i="1"/>
  <c r="P1450" i="1"/>
  <c r="O1450" i="1"/>
  <c r="N1450" i="1"/>
  <c r="M1450" i="1"/>
  <c r="L1450" i="1"/>
  <c r="K1450" i="1"/>
  <c r="J1450" i="1"/>
  <c r="I1450" i="1"/>
  <c r="H1450" i="1"/>
  <c r="G1450" i="1"/>
  <c r="F1450" i="1"/>
  <c r="E1450" i="1"/>
  <c r="D1450" i="1"/>
  <c r="C1450" i="1"/>
  <c r="B1450" i="1"/>
  <c r="A1450" i="1"/>
  <c r="AB1449" i="1"/>
  <c r="AA1449" i="1"/>
  <c r="Z1449" i="1"/>
  <c r="Y1449" i="1"/>
  <c r="X1449" i="1"/>
  <c r="W1449" i="1"/>
  <c r="V1449" i="1"/>
  <c r="U1449" i="1"/>
  <c r="S1449" i="1"/>
  <c r="R1449" i="1"/>
  <c r="Q1449" i="1"/>
  <c r="P1449" i="1"/>
  <c r="O1449" i="1"/>
  <c r="N1449" i="1"/>
  <c r="M1449" i="1"/>
  <c r="L1449" i="1"/>
  <c r="K1449" i="1"/>
  <c r="J1449" i="1"/>
  <c r="I1449" i="1"/>
  <c r="H1449" i="1"/>
  <c r="G1449" i="1"/>
  <c r="F1449" i="1"/>
  <c r="E1449" i="1"/>
  <c r="D1449" i="1"/>
  <c r="C1449" i="1"/>
  <c r="B1449" i="1"/>
  <c r="A1449" i="1"/>
  <c r="AB1448" i="1"/>
  <c r="AA1448" i="1"/>
  <c r="Z1448" i="1"/>
  <c r="Y1448" i="1"/>
  <c r="X1448" i="1"/>
  <c r="W1448" i="1"/>
  <c r="V1448" i="1"/>
  <c r="U1448" i="1"/>
  <c r="S1448" i="1"/>
  <c r="R1448" i="1"/>
  <c r="Q1448" i="1"/>
  <c r="P1448" i="1"/>
  <c r="O1448" i="1"/>
  <c r="N1448" i="1"/>
  <c r="M1448" i="1"/>
  <c r="L1448" i="1"/>
  <c r="K1448" i="1"/>
  <c r="J1448" i="1"/>
  <c r="I1448" i="1"/>
  <c r="H1448" i="1"/>
  <c r="G1448" i="1"/>
  <c r="F1448" i="1"/>
  <c r="E1448" i="1"/>
  <c r="D1448" i="1"/>
  <c r="C1448" i="1"/>
  <c r="B1448" i="1"/>
  <c r="A1448" i="1"/>
  <c r="AB1447" i="1"/>
  <c r="AA1447" i="1"/>
  <c r="Z1447" i="1"/>
  <c r="Y1447" i="1"/>
  <c r="X1447" i="1"/>
  <c r="W1447" i="1"/>
  <c r="V1447" i="1"/>
  <c r="U1447" i="1"/>
  <c r="S1447" i="1"/>
  <c r="R1447" i="1"/>
  <c r="Q1447" i="1"/>
  <c r="P1447" i="1"/>
  <c r="O1447" i="1"/>
  <c r="N1447" i="1"/>
  <c r="M1447" i="1"/>
  <c r="L1447" i="1"/>
  <c r="K1447" i="1"/>
  <c r="J1447" i="1"/>
  <c r="I1447" i="1"/>
  <c r="H1447" i="1"/>
  <c r="G1447" i="1"/>
  <c r="F1447" i="1"/>
  <c r="E1447" i="1"/>
  <c r="D1447" i="1"/>
  <c r="C1447" i="1"/>
  <c r="B1447" i="1"/>
  <c r="A1447" i="1"/>
  <c r="AB1446" i="1"/>
  <c r="AA1446" i="1"/>
  <c r="Z1446" i="1"/>
  <c r="Y1446" i="1"/>
  <c r="X1446" i="1"/>
  <c r="W1446" i="1"/>
  <c r="V1446" i="1"/>
  <c r="U1446" i="1"/>
  <c r="S1446" i="1"/>
  <c r="R1446" i="1"/>
  <c r="Q1446" i="1"/>
  <c r="P1446" i="1"/>
  <c r="O1446" i="1"/>
  <c r="N1446" i="1"/>
  <c r="M1446" i="1"/>
  <c r="L1446" i="1"/>
  <c r="K1446" i="1"/>
  <c r="J1446" i="1"/>
  <c r="I1446" i="1"/>
  <c r="H1446" i="1"/>
  <c r="G1446" i="1"/>
  <c r="F1446" i="1"/>
  <c r="E1446" i="1"/>
  <c r="D1446" i="1"/>
  <c r="C1446" i="1"/>
  <c r="B1446" i="1"/>
  <c r="A1446" i="1"/>
  <c r="AB1445" i="1"/>
  <c r="AA1445" i="1"/>
  <c r="Z1445" i="1"/>
  <c r="Y1445" i="1"/>
  <c r="X1445" i="1"/>
  <c r="W1445" i="1"/>
  <c r="V1445" i="1"/>
  <c r="U1445" i="1"/>
  <c r="S1445" i="1"/>
  <c r="R1445" i="1"/>
  <c r="Q1445" i="1"/>
  <c r="P1445" i="1"/>
  <c r="O1445" i="1"/>
  <c r="N1445" i="1"/>
  <c r="M1445" i="1"/>
  <c r="L1445" i="1"/>
  <c r="K1445" i="1"/>
  <c r="J1445" i="1"/>
  <c r="I1445" i="1"/>
  <c r="H1445" i="1"/>
  <c r="G1445" i="1"/>
  <c r="F1445" i="1"/>
  <c r="E1445" i="1"/>
  <c r="D1445" i="1"/>
  <c r="C1445" i="1"/>
  <c r="B1445" i="1"/>
  <c r="A1445" i="1"/>
  <c r="AB1444" i="1"/>
  <c r="AA1444" i="1"/>
  <c r="Z1444" i="1"/>
  <c r="Y1444" i="1"/>
  <c r="X1444" i="1"/>
  <c r="W1444" i="1"/>
  <c r="V1444" i="1"/>
  <c r="U1444" i="1"/>
  <c r="S1444" i="1"/>
  <c r="R1444" i="1"/>
  <c r="Q1444" i="1"/>
  <c r="P1444" i="1"/>
  <c r="O1444" i="1"/>
  <c r="N1444" i="1"/>
  <c r="M1444" i="1"/>
  <c r="L1444" i="1"/>
  <c r="K1444" i="1"/>
  <c r="J1444" i="1"/>
  <c r="I1444" i="1"/>
  <c r="H1444" i="1"/>
  <c r="G1444" i="1"/>
  <c r="F1444" i="1"/>
  <c r="E1444" i="1"/>
  <c r="D1444" i="1"/>
  <c r="C1444" i="1"/>
  <c r="B1444" i="1"/>
  <c r="A1444" i="1"/>
  <c r="AB1443" i="1"/>
  <c r="AA1443" i="1"/>
  <c r="Z1443" i="1"/>
  <c r="Y1443" i="1"/>
  <c r="X1443" i="1"/>
  <c r="W1443" i="1"/>
  <c r="V1443" i="1"/>
  <c r="U1443" i="1"/>
  <c r="S1443" i="1"/>
  <c r="R1443" i="1"/>
  <c r="Q1443" i="1"/>
  <c r="P1443" i="1"/>
  <c r="O1443" i="1"/>
  <c r="N1443" i="1"/>
  <c r="M1443" i="1"/>
  <c r="L1443" i="1"/>
  <c r="K1443" i="1"/>
  <c r="J1443" i="1"/>
  <c r="I1443" i="1"/>
  <c r="H1443" i="1"/>
  <c r="G1443" i="1"/>
  <c r="F1443" i="1"/>
  <c r="E1443" i="1"/>
  <c r="D1443" i="1"/>
  <c r="C1443" i="1"/>
  <c r="B1443" i="1"/>
  <c r="A1443" i="1"/>
  <c r="AB1442" i="1"/>
  <c r="AA1442" i="1"/>
  <c r="Z1442" i="1"/>
  <c r="Y1442" i="1"/>
  <c r="X1442" i="1"/>
  <c r="W1442" i="1"/>
  <c r="V1442" i="1"/>
  <c r="U1442" i="1"/>
  <c r="S1442" i="1"/>
  <c r="R1442" i="1"/>
  <c r="Q1442" i="1"/>
  <c r="P1442" i="1"/>
  <c r="O1442" i="1"/>
  <c r="N1442" i="1"/>
  <c r="M1442" i="1"/>
  <c r="L1442" i="1"/>
  <c r="K1442" i="1"/>
  <c r="J1442" i="1"/>
  <c r="I1442" i="1"/>
  <c r="H1442" i="1"/>
  <c r="G1442" i="1"/>
  <c r="F1442" i="1"/>
  <c r="E1442" i="1"/>
  <c r="D1442" i="1"/>
  <c r="C1442" i="1"/>
  <c r="B1442" i="1"/>
  <c r="A1442" i="1"/>
  <c r="AB1441" i="1"/>
  <c r="AA1441" i="1"/>
  <c r="Z1441" i="1"/>
  <c r="Y1441" i="1"/>
  <c r="X1441" i="1"/>
  <c r="W1441" i="1"/>
  <c r="V1441" i="1"/>
  <c r="U1441" i="1"/>
  <c r="S1441" i="1"/>
  <c r="R1441" i="1"/>
  <c r="Q1441" i="1"/>
  <c r="P1441" i="1"/>
  <c r="O1441" i="1"/>
  <c r="N1441" i="1"/>
  <c r="M1441" i="1"/>
  <c r="L1441" i="1"/>
  <c r="K1441" i="1"/>
  <c r="J1441" i="1"/>
  <c r="I1441" i="1"/>
  <c r="H1441" i="1"/>
  <c r="G1441" i="1"/>
  <c r="F1441" i="1"/>
  <c r="E1441" i="1"/>
  <c r="D1441" i="1"/>
  <c r="C1441" i="1"/>
  <c r="B1441" i="1"/>
  <c r="A1441" i="1"/>
  <c r="AB1440" i="1"/>
  <c r="AA1440" i="1"/>
  <c r="Z1440" i="1"/>
  <c r="Y1440" i="1"/>
  <c r="X1440" i="1"/>
  <c r="W1440" i="1"/>
  <c r="V1440" i="1"/>
  <c r="U1440" i="1"/>
  <c r="S1440" i="1"/>
  <c r="R1440" i="1"/>
  <c r="Q1440" i="1"/>
  <c r="P1440" i="1"/>
  <c r="O1440" i="1"/>
  <c r="N1440" i="1"/>
  <c r="M1440" i="1"/>
  <c r="L1440" i="1"/>
  <c r="K1440" i="1"/>
  <c r="J1440" i="1"/>
  <c r="I1440" i="1"/>
  <c r="H1440" i="1"/>
  <c r="G1440" i="1"/>
  <c r="F1440" i="1"/>
  <c r="E1440" i="1"/>
  <c r="D1440" i="1"/>
  <c r="C1440" i="1"/>
  <c r="B1440" i="1"/>
  <c r="A1440" i="1"/>
  <c r="AB1439" i="1"/>
  <c r="AA1439" i="1"/>
  <c r="Z1439" i="1"/>
  <c r="Y1439" i="1"/>
  <c r="X1439" i="1"/>
  <c r="W1439" i="1"/>
  <c r="V1439" i="1"/>
  <c r="U1439" i="1"/>
  <c r="S1439" i="1"/>
  <c r="R1439" i="1"/>
  <c r="Q1439" i="1"/>
  <c r="P1439" i="1"/>
  <c r="O1439" i="1"/>
  <c r="N1439" i="1"/>
  <c r="M1439" i="1"/>
  <c r="L1439" i="1"/>
  <c r="K1439" i="1"/>
  <c r="J1439" i="1"/>
  <c r="I1439" i="1"/>
  <c r="H1439" i="1"/>
  <c r="G1439" i="1"/>
  <c r="F1439" i="1"/>
  <c r="E1439" i="1"/>
  <c r="D1439" i="1"/>
  <c r="C1439" i="1"/>
  <c r="B1439" i="1"/>
  <c r="A1439" i="1"/>
  <c r="AB1438" i="1"/>
  <c r="AA1438" i="1"/>
  <c r="Z1438" i="1"/>
  <c r="Y1438" i="1"/>
  <c r="X1438" i="1"/>
  <c r="W1438" i="1"/>
  <c r="V1438" i="1"/>
  <c r="U1438" i="1"/>
  <c r="S1438" i="1"/>
  <c r="R1438" i="1"/>
  <c r="Q1438" i="1"/>
  <c r="P1438" i="1"/>
  <c r="O1438" i="1"/>
  <c r="N1438" i="1"/>
  <c r="M1438" i="1"/>
  <c r="L1438" i="1"/>
  <c r="K1438" i="1"/>
  <c r="J1438" i="1"/>
  <c r="I1438" i="1"/>
  <c r="H1438" i="1"/>
  <c r="G1438" i="1"/>
  <c r="F1438" i="1"/>
  <c r="E1438" i="1"/>
  <c r="D1438" i="1"/>
  <c r="C1438" i="1"/>
  <c r="B1438" i="1"/>
  <c r="A1438" i="1"/>
  <c r="AB1437" i="1"/>
  <c r="AA1437" i="1"/>
  <c r="Z1437" i="1"/>
  <c r="Y1437" i="1"/>
  <c r="X1437" i="1"/>
  <c r="W1437" i="1"/>
  <c r="V1437" i="1"/>
  <c r="U1437" i="1"/>
  <c r="S1437" i="1"/>
  <c r="R1437" i="1"/>
  <c r="Q1437" i="1"/>
  <c r="P1437" i="1"/>
  <c r="O1437" i="1"/>
  <c r="N1437" i="1"/>
  <c r="M1437" i="1"/>
  <c r="L1437" i="1"/>
  <c r="K1437" i="1"/>
  <c r="J1437" i="1"/>
  <c r="I1437" i="1"/>
  <c r="H1437" i="1"/>
  <c r="G1437" i="1"/>
  <c r="F1437" i="1"/>
  <c r="E1437" i="1"/>
  <c r="D1437" i="1"/>
  <c r="C1437" i="1"/>
  <c r="B1437" i="1"/>
  <c r="A1437" i="1"/>
  <c r="AB1436" i="1"/>
  <c r="AA1436" i="1"/>
  <c r="Z1436" i="1"/>
  <c r="Y1436" i="1"/>
  <c r="X1436" i="1"/>
  <c r="W1436" i="1"/>
  <c r="V1436" i="1"/>
  <c r="U1436" i="1"/>
  <c r="S1436" i="1"/>
  <c r="R1436" i="1"/>
  <c r="Q1436" i="1"/>
  <c r="P1436" i="1"/>
  <c r="O1436" i="1"/>
  <c r="N1436" i="1"/>
  <c r="M1436" i="1"/>
  <c r="L1436" i="1"/>
  <c r="K1436" i="1"/>
  <c r="J1436" i="1"/>
  <c r="I1436" i="1"/>
  <c r="H1436" i="1"/>
  <c r="G1436" i="1"/>
  <c r="F1436" i="1"/>
  <c r="E1436" i="1"/>
  <c r="D1436" i="1"/>
  <c r="C1436" i="1"/>
  <c r="B1436" i="1"/>
  <c r="A1436" i="1"/>
  <c r="AB1435" i="1"/>
  <c r="AA1435" i="1"/>
  <c r="Z1435" i="1"/>
  <c r="Y1435" i="1"/>
  <c r="X1435" i="1"/>
  <c r="W1435" i="1"/>
  <c r="V1435" i="1"/>
  <c r="U1435" i="1"/>
  <c r="S1435" i="1"/>
  <c r="R1435" i="1"/>
  <c r="Q1435" i="1"/>
  <c r="P1435" i="1"/>
  <c r="O1435" i="1"/>
  <c r="N1435" i="1"/>
  <c r="M1435" i="1"/>
  <c r="L1435" i="1"/>
  <c r="K1435" i="1"/>
  <c r="J1435" i="1"/>
  <c r="I1435" i="1"/>
  <c r="H1435" i="1"/>
  <c r="G1435" i="1"/>
  <c r="F1435" i="1"/>
  <c r="E1435" i="1"/>
  <c r="D1435" i="1"/>
  <c r="C1435" i="1"/>
  <c r="B1435" i="1"/>
  <c r="A1435" i="1"/>
  <c r="AB1434" i="1"/>
  <c r="AA1434" i="1"/>
  <c r="Z1434" i="1"/>
  <c r="Y1434" i="1"/>
  <c r="X1434" i="1"/>
  <c r="W1434" i="1"/>
  <c r="V1434" i="1"/>
  <c r="U1434" i="1"/>
  <c r="S1434" i="1"/>
  <c r="R1434" i="1"/>
  <c r="Q1434" i="1"/>
  <c r="P1434" i="1"/>
  <c r="O1434" i="1"/>
  <c r="N1434" i="1"/>
  <c r="M1434" i="1"/>
  <c r="L1434" i="1"/>
  <c r="K1434" i="1"/>
  <c r="J1434" i="1"/>
  <c r="I1434" i="1"/>
  <c r="H1434" i="1"/>
  <c r="G1434" i="1"/>
  <c r="F1434" i="1"/>
  <c r="E1434" i="1"/>
  <c r="D1434" i="1"/>
  <c r="C1434" i="1"/>
  <c r="B1434" i="1"/>
  <c r="A1434" i="1"/>
  <c r="AB1433" i="1"/>
  <c r="AA1433" i="1"/>
  <c r="Z1433" i="1"/>
  <c r="Y1433" i="1"/>
  <c r="X1433" i="1"/>
  <c r="W1433" i="1"/>
  <c r="V1433" i="1"/>
  <c r="U1433" i="1"/>
  <c r="S1433" i="1"/>
  <c r="R1433" i="1"/>
  <c r="Q1433" i="1"/>
  <c r="P1433" i="1"/>
  <c r="O1433" i="1"/>
  <c r="N1433" i="1"/>
  <c r="M1433" i="1"/>
  <c r="L1433" i="1"/>
  <c r="K1433" i="1"/>
  <c r="J1433" i="1"/>
  <c r="I1433" i="1"/>
  <c r="H1433" i="1"/>
  <c r="G1433" i="1"/>
  <c r="F1433" i="1"/>
  <c r="E1433" i="1"/>
  <c r="D1433" i="1"/>
  <c r="C1433" i="1"/>
  <c r="B1433" i="1"/>
  <c r="A1433" i="1"/>
  <c r="AB1432" i="1"/>
  <c r="AA1432" i="1"/>
  <c r="Z1432" i="1"/>
  <c r="Y1432" i="1"/>
  <c r="X1432" i="1"/>
  <c r="W1432" i="1"/>
  <c r="V1432" i="1"/>
  <c r="U1432" i="1"/>
  <c r="S1432" i="1"/>
  <c r="R1432" i="1"/>
  <c r="Q1432" i="1"/>
  <c r="P1432" i="1"/>
  <c r="O1432" i="1"/>
  <c r="N1432" i="1"/>
  <c r="M1432" i="1"/>
  <c r="L1432" i="1"/>
  <c r="K1432" i="1"/>
  <c r="J1432" i="1"/>
  <c r="I1432" i="1"/>
  <c r="H1432" i="1"/>
  <c r="G1432" i="1"/>
  <c r="F1432" i="1"/>
  <c r="E1432" i="1"/>
  <c r="D1432" i="1"/>
  <c r="C1432" i="1"/>
  <c r="B1432" i="1"/>
  <c r="A1432" i="1"/>
  <c r="AB1431" i="1"/>
  <c r="AA1431" i="1"/>
  <c r="Z1431" i="1"/>
  <c r="Y1431" i="1"/>
  <c r="X1431" i="1"/>
  <c r="W1431" i="1"/>
  <c r="V1431" i="1"/>
  <c r="U1431" i="1"/>
  <c r="S1431" i="1"/>
  <c r="R1431" i="1"/>
  <c r="Q1431" i="1"/>
  <c r="P1431" i="1"/>
  <c r="O1431" i="1"/>
  <c r="N1431" i="1"/>
  <c r="M1431" i="1"/>
  <c r="L1431" i="1"/>
  <c r="K1431" i="1"/>
  <c r="J1431" i="1"/>
  <c r="I1431" i="1"/>
  <c r="H1431" i="1"/>
  <c r="G1431" i="1"/>
  <c r="F1431" i="1"/>
  <c r="E1431" i="1"/>
  <c r="D1431" i="1"/>
  <c r="C1431" i="1"/>
  <c r="B1431" i="1"/>
  <c r="A1431" i="1"/>
  <c r="AB1430" i="1"/>
  <c r="AA1430" i="1"/>
  <c r="Z1430" i="1"/>
  <c r="Y1430" i="1"/>
  <c r="X1430" i="1"/>
  <c r="W1430" i="1"/>
  <c r="V1430" i="1"/>
  <c r="U1430" i="1"/>
  <c r="S1430" i="1"/>
  <c r="R1430" i="1"/>
  <c r="Q1430" i="1"/>
  <c r="P1430" i="1"/>
  <c r="O1430" i="1"/>
  <c r="N1430" i="1"/>
  <c r="M1430" i="1"/>
  <c r="L1430" i="1"/>
  <c r="K1430" i="1"/>
  <c r="J1430" i="1"/>
  <c r="I1430" i="1"/>
  <c r="H1430" i="1"/>
  <c r="G1430" i="1"/>
  <c r="F1430" i="1"/>
  <c r="E1430" i="1"/>
  <c r="D1430" i="1"/>
  <c r="C1430" i="1"/>
  <c r="B1430" i="1"/>
  <c r="A1430" i="1"/>
  <c r="AB1429" i="1"/>
  <c r="AA1429" i="1"/>
  <c r="Z1429" i="1"/>
  <c r="Y1429" i="1"/>
  <c r="X1429" i="1"/>
  <c r="W1429" i="1"/>
  <c r="V1429" i="1"/>
  <c r="U1429" i="1"/>
  <c r="S1429" i="1"/>
  <c r="R1429" i="1"/>
  <c r="Q1429" i="1"/>
  <c r="P1429" i="1"/>
  <c r="O1429" i="1"/>
  <c r="N1429" i="1"/>
  <c r="M1429" i="1"/>
  <c r="L1429" i="1"/>
  <c r="K1429" i="1"/>
  <c r="J1429" i="1"/>
  <c r="I1429" i="1"/>
  <c r="H1429" i="1"/>
  <c r="G1429" i="1"/>
  <c r="F1429" i="1"/>
  <c r="E1429" i="1"/>
  <c r="D1429" i="1"/>
  <c r="C1429" i="1"/>
  <c r="B1429" i="1"/>
  <c r="A1429" i="1"/>
  <c r="AB1428" i="1"/>
  <c r="AA1428" i="1"/>
  <c r="Z1428" i="1"/>
  <c r="Y1428" i="1"/>
  <c r="X1428" i="1"/>
  <c r="W1428" i="1"/>
  <c r="V1428" i="1"/>
  <c r="U1428" i="1"/>
  <c r="S1428" i="1"/>
  <c r="R1428" i="1"/>
  <c r="Q1428" i="1"/>
  <c r="P1428" i="1"/>
  <c r="O1428" i="1"/>
  <c r="N1428" i="1"/>
  <c r="M1428" i="1"/>
  <c r="L1428" i="1"/>
  <c r="K1428" i="1"/>
  <c r="J1428" i="1"/>
  <c r="I1428" i="1"/>
  <c r="H1428" i="1"/>
  <c r="G1428" i="1"/>
  <c r="F1428" i="1"/>
  <c r="E1428" i="1"/>
  <c r="D1428" i="1"/>
  <c r="C1428" i="1"/>
  <c r="B1428" i="1"/>
  <c r="A1428" i="1"/>
  <c r="AB1427" i="1"/>
  <c r="AA1427" i="1"/>
  <c r="Z1427" i="1"/>
  <c r="Y1427" i="1"/>
  <c r="X1427" i="1"/>
  <c r="W1427" i="1"/>
  <c r="V1427" i="1"/>
  <c r="U1427" i="1"/>
  <c r="S1427" i="1"/>
  <c r="R1427" i="1"/>
  <c r="Q1427" i="1"/>
  <c r="P1427" i="1"/>
  <c r="O1427" i="1"/>
  <c r="N1427" i="1"/>
  <c r="M1427" i="1"/>
  <c r="L1427" i="1"/>
  <c r="K1427" i="1"/>
  <c r="J1427" i="1"/>
  <c r="I1427" i="1"/>
  <c r="H1427" i="1"/>
  <c r="G1427" i="1"/>
  <c r="F1427" i="1"/>
  <c r="E1427" i="1"/>
  <c r="D1427" i="1"/>
  <c r="C1427" i="1"/>
  <c r="B1427" i="1"/>
  <c r="A1427" i="1"/>
  <c r="AB1426" i="1"/>
  <c r="AA1426" i="1"/>
  <c r="Z1426" i="1"/>
  <c r="Y1426" i="1"/>
  <c r="X1426" i="1"/>
  <c r="W1426" i="1"/>
  <c r="V1426" i="1"/>
  <c r="U1426" i="1"/>
  <c r="S1426" i="1"/>
  <c r="R1426" i="1"/>
  <c r="Q1426" i="1"/>
  <c r="P1426" i="1"/>
  <c r="O1426" i="1"/>
  <c r="N1426" i="1"/>
  <c r="M1426" i="1"/>
  <c r="L1426" i="1"/>
  <c r="K1426" i="1"/>
  <c r="J1426" i="1"/>
  <c r="I1426" i="1"/>
  <c r="H1426" i="1"/>
  <c r="G1426" i="1"/>
  <c r="F1426" i="1"/>
  <c r="E1426" i="1"/>
  <c r="D1426" i="1"/>
  <c r="C1426" i="1"/>
  <c r="B1426" i="1"/>
  <c r="A1426" i="1"/>
  <c r="AG1964" i="6" l="1"/>
  <c r="T1967" i="1" s="1"/>
  <c r="AG1963" i="6" l="1"/>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c r="T1912" i="1" s="1"/>
  <c r="AG1908" i="6"/>
  <c r="T1911" i="1" s="1"/>
  <c r="AG1907" i="6"/>
  <c r="T1910" i="1" s="1"/>
  <c r="AG1906" i="6"/>
  <c r="T1909" i="1" s="1"/>
  <c r="AG1905" i="6"/>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c r="T1806" i="1" s="1"/>
  <c r="AG1802" i="6"/>
  <c r="T1805" i="1" s="1"/>
  <c r="AG1801" i="6"/>
  <c r="T1804" i="1" s="1"/>
  <c r="AG1800" i="6"/>
  <c r="T1803" i="1" s="1"/>
  <c r="AG1799" i="6"/>
  <c r="T1802" i="1" s="1"/>
  <c r="AG1798" i="6"/>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c r="T1786" i="1" s="1"/>
  <c r="AG1782" i="6"/>
  <c r="T1785" i="1" s="1"/>
  <c r="AG1781" i="6"/>
  <c r="T1784" i="1" s="1"/>
  <c r="AG1780" i="6"/>
  <c r="T1783" i="1" s="1"/>
  <c r="AG1779" i="6"/>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AG1421" i="6"/>
  <c r="AG1420" i="6"/>
  <c r="AG1419" i="6"/>
  <c r="AG1418" i="6"/>
  <c r="AG1417" i="6"/>
  <c r="AG1416" i="6"/>
  <c r="AG1415" i="6"/>
  <c r="AG1414" i="6"/>
  <c r="AB1425" i="1" l="1"/>
  <c r="AA1425" i="1"/>
  <c r="Z1425" i="1"/>
  <c r="Y1425" i="1"/>
  <c r="X1425" i="1"/>
  <c r="W1425" i="1"/>
  <c r="V1425" i="1"/>
  <c r="U1425" i="1"/>
  <c r="S1425" i="1"/>
  <c r="R1425" i="1"/>
  <c r="Q1425" i="1"/>
  <c r="P1425" i="1"/>
  <c r="O1425" i="1"/>
  <c r="N1425" i="1"/>
  <c r="M1425" i="1"/>
  <c r="L1425" i="1"/>
  <c r="K1425" i="1"/>
  <c r="J1425" i="1"/>
  <c r="I1425" i="1"/>
  <c r="H1425" i="1"/>
  <c r="G1425" i="1"/>
  <c r="F1425" i="1"/>
  <c r="E1425" i="1"/>
  <c r="D1425" i="1"/>
  <c r="C1425" i="1"/>
  <c r="B1425" i="1"/>
  <c r="A1425" i="1"/>
  <c r="T1425" i="1" l="1"/>
  <c r="AB1424" i="1" l="1"/>
  <c r="AA1424" i="1"/>
  <c r="Z1424" i="1"/>
  <c r="Y1424" i="1"/>
  <c r="X1424" i="1"/>
  <c r="W1424" i="1"/>
  <c r="V1424" i="1"/>
  <c r="U1424" i="1"/>
  <c r="S1424" i="1"/>
  <c r="R1424" i="1"/>
  <c r="Q1424" i="1"/>
  <c r="P1424" i="1"/>
  <c r="O1424" i="1"/>
  <c r="N1424" i="1"/>
  <c r="M1424" i="1"/>
  <c r="L1424" i="1"/>
  <c r="K1424" i="1"/>
  <c r="J1424" i="1"/>
  <c r="I1424" i="1"/>
  <c r="H1424" i="1"/>
  <c r="G1424" i="1"/>
  <c r="F1424" i="1"/>
  <c r="E1424" i="1"/>
  <c r="D1424" i="1"/>
  <c r="C1424" i="1"/>
  <c r="B1424" i="1"/>
  <c r="A1424" i="1"/>
  <c r="AB1423" i="1"/>
  <c r="AA1423" i="1"/>
  <c r="Z1423" i="1"/>
  <c r="Y1423" i="1"/>
  <c r="X1423" i="1"/>
  <c r="W1423" i="1"/>
  <c r="V1423" i="1"/>
  <c r="U1423" i="1"/>
  <c r="S1423" i="1"/>
  <c r="R1423" i="1"/>
  <c r="Q1423" i="1"/>
  <c r="P1423" i="1"/>
  <c r="O1423" i="1"/>
  <c r="N1423" i="1"/>
  <c r="M1423" i="1"/>
  <c r="L1423" i="1"/>
  <c r="K1423" i="1"/>
  <c r="J1423" i="1"/>
  <c r="I1423" i="1"/>
  <c r="H1423" i="1"/>
  <c r="G1423" i="1"/>
  <c r="F1423" i="1"/>
  <c r="E1423" i="1"/>
  <c r="D1423" i="1"/>
  <c r="C1423" i="1"/>
  <c r="B1423" i="1"/>
  <c r="A1423" i="1"/>
  <c r="AB1422" i="1"/>
  <c r="AA1422" i="1"/>
  <c r="Z1422" i="1"/>
  <c r="Y1422" i="1"/>
  <c r="X1422" i="1"/>
  <c r="W1422" i="1"/>
  <c r="V1422" i="1"/>
  <c r="U1422" i="1"/>
  <c r="S1422" i="1"/>
  <c r="R1422" i="1"/>
  <c r="Q1422" i="1"/>
  <c r="P1422" i="1"/>
  <c r="O1422" i="1"/>
  <c r="N1422" i="1"/>
  <c r="M1422" i="1"/>
  <c r="L1422" i="1"/>
  <c r="K1422" i="1"/>
  <c r="J1422" i="1"/>
  <c r="I1422" i="1"/>
  <c r="H1422" i="1"/>
  <c r="G1422" i="1"/>
  <c r="F1422" i="1"/>
  <c r="E1422" i="1"/>
  <c r="D1422" i="1"/>
  <c r="C1422" i="1"/>
  <c r="B1422" i="1"/>
  <c r="A1422" i="1"/>
  <c r="AB1421" i="1"/>
  <c r="AA1421" i="1"/>
  <c r="Z1421" i="1"/>
  <c r="Y1421" i="1"/>
  <c r="X1421" i="1"/>
  <c r="W1421" i="1"/>
  <c r="V1421" i="1"/>
  <c r="U1421" i="1"/>
  <c r="S1421" i="1"/>
  <c r="R1421" i="1"/>
  <c r="Q1421" i="1"/>
  <c r="P1421" i="1"/>
  <c r="O1421" i="1"/>
  <c r="N1421" i="1"/>
  <c r="M1421" i="1"/>
  <c r="L1421" i="1"/>
  <c r="K1421" i="1"/>
  <c r="J1421" i="1"/>
  <c r="I1421" i="1"/>
  <c r="H1421" i="1"/>
  <c r="G1421" i="1"/>
  <c r="F1421" i="1"/>
  <c r="E1421" i="1"/>
  <c r="D1421" i="1"/>
  <c r="C1421" i="1"/>
  <c r="B1421" i="1"/>
  <c r="A1421" i="1"/>
  <c r="AB1420" i="1"/>
  <c r="AA1420" i="1"/>
  <c r="Z1420" i="1"/>
  <c r="Y1420" i="1"/>
  <c r="X1420" i="1"/>
  <c r="W1420" i="1"/>
  <c r="V1420" i="1"/>
  <c r="U1420" i="1"/>
  <c r="S1420" i="1"/>
  <c r="R1420" i="1"/>
  <c r="Q1420" i="1"/>
  <c r="P1420" i="1"/>
  <c r="O1420" i="1"/>
  <c r="N1420" i="1"/>
  <c r="M1420" i="1"/>
  <c r="L1420" i="1"/>
  <c r="K1420" i="1"/>
  <c r="J1420" i="1"/>
  <c r="I1420" i="1"/>
  <c r="H1420" i="1"/>
  <c r="G1420" i="1"/>
  <c r="F1420" i="1"/>
  <c r="E1420" i="1"/>
  <c r="D1420" i="1"/>
  <c r="C1420" i="1"/>
  <c r="B1420" i="1"/>
  <c r="A1420" i="1"/>
  <c r="AB1419" i="1"/>
  <c r="AA1419" i="1"/>
  <c r="Z1419" i="1"/>
  <c r="Y1419" i="1"/>
  <c r="X1419" i="1"/>
  <c r="W1419" i="1"/>
  <c r="V1419" i="1"/>
  <c r="U1419" i="1"/>
  <c r="S1419" i="1"/>
  <c r="R1419" i="1"/>
  <c r="Q1419" i="1"/>
  <c r="P1419" i="1"/>
  <c r="O1419" i="1"/>
  <c r="N1419" i="1"/>
  <c r="M1419" i="1"/>
  <c r="L1419" i="1"/>
  <c r="K1419" i="1"/>
  <c r="J1419" i="1"/>
  <c r="I1419" i="1"/>
  <c r="H1419" i="1"/>
  <c r="G1419" i="1"/>
  <c r="F1419" i="1"/>
  <c r="E1419" i="1"/>
  <c r="D1419" i="1"/>
  <c r="C1419" i="1"/>
  <c r="B1419" i="1"/>
  <c r="A1419" i="1"/>
  <c r="AB1418" i="1"/>
  <c r="AA1418" i="1"/>
  <c r="Z1418" i="1"/>
  <c r="Y1418" i="1"/>
  <c r="X1418" i="1"/>
  <c r="W1418" i="1"/>
  <c r="V1418" i="1"/>
  <c r="U1418" i="1"/>
  <c r="S1418" i="1"/>
  <c r="R1418" i="1"/>
  <c r="Q1418" i="1"/>
  <c r="P1418" i="1"/>
  <c r="O1418" i="1"/>
  <c r="N1418" i="1"/>
  <c r="M1418" i="1"/>
  <c r="L1418" i="1"/>
  <c r="K1418" i="1"/>
  <c r="J1418" i="1"/>
  <c r="I1418" i="1"/>
  <c r="H1418" i="1"/>
  <c r="G1418" i="1"/>
  <c r="F1418" i="1"/>
  <c r="E1418" i="1"/>
  <c r="D1418" i="1"/>
  <c r="C1418" i="1"/>
  <c r="B1418" i="1"/>
  <c r="A1418" i="1"/>
  <c r="AB1417" i="1"/>
  <c r="AA1417" i="1"/>
  <c r="Z1417" i="1"/>
  <c r="Y1417" i="1"/>
  <c r="X1417" i="1"/>
  <c r="W1417" i="1"/>
  <c r="V1417" i="1"/>
  <c r="U1417" i="1"/>
  <c r="S1417" i="1"/>
  <c r="R1417" i="1"/>
  <c r="Q1417" i="1"/>
  <c r="P1417" i="1"/>
  <c r="O1417" i="1"/>
  <c r="N1417" i="1"/>
  <c r="M1417" i="1"/>
  <c r="L1417" i="1"/>
  <c r="K1417" i="1"/>
  <c r="J1417" i="1"/>
  <c r="I1417" i="1"/>
  <c r="H1417" i="1"/>
  <c r="G1417" i="1"/>
  <c r="F1417" i="1"/>
  <c r="E1417" i="1"/>
  <c r="D1417" i="1"/>
  <c r="C1417" i="1"/>
  <c r="B1417" i="1"/>
  <c r="A1417" i="1"/>
  <c r="AB1416" i="1"/>
  <c r="AA1416" i="1"/>
  <c r="Z1416" i="1"/>
  <c r="Y1416" i="1"/>
  <c r="X1416" i="1"/>
  <c r="W1416" i="1"/>
  <c r="V1416" i="1"/>
  <c r="U1416" i="1"/>
  <c r="S1416" i="1"/>
  <c r="R1416" i="1"/>
  <c r="Q1416" i="1"/>
  <c r="P1416" i="1"/>
  <c r="O1416" i="1"/>
  <c r="N1416" i="1"/>
  <c r="M1416" i="1"/>
  <c r="L1416" i="1"/>
  <c r="K1416" i="1"/>
  <c r="J1416" i="1"/>
  <c r="I1416" i="1"/>
  <c r="H1416" i="1"/>
  <c r="G1416" i="1"/>
  <c r="F1416" i="1"/>
  <c r="E1416" i="1"/>
  <c r="D1416" i="1"/>
  <c r="C1416" i="1"/>
  <c r="B1416" i="1"/>
  <c r="A1416" i="1"/>
  <c r="AB1415" i="1"/>
  <c r="AA1415" i="1"/>
  <c r="Z1415" i="1"/>
  <c r="Y1415" i="1"/>
  <c r="X1415" i="1"/>
  <c r="W1415" i="1"/>
  <c r="V1415" i="1"/>
  <c r="U1415" i="1"/>
  <c r="S1415" i="1"/>
  <c r="R1415" i="1"/>
  <c r="Q1415" i="1"/>
  <c r="P1415" i="1"/>
  <c r="O1415" i="1"/>
  <c r="N1415" i="1"/>
  <c r="M1415" i="1"/>
  <c r="L1415" i="1"/>
  <c r="K1415" i="1"/>
  <c r="J1415" i="1"/>
  <c r="I1415" i="1"/>
  <c r="H1415" i="1"/>
  <c r="G1415" i="1"/>
  <c r="F1415" i="1"/>
  <c r="E1415" i="1"/>
  <c r="D1415" i="1"/>
  <c r="C1415" i="1"/>
  <c r="B1415" i="1"/>
  <c r="A1415" i="1"/>
  <c r="AB1414" i="1"/>
  <c r="AA1414" i="1"/>
  <c r="Z1414" i="1"/>
  <c r="Y1414" i="1"/>
  <c r="X1414" i="1"/>
  <c r="W1414" i="1"/>
  <c r="V1414" i="1"/>
  <c r="U1414" i="1"/>
  <c r="S1414" i="1"/>
  <c r="R1414" i="1"/>
  <c r="Q1414" i="1"/>
  <c r="P1414" i="1"/>
  <c r="O1414" i="1"/>
  <c r="N1414" i="1"/>
  <c r="M1414" i="1"/>
  <c r="L1414" i="1"/>
  <c r="K1414" i="1"/>
  <c r="J1414" i="1"/>
  <c r="I1414" i="1"/>
  <c r="H1414" i="1"/>
  <c r="G1414" i="1"/>
  <c r="F1414" i="1"/>
  <c r="E1414" i="1"/>
  <c r="D1414" i="1"/>
  <c r="C1414" i="1"/>
  <c r="B1414" i="1"/>
  <c r="A1414" i="1"/>
  <c r="AB1413" i="1"/>
  <c r="AA1413" i="1"/>
  <c r="Z1413" i="1"/>
  <c r="Y1413" i="1"/>
  <c r="X1413" i="1"/>
  <c r="W1413" i="1"/>
  <c r="V1413" i="1"/>
  <c r="U1413" i="1"/>
  <c r="S1413" i="1"/>
  <c r="R1413" i="1"/>
  <c r="Q1413" i="1"/>
  <c r="P1413" i="1"/>
  <c r="O1413" i="1"/>
  <c r="N1413" i="1"/>
  <c r="M1413" i="1"/>
  <c r="L1413" i="1"/>
  <c r="K1413" i="1"/>
  <c r="J1413" i="1"/>
  <c r="I1413" i="1"/>
  <c r="H1413" i="1"/>
  <c r="G1413" i="1"/>
  <c r="F1413" i="1"/>
  <c r="E1413" i="1"/>
  <c r="D1413" i="1"/>
  <c r="C1413" i="1"/>
  <c r="B1413" i="1"/>
  <c r="A1413" i="1"/>
  <c r="AB1412" i="1"/>
  <c r="AA1412" i="1"/>
  <c r="Z1412" i="1"/>
  <c r="Y1412" i="1"/>
  <c r="X1412" i="1"/>
  <c r="W1412" i="1"/>
  <c r="V1412" i="1"/>
  <c r="U1412" i="1"/>
  <c r="S1412" i="1"/>
  <c r="R1412" i="1"/>
  <c r="Q1412" i="1"/>
  <c r="P1412" i="1"/>
  <c r="O1412" i="1"/>
  <c r="N1412" i="1"/>
  <c r="M1412" i="1"/>
  <c r="L1412" i="1"/>
  <c r="K1412" i="1"/>
  <c r="J1412" i="1"/>
  <c r="I1412" i="1"/>
  <c r="H1412" i="1"/>
  <c r="G1412" i="1"/>
  <c r="F1412" i="1"/>
  <c r="E1412" i="1"/>
  <c r="D1412" i="1"/>
  <c r="C1412" i="1"/>
  <c r="B1412" i="1"/>
  <c r="A1412" i="1"/>
  <c r="AB1411" i="1"/>
  <c r="AA1411" i="1"/>
  <c r="Z1411" i="1"/>
  <c r="Y1411" i="1"/>
  <c r="X1411" i="1"/>
  <c r="W1411" i="1"/>
  <c r="V1411" i="1"/>
  <c r="U1411" i="1"/>
  <c r="S1411" i="1"/>
  <c r="R1411" i="1"/>
  <c r="Q1411" i="1"/>
  <c r="P1411" i="1"/>
  <c r="O1411" i="1"/>
  <c r="N1411" i="1"/>
  <c r="M1411" i="1"/>
  <c r="L1411" i="1"/>
  <c r="K1411" i="1"/>
  <c r="J1411" i="1"/>
  <c r="I1411" i="1"/>
  <c r="H1411" i="1"/>
  <c r="G1411" i="1"/>
  <c r="F1411" i="1"/>
  <c r="E1411" i="1"/>
  <c r="D1411" i="1"/>
  <c r="C1411" i="1"/>
  <c r="B1411" i="1"/>
  <c r="A1411" i="1"/>
  <c r="AB1410" i="1"/>
  <c r="AA1410" i="1"/>
  <c r="Z1410" i="1"/>
  <c r="Y1410" i="1"/>
  <c r="X1410" i="1"/>
  <c r="W1410" i="1"/>
  <c r="V1410" i="1"/>
  <c r="U1410" i="1"/>
  <c r="S1410" i="1"/>
  <c r="R1410" i="1"/>
  <c r="Q1410" i="1"/>
  <c r="P1410" i="1"/>
  <c r="O1410" i="1"/>
  <c r="N1410" i="1"/>
  <c r="M1410" i="1"/>
  <c r="L1410" i="1"/>
  <c r="K1410" i="1"/>
  <c r="J1410" i="1"/>
  <c r="I1410" i="1"/>
  <c r="H1410" i="1"/>
  <c r="G1410" i="1"/>
  <c r="F1410" i="1"/>
  <c r="E1410" i="1"/>
  <c r="D1410" i="1"/>
  <c r="C1410" i="1"/>
  <c r="B1410" i="1"/>
  <c r="A1410" i="1"/>
  <c r="AB1409" i="1"/>
  <c r="AA1409" i="1"/>
  <c r="Z1409" i="1"/>
  <c r="Y1409" i="1"/>
  <c r="X1409" i="1"/>
  <c r="W1409" i="1"/>
  <c r="V1409" i="1"/>
  <c r="U1409" i="1"/>
  <c r="S1409" i="1"/>
  <c r="R1409" i="1"/>
  <c r="Q1409" i="1"/>
  <c r="P1409" i="1"/>
  <c r="O1409" i="1"/>
  <c r="N1409" i="1"/>
  <c r="M1409" i="1"/>
  <c r="L1409" i="1"/>
  <c r="K1409" i="1"/>
  <c r="J1409" i="1"/>
  <c r="I1409" i="1"/>
  <c r="H1409" i="1"/>
  <c r="G1409" i="1"/>
  <c r="F1409" i="1"/>
  <c r="E1409" i="1"/>
  <c r="D1409" i="1"/>
  <c r="C1409" i="1"/>
  <c r="B1409" i="1"/>
  <c r="A1409" i="1"/>
  <c r="AB1408" i="1"/>
  <c r="AA1408" i="1"/>
  <c r="Z1408" i="1"/>
  <c r="Y1408" i="1"/>
  <c r="X1408" i="1"/>
  <c r="W1408" i="1"/>
  <c r="V1408" i="1"/>
  <c r="U1408" i="1"/>
  <c r="S1408" i="1"/>
  <c r="R1408" i="1"/>
  <c r="Q1408" i="1"/>
  <c r="P1408" i="1"/>
  <c r="O1408" i="1"/>
  <c r="N1408" i="1"/>
  <c r="M1408" i="1"/>
  <c r="L1408" i="1"/>
  <c r="K1408" i="1"/>
  <c r="J1408" i="1"/>
  <c r="I1408" i="1"/>
  <c r="H1408" i="1"/>
  <c r="G1408" i="1"/>
  <c r="F1408" i="1"/>
  <c r="E1408" i="1"/>
  <c r="D1408" i="1"/>
  <c r="C1408" i="1"/>
  <c r="B1408" i="1"/>
  <c r="A1408" i="1"/>
  <c r="AB1407" i="1"/>
  <c r="AA1407" i="1"/>
  <c r="Z1407" i="1"/>
  <c r="Y1407" i="1"/>
  <c r="X1407" i="1"/>
  <c r="W1407" i="1"/>
  <c r="V1407" i="1"/>
  <c r="U1407" i="1"/>
  <c r="S1407" i="1"/>
  <c r="R1407" i="1"/>
  <c r="Q1407" i="1"/>
  <c r="P1407" i="1"/>
  <c r="O1407" i="1"/>
  <c r="N1407" i="1"/>
  <c r="M1407" i="1"/>
  <c r="L1407" i="1"/>
  <c r="K1407" i="1"/>
  <c r="J1407" i="1"/>
  <c r="I1407" i="1"/>
  <c r="H1407" i="1"/>
  <c r="G1407" i="1"/>
  <c r="F1407" i="1"/>
  <c r="E1407" i="1"/>
  <c r="D1407" i="1"/>
  <c r="C1407" i="1"/>
  <c r="B1407" i="1"/>
  <c r="A1407" i="1"/>
  <c r="AB1406" i="1"/>
  <c r="AA1406" i="1"/>
  <c r="Z1406" i="1"/>
  <c r="Y1406" i="1"/>
  <c r="X1406" i="1"/>
  <c r="W1406" i="1"/>
  <c r="V1406" i="1"/>
  <c r="U1406" i="1"/>
  <c r="S1406" i="1"/>
  <c r="R1406" i="1"/>
  <c r="Q1406" i="1"/>
  <c r="P1406" i="1"/>
  <c r="O1406" i="1"/>
  <c r="N1406" i="1"/>
  <c r="M1406" i="1"/>
  <c r="L1406" i="1"/>
  <c r="K1406" i="1"/>
  <c r="J1406" i="1"/>
  <c r="I1406" i="1"/>
  <c r="H1406" i="1"/>
  <c r="G1406" i="1"/>
  <c r="F1406" i="1"/>
  <c r="E1406" i="1"/>
  <c r="D1406" i="1"/>
  <c r="C1406" i="1"/>
  <c r="B1406" i="1"/>
  <c r="A1406" i="1"/>
  <c r="AB1405" i="1"/>
  <c r="AA1405" i="1"/>
  <c r="Z1405" i="1"/>
  <c r="Y1405" i="1"/>
  <c r="X1405" i="1"/>
  <c r="W1405" i="1"/>
  <c r="V1405" i="1"/>
  <c r="U1405" i="1"/>
  <c r="S1405" i="1"/>
  <c r="R1405" i="1"/>
  <c r="Q1405" i="1"/>
  <c r="P1405" i="1"/>
  <c r="O1405" i="1"/>
  <c r="N1405" i="1"/>
  <c r="M1405" i="1"/>
  <c r="L1405" i="1"/>
  <c r="K1405" i="1"/>
  <c r="J1405" i="1"/>
  <c r="I1405" i="1"/>
  <c r="H1405" i="1"/>
  <c r="G1405" i="1"/>
  <c r="F1405" i="1"/>
  <c r="E1405" i="1"/>
  <c r="D1405" i="1"/>
  <c r="C1405" i="1"/>
  <c r="B1405" i="1"/>
  <c r="A1405" i="1"/>
  <c r="AB1404" i="1"/>
  <c r="AA1404" i="1"/>
  <c r="Z1404" i="1"/>
  <c r="Y1404" i="1"/>
  <c r="X1404" i="1"/>
  <c r="W1404" i="1"/>
  <c r="V1404" i="1"/>
  <c r="U1404" i="1"/>
  <c r="S1404" i="1"/>
  <c r="R1404" i="1"/>
  <c r="Q1404" i="1"/>
  <c r="P1404" i="1"/>
  <c r="O1404" i="1"/>
  <c r="N1404" i="1"/>
  <c r="M1404" i="1"/>
  <c r="L1404" i="1"/>
  <c r="K1404" i="1"/>
  <c r="J1404" i="1"/>
  <c r="I1404" i="1"/>
  <c r="H1404" i="1"/>
  <c r="G1404" i="1"/>
  <c r="F1404" i="1"/>
  <c r="E1404" i="1"/>
  <c r="D1404" i="1"/>
  <c r="C1404" i="1"/>
  <c r="B1404" i="1"/>
  <c r="A1404" i="1"/>
  <c r="AB1403" i="1"/>
  <c r="AA1403" i="1"/>
  <c r="Z1403" i="1"/>
  <c r="Y1403" i="1"/>
  <c r="X1403" i="1"/>
  <c r="W1403" i="1"/>
  <c r="V1403" i="1"/>
  <c r="U1403" i="1"/>
  <c r="S1403" i="1"/>
  <c r="R1403" i="1"/>
  <c r="Q1403" i="1"/>
  <c r="P1403" i="1"/>
  <c r="O1403" i="1"/>
  <c r="N1403" i="1"/>
  <c r="M1403" i="1"/>
  <c r="L1403" i="1"/>
  <c r="K1403" i="1"/>
  <c r="J1403" i="1"/>
  <c r="I1403" i="1"/>
  <c r="H1403" i="1"/>
  <c r="G1403" i="1"/>
  <c r="F1403" i="1"/>
  <c r="E1403" i="1"/>
  <c r="D1403" i="1"/>
  <c r="C1403" i="1"/>
  <c r="B1403" i="1"/>
  <c r="A1403" i="1"/>
  <c r="AB1402" i="1"/>
  <c r="AA1402" i="1"/>
  <c r="Z1402" i="1"/>
  <c r="Y1402" i="1"/>
  <c r="X1402" i="1"/>
  <c r="W1402" i="1"/>
  <c r="V1402" i="1"/>
  <c r="U1402" i="1"/>
  <c r="S1402" i="1"/>
  <c r="R1402" i="1"/>
  <c r="Q1402" i="1"/>
  <c r="P1402" i="1"/>
  <c r="O1402" i="1"/>
  <c r="N1402" i="1"/>
  <c r="M1402" i="1"/>
  <c r="L1402" i="1"/>
  <c r="K1402" i="1"/>
  <c r="J1402" i="1"/>
  <c r="I1402" i="1"/>
  <c r="H1402" i="1"/>
  <c r="G1402" i="1"/>
  <c r="F1402" i="1"/>
  <c r="E1402" i="1"/>
  <c r="D1402" i="1"/>
  <c r="C1402" i="1"/>
  <c r="B1402" i="1"/>
  <c r="A1402" i="1"/>
  <c r="AB1401" i="1"/>
  <c r="AA1401" i="1"/>
  <c r="Z1401" i="1"/>
  <c r="Y1401" i="1"/>
  <c r="X1401" i="1"/>
  <c r="W1401" i="1"/>
  <c r="V1401" i="1"/>
  <c r="U1401" i="1"/>
  <c r="S1401" i="1"/>
  <c r="R1401" i="1"/>
  <c r="Q1401" i="1"/>
  <c r="P1401" i="1"/>
  <c r="O1401" i="1"/>
  <c r="N1401" i="1"/>
  <c r="M1401" i="1"/>
  <c r="L1401" i="1"/>
  <c r="K1401" i="1"/>
  <c r="J1401" i="1"/>
  <c r="I1401" i="1"/>
  <c r="H1401" i="1"/>
  <c r="G1401" i="1"/>
  <c r="F1401" i="1"/>
  <c r="E1401" i="1"/>
  <c r="D1401" i="1"/>
  <c r="C1401" i="1"/>
  <c r="B1401" i="1"/>
  <c r="A1401" i="1"/>
  <c r="AB1400" i="1"/>
  <c r="AA1400" i="1"/>
  <c r="Z1400" i="1"/>
  <c r="Y1400" i="1"/>
  <c r="X1400" i="1"/>
  <c r="W1400" i="1"/>
  <c r="V1400" i="1"/>
  <c r="U1400" i="1"/>
  <c r="S1400" i="1"/>
  <c r="R1400" i="1"/>
  <c r="Q1400" i="1"/>
  <c r="P1400" i="1"/>
  <c r="O1400" i="1"/>
  <c r="N1400" i="1"/>
  <c r="M1400" i="1"/>
  <c r="L1400" i="1"/>
  <c r="K1400" i="1"/>
  <c r="J1400" i="1"/>
  <c r="I1400" i="1"/>
  <c r="H1400" i="1"/>
  <c r="G1400" i="1"/>
  <c r="F1400" i="1"/>
  <c r="E1400" i="1"/>
  <c r="D1400" i="1"/>
  <c r="C1400" i="1"/>
  <c r="B1400" i="1"/>
  <c r="A1400" i="1"/>
  <c r="AB1399" i="1"/>
  <c r="AA1399" i="1"/>
  <c r="Z1399" i="1"/>
  <c r="Y1399" i="1"/>
  <c r="X1399" i="1"/>
  <c r="W1399" i="1"/>
  <c r="V1399" i="1"/>
  <c r="U1399" i="1"/>
  <c r="S1399" i="1"/>
  <c r="R1399" i="1"/>
  <c r="Q1399" i="1"/>
  <c r="P1399" i="1"/>
  <c r="O1399" i="1"/>
  <c r="N1399" i="1"/>
  <c r="M1399" i="1"/>
  <c r="L1399" i="1"/>
  <c r="K1399" i="1"/>
  <c r="J1399" i="1"/>
  <c r="I1399" i="1"/>
  <c r="H1399" i="1"/>
  <c r="G1399" i="1"/>
  <c r="F1399" i="1"/>
  <c r="E1399" i="1"/>
  <c r="D1399" i="1"/>
  <c r="C1399" i="1"/>
  <c r="B1399" i="1"/>
  <c r="A1399" i="1"/>
  <c r="AB1398" i="1"/>
  <c r="AA1398" i="1"/>
  <c r="Z1398" i="1"/>
  <c r="Y1398" i="1"/>
  <c r="X1398" i="1"/>
  <c r="W1398" i="1"/>
  <c r="V1398" i="1"/>
  <c r="U1398" i="1"/>
  <c r="S1398" i="1"/>
  <c r="R1398" i="1"/>
  <c r="Q1398" i="1"/>
  <c r="P1398" i="1"/>
  <c r="O1398" i="1"/>
  <c r="N1398" i="1"/>
  <c r="M1398" i="1"/>
  <c r="L1398" i="1"/>
  <c r="K1398" i="1"/>
  <c r="J1398" i="1"/>
  <c r="I1398" i="1"/>
  <c r="H1398" i="1"/>
  <c r="G1398" i="1"/>
  <c r="F1398" i="1"/>
  <c r="E1398" i="1"/>
  <c r="D1398" i="1"/>
  <c r="C1398" i="1"/>
  <c r="B1398" i="1"/>
  <c r="A1398" i="1"/>
  <c r="AB1397" i="1"/>
  <c r="AA1397" i="1"/>
  <c r="Z1397" i="1"/>
  <c r="Y1397" i="1"/>
  <c r="X1397" i="1"/>
  <c r="W1397" i="1"/>
  <c r="V1397" i="1"/>
  <c r="U1397" i="1"/>
  <c r="S1397" i="1"/>
  <c r="R1397" i="1"/>
  <c r="Q1397" i="1"/>
  <c r="P1397" i="1"/>
  <c r="O1397" i="1"/>
  <c r="N1397" i="1"/>
  <c r="M1397" i="1"/>
  <c r="L1397" i="1"/>
  <c r="K1397" i="1"/>
  <c r="J1397" i="1"/>
  <c r="I1397" i="1"/>
  <c r="H1397" i="1"/>
  <c r="G1397" i="1"/>
  <c r="F1397" i="1"/>
  <c r="E1397" i="1"/>
  <c r="D1397" i="1"/>
  <c r="C1397" i="1"/>
  <c r="B1397" i="1"/>
  <c r="A1397" i="1"/>
  <c r="AB1396" i="1"/>
  <c r="AA1396" i="1"/>
  <c r="Z1396" i="1"/>
  <c r="Y1396" i="1"/>
  <c r="X1396" i="1"/>
  <c r="W1396" i="1"/>
  <c r="V1396" i="1"/>
  <c r="U1396" i="1"/>
  <c r="S1396" i="1"/>
  <c r="R1396" i="1"/>
  <c r="Q1396" i="1"/>
  <c r="P1396" i="1"/>
  <c r="O1396" i="1"/>
  <c r="N1396" i="1"/>
  <c r="M1396" i="1"/>
  <c r="L1396" i="1"/>
  <c r="K1396" i="1"/>
  <c r="J1396" i="1"/>
  <c r="I1396" i="1"/>
  <c r="H1396" i="1"/>
  <c r="G1396" i="1"/>
  <c r="F1396" i="1"/>
  <c r="E1396" i="1"/>
  <c r="D1396" i="1"/>
  <c r="C1396" i="1"/>
  <c r="B1396" i="1"/>
  <c r="A1396" i="1"/>
  <c r="AB1395" i="1"/>
  <c r="AA1395" i="1"/>
  <c r="Z1395" i="1"/>
  <c r="Y1395" i="1"/>
  <c r="X1395" i="1"/>
  <c r="W1395" i="1"/>
  <c r="V1395" i="1"/>
  <c r="U1395" i="1"/>
  <c r="S1395" i="1"/>
  <c r="R1395" i="1"/>
  <c r="Q1395" i="1"/>
  <c r="P1395" i="1"/>
  <c r="O1395" i="1"/>
  <c r="N1395" i="1"/>
  <c r="M1395" i="1"/>
  <c r="L1395" i="1"/>
  <c r="K1395" i="1"/>
  <c r="J1395" i="1"/>
  <c r="I1395" i="1"/>
  <c r="H1395" i="1"/>
  <c r="G1395" i="1"/>
  <c r="F1395" i="1"/>
  <c r="E1395" i="1"/>
  <c r="D1395" i="1"/>
  <c r="C1395" i="1"/>
  <c r="B1395" i="1"/>
  <c r="A1395" i="1"/>
  <c r="AB1394" i="1"/>
  <c r="AA1394" i="1"/>
  <c r="Z1394" i="1"/>
  <c r="Y1394" i="1"/>
  <c r="X1394" i="1"/>
  <c r="W1394" i="1"/>
  <c r="V1394" i="1"/>
  <c r="U1394" i="1"/>
  <c r="S1394" i="1"/>
  <c r="R1394" i="1"/>
  <c r="Q1394" i="1"/>
  <c r="P1394" i="1"/>
  <c r="O1394" i="1"/>
  <c r="N1394" i="1"/>
  <c r="M1394" i="1"/>
  <c r="L1394" i="1"/>
  <c r="K1394" i="1"/>
  <c r="J1394" i="1"/>
  <c r="I1394" i="1"/>
  <c r="H1394" i="1"/>
  <c r="G1394" i="1"/>
  <c r="F1394" i="1"/>
  <c r="E1394" i="1"/>
  <c r="D1394" i="1"/>
  <c r="C1394" i="1"/>
  <c r="B1394" i="1"/>
  <c r="A1394" i="1"/>
  <c r="AB1393" i="1"/>
  <c r="AA1393" i="1"/>
  <c r="Z1393" i="1"/>
  <c r="Y1393" i="1"/>
  <c r="X1393" i="1"/>
  <c r="W1393" i="1"/>
  <c r="V1393" i="1"/>
  <c r="U1393" i="1"/>
  <c r="S1393" i="1"/>
  <c r="R1393" i="1"/>
  <c r="Q1393" i="1"/>
  <c r="P1393" i="1"/>
  <c r="O1393" i="1"/>
  <c r="N1393" i="1"/>
  <c r="M1393" i="1"/>
  <c r="L1393" i="1"/>
  <c r="K1393" i="1"/>
  <c r="J1393" i="1"/>
  <c r="I1393" i="1"/>
  <c r="H1393" i="1"/>
  <c r="G1393" i="1"/>
  <c r="F1393" i="1"/>
  <c r="E1393" i="1"/>
  <c r="D1393" i="1"/>
  <c r="C1393" i="1"/>
  <c r="B1393" i="1"/>
  <c r="A1393" i="1"/>
  <c r="AB1392" i="1"/>
  <c r="AA1392" i="1"/>
  <c r="Z1392" i="1"/>
  <c r="Y1392" i="1"/>
  <c r="X1392" i="1"/>
  <c r="W1392" i="1"/>
  <c r="V1392" i="1"/>
  <c r="U1392" i="1"/>
  <c r="S1392" i="1"/>
  <c r="R1392" i="1"/>
  <c r="Q1392" i="1"/>
  <c r="P1392" i="1"/>
  <c r="O1392" i="1"/>
  <c r="N1392" i="1"/>
  <c r="M1392" i="1"/>
  <c r="L1392" i="1"/>
  <c r="K1392" i="1"/>
  <c r="J1392" i="1"/>
  <c r="I1392" i="1"/>
  <c r="H1392" i="1"/>
  <c r="G1392" i="1"/>
  <c r="F1392" i="1"/>
  <c r="E1392" i="1"/>
  <c r="D1392" i="1"/>
  <c r="C1392" i="1"/>
  <c r="B1392" i="1"/>
  <c r="A1392" i="1"/>
  <c r="AB1391" i="1"/>
  <c r="AA1391" i="1"/>
  <c r="Z1391" i="1"/>
  <c r="Y1391" i="1"/>
  <c r="X1391" i="1"/>
  <c r="W1391" i="1"/>
  <c r="V1391" i="1"/>
  <c r="U1391" i="1"/>
  <c r="S1391" i="1"/>
  <c r="R1391" i="1"/>
  <c r="Q1391" i="1"/>
  <c r="P1391" i="1"/>
  <c r="O1391" i="1"/>
  <c r="N1391" i="1"/>
  <c r="M1391" i="1"/>
  <c r="L1391" i="1"/>
  <c r="K1391" i="1"/>
  <c r="J1391" i="1"/>
  <c r="I1391" i="1"/>
  <c r="H1391" i="1"/>
  <c r="G1391" i="1"/>
  <c r="F1391" i="1"/>
  <c r="E1391" i="1"/>
  <c r="D1391" i="1"/>
  <c r="C1391" i="1"/>
  <c r="B1391" i="1"/>
  <c r="A1391" i="1"/>
  <c r="AB1390" i="1"/>
  <c r="AA1390" i="1"/>
  <c r="Z1390" i="1"/>
  <c r="Y1390" i="1"/>
  <c r="X1390" i="1"/>
  <c r="W1390" i="1"/>
  <c r="V1390" i="1"/>
  <c r="U1390" i="1"/>
  <c r="S1390" i="1"/>
  <c r="R1390" i="1"/>
  <c r="Q1390" i="1"/>
  <c r="P1390" i="1"/>
  <c r="O1390" i="1"/>
  <c r="N1390" i="1"/>
  <c r="M1390" i="1"/>
  <c r="L1390" i="1"/>
  <c r="K1390" i="1"/>
  <c r="J1390" i="1"/>
  <c r="I1390" i="1"/>
  <c r="H1390" i="1"/>
  <c r="G1390" i="1"/>
  <c r="F1390" i="1"/>
  <c r="E1390" i="1"/>
  <c r="D1390" i="1"/>
  <c r="C1390" i="1"/>
  <c r="B1390" i="1"/>
  <c r="A1390" i="1"/>
  <c r="AB1389" i="1"/>
  <c r="AA1389" i="1"/>
  <c r="Z1389" i="1"/>
  <c r="Y1389" i="1"/>
  <c r="X1389" i="1"/>
  <c r="W1389" i="1"/>
  <c r="V1389" i="1"/>
  <c r="U1389" i="1"/>
  <c r="S1389" i="1"/>
  <c r="R1389" i="1"/>
  <c r="Q1389" i="1"/>
  <c r="P1389" i="1"/>
  <c r="O1389" i="1"/>
  <c r="N1389" i="1"/>
  <c r="M1389" i="1"/>
  <c r="L1389" i="1"/>
  <c r="K1389" i="1"/>
  <c r="J1389" i="1"/>
  <c r="I1389" i="1"/>
  <c r="H1389" i="1"/>
  <c r="G1389" i="1"/>
  <c r="F1389" i="1"/>
  <c r="E1389" i="1"/>
  <c r="D1389" i="1"/>
  <c r="C1389" i="1"/>
  <c r="B1389" i="1"/>
  <c r="A1389" i="1"/>
  <c r="AB1388" i="1"/>
  <c r="AA1388" i="1"/>
  <c r="Z1388" i="1"/>
  <c r="Y1388" i="1"/>
  <c r="X1388" i="1"/>
  <c r="W1388" i="1"/>
  <c r="V1388" i="1"/>
  <c r="U1388" i="1"/>
  <c r="S1388" i="1"/>
  <c r="R1388" i="1"/>
  <c r="Q1388" i="1"/>
  <c r="P1388" i="1"/>
  <c r="O1388" i="1"/>
  <c r="N1388" i="1"/>
  <c r="M1388" i="1"/>
  <c r="L1388" i="1"/>
  <c r="K1388" i="1"/>
  <c r="J1388" i="1"/>
  <c r="I1388" i="1"/>
  <c r="H1388" i="1"/>
  <c r="G1388" i="1"/>
  <c r="F1388" i="1"/>
  <c r="E1388" i="1"/>
  <c r="D1388" i="1"/>
  <c r="C1388" i="1"/>
  <c r="B1388" i="1"/>
  <c r="A1388" i="1"/>
  <c r="AB1387" i="1"/>
  <c r="AA1387" i="1"/>
  <c r="Z1387" i="1"/>
  <c r="Y1387" i="1"/>
  <c r="X1387" i="1"/>
  <c r="W1387" i="1"/>
  <c r="V1387" i="1"/>
  <c r="U1387" i="1"/>
  <c r="S1387" i="1"/>
  <c r="R1387" i="1"/>
  <c r="Q1387" i="1"/>
  <c r="P1387" i="1"/>
  <c r="O1387" i="1"/>
  <c r="N1387" i="1"/>
  <c r="M1387" i="1"/>
  <c r="L1387" i="1"/>
  <c r="K1387" i="1"/>
  <c r="J1387" i="1"/>
  <c r="I1387" i="1"/>
  <c r="H1387" i="1"/>
  <c r="G1387" i="1"/>
  <c r="F1387" i="1"/>
  <c r="E1387" i="1"/>
  <c r="D1387" i="1"/>
  <c r="C1387" i="1"/>
  <c r="B1387" i="1"/>
  <c r="A1387" i="1"/>
  <c r="AB1386" i="1"/>
  <c r="AA1386" i="1"/>
  <c r="Z1386" i="1"/>
  <c r="Y1386" i="1"/>
  <c r="X1386" i="1"/>
  <c r="W1386" i="1"/>
  <c r="V1386" i="1"/>
  <c r="U1386" i="1"/>
  <c r="S1386" i="1"/>
  <c r="R1386" i="1"/>
  <c r="Q1386" i="1"/>
  <c r="P1386" i="1"/>
  <c r="O1386" i="1"/>
  <c r="N1386" i="1"/>
  <c r="M1386" i="1"/>
  <c r="L1386" i="1"/>
  <c r="K1386" i="1"/>
  <c r="J1386" i="1"/>
  <c r="I1386" i="1"/>
  <c r="H1386" i="1"/>
  <c r="G1386" i="1"/>
  <c r="F1386" i="1"/>
  <c r="E1386" i="1"/>
  <c r="D1386" i="1"/>
  <c r="C1386" i="1"/>
  <c r="B1386" i="1"/>
  <c r="A1386" i="1"/>
  <c r="AB1385" i="1"/>
  <c r="AA1385" i="1"/>
  <c r="Z1385" i="1"/>
  <c r="Y1385" i="1"/>
  <c r="X1385" i="1"/>
  <c r="W1385" i="1"/>
  <c r="V1385" i="1"/>
  <c r="U1385" i="1"/>
  <c r="S1385" i="1"/>
  <c r="R1385" i="1"/>
  <c r="Q1385" i="1"/>
  <c r="P1385" i="1"/>
  <c r="O1385" i="1"/>
  <c r="N1385" i="1"/>
  <c r="M1385" i="1"/>
  <c r="L1385" i="1"/>
  <c r="K1385" i="1"/>
  <c r="J1385" i="1"/>
  <c r="I1385" i="1"/>
  <c r="H1385" i="1"/>
  <c r="G1385" i="1"/>
  <c r="F1385" i="1"/>
  <c r="E1385" i="1"/>
  <c r="D1385" i="1"/>
  <c r="C1385" i="1"/>
  <c r="B1385" i="1"/>
  <c r="A1385" i="1"/>
  <c r="AB1384" i="1"/>
  <c r="AA1384" i="1"/>
  <c r="Z1384" i="1"/>
  <c r="Y1384" i="1"/>
  <c r="X1384" i="1"/>
  <c r="W1384" i="1"/>
  <c r="V1384" i="1"/>
  <c r="U1384" i="1"/>
  <c r="S1384" i="1"/>
  <c r="R1384" i="1"/>
  <c r="Q1384" i="1"/>
  <c r="P1384" i="1"/>
  <c r="O1384" i="1"/>
  <c r="N1384" i="1"/>
  <c r="M1384" i="1"/>
  <c r="L1384" i="1"/>
  <c r="K1384" i="1"/>
  <c r="J1384" i="1"/>
  <c r="I1384" i="1"/>
  <c r="H1384" i="1"/>
  <c r="G1384" i="1"/>
  <c r="F1384" i="1"/>
  <c r="E1384" i="1"/>
  <c r="D1384" i="1"/>
  <c r="C1384" i="1"/>
  <c r="B1384" i="1"/>
  <c r="A1384" i="1"/>
  <c r="AB1383" i="1"/>
  <c r="AA1383" i="1"/>
  <c r="Z1383" i="1"/>
  <c r="Y1383" i="1"/>
  <c r="X1383" i="1"/>
  <c r="W1383" i="1"/>
  <c r="V1383" i="1"/>
  <c r="U1383" i="1"/>
  <c r="S1383" i="1"/>
  <c r="R1383" i="1"/>
  <c r="Q1383" i="1"/>
  <c r="P1383" i="1"/>
  <c r="O1383" i="1"/>
  <c r="N1383" i="1"/>
  <c r="M1383" i="1"/>
  <c r="L1383" i="1"/>
  <c r="K1383" i="1"/>
  <c r="J1383" i="1"/>
  <c r="I1383" i="1"/>
  <c r="H1383" i="1"/>
  <c r="G1383" i="1"/>
  <c r="F1383" i="1"/>
  <c r="E1383" i="1"/>
  <c r="D1383" i="1"/>
  <c r="C1383" i="1"/>
  <c r="B1383" i="1"/>
  <c r="A1383" i="1"/>
  <c r="AB1382" i="1"/>
  <c r="AA1382" i="1"/>
  <c r="Z1382" i="1"/>
  <c r="Y1382" i="1"/>
  <c r="X1382" i="1"/>
  <c r="W1382" i="1"/>
  <c r="V1382" i="1"/>
  <c r="U1382" i="1"/>
  <c r="S1382" i="1"/>
  <c r="R1382" i="1"/>
  <c r="Q1382" i="1"/>
  <c r="P1382" i="1"/>
  <c r="O1382" i="1"/>
  <c r="N1382" i="1"/>
  <c r="M1382" i="1"/>
  <c r="L1382" i="1"/>
  <c r="K1382" i="1"/>
  <c r="J1382" i="1"/>
  <c r="I1382" i="1"/>
  <c r="H1382" i="1"/>
  <c r="G1382" i="1"/>
  <c r="F1382" i="1"/>
  <c r="E1382" i="1"/>
  <c r="D1382" i="1"/>
  <c r="C1382" i="1"/>
  <c r="B1382" i="1"/>
  <c r="A1382" i="1"/>
  <c r="AB1381" i="1"/>
  <c r="AA1381" i="1"/>
  <c r="Z1381" i="1"/>
  <c r="Y1381" i="1"/>
  <c r="X1381" i="1"/>
  <c r="W1381" i="1"/>
  <c r="V1381" i="1"/>
  <c r="U1381" i="1"/>
  <c r="S1381" i="1"/>
  <c r="R1381" i="1"/>
  <c r="Q1381" i="1"/>
  <c r="P1381" i="1"/>
  <c r="O1381" i="1"/>
  <c r="N1381" i="1"/>
  <c r="M1381" i="1"/>
  <c r="L1381" i="1"/>
  <c r="K1381" i="1"/>
  <c r="J1381" i="1"/>
  <c r="I1381" i="1"/>
  <c r="H1381" i="1"/>
  <c r="G1381" i="1"/>
  <c r="F1381" i="1"/>
  <c r="E1381" i="1"/>
  <c r="D1381" i="1"/>
  <c r="C1381" i="1"/>
  <c r="B1381" i="1"/>
  <c r="A1381" i="1"/>
  <c r="AB1380" i="1"/>
  <c r="AA1380" i="1"/>
  <c r="Z1380" i="1"/>
  <c r="Y1380" i="1"/>
  <c r="X1380" i="1"/>
  <c r="W1380" i="1"/>
  <c r="V1380" i="1"/>
  <c r="U1380" i="1"/>
  <c r="S1380" i="1"/>
  <c r="R1380" i="1"/>
  <c r="Q1380" i="1"/>
  <c r="P1380" i="1"/>
  <c r="O1380" i="1"/>
  <c r="N1380" i="1"/>
  <c r="M1380" i="1"/>
  <c r="L1380" i="1"/>
  <c r="K1380" i="1"/>
  <c r="J1380" i="1"/>
  <c r="I1380" i="1"/>
  <c r="H1380" i="1"/>
  <c r="G1380" i="1"/>
  <c r="F1380" i="1"/>
  <c r="E1380" i="1"/>
  <c r="D1380" i="1"/>
  <c r="C1380" i="1"/>
  <c r="B1380" i="1"/>
  <c r="A1380" i="1"/>
  <c r="AB1379" i="1"/>
  <c r="AA1379" i="1"/>
  <c r="Z1379" i="1"/>
  <c r="Y1379" i="1"/>
  <c r="X1379" i="1"/>
  <c r="W1379" i="1"/>
  <c r="V1379" i="1"/>
  <c r="U1379" i="1"/>
  <c r="S1379" i="1"/>
  <c r="R1379" i="1"/>
  <c r="Q1379" i="1"/>
  <c r="P1379" i="1"/>
  <c r="O1379" i="1"/>
  <c r="N1379" i="1"/>
  <c r="M1379" i="1"/>
  <c r="L1379" i="1"/>
  <c r="K1379" i="1"/>
  <c r="J1379" i="1"/>
  <c r="I1379" i="1"/>
  <c r="H1379" i="1"/>
  <c r="G1379" i="1"/>
  <c r="F1379" i="1"/>
  <c r="E1379" i="1"/>
  <c r="D1379" i="1"/>
  <c r="C1379" i="1"/>
  <c r="B1379" i="1"/>
  <c r="A1379" i="1"/>
  <c r="AB1378" i="1"/>
  <c r="AA1378" i="1"/>
  <c r="Z1378" i="1"/>
  <c r="Y1378" i="1"/>
  <c r="X1378" i="1"/>
  <c r="W1378" i="1"/>
  <c r="V1378" i="1"/>
  <c r="U1378" i="1"/>
  <c r="S1378" i="1"/>
  <c r="R1378" i="1"/>
  <c r="Q1378" i="1"/>
  <c r="P1378" i="1"/>
  <c r="O1378" i="1"/>
  <c r="N1378" i="1"/>
  <c r="M1378" i="1"/>
  <c r="L1378" i="1"/>
  <c r="K1378" i="1"/>
  <c r="J1378" i="1"/>
  <c r="I1378" i="1"/>
  <c r="H1378" i="1"/>
  <c r="G1378" i="1"/>
  <c r="F1378" i="1"/>
  <c r="E1378" i="1"/>
  <c r="D1378" i="1"/>
  <c r="C1378" i="1"/>
  <c r="B1378" i="1"/>
  <c r="A1378" i="1"/>
  <c r="AB1377" i="1"/>
  <c r="AA1377" i="1"/>
  <c r="Z1377" i="1"/>
  <c r="Y1377" i="1"/>
  <c r="X1377" i="1"/>
  <c r="W1377" i="1"/>
  <c r="V1377" i="1"/>
  <c r="U1377" i="1"/>
  <c r="S1377" i="1"/>
  <c r="R1377" i="1"/>
  <c r="Q1377" i="1"/>
  <c r="P1377" i="1"/>
  <c r="O1377" i="1"/>
  <c r="N1377" i="1"/>
  <c r="M1377" i="1"/>
  <c r="L1377" i="1"/>
  <c r="K1377" i="1"/>
  <c r="J1377" i="1"/>
  <c r="I1377" i="1"/>
  <c r="H1377" i="1"/>
  <c r="G1377" i="1"/>
  <c r="F1377" i="1"/>
  <c r="E1377" i="1"/>
  <c r="D1377" i="1"/>
  <c r="C1377" i="1"/>
  <c r="B1377" i="1"/>
  <c r="A1377" i="1"/>
  <c r="AB1376" i="1"/>
  <c r="AA1376" i="1"/>
  <c r="Z1376" i="1"/>
  <c r="Y1376" i="1"/>
  <c r="X1376" i="1"/>
  <c r="W1376" i="1"/>
  <c r="V1376" i="1"/>
  <c r="U1376" i="1"/>
  <c r="S1376" i="1"/>
  <c r="R1376" i="1"/>
  <c r="Q1376" i="1"/>
  <c r="P1376" i="1"/>
  <c r="O1376" i="1"/>
  <c r="N1376" i="1"/>
  <c r="M1376" i="1"/>
  <c r="L1376" i="1"/>
  <c r="K1376" i="1"/>
  <c r="J1376" i="1"/>
  <c r="I1376" i="1"/>
  <c r="H1376" i="1"/>
  <c r="G1376" i="1"/>
  <c r="F1376" i="1"/>
  <c r="E1376" i="1"/>
  <c r="D1376" i="1"/>
  <c r="C1376" i="1"/>
  <c r="B1376" i="1"/>
  <c r="A1376" i="1"/>
  <c r="AB1375" i="1"/>
  <c r="AA1375" i="1"/>
  <c r="Z1375" i="1"/>
  <c r="Y1375" i="1"/>
  <c r="X1375" i="1"/>
  <c r="W1375" i="1"/>
  <c r="V1375" i="1"/>
  <c r="U1375" i="1"/>
  <c r="S1375" i="1"/>
  <c r="R1375" i="1"/>
  <c r="Q1375" i="1"/>
  <c r="P1375" i="1"/>
  <c r="O1375" i="1"/>
  <c r="N1375" i="1"/>
  <c r="M1375" i="1"/>
  <c r="L1375" i="1"/>
  <c r="K1375" i="1"/>
  <c r="J1375" i="1"/>
  <c r="I1375" i="1"/>
  <c r="H1375" i="1"/>
  <c r="G1375" i="1"/>
  <c r="F1375" i="1"/>
  <c r="E1375" i="1"/>
  <c r="D1375" i="1"/>
  <c r="C1375" i="1"/>
  <c r="B1375" i="1"/>
  <c r="A1375" i="1"/>
  <c r="AB1374" i="1"/>
  <c r="AA1374" i="1"/>
  <c r="Z1374" i="1"/>
  <c r="Y1374" i="1"/>
  <c r="X1374" i="1"/>
  <c r="W1374" i="1"/>
  <c r="V1374" i="1"/>
  <c r="U1374" i="1"/>
  <c r="S1374" i="1"/>
  <c r="R1374" i="1"/>
  <c r="Q1374" i="1"/>
  <c r="P1374" i="1"/>
  <c r="O1374" i="1"/>
  <c r="N1374" i="1"/>
  <c r="M1374" i="1"/>
  <c r="L1374" i="1"/>
  <c r="K1374" i="1"/>
  <c r="J1374" i="1"/>
  <c r="I1374" i="1"/>
  <c r="H1374" i="1"/>
  <c r="G1374" i="1"/>
  <c r="F1374" i="1"/>
  <c r="E1374" i="1"/>
  <c r="D1374" i="1"/>
  <c r="C1374" i="1"/>
  <c r="B1374" i="1"/>
  <c r="A1374" i="1"/>
  <c r="AB1373" i="1"/>
  <c r="AA1373" i="1"/>
  <c r="Z1373" i="1"/>
  <c r="Y1373" i="1"/>
  <c r="X1373" i="1"/>
  <c r="W1373" i="1"/>
  <c r="V1373" i="1"/>
  <c r="U1373" i="1"/>
  <c r="S1373" i="1"/>
  <c r="R1373" i="1"/>
  <c r="Q1373" i="1"/>
  <c r="P1373" i="1"/>
  <c r="O1373" i="1"/>
  <c r="N1373" i="1"/>
  <c r="M1373" i="1"/>
  <c r="L1373" i="1"/>
  <c r="K1373" i="1"/>
  <c r="J1373" i="1"/>
  <c r="I1373" i="1"/>
  <c r="H1373" i="1"/>
  <c r="G1373" i="1"/>
  <c r="F1373" i="1"/>
  <c r="E1373" i="1"/>
  <c r="D1373" i="1"/>
  <c r="C1373" i="1"/>
  <c r="B1373" i="1"/>
  <c r="A1373" i="1"/>
  <c r="AB1372" i="1"/>
  <c r="AA1372" i="1"/>
  <c r="Z1372" i="1"/>
  <c r="Y1372" i="1"/>
  <c r="X1372" i="1"/>
  <c r="W1372" i="1"/>
  <c r="V1372" i="1"/>
  <c r="U1372" i="1"/>
  <c r="S1372" i="1"/>
  <c r="R1372" i="1"/>
  <c r="Q1372" i="1"/>
  <c r="P1372" i="1"/>
  <c r="O1372" i="1"/>
  <c r="N1372" i="1"/>
  <c r="M1372" i="1"/>
  <c r="L1372" i="1"/>
  <c r="K1372" i="1"/>
  <c r="J1372" i="1"/>
  <c r="I1372" i="1"/>
  <c r="H1372" i="1"/>
  <c r="G1372" i="1"/>
  <c r="F1372" i="1"/>
  <c r="E1372" i="1"/>
  <c r="D1372" i="1"/>
  <c r="C1372" i="1"/>
  <c r="B1372" i="1"/>
  <c r="A1372" i="1"/>
  <c r="AB1371" i="1"/>
  <c r="AA1371" i="1"/>
  <c r="Z1371" i="1"/>
  <c r="Y1371" i="1"/>
  <c r="X1371" i="1"/>
  <c r="W1371" i="1"/>
  <c r="V1371" i="1"/>
  <c r="U1371" i="1"/>
  <c r="S1371" i="1"/>
  <c r="R1371" i="1"/>
  <c r="Q1371" i="1"/>
  <c r="P1371" i="1"/>
  <c r="O1371" i="1"/>
  <c r="N1371" i="1"/>
  <c r="M1371" i="1"/>
  <c r="L1371" i="1"/>
  <c r="K1371" i="1"/>
  <c r="J1371" i="1"/>
  <c r="I1371" i="1"/>
  <c r="H1371" i="1"/>
  <c r="G1371" i="1"/>
  <c r="F1371" i="1"/>
  <c r="E1371" i="1"/>
  <c r="D1371" i="1"/>
  <c r="C1371" i="1"/>
  <c r="B1371" i="1"/>
  <c r="A1371" i="1"/>
  <c r="AB1370" i="1"/>
  <c r="AA1370" i="1"/>
  <c r="Z1370" i="1"/>
  <c r="Y1370" i="1"/>
  <c r="X1370" i="1"/>
  <c r="W1370" i="1"/>
  <c r="V1370" i="1"/>
  <c r="U1370" i="1"/>
  <c r="S1370" i="1"/>
  <c r="R1370" i="1"/>
  <c r="Q1370" i="1"/>
  <c r="P1370" i="1"/>
  <c r="O1370" i="1"/>
  <c r="N1370" i="1"/>
  <c r="M1370" i="1"/>
  <c r="L1370" i="1"/>
  <c r="K1370" i="1"/>
  <c r="J1370" i="1"/>
  <c r="I1370" i="1"/>
  <c r="H1370" i="1"/>
  <c r="G1370" i="1"/>
  <c r="F1370" i="1"/>
  <c r="E1370" i="1"/>
  <c r="D1370" i="1"/>
  <c r="C1370" i="1"/>
  <c r="B1370" i="1"/>
  <c r="A1370" i="1"/>
  <c r="AB1369" i="1"/>
  <c r="AA1369" i="1"/>
  <c r="Z1369" i="1"/>
  <c r="Y1369" i="1"/>
  <c r="X1369" i="1"/>
  <c r="W1369" i="1"/>
  <c r="V1369" i="1"/>
  <c r="U1369" i="1"/>
  <c r="S1369" i="1"/>
  <c r="R1369" i="1"/>
  <c r="Q1369" i="1"/>
  <c r="P1369" i="1"/>
  <c r="O1369" i="1"/>
  <c r="N1369" i="1"/>
  <c r="M1369" i="1"/>
  <c r="L1369" i="1"/>
  <c r="K1369" i="1"/>
  <c r="J1369" i="1"/>
  <c r="I1369" i="1"/>
  <c r="H1369" i="1"/>
  <c r="G1369" i="1"/>
  <c r="F1369" i="1"/>
  <c r="E1369" i="1"/>
  <c r="D1369" i="1"/>
  <c r="C1369" i="1"/>
  <c r="B1369" i="1"/>
  <c r="A1369" i="1"/>
  <c r="AB1368" i="1"/>
  <c r="AA1368" i="1"/>
  <c r="Z1368" i="1"/>
  <c r="Y1368" i="1"/>
  <c r="X1368" i="1"/>
  <c r="W1368" i="1"/>
  <c r="V1368" i="1"/>
  <c r="U1368" i="1"/>
  <c r="S1368" i="1"/>
  <c r="R1368" i="1"/>
  <c r="Q1368" i="1"/>
  <c r="P1368" i="1"/>
  <c r="O1368" i="1"/>
  <c r="N1368" i="1"/>
  <c r="M1368" i="1"/>
  <c r="L1368" i="1"/>
  <c r="K1368" i="1"/>
  <c r="J1368" i="1"/>
  <c r="I1368" i="1"/>
  <c r="H1368" i="1"/>
  <c r="G1368" i="1"/>
  <c r="F1368" i="1"/>
  <c r="E1368" i="1"/>
  <c r="D1368" i="1"/>
  <c r="C1368" i="1"/>
  <c r="B1368" i="1"/>
  <c r="A1368" i="1"/>
  <c r="AB1367" i="1"/>
  <c r="AA1367" i="1"/>
  <c r="Z1367" i="1"/>
  <c r="Y1367" i="1"/>
  <c r="X1367" i="1"/>
  <c r="W1367" i="1"/>
  <c r="V1367" i="1"/>
  <c r="U1367" i="1"/>
  <c r="S1367" i="1"/>
  <c r="R1367" i="1"/>
  <c r="Q1367" i="1"/>
  <c r="P1367" i="1"/>
  <c r="O1367" i="1"/>
  <c r="N1367" i="1"/>
  <c r="M1367" i="1"/>
  <c r="L1367" i="1"/>
  <c r="K1367" i="1"/>
  <c r="J1367" i="1"/>
  <c r="I1367" i="1"/>
  <c r="H1367" i="1"/>
  <c r="G1367" i="1"/>
  <c r="F1367" i="1"/>
  <c r="E1367" i="1"/>
  <c r="D1367" i="1"/>
  <c r="C1367" i="1"/>
  <c r="B1367" i="1"/>
  <c r="A1367" i="1"/>
  <c r="AB1366" i="1"/>
  <c r="AA1366" i="1"/>
  <c r="Z1366" i="1"/>
  <c r="Y1366" i="1"/>
  <c r="X1366" i="1"/>
  <c r="W1366" i="1"/>
  <c r="V1366" i="1"/>
  <c r="U1366" i="1"/>
  <c r="S1366" i="1"/>
  <c r="R1366" i="1"/>
  <c r="Q1366" i="1"/>
  <c r="P1366" i="1"/>
  <c r="O1366" i="1"/>
  <c r="N1366" i="1"/>
  <c r="M1366" i="1"/>
  <c r="L1366" i="1"/>
  <c r="K1366" i="1"/>
  <c r="J1366" i="1"/>
  <c r="I1366" i="1"/>
  <c r="H1366" i="1"/>
  <c r="G1366" i="1"/>
  <c r="F1366" i="1"/>
  <c r="E1366" i="1"/>
  <c r="D1366" i="1"/>
  <c r="C1366" i="1"/>
  <c r="B1366" i="1"/>
  <c r="A1366" i="1"/>
  <c r="AB1365" i="1"/>
  <c r="AA1365" i="1"/>
  <c r="Z1365" i="1"/>
  <c r="Y1365" i="1"/>
  <c r="X1365" i="1"/>
  <c r="W1365" i="1"/>
  <c r="V1365" i="1"/>
  <c r="U1365" i="1"/>
  <c r="S1365" i="1"/>
  <c r="R1365" i="1"/>
  <c r="Q1365" i="1"/>
  <c r="P1365" i="1"/>
  <c r="O1365" i="1"/>
  <c r="N1365" i="1"/>
  <c r="M1365" i="1"/>
  <c r="L1365" i="1"/>
  <c r="K1365" i="1"/>
  <c r="J1365" i="1"/>
  <c r="I1365" i="1"/>
  <c r="H1365" i="1"/>
  <c r="G1365" i="1"/>
  <c r="F1365" i="1"/>
  <c r="E1365" i="1"/>
  <c r="D1365" i="1"/>
  <c r="C1365" i="1"/>
  <c r="B1365" i="1"/>
  <c r="A1365" i="1"/>
  <c r="AB1364" i="1"/>
  <c r="AA1364" i="1"/>
  <c r="Z1364" i="1"/>
  <c r="Y1364" i="1"/>
  <c r="X1364" i="1"/>
  <c r="W1364" i="1"/>
  <c r="V1364" i="1"/>
  <c r="U1364" i="1"/>
  <c r="S1364" i="1"/>
  <c r="R1364" i="1"/>
  <c r="Q1364" i="1"/>
  <c r="P1364" i="1"/>
  <c r="O1364" i="1"/>
  <c r="N1364" i="1"/>
  <c r="M1364" i="1"/>
  <c r="L1364" i="1"/>
  <c r="K1364" i="1"/>
  <c r="J1364" i="1"/>
  <c r="I1364" i="1"/>
  <c r="H1364" i="1"/>
  <c r="G1364" i="1"/>
  <c r="F1364" i="1"/>
  <c r="E1364" i="1"/>
  <c r="D1364" i="1"/>
  <c r="C1364" i="1"/>
  <c r="B1364" i="1"/>
  <c r="A1364" i="1"/>
  <c r="AB1363" i="1"/>
  <c r="AA1363" i="1"/>
  <c r="Z1363" i="1"/>
  <c r="Y1363" i="1"/>
  <c r="X1363" i="1"/>
  <c r="W1363" i="1"/>
  <c r="V1363" i="1"/>
  <c r="U1363" i="1"/>
  <c r="S1363" i="1"/>
  <c r="R1363" i="1"/>
  <c r="Q1363" i="1"/>
  <c r="P1363" i="1"/>
  <c r="O1363" i="1"/>
  <c r="N1363" i="1"/>
  <c r="M1363" i="1"/>
  <c r="L1363" i="1"/>
  <c r="K1363" i="1"/>
  <c r="J1363" i="1"/>
  <c r="I1363" i="1"/>
  <c r="H1363" i="1"/>
  <c r="G1363" i="1"/>
  <c r="F1363" i="1"/>
  <c r="E1363" i="1"/>
  <c r="D1363" i="1"/>
  <c r="C1363" i="1"/>
  <c r="B1363" i="1"/>
  <c r="A1363" i="1"/>
  <c r="AB1362" i="1"/>
  <c r="AA1362" i="1"/>
  <c r="Z1362" i="1"/>
  <c r="Y1362" i="1"/>
  <c r="X1362" i="1"/>
  <c r="W1362" i="1"/>
  <c r="V1362" i="1"/>
  <c r="U1362" i="1"/>
  <c r="S1362" i="1"/>
  <c r="R1362" i="1"/>
  <c r="Q1362" i="1"/>
  <c r="P1362" i="1"/>
  <c r="O1362" i="1"/>
  <c r="N1362" i="1"/>
  <c r="M1362" i="1"/>
  <c r="L1362" i="1"/>
  <c r="K1362" i="1"/>
  <c r="J1362" i="1"/>
  <c r="I1362" i="1"/>
  <c r="H1362" i="1"/>
  <c r="G1362" i="1"/>
  <c r="F1362" i="1"/>
  <c r="E1362" i="1"/>
  <c r="D1362" i="1"/>
  <c r="C1362" i="1"/>
  <c r="B1362" i="1"/>
  <c r="A1362" i="1"/>
  <c r="AB1361" i="1"/>
  <c r="AA1361" i="1"/>
  <c r="Z1361" i="1"/>
  <c r="Y1361" i="1"/>
  <c r="X1361" i="1"/>
  <c r="W1361" i="1"/>
  <c r="V1361" i="1"/>
  <c r="U1361" i="1"/>
  <c r="S1361" i="1"/>
  <c r="R1361" i="1"/>
  <c r="Q1361" i="1"/>
  <c r="P1361" i="1"/>
  <c r="O1361" i="1"/>
  <c r="N1361" i="1"/>
  <c r="M1361" i="1"/>
  <c r="L1361" i="1"/>
  <c r="K1361" i="1"/>
  <c r="J1361" i="1"/>
  <c r="I1361" i="1"/>
  <c r="H1361" i="1"/>
  <c r="G1361" i="1"/>
  <c r="F1361" i="1"/>
  <c r="E1361" i="1"/>
  <c r="D1361" i="1"/>
  <c r="C1361" i="1"/>
  <c r="B1361" i="1"/>
  <c r="A1361" i="1"/>
  <c r="AB1360" i="1"/>
  <c r="AA1360" i="1"/>
  <c r="Z1360" i="1"/>
  <c r="Y1360" i="1"/>
  <c r="X1360" i="1"/>
  <c r="W1360" i="1"/>
  <c r="V1360" i="1"/>
  <c r="U1360" i="1"/>
  <c r="S1360" i="1"/>
  <c r="R1360" i="1"/>
  <c r="Q1360" i="1"/>
  <c r="P1360" i="1"/>
  <c r="O1360" i="1"/>
  <c r="N1360" i="1"/>
  <c r="M1360" i="1"/>
  <c r="L1360" i="1"/>
  <c r="K1360" i="1"/>
  <c r="J1360" i="1"/>
  <c r="I1360" i="1"/>
  <c r="H1360" i="1"/>
  <c r="G1360" i="1"/>
  <c r="F1360" i="1"/>
  <c r="E1360" i="1"/>
  <c r="D1360" i="1"/>
  <c r="C1360" i="1"/>
  <c r="B1360" i="1"/>
  <c r="A1360" i="1"/>
  <c r="AB1359" i="1"/>
  <c r="AA1359" i="1"/>
  <c r="Z1359" i="1"/>
  <c r="Y1359" i="1"/>
  <c r="X1359" i="1"/>
  <c r="W1359" i="1"/>
  <c r="V1359" i="1"/>
  <c r="U1359" i="1"/>
  <c r="S1359" i="1"/>
  <c r="R1359" i="1"/>
  <c r="Q1359" i="1"/>
  <c r="P1359" i="1"/>
  <c r="O1359" i="1"/>
  <c r="N1359" i="1"/>
  <c r="M1359" i="1"/>
  <c r="L1359" i="1"/>
  <c r="K1359" i="1"/>
  <c r="J1359" i="1"/>
  <c r="I1359" i="1"/>
  <c r="H1359" i="1"/>
  <c r="G1359" i="1"/>
  <c r="F1359" i="1"/>
  <c r="E1359" i="1"/>
  <c r="D1359" i="1"/>
  <c r="C1359" i="1"/>
  <c r="B1359" i="1"/>
  <c r="A1359" i="1"/>
  <c r="AB1358" i="1"/>
  <c r="AA1358" i="1"/>
  <c r="Z1358" i="1"/>
  <c r="Y1358" i="1"/>
  <c r="X1358" i="1"/>
  <c r="W1358" i="1"/>
  <c r="V1358" i="1"/>
  <c r="U1358" i="1"/>
  <c r="S1358" i="1"/>
  <c r="R1358" i="1"/>
  <c r="Q1358" i="1"/>
  <c r="P1358" i="1"/>
  <c r="O1358" i="1"/>
  <c r="N1358" i="1"/>
  <c r="M1358" i="1"/>
  <c r="L1358" i="1"/>
  <c r="K1358" i="1"/>
  <c r="J1358" i="1"/>
  <c r="I1358" i="1"/>
  <c r="H1358" i="1"/>
  <c r="G1358" i="1"/>
  <c r="F1358" i="1"/>
  <c r="E1358" i="1"/>
  <c r="D1358" i="1"/>
  <c r="C1358" i="1"/>
  <c r="B1358" i="1"/>
  <c r="A1358" i="1"/>
  <c r="AB1357" i="1"/>
  <c r="AA1357" i="1"/>
  <c r="Z1357" i="1"/>
  <c r="Y1357" i="1"/>
  <c r="X1357" i="1"/>
  <c r="W1357" i="1"/>
  <c r="V1357" i="1"/>
  <c r="U1357" i="1"/>
  <c r="S1357" i="1"/>
  <c r="R1357" i="1"/>
  <c r="Q1357" i="1"/>
  <c r="P1357" i="1"/>
  <c r="O1357" i="1"/>
  <c r="N1357" i="1"/>
  <c r="M1357" i="1"/>
  <c r="L1357" i="1"/>
  <c r="K1357" i="1"/>
  <c r="J1357" i="1"/>
  <c r="I1357" i="1"/>
  <c r="H1357" i="1"/>
  <c r="G1357" i="1"/>
  <c r="F1357" i="1"/>
  <c r="E1357" i="1"/>
  <c r="D1357" i="1"/>
  <c r="C1357" i="1"/>
  <c r="B1357" i="1"/>
  <c r="A1357" i="1"/>
  <c r="AB1356" i="1"/>
  <c r="AA1356" i="1"/>
  <c r="Z1356" i="1"/>
  <c r="Y1356" i="1"/>
  <c r="X1356" i="1"/>
  <c r="W1356" i="1"/>
  <c r="V1356" i="1"/>
  <c r="U1356" i="1"/>
  <c r="S1356" i="1"/>
  <c r="R1356" i="1"/>
  <c r="Q1356" i="1"/>
  <c r="P1356" i="1"/>
  <c r="O1356" i="1"/>
  <c r="N1356" i="1"/>
  <c r="M1356" i="1"/>
  <c r="L1356" i="1"/>
  <c r="K1356" i="1"/>
  <c r="J1356" i="1"/>
  <c r="I1356" i="1"/>
  <c r="H1356" i="1"/>
  <c r="G1356" i="1"/>
  <c r="F1356" i="1"/>
  <c r="E1356" i="1"/>
  <c r="D1356" i="1"/>
  <c r="C1356" i="1"/>
  <c r="B1356" i="1"/>
  <c r="A1356" i="1"/>
  <c r="AB1355" i="1"/>
  <c r="AA1355" i="1"/>
  <c r="Z1355" i="1"/>
  <c r="Y1355" i="1"/>
  <c r="X1355" i="1"/>
  <c r="W1355" i="1"/>
  <c r="V1355" i="1"/>
  <c r="U1355" i="1"/>
  <c r="S1355" i="1"/>
  <c r="R1355" i="1"/>
  <c r="Q1355" i="1"/>
  <c r="P1355" i="1"/>
  <c r="O1355" i="1"/>
  <c r="N1355" i="1"/>
  <c r="M1355" i="1"/>
  <c r="L1355" i="1"/>
  <c r="K1355" i="1"/>
  <c r="J1355" i="1"/>
  <c r="I1355" i="1"/>
  <c r="H1355" i="1"/>
  <c r="G1355" i="1"/>
  <c r="F1355" i="1"/>
  <c r="E1355" i="1"/>
  <c r="D1355" i="1"/>
  <c r="C1355" i="1"/>
  <c r="B1355" i="1"/>
  <c r="A1355" i="1"/>
  <c r="AB1354" i="1"/>
  <c r="AA1354" i="1"/>
  <c r="Z1354" i="1"/>
  <c r="Y1354" i="1"/>
  <c r="X1354" i="1"/>
  <c r="W1354" i="1"/>
  <c r="V1354" i="1"/>
  <c r="U1354" i="1"/>
  <c r="S1354" i="1"/>
  <c r="R1354" i="1"/>
  <c r="Q1354" i="1"/>
  <c r="P1354" i="1"/>
  <c r="O1354" i="1"/>
  <c r="N1354" i="1"/>
  <c r="M1354" i="1"/>
  <c r="L1354" i="1"/>
  <c r="K1354" i="1"/>
  <c r="J1354" i="1"/>
  <c r="I1354" i="1"/>
  <c r="H1354" i="1"/>
  <c r="G1354" i="1"/>
  <c r="F1354" i="1"/>
  <c r="E1354" i="1"/>
  <c r="D1354" i="1"/>
  <c r="C1354" i="1"/>
  <c r="B1354" i="1"/>
  <c r="A1354" i="1"/>
  <c r="AB1353" i="1"/>
  <c r="AA1353" i="1"/>
  <c r="Z1353" i="1"/>
  <c r="Y1353" i="1"/>
  <c r="X1353" i="1"/>
  <c r="W1353" i="1"/>
  <c r="V1353" i="1"/>
  <c r="U1353" i="1"/>
  <c r="S1353" i="1"/>
  <c r="R1353" i="1"/>
  <c r="Q1353" i="1"/>
  <c r="P1353" i="1"/>
  <c r="O1353" i="1"/>
  <c r="N1353" i="1"/>
  <c r="M1353" i="1"/>
  <c r="L1353" i="1"/>
  <c r="K1353" i="1"/>
  <c r="J1353" i="1"/>
  <c r="I1353" i="1"/>
  <c r="H1353" i="1"/>
  <c r="G1353" i="1"/>
  <c r="F1353" i="1"/>
  <c r="E1353" i="1"/>
  <c r="D1353" i="1"/>
  <c r="C1353" i="1"/>
  <c r="B1353" i="1"/>
  <c r="A1353" i="1"/>
  <c r="AB1352" i="1"/>
  <c r="AA1352" i="1"/>
  <c r="Z1352" i="1"/>
  <c r="Y1352" i="1"/>
  <c r="X1352" i="1"/>
  <c r="W1352" i="1"/>
  <c r="V1352" i="1"/>
  <c r="U1352" i="1"/>
  <c r="S1352" i="1"/>
  <c r="R1352" i="1"/>
  <c r="Q1352" i="1"/>
  <c r="P1352" i="1"/>
  <c r="O1352" i="1"/>
  <c r="N1352" i="1"/>
  <c r="M1352" i="1"/>
  <c r="L1352" i="1"/>
  <c r="K1352" i="1"/>
  <c r="J1352" i="1"/>
  <c r="I1352" i="1"/>
  <c r="H1352" i="1"/>
  <c r="G1352" i="1"/>
  <c r="F1352" i="1"/>
  <c r="E1352" i="1"/>
  <c r="D1352" i="1"/>
  <c r="C1352" i="1"/>
  <c r="B1352" i="1"/>
  <c r="A1352" i="1"/>
  <c r="AB1351" i="1"/>
  <c r="AA1351" i="1"/>
  <c r="Z1351" i="1"/>
  <c r="Y1351" i="1"/>
  <c r="X1351" i="1"/>
  <c r="W1351" i="1"/>
  <c r="V1351" i="1"/>
  <c r="U1351" i="1"/>
  <c r="S1351" i="1"/>
  <c r="R1351" i="1"/>
  <c r="Q1351" i="1"/>
  <c r="P1351" i="1"/>
  <c r="O1351" i="1"/>
  <c r="N1351" i="1"/>
  <c r="M1351" i="1"/>
  <c r="L1351" i="1"/>
  <c r="K1351" i="1"/>
  <c r="J1351" i="1"/>
  <c r="I1351" i="1"/>
  <c r="H1351" i="1"/>
  <c r="G1351" i="1"/>
  <c r="F1351" i="1"/>
  <c r="E1351" i="1"/>
  <c r="D1351" i="1"/>
  <c r="C1351" i="1"/>
  <c r="B1351" i="1"/>
  <c r="A1351" i="1"/>
  <c r="AB1350" i="1"/>
  <c r="AA1350" i="1"/>
  <c r="Z1350" i="1"/>
  <c r="Y1350" i="1"/>
  <c r="X1350" i="1"/>
  <c r="W1350" i="1"/>
  <c r="V1350" i="1"/>
  <c r="U1350" i="1"/>
  <c r="S1350" i="1"/>
  <c r="R1350" i="1"/>
  <c r="Q1350" i="1"/>
  <c r="P1350" i="1"/>
  <c r="O1350" i="1"/>
  <c r="N1350" i="1"/>
  <c r="M1350" i="1"/>
  <c r="L1350" i="1"/>
  <c r="K1350" i="1"/>
  <c r="J1350" i="1"/>
  <c r="I1350" i="1"/>
  <c r="H1350" i="1"/>
  <c r="G1350" i="1"/>
  <c r="F1350" i="1"/>
  <c r="E1350" i="1"/>
  <c r="D1350" i="1"/>
  <c r="C1350" i="1"/>
  <c r="B1350" i="1"/>
  <c r="A1350" i="1"/>
  <c r="AB1349" i="1"/>
  <c r="AA1349" i="1"/>
  <c r="Z1349" i="1"/>
  <c r="Y1349" i="1"/>
  <c r="X1349" i="1"/>
  <c r="W1349" i="1"/>
  <c r="V1349" i="1"/>
  <c r="U1349" i="1"/>
  <c r="S1349" i="1"/>
  <c r="R1349" i="1"/>
  <c r="Q1349" i="1"/>
  <c r="P1349" i="1"/>
  <c r="O1349" i="1"/>
  <c r="N1349" i="1"/>
  <c r="M1349" i="1"/>
  <c r="L1349" i="1"/>
  <c r="K1349" i="1"/>
  <c r="J1349" i="1"/>
  <c r="I1349" i="1"/>
  <c r="H1349" i="1"/>
  <c r="G1349" i="1"/>
  <c r="F1349" i="1"/>
  <c r="E1349" i="1"/>
  <c r="D1349" i="1"/>
  <c r="C1349" i="1"/>
  <c r="B1349" i="1"/>
  <c r="A1349" i="1"/>
  <c r="AB1348" i="1"/>
  <c r="AA1348" i="1"/>
  <c r="Z1348" i="1"/>
  <c r="Y1348" i="1"/>
  <c r="X1348" i="1"/>
  <c r="W1348" i="1"/>
  <c r="V1348" i="1"/>
  <c r="U1348" i="1"/>
  <c r="S1348" i="1"/>
  <c r="R1348" i="1"/>
  <c r="Q1348" i="1"/>
  <c r="P1348" i="1"/>
  <c r="O1348" i="1"/>
  <c r="N1348" i="1"/>
  <c r="M1348" i="1"/>
  <c r="L1348" i="1"/>
  <c r="K1348" i="1"/>
  <c r="J1348" i="1"/>
  <c r="I1348" i="1"/>
  <c r="H1348" i="1"/>
  <c r="G1348" i="1"/>
  <c r="F1348" i="1"/>
  <c r="E1348" i="1"/>
  <c r="D1348" i="1"/>
  <c r="C1348" i="1"/>
  <c r="B1348" i="1"/>
  <c r="A1348" i="1"/>
  <c r="AB1347" i="1"/>
  <c r="AA1347" i="1"/>
  <c r="Z1347" i="1"/>
  <c r="Y1347" i="1"/>
  <c r="X1347" i="1"/>
  <c r="W1347" i="1"/>
  <c r="V1347" i="1"/>
  <c r="U1347" i="1"/>
  <c r="S1347" i="1"/>
  <c r="R1347" i="1"/>
  <c r="Q1347" i="1"/>
  <c r="P1347" i="1"/>
  <c r="O1347" i="1"/>
  <c r="N1347" i="1"/>
  <c r="M1347" i="1"/>
  <c r="L1347" i="1"/>
  <c r="K1347" i="1"/>
  <c r="J1347" i="1"/>
  <c r="I1347" i="1"/>
  <c r="H1347" i="1"/>
  <c r="G1347" i="1"/>
  <c r="F1347" i="1"/>
  <c r="E1347" i="1"/>
  <c r="D1347" i="1"/>
  <c r="C1347" i="1"/>
  <c r="B1347" i="1"/>
  <c r="A1347" i="1"/>
  <c r="AB1346" i="1"/>
  <c r="AA1346" i="1"/>
  <c r="Z1346" i="1"/>
  <c r="Y1346" i="1"/>
  <c r="X1346" i="1"/>
  <c r="W1346" i="1"/>
  <c r="V1346" i="1"/>
  <c r="U1346" i="1"/>
  <c r="S1346" i="1"/>
  <c r="R1346" i="1"/>
  <c r="Q1346" i="1"/>
  <c r="P1346" i="1"/>
  <c r="O1346" i="1"/>
  <c r="N1346" i="1"/>
  <c r="M1346" i="1"/>
  <c r="L1346" i="1"/>
  <c r="K1346" i="1"/>
  <c r="J1346" i="1"/>
  <c r="I1346" i="1"/>
  <c r="H1346" i="1"/>
  <c r="G1346" i="1"/>
  <c r="F1346" i="1"/>
  <c r="E1346" i="1"/>
  <c r="D1346" i="1"/>
  <c r="C1346" i="1"/>
  <c r="B1346" i="1"/>
  <c r="A1346" i="1"/>
  <c r="AB1345" i="1"/>
  <c r="AA1345" i="1"/>
  <c r="Z1345" i="1"/>
  <c r="Y1345" i="1"/>
  <c r="X1345" i="1"/>
  <c r="W1345" i="1"/>
  <c r="V1345" i="1"/>
  <c r="U1345" i="1"/>
  <c r="S1345" i="1"/>
  <c r="R1345" i="1"/>
  <c r="Q1345" i="1"/>
  <c r="P1345" i="1"/>
  <c r="O1345" i="1"/>
  <c r="N1345" i="1"/>
  <c r="M1345" i="1"/>
  <c r="L1345" i="1"/>
  <c r="K1345" i="1"/>
  <c r="J1345" i="1"/>
  <c r="I1345" i="1"/>
  <c r="H1345" i="1"/>
  <c r="G1345" i="1"/>
  <c r="F1345" i="1"/>
  <c r="E1345" i="1"/>
  <c r="D1345" i="1"/>
  <c r="C1345" i="1"/>
  <c r="B1345" i="1"/>
  <c r="A1345" i="1"/>
  <c r="AB1344" i="1"/>
  <c r="AA1344" i="1"/>
  <c r="Z1344" i="1"/>
  <c r="Y1344" i="1"/>
  <c r="X1344" i="1"/>
  <c r="W1344" i="1"/>
  <c r="V1344" i="1"/>
  <c r="U1344" i="1"/>
  <c r="S1344" i="1"/>
  <c r="R1344" i="1"/>
  <c r="Q1344" i="1"/>
  <c r="P1344" i="1"/>
  <c r="O1344" i="1"/>
  <c r="N1344" i="1"/>
  <c r="M1344" i="1"/>
  <c r="L1344" i="1"/>
  <c r="K1344" i="1"/>
  <c r="J1344" i="1"/>
  <c r="I1344" i="1"/>
  <c r="H1344" i="1"/>
  <c r="G1344" i="1"/>
  <c r="F1344" i="1"/>
  <c r="E1344" i="1"/>
  <c r="D1344" i="1"/>
  <c r="C1344" i="1"/>
  <c r="B1344" i="1"/>
  <c r="A1344" i="1"/>
  <c r="AB1343" i="1"/>
  <c r="AA1343" i="1"/>
  <c r="Z1343" i="1"/>
  <c r="Y1343" i="1"/>
  <c r="X1343" i="1"/>
  <c r="W1343" i="1"/>
  <c r="V1343" i="1"/>
  <c r="U1343" i="1"/>
  <c r="S1343" i="1"/>
  <c r="R1343" i="1"/>
  <c r="Q1343" i="1"/>
  <c r="P1343" i="1"/>
  <c r="O1343" i="1"/>
  <c r="N1343" i="1"/>
  <c r="M1343" i="1"/>
  <c r="L1343" i="1"/>
  <c r="K1343" i="1"/>
  <c r="J1343" i="1"/>
  <c r="I1343" i="1"/>
  <c r="H1343" i="1"/>
  <c r="G1343" i="1"/>
  <c r="F1343" i="1"/>
  <c r="E1343" i="1"/>
  <c r="D1343" i="1"/>
  <c r="C1343" i="1"/>
  <c r="B1343" i="1"/>
  <c r="A1343" i="1"/>
  <c r="AB1342" i="1"/>
  <c r="AA1342" i="1"/>
  <c r="Z1342" i="1"/>
  <c r="Y1342" i="1"/>
  <c r="X1342" i="1"/>
  <c r="W1342" i="1"/>
  <c r="V1342" i="1"/>
  <c r="U1342" i="1"/>
  <c r="S1342" i="1"/>
  <c r="R1342" i="1"/>
  <c r="Q1342" i="1"/>
  <c r="P1342" i="1"/>
  <c r="O1342" i="1"/>
  <c r="N1342" i="1"/>
  <c r="M1342" i="1"/>
  <c r="L1342" i="1"/>
  <c r="K1342" i="1"/>
  <c r="J1342" i="1"/>
  <c r="I1342" i="1"/>
  <c r="H1342" i="1"/>
  <c r="G1342" i="1"/>
  <c r="F1342" i="1"/>
  <c r="E1342" i="1"/>
  <c r="D1342" i="1"/>
  <c r="C1342" i="1"/>
  <c r="B1342" i="1"/>
  <c r="A1342" i="1"/>
  <c r="AB1341" i="1"/>
  <c r="AA1341" i="1"/>
  <c r="Z1341" i="1"/>
  <c r="Y1341" i="1"/>
  <c r="X1341" i="1"/>
  <c r="W1341" i="1"/>
  <c r="V1341" i="1"/>
  <c r="U1341" i="1"/>
  <c r="S1341" i="1"/>
  <c r="R1341" i="1"/>
  <c r="Q1341" i="1"/>
  <c r="P1341" i="1"/>
  <c r="O1341" i="1"/>
  <c r="N1341" i="1"/>
  <c r="M1341" i="1"/>
  <c r="L1341" i="1"/>
  <c r="K1341" i="1"/>
  <c r="J1341" i="1"/>
  <c r="I1341" i="1"/>
  <c r="H1341" i="1"/>
  <c r="G1341" i="1"/>
  <c r="F1341" i="1"/>
  <c r="E1341" i="1"/>
  <c r="D1341" i="1"/>
  <c r="C1341" i="1"/>
  <c r="B1341" i="1"/>
  <c r="A1341" i="1"/>
  <c r="AB1340" i="1"/>
  <c r="AA1340" i="1"/>
  <c r="Z1340" i="1"/>
  <c r="Y1340" i="1"/>
  <c r="X1340" i="1"/>
  <c r="W1340" i="1"/>
  <c r="V1340" i="1"/>
  <c r="U1340" i="1"/>
  <c r="S1340" i="1"/>
  <c r="R1340" i="1"/>
  <c r="Q1340" i="1"/>
  <c r="P1340" i="1"/>
  <c r="O1340" i="1"/>
  <c r="N1340" i="1"/>
  <c r="M1340" i="1"/>
  <c r="L1340" i="1"/>
  <c r="K1340" i="1"/>
  <c r="J1340" i="1"/>
  <c r="I1340" i="1"/>
  <c r="H1340" i="1"/>
  <c r="G1340" i="1"/>
  <c r="F1340" i="1"/>
  <c r="E1340" i="1"/>
  <c r="D1340" i="1"/>
  <c r="C1340" i="1"/>
  <c r="B1340" i="1"/>
  <c r="A1340" i="1"/>
  <c r="AB1339" i="1"/>
  <c r="AA1339" i="1"/>
  <c r="Z1339" i="1"/>
  <c r="Y1339" i="1"/>
  <c r="X1339" i="1"/>
  <c r="W1339" i="1"/>
  <c r="V1339" i="1"/>
  <c r="U1339" i="1"/>
  <c r="S1339" i="1"/>
  <c r="R1339" i="1"/>
  <c r="Q1339" i="1"/>
  <c r="P1339" i="1"/>
  <c r="O1339" i="1"/>
  <c r="N1339" i="1"/>
  <c r="M1339" i="1"/>
  <c r="L1339" i="1"/>
  <c r="K1339" i="1"/>
  <c r="J1339" i="1"/>
  <c r="I1339" i="1"/>
  <c r="H1339" i="1"/>
  <c r="G1339" i="1"/>
  <c r="F1339" i="1"/>
  <c r="E1339" i="1"/>
  <c r="D1339" i="1"/>
  <c r="C1339" i="1"/>
  <c r="B1339" i="1"/>
  <c r="A1339" i="1"/>
  <c r="AB1338" i="1"/>
  <c r="AA1338" i="1"/>
  <c r="Z1338" i="1"/>
  <c r="Y1338" i="1"/>
  <c r="X1338" i="1"/>
  <c r="W1338" i="1"/>
  <c r="V1338" i="1"/>
  <c r="U1338" i="1"/>
  <c r="S1338" i="1"/>
  <c r="R1338" i="1"/>
  <c r="Q1338" i="1"/>
  <c r="P1338" i="1"/>
  <c r="O1338" i="1"/>
  <c r="N1338" i="1"/>
  <c r="M1338" i="1"/>
  <c r="L1338" i="1"/>
  <c r="K1338" i="1"/>
  <c r="J1338" i="1"/>
  <c r="I1338" i="1"/>
  <c r="H1338" i="1"/>
  <c r="G1338" i="1"/>
  <c r="F1338" i="1"/>
  <c r="E1338" i="1"/>
  <c r="D1338" i="1"/>
  <c r="C1338" i="1"/>
  <c r="B1338" i="1"/>
  <c r="A1338" i="1"/>
  <c r="AB1337" i="1"/>
  <c r="AA1337" i="1"/>
  <c r="Z1337" i="1"/>
  <c r="Y1337" i="1"/>
  <c r="X1337" i="1"/>
  <c r="W1337" i="1"/>
  <c r="V1337" i="1"/>
  <c r="U1337" i="1"/>
  <c r="S1337" i="1"/>
  <c r="R1337" i="1"/>
  <c r="Q1337" i="1"/>
  <c r="P1337" i="1"/>
  <c r="O1337" i="1"/>
  <c r="N1337" i="1"/>
  <c r="M1337" i="1"/>
  <c r="L1337" i="1"/>
  <c r="K1337" i="1"/>
  <c r="J1337" i="1"/>
  <c r="I1337" i="1"/>
  <c r="H1337" i="1"/>
  <c r="G1337" i="1"/>
  <c r="F1337" i="1"/>
  <c r="E1337" i="1"/>
  <c r="D1337" i="1"/>
  <c r="C1337" i="1"/>
  <c r="B1337" i="1"/>
  <c r="A1337" i="1"/>
  <c r="AB1336" i="1"/>
  <c r="AA1336" i="1"/>
  <c r="Z1336" i="1"/>
  <c r="Y1336" i="1"/>
  <c r="X1336" i="1"/>
  <c r="W1336" i="1"/>
  <c r="V1336" i="1"/>
  <c r="U1336" i="1"/>
  <c r="S1336" i="1"/>
  <c r="R1336" i="1"/>
  <c r="Q1336" i="1"/>
  <c r="P1336" i="1"/>
  <c r="O1336" i="1"/>
  <c r="N1336" i="1"/>
  <c r="M1336" i="1"/>
  <c r="L1336" i="1"/>
  <c r="K1336" i="1"/>
  <c r="J1336" i="1"/>
  <c r="I1336" i="1"/>
  <c r="H1336" i="1"/>
  <c r="G1336" i="1"/>
  <c r="F1336" i="1"/>
  <c r="E1336" i="1"/>
  <c r="D1336" i="1"/>
  <c r="C1336" i="1"/>
  <c r="B1336" i="1"/>
  <c r="A1336" i="1"/>
  <c r="AB1335" i="1"/>
  <c r="AA1335" i="1"/>
  <c r="Z1335" i="1"/>
  <c r="Y1335" i="1"/>
  <c r="X1335" i="1"/>
  <c r="W1335" i="1"/>
  <c r="V1335" i="1"/>
  <c r="U1335" i="1"/>
  <c r="S1335" i="1"/>
  <c r="R1335" i="1"/>
  <c r="Q1335" i="1"/>
  <c r="P1335" i="1"/>
  <c r="O1335" i="1"/>
  <c r="N1335" i="1"/>
  <c r="M1335" i="1"/>
  <c r="L1335" i="1"/>
  <c r="K1335" i="1"/>
  <c r="J1335" i="1"/>
  <c r="I1335" i="1"/>
  <c r="H1335" i="1"/>
  <c r="G1335" i="1"/>
  <c r="F1335" i="1"/>
  <c r="E1335" i="1"/>
  <c r="D1335" i="1"/>
  <c r="C1335" i="1"/>
  <c r="B1335" i="1"/>
  <c r="A1335" i="1"/>
  <c r="AB1334" i="1"/>
  <c r="AA1334" i="1"/>
  <c r="Z1334" i="1"/>
  <c r="Y1334" i="1"/>
  <c r="X1334" i="1"/>
  <c r="W1334" i="1"/>
  <c r="V1334" i="1"/>
  <c r="U1334" i="1"/>
  <c r="S1334" i="1"/>
  <c r="R1334" i="1"/>
  <c r="Q1334" i="1"/>
  <c r="P1334" i="1"/>
  <c r="O1334" i="1"/>
  <c r="N1334" i="1"/>
  <c r="M1334" i="1"/>
  <c r="L1334" i="1"/>
  <c r="K1334" i="1"/>
  <c r="J1334" i="1"/>
  <c r="I1334" i="1"/>
  <c r="H1334" i="1"/>
  <c r="G1334" i="1"/>
  <c r="F1334" i="1"/>
  <c r="E1334" i="1"/>
  <c r="D1334" i="1"/>
  <c r="C1334" i="1"/>
  <c r="B1334" i="1"/>
  <c r="A1334" i="1"/>
  <c r="AB1333" i="1"/>
  <c r="AA1333" i="1"/>
  <c r="Z1333" i="1"/>
  <c r="Y1333" i="1"/>
  <c r="X1333" i="1"/>
  <c r="W1333" i="1"/>
  <c r="V1333" i="1"/>
  <c r="U1333" i="1"/>
  <c r="S1333" i="1"/>
  <c r="R1333" i="1"/>
  <c r="Q1333" i="1"/>
  <c r="P1333" i="1"/>
  <c r="O1333" i="1"/>
  <c r="N1333" i="1"/>
  <c r="M1333" i="1"/>
  <c r="L1333" i="1"/>
  <c r="K1333" i="1"/>
  <c r="J1333" i="1"/>
  <c r="I1333" i="1"/>
  <c r="H1333" i="1"/>
  <c r="G1333" i="1"/>
  <c r="F1333" i="1"/>
  <c r="E1333" i="1"/>
  <c r="D1333" i="1"/>
  <c r="C1333" i="1"/>
  <c r="B1333" i="1"/>
  <c r="A1333" i="1"/>
  <c r="AB1332" i="1"/>
  <c r="AA1332" i="1"/>
  <c r="Z1332" i="1"/>
  <c r="Y1332" i="1"/>
  <c r="X1332" i="1"/>
  <c r="W1332" i="1"/>
  <c r="V1332" i="1"/>
  <c r="U1332" i="1"/>
  <c r="S1332" i="1"/>
  <c r="R1332" i="1"/>
  <c r="Q1332" i="1"/>
  <c r="P1332" i="1"/>
  <c r="O1332" i="1"/>
  <c r="N1332" i="1"/>
  <c r="M1332" i="1"/>
  <c r="L1332" i="1"/>
  <c r="K1332" i="1"/>
  <c r="J1332" i="1"/>
  <c r="I1332" i="1"/>
  <c r="H1332" i="1"/>
  <c r="G1332" i="1"/>
  <c r="F1332" i="1"/>
  <c r="E1332" i="1"/>
  <c r="D1332" i="1"/>
  <c r="C1332" i="1"/>
  <c r="B1332" i="1"/>
  <c r="A1332" i="1"/>
  <c r="AB1331" i="1"/>
  <c r="AA1331" i="1"/>
  <c r="Z1331" i="1"/>
  <c r="Y1331" i="1"/>
  <c r="X1331" i="1"/>
  <c r="W1331" i="1"/>
  <c r="V1331" i="1"/>
  <c r="U1331" i="1"/>
  <c r="S1331" i="1"/>
  <c r="R1331" i="1"/>
  <c r="Q1331" i="1"/>
  <c r="P1331" i="1"/>
  <c r="O1331" i="1"/>
  <c r="N1331" i="1"/>
  <c r="M1331" i="1"/>
  <c r="L1331" i="1"/>
  <c r="K1331" i="1"/>
  <c r="J1331" i="1"/>
  <c r="I1331" i="1"/>
  <c r="H1331" i="1"/>
  <c r="G1331" i="1"/>
  <c r="F1331" i="1"/>
  <c r="E1331" i="1"/>
  <c r="D1331" i="1"/>
  <c r="C1331" i="1"/>
  <c r="B1331" i="1"/>
  <c r="A1331" i="1"/>
  <c r="AB1330" i="1"/>
  <c r="AA1330" i="1"/>
  <c r="Z1330" i="1"/>
  <c r="Y1330" i="1"/>
  <c r="X1330" i="1"/>
  <c r="W1330" i="1"/>
  <c r="V1330" i="1"/>
  <c r="U1330" i="1"/>
  <c r="S1330" i="1"/>
  <c r="R1330" i="1"/>
  <c r="Q1330" i="1"/>
  <c r="P1330" i="1"/>
  <c r="O1330" i="1"/>
  <c r="N1330" i="1"/>
  <c r="M1330" i="1"/>
  <c r="L1330" i="1"/>
  <c r="K1330" i="1"/>
  <c r="J1330" i="1"/>
  <c r="I1330" i="1"/>
  <c r="H1330" i="1"/>
  <c r="G1330" i="1"/>
  <c r="F1330" i="1"/>
  <c r="E1330" i="1"/>
  <c r="D1330" i="1"/>
  <c r="C1330" i="1"/>
  <c r="B1330" i="1"/>
  <c r="A1330" i="1"/>
  <c r="AB1329" i="1"/>
  <c r="AA1329" i="1"/>
  <c r="Z1329" i="1"/>
  <c r="Y1329" i="1"/>
  <c r="X1329" i="1"/>
  <c r="W1329" i="1"/>
  <c r="V1329" i="1"/>
  <c r="U1329" i="1"/>
  <c r="S1329" i="1"/>
  <c r="R1329" i="1"/>
  <c r="Q1329" i="1"/>
  <c r="P1329" i="1"/>
  <c r="O1329" i="1"/>
  <c r="N1329" i="1"/>
  <c r="M1329" i="1"/>
  <c r="L1329" i="1"/>
  <c r="K1329" i="1"/>
  <c r="J1329" i="1"/>
  <c r="I1329" i="1"/>
  <c r="H1329" i="1"/>
  <c r="G1329" i="1"/>
  <c r="F1329" i="1"/>
  <c r="E1329" i="1"/>
  <c r="D1329" i="1"/>
  <c r="C1329" i="1"/>
  <c r="B1329" i="1"/>
  <c r="A1329" i="1"/>
  <c r="AB1328" i="1"/>
  <c r="AA1328" i="1"/>
  <c r="Z1328" i="1"/>
  <c r="Y1328" i="1"/>
  <c r="X1328" i="1"/>
  <c r="W1328" i="1"/>
  <c r="V1328" i="1"/>
  <c r="U1328" i="1"/>
  <c r="S1328" i="1"/>
  <c r="R1328" i="1"/>
  <c r="Q1328" i="1"/>
  <c r="P1328" i="1"/>
  <c r="O1328" i="1"/>
  <c r="N1328" i="1"/>
  <c r="M1328" i="1"/>
  <c r="L1328" i="1"/>
  <c r="K1328" i="1"/>
  <c r="J1328" i="1"/>
  <c r="I1328" i="1"/>
  <c r="H1328" i="1"/>
  <c r="G1328" i="1"/>
  <c r="F1328" i="1"/>
  <c r="E1328" i="1"/>
  <c r="D1328" i="1"/>
  <c r="C1328" i="1"/>
  <c r="B1328" i="1"/>
  <c r="A1328" i="1"/>
  <c r="AB1327" i="1"/>
  <c r="AA1327" i="1"/>
  <c r="Z1327" i="1"/>
  <c r="Y1327" i="1"/>
  <c r="X1327" i="1"/>
  <c r="W1327" i="1"/>
  <c r="V1327" i="1"/>
  <c r="U1327" i="1"/>
  <c r="S1327" i="1"/>
  <c r="R1327" i="1"/>
  <c r="Q1327" i="1"/>
  <c r="P1327" i="1"/>
  <c r="O1327" i="1"/>
  <c r="N1327" i="1"/>
  <c r="M1327" i="1"/>
  <c r="L1327" i="1"/>
  <c r="K1327" i="1"/>
  <c r="J1327" i="1"/>
  <c r="I1327" i="1"/>
  <c r="H1327" i="1"/>
  <c r="G1327" i="1"/>
  <c r="F1327" i="1"/>
  <c r="E1327" i="1"/>
  <c r="D1327" i="1"/>
  <c r="C1327" i="1"/>
  <c r="B1327" i="1"/>
  <c r="A1327" i="1"/>
  <c r="AB1326" i="1"/>
  <c r="AA1326" i="1"/>
  <c r="Z1326" i="1"/>
  <c r="Y1326" i="1"/>
  <c r="X1326" i="1"/>
  <c r="W1326" i="1"/>
  <c r="V1326" i="1"/>
  <c r="U1326" i="1"/>
  <c r="S1326" i="1"/>
  <c r="R1326" i="1"/>
  <c r="Q1326" i="1"/>
  <c r="P1326" i="1"/>
  <c r="O1326" i="1"/>
  <c r="N1326" i="1"/>
  <c r="M1326" i="1"/>
  <c r="L1326" i="1"/>
  <c r="K1326" i="1"/>
  <c r="J1326" i="1"/>
  <c r="I1326" i="1"/>
  <c r="H1326" i="1"/>
  <c r="G1326" i="1"/>
  <c r="F1326" i="1"/>
  <c r="E1326" i="1"/>
  <c r="D1326" i="1"/>
  <c r="C1326" i="1"/>
  <c r="B1326" i="1"/>
  <c r="A1326" i="1"/>
  <c r="AB1325" i="1"/>
  <c r="AA1325" i="1"/>
  <c r="Z1325" i="1"/>
  <c r="Y1325" i="1"/>
  <c r="X1325" i="1"/>
  <c r="W1325" i="1"/>
  <c r="V1325" i="1"/>
  <c r="U1325" i="1"/>
  <c r="S1325" i="1"/>
  <c r="R1325" i="1"/>
  <c r="Q1325" i="1"/>
  <c r="P1325" i="1"/>
  <c r="O1325" i="1"/>
  <c r="N1325" i="1"/>
  <c r="M1325" i="1"/>
  <c r="L1325" i="1"/>
  <c r="K1325" i="1"/>
  <c r="J1325" i="1"/>
  <c r="I1325" i="1"/>
  <c r="H1325" i="1"/>
  <c r="G1325" i="1"/>
  <c r="F1325" i="1"/>
  <c r="E1325" i="1"/>
  <c r="D1325" i="1"/>
  <c r="C1325" i="1"/>
  <c r="B1325" i="1"/>
  <c r="A1325" i="1"/>
  <c r="AB1324" i="1"/>
  <c r="AA1324" i="1"/>
  <c r="Z1324" i="1"/>
  <c r="Y1324" i="1"/>
  <c r="X1324" i="1"/>
  <c r="W1324" i="1"/>
  <c r="V1324" i="1"/>
  <c r="U1324" i="1"/>
  <c r="S1324" i="1"/>
  <c r="R1324" i="1"/>
  <c r="Q1324" i="1"/>
  <c r="P1324" i="1"/>
  <c r="O1324" i="1"/>
  <c r="N1324" i="1"/>
  <c r="M1324" i="1"/>
  <c r="L1324" i="1"/>
  <c r="K1324" i="1"/>
  <c r="J1324" i="1"/>
  <c r="I1324" i="1"/>
  <c r="H1324" i="1"/>
  <c r="G1324" i="1"/>
  <c r="F1324" i="1"/>
  <c r="E1324" i="1"/>
  <c r="D1324" i="1"/>
  <c r="C1324" i="1"/>
  <c r="B1324" i="1"/>
  <c r="A1324" i="1"/>
  <c r="AB1323" i="1"/>
  <c r="AA1323" i="1"/>
  <c r="Z1323" i="1"/>
  <c r="Y1323" i="1"/>
  <c r="X1323" i="1"/>
  <c r="W1323" i="1"/>
  <c r="V1323" i="1"/>
  <c r="U1323" i="1"/>
  <c r="S1323" i="1"/>
  <c r="R1323" i="1"/>
  <c r="Q1323" i="1"/>
  <c r="P1323" i="1"/>
  <c r="O1323" i="1"/>
  <c r="N1323" i="1"/>
  <c r="M1323" i="1"/>
  <c r="L1323" i="1"/>
  <c r="K1323" i="1"/>
  <c r="J1323" i="1"/>
  <c r="I1323" i="1"/>
  <c r="H1323" i="1"/>
  <c r="G1323" i="1"/>
  <c r="F1323" i="1"/>
  <c r="E1323" i="1"/>
  <c r="D1323" i="1"/>
  <c r="C1323" i="1"/>
  <c r="B1323" i="1"/>
  <c r="A1323" i="1"/>
  <c r="AB1322" i="1"/>
  <c r="AA1322" i="1"/>
  <c r="Z1322" i="1"/>
  <c r="Y1322" i="1"/>
  <c r="X1322" i="1"/>
  <c r="W1322" i="1"/>
  <c r="V1322" i="1"/>
  <c r="U1322" i="1"/>
  <c r="S1322" i="1"/>
  <c r="R1322" i="1"/>
  <c r="Q1322" i="1"/>
  <c r="P1322" i="1"/>
  <c r="O1322" i="1"/>
  <c r="N1322" i="1"/>
  <c r="M1322" i="1"/>
  <c r="L1322" i="1"/>
  <c r="K1322" i="1"/>
  <c r="J1322" i="1"/>
  <c r="I1322" i="1"/>
  <c r="H1322" i="1"/>
  <c r="G1322" i="1"/>
  <c r="F1322" i="1"/>
  <c r="E1322" i="1"/>
  <c r="D1322" i="1"/>
  <c r="C1322" i="1"/>
  <c r="B1322" i="1"/>
  <c r="A1322" i="1"/>
  <c r="AB1321" i="1"/>
  <c r="AA1321" i="1"/>
  <c r="Z1321" i="1"/>
  <c r="Y1321" i="1"/>
  <c r="X1321" i="1"/>
  <c r="W1321" i="1"/>
  <c r="V1321" i="1"/>
  <c r="U1321" i="1"/>
  <c r="S1321" i="1"/>
  <c r="R1321" i="1"/>
  <c r="Q1321" i="1"/>
  <c r="P1321" i="1"/>
  <c r="O1321" i="1"/>
  <c r="N1321" i="1"/>
  <c r="M1321" i="1"/>
  <c r="L1321" i="1"/>
  <c r="K1321" i="1"/>
  <c r="J1321" i="1"/>
  <c r="I1321" i="1"/>
  <c r="H1321" i="1"/>
  <c r="G1321" i="1"/>
  <c r="F1321" i="1"/>
  <c r="E1321" i="1"/>
  <c r="D1321" i="1"/>
  <c r="C1321" i="1"/>
  <c r="B1321" i="1"/>
  <c r="A1321" i="1"/>
  <c r="AB1320" i="1"/>
  <c r="AA1320" i="1"/>
  <c r="Z1320" i="1"/>
  <c r="Y1320" i="1"/>
  <c r="X1320" i="1"/>
  <c r="W1320" i="1"/>
  <c r="V1320" i="1"/>
  <c r="U1320" i="1"/>
  <c r="S1320" i="1"/>
  <c r="R1320" i="1"/>
  <c r="Q1320" i="1"/>
  <c r="P1320" i="1"/>
  <c r="O1320" i="1"/>
  <c r="N1320" i="1"/>
  <c r="M1320" i="1"/>
  <c r="L1320" i="1"/>
  <c r="K1320" i="1"/>
  <c r="J1320" i="1"/>
  <c r="I1320" i="1"/>
  <c r="H1320" i="1"/>
  <c r="G1320" i="1"/>
  <c r="F1320" i="1"/>
  <c r="E1320" i="1"/>
  <c r="D1320" i="1"/>
  <c r="C1320" i="1"/>
  <c r="B1320" i="1"/>
  <c r="A1320" i="1"/>
  <c r="AB1319" i="1"/>
  <c r="AA1319" i="1"/>
  <c r="Z1319" i="1"/>
  <c r="Y1319" i="1"/>
  <c r="X1319" i="1"/>
  <c r="W1319" i="1"/>
  <c r="V1319" i="1"/>
  <c r="U1319" i="1"/>
  <c r="S1319" i="1"/>
  <c r="R1319" i="1"/>
  <c r="Q1319" i="1"/>
  <c r="P1319" i="1"/>
  <c r="O1319" i="1"/>
  <c r="N1319" i="1"/>
  <c r="M1319" i="1"/>
  <c r="L1319" i="1"/>
  <c r="K1319" i="1"/>
  <c r="J1319" i="1"/>
  <c r="I1319" i="1"/>
  <c r="H1319" i="1"/>
  <c r="G1319" i="1"/>
  <c r="F1319" i="1"/>
  <c r="E1319" i="1"/>
  <c r="D1319" i="1"/>
  <c r="C1319" i="1"/>
  <c r="B1319" i="1"/>
  <c r="A1319" i="1"/>
  <c r="AB1318" i="1"/>
  <c r="AA1318" i="1"/>
  <c r="Z1318" i="1"/>
  <c r="Y1318" i="1"/>
  <c r="X1318" i="1"/>
  <c r="W1318" i="1"/>
  <c r="V1318" i="1"/>
  <c r="U1318" i="1"/>
  <c r="S1318" i="1"/>
  <c r="R1318" i="1"/>
  <c r="Q1318" i="1"/>
  <c r="P1318" i="1"/>
  <c r="O1318" i="1"/>
  <c r="N1318" i="1"/>
  <c r="M1318" i="1"/>
  <c r="L1318" i="1"/>
  <c r="K1318" i="1"/>
  <c r="J1318" i="1"/>
  <c r="I1318" i="1"/>
  <c r="H1318" i="1"/>
  <c r="G1318" i="1"/>
  <c r="F1318" i="1"/>
  <c r="E1318" i="1"/>
  <c r="D1318" i="1"/>
  <c r="C1318" i="1"/>
  <c r="B1318" i="1"/>
  <c r="A1318" i="1"/>
  <c r="AB1317" i="1"/>
  <c r="AA1317" i="1"/>
  <c r="Z1317" i="1"/>
  <c r="Y1317" i="1"/>
  <c r="X1317" i="1"/>
  <c r="W1317" i="1"/>
  <c r="V1317" i="1"/>
  <c r="U1317" i="1"/>
  <c r="S1317" i="1"/>
  <c r="R1317" i="1"/>
  <c r="Q1317" i="1"/>
  <c r="P1317" i="1"/>
  <c r="O1317" i="1"/>
  <c r="N1317" i="1"/>
  <c r="M1317" i="1"/>
  <c r="L1317" i="1"/>
  <c r="K1317" i="1"/>
  <c r="J1317" i="1"/>
  <c r="I1317" i="1"/>
  <c r="H1317" i="1"/>
  <c r="G1317" i="1"/>
  <c r="F1317" i="1"/>
  <c r="E1317" i="1"/>
  <c r="D1317" i="1"/>
  <c r="C1317" i="1"/>
  <c r="B1317" i="1"/>
  <c r="A1317" i="1"/>
  <c r="AB1316" i="1"/>
  <c r="AA1316" i="1"/>
  <c r="Z1316" i="1"/>
  <c r="Y1316" i="1"/>
  <c r="X1316" i="1"/>
  <c r="W1316" i="1"/>
  <c r="V1316" i="1"/>
  <c r="U1316" i="1"/>
  <c r="S1316" i="1"/>
  <c r="R1316" i="1"/>
  <c r="Q1316" i="1"/>
  <c r="P1316" i="1"/>
  <c r="O1316" i="1"/>
  <c r="N1316" i="1"/>
  <c r="M1316" i="1"/>
  <c r="L1316" i="1"/>
  <c r="K1316" i="1"/>
  <c r="J1316" i="1"/>
  <c r="I1316" i="1"/>
  <c r="H1316" i="1"/>
  <c r="G1316" i="1"/>
  <c r="F1316" i="1"/>
  <c r="E1316" i="1"/>
  <c r="D1316" i="1"/>
  <c r="C1316" i="1"/>
  <c r="B1316" i="1"/>
  <c r="A1316" i="1"/>
  <c r="AB1315" i="1"/>
  <c r="AA1315" i="1"/>
  <c r="Z1315" i="1"/>
  <c r="Y1315" i="1"/>
  <c r="X1315" i="1"/>
  <c r="W1315" i="1"/>
  <c r="V1315" i="1"/>
  <c r="U1315" i="1"/>
  <c r="S1315" i="1"/>
  <c r="R1315" i="1"/>
  <c r="Q1315" i="1"/>
  <c r="P1315" i="1"/>
  <c r="O1315" i="1"/>
  <c r="N1315" i="1"/>
  <c r="M1315" i="1"/>
  <c r="L1315" i="1"/>
  <c r="K1315" i="1"/>
  <c r="J1315" i="1"/>
  <c r="I1315" i="1"/>
  <c r="H1315" i="1"/>
  <c r="G1315" i="1"/>
  <c r="F1315" i="1"/>
  <c r="E1315" i="1"/>
  <c r="D1315" i="1"/>
  <c r="C1315" i="1"/>
  <c r="B1315" i="1"/>
  <c r="A1315" i="1"/>
  <c r="AB1314" i="1"/>
  <c r="AA1314" i="1"/>
  <c r="Z1314" i="1"/>
  <c r="Y1314" i="1"/>
  <c r="X1314" i="1"/>
  <c r="W1314" i="1"/>
  <c r="V1314" i="1"/>
  <c r="U1314" i="1"/>
  <c r="S1314" i="1"/>
  <c r="R1314" i="1"/>
  <c r="Q1314" i="1"/>
  <c r="P1314" i="1"/>
  <c r="O1314" i="1"/>
  <c r="N1314" i="1"/>
  <c r="M1314" i="1"/>
  <c r="L1314" i="1"/>
  <c r="K1314" i="1"/>
  <c r="J1314" i="1"/>
  <c r="I1314" i="1"/>
  <c r="H1314" i="1"/>
  <c r="G1314" i="1"/>
  <c r="F1314" i="1"/>
  <c r="E1314" i="1"/>
  <c r="D1314" i="1"/>
  <c r="C1314" i="1"/>
  <c r="B1314" i="1"/>
  <c r="A1314" i="1"/>
  <c r="AB1313" i="1"/>
  <c r="AA1313" i="1"/>
  <c r="Z1313" i="1"/>
  <c r="Y1313" i="1"/>
  <c r="X1313" i="1"/>
  <c r="W1313" i="1"/>
  <c r="V1313" i="1"/>
  <c r="U1313" i="1"/>
  <c r="S1313" i="1"/>
  <c r="R1313" i="1"/>
  <c r="Q1313" i="1"/>
  <c r="P1313" i="1"/>
  <c r="O1313" i="1"/>
  <c r="N1313" i="1"/>
  <c r="M1313" i="1"/>
  <c r="L1313" i="1"/>
  <c r="K1313" i="1"/>
  <c r="J1313" i="1"/>
  <c r="I1313" i="1"/>
  <c r="H1313" i="1"/>
  <c r="G1313" i="1"/>
  <c r="F1313" i="1"/>
  <c r="E1313" i="1"/>
  <c r="D1313" i="1"/>
  <c r="C1313" i="1"/>
  <c r="B1313" i="1"/>
  <c r="A1313" i="1"/>
  <c r="AB1312" i="1"/>
  <c r="AA1312" i="1"/>
  <c r="Z1312" i="1"/>
  <c r="Y1312" i="1"/>
  <c r="X1312" i="1"/>
  <c r="W1312" i="1"/>
  <c r="V1312" i="1"/>
  <c r="U1312" i="1"/>
  <c r="S1312" i="1"/>
  <c r="R1312" i="1"/>
  <c r="Q1312" i="1"/>
  <c r="P1312" i="1"/>
  <c r="O1312" i="1"/>
  <c r="N1312" i="1"/>
  <c r="M1312" i="1"/>
  <c r="L1312" i="1"/>
  <c r="K1312" i="1"/>
  <c r="J1312" i="1"/>
  <c r="I1312" i="1"/>
  <c r="H1312" i="1"/>
  <c r="G1312" i="1"/>
  <c r="F1312" i="1"/>
  <c r="E1312" i="1"/>
  <c r="D1312" i="1"/>
  <c r="C1312" i="1"/>
  <c r="B1312" i="1"/>
  <c r="A1312" i="1"/>
  <c r="AB1311" i="1"/>
  <c r="AA1311" i="1"/>
  <c r="Z1311" i="1"/>
  <c r="Y1311" i="1"/>
  <c r="X1311" i="1"/>
  <c r="W1311" i="1"/>
  <c r="V1311" i="1"/>
  <c r="U1311" i="1"/>
  <c r="S1311" i="1"/>
  <c r="R1311" i="1"/>
  <c r="Q1311" i="1"/>
  <c r="P1311" i="1"/>
  <c r="O1311" i="1"/>
  <c r="N1311" i="1"/>
  <c r="M1311" i="1"/>
  <c r="L1311" i="1"/>
  <c r="K1311" i="1"/>
  <c r="J1311" i="1"/>
  <c r="I1311" i="1"/>
  <c r="H1311" i="1"/>
  <c r="G1311" i="1"/>
  <c r="F1311" i="1"/>
  <c r="E1311" i="1"/>
  <c r="D1311" i="1"/>
  <c r="C1311" i="1"/>
  <c r="B1311" i="1"/>
  <c r="A1311" i="1"/>
  <c r="AB1310" i="1"/>
  <c r="AA1310" i="1"/>
  <c r="Z1310" i="1"/>
  <c r="Y1310" i="1"/>
  <c r="X1310" i="1"/>
  <c r="W1310" i="1"/>
  <c r="V1310" i="1"/>
  <c r="U1310" i="1"/>
  <c r="S1310" i="1"/>
  <c r="R1310" i="1"/>
  <c r="Q1310" i="1"/>
  <c r="P1310" i="1"/>
  <c r="O1310" i="1"/>
  <c r="N1310" i="1"/>
  <c r="M1310" i="1"/>
  <c r="L1310" i="1"/>
  <c r="K1310" i="1"/>
  <c r="J1310" i="1"/>
  <c r="I1310" i="1"/>
  <c r="H1310" i="1"/>
  <c r="G1310" i="1"/>
  <c r="F1310" i="1"/>
  <c r="E1310" i="1"/>
  <c r="D1310" i="1"/>
  <c r="C1310" i="1"/>
  <c r="B1310" i="1"/>
  <c r="A1310" i="1"/>
  <c r="AB1309" i="1"/>
  <c r="AA1309" i="1"/>
  <c r="Z1309" i="1"/>
  <c r="Y1309" i="1"/>
  <c r="X1309" i="1"/>
  <c r="W1309" i="1"/>
  <c r="V1309" i="1"/>
  <c r="U1309" i="1"/>
  <c r="S1309" i="1"/>
  <c r="R1309" i="1"/>
  <c r="Q1309" i="1"/>
  <c r="P1309" i="1"/>
  <c r="O1309" i="1"/>
  <c r="N1309" i="1"/>
  <c r="M1309" i="1"/>
  <c r="L1309" i="1"/>
  <c r="K1309" i="1"/>
  <c r="J1309" i="1"/>
  <c r="I1309" i="1"/>
  <c r="H1309" i="1"/>
  <c r="G1309" i="1"/>
  <c r="F1309" i="1"/>
  <c r="E1309" i="1"/>
  <c r="D1309" i="1"/>
  <c r="C1309" i="1"/>
  <c r="B1309" i="1"/>
  <c r="A1309" i="1"/>
  <c r="AB1308" i="1"/>
  <c r="AA1308" i="1"/>
  <c r="Z1308" i="1"/>
  <c r="Y1308" i="1"/>
  <c r="X1308" i="1"/>
  <c r="W1308" i="1"/>
  <c r="V1308" i="1"/>
  <c r="U1308" i="1"/>
  <c r="S1308" i="1"/>
  <c r="R1308" i="1"/>
  <c r="Q1308" i="1"/>
  <c r="P1308" i="1"/>
  <c r="O1308" i="1"/>
  <c r="N1308" i="1"/>
  <c r="M1308" i="1"/>
  <c r="L1308" i="1"/>
  <c r="K1308" i="1"/>
  <c r="J1308" i="1"/>
  <c r="I1308" i="1"/>
  <c r="H1308" i="1"/>
  <c r="G1308" i="1"/>
  <c r="F1308" i="1"/>
  <c r="E1308" i="1"/>
  <c r="D1308" i="1"/>
  <c r="C1308" i="1"/>
  <c r="B1308" i="1"/>
  <c r="A1308" i="1"/>
  <c r="AB1307" i="1"/>
  <c r="AA1307" i="1"/>
  <c r="Z1307" i="1"/>
  <c r="Y1307" i="1"/>
  <c r="X1307" i="1"/>
  <c r="W1307" i="1"/>
  <c r="V1307" i="1"/>
  <c r="U1307" i="1"/>
  <c r="S1307" i="1"/>
  <c r="R1307" i="1"/>
  <c r="Q1307" i="1"/>
  <c r="P1307" i="1"/>
  <c r="O1307" i="1"/>
  <c r="N1307" i="1"/>
  <c r="M1307" i="1"/>
  <c r="L1307" i="1"/>
  <c r="K1307" i="1"/>
  <c r="J1307" i="1"/>
  <c r="I1307" i="1"/>
  <c r="H1307" i="1"/>
  <c r="G1307" i="1"/>
  <c r="F1307" i="1"/>
  <c r="E1307" i="1"/>
  <c r="D1307" i="1"/>
  <c r="C1307" i="1"/>
  <c r="B1307" i="1"/>
  <c r="A1307" i="1"/>
  <c r="AB1306" i="1"/>
  <c r="AA1306" i="1"/>
  <c r="Z1306" i="1"/>
  <c r="Y1306" i="1"/>
  <c r="X1306" i="1"/>
  <c r="W1306" i="1"/>
  <c r="V1306" i="1"/>
  <c r="U1306" i="1"/>
  <c r="S1306" i="1"/>
  <c r="R1306" i="1"/>
  <c r="Q1306" i="1"/>
  <c r="P1306" i="1"/>
  <c r="O1306" i="1"/>
  <c r="N1306" i="1"/>
  <c r="M1306" i="1"/>
  <c r="L1306" i="1"/>
  <c r="K1306" i="1"/>
  <c r="J1306" i="1"/>
  <c r="I1306" i="1"/>
  <c r="H1306" i="1"/>
  <c r="G1306" i="1"/>
  <c r="F1306" i="1"/>
  <c r="E1306" i="1"/>
  <c r="D1306" i="1"/>
  <c r="C1306" i="1"/>
  <c r="B1306" i="1"/>
  <c r="A1306" i="1"/>
  <c r="AB1305" i="1"/>
  <c r="AA1305" i="1"/>
  <c r="Z1305" i="1"/>
  <c r="Y1305" i="1"/>
  <c r="X1305" i="1"/>
  <c r="W1305" i="1"/>
  <c r="V1305" i="1"/>
  <c r="U1305" i="1"/>
  <c r="S1305" i="1"/>
  <c r="R1305" i="1"/>
  <c r="Q1305" i="1"/>
  <c r="P1305" i="1"/>
  <c r="O1305" i="1"/>
  <c r="N1305" i="1"/>
  <c r="M1305" i="1"/>
  <c r="L1305" i="1"/>
  <c r="K1305" i="1"/>
  <c r="J1305" i="1"/>
  <c r="I1305" i="1"/>
  <c r="H1305" i="1"/>
  <c r="G1305" i="1"/>
  <c r="F1305" i="1"/>
  <c r="E1305" i="1"/>
  <c r="D1305" i="1"/>
  <c r="C1305" i="1"/>
  <c r="B1305" i="1"/>
  <c r="A1305" i="1"/>
  <c r="AB1304" i="1"/>
  <c r="AA1304" i="1"/>
  <c r="Z1304" i="1"/>
  <c r="Y1304" i="1"/>
  <c r="X1304" i="1"/>
  <c r="W1304" i="1"/>
  <c r="V1304" i="1"/>
  <c r="U1304" i="1"/>
  <c r="S1304" i="1"/>
  <c r="R1304" i="1"/>
  <c r="Q1304" i="1"/>
  <c r="P1304" i="1"/>
  <c r="O1304" i="1"/>
  <c r="N1304" i="1"/>
  <c r="M1304" i="1"/>
  <c r="L1304" i="1"/>
  <c r="K1304" i="1"/>
  <c r="J1304" i="1"/>
  <c r="I1304" i="1"/>
  <c r="H1304" i="1"/>
  <c r="G1304" i="1"/>
  <c r="F1304" i="1"/>
  <c r="E1304" i="1"/>
  <c r="D1304" i="1"/>
  <c r="C1304" i="1"/>
  <c r="B1304" i="1"/>
  <c r="A1304" i="1"/>
  <c r="AB1303" i="1"/>
  <c r="AA1303" i="1"/>
  <c r="Z1303" i="1"/>
  <c r="Y1303" i="1"/>
  <c r="X1303" i="1"/>
  <c r="W1303" i="1"/>
  <c r="V1303" i="1"/>
  <c r="U1303" i="1"/>
  <c r="S1303" i="1"/>
  <c r="R1303" i="1"/>
  <c r="Q1303" i="1"/>
  <c r="P1303" i="1"/>
  <c r="O1303" i="1"/>
  <c r="N1303" i="1"/>
  <c r="M1303" i="1"/>
  <c r="L1303" i="1"/>
  <c r="K1303" i="1"/>
  <c r="J1303" i="1"/>
  <c r="I1303" i="1"/>
  <c r="H1303" i="1"/>
  <c r="G1303" i="1"/>
  <c r="F1303" i="1"/>
  <c r="E1303" i="1"/>
  <c r="D1303" i="1"/>
  <c r="C1303" i="1"/>
  <c r="B1303" i="1"/>
  <c r="A1303" i="1"/>
  <c r="AB1302" i="1"/>
  <c r="AA1302" i="1"/>
  <c r="Z1302" i="1"/>
  <c r="Y1302" i="1"/>
  <c r="X1302" i="1"/>
  <c r="W1302" i="1"/>
  <c r="V1302" i="1"/>
  <c r="U1302" i="1"/>
  <c r="S1302" i="1"/>
  <c r="R1302" i="1"/>
  <c r="Q1302" i="1"/>
  <c r="P1302" i="1"/>
  <c r="O1302" i="1"/>
  <c r="N1302" i="1"/>
  <c r="M1302" i="1"/>
  <c r="L1302" i="1"/>
  <c r="K1302" i="1"/>
  <c r="J1302" i="1"/>
  <c r="I1302" i="1"/>
  <c r="H1302" i="1"/>
  <c r="G1302" i="1"/>
  <c r="F1302" i="1"/>
  <c r="E1302" i="1"/>
  <c r="D1302" i="1"/>
  <c r="C1302" i="1"/>
  <c r="B1302" i="1"/>
  <c r="A1302" i="1"/>
  <c r="AB1301" i="1"/>
  <c r="AA1301" i="1"/>
  <c r="Z1301" i="1"/>
  <c r="Y1301" i="1"/>
  <c r="X1301" i="1"/>
  <c r="W1301" i="1"/>
  <c r="V1301" i="1"/>
  <c r="U1301" i="1"/>
  <c r="S1301" i="1"/>
  <c r="R1301" i="1"/>
  <c r="Q1301" i="1"/>
  <c r="P1301" i="1"/>
  <c r="O1301" i="1"/>
  <c r="N1301" i="1"/>
  <c r="M1301" i="1"/>
  <c r="L1301" i="1"/>
  <c r="K1301" i="1"/>
  <c r="J1301" i="1"/>
  <c r="I1301" i="1"/>
  <c r="H1301" i="1"/>
  <c r="G1301" i="1"/>
  <c r="F1301" i="1"/>
  <c r="E1301" i="1"/>
  <c r="D1301" i="1"/>
  <c r="C1301" i="1"/>
  <c r="B1301" i="1"/>
  <c r="A1301" i="1"/>
  <c r="AB1300" i="1"/>
  <c r="AA1300" i="1"/>
  <c r="Z1300" i="1"/>
  <c r="Y1300" i="1"/>
  <c r="X1300" i="1"/>
  <c r="W1300" i="1"/>
  <c r="V1300" i="1"/>
  <c r="U1300" i="1"/>
  <c r="S1300" i="1"/>
  <c r="R1300" i="1"/>
  <c r="Q1300" i="1"/>
  <c r="P1300" i="1"/>
  <c r="O1300" i="1"/>
  <c r="N1300" i="1"/>
  <c r="M1300" i="1"/>
  <c r="L1300" i="1"/>
  <c r="K1300" i="1"/>
  <c r="J1300" i="1"/>
  <c r="I1300" i="1"/>
  <c r="H1300" i="1"/>
  <c r="G1300" i="1"/>
  <c r="F1300" i="1"/>
  <c r="E1300" i="1"/>
  <c r="D1300" i="1"/>
  <c r="C1300" i="1"/>
  <c r="B1300" i="1"/>
  <c r="A1300" i="1"/>
  <c r="AB1299" i="1"/>
  <c r="AA1299" i="1"/>
  <c r="Z1299" i="1"/>
  <c r="Y1299" i="1"/>
  <c r="X1299" i="1"/>
  <c r="W1299" i="1"/>
  <c r="V1299" i="1"/>
  <c r="U1299" i="1"/>
  <c r="S1299" i="1"/>
  <c r="R1299" i="1"/>
  <c r="Q1299" i="1"/>
  <c r="P1299" i="1"/>
  <c r="O1299" i="1"/>
  <c r="N1299" i="1"/>
  <c r="M1299" i="1"/>
  <c r="L1299" i="1"/>
  <c r="K1299" i="1"/>
  <c r="J1299" i="1"/>
  <c r="I1299" i="1"/>
  <c r="H1299" i="1"/>
  <c r="G1299" i="1"/>
  <c r="F1299" i="1"/>
  <c r="E1299" i="1"/>
  <c r="D1299" i="1"/>
  <c r="C1299" i="1"/>
  <c r="B1299" i="1"/>
  <c r="A1299" i="1"/>
  <c r="AB1298" i="1"/>
  <c r="AA1298" i="1"/>
  <c r="Z1298" i="1"/>
  <c r="Y1298" i="1"/>
  <c r="X1298" i="1"/>
  <c r="W1298" i="1"/>
  <c r="V1298" i="1"/>
  <c r="U1298" i="1"/>
  <c r="S1298" i="1"/>
  <c r="R1298" i="1"/>
  <c r="Q1298" i="1"/>
  <c r="P1298" i="1"/>
  <c r="O1298" i="1"/>
  <c r="N1298" i="1"/>
  <c r="M1298" i="1"/>
  <c r="L1298" i="1"/>
  <c r="K1298" i="1"/>
  <c r="J1298" i="1"/>
  <c r="I1298" i="1"/>
  <c r="H1298" i="1"/>
  <c r="G1298" i="1"/>
  <c r="F1298" i="1"/>
  <c r="E1298" i="1"/>
  <c r="D1298" i="1"/>
  <c r="C1298" i="1"/>
  <c r="B1298" i="1"/>
  <c r="A1298" i="1"/>
  <c r="AB1297" i="1"/>
  <c r="AA1297" i="1"/>
  <c r="Z1297" i="1"/>
  <c r="Y1297" i="1"/>
  <c r="X1297" i="1"/>
  <c r="W1297" i="1"/>
  <c r="V1297" i="1"/>
  <c r="U1297" i="1"/>
  <c r="S1297" i="1"/>
  <c r="R1297" i="1"/>
  <c r="Q1297" i="1"/>
  <c r="P1297" i="1"/>
  <c r="O1297" i="1"/>
  <c r="N1297" i="1"/>
  <c r="M1297" i="1"/>
  <c r="L1297" i="1"/>
  <c r="K1297" i="1"/>
  <c r="J1297" i="1"/>
  <c r="I1297" i="1"/>
  <c r="H1297" i="1"/>
  <c r="G1297" i="1"/>
  <c r="F1297" i="1"/>
  <c r="E1297" i="1"/>
  <c r="D1297" i="1"/>
  <c r="C1297" i="1"/>
  <c r="B1297" i="1"/>
  <c r="A1297" i="1"/>
  <c r="AB1296" i="1"/>
  <c r="AA1296" i="1"/>
  <c r="Z1296" i="1"/>
  <c r="Y1296" i="1"/>
  <c r="X1296" i="1"/>
  <c r="W1296" i="1"/>
  <c r="V1296" i="1"/>
  <c r="U1296" i="1"/>
  <c r="S1296" i="1"/>
  <c r="R1296" i="1"/>
  <c r="Q1296" i="1"/>
  <c r="P1296" i="1"/>
  <c r="O1296" i="1"/>
  <c r="N1296" i="1"/>
  <c r="M1296" i="1"/>
  <c r="L1296" i="1"/>
  <c r="K1296" i="1"/>
  <c r="J1296" i="1"/>
  <c r="I1296" i="1"/>
  <c r="H1296" i="1"/>
  <c r="G1296" i="1"/>
  <c r="F1296" i="1"/>
  <c r="E1296" i="1"/>
  <c r="D1296" i="1"/>
  <c r="C1296" i="1"/>
  <c r="B1296" i="1"/>
  <c r="A1296" i="1"/>
  <c r="AB1295" i="1"/>
  <c r="AA1295" i="1"/>
  <c r="Z1295" i="1"/>
  <c r="Y1295" i="1"/>
  <c r="X1295" i="1"/>
  <c r="W1295" i="1"/>
  <c r="V1295" i="1"/>
  <c r="U1295" i="1"/>
  <c r="S1295" i="1"/>
  <c r="R1295" i="1"/>
  <c r="Q1295" i="1"/>
  <c r="P1295" i="1"/>
  <c r="O1295" i="1"/>
  <c r="N1295" i="1"/>
  <c r="M1295" i="1"/>
  <c r="L1295" i="1"/>
  <c r="K1295" i="1"/>
  <c r="J1295" i="1"/>
  <c r="I1295" i="1"/>
  <c r="H1295" i="1"/>
  <c r="G1295" i="1"/>
  <c r="F1295" i="1"/>
  <c r="E1295" i="1"/>
  <c r="D1295" i="1"/>
  <c r="C1295" i="1"/>
  <c r="B1295" i="1"/>
  <c r="A1295" i="1"/>
  <c r="AB1294" i="1"/>
  <c r="AA1294" i="1"/>
  <c r="Z1294" i="1"/>
  <c r="Y1294" i="1"/>
  <c r="X1294" i="1"/>
  <c r="W1294" i="1"/>
  <c r="V1294" i="1"/>
  <c r="U1294" i="1"/>
  <c r="S1294" i="1"/>
  <c r="R1294" i="1"/>
  <c r="Q1294" i="1"/>
  <c r="P1294" i="1"/>
  <c r="O1294" i="1"/>
  <c r="N1294" i="1"/>
  <c r="M1294" i="1"/>
  <c r="L1294" i="1"/>
  <c r="K1294" i="1"/>
  <c r="J1294" i="1"/>
  <c r="I1294" i="1"/>
  <c r="H1294" i="1"/>
  <c r="G1294" i="1"/>
  <c r="F1294" i="1"/>
  <c r="E1294" i="1"/>
  <c r="D1294" i="1"/>
  <c r="C1294" i="1"/>
  <c r="B1294" i="1"/>
  <c r="A1294" i="1"/>
  <c r="AB1293" i="1"/>
  <c r="AA1293" i="1"/>
  <c r="Z1293" i="1"/>
  <c r="Y1293" i="1"/>
  <c r="X1293" i="1"/>
  <c r="W1293" i="1"/>
  <c r="V1293" i="1"/>
  <c r="U1293" i="1"/>
  <c r="S1293" i="1"/>
  <c r="R1293" i="1"/>
  <c r="Q1293" i="1"/>
  <c r="P1293" i="1"/>
  <c r="O1293" i="1"/>
  <c r="N1293" i="1"/>
  <c r="M1293" i="1"/>
  <c r="L1293" i="1"/>
  <c r="K1293" i="1"/>
  <c r="J1293" i="1"/>
  <c r="I1293" i="1"/>
  <c r="H1293" i="1"/>
  <c r="G1293" i="1"/>
  <c r="F1293" i="1"/>
  <c r="E1293" i="1"/>
  <c r="D1293" i="1"/>
  <c r="C1293" i="1"/>
  <c r="B1293" i="1"/>
  <c r="A1293" i="1"/>
  <c r="AB1292" i="1"/>
  <c r="AA1292" i="1"/>
  <c r="Z1292" i="1"/>
  <c r="Y1292" i="1"/>
  <c r="X1292" i="1"/>
  <c r="W1292" i="1"/>
  <c r="V1292" i="1"/>
  <c r="U1292" i="1"/>
  <c r="S1292" i="1"/>
  <c r="R1292" i="1"/>
  <c r="Q1292" i="1"/>
  <c r="P1292" i="1"/>
  <c r="O1292" i="1"/>
  <c r="N1292" i="1"/>
  <c r="M1292" i="1"/>
  <c r="L1292" i="1"/>
  <c r="K1292" i="1"/>
  <c r="J1292" i="1"/>
  <c r="I1292" i="1"/>
  <c r="H1292" i="1"/>
  <c r="G1292" i="1"/>
  <c r="F1292" i="1"/>
  <c r="E1292" i="1"/>
  <c r="D1292" i="1"/>
  <c r="C1292" i="1"/>
  <c r="B1292" i="1"/>
  <c r="A1292" i="1"/>
  <c r="AB1291" i="1"/>
  <c r="AA1291" i="1"/>
  <c r="Z1291" i="1"/>
  <c r="Y1291" i="1"/>
  <c r="X1291" i="1"/>
  <c r="W1291" i="1"/>
  <c r="V1291" i="1"/>
  <c r="U1291" i="1"/>
  <c r="S1291" i="1"/>
  <c r="R1291" i="1"/>
  <c r="Q1291" i="1"/>
  <c r="P1291" i="1"/>
  <c r="O1291" i="1"/>
  <c r="N1291" i="1"/>
  <c r="M1291" i="1"/>
  <c r="L1291" i="1"/>
  <c r="K1291" i="1"/>
  <c r="J1291" i="1"/>
  <c r="I1291" i="1"/>
  <c r="H1291" i="1"/>
  <c r="G1291" i="1"/>
  <c r="F1291" i="1"/>
  <c r="E1291" i="1"/>
  <c r="D1291" i="1"/>
  <c r="C1291" i="1"/>
  <c r="B1291" i="1"/>
  <c r="A1291" i="1"/>
  <c r="AB1290" i="1"/>
  <c r="AA1290" i="1"/>
  <c r="Z1290" i="1"/>
  <c r="Y1290" i="1"/>
  <c r="X1290" i="1"/>
  <c r="W1290" i="1"/>
  <c r="V1290" i="1"/>
  <c r="U1290" i="1"/>
  <c r="S1290" i="1"/>
  <c r="R1290" i="1"/>
  <c r="Q1290" i="1"/>
  <c r="P1290" i="1"/>
  <c r="O1290" i="1"/>
  <c r="N1290" i="1"/>
  <c r="M1290" i="1"/>
  <c r="L1290" i="1"/>
  <c r="K1290" i="1"/>
  <c r="J1290" i="1"/>
  <c r="I1290" i="1"/>
  <c r="H1290" i="1"/>
  <c r="G1290" i="1"/>
  <c r="F1290" i="1"/>
  <c r="E1290" i="1"/>
  <c r="D1290" i="1"/>
  <c r="C1290" i="1"/>
  <c r="B1290" i="1"/>
  <c r="A1290" i="1"/>
  <c r="AB1289" i="1"/>
  <c r="AA1289" i="1"/>
  <c r="Z1289" i="1"/>
  <c r="Y1289" i="1"/>
  <c r="X1289" i="1"/>
  <c r="W1289" i="1"/>
  <c r="V1289" i="1"/>
  <c r="U1289" i="1"/>
  <c r="S1289" i="1"/>
  <c r="R1289" i="1"/>
  <c r="Q1289" i="1"/>
  <c r="P1289" i="1"/>
  <c r="O1289" i="1"/>
  <c r="N1289" i="1"/>
  <c r="M1289" i="1"/>
  <c r="L1289" i="1"/>
  <c r="K1289" i="1"/>
  <c r="J1289" i="1"/>
  <c r="I1289" i="1"/>
  <c r="H1289" i="1"/>
  <c r="G1289" i="1"/>
  <c r="F1289" i="1"/>
  <c r="E1289" i="1"/>
  <c r="D1289" i="1"/>
  <c r="C1289" i="1"/>
  <c r="B1289" i="1"/>
  <c r="A1289" i="1"/>
  <c r="AB1288" i="1"/>
  <c r="AA1288" i="1"/>
  <c r="Z1288" i="1"/>
  <c r="Y1288" i="1"/>
  <c r="X1288" i="1"/>
  <c r="W1288" i="1"/>
  <c r="V1288" i="1"/>
  <c r="U1288" i="1"/>
  <c r="S1288" i="1"/>
  <c r="R1288" i="1"/>
  <c r="Q1288" i="1"/>
  <c r="P1288" i="1"/>
  <c r="O1288" i="1"/>
  <c r="N1288" i="1"/>
  <c r="M1288" i="1"/>
  <c r="L1288" i="1"/>
  <c r="K1288" i="1"/>
  <c r="J1288" i="1"/>
  <c r="I1288" i="1"/>
  <c r="H1288" i="1"/>
  <c r="G1288" i="1"/>
  <c r="F1288" i="1"/>
  <c r="E1288" i="1"/>
  <c r="D1288" i="1"/>
  <c r="C1288" i="1"/>
  <c r="B1288" i="1"/>
  <c r="A1288" i="1"/>
  <c r="AB1287" i="1"/>
  <c r="AA1287" i="1"/>
  <c r="Z1287" i="1"/>
  <c r="Y1287" i="1"/>
  <c r="X1287" i="1"/>
  <c r="W1287" i="1"/>
  <c r="V1287" i="1"/>
  <c r="U1287" i="1"/>
  <c r="S1287" i="1"/>
  <c r="R1287" i="1"/>
  <c r="Q1287" i="1"/>
  <c r="P1287" i="1"/>
  <c r="O1287" i="1"/>
  <c r="N1287" i="1"/>
  <c r="M1287" i="1"/>
  <c r="L1287" i="1"/>
  <c r="K1287" i="1"/>
  <c r="J1287" i="1"/>
  <c r="I1287" i="1"/>
  <c r="H1287" i="1"/>
  <c r="G1287" i="1"/>
  <c r="F1287" i="1"/>
  <c r="E1287" i="1"/>
  <c r="D1287" i="1"/>
  <c r="C1287" i="1"/>
  <c r="B1287" i="1"/>
  <c r="A1287" i="1"/>
  <c r="AB1286" i="1"/>
  <c r="AA1286" i="1"/>
  <c r="Z1286" i="1"/>
  <c r="Y1286" i="1"/>
  <c r="X1286" i="1"/>
  <c r="W1286" i="1"/>
  <c r="V1286" i="1"/>
  <c r="U1286" i="1"/>
  <c r="S1286" i="1"/>
  <c r="R1286" i="1"/>
  <c r="Q1286" i="1"/>
  <c r="P1286" i="1"/>
  <c r="O1286" i="1"/>
  <c r="N1286" i="1"/>
  <c r="M1286" i="1"/>
  <c r="L1286" i="1"/>
  <c r="K1286" i="1"/>
  <c r="J1286" i="1"/>
  <c r="I1286" i="1"/>
  <c r="H1286" i="1"/>
  <c r="G1286" i="1"/>
  <c r="F1286" i="1"/>
  <c r="E1286" i="1"/>
  <c r="D1286" i="1"/>
  <c r="C1286" i="1"/>
  <c r="B1286" i="1"/>
  <c r="A1286" i="1"/>
  <c r="AB1285" i="1"/>
  <c r="AA1285" i="1"/>
  <c r="Z1285" i="1"/>
  <c r="Y1285" i="1"/>
  <c r="X1285" i="1"/>
  <c r="W1285" i="1"/>
  <c r="V1285" i="1"/>
  <c r="U1285" i="1"/>
  <c r="S1285" i="1"/>
  <c r="R1285" i="1"/>
  <c r="Q1285" i="1"/>
  <c r="P1285" i="1"/>
  <c r="O1285" i="1"/>
  <c r="N1285" i="1"/>
  <c r="M1285" i="1"/>
  <c r="L1285" i="1"/>
  <c r="K1285" i="1"/>
  <c r="J1285" i="1"/>
  <c r="I1285" i="1"/>
  <c r="H1285" i="1"/>
  <c r="G1285" i="1"/>
  <c r="F1285" i="1"/>
  <c r="E1285" i="1"/>
  <c r="D1285" i="1"/>
  <c r="C1285" i="1"/>
  <c r="B1285" i="1"/>
  <c r="A1285" i="1"/>
  <c r="AB1284" i="1"/>
  <c r="AA1284" i="1"/>
  <c r="Z1284" i="1"/>
  <c r="Y1284" i="1"/>
  <c r="X1284" i="1"/>
  <c r="W1284" i="1"/>
  <c r="V1284" i="1"/>
  <c r="U1284" i="1"/>
  <c r="S1284" i="1"/>
  <c r="R1284" i="1"/>
  <c r="Q1284" i="1"/>
  <c r="P1284" i="1"/>
  <c r="O1284" i="1"/>
  <c r="N1284" i="1"/>
  <c r="M1284" i="1"/>
  <c r="L1284" i="1"/>
  <c r="K1284" i="1"/>
  <c r="J1284" i="1"/>
  <c r="I1284" i="1"/>
  <c r="H1284" i="1"/>
  <c r="G1284" i="1"/>
  <c r="F1284" i="1"/>
  <c r="E1284" i="1"/>
  <c r="D1284" i="1"/>
  <c r="C1284" i="1"/>
  <c r="B1284" i="1"/>
  <c r="A1284" i="1"/>
  <c r="AB1283" i="1"/>
  <c r="AA1283" i="1"/>
  <c r="Z1283" i="1"/>
  <c r="Y1283" i="1"/>
  <c r="X1283" i="1"/>
  <c r="W1283" i="1"/>
  <c r="V1283" i="1"/>
  <c r="U1283" i="1"/>
  <c r="S1283" i="1"/>
  <c r="R1283" i="1"/>
  <c r="Q1283" i="1"/>
  <c r="P1283" i="1"/>
  <c r="O1283" i="1"/>
  <c r="N1283" i="1"/>
  <c r="M1283" i="1"/>
  <c r="L1283" i="1"/>
  <c r="K1283" i="1"/>
  <c r="J1283" i="1"/>
  <c r="I1283" i="1"/>
  <c r="H1283" i="1"/>
  <c r="G1283" i="1"/>
  <c r="F1283" i="1"/>
  <c r="E1283" i="1"/>
  <c r="D1283" i="1"/>
  <c r="C1283" i="1"/>
  <c r="B1283" i="1"/>
  <c r="A1283" i="1"/>
  <c r="AB1282" i="1"/>
  <c r="AA1282" i="1"/>
  <c r="Z1282" i="1"/>
  <c r="Y1282" i="1"/>
  <c r="X1282" i="1"/>
  <c r="W1282" i="1"/>
  <c r="V1282" i="1"/>
  <c r="U1282" i="1"/>
  <c r="S1282" i="1"/>
  <c r="R1282" i="1"/>
  <c r="Q1282" i="1"/>
  <c r="P1282" i="1"/>
  <c r="O1282" i="1"/>
  <c r="N1282" i="1"/>
  <c r="M1282" i="1"/>
  <c r="L1282" i="1"/>
  <c r="K1282" i="1"/>
  <c r="J1282" i="1"/>
  <c r="I1282" i="1"/>
  <c r="H1282" i="1"/>
  <c r="G1282" i="1"/>
  <c r="F1282" i="1"/>
  <c r="E1282" i="1"/>
  <c r="D1282" i="1"/>
  <c r="C1282" i="1"/>
  <c r="B1282" i="1"/>
  <c r="A1282" i="1"/>
  <c r="AB1281" i="1"/>
  <c r="AA1281" i="1"/>
  <c r="Z1281" i="1"/>
  <c r="Y1281" i="1"/>
  <c r="X1281" i="1"/>
  <c r="W1281" i="1"/>
  <c r="V1281" i="1"/>
  <c r="U1281" i="1"/>
  <c r="S1281" i="1"/>
  <c r="R1281" i="1"/>
  <c r="Q1281" i="1"/>
  <c r="P1281" i="1"/>
  <c r="O1281" i="1"/>
  <c r="N1281" i="1"/>
  <c r="M1281" i="1"/>
  <c r="L1281" i="1"/>
  <c r="K1281" i="1"/>
  <c r="J1281" i="1"/>
  <c r="I1281" i="1"/>
  <c r="H1281" i="1"/>
  <c r="G1281" i="1"/>
  <c r="F1281" i="1"/>
  <c r="E1281" i="1"/>
  <c r="D1281" i="1"/>
  <c r="C1281" i="1"/>
  <c r="B1281" i="1"/>
  <c r="A1281" i="1"/>
  <c r="AB1280" i="1"/>
  <c r="AA1280" i="1"/>
  <c r="Z1280" i="1"/>
  <c r="Y1280" i="1"/>
  <c r="X1280" i="1"/>
  <c r="W1280" i="1"/>
  <c r="V1280" i="1"/>
  <c r="U1280" i="1"/>
  <c r="S1280" i="1"/>
  <c r="R1280" i="1"/>
  <c r="Q1280" i="1"/>
  <c r="P1280" i="1"/>
  <c r="O1280" i="1"/>
  <c r="N1280" i="1"/>
  <c r="M1280" i="1"/>
  <c r="L1280" i="1"/>
  <c r="K1280" i="1"/>
  <c r="J1280" i="1"/>
  <c r="I1280" i="1"/>
  <c r="H1280" i="1"/>
  <c r="G1280" i="1"/>
  <c r="F1280" i="1"/>
  <c r="E1280" i="1"/>
  <c r="D1280" i="1"/>
  <c r="C1280" i="1"/>
  <c r="B1280" i="1"/>
  <c r="A1280" i="1"/>
  <c r="AB1279" i="1"/>
  <c r="AA1279" i="1"/>
  <c r="Z1279" i="1"/>
  <c r="Y1279" i="1"/>
  <c r="X1279" i="1"/>
  <c r="W1279" i="1"/>
  <c r="V1279" i="1"/>
  <c r="U1279" i="1"/>
  <c r="S1279" i="1"/>
  <c r="R1279" i="1"/>
  <c r="Q1279" i="1"/>
  <c r="P1279" i="1"/>
  <c r="O1279" i="1"/>
  <c r="N1279" i="1"/>
  <c r="M1279" i="1"/>
  <c r="L1279" i="1"/>
  <c r="K1279" i="1"/>
  <c r="J1279" i="1"/>
  <c r="I1279" i="1"/>
  <c r="H1279" i="1"/>
  <c r="G1279" i="1"/>
  <c r="F1279" i="1"/>
  <c r="E1279" i="1"/>
  <c r="D1279" i="1"/>
  <c r="C1279" i="1"/>
  <c r="B1279" i="1"/>
  <c r="A1279" i="1"/>
  <c r="AB1278" i="1"/>
  <c r="AA1278" i="1"/>
  <c r="Z1278" i="1"/>
  <c r="Y1278" i="1"/>
  <c r="X1278" i="1"/>
  <c r="W1278" i="1"/>
  <c r="V1278" i="1"/>
  <c r="U1278" i="1"/>
  <c r="S1278" i="1"/>
  <c r="R1278" i="1"/>
  <c r="Q1278" i="1"/>
  <c r="P1278" i="1"/>
  <c r="O1278" i="1"/>
  <c r="N1278" i="1"/>
  <c r="M1278" i="1"/>
  <c r="L1278" i="1"/>
  <c r="K1278" i="1"/>
  <c r="J1278" i="1"/>
  <c r="I1278" i="1"/>
  <c r="H1278" i="1"/>
  <c r="G1278" i="1"/>
  <c r="F1278" i="1"/>
  <c r="E1278" i="1"/>
  <c r="D1278" i="1"/>
  <c r="C1278" i="1"/>
  <c r="B1278" i="1"/>
  <c r="A1278" i="1"/>
  <c r="AB1277" i="1"/>
  <c r="AA1277" i="1"/>
  <c r="Z1277" i="1"/>
  <c r="Y1277" i="1"/>
  <c r="X1277" i="1"/>
  <c r="W1277" i="1"/>
  <c r="V1277" i="1"/>
  <c r="U1277" i="1"/>
  <c r="S1277" i="1"/>
  <c r="R1277" i="1"/>
  <c r="Q1277" i="1"/>
  <c r="P1277" i="1"/>
  <c r="O1277" i="1"/>
  <c r="N1277" i="1"/>
  <c r="M1277" i="1"/>
  <c r="L1277" i="1"/>
  <c r="K1277" i="1"/>
  <c r="J1277" i="1"/>
  <c r="I1277" i="1"/>
  <c r="H1277" i="1"/>
  <c r="G1277" i="1"/>
  <c r="F1277" i="1"/>
  <c r="E1277" i="1"/>
  <c r="D1277" i="1"/>
  <c r="C1277" i="1"/>
  <c r="B1277" i="1"/>
  <c r="A1277" i="1"/>
  <c r="AB1276" i="1"/>
  <c r="AA1276" i="1"/>
  <c r="Z1276" i="1"/>
  <c r="Y1276" i="1"/>
  <c r="X1276" i="1"/>
  <c r="W1276" i="1"/>
  <c r="V1276" i="1"/>
  <c r="U1276" i="1"/>
  <c r="S1276" i="1"/>
  <c r="R1276" i="1"/>
  <c r="Q1276" i="1"/>
  <c r="P1276" i="1"/>
  <c r="O1276" i="1"/>
  <c r="N1276" i="1"/>
  <c r="M1276" i="1"/>
  <c r="L1276" i="1"/>
  <c r="K1276" i="1"/>
  <c r="J1276" i="1"/>
  <c r="I1276" i="1"/>
  <c r="H1276" i="1"/>
  <c r="G1276" i="1"/>
  <c r="F1276" i="1"/>
  <c r="E1276" i="1"/>
  <c r="D1276" i="1"/>
  <c r="C1276" i="1"/>
  <c r="B1276" i="1"/>
  <c r="A1276" i="1"/>
  <c r="AB1275" i="1"/>
  <c r="AA1275" i="1"/>
  <c r="Z1275" i="1"/>
  <c r="Y1275" i="1"/>
  <c r="X1275" i="1"/>
  <c r="W1275" i="1"/>
  <c r="V1275" i="1"/>
  <c r="U1275" i="1"/>
  <c r="S1275" i="1"/>
  <c r="R1275" i="1"/>
  <c r="Q1275" i="1"/>
  <c r="P1275" i="1"/>
  <c r="O1275" i="1"/>
  <c r="N1275" i="1"/>
  <c r="M1275" i="1"/>
  <c r="L1275" i="1"/>
  <c r="K1275" i="1"/>
  <c r="J1275" i="1"/>
  <c r="I1275" i="1"/>
  <c r="H1275" i="1"/>
  <c r="G1275" i="1"/>
  <c r="F1275" i="1"/>
  <c r="E1275" i="1"/>
  <c r="D1275" i="1"/>
  <c r="C1275" i="1"/>
  <c r="B1275" i="1"/>
  <c r="A1275" i="1"/>
  <c r="AB1274" i="1"/>
  <c r="AA1274" i="1"/>
  <c r="Z1274" i="1"/>
  <c r="Y1274" i="1"/>
  <c r="X1274" i="1"/>
  <c r="W1274" i="1"/>
  <c r="V1274" i="1"/>
  <c r="U1274" i="1"/>
  <c r="S1274" i="1"/>
  <c r="R1274" i="1"/>
  <c r="Q1274" i="1"/>
  <c r="P1274" i="1"/>
  <c r="O1274" i="1"/>
  <c r="N1274" i="1"/>
  <c r="M1274" i="1"/>
  <c r="L1274" i="1"/>
  <c r="K1274" i="1"/>
  <c r="J1274" i="1"/>
  <c r="I1274" i="1"/>
  <c r="H1274" i="1"/>
  <c r="G1274" i="1"/>
  <c r="F1274" i="1"/>
  <c r="E1274" i="1"/>
  <c r="D1274" i="1"/>
  <c r="C1274" i="1"/>
  <c r="B1274" i="1"/>
  <c r="A1274" i="1"/>
  <c r="AB1273" i="1"/>
  <c r="AA1273" i="1"/>
  <c r="Z1273" i="1"/>
  <c r="Y1273" i="1"/>
  <c r="X1273" i="1"/>
  <c r="W1273" i="1"/>
  <c r="V1273" i="1"/>
  <c r="U1273" i="1"/>
  <c r="S1273" i="1"/>
  <c r="R1273" i="1"/>
  <c r="Q1273" i="1"/>
  <c r="P1273" i="1"/>
  <c r="O1273" i="1"/>
  <c r="N1273" i="1"/>
  <c r="M1273" i="1"/>
  <c r="L1273" i="1"/>
  <c r="K1273" i="1"/>
  <c r="J1273" i="1"/>
  <c r="I1273" i="1"/>
  <c r="H1273" i="1"/>
  <c r="G1273" i="1"/>
  <c r="F1273" i="1"/>
  <c r="E1273" i="1"/>
  <c r="D1273" i="1"/>
  <c r="C1273" i="1"/>
  <c r="B1273" i="1"/>
  <c r="A1273" i="1"/>
  <c r="AB1272" i="1"/>
  <c r="AA1272" i="1"/>
  <c r="Z1272" i="1"/>
  <c r="Y1272" i="1"/>
  <c r="X1272" i="1"/>
  <c r="W1272" i="1"/>
  <c r="V1272" i="1"/>
  <c r="U1272" i="1"/>
  <c r="S1272" i="1"/>
  <c r="R1272" i="1"/>
  <c r="Q1272" i="1"/>
  <c r="P1272" i="1"/>
  <c r="O1272" i="1"/>
  <c r="N1272" i="1"/>
  <c r="M1272" i="1"/>
  <c r="L1272" i="1"/>
  <c r="K1272" i="1"/>
  <c r="J1272" i="1"/>
  <c r="I1272" i="1"/>
  <c r="H1272" i="1"/>
  <c r="G1272" i="1"/>
  <c r="F1272" i="1"/>
  <c r="E1272" i="1"/>
  <c r="D1272" i="1"/>
  <c r="C1272" i="1"/>
  <c r="B1272" i="1"/>
  <c r="A1272" i="1"/>
  <c r="AB1271" i="1"/>
  <c r="AA1271" i="1"/>
  <c r="Z1271" i="1"/>
  <c r="Y1271" i="1"/>
  <c r="X1271" i="1"/>
  <c r="W1271" i="1"/>
  <c r="V1271" i="1"/>
  <c r="U1271" i="1"/>
  <c r="S1271" i="1"/>
  <c r="R1271" i="1"/>
  <c r="Q1271" i="1"/>
  <c r="P1271" i="1"/>
  <c r="O1271" i="1"/>
  <c r="N1271" i="1"/>
  <c r="M1271" i="1"/>
  <c r="L1271" i="1"/>
  <c r="K1271" i="1"/>
  <c r="J1271" i="1"/>
  <c r="I1271" i="1"/>
  <c r="H1271" i="1"/>
  <c r="G1271" i="1"/>
  <c r="F1271" i="1"/>
  <c r="E1271" i="1"/>
  <c r="D1271" i="1"/>
  <c r="C1271" i="1"/>
  <c r="B1271" i="1"/>
  <c r="A1271" i="1"/>
  <c r="AB1270" i="1"/>
  <c r="AA1270" i="1"/>
  <c r="Z1270" i="1"/>
  <c r="Y1270" i="1"/>
  <c r="X1270" i="1"/>
  <c r="W1270" i="1"/>
  <c r="V1270" i="1"/>
  <c r="U1270" i="1"/>
  <c r="S1270" i="1"/>
  <c r="R1270" i="1"/>
  <c r="Q1270" i="1"/>
  <c r="P1270" i="1"/>
  <c r="O1270" i="1"/>
  <c r="N1270" i="1"/>
  <c r="M1270" i="1"/>
  <c r="L1270" i="1"/>
  <c r="K1270" i="1"/>
  <c r="J1270" i="1"/>
  <c r="I1270" i="1"/>
  <c r="H1270" i="1"/>
  <c r="G1270" i="1"/>
  <c r="F1270" i="1"/>
  <c r="E1270" i="1"/>
  <c r="D1270" i="1"/>
  <c r="C1270" i="1"/>
  <c r="B1270" i="1"/>
  <c r="A1270" i="1"/>
  <c r="AB1269" i="1"/>
  <c r="AA1269" i="1"/>
  <c r="Z1269" i="1"/>
  <c r="Y1269" i="1"/>
  <c r="X1269" i="1"/>
  <c r="W1269" i="1"/>
  <c r="V1269" i="1"/>
  <c r="U1269" i="1"/>
  <c r="S1269" i="1"/>
  <c r="R1269" i="1"/>
  <c r="Q1269" i="1"/>
  <c r="P1269" i="1"/>
  <c r="O1269" i="1"/>
  <c r="N1269" i="1"/>
  <c r="M1269" i="1"/>
  <c r="L1269" i="1"/>
  <c r="K1269" i="1"/>
  <c r="J1269" i="1"/>
  <c r="I1269" i="1"/>
  <c r="H1269" i="1"/>
  <c r="G1269" i="1"/>
  <c r="F1269" i="1"/>
  <c r="E1269" i="1"/>
  <c r="D1269" i="1"/>
  <c r="C1269" i="1"/>
  <c r="B1269" i="1"/>
  <c r="A1269" i="1"/>
  <c r="AB1268" i="1"/>
  <c r="AA1268" i="1"/>
  <c r="Z1268" i="1"/>
  <c r="Y1268" i="1"/>
  <c r="X1268" i="1"/>
  <c r="W1268" i="1"/>
  <c r="V1268" i="1"/>
  <c r="U1268" i="1"/>
  <c r="S1268" i="1"/>
  <c r="R1268" i="1"/>
  <c r="Q1268" i="1"/>
  <c r="P1268" i="1"/>
  <c r="O1268" i="1"/>
  <c r="N1268" i="1"/>
  <c r="M1268" i="1"/>
  <c r="L1268" i="1"/>
  <c r="K1268" i="1"/>
  <c r="J1268" i="1"/>
  <c r="I1268" i="1"/>
  <c r="H1268" i="1"/>
  <c r="G1268" i="1"/>
  <c r="F1268" i="1"/>
  <c r="E1268" i="1"/>
  <c r="D1268" i="1"/>
  <c r="C1268" i="1"/>
  <c r="B1268" i="1"/>
  <c r="A1268" i="1"/>
  <c r="AB1267" i="1"/>
  <c r="AA1267" i="1"/>
  <c r="Z1267" i="1"/>
  <c r="Y1267" i="1"/>
  <c r="X1267" i="1"/>
  <c r="W1267" i="1"/>
  <c r="V1267" i="1"/>
  <c r="U1267" i="1"/>
  <c r="S1267" i="1"/>
  <c r="R1267" i="1"/>
  <c r="Q1267" i="1"/>
  <c r="P1267" i="1"/>
  <c r="O1267" i="1"/>
  <c r="N1267" i="1"/>
  <c r="M1267" i="1"/>
  <c r="L1267" i="1"/>
  <c r="K1267" i="1"/>
  <c r="J1267" i="1"/>
  <c r="I1267" i="1"/>
  <c r="H1267" i="1"/>
  <c r="G1267" i="1"/>
  <c r="F1267" i="1"/>
  <c r="E1267" i="1"/>
  <c r="D1267" i="1"/>
  <c r="C1267" i="1"/>
  <c r="B1267" i="1"/>
  <c r="A1267" i="1"/>
  <c r="AB1266" i="1"/>
  <c r="AA1266" i="1"/>
  <c r="Z1266" i="1"/>
  <c r="Y1266" i="1"/>
  <c r="X1266" i="1"/>
  <c r="W1266" i="1"/>
  <c r="V1266" i="1"/>
  <c r="U1266" i="1"/>
  <c r="S1266" i="1"/>
  <c r="R1266" i="1"/>
  <c r="Q1266" i="1"/>
  <c r="P1266" i="1"/>
  <c r="O1266" i="1"/>
  <c r="N1266" i="1"/>
  <c r="M1266" i="1"/>
  <c r="L1266" i="1"/>
  <c r="K1266" i="1"/>
  <c r="J1266" i="1"/>
  <c r="I1266" i="1"/>
  <c r="H1266" i="1"/>
  <c r="G1266" i="1"/>
  <c r="F1266" i="1"/>
  <c r="E1266" i="1"/>
  <c r="D1266" i="1"/>
  <c r="C1266" i="1"/>
  <c r="B1266" i="1"/>
  <c r="A1266" i="1"/>
  <c r="AB1265" i="1"/>
  <c r="AA1265" i="1"/>
  <c r="Z1265" i="1"/>
  <c r="Y1265" i="1"/>
  <c r="X1265" i="1"/>
  <c r="W1265" i="1"/>
  <c r="V1265" i="1"/>
  <c r="U1265" i="1"/>
  <c r="S1265" i="1"/>
  <c r="R1265" i="1"/>
  <c r="Q1265" i="1"/>
  <c r="P1265" i="1"/>
  <c r="O1265" i="1"/>
  <c r="N1265" i="1"/>
  <c r="M1265" i="1"/>
  <c r="L1265" i="1"/>
  <c r="K1265" i="1"/>
  <c r="J1265" i="1"/>
  <c r="I1265" i="1"/>
  <c r="H1265" i="1"/>
  <c r="G1265" i="1"/>
  <c r="F1265" i="1"/>
  <c r="E1265" i="1"/>
  <c r="D1265" i="1"/>
  <c r="C1265" i="1"/>
  <c r="B1265" i="1"/>
  <c r="A1265" i="1"/>
  <c r="AB1264" i="1"/>
  <c r="AA1264" i="1"/>
  <c r="Z1264" i="1"/>
  <c r="Y1264" i="1"/>
  <c r="X1264" i="1"/>
  <c r="W1264" i="1"/>
  <c r="V1264" i="1"/>
  <c r="U1264" i="1"/>
  <c r="S1264" i="1"/>
  <c r="R1264" i="1"/>
  <c r="Q1264" i="1"/>
  <c r="P1264" i="1"/>
  <c r="O1264" i="1"/>
  <c r="N1264" i="1"/>
  <c r="M1264" i="1"/>
  <c r="L1264" i="1"/>
  <c r="K1264" i="1"/>
  <c r="J1264" i="1"/>
  <c r="I1264" i="1"/>
  <c r="H1264" i="1"/>
  <c r="G1264" i="1"/>
  <c r="F1264" i="1"/>
  <c r="E1264" i="1"/>
  <c r="D1264" i="1"/>
  <c r="C1264" i="1"/>
  <c r="B1264" i="1"/>
  <c r="A1264" i="1"/>
  <c r="AB1263" i="1"/>
  <c r="AA1263" i="1"/>
  <c r="Z1263" i="1"/>
  <c r="Y1263" i="1"/>
  <c r="X1263" i="1"/>
  <c r="W1263" i="1"/>
  <c r="V1263" i="1"/>
  <c r="U1263" i="1"/>
  <c r="S1263" i="1"/>
  <c r="R1263" i="1"/>
  <c r="Q1263" i="1"/>
  <c r="P1263" i="1"/>
  <c r="O1263" i="1"/>
  <c r="N1263" i="1"/>
  <c r="M1263" i="1"/>
  <c r="L1263" i="1"/>
  <c r="K1263" i="1"/>
  <c r="J1263" i="1"/>
  <c r="I1263" i="1"/>
  <c r="H1263" i="1"/>
  <c r="G1263" i="1"/>
  <c r="F1263" i="1"/>
  <c r="E1263" i="1"/>
  <c r="D1263" i="1"/>
  <c r="C1263" i="1"/>
  <c r="B1263" i="1"/>
  <c r="A1263" i="1"/>
  <c r="AB1262" i="1"/>
  <c r="AA1262" i="1"/>
  <c r="Z1262" i="1"/>
  <c r="Y1262" i="1"/>
  <c r="X1262" i="1"/>
  <c r="W1262" i="1"/>
  <c r="V1262" i="1"/>
  <c r="U1262" i="1"/>
  <c r="S1262" i="1"/>
  <c r="R1262" i="1"/>
  <c r="Q1262" i="1"/>
  <c r="P1262" i="1"/>
  <c r="O1262" i="1"/>
  <c r="N1262" i="1"/>
  <c r="M1262" i="1"/>
  <c r="L1262" i="1"/>
  <c r="K1262" i="1"/>
  <c r="J1262" i="1"/>
  <c r="I1262" i="1"/>
  <c r="H1262" i="1"/>
  <c r="G1262" i="1"/>
  <c r="F1262" i="1"/>
  <c r="E1262" i="1"/>
  <c r="D1262" i="1"/>
  <c r="C1262" i="1"/>
  <c r="B1262" i="1"/>
  <c r="A1262" i="1"/>
  <c r="AB1261" i="1"/>
  <c r="AA1261" i="1"/>
  <c r="Z1261" i="1"/>
  <c r="Y1261" i="1"/>
  <c r="X1261" i="1"/>
  <c r="W1261" i="1"/>
  <c r="V1261" i="1"/>
  <c r="U1261" i="1"/>
  <c r="S1261" i="1"/>
  <c r="R1261" i="1"/>
  <c r="Q1261" i="1"/>
  <c r="P1261" i="1"/>
  <c r="O1261" i="1"/>
  <c r="N1261" i="1"/>
  <c r="M1261" i="1"/>
  <c r="L1261" i="1"/>
  <c r="K1261" i="1"/>
  <c r="J1261" i="1"/>
  <c r="I1261" i="1"/>
  <c r="H1261" i="1"/>
  <c r="G1261" i="1"/>
  <c r="F1261" i="1"/>
  <c r="E1261" i="1"/>
  <c r="D1261" i="1"/>
  <c r="C1261" i="1"/>
  <c r="B1261" i="1"/>
  <c r="A1261" i="1"/>
  <c r="AB1260" i="1"/>
  <c r="AA1260" i="1"/>
  <c r="Z1260" i="1"/>
  <c r="Y1260" i="1"/>
  <c r="X1260" i="1"/>
  <c r="W1260" i="1"/>
  <c r="V1260" i="1"/>
  <c r="U1260" i="1"/>
  <c r="S1260" i="1"/>
  <c r="R1260" i="1"/>
  <c r="Q1260" i="1"/>
  <c r="P1260" i="1"/>
  <c r="O1260" i="1"/>
  <c r="N1260" i="1"/>
  <c r="M1260" i="1"/>
  <c r="L1260" i="1"/>
  <c r="K1260" i="1"/>
  <c r="J1260" i="1"/>
  <c r="I1260" i="1"/>
  <c r="H1260" i="1"/>
  <c r="G1260" i="1"/>
  <c r="F1260" i="1"/>
  <c r="E1260" i="1"/>
  <c r="D1260" i="1"/>
  <c r="C1260" i="1"/>
  <c r="B1260" i="1"/>
  <c r="A1260" i="1"/>
  <c r="AB1259" i="1"/>
  <c r="AA1259" i="1"/>
  <c r="Z1259" i="1"/>
  <c r="Y1259" i="1"/>
  <c r="X1259" i="1"/>
  <c r="W1259" i="1"/>
  <c r="V1259" i="1"/>
  <c r="U1259" i="1"/>
  <c r="S1259" i="1"/>
  <c r="R1259" i="1"/>
  <c r="Q1259" i="1"/>
  <c r="P1259" i="1"/>
  <c r="O1259" i="1"/>
  <c r="N1259" i="1"/>
  <c r="M1259" i="1"/>
  <c r="L1259" i="1"/>
  <c r="K1259" i="1"/>
  <c r="J1259" i="1"/>
  <c r="I1259" i="1"/>
  <c r="H1259" i="1"/>
  <c r="G1259" i="1"/>
  <c r="F1259" i="1"/>
  <c r="E1259" i="1"/>
  <c r="D1259" i="1"/>
  <c r="C1259" i="1"/>
  <c r="B1259" i="1"/>
  <c r="A1259" i="1"/>
  <c r="AB1258" i="1"/>
  <c r="AA1258" i="1"/>
  <c r="Z1258" i="1"/>
  <c r="Y1258" i="1"/>
  <c r="X1258" i="1"/>
  <c r="W1258" i="1"/>
  <c r="V1258" i="1"/>
  <c r="U1258" i="1"/>
  <c r="S1258" i="1"/>
  <c r="R1258" i="1"/>
  <c r="Q1258" i="1"/>
  <c r="P1258" i="1"/>
  <c r="O1258" i="1"/>
  <c r="N1258" i="1"/>
  <c r="M1258" i="1"/>
  <c r="L1258" i="1"/>
  <c r="K1258" i="1"/>
  <c r="J1258" i="1"/>
  <c r="I1258" i="1"/>
  <c r="H1258" i="1"/>
  <c r="G1258" i="1"/>
  <c r="F1258" i="1"/>
  <c r="E1258" i="1"/>
  <c r="D1258" i="1"/>
  <c r="C1258" i="1"/>
  <c r="B1258" i="1"/>
  <c r="A1258" i="1"/>
  <c r="AB1257" i="1"/>
  <c r="AA1257" i="1"/>
  <c r="Z1257" i="1"/>
  <c r="Y1257" i="1"/>
  <c r="X1257" i="1"/>
  <c r="W1257" i="1"/>
  <c r="V1257" i="1"/>
  <c r="U1257" i="1"/>
  <c r="S1257" i="1"/>
  <c r="R1257" i="1"/>
  <c r="Q1257" i="1"/>
  <c r="P1257" i="1"/>
  <c r="O1257" i="1"/>
  <c r="N1257" i="1"/>
  <c r="M1257" i="1"/>
  <c r="L1257" i="1"/>
  <c r="K1257" i="1"/>
  <c r="J1257" i="1"/>
  <c r="I1257" i="1"/>
  <c r="H1257" i="1"/>
  <c r="G1257" i="1"/>
  <c r="F1257" i="1"/>
  <c r="E1257" i="1"/>
  <c r="D1257" i="1"/>
  <c r="C1257" i="1"/>
  <c r="B1257" i="1"/>
  <c r="A1257" i="1"/>
  <c r="AB1256" i="1"/>
  <c r="AA1256" i="1"/>
  <c r="Z1256" i="1"/>
  <c r="Y1256" i="1"/>
  <c r="X1256" i="1"/>
  <c r="W1256" i="1"/>
  <c r="V1256" i="1"/>
  <c r="U1256" i="1"/>
  <c r="S1256" i="1"/>
  <c r="R1256" i="1"/>
  <c r="Q1256" i="1"/>
  <c r="P1256" i="1"/>
  <c r="O1256" i="1"/>
  <c r="N1256" i="1"/>
  <c r="M1256" i="1"/>
  <c r="L1256" i="1"/>
  <c r="K1256" i="1"/>
  <c r="J1256" i="1"/>
  <c r="I1256" i="1"/>
  <c r="H1256" i="1"/>
  <c r="G1256" i="1"/>
  <c r="F1256" i="1"/>
  <c r="E1256" i="1"/>
  <c r="D1256" i="1"/>
  <c r="C1256" i="1"/>
  <c r="B1256" i="1"/>
  <c r="A1256" i="1"/>
  <c r="AB1255" i="1"/>
  <c r="AA1255" i="1"/>
  <c r="Z1255" i="1"/>
  <c r="Y1255" i="1"/>
  <c r="X1255" i="1"/>
  <c r="W1255" i="1"/>
  <c r="V1255" i="1"/>
  <c r="U1255" i="1"/>
  <c r="S1255" i="1"/>
  <c r="R1255" i="1"/>
  <c r="Q1255" i="1"/>
  <c r="P1255" i="1"/>
  <c r="O1255" i="1"/>
  <c r="N1255" i="1"/>
  <c r="M1255" i="1"/>
  <c r="L1255" i="1"/>
  <c r="K1255" i="1"/>
  <c r="J1255" i="1"/>
  <c r="I1255" i="1"/>
  <c r="H1255" i="1"/>
  <c r="G1255" i="1"/>
  <c r="F1255" i="1"/>
  <c r="E1255" i="1"/>
  <c r="D1255" i="1"/>
  <c r="C1255" i="1"/>
  <c r="B1255" i="1"/>
  <c r="A1255" i="1"/>
  <c r="AB1254" i="1"/>
  <c r="AA1254" i="1"/>
  <c r="Z1254" i="1"/>
  <c r="Y1254" i="1"/>
  <c r="X1254" i="1"/>
  <c r="W1254" i="1"/>
  <c r="V1254" i="1"/>
  <c r="U1254" i="1"/>
  <c r="S1254" i="1"/>
  <c r="R1254" i="1"/>
  <c r="Q1254" i="1"/>
  <c r="P1254" i="1"/>
  <c r="O1254" i="1"/>
  <c r="N1254" i="1"/>
  <c r="M1254" i="1"/>
  <c r="L1254" i="1"/>
  <c r="K1254" i="1"/>
  <c r="J1254" i="1"/>
  <c r="I1254" i="1"/>
  <c r="H1254" i="1"/>
  <c r="G1254" i="1"/>
  <c r="F1254" i="1"/>
  <c r="E1254" i="1"/>
  <c r="D1254" i="1"/>
  <c r="C1254" i="1"/>
  <c r="B1254" i="1"/>
  <c r="A1254" i="1"/>
  <c r="AB1253" i="1"/>
  <c r="AA1253" i="1"/>
  <c r="Z1253" i="1"/>
  <c r="Y1253" i="1"/>
  <c r="X1253" i="1"/>
  <c r="W1253" i="1"/>
  <c r="V1253" i="1"/>
  <c r="U1253" i="1"/>
  <c r="S1253" i="1"/>
  <c r="R1253" i="1"/>
  <c r="Q1253" i="1"/>
  <c r="P1253" i="1"/>
  <c r="O1253" i="1"/>
  <c r="N1253" i="1"/>
  <c r="M1253" i="1"/>
  <c r="L1253" i="1"/>
  <c r="K1253" i="1"/>
  <c r="J1253" i="1"/>
  <c r="I1253" i="1"/>
  <c r="H1253" i="1"/>
  <c r="G1253" i="1"/>
  <c r="F1253" i="1"/>
  <c r="E1253" i="1"/>
  <c r="D1253" i="1"/>
  <c r="C1253" i="1"/>
  <c r="B1253" i="1"/>
  <c r="A1253" i="1"/>
  <c r="AB1252" i="1"/>
  <c r="AA1252" i="1"/>
  <c r="Z1252" i="1"/>
  <c r="Y1252" i="1"/>
  <c r="X1252" i="1"/>
  <c r="W1252" i="1"/>
  <c r="V1252" i="1"/>
  <c r="U1252" i="1"/>
  <c r="S1252" i="1"/>
  <c r="R1252" i="1"/>
  <c r="Q1252" i="1"/>
  <c r="P1252" i="1"/>
  <c r="O1252" i="1"/>
  <c r="N1252" i="1"/>
  <c r="M1252" i="1"/>
  <c r="L1252" i="1"/>
  <c r="K1252" i="1"/>
  <c r="J1252" i="1"/>
  <c r="I1252" i="1"/>
  <c r="H1252" i="1"/>
  <c r="G1252" i="1"/>
  <c r="F1252" i="1"/>
  <c r="E1252" i="1"/>
  <c r="D1252" i="1"/>
  <c r="C1252" i="1"/>
  <c r="B1252" i="1"/>
  <c r="A1252" i="1"/>
  <c r="AB1251" i="1"/>
  <c r="AA1251" i="1"/>
  <c r="Z1251" i="1"/>
  <c r="Y1251" i="1"/>
  <c r="X1251" i="1"/>
  <c r="W1251" i="1"/>
  <c r="V1251" i="1"/>
  <c r="U1251" i="1"/>
  <c r="S1251" i="1"/>
  <c r="R1251" i="1"/>
  <c r="Q1251" i="1"/>
  <c r="P1251" i="1"/>
  <c r="O1251" i="1"/>
  <c r="N1251" i="1"/>
  <c r="M1251" i="1"/>
  <c r="L1251" i="1"/>
  <c r="K1251" i="1"/>
  <c r="J1251" i="1"/>
  <c r="I1251" i="1"/>
  <c r="H1251" i="1"/>
  <c r="G1251" i="1"/>
  <c r="F1251" i="1"/>
  <c r="E1251" i="1"/>
  <c r="D1251" i="1"/>
  <c r="C1251" i="1"/>
  <c r="B1251" i="1"/>
  <c r="A1251" i="1"/>
  <c r="AB1250" i="1"/>
  <c r="AA1250" i="1"/>
  <c r="Z1250" i="1"/>
  <c r="Y1250" i="1"/>
  <c r="X1250" i="1"/>
  <c r="W1250" i="1"/>
  <c r="V1250" i="1"/>
  <c r="U1250" i="1"/>
  <c r="S1250" i="1"/>
  <c r="R1250" i="1"/>
  <c r="Q1250" i="1"/>
  <c r="P1250" i="1"/>
  <c r="O1250" i="1"/>
  <c r="N1250" i="1"/>
  <c r="M1250" i="1"/>
  <c r="L1250" i="1"/>
  <c r="K1250" i="1"/>
  <c r="J1250" i="1"/>
  <c r="I1250" i="1"/>
  <c r="H1250" i="1"/>
  <c r="G1250" i="1"/>
  <c r="F1250" i="1"/>
  <c r="E1250" i="1"/>
  <c r="D1250" i="1"/>
  <c r="C1250" i="1"/>
  <c r="B1250" i="1"/>
  <c r="A1250" i="1"/>
  <c r="AB1249" i="1"/>
  <c r="AA1249" i="1"/>
  <c r="Z1249" i="1"/>
  <c r="Y1249" i="1"/>
  <c r="X1249" i="1"/>
  <c r="W1249" i="1"/>
  <c r="V1249" i="1"/>
  <c r="U1249" i="1"/>
  <c r="S1249" i="1"/>
  <c r="R1249" i="1"/>
  <c r="Q1249" i="1"/>
  <c r="P1249" i="1"/>
  <c r="O1249" i="1"/>
  <c r="N1249" i="1"/>
  <c r="M1249" i="1"/>
  <c r="L1249" i="1"/>
  <c r="K1249" i="1"/>
  <c r="J1249" i="1"/>
  <c r="I1249" i="1"/>
  <c r="H1249" i="1"/>
  <c r="G1249" i="1"/>
  <c r="F1249" i="1"/>
  <c r="E1249" i="1"/>
  <c r="D1249" i="1"/>
  <c r="C1249" i="1"/>
  <c r="B1249" i="1"/>
  <c r="A1249" i="1"/>
  <c r="AB1248" i="1"/>
  <c r="AA1248" i="1"/>
  <c r="Z1248" i="1"/>
  <c r="Y1248" i="1"/>
  <c r="X1248" i="1"/>
  <c r="W1248" i="1"/>
  <c r="V1248" i="1"/>
  <c r="U1248" i="1"/>
  <c r="S1248" i="1"/>
  <c r="R1248" i="1"/>
  <c r="Q1248" i="1"/>
  <c r="P1248" i="1"/>
  <c r="O1248" i="1"/>
  <c r="N1248" i="1"/>
  <c r="M1248" i="1"/>
  <c r="L1248" i="1"/>
  <c r="K1248" i="1"/>
  <c r="J1248" i="1"/>
  <c r="I1248" i="1"/>
  <c r="H1248" i="1"/>
  <c r="G1248" i="1"/>
  <c r="F1248" i="1"/>
  <c r="E1248" i="1"/>
  <c r="D1248" i="1"/>
  <c r="C1248" i="1"/>
  <c r="B1248" i="1"/>
  <c r="A1248" i="1"/>
  <c r="AB1247" i="1"/>
  <c r="AA1247" i="1"/>
  <c r="Z1247" i="1"/>
  <c r="Y1247" i="1"/>
  <c r="X1247" i="1"/>
  <c r="W1247" i="1"/>
  <c r="V1247" i="1"/>
  <c r="U1247" i="1"/>
  <c r="S1247" i="1"/>
  <c r="R1247" i="1"/>
  <c r="Q1247" i="1"/>
  <c r="P1247" i="1"/>
  <c r="O1247" i="1"/>
  <c r="N1247" i="1"/>
  <c r="M1247" i="1"/>
  <c r="L1247" i="1"/>
  <c r="K1247" i="1"/>
  <c r="J1247" i="1"/>
  <c r="I1247" i="1"/>
  <c r="H1247" i="1"/>
  <c r="G1247" i="1"/>
  <c r="F1247" i="1"/>
  <c r="E1247" i="1"/>
  <c r="D1247" i="1"/>
  <c r="C1247" i="1"/>
  <c r="B1247" i="1"/>
  <c r="A1247" i="1"/>
  <c r="AB1246" i="1"/>
  <c r="AA1246" i="1"/>
  <c r="Z1246" i="1"/>
  <c r="Y1246" i="1"/>
  <c r="X1246" i="1"/>
  <c r="W1246" i="1"/>
  <c r="V1246" i="1"/>
  <c r="U1246" i="1"/>
  <c r="S1246" i="1"/>
  <c r="R1246" i="1"/>
  <c r="Q1246" i="1"/>
  <c r="P1246" i="1"/>
  <c r="O1246" i="1"/>
  <c r="N1246" i="1"/>
  <c r="M1246" i="1"/>
  <c r="L1246" i="1"/>
  <c r="K1246" i="1"/>
  <c r="J1246" i="1"/>
  <c r="I1246" i="1"/>
  <c r="H1246" i="1"/>
  <c r="G1246" i="1"/>
  <c r="F1246" i="1"/>
  <c r="E1246" i="1"/>
  <c r="D1246" i="1"/>
  <c r="C1246" i="1"/>
  <c r="B1246" i="1"/>
  <c r="A1246" i="1"/>
  <c r="AB1245" i="1"/>
  <c r="AA1245" i="1"/>
  <c r="Z1245" i="1"/>
  <c r="Y1245" i="1"/>
  <c r="X1245" i="1"/>
  <c r="W1245" i="1"/>
  <c r="V1245" i="1"/>
  <c r="U1245" i="1"/>
  <c r="S1245" i="1"/>
  <c r="R1245" i="1"/>
  <c r="Q1245" i="1"/>
  <c r="P1245" i="1"/>
  <c r="O1245" i="1"/>
  <c r="N1245" i="1"/>
  <c r="M1245" i="1"/>
  <c r="L1245" i="1"/>
  <c r="K1245" i="1"/>
  <c r="J1245" i="1"/>
  <c r="I1245" i="1"/>
  <c r="H1245" i="1"/>
  <c r="G1245" i="1"/>
  <c r="F1245" i="1"/>
  <c r="E1245" i="1"/>
  <c r="D1245" i="1"/>
  <c r="C1245" i="1"/>
  <c r="B1245" i="1"/>
  <c r="A1245" i="1"/>
  <c r="AB1244" i="1"/>
  <c r="AA1244" i="1"/>
  <c r="Z1244" i="1"/>
  <c r="Y1244" i="1"/>
  <c r="X1244" i="1"/>
  <c r="W1244" i="1"/>
  <c r="V1244" i="1"/>
  <c r="U1244" i="1"/>
  <c r="S1244" i="1"/>
  <c r="R1244" i="1"/>
  <c r="Q1244" i="1"/>
  <c r="P1244" i="1"/>
  <c r="O1244" i="1"/>
  <c r="N1244" i="1"/>
  <c r="M1244" i="1"/>
  <c r="L1244" i="1"/>
  <c r="K1244" i="1"/>
  <c r="J1244" i="1"/>
  <c r="I1244" i="1"/>
  <c r="H1244" i="1"/>
  <c r="G1244" i="1"/>
  <c r="F1244" i="1"/>
  <c r="E1244" i="1"/>
  <c r="D1244" i="1"/>
  <c r="C1244" i="1"/>
  <c r="B1244" i="1"/>
  <c r="A1244" i="1"/>
  <c r="AB1243" i="1"/>
  <c r="AA1243" i="1"/>
  <c r="Z1243" i="1"/>
  <c r="Y1243" i="1"/>
  <c r="X1243" i="1"/>
  <c r="W1243" i="1"/>
  <c r="V1243" i="1"/>
  <c r="U1243" i="1"/>
  <c r="S1243" i="1"/>
  <c r="R1243" i="1"/>
  <c r="Q1243" i="1"/>
  <c r="P1243" i="1"/>
  <c r="O1243" i="1"/>
  <c r="N1243" i="1"/>
  <c r="M1243" i="1"/>
  <c r="L1243" i="1"/>
  <c r="K1243" i="1"/>
  <c r="J1243" i="1"/>
  <c r="I1243" i="1"/>
  <c r="H1243" i="1"/>
  <c r="G1243" i="1"/>
  <c r="F1243" i="1"/>
  <c r="E1243" i="1"/>
  <c r="D1243" i="1"/>
  <c r="C1243" i="1"/>
  <c r="B1243" i="1"/>
  <c r="A1243" i="1"/>
  <c r="AB1242" i="1"/>
  <c r="AA1242" i="1"/>
  <c r="Z1242" i="1"/>
  <c r="Y1242" i="1"/>
  <c r="X1242" i="1"/>
  <c r="W1242" i="1"/>
  <c r="V1242" i="1"/>
  <c r="U1242" i="1"/>
  <c r="S1242" i="1"/>
  <c r="R1242" i="1"/>
  <c r="Q1242" i="1"/>
  <c r="P1242" i="1"/>
  <c r="O1242" i="1"/>
  <c r="N1242" i="1"/>
  <c r="M1242" i="1"/>
  <c r="L1242" i="1"/>
  <c r="K1242" i="1"/>
  <c r="J1242" i="1"/>
  <c r="I1242" i="1"/>
  <c r="H1242" i="1"/>
  <c r="G1242" i="1"/>
  <c r="F1242" i="1"/>
  <c r="E1242" i="1"/>
  <c r="D1242" i="1"/>
  <c r="C1242" i="1"/>
  <c r="B1242" i="1"/>
  <c r="A1242" i="1"/>
  <c r="AB1241" i="1"/>
  <c r="AA1241" i="1"/>
  <c r="Z1241" i="1"/>
  <c r="Y1241" i="1"/>
  <c r="X1241" i="1"/>
  <c r="W1241" i="1"/>
  <c r="V1241" i="1"/>
  <c r="U1241" i="1"/>
  <c r="S1241" i="1"/>
  <c r="R1241" i="1"/>
  <c r="Q1241" i="1"/>
  <c r="P1241" i="1"/>
  <c r="O1241" i="1"/>
  <c r="N1241" i="1"/>
  <c r="M1241" i="1"/>
  <c r="L1241" i="1"/>
  <c r="K1241" i="1"/>
  <c r="J1241" i="1"/>
  <c r="I1241" i="1"/>
  <c r="H1241" i="1"/>
  <c r="G1241" i="1"/>
  <c r="F1241" i="1"/>
  <c r="E1241" i="1"/>
  <c r="D1241" i="1"/>
  <c r="C1241" i="1"/>
  <c r="B1241" i="1"/>
  <c r="A1241" i="1"/>
  <c r="AB1240" i="1"/>
  <c r="AA1240" i="1"/>
  <c r="Z1240" i="1"/>
  <c r="Y1240" i="1"/>
  <c r="X1240" i="1"/>
  <c r="W1240" i="1"/>
  <c r="V1240" i="1"/>
  <c r="U1240" i="1"/>
  <c r="S1240" i="1"/>
  <c r="R1240" i="1"/>
  <c r="Q1240" i="1"/>
  <c r="P1240" i="1"/>
  <c r="O1240" i="1"/>
  <c r="N1240" i="1"/>
  <c r="M1240" i="1"/>
  <c r="L1240" i="1"/>
  <c r="K1240" i="1"/>
  <c r="J1240" i="1"/>
  <c r="I1240" i="1"/>
  <c r="H1240" i="1"/>
  <c r="G1240" i="1"/>
  <c r="F1240" i="1"/>
  <c r="E1240" i="1"/>
  <c r="D1240" i="1"/>
  <c r="C1240" i="1"/>
  <c r="B1240" i="1"/>
  <c r="A1240" i="1"/>
  <c r="AB1239" i="1"/>
  <c r="AA1239" i="1"/>
  <c r="Z1239" i="1"/>
  <c r="Y1239" i="1"/>
  <c r="X1239" i="1"/>
  <c r="W1239" i="1"/>
  <c r="V1239" i="1"/>
  <c r="U1239" i="1"/>
  <c r="S1239" i="1"/>
  <c r="R1239" i="1"/>
  <c r="Q1239" i="1"/>
  <c r="P1239" i="1"/>
  <c r="O1239" i="1"/>
  <c r="N1239" i="1"/>
  <c r="M1239" i="1"/>
  <c r="L1239" i="1"/>
  <c r="K1239" i="1"/>
  <c r="J1239" i="1"/>
  <c r="I1239" i="1"/>
  <c r="H1239" i="1"/>
  <c r="G1239" i="1"/>
  <c r="F1239" i="1"/>
  <c r="E1239" i="1"/>
  <c r="D1239" i="1"/>
  <c r="C1239" i="1"/>
  <c r="B1239" i="1"/>
  <c r="A1239" i="1"/>
  <c r="AB1238" i="1"/>
  <c r="AA1238" i="1"/>
  <c r="Z1238" i="1"/>
  <c r="Y1238" i="1"/>
  <c r="X1238" i="1"/>
  <c r="W1238" i="1"/>
  <c r="V1238" i="1"/>
  <c r="U1238" i="1"/>
  <c r="S1238" i="1"/>
  <c r="R1238" i="1"/>
  <c r="Q1238" i="1"/>
  <c r="P1238" i="1"/>
  <c r="O1238" i="1"/>
  <c r="N1238" i="1"/>
  <c r="M1238" i="1"/>
  <c r="L1238" i="1"/>
  <c r="K1238" i="1"/>
  <c r="J1238" i="1"/>
  <c r="I1238" i="1"/>
  <c r="H1238" i="1"/>
  <c r="G1238" i="1"/>
  <c r="F1238" i="1"/>
  <c r="E1238" i="1"/>
  <c r="D1238" i="1"/>
  <c r="C1238" i="1"/>
  <c r="B1238" i="1"/>
  <c r="A1238" i="1"/>
  <c r="AB1237" i="1"/>
  <c r="AA1237" i="1"/>
  <c r="Z1237" i="1"/>
  <c r="Y1237" i="1"/>
  <c r="X1237" i="1"/>
  <c r="W1237" i="1"/>
  <c r="V1237" i="1"/>
  <c r="U1237" i="1"/>
  <c r="S1237" i="1"/>
  <c r="R1237" i="1"/>
  <c r="Q1237" i="1"/>
  <c r="P1237" i="1"/>
  <c r="O1237" i="1"/>
  <c r="N1237" i="1"/>
  <c r="M1237" i="1"/>
  <c r="L1237" i="1"/>
  <c r="K1237" i="1"/>
  <c r="J1237" i="1"/>
  <c r="I1237" i="1"/>
  <c r="H1237" i="1"/>
  <c r="G1237" i="1"/>
  <c r="F1237" i="1"/>
  <c r="E1237" i="1"/>
  <c r="D1237" i="1"/>
  <c r="C1237" i="1"/>
  <c r="B1237" i="1"/>
  <c r="A1237" i="1"/>
  <c r="AB1236" i="1"/>
  <c r="AA1236" i="1"/>
  <c r="Z1236" i="1"/>
  <c r="Y1236" i="1"/>
  <c r="X1236" i="1"/>
  <c r="W1236" i="1"/>
  <c r="V1236" i="1"/>
  <c r="U1236" i="1"/>
  <c r="S1236" i="1"/>
  <c r="R1236" i="1"/>
  <c r="Q1236" i="1"/>
  <c r="P1236" i="1"/>
  <c r="O1236" i="1"/>
  <c r="N1236" i="1"/>
  <c r="M1236" i="1"/>
  <c r="L1236" i="1"/>
  <c r="K1236" i="1"/>
  <c r="J1236" i="1"/>
  <c r="I1236" i="1"/>
  <c r="H1236" i="1"/>
  <c r="G1236" i="1"/>
  <c r="F1236" i="1"/>
  <c r="E1236" i="1"/>
  <c r="D1236" i="1"/>
  <c r="C1236" i="1"/>
  <c r="B1236" i="1"/>
  <c r="A1236" i="1"/>
  <c r="AB1235" i="1"/>
  <c r="AA1235" i="1"/>
  <c r="Z1235" i="1"/>
  <c r="Y1235" i="1"/>
  <c r="X1235" i="1"/>
  <c r="W1235" i="1"/>
  <c r="V1235" i="1"/>
  <c r="U1235" i="1"/>
  <c r="S1235" i="1"/>
  <c r="R1235" i="1"/>
  <c r="Q1235" i="1"/>
  <c r="P1235" i="1"/>
  <c r="O1235" i="1"/>
  <c r="N1235" i="1"/>
  <c r="M1235" i="1"/>
  <c r="L1235" i="1"/>
  <c r="K1235" i="1"/>
  <c r="J1235" i="1"/>
  <c r="I1235" i="1"/>
  <c r="H1235" i="1"/>
  <c r="G1235" i="1"/>
  <c r="F1235" i="1"/>
  <c r="E1235" i="1"/>
  <c r="D1235" i="1"/>
  <c r="C1235" i="1"/>
  <c r="B1235" i="1"/>
  <c r="A1235" i="1"/>
  <c r="AB1234" i="1"/>
  <c r="AA1234" i="1"/>
  <c r="Z1234" i="1"/>
  <c r="Y1234" i="1"/>
  <c r="X1234" i="1"/>
  <c r="W1234" i="1"/>
  <c r="V1234" i="1"/>
  <c r="U1234" i="1"/>
  <c r="S1234" i="1"/>
  <c r="R1234" i="1"/>
  <c r="Q1234" i="1"/>
  <c r="P1234" i="1"/>
  <c r="O1234" i="1"/>
  <c r="N1234" i="1"/>
  <c r="M1234" i="1"/>
  <c r="L1234" i="1"/>
  <c r="K1234" i="1"/>
  <c r="J1234" i="1"/>
  <c r="I1234" i="1"/>
  <c r="H1234" i="1"/>
  <c r="G1234" i="1"/>
  <c r="F1234" i="1"/>
  <c r="E1234" i="1"/>
  <c r="D1234" i="1"/>
  <c r="C1234" i="1"/>
  <c r="B1234" i="1"/>
  <c r="A1234" i="1"/>
  <c r="AB1233" i="1"/>
  <c r="AA1233" i="1"/>
  <c r="Z1233" i="1"/>
  <c r="Y1233" i="1"/>
  <c r="X1233" i="1"/>
  <c r="W1233" i="1"/>
  <c r="V1233" i="1"/>
  <c r="U1233" i="1"/>
  <c r="S1233" i="1"/>
  <c r="R1233" i="1"/>
  <c r="Q1233" i="1"/>
  <c r="P1233" i="1"/>
  <c r="O1233" i="1"/>
  <c r="N1233" i="1"/>
  <c r="M1233" i="1"/>
  <c r="L1233" i="1"/>
  <c r="K1233" i="1"/>
  <c r="J1233" i="1"/>
  <c r="I1233" i="1"/>
  <c r="H1233" i="1"/>
  <c r="G1233" i="1"/>
  <c r="F1233" i="1"/>
  <c r="E1233" i="1"/>
  <c r="D1233" i="1"/>
  <c r="C1233" i="1"/>
  <c r="B1233" i="1"/>
  <c r="A1233" i="1"/>
  <c r="AB1232" i="1"/>
  <c r="AA1232" i="1"/>
  <c r="Z1232" i="1"/>
  <c r="Y1232" i="1"/>
  <c r="X1232" i="1"/>
  <c r="W1232" i="1"/>
  <c r="V1232" i="1"/>
  <c r="U1232" i="1"/>
  <c r="S1232" i="1"/>
  <c r="R1232" i="1"/>
  <c r="Q1232" i="1"/>
  <c r="P1232" i="1"/>
  <c r="O1232" i="1"/>
  <c r="N1232" i="1"/>
  <c r="M1232" i="1"/>
  <c r="L1232" i="1"/>
  <c r="K1232" i="1"/>
  <c r="J1232" i="1"/>
  <c r="I1232" i="1"/>
  <c r="H1232" i="1"/>
  <c r="G1232" i="1"/>
  <c r="F1232" i="1"/>
  <c r="E1232" i="1"/>
  <c r="D1232" i="1"/>
  <c r="C1232" i="1"/>
  <c r="B1232" i="1"/>
  <c r="A1232" i="1"/>
  <c r="AB1231" i="1"/>
  <c r="AA1231" i="1"/>
  <c r="Z1231" i="1"/>
  <c r="Y1231" i="1"/>
  <c r="X1231" i="1"/>
  <c r="W1231" i="1"/>
  <c r="V1231" i="1"/>
  <c r="U1231" i="1"/>
  <c r="S1231" i="1"/>
  <c r="R1231" i="1"/>
  <c r="Q1231" i="1"/>
  <c r="P1231" i="1"/>
  <c r="O1231" i="1"/>
  <c r="N1231" i="1"/>
  <c r="M1231" i="1"/>
  <c r="L1231" i="1"/>
  <c r="K1231" i="1"/>
  <c r="J1231" i="1"/>
  <c r="I1231" i="1"/>
  <c r="H1231" i="1"/>
  <c r="G1231" i="1"/>
  <c r="F1231" i="1"/>
  <c r="E1231" i="1"/>
  <c r="D1231" i="1"/>
  <c r="C1231" i="1"/>
  <c r="B1231" i="1"/>
  <c r="A1231" i="1"/>
  <c r="AB1230" i="1"/>
  <c r="AA1230" i="1"/>
  <c r="Z1230" i="1"/>
  <c r="Y1230" i="1"/>
  <c r="X1230" i="1"/>
  <c r="W1230" i="1"/>
  <c r="V1230" i="1"/>
  <c r="U1230" i="1"/>
  <c r="S1230" i="1"/>
  <c r="R1230" i="1"/>
  <c r="Q1230" i="1"/>
  <c r="P1230" i="1"/>
  <c r="O1230" i="1"/>
  <c r="N1230" i="1"/>
  <c r="M1230" i="1"/>
  <c r="L1230" i="1"/>
  <c r="K1230" i="1"/>
  <c r="J1230" i="1"/>
  <c r="I1230" i="1"/>
  <c r="H1230" i="1"/>
  <c r="G1230" i="1"/>
  <c r="F1230" i="1"/>
  <c r="E1230" i="1"/>
  <c r="D1230" i="1"/>
  <c r="C1230" i="1"/>
  <c r="B1230" i="1"/>
  <c r="A1230" i="1"/>
  <c r="AB1229" i="1"/>
  <c r="AA1229" i="1"/>
  <c r="Z1229" i="1"/>
  <c r="Y1229" i="1"/>
  <c r="X1229" i="1"/>
  <c r="W1229" i="1"/>
  <c r="V1229" i="1"/>
  <c r="U1229" i="1"/>
  <c r="S1229" i="1"/>
  <c r="R1229" i="1"/>
  <c r="Q1229" i="1"/>
  <c r="P1229" i="1"/>
  <c r="O1229" i="1"/>
  <c r="N1229" i="1"/>
  <c r="M1229" i="1"/>
  <c r="L1229" i="1"/>
  <c r="K1229" i="1"/>
  <c r="J1229" i="1"/>
  <c r="I1229" i="1"/>
  <c r="H1229" i="1"/>
  <c r="G1229" i="1"/>
  <c r="F1229" i="1"/>
  <c r="E1229" i="1"/>
  <c r="D1229" i="1"/>
  <c r="C1229" i="1"/>
  <c r="B1229" i="1"/>
  <c r="A1229" i="1"/>
  <c r="AB1228" i="1"/>
  <c r="AA1228" i="1"/>
  <c r="Z1228" i="1"/>
  <c r="Y1228" i="1"/>
  <c r="X1228" i="1"/>
  <c r="W1228" i="1"/>
  <c r="V1228" i="1"/>
  <c r="U1228" i="1"/>
  <c r="S1228" i="1"/>
  <c r="R1228" i="1"/>
  <c r="Q1228" i="1"/>
  <c r="P1228" i="1"/>
  <c r="O1228" i="1"/>
  <c r="N1228" i="1"/>
  <c r="M1228" i="1"/>
  <c r="L1228" i="1"/>
  <c r="K1228" i="1"/>
  <c r="J1228" i="1"/>
  <c r="I1228" i="1"/>
  <c r="H1228" i="1"/>
  <c r="G1228" i="1"/>
  <c r="F1228" i="1"/>
  <c r="E1228" i="1"/>
  <c r="D1228" i="1"/>
  <c r="C1228" i="1"/>
  <c r="B1228" i="1"/>
  <c r="A1228" i="1"/>
  <c r="AB1227" i="1"/>
  <c r="AA1227" i="1"/>
  <c r="Z1227" i="1"/>
  <c r="Y1227" i="1"/>
  <c r="X1227" i="1"/>
  <c r="W1227" i="1"/>
  <c r="V1227" i="1"/>
  <c r="U1227" i="1"/>
  <c r="S1227" i="1"/>
  <c r="R1227" i="1"/>
  <c r="Q1227" i="1"/>
  <c r="P1227" i="1"/>
  <c r="O1227" i="1"/>
  <c r="N1227" i="1"/>
  <c r="M1227" i="1"/>
  <c r="L1227" i="1"/>
  <c r="K1227" i="1"/>
  <c r="J1227" i="1"/>
  <c r="I1227" i="1"/>
  <c r="H1227" i="1"/>
  <c r="G1227" i="1"/>
  <c r="F1227" i="1"/>
  <c r="E1227" i="1"/>
  <c r="D1227" i="1"/>
  <c r="C1227" i="1"/>
  <c r="B1227" i="1"/>
  <c r="A1227" i="1"/>
  <c r="AB1226" i="1"/>
  <c r="AA1226" i="1"/>
  <c r="Z1226" i="1"/>
  <c r="Y1226" i="1"/>
  <c r="X1226" i="1"/>
  <c r="W1226" i="1"/>
  <c r="V1226" i="1"/>
  <c r="U1226" i="1"/>
  <c r="S1226" i="1"/>
  <c r="R1226" i="1"/>
  <c r="Q1226" i="1"/>
  <c r="P1226" i="1"/>
  <c r="O1226" i="1"/>
  <c r="N1226" i="1"/>
  <c r="M1226" i="1"/>
  <c r="L1226" i="1"/>
  <c r="K1226" i="1"/>
  <c r="J1226" i="1"/>
  <c r="I1226" i="1"/>
  <c r="H1226" i="1"/>
  <c r="G1226" i="1"/>
  <c r="F1226" i="1"/>
  <c r="E1226" i="1"/>
  <c r="D1226" i="1"/>
  <c r="C1226" i="1"/>
  <c r="B1226" i="1"/>
  <c r="A1226" i="1"/>
  <c r="AB1225" i="1"/>
  <c r="AA1225" i="1"/>
  <c r="Z1225" i="1"/>
  <c r="Y1225" i="1"/>
  <c r="X1225" i="1"/>
  <c r="W1225" i="1"/>
  <c r="V1225" i="1"/>
  <c r="U1225" i="1"/>
  <c r="S1225" i="1"/>
  <c r="R1225" i="1"/>
  <c r="Q1225" i="1"/>
  <c r="P1225" i="1"/>
  <c r="O1225" i="1"/>
  <c r="N1225" i="1"/>
  <c r="M1225" i="1"/>
  <c r="L1225" i="1"/>
  <c r="K1225" i="1"/>
  <c r="J1225" i="1"/>
  <c r="I1225" i="1"/>
  <c r="H1225" i="1"/>
  <c r="G1225" i="1"/>
  <c r="F1225" i="1"/>
  <c r="E1225" i="1"/>
  <c r="D1225" i="1"/>
  <c r="C1225" i="1"/>
  <c r="B1225" i="1"/>
  <c r="A1225" i="1"/>
  <c r="AB1224" i="1"/>
  <c r="AA1224" i="1"/>
  <c r="Z1224" i="1"/>
  <c r="Y1224" i="1"/>
  <c r="X1224" i="1"/>
  <c r="W1224" i="1"/>
  <c r="V1224" i="1"/>
  <c r="U1224" i="1"/>
  <c r="S1224" i="1"/>
  <c r="R1224" i="1"/>
  <c r="Q1224" i="1"/>
  <c r="P1224" i="1"/>
  <c r="O1224" i="1"/>
  <c r="N1224" i="1"/>
  <c r="M1224" i="1"/>
  <c r="L1224" i="1"/>
  <c r="K1224" i="1"/>
  <c r="J1224" i="1"/>
  <c r="I1224" i="1"/>
  <c r="H1224" i="1"/>
  <c r="G1224" i="1"/>
  <c r="F1224" i="1"/>
  <c r="E1224" i="1"/>
  <c r="D1224" i="1"/>
  <c r="C1224" i="1"/>
  <c r="B1224" i="1"/>
  <c r="A1224" i="1"/>
  <c r="AB1223" i="1"/>
  <c r="AA1223" i="1"/>
  <c r="Z1223" i="1"/>
  <c r="Y1223" i="1"/>
  <c r="X1223" i="1"/>
  <c r="W1223" i="1"/>
  <c r="V1223" i="1"/>
  <c r="U1223" i="1"/>
  <c r="S1223" i="1"/>
  <c r="R1223" i="1"/>
  <c r="Q1223" i="1"/>
  <c r="P1223" i="1"/>
  <c r="O1223" i="1"/>
  <c r="N1223" i="1"/>
  <c r="M1223" i="1"/>
  <c r="L1223" i="1"/>
  <c r="K1223" i="1"/>
  <c r="J1223" i="1"/>
  <c r="I1223" i="1"/>
  <c r="H1223" i="1"/>
  <c r="G1223" i="1"/>
  <c r="F1223" i="1"/>
  <c r="E1223" i="1"/>
  <c r="D1223" i="1"/>
  <c r="C1223" i="1"/>
  <c r="B1223" i="1"/>
  <c r="A1223" i="1"/>
  <c r="AB1222" i="1"/>
  <c r="AA1222" i="1"/>
  <c r="Z1222" i="1"/>
  <c r="Y1222" i="1"/>
  <c r="X1222" i="1"/>
  <c r="W1222" i="1"/>
  <c r="V1222" i="1"/>
  <c r="U1222" i="1"/>
  <c r="S1222" i="1"/>
  <c r="R1222" i="1"/>
  <c r="Q1222" i="1"/>
  <c r="P1222" i="1"/>
  <c r="O1222" i="1"/>
  <c r="N1222" i="1"/>
  <c r="M1222" i="1"/>
  <c r="L1222" i="1"/>
  <c r="K1222" i="1"/>
  <c r="J1222" i="1"/>
  <c r="I1222" i="1"/>
  <c r="H1222" i="1"/>
  <c r="G1222" i="1"/>
  <c r="F1222" i="1"/>
  <c r="E1222" i="1"/>
  <c r="D1222" i="1"/>
  <c r="C1222" i="1"/>
  <c r="B1222" i="1"/>
  <c r="A1222" i="1"/>
  <c r="AB1221" i="1"/>
  <c r="AA1221" i="1"/>
  <c r="Z1221" i="1"/>
  <c r="Y1221" i="1"/>
  <c r="X1221" i="1"/>
  <c r="W1221" i="1"/>
  <c r="V1221" i="1"/>
  <c r="U1221" i="1"/>
  <c r="S1221" i="1"/>
  <c r="R1221" i="1"/>
  <c r="Q1221" i="1"/>
  <c r="P1221" i="1"/>
  <c r="O1221" i="1"/>
  <c r="N1221" i="1"/>
  <c r="M1221" i="1"/>
  <c r="L1221" i="1"/>
  <c r="K1221" i="1"/>
  <c r="J1221" i="1"/>
  <c r="I1221" i="1"/>
  <c r="H1221" i="1"/>
  <c r="G1221" i="1"/>
  <c r="F1221" i="1"/>
  <c r="E1221" i="1"/>
  <c r="D1221" i="1"/>
  <c r="C1221" i="1"/>
  <c r="B1221" i="1"/>
  <c r="A1221" i="1"/>
  <c r="AB1220" i="1"/>
  <c r="AA1220" i="1"/>
  <c r="Z1220" i="1"/>
  <c r="Y1220" i="1"/>
  <c r="X1220" i="1"/>
  <c r="W1220" i="1"/>
  <c r="V1220" i="1"/>
  <c r="U1220" i="1"/>
  <c r="S1220" i="1"/>
  <c r="R1220" i="1"/>
  <c r="Q1220" i="1"/>
  <c r="P1220" i="1"/>
  <c r="O1220" i="1"/>
  <c r="N1220" i="1"/>
  <c r="M1220" i="1"/>
  <c r="L1220" i="1"/>
  <c r="K1220" i="1"/>
  <c r="J1220" i="1"/>
  <c r="I1220" i="1"/>
  <c r="H1220" i="1"/>
  <c r="G1220" i="1"/>
  <c r="F1220" i="1"/>
  <c r="E1220" i="1"/>
  <c r="D1220" i="1"/>
  <c r="C1220" i="1"/>
  <c r="B1220" i="1"/>
  <c r="A1220" i="1"/>
  <c r="AB1219" i="1"/>
  <c r="AA1219" i="1"/>
  <c r="Z1219" i="1"/>
  <c r="Y1219" i="1"/>
  <c r="X1219" i="1"/>
  <c r="W1219" i="1"/>
  <c r="V1219" i="1"/>
  <c r="U1219" i="1"/>
  <c r="S1219" i="1"/>
  <c r="R1219" i="1"/>
  <c r="Q1219" i="1"/>
  <c r="P1219" i="1"/>
  <c r="O1219" i="1"/>
  <c r="N1219" i="1"/>
  <c r="M1219" i="1"/>
  <c r="L1219" i="1"/>
  <c r="K1219" i="1"/>
  <c r="J1219" i="1"/>
  <c r="I1219" i="1"/>
  <c r="H1219" i="1"/>
  <c r="G1219" i="1"/>
  <c r="F1219" i="1"/>
  <c r="E1219" i="1"/>
  <c r="D1219" i="1"/>
  <c r="C1219" i="1"/>
  <c r="B1219" i="1"/>
  <c r="A1219" i="1"/>
  <c r="AB1218" i="1"/>
  <c r="AA1218" i="1"/>
  <c r="Z1218" i="1"/>
  <c r="Y1218" i="1"/>
  <c r="X1218" i="1"/>
  <c r="W1218" i="1"/>
  <c r="V1218" i="1"/>
  <c r="U1218" i="1"/>
  <c r="S1218" i="1"/>
  <c r="R1218" i="1"/>
  <c r="Q1218" i="1"/>
  <c r="P1218" i="1"/>
  <c r="O1218" i="1"/>
  <c r="N1218" i="1"/>
  <c r="M1218" i="1"/>
  <c r="L1218" i="1"/>
  <c r="K1218" i="1"/>
  <c r="J1218" i="1"/>
  <c r="I1218" i="1"/>
  <c r="H1218" i="1"/>
  <c r="G1218" i="1"/>
  <c r="F1218" i="1"/>
  <c r="E1218" i="1"/>
  <c r="D1218" i="1"/>
  <c r="C1218" i="1"/>
  <c r="B1218" i="1"/>
  <c r="A1218" i="1"/>
  <c r="AB1217" i="1"/>
  <c r="AA1217" i="1"/>
  <c r="Z1217" i="1"/>
  <c r="Y1217" i="1"/>
  <c r="X1217" i="1"/>
  <c r="W1217" i="1"/>
  <c r="V1217" i="1"/>
  <c r="U1217" i="1"/>
  <c r="S1217" i="1"/>
  <c r="R1217" i="1"/>
  <c r="Q1217" i="1"/>
  <c r="P1217" i="1"/>
  <c r="O1217" i="1"/>
  <c r="N1217" i="1"/>
  <c r="M1217" i="1"/>
  <c r="L1217" i="1"/>
  <c r="K1217" i="1"/>
  <c r="J1217" i="1"/>
  <c r="I1217" i="1"/>
  <c r="H1217" i="1"/>
  <c r="G1217" i="1"/>
  <c r="F1217" i="1"/>
  <c r="E1217" i="1"/>
  <c r="D1217" i="1"/>
  <c r="C1217" i="1"/>
  <c r="B1217" i="1"/>
  <c r="A1217" i="1"/>
  <c r="AB1216" i="1"/>
  <c r="AA1216" i="1"/>
  <c r="Z1216" i="1"/>
  <c r="Y1216" i="1"/>
  <c r="X1216" i="1"/>
  <c r="W1216" i="1"/>
  <c r="V1216" i="1"/>
  <c r="U1216" i="1"/>
  <c r="S1216" i="1"/>
  <c r="R1216" i="1"/>
  <c r="Q1216" i="1"/>
  <c r="P1216" i="1"/>
  <c r="O1216" i="1"/>
  <c r="N1216" i="1"/>
  <c r="M1216" i="1"/>
  <c r="L1216" i="1"/>
  <c r="K1216" i="1"/>
  <c r="J1216" i="1"/>
  <c r="I1216" i="1"/>
  <c r="H1216" i="1"/>
  <c r="G1216" i="1"/>
  <c r="F1216" i="1"/>
  <c r="E1216" i="1"/>
  <c r="D1216" i="1"/>
  <c r="C1216" i="1"/>
  <c r="B1216" i="1"/>
  <c r="A1216" i="1"/>
  <c r="AB1215" i="1"/>
  <c r="AA1215" i="1"/>
  <c r="Z1215" i="1"/>
  <c r="Y1215" i="1"/>
  <c r="X1215" i="1"/>
  <c r="W1215" i="1"/>
  <c r="V1215" i="1"/>
  <c r="U1215" i="1"/>
  <c r="S1215" i="1"/>
  <c r="R1215" i="1"/>
  <c r="Q1215" i="1"/>
  <c r="P1215" i="1"/>
  <c r="O1215" i="1"/>
  <c r="N1215" i="1"/>
  <c r="M1215" i="1"/>
  <c r="L1215" i="1"/>
  <c r="K1215" i="1"/>
  <c r="J1215" i="1"/>
  <c r="I1215" i="1"/>
  <c r="H1215" i="1"/>
  <c r="G1215" i="1"/>
  <c r="F1215" i="1"/>
  <c r="E1215" i="1"/>
  <c r="D1215" i="1"/>
  <c r="C1215" i="1"/>
  <c r="B1215" i="1"/>
  <c r="A1215" i="1"/>
  <c r="AB1214" i="1"/>
  <c r="AA1214" i="1"/>
  <c r="Z1214" i="1"/>
  <c r="Y1214" i="1"/>
  <c r="X1214" i="1"/>
  <c r="W1214" i="1"/>
  <c r="V1214" i="1"/>
  <c r="U1214" i="1"/>
  <c r="S1214" i="1"/>
  <c r="R1214" i="1"/>
  <c r="Q1214" i="1"/>
  <c r="P1214" i="1"/>
  <c r="O1214" i="1"/>
  <c r="N1214" i="1"/>
  <c r="M1214" i="1"/>
  <c r="L1214" i="1"/>
  <c r="K1214" i="1"/>
  <c r="J1214" i="1"/>
  <c r="I1214" i="1"/>
  <c r="H1214" i="1"/>
  <c r="G1214" i="1"/>
  <c r="F1214" i="1"/>
  <c r="E1214" i="1"/>
  <c r="D1214" i="1"/>
  <c r="C1214" i="1"/>
  <c r="B1214" i="1"/>
  <c r="A1214" i="1"/>
  <c r="AB1213" i="1"/>
  <c r="AA1213" i="1"/>
  <c r="Z1213" i="1"/>
  <c r="Y1213" i="1"/>
  <c r="X1213" i="1"/>
  <c r="W1213" i="1"/>
  <c r="V1213" i="1"/>
  <c r="U1213" i="1"/>
  <c r="S1213" i="1"/>
  <c r="R1213" i="1"/>
  <c r="Q1213" i="1"/>
  <c r="P1213" i="1"/>
  <c r="O1213" i="1"/>
  <c r="N1213" i="1"/>
  <c r="M1213" i="1"/>
  <c r="L1213" i="1"/>
  <c r="K1213" i="1"/>
  <c r="J1213" i="1"/>
  <c r="I1213" i="1"/>
  <c r="H1213" i="1"/>
  <c r="G1213" i="1"/>
  <c r="F1213" i="1"/>
  <c r="E1213" i="1"/>
  <c r="D1213" i="1"/>
  <c r="C1213" i="1"/>
  <c r="B1213" i="1"/>
  <c r="A1213" i="1"/>
  <c r="AB1212" i="1"/>
  <c r="AA1212" i="1"/>
  <c r="Z1212" i="1"/>
  <c r="Y1212" i="1"/>
  <c r="X1212" i="1"/>
  <c r="W1212" i="1"/>
  <c r="V1212" i="1"/>
  <c r="U1212" i="1"/>
  <c r="S1212" i="1"/>
  <c r="R1212" i="1"/>
  <c r="Q1212" i="1"/>
  <c r="P1212" i="1"/>
  <c r="O1212" i="1"/>
  <c r="N1212" i="1"/>
  <c r="M1212" i="1"/>
  <c r="L1212" i="1"/>
  <c r="K1212" i="1"/>
  <c r="J1212" i="1"/>
  <c r="I1212" i="1"/>
  <c r="H1212" i="1"/>
  <c r="G1212" i="1"/>
  <c r="F1212" i="1"/>
  <c r="E1212" i="1"/>
  <c r="D1212" i="1"/>
  <c r="C1212" i="1"/>
  <c r="B1212" i="1"/>
  <c r="A1212" i="1"/>
  <c r="AB1211" i="1"/>
  <c r="AA1211" i="1"/>
  <c r="Z1211" i="1"/>
  <c r="Y1211" i="1"/>
  <c r="X1211" i="1"/>
  <c r="W1211" i="1"/>
  <c r="V1211" i="1"/>
  <c r="U1211" i="1"/>
  <c r="S1211" i="1"/>
  <c r="R1211" i="1"/>
  <c r="Q1211" i="1"/>
  <c r="P1211" i="1"/>
  <c r="O1211" i="1"/>
  <c r="N1211" i="1"/>
  <c r="M1211" i="1"/>
  <c r="L1211" i="1"/>
  <c r="K1211" i="1"/>
  <c r="J1211" i="1"/>
  <c r="I1211" i="1"/>
  <c r="H1211" i="1"/>
  <c r="G1211" i="1"/>
  <c r="F1211" i="1"/>
  <c r="E1211" i="1"/>
  <c r="D1211" i="1"/>
  <c r="C1211" i="1"/>
  <c r="B1211" i="1"/>
  <c r="A1211" i="1"/>
  <c r="AB1210" i="1"/>
  <c r="AA1210" i="1"/>
  <c r="Z1210" i="1"/>
  <c r="Y1210" i="1"/>
  <c r="X1210" i="1"/>
  <c r="W1210" i="1"/>
  <c r="V1210" i="1"/>
  <c r="U1210" i="1"/>
  <c r="S1210" i="1"/>
  <c r="R1210" i="1"/>
  <c r="Q1210" i="1"/>
  <c r="P1210" i="1"/>
  <c r="O1210" i="1"/>
  <c r="N1210" i="1"/>
  <c r="M1210" i="1"/>
  <c r="L1210" i="1"/>
  <c r="K1210" i="1"/>
  <c r="J1210" i="1"/>
  <c r="I1210" i="1"/>
  <c r="H1210" i="1"/>
  <c r="G1210" i="1"/>
  <c r="F1210" i="1"/>
  <c r="E1210" i="1"/>
  <c r="D1210" i="1"/>
  <c r="C1210" i="1"/>
  <c r="B1210" i="1"/>
  <c r="A1210" i="1"/>
  <c r="AB1209" i="1"/>
  <c r="AA1209" i="1"/>
  <c r="Z1209" i="1"/>
  <c r="Y1209" i="1"/>
  <c r="X1209" i="1"/>
  <c r="W1209" i="1"/>
  <c r="V1209" i="1"/>
  <c r="U1209" i="1"/>
  <c r="S1209" i="1"/>
  <c r="R1209" i="1"/>
  <c r="Q1209" i="1"/>
  <c r="P1209" i="1"/>
  <c r="O1209" i="1"/>
  <c r="N1209" i="1"/>
  <c r="M1209" i="1"/>
  <c r="L1209" i="1"/>
  <c r="K1209" i="1"/>
  <c r="J1209" i="1"/>
  <c r="I1209" i="1"/>
  <c r="H1209" i="1"/>
  <c r="G1209" i="1"/>
  <c r="F1209" i="1"/>
  <c r="E1209" i="1"/>
  <c r="D1209" i="1"/>
  <c r="C1209" i="1"/>
  <c r="B1209" i="1"/>
  <c r="A1209" i="1"/>
  <c r="AB1208" i="1"/>
  <c r="AA1208" i="1"/>
  <c r="Z1208" i="1"/>
  <c r="Y1208" i="1"/>
  <c r="X1208" i="1"/>
  <c r="W1208" i="1"/>
  <c r="V1208" i="1"/>
  <c r="U1208" i="1"/>
  <c r="S1208" i="1"/>
  <c r="R1208" i="1"/>
  <c r="Q1208" i="1"/>
  <c r="P1208" i="1"/>
  <c r="O1208" i="1"/>
  <c r="N1208" i="1"/>
  <c r="M1208" i="1"/>
  <c r="L1208" i="1"/>
  <c r="K1208" i="1"/>
  <c r="J1208" i="1"/>
  <c r="I1208" i="1"/>
  <c r="H1208" i="1"/>
  <c r="G1208" i="1"/>
  <c r="F1208" i="1"/>
  <c r="E1208" i="1"/>
  <c r="D1208" i="1"/>
  <c r="C1208" i="1"/>
  <c r="B1208" i="1"/>
  <c r="A1208" i="1"/>
  <c r="AB1207" i="1"/>
  <c r="AA1207" i="1"/>
  <c r="Z1207" i="1"/>
  <c r="Y1207" i="1"/>
  <c r="X1207" i="1"/>
  <c r="W1207" i="1"/>
  <c r="V1207" i="1"/>
  <c r="U1207" i="1"/>
  <c r="S1207" i="1"/>
  <c r="R1207" i="1"/>
  <c r="Q1207" i="1"/>
  <c r="P1207" i="1"/>
  <c r="O1207" i="1"/>
  <c r="N1207" i="1"/>
  <c r="M1207" i="1"/>
  <c r="L1207" i="1"/>
  <c r="K1207" i="1"/>
  <c r="J1207" i="1"/>
  <c r="I1207" i="1"/>
  <c r="H1207" i="1"/>
  <c r="G1207" i="1"/>
  <c r="F1207" i="1"/>
  <c r="E1207" i="1"/>
  <c r="D1207" i="1"/>
  <c r="C1207" i="1"/>
  <c r="B1207" i="1"/>
  <c r="A1207" i="1"/>
  <c r="AB1206" i="1"/>
  <c r="AA1206" i="1"/>
  <c r="Z1206" i="1"/>
  <c r="Y1206" i="1"/>
  <c r="X1206" i="1"/>
  <c r="W1206" i="1"/>
  <c r="V1206" i="1"/>
  <c r="U1206" i="1"/>
  <c r="S1206" i="1"/>
  <c r="R1206" i="1"/>
  <c r="Q1206" i="1"/>
  <c r="P1206" i="1"/>
  <c r="O1206" i="1"/>
  <c r="N1206" i="1"/>
  <c r="M1206" i="1"/>
  <c r="L1206" i="1"/>
  <c r="K1206" i="1"/>
  <c r="J1206" i="1"/>
  <c r="I1206" i="1"/>
  <c r="H1206" i="1"/>
  <c r="G1206" i="1"/>
  <c r="F1206" i="1"/>
  <c r="E1206" i="1"/>
  <c r="D1206" i="1"/>
  <c r="C1206" i="1"/>
  <c r="B1206" i="1"/>
  <c r="A1206" i="1"/>
  <c r="AB1205" i="1"/>
  <c r="AA1205" i="1"/>
  <c r="Z1205" i="1"/>
  <c r="Y1205" i="1"/>
  <c r="X1205" i="1"/>
  <c r="W1205" i="1"/>
  <c r="V1205" i="1"/>
  <c r="U1205" i="1"/>
  <c r="S1205" i="1"/>
  <c r="R1205" i="1"/>
  <c r="Q1205" i="1"/>
  <c r="P1205" i="1"/>
  <c r="O1205" i="1"/>
  <c r="N1205" i="1"/>
  <c r="M1205" i="1"/>
  <c r="L1205" i="1"/>
  <c r="K1205" i="1"/>
  <c r="J1205" i="1"/>
  <c r="I1205" i="1"/>
  <c r="H1205" i="1"/>
  <c r="G1205" i="1"/>
  <c r="F1205" i="1"/>
  <c r="E1205" i="1"/>
  <c r="D1205" i="1"/>
  <c r="C1205" i="1"/>
  <c r="B1205" i="1"/>
  <c r="A1205" i="1"/>
  <c r="AB1204" i="1"/>
  <c r="AA1204" i="1"/>
  <c r="Z1204" i="1"/>
  <c r="Y1204" i="1"/>
  <c r="X1204" i="1"/>
  <c r="W1204" i="1"/>
  <c r="V1204" i="1"/>
  <c r="U1204" i="1"/>
  <c r="S1204" i="1"/>
  <c r="R1204" i="1"/>
  <c r="Q1204" i="1"/>
  <c r="P1204" i="1"/>
  <c r="O1204" i="1"/>
  <c r="N1204" i="1"/>
  <c r="M1204" i="1"/>
  <c r="L1204" i="1"/>
  <c r="K1204" i="1"/>
  <c r="J1204" i="1"/>
  <c r="I1204" i="1"/>
  <c r="H1204" i="1"/>
  <c r="G1204" i="1"/>
  <c r="F1204" i="1"/>
  <c r="E1204" i="1"/>
  <c r="D1204" i="1"/>
  <c r="C1204" i="1"/>
  <c r="B1204" i="1"/>
  <c r="A1204" i="1"/>
  <c r="AB1203" i="1"/>
  <c r="AA1203" i="1"/>
  <c r="Z1203" i="1"/>
  <c r="Y1203" i="1"/>
  <c r="X1203" i="1"/>
  <c r="W1203" i="1"/>
  <c r="V1203" i="1"/>
  <c r="U1203" i="1"/>
  <c r="S1203" i="1"/>
  <c r="R1203" i="1"/>
  <c r="Q1203" i="1"/>
  <c r="P1203" i="1"/>
  <c r="O1203" i="1"/>
  <c r="N1203" i="1"/>
  <c r="M1203" i="1"/>
  <c r="L1203" i="1"/>
  <c r="K1203" i="1"/>
  <c r="J1203" i="1"/>
  <c r="I1203" i="1"/>
  <c r="H1203" i="1"/>
  <c r="G1203" i="1"/>
  <c r="F1203" i="1"/>
  <c r="E1203" i="1"/>
  <c r="D1203" i="1"/>
  <c r="C1203" i="1"/>
  <c r="B1203" i="1"/>
  <c r="A1203" i="1"/>
  <c r="AB1202" i="1"/>
  <c r="AA1202" i="1"/>
  <c r="Z1202" i="1"/>
  <c r="Y1202" i="1"/>
  <c r="X1202" i="1"/>
  <c r="W1202" i="1"/>
  <c r="V1202" i="1"/>
  <c r="U1202" i="1"/>
  <c r="S1202" i="1"/>
  <c r="R1202" i="1"/>
  <c r="Q1202" i="1"/>
  <c r="P1202" i="1"/>
  <c r="O1202" i="1"/>
  <c r="N1202" i="1"/>
  <c r="M1202" i="1"/>
  <c r="L1202" i="1"/>
  <c r="K1202" i="1"/>
  <c r="J1202" i="1"/>
  <c r="I1202" i="1"/>
  <c r="H1202" i="1"/>
  <c r="G1202" i="1"/>
  <c r="F1202" i="1"/>
  <c r="E1202" i="1"/>
  <c r="D1202" i="1"/>
  <c r="C1202" i="1"/>
  <c r="B1202" i="1"/>
  <c r="A1202" i="1"/>
  <c r="AB1201" i="1"/>
  <c r="AA1201" i="1"/>
  <c r="Z1201" i="1"/>
  <c r="Y1201" i="1"/>
  <c r="X1201" i="1"/>
  <c r="W1201" i="1"/>
  <c r="V1201" i="1"/>
  <c r="U1201" i="1"/>
  <c r="S1201" i="1"/>
  <c r="R1201" i="1"/>
  <c r="Q1201" i="1"/>
  <c r="P1201" i="1"/>
  <c r="O1201" i="1"/>
  <c r="N1201" i="1"/>
  <c r="M1201" i="1"/>
  <c r="L1201" i="1"/>
  <c r="K1201" i="1"/>
  <c r="J1201" i="1"/>
  <c r="I1201" i="1"/>
  <c r="H1201" i="1"/>
  <c r="G1201" i="1"/>
  <c r="F1201" i="1"/>
  <c r="E1201" i="1"/>
  <c r="D1201" i="1"/>
  <c r="C1201" i="1"/>
  <c r="B1201" i="1"/>
  <c r="A1201" i="1"/>
  <c r="AB1200" i="1"/>
  <c r="AA1200" i="1"/>
  <c r="Z1200" i="1"/>
  <c r="Y1200" i="1"/>
  <c r="X1200" i="1"/>
  <c r="W1200" i="1"/>
  <c r="V1200" i="1"/>
  <c r="U1200" i="1"/>
  <c r="S1200" i="1"/>
  <c r="R1200" i="1"/>
  <c r="Q1200" i="1"/>
  <c r="P1200" i="1"/>
  <c r="O1200" i="1"/>
  <c r="N1200" i="1"/>
  <c r="M1200" i="1"/>
  <c r="L1200" i="1"/>
  <c r="K1200" i="1"/>
  <c r="J1200" i="1"/>
  <c r="I1200" i="1"/>
  <c r="H1200" i="1"/>
  <c r="G1200" i="1"/>
  <c r="F1200" i="1"/>
  <c r="E1200" i="1"/>
  <c r="D1200" i="1"/>
  <c r="C1200" i="1"/>
  <c r="B1200" i="1"/>
  <c r="A1200" i="1"/>
  <c r="AB1199" i="1"/>
  <c r="AA1199" i="1"/>
  <c r="Z1199" i="1"/>
  <c r="Y1199" i="1"/>
  <c r="X1199" i="1"/>
  <c r="W1199" i="1"/>
  <c r="V1199" i="1"/>
  <c r="U1199" i="1"/>
  <c r="S1199" i="1"/>
  <c r="R1199" i="1"/>
  <c r="Q1199" i="1"/>
  <c r="P1199" i="1"/>
  <c r="O1199" i="1"/>
  <c r="N1199" i="1"/>
  <c r="M1199" i="1"/>
  <c r="L1199" i="1"/>
  <c r="K1199" i="1"/>
  <c r="J1199" i="1"/>
  <c r="I1199" i="1"/>
  <c r="H1199" i="1"/>
  <c r="G1199" i="1"/>
  <c r="F1199" i="1"/>
  <c r="E1199" i="1"/>
  <c r="D1199" i="1"/>
  <c r="C1199" i="1"/>
  <c r="B1199" i="1"/>
  <c r="A1199" i="1"/>
  <c r="AB1198" i="1"/>
  <c r="AA1198" i="1"/>
  <c r="Z1198" i="1"/>
  <c r="Y1198" i="1"/>
  <c r="X1198" i="1"/>
  <c r="W1198" i="1"/>
  <c r="V1198" i="1"/>
  <c r="U1198" i="1"/>
  <c r="S1198" i="1"/>
  <c r="R1198" i="1"/>
  <c r="Q1198" i="1"/>
  <c r="P1198" i="1"/>
  <c r="O1198" i="1"/>
  <c r="N1198" i="1"/>
  <c r="M1198" i="1"/>
  <c r="L1198" i="1"/>
  <c r="K1198" i="1"/>
  <c r="J1198" i="1"/>
  <c r="I1198" i="1"/>
  <c r="H1198" i="1"/>
  <c r="G1198" i="1"/>
  <c r="F1198" i="1"/>
  <c r="E1198" i="1"/>
  <c r="D1198" i="1"/>
  <c r="C1198" i="1"/>
  <c r="B1198" i="1"/>
  <c r="A1198" i="1"/>
  <c r="AB1197" i="1"/>
  <c r="AA1197" i="1"/>
  <c r="Z1197" i="1"/>
  <c r="Y1197" i="1"/>
  <c r="X1197" i="1"/>
  <c r="W1197" i="1"/>
  <c r="V1197" i="1"/>
  <c r="U1197" i="1"/>
  <c r="S1197" i="1"/>
  <c r="R1197" i="1"/>
  <c r="Q1197" i="1"/>
  <c r="P1197" i="1"/>
  <c r="O1197" i="1"/>
  <c r="N1197" i="1"/>
  <c r="M1197" i="1"/>
  <c r="L1197" i="1"/>
  <c r="K1197" i="1"/>
  <c r="J1197" i="1"/>
  <c r="I1197" i="1"/>
  <c r="H1197" i="1"/>
  <c r="G1197" i="1"/>
  <c r="F1197" i="1"/>
  <c r="E1197" i="1"/>
  <c r="D1197" i="1"/>
  <c r="C1197" i="1"/>
  <c r="B1197" i="1"/>
  <c r="A1197" i="1"/>
  <c r="AB1196" i="1"/>
  <c r="AA1196" i="1"/>
  <c r="Z1196" i="1"/>
  <c r="Y1196" i="1"/>
  <c r="X1196" i="1"/>
  <c r="W1196" i="1"/>
  <c r="V1196" i="1"/>
  <c r="U1196" i="1"/>
  <c r="S1196" i="1"/>
  <c r="R1196" i="1"/>
  <c r="Q1196" i="1"/>
  <c r="P1196" i="1"/>
  <c r="O1196" i="1"/>
  <c r="N1196" i="1"/>
  <c r="M1196" i="1"/>
  <c r="L1196" i="1"/>
  <c r="K1196" i="1"/>
  <c r="J1196" i="1"/>
  <c r="I1196" i="1"/>
  <c r="H1196" i="1"/>
  <c r="G1196" i="1"/>
  <c r="F1196" i="1"/>
  <c r="E1196" i="1"/>
  <c r="D1196" i="1"/>
  <c r="C1196" i="1"/>
  <c r="B1196" i="1"/>
  <c r="A1196" i="1"/>
  <c r="AB1195" i="1"/>
  <c r="AA1195" i="1"/>
  <c r="Z1195" i="1"/>
  <c r="Y1195" i="1"/>
  <c r="X1195" i="1"/>
  <c r="W1195" i="1"/>
  <c r="V1195" i="1"/>
  <c r="U1195" i="1"/>
  <c r="S1195" i="1"/>
  <c r="R1195" i="1"/>
  <c r="Q1195" i="1"/>
  <c r="P1195" i="1"/>
  <c r="O1195" i="1"/>
  <c r="N1195" i="1"/>
  <c r="M1195" i="1"/>
  <c r="L1195" i="1"/>
  <c r="K1195" i="1"/>
  <c r="J1195" i="1"/>
  <c r="I1195" i="1"/>
  <c r="H1195" i="1"/>
  <c r="G1195" i="1"/>
  <c r="F1195" i="1"/>
  <c r="E1195" i="1"/>
  <c r="D1195" i="1"/>
  <c r="C1195" i="1"/>
  <c r="B1195" i="1"/>
  <c r="A1195" i="1"/>
  <c r="AB1194" i="1"/>
  <c r="AA1194" i="1"/>
  <c r="Z1194" i="1"/>
  <c r="Y1194" i="1"/>
  <c r="X1194" i="1"/>
  <c r="W1194" i="1"/>
  <c r="V1194" i="1"/>
  <c r="U1194" i="1"/>
  <c r="S1194" i="1"/>
  <c r="R1194" i="1"/>
  <c r="Q1194" i="1"/>
  <c r="P1194" i="1"/>
  <c r="O1194" i="1"/>
  <c r="N1194" i="1"/>
  <c r="M1194" i="1"/>
  <c r="L1194" i="1"/>
  <c r="K1194" i="1"/>
  <c r="J1194" i="1"/>
  <c r="I1194" i="1"/>
  <c r="H1194" i="1"/>
  <c r="G1194" i="1"/>
  <c r="F1194" i="1"/>
  <c r="E1194" i="1"/>
  <c r="D1194" i="1"/>
  <c r="C1194" i="1"/>
  <c r="B1194" i="1"/>
  <c r="A1194" i="1"/>
  <c r="AB1193" i="1"/>
  <c r="AA1193" i="1"/>
  <c r="Z1193" i="1"/>
  <c r="Y1193" i="1"/>
  <c r="X1193" i="1"/>
  <c r="W1193" i="1"/>
  <c r="V1193" i="1"/>
  <c r="U1193" i="1"/>
  <c r="S1193" i="1"/>
  <c r="R1193" i="1"/>
  <c r="Q1193" i="1"/>
  <c r="P1193" i="1"/>
  <c r="O1193" i="1"/>
  <c r="N1193" i="1"/>
  <c r="M1193" i="1"/>
  <c r="L1193" i="1"/>
  <c r="K1193" i="1"/>
  <c r="J1193" i="1"/>
  <c r="I1193" i="1"/>
  <c r="H1193" i="1"/>
  <c r="G1193" i="1"/>
  <c r="F1193" i="1"/>
  <c r="E1193" i="1"/>
  <c r="D1193" i="1"/>
  <c r="C1193" i="1"/>
  <c r="B1193" i="1"/>
  <c r="A1193" i="1"/>
  <c r="AB1192" i="1"/>
  <c r="AA1192" i="1"/>
  <c r="Z1192" i="1"/>
  <c r="Y1192" i="1"/>
  <c r="X1192" i="1"/>
  <c r="W1192" i="1"/>
  <c r="V1192" i="1"/>
  <c r="U1192" i="1"/>
  <c r="S1192" i="1"/>
  <c r="R1192" i="1"/>
  <c r="Q1192" i="1"/>
  <c r="P1192" i="1"/>
  <c r="O1192" i="1"/>
  <c r="N1192" i="1"/>
  <c r="M1192" i="1"/>
  <c r="L1192" i="1"/>
  <c r="K1192" i="1"/>
  <c r="J1192" i="1"/>
  <c r="I1192" i="1"/>
  <c r="H1192" i="1"/>
  <c r="G1192" i="1"/>
  <c r="F1192" i="1"/>
  <c r="E1192" i="1"/>
  <c r="D1192" i="1"/>
  <c r="C1192" i="1"/>
  <c r="B1192" i="1"/>
  <c r="A1192" i="1"/>
  <c r="AB1191" i="1"/>
  <c r="AA1191" i="1"/>
  <c r="Z1191" i="1"/>
  <c r="Y1191" i="1"/>
  <c r="X1191" i="1"/>
  <c r="W1191" i="1"/>
  <c r="V1191" i="1"/>
  <c r="U1191" i="1"/>
  <c r="S1191" i="1"/>
  <c r="R1191" i="1"/>
  <c r="Q1191" i="1"/>
  <c r="P1191" i="1"/>
  <c r="O1191" i="1"/>
  <c r="N1191" i="1"/>
  <c r="M1191" i="1"/>
  <c r="L1191" i="1"/>
  <c r="K1191" i="1"/>
  <c r="J1191" i="1"/>
  <c r="I1191" i="1"/>
  <c r="H1191" i="1"/>
  <c r="G1191" i="1"/>
  <c r="F1191" i="1"/>
  <c r="E1191" i="1"/>
  <c r="D1191" i="1"/>
  <c r="C1191" i="1"/>
  <c r="B1191" i="1"/>
  <c r="A1191" i="1"/>
  <c r="AB1190" i="1"/>
  <c r="AA1190" i="1"/>
  <c r="Z1190" i="1"/>
  <c r="Y1190" i="1"/>
  <c r="X1190" i="1"/>
  <c r="W1190" i="1"/>
  <c r="V1190" i="1"/>
  <c r="U1190" i="1"/>
  <c r="S1190" i="1"/>
  <c r="R1190" i="1"/>
  <c r="Q1190" i="1"/>
  <c r="P1190" i="1"/>
  <c r="O1190" i="1"/>
  <c r="N1190" i="1"/>
  <c r="M1190" i="1"/>
  <c r="L1190" i="1"/>
  <c r="K1190" i="1"/>
  <c r="J1190" i="1"/>
  <c r="I1190" i="1"/>
  <c r="H1190" i="1"/>
  <c r="G1190" i="1"/>
  <c r="F1190" i="1"/>
  <c r="E1190" i="1"/>
  <c r="D1190" i="1"/>
  <c r="C1190" i="1"/>
  <c r="B1190" i="1"/>
  <c r="A1190" i="1"/>
  <c r="AB1189" i="1"/>
  <c r="AA1189" i="1"/>
  <c r="Z1189" i="1"/>
  <c r="Y1189" i="1"/>
  <c r="X1189" i="1"/>
  <c r="W1189" i="1"/>
  <c r="V1189" i="1"/>
  <c r="U1189" i="1"/>
  <c r="S1189" i="1"/>
  <c r="R1189" i="1"/>
  <c r="Q1189" i="1"/>
  <c r="P1189" i="1"/>
  <c r="O1189" i="1"/>
  <c r="N1189" i="1"/>
  <c r="M1189" i="1"/>
  <c r="L1189" i="1"/>
  <c r="K1189" i="1"/>
  <c r="J1189" i="1"/>
  <c r="I1189" i="1"/>
  <c r="H1189" i="1"/>
  <c r="G1189" i="1"/>
  <c r="F1189" i="1"/>
  <c r="E1189" i="1"/>
  <c r="D1189" i="1"/>
  <c r="C1189" i="1"/>
  <c r="B1189" i="1"/>
  <c r="A1189" i="1"/>
  <c r="AB1188" i="1"/>
  <c r="AA1188" i="1"/>
  <c r="Z1188" i="1"/>
  <c r="Y1188" i="1"/>
  <c r="X1188" i="1"/>
  <c r="W1188" i="1"/>
  <c r="V1188" i="1"/>
  <c r="U1188" i="1"/>
  <c r="S1188" i="1"/>
  <c r="R1188" i="1"/>
  <c r="Q1188" i="1"/>
  <c r="P1188" i="1"/>
  <c r="O1188" i="1"/>
  <c r="N1188" i="1"/>
  <c r="M1188" i="1"/>
  <c r="L1188" i="1"/>
  <c r="K1188" i="1"/>
  <c r="J1188" i="1"/>
  <c r="I1188" i="1"/>
  <c r="H1188" i="1"/>
  <c r="G1188" i="1"/>
  <c r="F1188" i="1"/>
  <c r="E1188" i="1"/>
  <c r="D1188" i="1"/>
  <c r="C1188" i="1"/>
  <c r="B1188" i="1"/>
  <c r="A1188" i="1"/>
  <c r="AB1187" i="1"/>
  <c r="AA1187" i="1"/>
  <c r="Z1187" i="1"/>
  <c r="Y1187" i="1"/>
  <c r="X1187" i="1"/>
  <c r="W1187" i="1"/>
  <c r="V1187" i="1"/>
  <c r="U1187" i="1"/>
  <c r="S1187" i="1"/>
  <c r="R1187" i="1"/>
  <c r="Q1187" i="1"/>
  <c r="P1187" i="1"/>
  <c r="O1187" i="1"/>
  <c r="N1187" i="1"/>
  <c r="M1187" i="1"/>
  <c r="L1187" i="1"/>
  <c r="K1187" i="1"/>
  <c r="J1187" i="1"/>
  <c r="I1187" i="1"/>
  <c r="H1187" i="1"/>
  <c r="G1187" i="1"/>
  <c r="F1187" i="1"/>
  <c r="E1187" i="1"/>
  <c r="D1187" i="1"/>
  <c r="C1187" i="1"/>
  <c r="B1187" i="1"/>
  <c r="A1187" i="1"/>
  <c r="AB1186" i="1"/>
  <c r="AA1186" i="1"/>
  <c r="Z1186" i="1"/>
  <c r="Y1186" i="1"/>
  <c r="X1186" i="1"/>
  <c r="W1186" i="1"/>
  <c r="V1186" i="1"/>
  <c r="U1186" i="1"/>
  <c r="S1186" i="1"/>
  <c r="R1186" i="1"/>
  <c r="Q1186" i="1"/>
  <c r="P1186" i="1"/>
  <c r="O1186" i="1"/>
  <c r="N1186" i="1"/>
  <c r="M1186" i="1"/>
  <c r="L1186" i="1"/>
  <c r="K1186" i="1"/>
  <c r="J1186" i="1"/>
  <c r="I1186" i="1"/>
  <c r="H1186" i="1"/>
  <c r="G1186" i="1"/>
  <c r="F1186" i="1"/>
  <c r="E1186" i="1"/>
  <c r="D1186" i="1"/>
  <c r="C1186" i="1"/>
  <c r="B1186" i="1"/>
  <c r="A1186" i="1"/>
  <c r="AB1185" i="1"/>
  <c r="AA1185" i="1"/>
  <c r="Z1185" i="1"/>
  <c r="Y1185" i="1"/>
  <c r="X1185" i="1"/>
  <c r="W1185" i="1"/>
  <c r="V1185" i="1"/>
  <c r="U1185" i="1"/>
  <c r="S1185" i="1"/>
  <c r="R1185" i="1"/>
  <c r="Q1185" i="1"/>
  <c r="P1185" i="1"/>
  <c r="O1185" i="1"/>
  <c r="N1185" i="1"/>
  <c r="M1185" i="1"/>
  <c r="L1185" i="1"/>
  <c r="K1185" i="1"/>
  <c r="J1185" i="1"/>
  <c r="I1185" i="1"/>
  <c r="H1185" i="1"/>
  <c r="G1185" i="1"/>
  <c r="F1185" i="1"/>
  <c r="E1185" i="1"/>
  <c r="D1185" i="1"/>
  <c r="C1185" i="1"/>
  <c r="B1185" i="1"/>
  <c r="A1185" i="1"/>
  <c r="AB1184" i="1"/>
  <c r="AA1184" i="1"/>
  <c r="Z1184" i="1"/>
  <c r="Y1184" i="1"/>
  <c r="X1184" i="1"/>
  <c r="W1184" i="1"/>
  <c r="V1184" i="1"/>
  <c r="U1184" i="1"/>
  <c r="S1184" i="1"/>
  <c r="R1184" i="1"/>
  <c r="Q1184" i="1"/>
  <c r="P1184" i="1"/>
  <c r="O1184" i="1"/>
  <c r="N1184" i="1"/>
  <c r="M1184" i="1"/>
  <c r="L1184" i="1"/>
  <c r="K1184" i="1"/>
  <c r="J1184" i="1"/>
  <c r="I1184" i="1"/>
  <c r="H1184" i="1"/>
  <c r="G1184" i="1"/>
  <c r="F1184" i="1"/>
  <c r="E1184" i="1"/>
  <c r="D1184" i="1"/>
  <c r="C1184" i="1"/>
  <c r="B1184" i="1"/>
  <c r="A1184" i="1"/>
  <c r="AB1183" i="1"/>
  <c r="AA1183" i="1"/>
  <c r="Z1183" i="1"/>
  <c r="Y1183" i="1"/>
  <c r="X1183" i="1"/>
  <c r="W1183" i="1"/>
  <c r="V1183" i="1"/>
  <c r="U1183" i="1"/>
  <c r="S1183" i="1"/>
  <c r="R1183" i="1"/>
  <c r="Q1183" i="1"/>
  <c r="P1183" i="1"/>
  <c r="O1183" i="1"/>
  <c r="N1183" i="1"/>
  <c r="M1183" i="1"/>
  <c r="L1183" i="1"/>
  <c r="K1183" i="1"/>
  <c r="J1183" i="1"/>
  <c r="I1183" i="1"/>
  <c r="H1183" i="1"/>
  <c r="G1183" i="1"/>
  <c r="F1183" i="1"/>
  <c r="E1183" i="1"/>
  <c r="D1183" i="1"/>
  <c r="C1183" i="1"/>
  <c r="B1183" i="1"/>
  <c r="A1183" i="1"/>
  <c r="AB1182" i="1"/>
  <c r="AA1182" i="1"/>
  <c r="Z1182" i="1"/>
  <c r="Y1182" i="1"/>
  <c r="X1182" i="1"/>
  <c r="W1182" i="1"/>
  <c r="V1182" i="1"/>
  <c r="U1182" i="1"/>
  <c r="S1182" i="1"/>
  <c r="R1182" i="1"/>
  <c r="Q1182" i="1"/>
  <c r="P1182" i="1"/>
  <c r="O1182" i="1"/>
  <c r="N1182" i="1"/>
  <c r="M1182" i="1"/>
  <c r="L1182" i="1"/>
  <c r="K1182" i="1"/>
  <c r="J1182" i="1"/>
  <c r="I1182" i="1"/>
  <c r="H1182" i="1"/>
  <c r="G1182" i="1"/>
  <c r="F1182" i="1"/>
  <c r="E1182" i="1"/>
  <c r="D1182" i="1"/>
  <c r="C1182" i="1"/>
  <c r="B1182" i="1"/>
  <c r="A1182" i="1"/>
  <c r="AB1181" i="1"/>
  <c r="AA1181" i="1"/>
  <c r="Z1181" i="1"/>
  <c r="Y1181" i="1"/>
  <c r="X1181" i="1"/>
  <c r="W1181" i="1"/>
  <c r="V1181" i="1"/>
  <c r="U1181" i="1"/>
  <c r="S1181" i="1"/>
  <c r="R1181" i="1"/>
  <c r="Q1181" i="1"/>
  <c r="P1181" i="1"/>
  <c r="O1181" i="1"/>
  <c r="N1181" i="1"/>
  <c r="M1181" i="1"/>
  <c r="L1181" i="1"/>
  <c r="K1181" i="1"/>
  <c r="J1181" i="1"/>
  <c r="I1181" i="1"/>
  <c r="H1181" i="1"/>
  <c r="G1181" i="1"/>
  <c r="F1181" i="1"/>
  <c r="E1181" i="1"/>
  <c r="D1181" i="1"/>
  <c r="C1181" i="1"/>
  <c r="B1181" i="1"/>
  <c r="A1181" i="1"/>
  <c r="AB1180" i="1"/>
  <c r="AA1180" i="1"/>
  <c r="Z1180" i="1"/>
  <c r="Y1180" i="1"/>
  <c r="X1180" i="1"/>
  <c r="W1180" i="1"/>
  <c r="V1180" i="1"/>
  <c r="U1180" i="1"/>
  <c r="S1180" i="1"/>
  <c r="R1180" i="1"/>
  <c r="Q1180" i="1"/>
  <c r="P1180" i="1"/>
  <c r="O1180" i="1"/>
  <c r="N1180" i="1"/>
  <c r="M1180" i="1"/>
  <c r="L1180" i="1"/>
  <c r="K1180" i="1"/>
  <c r="J1180" i="1"/>
  <c r="I1180" i="1"/>
  <c r="H1180" i="1"/>
  <c r="G1180" i="1"/>
  <c r="F1180" i="1"/>
  <c r="E1180" i="1"/>
  <c r="D1180" i="1"/>
  <c r="C1180" i="1"/>
  <c r="B1180" i="1"/>
  <c r="A1180" i="1"/>
  <c r="AB1179" i="1"/>
  <c r="AA1179" i="1"/>
  <c r="Z1179" i="1"/>
  <c r="Y1179" i="1"/>
  <c r="X1179" i="1"/>
  <c r="W1179" i="1"/>
  <c r="V1179" i="1"/>
  <c r="U1179" i="1"/>
  <c r="S1179" i="1"/>
  <c r="R1179" i="1"/>
  <c r="Q1179" i="1"/>
  <c r="P1179" i="1"/>
  <c r="O1179" i="1"/>
  <c r="N1179" i="1"/>
  <c r="M1179" i="1"/>
  <c r="L1179" i="1"/>
  <c r="K1179" i="1"/>
  <c r="J1179" i="1"/>
  <c r="I1179" i="1"/>
  <c r="H1179" i="1"/>
  <c r="G1179" i="1"/>
  <c r="F1179" i="1"/>
  <c r="E1179" i="1"/>
  <c r="D1179" i="1"/>
  <c r="C1179" i="1"/>
  <c r="B1179" i="1"/>
  <c r="A1179" i="1"/>
  <c r="AB1178" i="1"/>
  <c r="AA1178" i="1"/>
  <c r="Z1178" i="1"/>
  <c r="Y1178" i="1"/>
  <c r="X1178" i="1"/>
  <c r="W1178" i="1"/>
  <c r="V1178" i="1"/>
  <c r="U1178" i="1"/>
  <c r="S1178" i="1"/>
  <c r="R1178" i="1"/>
  <c r="Q1178" i="1"/>
  <c r="P1178" i="1"/>
  <c r="O1178" i="1"/>
  <c r="N1178" i="1"/>
  <c r="M1178" i="1"/>
  <c r="L1178" i="1"/>
  <c r="K1178" i="1"/>
  <c r="J1178" i="1"/>
  <c r="I1178" i="1"/>
  <c r="H1178" i="1"/>
  <c r="G1178" i="1"/>
  <c r="F1178" i="1"/>
  <c r="E1178" i="1"/>
  <c r="D1178" i="1"/>
  <c r="C1178" i="1"/>
  <c r="B1178" i="1"/>
  <c r="A1178" i="1"/>
  <c r="AB1177" i="1"/>
  <c r="AA1177" i="1"/>
  <c r="Z1177" i="1"/>
  <c r="Y1177" i="1"/>
  <c r="X1177" i="1"/>
  <c r="W1177" i="1"/>
  <c r="V1177" i="1"/>
  <c r="U1177" i="1"/>
  <c r="S1177" i="1"/>
  <c r="R1177" i="1"/>
  <c r="Q1177" i="1"/>
  <c r="P1177" i="1"/>
  <c r="O1177" i="1"/>
  <c r="N1177" i="1"/>
  <c r="M1177" i="1"/>
  <c r="L1177" i="1"/>
  <c r="K1177" i="1"/>
  <c r="J1177" i="1"/>
  <c r="I1177" i="1"/>
  <c r="H1177" i="1"/>
  <c r="G1177" i="1"/>
  <c r="F1177" i="1"/>
  <c r="E1177" i="1"/>
  <c r="D1177" i="1"/>
  <c r="C1177" i="1"/>
  <c r="B1177" i="1"/>
  <c r="A1177" i="1"/>
  <c r="AB1176" i="1"/>
  <c r="AA1176" i="1"/>
  <c r="Z1176" i="1"/>
  <c r="Y1176" i="1"/>
  <c r="X1176" i="1"/>
  <c r="W1176" i="1"/>
  <c r="V1176" i="1"/>
  <c r="U1176" i="1"/>
  <c r="S1176" i="1"/>
  <c r="R1176" i="1"/>
  <c r="Q1176" i="1"/>
  <c r="P1176" i="1"/>
  <c r="O1176" i="1"/>
  <c r="N1176" i="1"/>
  <c r="M1176" i="1"/>
  <c r="L1176" i="1"/>
  <c r="K1176" i="1"/>
  <c r="J1176" i="1"/>
  <c r="I1176" i="1"/>
  <c r="H1176" i="1"/>
  <c r="G1176" i="1"/>
  <c r="F1176" i="1"/>
  <c r="E1176" i="1"/>
  <c r="D1176" i="1"/>
  <c r="C1176" i="1"/>
  <c r="B1176" i="1"/>
  <c r="A1176" i="1"/>
  <c r="AB1175" i="1"/>
  <c r="AA1175" i="1"/>
  <c r="Z1175" i="1"/>
  <c r="Y1175" i="1"/>
  <c r="X1175" i="1"/>
  <c r="W1175" i="1"/>
  <c r="V1175" i="1"/>
  <c r="U1175" i="1"/>
  <c r="S1175" i="1"/>
  <c r="R1175" i="1"/>
  <c r="Q1175" i="1"/>
  <c r="P1175" i="1"/>
  <c r="O1175" i="1"/>
  <c r="N1175" i="1"/>
  <c r="M1175" i="1"/>
  <c r="L1175" i="1"/>
  <c r="K1175" i="1"/>
  <c r="J1175" i="1"/>
  <c r="I1175" i="1"/>
  <c r="H1175" i="1"/>
  <c r="G1175" i="1"/>
  <c r="F1175" i="1"/>
  <c r="E1175" i="1"/>
  <c r="D1175" i="1"/>
  <c r="C1175" i="1"/>
  <c r="B1175" i="1"/>
  <c r="A1175" i="1"/>
  <c r="AB1174" i="1"/>
  <c r="AA1174" i="1"/>
  <c r="Z1174" i="1"/>
  <c r="Y1174" i="1"/>
  <c r="X1174" i="1"/>
  <c r="W1174" i="1"/>
  <c r="V1174" i="1"/>
  <c r="U1174" i="1"/>
  <c r="S1174" i="1"/>
  <c r="R1174" i="1"/>
  <c r="Q1174" i="1"/>
  <c r="P1174" i="1"/>
  <c r="O1174" i="1"/>
  <c r="N1174" i="1"/>
  <c r="M1174" i="1"/>
  <c r="L1174" i="1"/>
  <c r="K1174" i="1"/>
  <c r="J1174" i="1"/>
  <c r="I1174" i="1"/>
  <c r="H1174" i="1"/>
  <c r="G1174" i="1"/>
  <c r="F1174" i="1"/>
  <c r="E1174" i="1"/>
  <c r="D1174" i="1"/>
  <c r="C1174" i="1"/>
  <c r="B1174" i="1"/>
  <c r="A1174" i="1"/>
  <c r="AB1173" i="1"/>
  <c r="AA1173" i="1"/>
  <c r="Z1173" i="1"/>
  <c r="Y1173" i="1"/>
  <c r="X1173" i="1"/>
  <c r="W1173" i="1"/>
  <c r="V1173" i="1"/>
  <c r="U1173" i="1"/>
  <c r="S1173" i="1"/>
  <c r="R1173" i="1"/>
  <c r="Q1173" i="1"/>
  <c r="P1173" i="1"/>
  <c r="O1173" i="1"/>
  <c r="N1173" i="1"/>
  <c r="M1173" i="1"/>
  <c r="L1173" i="1"/>
  <c r="K1173" i="1"/>
  <c r="J1173" i="1"/>
  <c r="I1173" i="1"/>
  <c r="H1173" i="1"/>
  <c r="G1173" i="1"/>
  <c r="F1173" i="1"/>
  <c r="E1173" i="1"/>
  <c r="D1173" i="1"/>
  <c r="C1173" i="1"/>
  <c r="B1173" i="1"/>
  <c r="A1173" i="1"/>
  <c r="AB1172" i="1"/>
  <c r="AA1172" i="1"/>
  <c r="Z1172" i="1"/>
  <c r="Y1172" i="1"/>
  <c r="X1172" i="1"/>
  <c r="W1172" i="1"/>
  <c r="V1172" i="1"/>
  <c r="U1172" i="1"/>
  <c r="S1172" i="1"/>
  <c r="R1172" i="1"/>
  <c r="Q1172" i="1"/>
  <c r="P1172" i="1"/>
  <c r="O1172" i="1"/>
  <c r="N1172" i="1"/>
  <c r="M1172" i="1"/>
  <c r="L1172" i="1"/>
  <c r="K1172" i="1"/>
  <c r="J1172" i="1"/>
  <c r="I1172" i="1"/>
  <c r="H1172" i="1"/>
  <c r="G1172" i="1"/>
  <c r="F1172" i="1"/>
  <c r="E1172" i="1"/>
  <c r="D1172" i="1"/>
  <c r="C1172" i="1"/>
  <c r="B1172" i="1"/>
  <c r="A1172" i="1"/>
  <c r="AB1171" i="1"/>
  <c r="AA1171" i="1"/>
  <c r="Z1171" i="1"/>
  <c r="Y1171" i="1"/>
  <c r="X1171" i="1"/>
  <c r="W1171" i="1"/>
  <c r="V1171" i="1"/>
  <c r="U1171" i="1"/>
  <c r="S1171" i="1"/>
  <c r="R1171" i="1"/>
  <c r="Q1171" i="1"/>
  <c r="P1171" i="1"/>
  <c r="O1171" i="1"/>
  <c r="N1171" i="1"/>
  <c r="M1171" i="1"/>
  <c r="L1171" i="1"/>
  <c r="K1171" i="1"/>
  <c r="J1171" i="1"/>
  <c r="I1171" i="1"/>
  <c r="H1171" i="1"/>
  <c r="G1171" i="1"/>
  <c r="F1171" i="1"/>
  <c r="E1171" i="1"/>
  <c r="D1171" i="1"/>
  <c r="C1171" i="1"/>
  <c r="B1171" i="1"/>
  <c r="A1171" i="1"/>
  <c r="AB1170" i="1"/>
  <c r="AA1170" i="1"/>
  <c r="Z1170" i="1"/>
  <c r="Y1170" i="1"/>
  <c r="X1170" i="1"/>
  <c r="W1170" i="1"/>
  <c r="V1170" i="1"/>
  <c r="U1170" i="1"/>
  <c r="S1170" i="1"/>
  <c r="R1170" i="1"/>
  <c r="Q1170" i="1"/>
  <c r="P1170" i="1"/>
  <c r="O1170" i="1"/>
  <c r="N1170" i="1"/>
  <c r="M1170" i="1"/>
  <c r="L1170" i="1"/>
  <c r="K1170" i="1"/>
  <c r="J1170" i="1"/>
  <c r="I1170" i="1"/>
  <c r="H1170" i="1"/>
  <c r="G1170" i="1"/>
  <c r="F1170" i="1"/>
  <c r="E1170" i="1"/>
  <c r="D1170" i="1"/>
  <c r="C1170" i="1"/>
  <c r="B1170" i="1"/>
  <c r="A1170" i="1"/>
  <c r="AB1169" i="1"/>
  <c r="AA1169" i="1"/>
  <c r="Z1169" i="1"/>
  <c r="Y1169" i="1"/>
  <c r="X1169" i="1"/>
  <c r="W1169" i="1"/>
  <c r="V1169" i="1"/>
  <c r="U1169" i="1"/>
  <c r="S1169" i="1"/>
  <c r="R1169" i="1"/>
  <c r="Q1169" i="1"/>
  <c r="P1169" i="1"/>
  <c r="O1169" i="1"/>
  <c r="N1169" i="1"/>
  <c r="M1169" i="1"/>
  <c r="L1169" i="1"/>
  <c r="K1169" i="1"/>
  <c r="J1169" i="1"/>
  <c r="I1169" i="1"/>
  <c r="H1169" i="1"/>
  <c r="G1169" i="1"/>
  <c r="F1169" i="1"/>
  <c r="E1169" i="1"/>
  <c r="D1169" i="1"/>
  <c r="C1169" i="1"/>
  <c r="B1169" i="1"/>
  <c r="A1169" i="1"/>
  <c r="AB1168" i="1"/>
  <c r="AA1168" i="1"/>
  <c r="Z1168" i="1"/>
  <c r="Y1168" i="1"/>
  <c r="X1168" i="1"/>
  <c r="W1168" i="1"/>
  <c r="V1168" i="1"/>
  <c r="U1168" i="1"/>
  <c r="S1168" i="1"/>
  <c r="R1168" i="1"/>
  <c r="Q1168" i="1"/>
  <c r="P1168" i="1"/>
  <c r="O1168" i="1"/>
  <c r="N1168" i="1"/>
  <c r="M1168" i="1"/>
  <c r="L1168" i="1"/>
  <c r="K1168" i="1"/>
  <c r="J1168" i="1"/>
  <c r="I1168" i="1"/>
  <c r="H1168" i="1"/>
  <c r="G1168" i="1"/>
  <c r="F1168" i="1"/>
  <c r="E1168" i="1"/>
  <c r="D1168" i="1"/>
  <c r="C1168" i="1"/>
  <c r="B1168" i="1"/>
  <c r="A1168" i="1"/>
  <c r="AB1167" i="1"/>
  <c r="AA1167" i="1"/>
  <c r="Z1167" i="1"/>
  <c r="Y1167" i="1"/>
  <c r="X1167" i="1"/>
  <c r="W1167" i="1"/>
  <c r="V1167" i="1"/>
  <c r="U1167" i="1"/>
  <c r="S1167" i="1"/>
  <c r="R1167" i="1"/>
  <c r="Q1167" i="1"/>
  <c r="P1167" i="1"/>
  <c r="O1167" i="1"/>
  <c r="N1167" i="1"/>
  <c r="M1167" i="1"/>
  <c r="L1167" i="1"/>
  <c r="K1167" i="1"/>
  <c r="J1167" i="1"/>
  <c r="I1167" i="1"/>
  <c r="H1167" i="1"/>
  <c r="G1167" i="1"/>
  <c r="F1167" i="1"/>
  <c r="E1167" i="1"/>
  <c r="D1167" i="1"/>
  <c r="C1167" i="1"/>
  <c r="B1167" i="1"/>
  <c r="A1167" i="1"/>
  <c r="AB1166" i="1"/>
  <c r="AA1166" i="1"/>
  <c r="Z1166" i="1"/>
  <c r="Y1166" i="1"/>
  <c r="X1166" i="1"/>
  <c r="W1166" i="1"/>
  <c r="V1166" i="1"/>
  <c r="U1166" i="1"/>
  <c r="S1166" i="1"/>
  <c r="R1166" i="1"/>
  <c r="Q1166" i="1"/>
  <c r="P1166" i="1"/>
  <c r="O1166" i="1"/>
  <c r="N1166" i="1"/>
  <c r="M1166" i="1"/>
  <c r="L1166" i="1"/>
  <c r="K1166" i="1"/>
  <c r="J1166" i="1"/>
  <c r="I1166" i="1"/>
  <c r="H1166" i="1"/>
  <c r="G1166" i="1"/>
  <c r="F1166" i="1"/>
  <c r="E1166" i="1"/>
  <c r="D1166" i="1"/>
  <c r="C1166" i="1"/>
  <c r="B1166" i="1"/>
  <c r="A1166" i="1"/>
  <c r="AB1165" i="1"/>
  <c r="AA1165" i="1"/>
  <c r="Z1165" i="1"/>
  <c r="Y1165" i="1"/>
  <c r="X1165" i="1"/>
  <c r="W1165" i="1"/>
  <c r="V1165" i="1"/>
  <c r="U1165" i="1"/>
  <c r="S1165" i="1"/>
  <c r="R1165" i="1"/>
  <c r="Q1165" i="1"/>
  <c r="P1165" i="1"/>
  <c r="O1165" i="1"/>
  <c r="N1165" i="1"/>
  <c r="M1165" i="1"/>
  <c r="L1165" i="1"/>
  <c r="K1165" i="1"/>
  <c r="J1165" i="1"/>
  <c r="I1165" i="1"/>
  <c r="H1165" i="1"/>
  <c r="G1165" i="1"/>
  <c r="F1165" i="1"/>
  <c r="E1165" i="1"/>
  <c r="D1165" i="1"/>
  <c r="C1165" i="1"/>
  <c r="B1165" i="1"/>
  <c r="A1165" i="1"/>
  <c r="AB1164" i="1"/>
  <c r="AA1164" i="1"/>
  <c r="Z1164" i="1"/>
  <c r="Y1164" i="1"/>
  <c r="X1164" i="1"/>
  <c r="W1164" i="1"/>
  <c r="V1164" i="1"/>
  <c r="U1164" i="1"/>
  <c r="S1164" i="1"/>
  <c r="R1164" i="1"/>
  <c r="Q1164" i="1"/>
  <c r="P1164" i="1"/>
  <c r="O1164" i="1"/>
  <c r="N1164" i="1"/>
  <c r="M1164" i="1"/>
  <c r="L1164" i="1"/>
  <c r="K1164" i="1"/>
  <c r="J1164" i="1"/>
  <c r="I1164" i="1"/>
  <c r="H1164" i="1"/>
  <c r="G1164" i="1"/>
  <c r="F1164" i="1"/>
  <c r="E1164" i="1"/>
  <c r="D1164" i="1"/>
  <c r="C1164" i="1"/>
  <c r="B1164" i="1"/>
  <c r="A1164" i="1"/>
  <c r="AB1163" i="1"/>
  <c r="AA1163" i="1"/>
  <c r="Z1163" i="1"/>
  <c r="Y1163" i="1"/>
  <c r="X1163" i="1"/>
  <c r="W1163" i="1"/>
  <c r="V1163" i="1"/>
  <c r="U1163" i="1"/>
  <c r="S1163" i="1"/>
  <c r="R1163" i="1"/>
  <c r="Q1163" i="1"/>
  <c r="P1163" i="1"/>
  <c r="O1163" i="1"/>
  <c r="N1163" i="1"/>
  <c r="M1163" i="1"/>
  <c r="L1163" i="1"/>
  <c r="K1163" i="1"/>
  <c r="J1163" i="1"/>
  <c r="I1163" i="1"/>
  <c r="H1163" i="1"/>
  <c r="G1163" i="1"/>
  <c r="F1163" i="1"/>
  <c r="E1163" i="1"/>
  <c r="D1163" i="1"/>
  <c r="C1163" i="1"/>
  <c r="B1163" i="1"/>
  <c r="A1163" i="1"/>
  <c r="AB1162" i="1"/>
  <c r="AA1162" i="1"/>
  <c r="Z1162" i="1"/>
  <c r="Y1162" i="1"/>
  <c r="X1162" i="1"/>
  <c r="W1162" i="1"/>
  <c r="V1162" i="1"/>
  <c r="U1162" i="1"/>
  <c r="S1162" i="1"/>
  <c r="R1162" i="1"/>
  <c r="Q1162" i="1"/>
  <c r="P1162" i="1"/>
  <c r="O1162" i="1"/>
  <c r="N1162" i="1"/>
  <c r="M1162" i="1"/>
  <c r="L1162" i="1"/>
  <c r="K1162" i="1"/>
  <c r="J1162" i="1"/>
  <c r="I1162" i="1"/>
  <c r="H1162" i="1"/>
  <c r="G1162" i="1"/>
  <c r="F1162" i="1"/>
  <c r="E1162" i="1"/>
  <c r="D1162" i="1"/>
  <c r="C1162" i="1"/>
  <c r="B1162" i="1"/>
  <c r="A1162" i="1"/>
  <c r="AB1161" i="1"/>
  <c r="AA1161" i="1"/>
  <c r="Z1161" i="1"/>
  <c r="Y1161" i="1"/>
  <c r="X1161" i="1"/>
  <c r="W1161" i="1"/>
  <c r="V1161" i="1"/>
  <c r="U1161" i="1"/>
  <c r="S1161" i="1"/>
  <c r="R1161" i="1"/>
  <c r="Q1161" i="1"/>
  <c r="P1161" i="1"/>
  <c r="O1161" i="1"/>
  <c r="N1161" i="1"/>
  <c r="M1161" i="1"/>
  <c r="L1161" i="1"/>
  <c r="K1161" i="1"/>
  <c r="J1161" i="1"/>
  <c r="I1161" i="1"/>
  <c r="H1161" i="1"/>
  <c r="G1161" i="1"/>
  <c r="F1161" i="1"/>
  <c r="E1161" i="1"/>
  <c r="D1161" i="1"/>
  <c r="C1161" i="1"/>
  <c r="B1161" i="1"/>
  <c r="A1161" i="1"/>
  <c r="AB1160" i="1"/>
  <c r="AA1160" i="1"/>
  <c r="Z1160" i="1"/>
  <c r="Y1160" i="1"/>
  <c r="X1160" i="1"/>
  <c r="W1160" i="1"/>
  <c r="V1160" i="1"/>
  <c r="U1160" i="1"/>
  <c r="S1160" i="1"/>
  <c r="R1160" i="1"/>
  <c r="Q1160" i="1"/>
  <c r="P1160" i="1"/>
  <c r="O1160" i="1"/>
  <c r="N1160" i="1"/>
  <c r="M1160" i="1"/>
  <c r="L1160" i="1"/>
  <c r="K1160" i="1"/>
  <c r="J1160" i="1"/>
  <c r="I1160" i="1"/>
  <c r="H1160" i="1"/>
  <c r="G1160" i="1"/>
  <c r="F1160" i="1"/>
  <c r="E1160" i="1"/>
  <c r="D1160" i="1"/>
  <c r="C1160" i="1"/>
  <c r="B1160" i="1"/>
  <c r="A1160" i="1"/>
  <c r="AB1159" i="1"/>
  <c r="AA1159" i="1"/>
  <c r="Z1159" i="1"/>
  <c r="Y1159" i="1"/>
  <c r="X1159" i="1"/>
  <c r="W1159" i="1"/>
  <c r="V1159" i="1"/>
  <c r="U1159" i="1"/>
  <c r="S1159" i="1"/>
  <c r="R1159" i="1"/>
  <c r="Q1159" i="1"/>
  <c r="P1159" i="1"/>
  <c r="O1159" i="1"/>
  <c r="N1159" i="1"/>
  <c r="M1159" i="1"/>
  <c r="L1159" i="1"/>
  <c r="K1159" i="1"/>
  <c r="J1159" i="1"/>
  <c r="I1159" i="1"/>
  <c r="H1159" i="1"/>
  <c r="G1159" i="1"/>
  <c r="F1159" i="1"/>
  <c r="E1159" i="1"/>
  <c r="D1159" i="1"/>
  <c r="C1159" i="1"/>
  <c r="B1159" i="1"/>
  <c r="A1159" i="1"/>
  <c r="AB1158" i="1"/>
  <c r="AA1158" i="1"/>
  <c r="Z1158" i="1"/>
  <c r="Y1158" i="1"/>
  <c r="X1158" i="1"/>
  <c r="W1158" i="1"/>
  <c r="V1158" i="1"/>
  <c r="U1158" i="1"/>
  <c r="S1158" i="1"/>
  <c r="R1158" i="1"/>
  <c r="Q1158" i="1"/>
  <c r="P1158" i="1"/>
  <c r="O1158" i="1"/>
  <c r="N1158" i="1"/>
  <c r="M1158" i="1"/>
  <c r="L1158" i="1"/>
  <c r="K1158" i="1"/>
  <c r="J1158" i="1"/>
  <c r="I1158" i="1"/>
  <c r="H1158" i="1"/>
  <c r="G1158" i="1"/>
  <c r="F1158" i="1"/>
  <c r="E1158" i="1"/>
  <c r="D1158" i="1"/>
  <c r="C1158" i="1"/>
  <c r="B1158" i="1"/>
  <c r="A1158" i="1"/>
  <c r="AB1157" i="1"/>
  <c r="AA1157" i="1"/>
  <c r="Z1157" i="1"/>
  <c r="Y1157" i="1"/>
  <c r="X1157" i="1"/>
  <c r="W1157" i="1"/>
  <c r="V1157" i="1"/>
  <c r="U1157" i="1"/>
  <c r="S1157" i="1"/>
  <c r="R1157" i="1"/>
  <c r="Q1157" i="1"/>
  <c r="P1157" i="1"/>
  <c r="O1157" i="1"/>
  <c r="N1157" i="1"/>
  <c r="M1157" i="1"/>
  <c r="L1157" i="1"/>
  <c r="K1157" i="1"/>
  <c r="J1157" i="1"/>
  <c r="I1157" i="1"/>
  <c r="H1157" i="1"/>
  <c r="G1157" i="1"/>
  <c r="F1157" i="1"/>
  <c r="E1157" i="1"/>
  <c r="D1157" i="1"/>
  <c r="C1157" i="1"/>
  <c r="B1157" i="1"/>
  <c r="A1157" i="1"/>
  <c r="AB1156" i="1"/>
  <c r="AA1156" i="1"/>
  <c r="Z1156" i="1"/>
  <c r="Y1156" i="1"/>
  <c r="X1156" i="1"/>
  <c r="W1156" i="1"/>
  <c r="V1156" i="1"/>
  <c r="U1156" i="1"/>
  <c r="S1156" i="1"/>
  <c r="R1156" i="1"/>
  <c r="Q1156" i="1"/>
  <c r="P1156" i="1"/>
  <c r="O1156" i="1"/>
  <c r="N1156" i="1"/>
  <c r="M1156" i="1"/>
  <c r="L1156" i="1"/>
  <c r="K1156" i="1"/>
  <c r="J1156" i="1"/>
  <c r="I1156" i="1"/>
  <c r="H1156" i="1"/>
  <c r="G1156" i="1"/>
  <c r="F1156" i="1"/>
  <c r="E1156" i="1"/>
  <c r="D1156" i="1"/>
  <c r="C1156" i="1"/>
  <c r="B1156" i="1"/>
  <c r="A1156" i="1"/>
  <c r="G1893" i="3"/>
  <c r="E1893" i="3"/>
  <c r="C1893" i="3"/>
  <c r="T1424" i="1"/>
  <c r="T1423" i="1"/>
  <c r="T1422" i="1" l="1"/>
  <c r="T1421" i="1" l="1"/>
  <c r="T1420" i="1"/>
  <c r="T1419" i="1"/>
  <c r="T1418" i="1"/>
  <c r="T1417" i="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l="1"/>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345" i="6"/>
  <c r="T1348" i="1" s="1"/>
  <c r="AG1344" i="6"/>
  <c r="T1347" i="1" s="1"/>
  <c r="AG1343" i="6"/>
  <c r="T1346" i="1" s="1"/>
  <c r="AG1342" i="6"/>
  <c r="T1345" i="1" s="1"/>
  <c r="AG1341" i="6"/>
  <c r="T1344" i="1" s="1"/>
  <c r="AG1340" i="6"/>
  <c r="T1343" i="1" s="1"/>
  <c r="AG1339" i="6"/>
  <c r="T1342" i="1" s="1"/>
  <c r="AG1338" i="6"/>
  <c r="T1341" i="1" s="1"/>
  <c r="AG1337" i="6"/>
  <c r="T1340" i="1" s="1"/>
  <c r="AG1336" i="6"/>
  <c r="T1339" i="1" s="1"/>
  <c r="AG1335" i="6"/>
  <c r="T1338" i="1" s="1"/>
  <c r="AG1334" i="6"/>
  <c r="T1337" i="1" s="1"/>
  <c r="AG1333" i="6"/>
  <c r="T1336" i="1" s="1"/>
  <c r="AG1332" i="6"/>
  <c r="T1335" i="1" s="1"/>
  <c r="AG1331" i="6"/>
  <c r="T1334" i="1" s="1"/>
  <c r="AG1330" i="6"/>
  <c r="T1333" i="1" s="1"/>
  <c r="AG1329" i="6"/>
  <c r="T1332" i="1" s="1"/>
  <c r="AG1328" i="6"/>
  <c r="T1331" i="1" s="1"/>
  <c r="AG1327" i="6"/>
  <c r="T1330" i="1" s="1"/>
  <c r="AG1326" i="6"/>
  <c r="T1329" i="1" s="1"/>
  <c r="AG1325" i="6"/>
  <c r="T1328" i="1" s="1"/>
  <c r="AG1324" i="6"/>
  <c r="T1327" i="1" s="1"/>
  <c r="AG1323" i="6"/>
  <c r="T1326" i="1" s="1"/>
  <c r="AG1322" i="6"/>
  <c r="T1325" i="1" s="1"/>
  <c r="AG1321" i="6"/>
  <c r="T1324" i="1" s="1"/>
  <c r="AG1320" i="6"/>
  <c r="T1323" i="1" s="1"/>
  <c r="AG1319" i="6"/>
  <c r="T1322" i="1" s="1"/>
  <c r="AG1318" i="6"/>
  <c r="T1321" i="1" s="1"/>
  <c r="AG1317" i="6"/>
  <c r="T1320" i="1" s="1"/>
  <c r="AG1316" i="6"/>
  <c r="T1319" i="1" s="1"/>
  <c r="AG1315" i="6"/>
  <c r="T1318" i="1" s="1"/>
  <c r="AG1314" i="6"/>
  <c r="T1317" i="1" s="1"/>
  <c r="AG1313" i="6"/>
  <c r="T1316" i="1" s="1"/>
  <c r="AG1312" i="6"/>
  <c r="T1315" i="1" s="1"/>
  <c r="AG1311" i="6"/>
  <c r="T1314" i="1" s="1"/>
  <c r="AG1310" i="6"/>
  <c r="T1313" i="1" s="1"/>
  <c r="AG1309" i="6"/>
  <c r="T1312" i="1" s="1"/>
  <c r="AG1308" i="6"/>
  <c r="T1311" i="1" s="1"/>
  <c r="AG1307" i="6"/>
  <c r="T1310" i="1" s="1"/>
  <c r="AG1306" i="6"/>
  <c r="T1309" i="1" s="1"/>
  <c r="AG1305" i="6"/>
  <c r="T1308" i="1" s="1"/>
  <c r="AG1304" i="6"/>
  <c r="T1307" i="1" s="1"/>
  <c r="AG1303" i="6"/>
  <c r="T1306" i="1" s="1"/>
  <c r="AG1302" i="6"/>
  <c r="T1305" i="1" s="1"/>
  <c r="AG1301" i="6"/>
  <c r="T1304" i="1" s="1"/>
  <c r="AG1300" i="6"/>
  <c r="T1303" i="1" s="1"/>
  <c r="AG1299" i="6"/>
  <c r="T1302" i="1" s="1"/>
  <c r="AG1298" i="6"/>
  <c r="T1301" i="1" s="1"/>
  <c r="AG1297" i="6"/>
  <c r="T1300" i="1" s="1"/>
  <c r="AG1296" i="6"/>
  <c r="T1299" i="1" s="1"/>
  <c r="AG1295" i="6"/>
  <c r="T1298" i="1" s="1"/>
  <c r="AG1294" i="6"/>
  <c r="T1297" i="1" s="1"/>
  <c r="AG1293" i="6"/>
  <c r="T1296" i="1" s="1"/>
  <c r="AG1292" i="6"/>
  <c r="T1295" i="1" s="1"/>
  <c r="AG1291" i="6"/>
  <c r="T1294" i="1" s="1"/>
  <c r="AG1290" i="6"/>
  <c r="T1293" i="1" s="1"/>
  <c r="AG1289" i="6"/>
  <c r="T1292" i="1" s="1"/>
  <c r="AG1288" i="6"/>
  <c r="T1291" i="1" s="1"/>
  <c r="AG1287" i="6"/>
  <c r="T1290" i="1" s="1"/>
  <c r="AG1286" i="6"/>
  <c r="T1289" i="1" s="1"/>
  <c r="AG1285" i="6"/>
  <c r="T1288" i="1" s="1"/>
  <c r="AG1284" i="6"/>
  <c r="T1287" i="1" s="1"/>
  <c r="AG1283" i="6"/>
  <c r="T1286" i="1" s="1"/>
  <c r="AG1282" i="6"/>
  <c r="T1285" i="1" s="1"/>
  <c r="AG1281" i="6"/>
  <c r="T1284" i="1" s="1"/>
  <c r="AG1280" i="6"/>
  <c r="T1283" i="1" s="1"/>
  <c r="AG1279" i="6"/>
  <c r="T1282" i="1" s="1"/>
  <c r="AG1278" i="6"/>
  <c r="T1281"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l="1"/>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l="1"/>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Q16" i="3" s="1"/>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K13" i="3" s="1"/>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L15" i="3" s="1"/>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K7" i="3" s="1"/>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L29" i="3"/>
  <c r="K29" i="3"/>
  <c r="J29" i="3"/>
  <c r="L28" i="3"/>
  <c r="K28" i="3"/>
  <c r="J28" i="3"/>
  <c r="L27" i="3"/>
  <c r="K27" i="3"/>
  <c r="J27" i="3"/>
  <c r="J26" i="3"/>
  <c r="J25" i="3"/>
  <c r="J24" i="3"/>
  <c r="L23" i="3"/>
  <c r="K23" i="3"/>
  <c r="J23" i="3"/>
  <c r="J22" i="3"/>
  <c r="O21" i="3"/>
  <c r="J21" i="3"/>
  <c r="Q20" i="3"/>
  <c r="P20" i="3"/>
  <c r="O20" i="3"/>
  <c r="J20" i="3"/>
  <c r="O19" i="3"/>
  <c r="J19" i="3"/>
  <c r="Q18" i="3"/>
  <c r="P18" i="3"/>
  <c r="O18" i="3"/>
  <c r="J18" i="3"/>
  <c r="Q17" i="3"/>
  <c r="P17" i="3"/>
  <c r="O17" i="3"/>
  <c r="J17" i="3"/>
  <c r="O16" i="3"/>
  <c r="L16" i="3"/>
  <c r="K16" i="3"/>
  <c r="J16" i="3"/>
  <c r="Q15" i="3"/>
  <c r="P15" i="3"/>
  <c r="O15" i="3"/>
  <c r="J15" i="3"/>
  <c r="Q14" i="3"/>
  <c r="P14" i="3"/>
  <c r="O14" i="3"/>
  <c r="L14" i="3"/>
  <c r="K14" i="3"/>
  <c r="J14" i="3"/>
  <c r="O13" i="3"/>
  <c r="L13" i="3"/>
  <c r="J13" i="3"/>
  <c r="O12" i="3"/>
  <c r="J12" i="3"/>
  <c r="Q11" i="3"/>
  <c r="P11" i="3"/>
  <c r="O11" i="3"/>
  <c r="J11" i="3"/>
  <c r="O10" i="3"/>
  <c r="L10" i="3"/>
  <c r="K10" i="3"/>
  <c r="J10" i="3"/>
  <c r="Q9" i="3"/>
  <c r="P9" i="3"/>
  <c r="O9" i="3"/>
  <c r="L9" i="3"/>
  <c r="K9" i="3"/>
  <c r="J9" i="3"/>
  <c r="Q8" i="3"/>
  <c r="P8" i="3"/>
  <c r="O8" i="3"/>
  <c r="J8" i="3"/>
  <c r="Q7" i="3"/>
  <c r="P7" i="3"/>
  <c r="O7" i="3"/>
  <c r="J7" i="3"/>
  <c r="Q6" i="3"/>
  <c r="P6" i="3"/>
  <c r="O6" i="3"/>
  <c r="L6" i="3"/>
  <c r="K6" i="3"/>
  <c r="J6" i="3"/>
  <c r="Q5" i="3"/>
  <c r="P5" i="3"/>
  <c r="O5" i="3"/>
  <c r="K5" i="3"/>
  <c r="J5" i="3"/>
  <c r="Q4" i="3"/>
  <c r="P4" i="3"/>
  <c r="O4" i="3"/>
  <c r="K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7"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L5" i="3" l="1"/>
  <c r="L21" i="3"/>
  <c r="K20" i="3"/>
  <c r="L20" i="3"/>
  <c r="Q13" i="3"/>
  <c r="L4" i="3"/>
  <c r="Q12" i="3"/>
  <c r="P16" i="3"/>
  <c r="L17" i="3"/>
  <c r="K24" i="3"/>
  <c r="K21" i="3"/>
  <c r="L18" i="3"/>
  <c r="Q21" i="3"/>
  <c r="L26" i="3"/>
  <c r="P21" i="3"/>
  <c r="K11" i="3"/>
  <c r="P13" i="3"/>
  <c r="L25" i="3"/>
  <c r="P10" i="3"/>
  <c r="K15" i="3"/>
  <c r="L11" i="3"/>
  <c r="K17" i="3"/>
  <c r="K19" i="3"/>
  <c r="Q10" i="3"/>
  <c r="K18" i="3"/>
  <c r="K12" i="3"/>
  <c r="L19" i="3"/>
  <c r="L22" i="3"/>
  <c r="L12" i="3"/>
  <c r="L7" i="3"/>
  <c r="L24" i="3"/>
  <c r="K22" i="3"/>
  <c r="L3" i="3"/>
  <c r="K25" i="3"/>
  <c r="K8" i="3"/>
  <c r="K3" i="3"/>
  <c r="P19" i="3"/>
  <c r="K26" i="3"/>
  <c r="A6" i="1" l="1"/>
  <c r="B6" i="1"/>
  <c r="C6" i="1"/>
  <c r="D6" i="1"/>
  <c r="E6" i="1"/>
  <c r="F6" i="1"/>
  <c r="G6" i="1"/>
  <c r="H6" i="1"/>
  <c r="I6" i="1"/>
  <c r="J6" i="1"/>
  <c r="K6" i="1"/>
  <c r="L6" i="1"/>
  <c r="M6" i="1"/>
  <c r="N6" i="1"/>
  <c r="O6" i="1"/>
  <c r="P6" i="1"/>
  <c r="Q6" i="1"/>
  <c r="R6" i="1"/>
  <c r="S6" i="1"/>
  <c r="T6" i="1"/>
  <c r="U6" i="1"/>
  <c r="V6" i="1"/>
  <c r="W6" i="1"/>
  <c r="X6" i="1"/>
  <c r="Y6" i="1"/>
  <c r="Z6" i="1"/>
  <c r="AA6" i="1"/>
  <c r="AB6" i="1"/>
  <c r="A7" i="1"/>
  <c r="B7" i="1"/>
  <c r="C7" i="1"/>
  <c r="D7" i="1"/>
  <c r="E7" i="1"/>
  <c r="F7" i="1"/>
  <c r="G7" i="1"/>
  <c r="H7" i="1"/>
  <c r="I7" i="1"/>
  <c r="J7" i="1"/>
  <c r="K7" i="1"/>
  <c r="L7" i="1"/>
  <c r="M7" i="1"/>
  <c r="N7" i="1"/>
  <c r="O7" i="1"/>
  <c r="P7" i="1"/>
  <c r="Q7" i="1"/>
  <c r="R7" i="1"/>
  <c r="S7" i="1"/>
  <c r="T7" i="1"/>
  <c r="U7" i="1"/>
  <c r="V7" i="1"/>
  <c r="W7" i="1"/>
  <c r="X7" i="1"/>
  <c r="Y7" i="1"/>
  <c r="Z7" i="1"/>
  <c r="AA7" i="1"/>
  <c r="AB7"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B5" i="1"/>
  <c r="AA5" i="1"/>
  <c r="Z5" i="1"/>
  <c r="Y5" i="1"/>
  <c r="X5" i="1"/>
  <c r="W5" i="1"/>
  <c r="V5" i="1"/>
  <c r="U5" i="1"/>
  <c r="S5" i="1"/>
  <c r="R5" i="1"/>
  <c r="Q5" i="1"/>
  <c r="P5" i="1"/>
  <c r="O5" i="1"/>
  <c r="N5" i="1"/>
  <c r="M5" i="1"/>
  <c r="L5" i="1"/>
  <c r="K5" i="1"/>
  <c r="J5" i="1"/>
  <c r="I5" i="1"/>
  <c r="H5" i="1"/>
  <c r="G5" i="1"/>
  <c r="F5" i="1"/>
  <c r="E5" i="1"/>
  <c r="D5" i="1"/>
  <c r="C5" i="1"/>
  <c r="B5" i="1"/>
  <c r="A5" i="1"/>
  <c r="T5"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<sst xmlns="http://schemas.openxmlformats.org/spreadsheetml/2006/main" count="53938" uniqueCount="8237">
  <si>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</si>
  <si>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</si>
  <si>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</si>
  <si>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</si>
  <si>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</si>
  <si>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</si>
  <si>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</si>
  <si>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</si>
  <si>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</si>
  <si>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</si>
  <si>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</si>
  <si>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</si>
  <si>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</si>
  <si>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</si>
  <si>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</si>
  <si>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</si>
  <si>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</si>
  <si>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</si>
  <si>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</si>
  <si>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</si>
  <si>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</si>
  <si>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</si>
  <si>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</si>
  <si>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</si>
  <si>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</si>
  <si>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</si>
  <si>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</si>
  <si>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</si>
  <si>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</si>
  <si>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</si>
  <si>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</si>
  <si>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</si>
  <si>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</si>
  <si>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</si>
  <si>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</si>
  <si>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</si>
  <si>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</si>
  <si>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</si>
  <si>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</si>
  <si>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</si>
  <si>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</si>
  <si>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</si>
  <si>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</si>
  <si>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</si>
  <si>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</si>
  <si>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</si>
  <si>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</si>
  <si>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</si>
  <si>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</si>
  <si>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</si>
  <si>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</si>
  <si>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</si>
  <si>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</si>
  <si>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</si>
  <si>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</si>
  <si>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</si>
  <si>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</si>
  <si>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</si>
  <si>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</si>
  <si>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</si>
  <si>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</si>
  <si>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</si>
  <si>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</si>
  <si>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</si>
  <si>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</si>
  <si>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</si>
  <si>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</si>
  <si>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</si>
  <si>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</si>
  <si>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</si>
  <si>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</si>
  <si>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</si>
  <si>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</si>
  <si>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</si>
  <si>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</si>
  <si>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</si>
  <si>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</si>
  <si>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</si>
  <si>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</si>
  <si>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</si>
  <si>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</si>
  <si>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</si>
  <si>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</si>
  <si>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</si>
  <si>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</si>
  <si>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</si>
  <si>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</si>
  <si>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</si>
  <si>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</si>
  <si>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</si>
  <si>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</si>
  <si>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</si>
  <si>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</si>
  <si>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</si>
  <si>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</si>
  <si>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</si>
  <si>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</si>
  <si>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</si>
  <si>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</si>
  <si>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</si>
  <si>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</si>
  <si>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</si>
  <si>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</si>
  <si>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</si>
  <si>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</si>
  <si>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</si>
  <si>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</si>
  <si>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</si>
  <si>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</si>
  <si>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</si>
  <si>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</si>
  <si>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</si>
  <si>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</si>
  <si>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</si>
  <si>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</si>
  <si>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</si>
  <si>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</si>
  <si>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</si>
  <si>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</si>
  <si>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</si>
  <si>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</si>
  <si>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</si>
  <si>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</si>
  <si>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</si>
  <si>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</si>
  <si>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</si>
  <si>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</si>
  <si>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</si>
  <si>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</si>
  <si>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</si>
  <si>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</si>
  <si>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</si>
  <si>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</si>
  <si>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</si>
  <si>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</si>
  <si>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</si>
  <si>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</si>
  <si>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</si>
  <si>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</si>
  <si>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</si>
  <si>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</si>
  <si>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</si>
  <si>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</si>
  <si>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</si>
  <si>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</si>
  <si>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</si>
  <si>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</si>
  <si>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</si>
  <si>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</si>
  <si>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</si>
  <si>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</si>
  <si>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</si>
  <si>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</si>
  <si>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</si>
  <si>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</si>
  <si>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</si>
  <si>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</si>
  <si>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</si>
  <si>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</si>
  <si>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</si>
  <si>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</si>
  <si>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</si>
  <si>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</si>
  <si>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</si>
  <si>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</si>
  <si>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</si>
  <si>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</si>
  <si>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</si>
  <si>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</si>
  <si>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</si>
  <si>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</si>
  <si>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</si>
  <si>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</si>
  <si>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</si>
  <si>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</si>
  <si>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</si>
  <si>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</si>
  <si>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</si>
  <si>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</si>
  <si>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</si>
  <si>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</si>
  <si>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</si>
  <si>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</si>
  <si>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</si>
  <si>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</si>
  <si>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</si>
  <si>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</si>
  <si>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</si>
  <si>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</si>
  <si>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</si>
  <si>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</si>
  <si>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</si>
  <si>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</si>
  <si>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</si>
  <si>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</si>
  <si>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</si>
  <si>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</si>
  <si>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</si>
  <si>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</si>
  <si>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</si>
  <si>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</si>
  <si>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</si>
  <si>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</si>
  <si>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</si>
  <si>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</si>
  <si>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</si>
  <si>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</si>
  <si>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</si>
  <si>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</si>
  <si>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</si>
  <si>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</si>
  <si>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</si>
  <si>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</si>
  <si>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</si>
  <si>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</si>
  <si>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</si>
  <si>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</si>
  <si>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</si>
  <si>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</si>
  <si>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</si>
  <si>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</si>
  <si>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</si>
  <si>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</si>
  <si>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</si>
  <si>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</si>
  <si>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</si>
  <si>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</si>
  <si>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</si>
  <si>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</si>
  <si>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</si>
  <si>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</si>
  <si>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</si>
  <si>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</si>
  <si>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</si>
  <si>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</si>
  <si>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</si>
  <si>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</si>
  <si>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</si>
  <si>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</si>
  <si>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</si>
  <si>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</si>
  <si>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</si>
  <si>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</si>
  <si>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</si>
  <si>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</si>
  <si>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</si>
  <si>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</si>
  <si>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</si>
  <si>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</si>
  <si>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</si>
  <si>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</si>
  <si>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</si>
  <si>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</si>
  <si>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</si>
  <si>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</si>
  <si>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</si>
  <si>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</si>
  <si>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</si>
  <si>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</si>
  <si>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</si>
  <si>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</si>
  <si>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</si>
  <si>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</si>
  <si>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</si>
  <si>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</si>
  <si>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</si>
  <si>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</si>
  <si>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</si>
  <si>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</si>
  <si>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</si>
  <si>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</si>
  <si>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</si>
  <si>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</si>
  <si>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</si>
  <si>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</si>
  <si>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</si>
  <si>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</si>
  <si>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</si>
  <si>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</si>
  <si>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</si>
  <si>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</si>
  <si>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</si>
  <si>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</si>
  <si>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</si>
  <si>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</si>
  <si>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</si>
  <si>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</si>
  <si>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</si>
  <si>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</si>
  <si>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</si>
  <si>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</si>
  <si>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</si>
  <si>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</si>
  <si>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</si>
  <si>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</si>
  <si>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</si>
  <si>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</si>
  <si>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</si>
  <si>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</si>
  <si>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</si>
  <si>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</si>
  <si>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</si>
  <si>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</si>
  <si>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</si>
  <si>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</si>
  <si>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</si>
  <si>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</si>
  <si>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</si>
  <si>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</si>
  <si>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</si>
  <si>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</si>
  <si>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</si>
  <si>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</si>
  <si>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</si>
  <si>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</si>
  <si>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</si>
  <si>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</si>
  <si>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</si>
  <si>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</si>
  <si>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</si>
  <si>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</si>
  <si>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</si>
  <si>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</si>
  <si>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</si>
  <si>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</si>
  <si>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</si>
  <si>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</si>
  <si>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</si>
  <si>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</si>
  <si>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</si>
  <si>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</si>
  <si>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</si>
  <si>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</si>
  <si>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</si>
  <si>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</si>
  <si>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</si>
  <si>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</si>
  <si>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</si>
  <si>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</si>
  <si>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</si>
  <si>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</si>
  <si>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</si>
  <si>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</si>
  <si>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</si>
  <si>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</si>
  <si>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</si>
  <si>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</si>
  <si>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</si>
  <si>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</si>
  <si>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</si>
  <si>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</si>
  <si>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</si>
  <si>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</si>
  <si>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</si>
  <si>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</si>
  <si>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</si>
  <si>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</si>
  <si>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</si>
  <si>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</si>
  <si>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</si>
  <si>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</si>
  <si>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</si>
  <si>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</si>
  <si>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</si>
  <si>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</si>
  <si>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</si>
  <si>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</si>
  <si>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</si>
  <si>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</si>
  <si>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</si>
  <si>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</si>
  <si>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</si>
  <si>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</si>
  <si>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</si>
  <si>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</si>
  <si>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</si>
  <si>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</si>
  <si>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</si>
  <si>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</si>
  <si>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</si>
  <si>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</si>
  <si>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</si>
  <si>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</si>
  <si>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</si>
  <si>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</si>
  <si>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</si>
  <si>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</si>
  <si>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</si>
  <si>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</si>
  <si>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</si>
  <si>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</si>
  <si>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</si>
  <si>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</si>
  <si>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</si>
  <si>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</si>
  <si>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</si>
  <si>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</si>
  <si>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</si>
  <si>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</si>
  <si>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</si>
  <si>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</si>
  <si>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</si>
  <si>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</si>
  <si>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</si>
  <si>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</si>
  <si>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</si>
  <si>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</si>
  <si>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</si>
  <si>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</si>
  <si>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</si>
  <si>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</si>
  <si>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</si>
  <si>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</si>
  <si>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</si>
  <si>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</si>
  <si>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</si>
  <si>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</si>
  <si>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</si>
  <si>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</si>
  <si>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</si>
  <si>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</si>
  <si>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</si>
  <si>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</si>
  <si>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</si>
  <si>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</si>
  <si>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</si>
  <si>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</si>
  <si>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</si>
  <si>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</si>
  <si>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</si>
  <si>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</si>
  <si>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</si>
  <si>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</si>
  <si>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</si>
  <si>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</si>
  <si>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</si>
  <si>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</si>
  <si>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</si>
  <si>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</si>
  <si>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</si>
  <si>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</si>
  <si>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</si>
  <si>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</si>
  <si>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</si>
  <si>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</si>
  <si>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</si>
  <si>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</si>
  <si>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</si>
  <si>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</si>
  <si>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</si>
  <si>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</si>
  <si>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</si>
  <si>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</si>
  <si>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</si>
  <si>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</si>
  <si>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</si>
  <si>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</si>
  <si>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</si>
  <si>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</si>
  <si>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</si>
  <si>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</si>
  <si>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</si>
  <si>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</si>
  <si>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</si>
  <si>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</si>
  <si>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</si>
  <si>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</si>
  <si>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</si>
  <si>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</si>
  <si>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</si>
  <si>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</si>
  <si>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</si>
  <si>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</si>
  <si>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</si>
  <si>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</si>
  <si>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</si>
  <si>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</si>
  <si>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</si>
  <si>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</si>
  <si>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</si>
  <si>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</si>
  <si>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</si>
  <si>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</si>
  <si>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</si>
  <si>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</si>
  <si>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</si>
  <si>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</si>
  <si>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</si>
  <si>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</si>
  <si>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</si>
  <si>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</si>
  <si>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</si>
  <si>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</si>
  <si>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</si>
  <si>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</si>
  <si>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</si>
  <si>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</si>
  <si>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</si>
  <si>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</si>
  <si>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</si>
  <si>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</si>
  <si>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</si>
  <si>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</si>
  <si>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</si>
  <si>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</si>
  <si>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</si>
  <si>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</si>
  <si>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</si>
  <si>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</si>
  <si>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</si>
  <si>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</si>
  <si>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</si>
  <si>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</si>
  <si>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</si>
  <si>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</si>
  <si>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</si>
  <si>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</si>
  <si>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</si>
  <si>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</si>
  <si>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</si>
  <si>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</si>
  <si>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</si>
  <si>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</si>
  <si>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</si>
  <si>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</si>
  <si>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</si>
  <si>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</si>
  <si>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</si>
  <si>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</si>
  <si>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</si>
  <si>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</si>
  <si>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</si>
  <si>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</si>
  <si>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</si>
  <si>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</si>
  <si>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</si>
  <si>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</si>
  <si>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</si>
  <si>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</si>
  <si>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</si>
  <si>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</si>
  <si>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</si>
  <si>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</si>
  <si>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</si>
  <si>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</si>
  <si>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</si>
  <si>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</si>
  <si>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</si>
  <si>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</si>
  <si>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</si>
  <si>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</si>
  <si>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</si>
  <si>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</si>
  <si>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</si>
  <si>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</si>
  <si>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</si>
  <si>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</si>
  <si>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</si>
  <si>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</si>
  <si>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</si>
  <si>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</si>
  <si>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</si>
  <si>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</si>
  <si>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</si>
  <si>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</si>
  <si>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</si>
  <si>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</si>
  <si>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</si>
  <si>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</si>
  <si>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</si>
  <si>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</si>
  <si>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</si>
  <si>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</si>
  <si>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</si>
  <si>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</si>
  <si>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</si>
  <si>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</si>
  <si>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</si>
  <si>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</si>
  <si>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</si>
  <si>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</si>
  <si>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</si>
  <si>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</si>
  <si>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</si>
  <si>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</si>
  <si>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</si>
  <si>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</si>
  <si>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</si>
  <si>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</si>
  <si>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</si>
  <si>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</si>
  <si>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</si>
  <si>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</si>
  <si>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</si>
  <si>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</si>
  <si>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</si>
  <si>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</si>
  <si>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</si>
  <si>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</si>
  <si>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</si>
  <si>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</si>
  <si>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</si>
  <si>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</si>
  <si>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</si>
  <si>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</si>
  <si>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</si>
  <si>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</si>
  <si>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</si>
  <si>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</si>
  <si>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</si>
  <si>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</si>
  <si>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</si>
  <si>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</si>
  <si>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</si>
  <si>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</si>
  <si>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</si>
  <si>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</si>
  <si>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</si>
  <si>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</si>
  <si>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</si>
  <si>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</si>
  <si>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</si>
  <si>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</si>
  <si>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</si>
  <si>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</si>
  <si>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</si>
  <si>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</si>
  <si>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</si>
  <si>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</si>
  <si>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</si>
  <si>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</si>
  <si>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</si>
  <si>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</si>
  <si>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</si>
  <si>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</si>
  <si>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</si>
  <si>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</si>
  <si>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</si>
  <si>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</si>
  <si>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</si>
  <si>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</si>
  <si>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</si>
  <si>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</si>
  <si>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</si>
  <si>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</si>
  <si>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</si>
  <si>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</si>
  <si>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</si>
  <si>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</si>
  <si>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</si>
  <si>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</si>
  <si>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</si>
  <si>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</si>
  <si>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</si>
  <si>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</si>
  <si>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</si>
  <si>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</si>
  <si>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</si>
  <si>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</si>
  <si>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</si>
  <si>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</si>
  <si>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</si>
  <si>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</si>
  <si>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</si>
  <si>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</si>
  <si>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</si>
  <si>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</si>
  <si>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</si>
  <si>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</si>
  <si>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</si>
  <si>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</si>
  <si>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</si>
  <si>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</si>
  <si>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</si>
  <si>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</si>
  <si>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</si>
  <si>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</si>
  <si>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</si>
  <si>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</si>
  <si>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</si>
  <si>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</si>
  <si>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</si>
  <si>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</si>
  <si>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</si>
  <si>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</si>
  <si>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</si>
  <si>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</si>
  <si>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</si>
  <si>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</si>
  <si>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</si>
  <si>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</si>
  <si>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</si>
  <si>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</si>
  <si>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</si>
  <si>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</si>
  <si>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</si>
  <si>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</si>
  <si>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</si>
  <si>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</si>
  <si>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</si>
  <si>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</si>
  <si>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</si>
  <si>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</si>
  <si>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</si>
  <si>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</si>
  <si>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</si>
  <si>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</si>
  <si>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</si>
  <si>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</si>
  <si>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</si>
  <si>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</si>
  <si>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</si>
  <si>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</si>
  <si>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</si>
  <si>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</si>
  <si>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</si>
  <si>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</si>
  <si>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</si>
  <si>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</si>
  <si>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</si>
  <si>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</si>
  <si>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</si>
  <si>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</si>
  <si>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</si>
  <si>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</si>
  <si>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</si>
  <si>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</si>
  <si>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</si>
  <si>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</si>
  <si>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</si>
  <si>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</si>
  <si>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</si>
  <si>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</si>
  <si>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</si>
  <si>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</si>
  <si>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</si>
  <si>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</si>
  <si>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</si>
  <si>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</si>
  <si>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</si>
  <si>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</si>
  <si>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</si>
  <si>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</si>
  <si>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</si>
  <si>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</si>
  <si>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</si>
  <si>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</si>
  <si>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</si>
  <si>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</si>
  <si>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</si>
  <si>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</si>
  <si>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</si>
  <si>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</si>
  <si>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</si>
  <si>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</si>
  <si>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</si>
  <si>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</si>
  <si>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</si>
  <si>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</si>
  <si>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</si>
  <si>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</si>
  <si>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</si>
  <si>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</si>
  <si>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</si>
  <si>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</si>
  <si>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</si>
  <si>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</si>
  <si>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</si>
  <si>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</si>
  <si>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</si>
  <si>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</si>
  <si>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</si>
  <si>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</si>
  <si>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</si>
  <si>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</si>
  <si>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</si>
  <si>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</si>
  <si>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</si>
  <si>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</si>
  <si>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</si>
  <si>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</si>
  <si>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</si>
  <si>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</si>
  <si>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</si>
  <si>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</si>
  <si>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</si>
  <si>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</si>
  <si>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</si>
  <si>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</si>
  <si>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</si>
  <si>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</si>
  <si>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</si>
  <si>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</si>
  <si>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</si>
  <si>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</si>
  <si>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</si>
  <si>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</si>
  <si>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</si>
  <si>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</si>
  <si>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</si>
  <si>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</si>
  <si>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</si>
  <si>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</si>
  <si>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</si>
  <si>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</si>
  <si>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</si>
  <si>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</si>
  <si>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</si>
  <si>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</si>
  <si>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</si>
  <si>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</si>
  <si>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</si>
  <si>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</si>
  <si>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</si>
  <si>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</si>
  <si>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</si>
  <si>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</si>
  <si>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</si>
  <si>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</si>
  <si>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</si>
  <si>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</si>
  <si>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</si>
  <si>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</si>
  <si>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</si>
  <si>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</si>
  <si>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</si>
  <si>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</si>
  <si>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</si>
  <si>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</si>
  <si>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</si>
  <si>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</si>
  <si>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</si>
  <si>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</si>
  <si>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</si>
  <si>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</si>
  <si>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</si>
  <si>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</si>
  <si>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</si>
  <si>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</si>
  <si>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</si>
  <si>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</si>
  <si>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</si>
  <si>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</si>
  <si>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</si>
  <si>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</si>
  <si>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</si>
  <si>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</si>
  <si>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</si>
  <si>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</si>
  <si>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</si>
  <si>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</si>
  <si>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</si>
  <si>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</si>
  <si>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</si>
  <si>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</si>
  <si>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</si>
  <si>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</si>
  <si>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</si>
  <si>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</si>
  <si>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</si>
  <si>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</si>
  <si>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</si>
  <si>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</si>
  <si>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</si>
  <si>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</si>
  <si>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</si>
  <si>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</si>
  <si>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</si>
  <si>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</si>
  <si>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</si>
  <si>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</si>
  <si>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</si>
  <si>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</si>
  <si>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</si>
  <si>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</si>
  <si>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</si>
  <si>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</si>
  <si>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</si>
  <si>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</si>
  <si>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</si>
  <si>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</si>
  <si>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</si>
  <si>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</si>
  <si>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</si>
  <si>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</si>
  <si>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</si>
  <si>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</si>
  <si>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</si>
  <si>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</si>
  <si>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</si>
  <si>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</si>
  <si>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</si>
  <si>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</si>
  <si>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</si>
  <si>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</si>
  <si>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</si>
  <si>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</si>
  <si>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</si>
  <si>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</si>
  <si>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</si>
  <si>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</si>
  <si>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</si>
  <si>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</si>
  <si>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</si>
  <si>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</si>
  <si>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</si>
  <si>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</si>
  <si>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</si>
  <si>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</si>
  <si>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</si>
  <si>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</si>
  <si>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</si>
  <si>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</si>
  <si>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</si>
  <si>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</si>
  <si>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</si>
  <si>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</si>
  <si>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</si>
  <si>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</si>
  <si>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</si>
  <si>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</si>
  <si>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</si>
  <si>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</si>
  <si>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</si>
  <si>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</si>
  <si>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</si>
  <si>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</si>
  <si>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</si>
  <si>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</si>
  <si>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</si>
  <si>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</si>
  <si>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</si>
  <si>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</si>
  <si>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</si>
  <si>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</si>
  <si>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</si>
  <si>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</si>
  <si>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</si>
  <si>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</si>
  <si>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</si>
  <si>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</si>
  <si>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</si>
  <si>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</si>
  <si>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</si>
  <si>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</si>
  <si>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</si>
  <si>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</si>
  <si>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</si>
  <si>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</si>
  <si>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</si>
  <si>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</si>
  <si>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</si>
  <si>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</si>
  <si>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</si>
  <si>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</si>
  <si>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</si>
  <si>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</si>
  <si>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</si>
  <si>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</si>
  <si>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</si>
  <si>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</si>
  <si>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</si>
  <si>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</si>
  <si>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</si>
  <si>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</si>
  <si>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</si>
  <si>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</si>
  <si>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</si>
  <si>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</si>
  <si>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</si>
  <si>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</si>
  <si>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</si>
  <si>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</si>
  <si>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</si>
  <si>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</si>
  <si>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</si>
  <si>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</si>
  <si>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</si>
  <si>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</si>
  <si>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</si>
  <si>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</si>
  <si>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</si>
  <si>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</si>
  <si>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</si>
  <si>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</si>
  <si>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</si>
  <si>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</si>
  <si>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</si>
  <si>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</si>
  <si>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</si>
  <si>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</si>
  <si>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</si>
  <si>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</si>
  <si>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</si>
  <si>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</si>
  <si>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</si>
  <si>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</si>
  <si>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</si>
  <si>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</si>
  <si>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</si>
  <si>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</si>
  <si>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</si>
  <si>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</si>
  <si>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</si>
  <si>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</si>
  <si>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</si>
  <si>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</si>
  <si>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</si>
  <si>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</si>
  <si>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</si>
  <si>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</si>
  <si>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</si>
  <si>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</si>
  <si>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</si>
  <si>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</si>
  <si>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</si>
  <si>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</si>
  <si>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</si>
  <si>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</si>
  <si>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</si>
  <si>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</si>
  <si>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</si>
  <si>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</si>
  <si>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</si>
  <si>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</si>
  <si>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</si>
  <si>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</si>
  <si>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</si>
  <si>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</si>
  <si>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</si>
  <si>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</si>
  <si>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</si>
  <si>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</si>
  <si>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</si>
  <si>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</si>
  <si>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</si>
  <si>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</si>
  <si>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</si>
  <si>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</si>
  <si>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</si>
  <si>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</si>
  <si>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</si>
  <si>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</si>
  <si>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</si>
  <si>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</si>
  <si>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</si>
  <si>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</si>
  <si>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</si>
  <si>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</si>
  <si>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</si>
  <si>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</si>
  <si>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</si>
  <si>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</si>
  <si>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</si>
  <si>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</si>
  <si>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</si>
  <si>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</si>
  <si>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</si>
  <si>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</si>
  <si>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</si>
  <si>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</si>
  <si>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</si>
  <si>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</si>
  <si>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</si>
  <si>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</si>
  <si>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</si>
  <si>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</si>
  <si>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</si>
  <si>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</si>
  <si>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</si>
  <si>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</si>
  <si>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</si>
  <si>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</si>
  <si>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</si>
  <si>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</si>
  <si>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</si>
  <si>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</si>
  <si>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</si>
  <si>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</si>
  <si>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</si>
  <si>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</si>
  <si>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</si>
  <si>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</si>
  <si>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</si>
  <si>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</si>
  <si>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</si>
  <si>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</si>
  <si>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</si>
  <si>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</si>
  <si>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</si>
  <si>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</si>
  <si>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</si>
  <si>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</si>
  <si>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</si>
  <si>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</si>
  <si>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</si>
  <si>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</si>
  <si>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</si>
  <si>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</si>
  <si>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</si>
  <si>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</si>
  <si>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</si>
  <si>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</si>
  <si>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</si>
  <si>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</si>
  <si>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</si>
  <si>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</si>
  <si>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</si>
  <si>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</si>
  <si>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</si>
  <si>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</si>
  <si>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</si>
  <si>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</si>
  <si>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</si>
  <si>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</si>
  <si>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</si>
  <si>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</si>
  <si>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</si>
  <si>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</si>
  <si>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</si>
  <si>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</si>
  <si>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</si>
  <si>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</si>
  <si>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</si>
  <si>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</si>
  <si>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</si>
  <si>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</si>
  <si>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</si>
  <si>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</si>
  <si>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</si>
  <si>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</si>
  <si>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</si>
  <si>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</si>
  <si>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</si>
  <si>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</si>
  <si>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</si>
  <si>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</si>
  <si>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</si>
  <si>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</si>
  <si>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</si>
  <si>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</si>
  <si>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</si>
  <si>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</si>
  <si>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</si>
  <si>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</si>
  <si>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</si>
  <si>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</si>
  <si>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</si>
  <si>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</si>
  <si>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</si>
  <si>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</si>
  <si>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</si>
  <si>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</si>
  <si>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</si>
  <si>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</si>
  <si>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</si>
  <si>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</si>
  <si>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</si>
  <si>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</si>
  <si>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</si>
  <si>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</si>
  <si>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</si>
  <si>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</si>
  <si>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</si>
  <si>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</si>
  <si>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</si>
  <si>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</si>
  <si>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</si>
  <si>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</si>
  <si>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</si>
  <si>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</si>
  <si>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</si>
  <si>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</si>
  <si>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</si>
  <si>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</si>
  <si>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</si>
  <si>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</si>
  <si>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</si>
  <si>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</si>
  <si>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</si>
  <si>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</si>
  <si>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</si>
  <si>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</si>
  <si>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</si>
  <si>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</si>
  <si>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</si>
  <si>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</si>
  <si>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</si>
  <si>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</si>
  <si>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</si>
  <si>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</si>
  <si>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</si>
  <si>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</si>
  <si>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</si>
  <si>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</si>
  <si>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</si>
  <si>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</si>
  <si>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</si>
  <si>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</si>
  <si>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</si>
  <si>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</si>
  <si>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</si>
  <si>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</si>
  <si>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</si>
  <si>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</si>
  <si>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</si>
  <si>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</si>
  <si>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</si>
  <si>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</si>
  <si>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</si>
  <si>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</si>
  <si>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</si>
  <si>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</si>
  <si>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</si>
  <si>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</si>
  <si>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</si>
  <si>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</si>
  <si>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</si>
  <si>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</si>
  <si>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</si>
  <si>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</si>
  <si>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</si>
  <si>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</si>
  <si>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</si>
  <si>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</si>
  <si>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</si>
  <si>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</si>
  <si>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</si>
  <si>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</si>
  <si>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</si>
  <si>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</si>
  <si>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</si>
  <si>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</si>
  <si>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</si>
  <si>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</si>
  <si>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</si>
  <si>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</si>
  <si>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</si>
  <si>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</si>
  <si>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</si>
  <si>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</si>
  <si>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</si>
  <si>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</si>
  <si>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</si>
  <si>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</si>
  <si>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</si>
  <si>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</si>
  <si>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</si>
  <si>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</si>
  <si>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</si>
  <si>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</si>
  <si>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</si>
  <si>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</si>
  <si>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</si>
  <si>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</si>
  <si>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</si>
  <si>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</si>
  <si>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</si>
  <si>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</si>
  <si>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</si>
  <si>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</si>
  <si>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</si>
  <si>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</si>
  <si>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</si>
  <si>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</si>
  <si>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</si>
  <si>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</si>
  <si>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</si>
  <si>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</si>
  <si>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</si>
  <si>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</si>
  <si>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</si>
  <si>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</si>
  <si>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</si>
  <si>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</si>
  <si>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</si>
  <si>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</si>
  <si>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</si>
  <si>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</si>
  <si>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</si>
  <si>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</si>
  <si>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</si>
  <si>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</si>
  <si>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</si>
  <si>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</si>
  <si>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</si>
  <si>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</si>
  <si>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</si>
  <si>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</si>
  <si>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</si>
  <si>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</si>
  <si>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</si>
  <si>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</si>
  <si>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</si>
  <si>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</si>
  <si>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</si>
  <si>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</si>
  <si>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</si>
  <si>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</si>
  <si>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</si>
  <si>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</si>
  <si>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</si>
  <si>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</si>
  <si>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</si>
  <si>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</si>
  <si>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</si>
  <si>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</si>
  <si>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</si>
  <si>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</si>
  <si>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</si>
  <si>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</si>
  <si>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</si>
  <si>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</si>
  <si>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</si>
  <si>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</si>
  <si>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</si>
  <si>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</si>
  <si>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</si>
  <si>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</si>
  <si>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</si>
  <si>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</si>
  <si>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</si>
  <si>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</si>
  <si>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</si>
  <si>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</si>
  <si>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</si>
  <si>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</si>
  <si>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</si>
  <si>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</si>
  <si>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</si>
  <si>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</si>
  <si>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</si>
  <si>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</si>
  <si>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</si>
  <si>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</si>
  <si>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</si>
  <si>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</si>
  <si>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</si>
  <si>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</si>
  <si>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</si>
  <si>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</si>
  <si>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</si>
  <si>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</si>
  <si>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</si>
  <si>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</si>
  <si>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</si>
  <si>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</si>
  <si>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</si>
  <si>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</si>
  <si>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</si>
  <si>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</si>
  <si>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</si>
  <si>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</si>
  <si>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</si>
  <si>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</si>
  <si>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</si>
  <si>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</si>
  <si>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</si>
  <si>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</si>
  <si>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</si>
  <si>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</si>
  <si>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</si>
  <si>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</si>
  <si>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</si>
  <si>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</si>
  <si>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</si>
  <si>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</si>
  <si>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</si>
  <si>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</si>
  <si>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</si>
  <si>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</si>
  <si>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</si>
  <si>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</si>
  <si>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</si>
  <si>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</si>
  <si>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</si>
  <si>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</si>
  <si>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</si>
  <si>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</si>
  <si>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</si>
  <si>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</si>
  <si>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</si>
  <si>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</si>
  <si>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</si>
  <si>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</si>
  <si>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</si>
  <si>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</si>
  <si>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</si>
  <si>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</si>
  <si>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</si>
  <si>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</si>
  <si>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</si>
  <si>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</si>
  <si>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</si>
  <si>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</si>
  <si>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</si>
  <si>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</si>
  <si>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</si>
  <si>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</si>
  <si>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</si>
  <si>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</si>
  <si>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</si>
  <si>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</si>
  <si>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</si>
  <si>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</si>
  <si>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</si>
  <si>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</si>
  <si>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</si>
  <si>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</si>
  <si>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</si>
  <si>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</si>
  <si>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</si>
  <si>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</si>
  <si>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</si>
  <si>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</si>
  <si>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</si>
  <si>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</si>
  <si>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</si>
  <si>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</si>
  <si>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</si>
  <si>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</si>
  <si>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</si>
  <si>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</si>
  <si>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</si>
  <si>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</si>
  <si>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</si>
  <si>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</si>
  <si>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</si>
  <si>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</si>
  <si>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</si>
  <si>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</si>
  <si>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</si>
  <si>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</si>
  <si>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</si>
  <si>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</si>
  <si>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</si>
  <si>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</si>
  <si>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</si>
  <si>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</si>
  <si>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</si>
  <si>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</si>
  <si>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</si>
  <si>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</si>
  <si>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</si>
  <si>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</si>
  <si>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</si>
  <si>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</si>
  <si>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</si>
  <si>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</si>
  <si>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</si>
  <si>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</si>
  <si>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</si>
  <si>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</si>
  <si>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</si>
  <si>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</si>
  <si>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</si>
  <si>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</si>
  <si>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</si>
  <si>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</si>
  <si>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</si>
  <si>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</si>
  <si>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</si>
  <si>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</si>
  <si>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</si>
  <si>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</si>
  <si>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</si>
  <si>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</si>
  <si>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</si>
  <si>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</si>
  <si>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</si>
  <si>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</si>
  <si>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</si>
  <si>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</si>
  <si>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</si>
  <si>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</si>
  <si>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</si>
  <si>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</si>
  <si>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</si>
  <si>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</si>
  <si>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</si>
  <si>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</si>
  <si>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</si>
  <si>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</si>
  <si>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</si>
  <si>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</si>
  <si>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</si>
  <si>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</si>
  <si>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</si>
  <si>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</si>
  <si>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</si>
  <si>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</si>
  <si>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</si>
  <si>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</si>
  <si>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</si>
  <si>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</si>
  <si>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</si>
  <si>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</si>
  <si>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</si>
  <si>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</si>
  <si>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</si>
  <si>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</si>
  <si>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</si>
  <si>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</si>
  <si>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</si>
  <si>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</si>
  <si>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</si>
  <si>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</si>
  <si>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</si>
  <si>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</si>
  <si>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</si>
  <si>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</si>
  <si>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</si>
  <si>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</si>
  <si>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</si>
  <si>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</si>
  <si>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</si>
  <si>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</si>
  <si>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</si>
  <si>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</si>
  <si>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</si>
  <si>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</si>
  <si>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</si>
  <si>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</si>
  <si>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</si>
  <si>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</si>
  <si>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</si>
  <si>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</si>
  <si>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</si>
  <si>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</si>
  <si>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</si>
  <si>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</si>
  <si>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</si>
  <si>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</si>
  <si>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</si>
  <si>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</si>
  <si>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</si>
  <si>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</si>
  <si>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</si>
  <si>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</si>
  <si>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</si>
  <si>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</si>
  <si>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</si>
  <si>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</si>
  <si>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</si>
  <si>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</si>
  <si>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</si>
  <si>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</si>
  <si>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</si>
  <si>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</si>
  <si>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</si>
  <si>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</si>
  <si>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</si>
  <si>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</si>
  <si>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</si>
  <si>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</si>
  <si>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</si>
  <si>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</si>
  <si>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</si>
  <si>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</si>
  <si>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</si>
  <si>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</si>
  <si>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</si>
  <si>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</si>
  <si>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</si>
  <si>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</si>
  <si>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</si>
  <si>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</si>
  <si>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</si>
  <si>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</si>
  <si>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</si>
  <si>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</si>
  <si>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</si>
  <si>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</si>
  <si>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</si>
  <si>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</si>
  <si>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</si>
  <si>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</si>
  <si>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</si>
  <si>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</si>
  <si>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</si>
  <si>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</si>
  <si>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</si>
  <si>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</si>
  <si>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</si>
  <si>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</si>
  <si>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</si>
  <si>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</si>
  <si>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</si>
  <si>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</si>
  <si>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</si>
  <si>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</si>
  <si>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</si>
  <si>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</si>
  <si>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</si>
  <si>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</si>
  <si>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</si>
  <si>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</si>
  <si>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</si>
  <si>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</si>
  <si>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</si>
  <si>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</si>
  <si>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</si>
  <si>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</si>
  <si>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</si>
  <si>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</si>
  <si>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</si>
  <si>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</si>
  <si>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</si>
  <si>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</si>
  <si>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</si>
  <si>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</si>
  <si>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</si>
  <si>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</si>
  <si>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</si>
  <si>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</si>
  <si>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</si>
  <si>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</si>
  <si>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</si>
  <si>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</si>
  <si>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</si>
  <si>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</si>
  <si>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</si>
  <si>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</si>
  <si>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</si>
  <si>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</si>
  <si>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</si>
  <si>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</si>
  <si>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</si>
  <si>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</si>
  <si>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</si>
  <si>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</si>
  <si>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</si>
  <si>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</si>
  <si>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</si>
  <si>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</si>
  <si>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</si>
  <si>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</si>
  <si>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</si>
  <si>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</si>
  <si>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</si>
  <si>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</si>
  <si>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</si>
  <si>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</si>
  <si>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</si>
  <si>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</si>
  <si>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</si>
  <si>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</si>
  <si>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</si>
  <si>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</si>
  <si>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</si>
  <si>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</si>
  <si>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</si>
  <si>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</si>
  <si>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</si>
  <si>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</si>
  <si>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</si>
  <si>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</si>
  <si>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</si>
  <si>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</si>
  <si>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</si>
  <si>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</si>
  <si>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</si>
  <si>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</si>
  <si>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</si>
  <si>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</si>
  <si>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</si>
  <si>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</si>
  <si>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</si>
  <si>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</si>
  <si>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</si>
  <si>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</si>
  <si>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</si>
  <si>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</si>
  <si>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</si>
  <si>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</si>
  <si>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</si>
  <si>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</si>
  <si>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</si>
  <si>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</si>
  <si>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</si>
  <si>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</si>
  <si>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</si>
  <si>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</si>
  <si>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</si>
  <si>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</si>
  <si>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</si>
  <si>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</si>
  <si>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</si>
  <si>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</si>
  <si>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</si>
  <si>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</si>
  <si>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</si>
  <si>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</si>
  <si>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</si>
  <si>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</si>
  <si>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</si>
  <si>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</si>
  <si>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</si>
  <si>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</si>
  <si>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</si>
  <si>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</si>
  <si>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</si>
  <si>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</si>
  <si>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</si>
  <si>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</si>
  <si>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</si>
  <si>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</si>
  <si>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</si>
  <si>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</si>
  <si>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</si>
  <si>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</si>
  <si>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</si>
  <si>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</si>
  <si>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</si>
  <si>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</si>
  <si>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</si>
  <si>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</si>
  <si>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</si>
  <si>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</si>
  <si>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</si>
  <si>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</si>
  <si>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</si>
  <si>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</si>
  <si>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</si>
  <si>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</si>
  <si>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</si>
  <si>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</si>
  <si>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</si>
  <si>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</si>
  <si>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</si>
  <si>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</si>
  <si>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</si>
  <si>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</si>
  <si>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</si>
  <si>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</si>
  <si>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</si>
  <si>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</si>
  <si>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</si>
  <si>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</si>
  <si>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</si>
  <si>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</si>
  <si>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</si>
  <si>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</si>
  <si>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</si>
  <si>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</si>
  <si>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</si>
  <si>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</si>
  <si>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</si>
  <si>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</si>
  <si>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</si>
  <si>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</si>
  <si>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</si>
  <si>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</si>
  <si>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</si>
  <si>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</si>
  <si>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</si>
  <si>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</si>
  <si>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</si>
  <si>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</si>
  <si>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</si>
  <si>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</si>
  <si>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</si>
  <si>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</si>
  <si>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</si>
  <si>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</si>
  <si>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</si>
  <si>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</si>
  <si>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</si>
  <si>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</si>
  <si>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</si>
  <si>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</si>
  <si>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</si>
  <si>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</si>
  <si>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</si>
  <si>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</si>
  <si>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</si>
  <si>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</si>
  <si>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</si>
  <si>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</si>
  <si>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</si>
  <si>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</si>
  <si>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</si>
  <si>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</si>
  <si>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</si>
  <si>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</si>
  <si>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</si>
  <si>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</si>
  <si>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</si>
  <si>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</si>
  <si>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</si>
  <si>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</si>
  <si>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</si>
  <si>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</si>
  <si>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</si>
  <si>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</si>
  <si>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</si>
  <si>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</si>
  <si>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</si>
  <si>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</si>
  <si>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</si>
  <si>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</si>
  <si>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</si>
  <si>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</si>
  <si>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</si>
  <si>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</si>
  <si>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</si>
  <si>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</si>
  <si>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</si>
  <si>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</si>
  <si>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</si>
  <si>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</si>
  <si>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</si>
  <si>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</si>
  <si>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</si>
  <si>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</si>
  <si>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</si>
  <si>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</si>
  <si>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</si>
  <si>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</si>
  <si>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</si>
  <si>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</si>
  <si>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</si>
  <si>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</si>
  <si>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</si>
  <si>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</si>
  <si>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</si>
  <si>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</si>
  <si>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</si>
  <si>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</si>
  <si>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</si>
  <si>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</si>
  <si>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</si>
  <si>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</si>
  <si>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</si>
  <si>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</si>
  <si>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</si>
  <si>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</si>
  <si>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</si>
  <si>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</si>
  <si>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</si>
  <si>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</si>
  <si>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</si>
  <si>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</si>
  <si>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</si>
  <si>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</si>
  <si>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</si>
  <si>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</si>
  <si>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</si>
  <si>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</si>
  <si>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</si>
  <si>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</si>
  <si>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</si>
  <si>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</si>
  <si>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</si>
  <si>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</si>
  <si>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</si>
  <si>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</si>
  <si>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</si>
  <si>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</si>
  <si>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</si>
  <si>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</si>
  <si>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</si>
  <si>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</si>
  <si>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</si>
  <si>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</si>
  <si>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</si>
  <si>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</si>
  <si>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</si>
  <si>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</si>
  <si>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</si>
  <si>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</si>
  <si>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</si>
  <si>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</si>
  <si>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</si>
  <si>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</si>
  <si>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</si>
  <si>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</si>
  <si>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</si>
  <si>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</si>
  <si>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</si>
  <si>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</si>
  <si>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</si>
  <si>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</si>
  <si>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</si>
  <si>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</si>
  <si>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</si>
  <si>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</si>
  <si>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</si>
  <si>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</si>
  <si>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</si>
  <si>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</si>
  <si>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</si>
  <si>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</si>
  <si>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</si>
  <si>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</si>
  <si>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</si>
  <si>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</si>
  <si>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</si>
  <si>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</si>
  <si>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</si>
  <si>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</si>
  <si>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</si>
  <si>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</si>
  <si>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</si>
  <si>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</si>
  <si>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</si>
  <si>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</si>
  <si>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</si>
  <si>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</si>
  <si>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</si>
  <si>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</si>
  <si>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</si>
  <si>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</si>
  <si>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</si>
  <si>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</si>
  <si>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</si>
  <si>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</si>
  <si>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</si>
  <si>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</si>
  <si>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</si>
  <si>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</si>
  <si>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</si>
  <si>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</si>
  <si>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</si>
  <si>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</si>
  <si>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</si>
  <si>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</si>
  <si>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</si>
  <si>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</si>
  <si>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</si>
  <si>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</si>
  <si>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</si>
  <si>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</si>
  <si>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</si>
  <si>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</si>
  <si>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</si>
  <si>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</si>
  <si>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</si>
  <si>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</si>
  <si>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</si>
  <si>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</si>
  <si>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</si>
  <si>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</si>
  <si>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</si>
  <si>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</si>
  <si>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</si>
  <si>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</si>
  <si>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</si>
  <si>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</si>
  <si>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</si>
  <si>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</si>
  <si>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</si>
  <si>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</si>
  <si>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</si>
  <si>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</si>
  <si>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</si>
  <si>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</si>
  <si>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</si>
  <si>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</si>
  <si>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</si>
  <si>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</si>
  <si>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</si>
  <si>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</si>
  <si>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</si>
  <si>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</si>
  <si>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</si>
  <si>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</si>
  <si>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</si>
  <si>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</si>
  <si>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</si>
  <si>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</si>
  <si>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</si>
  <si>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</si>
  <si>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</si>
  <si>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</si>
  <si>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</si>
  <si>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</si>
  <si>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</si>
  <si>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</si>
  <si>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</si>
  <si>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</si>
  <si>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</si>
  <si>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</si>
  <si>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</si>
  <si>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</si>
  <si>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</si>
  <si>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</si>
  <si>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</si>
  <si>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</si>
  <si>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</si>
  <si>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</si>
  <si>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</si>
  <si>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</si>
  <si>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</si>
  <si>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</si>
  <si>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</si>
  <si>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</si>
  <si>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</si>
  <si>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</si>
  <si>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</si>
  <si>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</si>
  <si>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</si>
  <si>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</si>
  <si>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</si>
  <si>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</si>
  <si>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</si>
  <si>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</si>
  <si>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</si>
  <si>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</si>
  <si>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</si>
  <si>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</si>
  <si>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</si>
  <si>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</si>
  <si>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</si>
  <si>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</si>
  <si>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</si>
  <si>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</si>
  <si>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</si>
  <si>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</si>
  <si>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</si>
  <si>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</si>
  <si>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</si>
  <si>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</si>
  <si>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</si>
  <si>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</si>
  <si>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</si>
  <si>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</si>
  <si>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</si>
  <si>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</si>
  <si>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</si>
  <si>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</si>
  <si>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</si>
  <si>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</si>
  <si>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</si>
  <si>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</si>
  <si>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</si>
  <si>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</si>
  <si>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</si>
  <si>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</si>
  <si>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</si>
  <si>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</si>
  <si>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</si>
  <si>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</si>
  <si>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</si>
  <si>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</si>
  <si>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</si>
  <si>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</si>
  <si>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</si>
  <si>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</si>
  <si>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</si>
  <si>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</si>
  <si>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</si>
  <si>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</si>
  <si>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</si>
  <si>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</si>
  <si>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</si>
  <si>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</si>
  <si>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</si>
  <si>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</si>
  <si>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</si>
  <si>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</si>
  <si>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</si>
  <si>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</si>
  <si>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</si>
  <si>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</si>
  <si>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</si>
  <si>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</si>
  <si>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</si>
  <si>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</si>
  <si>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</si>
  <si>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</si>
  <si>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</si>
  <si>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</si>
  <si>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</si>
  <si>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</si>
  <si>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</si>
  <si>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</si>
  <si>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</si>
  <si>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</si>
  <si>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</si>
  <si>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</si>
  <si>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</si>
  <si>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</si>
  <si>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</si>
  <si>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</si>
  <si>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</si>
  <si>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</si>
  <si>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</si>
  <si>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</si>
  <si>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</si>
  <si>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</si>
  <si>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</si>
  <si>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</si>
  <si>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</si>
  <si>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</si>
  <si>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</si>
  <si>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</si>
  <si>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</si>
  <si>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</si>
  <si>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</si>
  <si>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</si>
  <si>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</si>
  <si>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</si>
  <si>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</si>
  <si>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</si>
  <si>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</si>
  <si>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</si>
  <si>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</si>
  <si>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</si>
  <si>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</si>
  <si>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</si>
  <si>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</si>
  <si>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</si>
  <si>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</si>
  <si>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</si>
  <si>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</si>
  <si>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</si>
  <si>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</si>
  <si>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</si>
  <si>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</si>
  <si>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</si>
  <si>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</si>
  <si>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</si>
  <si>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</si>
  <si>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</si>
  <si>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</si>
  <si>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</si>
  <si>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</si>
  <si>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</si>
  <si>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</si>
  <si>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</si>
  <si>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</si>
  <si>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</si>
  <si>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</si>
  <si>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</si>
  <si>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</si>
  <si>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</si>
  <si>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</si>
  <si>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</si>
  <si>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</si>
  <si>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</si>
  <si>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</si>
  <si>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</si>
  <si>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</si>
  <si>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</si>
  <si>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</si>
  <si>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</si>
  <si>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</si>
  <si>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</si>
  <si>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</si>
  <si>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</si>
  <si>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</si>
  <si>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</si>
  <si>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</si>
  <si>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</si>
  <si>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</si>
  <si>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</si>
  <si>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</si>
  <si>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</si>
  <si>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</si>
  <si>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</si>
  <si>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</si>
  <si>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</si>
  <si>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</si>
  <si>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</si>
  <si>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</si>
  <si>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</si>
  <si>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</si>
  <si>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</si>
  <si>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</si>
  <si>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</si>
  <si>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</si>
  <si>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</si>
  <si>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</si>
  <si>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</si>
  <si>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</si>
  <si>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</si>
  <si>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</si>
  <si>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</si>
  <si>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</si>
  <si>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</si>
  <si>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</si>
  <si>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</si>
  <si>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</si>
  <si>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</si>
  <si>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</si>
  <si>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</si>
  <si>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</si>
  <si>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</si>
  <si>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</si>
  <si>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</si>
  <si>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</si>
  <si>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</si>
  <si>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</si>
  <si>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</si>
  <si>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</si>
  <si>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</si>
  <si>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</si>
  <si>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</si>
  <si>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</si>
  <si>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</si>
  <si>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</si>
  <si>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</si>
  <si>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</si>
  <si>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</si>
  <si>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</si>
  <si>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</si>
  <si>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</si>
  <si>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</si>
  <si>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</si>
  <si>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</si>
  <si>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</si>
  <si>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</si>
  <si>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</si>
  <si>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</si>
  <si>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</si>
  <si>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</si>
  <si>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</si>
  <si>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</si>
  <si>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</si>
  <si>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</si>
  <si>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</si>
  <si>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</si>
  <si>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</si>
  <si>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</si>
  <si>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</si>
  <si>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</si>
  <si>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</si>
  <si>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</si>
  <si>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</si>
  <si>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</si>
  <si>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</si>
  <si>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</si>
  <si>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</si>
  <si>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</si>
  <si>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</si>
  <si>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</si>
  <si>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</si>
  <si>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</si>
  <si>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</si>
  <si>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</si>
  <si>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</si>
  <si>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</si>
  <si>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</si>
  <si>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</si>
  <si>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</si>
  <si>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</si>
  <si>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</si>
  <si>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</si>
  <si>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</si>
  <si>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</si>
  <si>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</si>
  <si>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</si>
  <si>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</si>
  <si>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</si>
  <si>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</si>
  <si>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</si>
  <si>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</si>
  <si>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</si>
  <si>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</si>
  <si>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</si>
  <si>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</si>
  <si>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</si>
  <si>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</si>
  <si>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</si>
  <si>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</si>
  <si>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</si>
  <si>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</si>
  <si>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</si>
  <si>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</si>
  <si>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</si>
  <si>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</si>
  <si>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</si>
  <si>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</si>
  <si>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</si>
  <si>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</si>
  <si>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</si>
  <si>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</si>
  <si>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</si>
  <si>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</si>
  <si>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</si>
  <si>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</si>
  <si>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</si>
  <si>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</si>
  <si>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</si>
  <si>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</si>
  <si>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</si>
  <si>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</si>
  <si>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</si>
  <si>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</si>
  <si>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</si>
  <si>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</si>
  <si>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</si>
  <si>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</si>
  <si>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</si>
  <si>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</si>
  <si>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</si>
  <si>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</si>
  <si>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</si>
  <si>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</si>
  <si>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</si>
  <si>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</si>
  <si>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</si>
  <si>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</si>
  <si>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</si>
  <si>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</si>
  <si>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</si>
  <si>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</si>
  <si>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</si>
  <si>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</si>
  <si>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</si>
  <si>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</si>
  <si>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</si>
  <si>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</si>
  <si>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</si>
  <si>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</si>
  <si>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</si>
  <si>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</si>
  <si>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</si>
  <si>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</si>
  <si>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</si>
  <si>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</si>
  <si>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</si>
  <si>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</si>
  <si>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</si>
  <si>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</si>
  <si>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</si>
  <si>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</si>
  <si>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</si>
  <si>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</si>
  <si>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</si>
  <si>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</si>
  <si>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</si>
  <si>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</si>
  <si>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</si>
  <si>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</si>
  <si>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</si>
  <si>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</si>
  <si>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</si>
  <si>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</si>
  <si>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</si>
  <si>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</si>
  <si>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</si>
  <si>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</si>
  <si>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</si>
  <si>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</si>
  <si>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</si>
  <si>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</si>
  <si>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</si>
  <si>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</si>
  <si>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</si>
  <si>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</si>
  <si>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</si>
  <si>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</si>
  <si>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</si>
  <si>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</si>
  <si>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</si>
  <si>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</si>
  <si>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</si>
  <si>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</si>
  <si>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</si>
  <si>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</si>
  <si>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</si>
  <si>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</si>
  <si>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</si>
  <si>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</si>
  <si>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</si>
  <si>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</si>
  <si>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</si>
  <si>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</si>
  <si>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</si>
  <si>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</si>
  <si>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</si>
  <si>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</si>
  <si>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</si>
  <si>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</si>
  <si>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</si>
  <si>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</si>
  <si>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</si>
  <si>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</si>
  <si>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</si>
  <si>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</si>
  <si>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</si>
  <si>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</si>
  <si>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</si>
  <si>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</si>
  <si>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</si>
  <si>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</si>
  <si>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</si>
  <si>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</si>
  <si>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</si>
  <si>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</si>
  <si>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</si>
  <si>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</si>
  <si>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</si>
  <si>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</si>
  <si>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</si>
  <si>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</si>
  <si>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</si>
  <si>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</si>
  <si>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</si>
  <si>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</si>
  <si>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</si>
  <si>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</si>
  <si>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</si>
  <si>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</si>
  <si>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</si>
  <si>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</si>
  <si>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</si>
  <si>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</si>
  <si>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</si>
  <si>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</si>
  <si>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</si>
  <si>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</si>
  <si>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</si>
  <si>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</si>
  <si>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</si>
  <si>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</si>
  <si>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</si>
  <si>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</si>
  <si>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</si>
  <si>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</si>
  <si>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</si>
  <si>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</si>
  <si>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</si>
  <si>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</si>
  <si>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</si>
  <si>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</si>
  <si>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</si>
  <si>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</si>
  <si>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</si>
  <si>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</si>
  <si>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</si>
  <si>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</si>
  <si>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</si>
  <si>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</si>
  <si>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</si>
  <si>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</si>
  <si>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</si>
  <si>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</si>
  <si>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</si>
  <si>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</si>
  <si>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</si>
  <si>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</si>
  <si>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</si>
  <si>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</si>
  <si>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</si>
  <si>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</si>
  <si>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</si>
  <si>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</si>
  <si>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</si>
  <si>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</si>
  <si>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</si>
  <si>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</si>
  <si>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</si>
  <si>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</si>
  <si>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</si>
  <si>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</si>
  <si>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</si>
  <si>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</si>
  <si>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</si>
  <si>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</si>
  <si>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</si>
  <si>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</si>
  <si>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</si>
  <si>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</si>
  <si>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</si>
  <si>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</si>
  <si>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</si>
  <si>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</si>
  <si>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</si>
  <si>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</si>
  <si>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</si>
  <si>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</si>
  <si>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</si>
  <si>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</si>
  <si>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</si>
  <si>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</si>
  <si>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</si>
  <si>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</si>
  <si>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</si>
  <si>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</si>
  <si>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</si>
  <si>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</si>
  <si>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</si>
  <si>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</si>
  <si>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</si>
  <si>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</si>
  <si>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</si>
  <si>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</si>
  <si>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</si>
  <si>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</si>
  <si>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</si>
  <si>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</si>
  <si>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</si>
  <si>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</si>
  <si>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</si>
  <si>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</si>
  <si>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</si>
  <si>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</si>
  <si>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</si>
  <si>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</si>
  <si>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</si>
  <si>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</si>
  <si>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</si>
  <si>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</si>
  <si>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</si>
  <si>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</si>
  <si>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</si>
  <si>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</si>
  <si>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</si>
  <si>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</si>
  <si>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</si>
  <si>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</si>
  <si>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</si>
  <si>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</si>
  <si>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</si>
  <si>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</si>
  <si>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</si>
  <si>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</si>
  <si>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</si>
  <si>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</si>
  <si>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</si>
  <si>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</si>
  <si>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</si>
  <si>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</si>
  <si>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</si>
  <si>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</si>
  <si>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</si>
  <si>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</si>
  <si>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</si>
  <si>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</si>
  <si>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</si>
  <si>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</si>
  <si>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</si>
  <si>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</si>
  <si>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</si>
  <si>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</si>
  <si>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</si>
  <si>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</si>
  <si>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</si>
  <si>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</si>
  <si>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</si>
  <si>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</si>
  <si>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</si>
  <si>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</si>
  <si>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</si>
  <si>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</si>
  <si>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</si>
  <si>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</si>
  <si>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</si>
  <si>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</si>
  <si>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</si>
  <si>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</si>
  <si>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</si>
  <si>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</si>
  <si>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</si>
  <si>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</si>
  <si>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</si>
  <si>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</si>
  <si>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</si>
  <si>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</si>
  <si>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</si>
  <si>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</si>
  <si>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</si>
  <si>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</si>
  <si>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</si>
  <si>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</si>
  <si>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</si>
  <si>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</si>
  <si>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</si>
  <si>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</si>
  <si>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</si>
  <si>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</si>
  <si>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</si>
  <si>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</si>
  <si>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</si>
  <si>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</si>
  <si>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</si>
  <si>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</si>
  <si>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</si>
  <si>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</si>
  <si>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</si>
  <si>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</si>
  <si>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</si>
  <si>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</si>
  <si>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</si>
  <si>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</si>
  <si>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</si>
  <si>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</si>
  <si>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</si>
  <si>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</si>
  <si>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</si>
  <si>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</si>
  <si>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</si>
  <si>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</si>
  <si>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</si>
  <si>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</si>
  <si>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</si>
  <si>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</si>
  <si>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</si>
  <si>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</si>
  <si>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</si>
  <si>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</si>
  <si>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</si>
  <si>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</si>
  <si>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</si>
  <si>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</si>
  <si>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</si>
  <si>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</si>
  <si>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</si>
  <si>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</si>
  <si>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</si>
  <si>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</si>
  <si>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</si>
  <si>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</si>
  <si>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</si>
  <si>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</si>
  <si>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</si>
  <si>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</si>
  <si>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</si>
  <si>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</si>
  <si>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</si>
  <si>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</si>
  <si>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</si>
  <si>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</si>
  <si>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</si>
  <si>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</si>
  <si>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</si>
  <si>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</si>
  <si>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</si>
  <si>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</si>
  <si>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</si>
  <si>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</si>
  <si>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</si>
  <si>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</si>
  <si>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</si>
  <si>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</si>
  <si>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</si>
  <si>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</si>
  <si>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</si>
  <si>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</si>
  <si>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</si>
  <si>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</si>
  <si>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</si>
  <si>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</si>
  <si>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</si>
  <si>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</si>
  <si>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</si>
  <si>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</si>
  <si>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</si>
  <si>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</si>
  <si>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</si>
  <si>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</si>
  <si>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</si>
  <si>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</si>
  <si>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</si>
  <si>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</si>
  <si>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</si>
  <si>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</si>
  <si>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</si>
  <si>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</si>
  <si>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</si>
  <si>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</si>
  <si>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</si>
  <si>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</si>
  <si>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</si>
  <si>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</si>
  <si>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</si>
  <si>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</si>
  <si>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</si>
  <si>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</si>
  <si>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</si>
  <si>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</si>
  <si>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</si>
  <si>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</si>
  <si>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</si>
  <si>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</si>
  <si>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</si>
  <si>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</si>
  <si>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</si>
  <si>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</si>
  <si>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</si>
  <si>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</si>
  <si>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</si>
  <si>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</si>
  <si>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</si>
  <si>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</si>
  <si>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</si>
  <si>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</si>
  <si>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</si>
  <si>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</si>
  <si>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</si>
  <si>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</si>
  <si>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</si>
  <si>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</si>
  <si>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</si>
  <si>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</si>
  <si>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</si>
  <si>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</si>
  <si>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</si>
  <si>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</si>
  <si>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</si>
  <si>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</si>
  <si>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</si>
  <si>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</si>
  <si>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</si>
  <si>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</si>
  <si>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</si>
  <si>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</si>
  <si>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</si>
  <si>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</si>
  <si>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</si>
  <si>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</si>
  <si>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</si>
  <si>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</si>
  <si>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</si>
  <si>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</si>
  <si>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</si>
  <si>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</si>
  <si>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</si>
  <si>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</si>
  <si>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</si>
  <si>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</si>
  <si>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</si>
  <si>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</si>
  <si>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</si>
  <si>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</si>
  <si>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</si>
  <si>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</si>
  <si>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</si>
  <si>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</si>
  <si>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</si>
  <si>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</si>
  <si>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</si>
  <si>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</si>
  <si>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</si>
  <si>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</si>
  <si>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</si>
  <si>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</si>
  <si>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</si>
  <si>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</si>
  <si>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</si>
  <si>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</si>
  <si>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</si>
  <si>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</si>
  <si>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</si>
  <si>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</si>
  <si>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</si>
  <si>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</si>
  <si>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</si>
  <si>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</si>
  <si>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</si>
  <si>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</si>
  <si>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</si>
  <si>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</si>
  <si>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</si>
  <si>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</si>
  <si>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</si>
  <si>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</si>
  <si>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</si>
  <si>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</si>
  <si>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</si>
  <si>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</si>
  <si>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</si>
  <si>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</si>
  <si>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</si>
  <si>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</si>
  <si>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</si>
  <si>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</si>
  <si>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</si>
  <si>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</si>
  <si>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</si>
  <si>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</si>
  <si>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</si>
  <si>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</si>
  <si>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</si>
  <si>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</si>
  <si>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</si>
  <si>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</si>
  <si>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</si>
  <si>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</si>
  <si>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</si>
  <si>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</si>
  <si>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</si>
  <si>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</si>
  <si>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</si>
  <si>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</si>
  <si>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</si>
  <si>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</si>
  <si>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</si>
  <si>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</si>
  <si>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</si>
  <si>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</si>
  <si>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</si>
  <si>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</si>
  <si>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</si>
  <si>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</si>
  <si>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</si>
  <si>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</si>
  <si>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</si>
  <si>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</si>
  <si>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</si>
  <si>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</si>
  <si>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</si>
  <si>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</si>
  <si>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</si>
  <si>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</si>
  <si>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</si>
  <si>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</si>
  <si>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</si>
  <si>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</si>
  <si>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</si>
  <si>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</si>
  <si>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</si>
  <si>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</si>
  <si>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</si>
  <si>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</si>
  <si>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</si>
  <si>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</si>
  <si>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</si>
  <si>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</si>
  <si>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</si>
  <si>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</si>
  <si>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</si>
  <si>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</si>
  <si>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</si>
  <si>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</si>
  <si>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</si>
  <si>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</si>
  <si>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</si>
  <si>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</si>
  <si>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</si>
  <si>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</si>
  <si>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</si>
  <si>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</si>
  <si>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</si>
  <si>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</si>
  <si>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</si>
  <si>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</si>
  <si>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</si>
  <si>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</si>
  <si>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</si>
  <si>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</si>
  <si>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</si>
  <si>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</si>
  <si>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</si>
  <si>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</si>
  <si>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</si>
  <si>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</si>
  <si>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</si>
  <si>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</si>
  <si>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</si>
  <si>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</si>
  <si>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</si>
  <si>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</si>
  <si>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</si>
  <si>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</si>
  <si>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</si>
  <si>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</si>
  <si>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</si>
  <si>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</si>
  <si>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</si>
  <si>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</si>
  <si>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</si>
  <si>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</si>
  <si>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</si>
  <si>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</si>
  <si>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</si>
  <si>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</si>
  <si>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</si>
  <si>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</si>
  <si>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</si>
  <si>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</si>
  <si>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</si>
  <si>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</si>
  <si>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</si>
  <si>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</si>
  <si>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</si>
  <si>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</si>
  <si>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</si>
  <si>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</si>
  <si>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</si>
  <si>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</si>
  <si>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</si>
  <si>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</si>
  <si>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</si>
  <si>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</si>
  <si>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</si>
  <si>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</si>
  <si>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</si>
  <si>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</si>
  <si>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</si>
  <si>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</si>
  <si>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</si>
  <si>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</si>
  <si>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</si>
  <si>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</si>
  <si>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</si>
  <si>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</si>
  <si>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</si>
  <si>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</si>
  <si>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</si>
  <si>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</si>
  <si>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</si>
  <si>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</si>
  <si>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</si>
  <si>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</si>
  <si>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</si>
  <si>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</si>
  <si>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</si>
  <si>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</si>
  <si>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</si>
  <si>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</si>
  <si>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</si>
  <si>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</si>
  <si>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</si>
  <si>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</si>
  <si>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</si>
  <si>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</si>
  <si>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</si>
  <si>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</si>
  <si>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</si>
  <si>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</si>
  <si>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</si>
  <si>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</si>
  <si>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</si>
  <si>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</si>
  <si>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</si>
  <si>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</si>
  <si>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</si>
  <si>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</si>
  <si>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</si>
  <si>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</si>
  <si>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</si>
  <si>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</si>
  <si>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</si>
  <si>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</si>
  <si>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</si>
  <si>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</si>
  <si>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</si>
  <si>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</si>
  <si>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</si>
  <si>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</si>
  <si>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</si>
  <si>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</si>
  <si>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</si>
  <si>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</si>
  <si>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</si>
  <si>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</si>
  <si>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</si>
  <si>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</si>
  <si>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</si>
  <si>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</si>
  <si>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</si>
  <si>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</si>
  <si>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</si>
  <si>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</si>
  <si>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</si>
  <si>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</si>
  <si>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</si>
  <si>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</si>
  <si>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</si>
  <si>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</si>
  <si>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</si>
  <si>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</si>
  <si>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</si>
  <si>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</si>
  <si>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</si>
  <si>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</si>
  <si>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</si>
  <si>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</si>
  <si>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</si>
  <si>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</si>
  <si>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</si>
  <si>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</si>
  <si>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</si>
  <si>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</si>
  <si>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</si>
  <si>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</si>
  <si>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</si>
  <si>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</si>
  <si>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</si>
  <si>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</si>
  <si>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</si>
  <si>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</si>
  <si>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</si>
  <si>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</si>
  <si>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</si>
  <si>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</si>
  <si>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</si>
  <si>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</si>
  <si>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</si>
  <si>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</si>
  <si>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</si>
  <si>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</si>
  <si>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</si>
  <si>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</si>
  <si>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</si>
  <si>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</si>
  <si>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</si>
  <si>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</si>
  <si>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</si>
  <si>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</si>
  <si>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</si>
  <si>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</si>
  <si>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</si>
  <si>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</si>
  <si>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</si>
  <si>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</si>
  <si>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</si>
  <si>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</si>
  <si>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</si>
  <si>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</si>
  <si>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</si>
  <si>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</si>
  <si>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</si>
  <si>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</si>
  <si>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</si>
  <si>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</si>
  <si>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</si>
  <si>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</si>
  <si>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</si>
  <si>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</si>
  <si>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</si>
  <si>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</si>
  <si>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</si>
  <si>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</si>
  <si>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</si>
  <si>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</si>
  <si>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</si>
  <si>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</si>
  <si>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</si>
  <si>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</si>
  <si>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</si>
  <si>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</si>
  <si>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</si>
  <si>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</si>
  <si>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</si>
  <si>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</si>
  <si>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</si>
  <si>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</si>
  <si>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</si>
  <si>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</si>
  <si>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</si>
  <si>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</si>
  <si>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</si>
  <si>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</si>
  <si>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</si>
  <si>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</si>
  <si>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</si>
  <si>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</si>
  <si>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</si>
  <si>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</si>
  <si>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</si>
  <si>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</si>
  <si>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</si>
  <si>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</si>
  <si>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</si>
  <si>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</si>
  <si>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</si>
  <si>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</si>
  <si>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</si>
  <si>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</si>
  <si>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</si>
  <si>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</si>
  <si>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</si>
  <si>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</si>
  <si>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</si>
  <si>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</si>
  <si>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</si>
  <si>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</si>
  <si>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</si>
  <si>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</si>
  <si>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</si>
  <si>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</si>
  <si>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</si>
  <si>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</si>
  <si>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</si>
  <si>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</si>
  <si>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</si>
  <si>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</si>
  <si>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</si>
  <si>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</si>
  <si>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</si>
  <si>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</si>
  <si>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</si>
  <si>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</si>
  <si>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</si>
  <si>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</si>
  <si>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</si>
  <si>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</si>
  <si>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</si>
  <si>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</si>
  <si>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</si>
  <si>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</si>
  <si>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</si>
  <si>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</si>
  <si>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</si>
  <si>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</si>
  <si>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</si>
  <si>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</si>
  <si>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</si>
  <si>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</si>
  <si>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</si>
  <si>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</si>
  <si>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</si>
  <si>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</si>
  <si>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</si>
  <si>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</si>
  <si>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</si>
  <si>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</si>
  <si>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</si>
  <si>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</si>
  <si>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</si>
  <si>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</si>
  <si>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</si>
  <si>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</si>
  <si>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</si>
  <si>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</si>
  <si>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</si>
  <si>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</si>
  <si>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</si>
  <si>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</si>
  <si>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</si>
  <si>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</si>
  <si>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</si>
  <si>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</si>
  <si>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</si>
  <si>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</si>
  <si>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</si>
  <si>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</si>
  <si>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</si>
  <si>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</si>
  <si>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</si>
  <si>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</si>
  <si>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</si>
  <si>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</si>
  <si>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</si>
  <si>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</si>
  <si>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</si>
  <si>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</si>
  <si>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</si>
  <si>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</si>
  <si>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</si>
  <si>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</si>
  <si>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</si>
  <si>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</si>
  <si>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</si>
  <si>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</si>
  <si>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</si>
  <si>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</si>
  <si>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</si>
  <si>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</si>
  <si>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</si>
  <si>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</si>
  <si>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</si>
  <si>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</si>
  <si>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</si>
  <si>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</si>
  <si>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</si>
  <si>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</si>
  <si>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</si>
  <si>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</si>
  <si>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</si>
  <si>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</si>
  <si>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</si>
  <si>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</si>
  <si>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</si>
  <si>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</si>
  <si>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</si>
  <si>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</si>
  <si>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</si>
  <si>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</si>
  <si>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</si>
  <si>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</si>
  <si>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</si>
  <si>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</si>
  <si>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</si>
  <si>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</si>
  <si>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</si>
  <si>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</si>
  <si>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</si>
  <si>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</si>
  <si>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</si>
  <si>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</si>
  <si>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</si>
  <si>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</si>
  <si>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</si>
  <si>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</si>
  <si>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</si>
  <si>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</si>
  <si>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</si>
  <si>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</si>
  <si>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</si>
  <si>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</si>
  <si>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</si>
  <si>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</si>
  <si>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</si>
  <si>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</si>
  <si>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</si>
  <si>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</si>
  <si>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</si>
  <si>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</si>
  <si>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</si>
  <si>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</si>
  <si>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</si>
  <si>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</si>
  <si>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</si>
  <si>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</si>
  <si>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</si>
  <si>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</si>
  <si>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</si>
  <si>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</si>
  <si>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</si>
  <si>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</si>
  <si>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</si>
  <si>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</si>
  <si>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</si>
  <si>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</si>
  <si>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</si>
  <si>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</si>
  <si>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</si>
  <si>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</si>
  <si>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</si>
  <si>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</si>
  <si>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</si>
  <si>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</si>
  <si>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</si>
  <si>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</si>
  <si>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</si>
  <si>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</si>
  <si>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</si>
  <si>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</si>
  <si>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</si>
  <si>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</si>
  <si>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</si>
  <si>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</si>
  <si>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</si>
  <si>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</si>
  <si>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</si>
  <si>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</si>
  <si>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</si>
  <si>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</si>
  <si>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</si>
  <si>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</si>
  <si>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</si>
  <si>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</si>
  <si>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</si>
  <si>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</si>
  <si>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</si>
  <si>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</si>
  <si>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</si>
  <si>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</si>
  <si>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</si>
  <si>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</si>
  <si>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</si>
  <si>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</si>
  <si>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</si>
  <si>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</si>
  <si>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</si>
  <si>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</si>
  <si>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</si>
  <si>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</si>
  <si>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</si>
  <si>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</si>
  <si>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</si>
  <si>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</si>
  <si>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</si>
  <si>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</si>
  <si>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</si>
  <si>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</si>
  <si>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</si>
  <si>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</si>
  <si>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</si>
  <si>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</si>
  <si>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</si>
  <si>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</si>
  <si>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</si>
  <si>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</si>
  <si>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</si>
  <si>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</si>
  <si>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</si>
  <si>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</si>
  <si>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</si>
  <si>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</si>
  <si>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</si>
  <si>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</si>
  <si>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</si>
  <si>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</si>
  <si>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</si>
  <si>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</si>
  <si>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</si>
  <si>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</si>
  <si>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</si>
  <si>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</si>
  <si>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</si>
  <si>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</si>
  <si>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</si>
  <si>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</si>
  <si>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</si>
  <si>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</si>
  <si>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</si>
  <si>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</si>
  <si>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</si>
  <si>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</si>
  <si>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</si>
  <si>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</si>
  <si>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</si>
  <si>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</si>
  <si>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</si>
  <si>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</si>
  <si>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</si>
  <si>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</si>
  <si>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</si>
  <si>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</si>
  <si>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</si>
  <si>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</si>
  <si>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</si>
  <si>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</si>
  <si>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</si>
  <si>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</si>
  <si>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</si>
  <si>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</si>
  <si>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</si>
  <si>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</si>
  <si>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</si>
  <si>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</si>
  <si>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</si>
  <si>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</si>
  <si>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</si>
  <si>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</si>
  <si>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</si>
  <si>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</si>
  <si>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</si>
  <si>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</si>
  <si>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</si>
  <si>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</si>
  <si>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</si>
  <si>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</si>
  <si>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</si>
  <si>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</si>
  <si>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</si>
  <si>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</si>
  <si>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</si>
  <si>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</si>
  <si>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</si>
  <si>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</si>
  <si>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</si>
  <si>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</si>
  <si>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</si>
  <si>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</si>
  <si>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</si>
  <si>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</si>
  <si>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</si>
  <si>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</si>
  <si>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</si>
  <si>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</si>
  <si>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</si>
  <si>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</si>
  <si>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</si>
  <si>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</si>
  <si>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</si>
  <si>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</si>
  <si>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</si>
  <si>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</si>
  <si>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</si>
  <si>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</si>
  <si>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</si>
  <si>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</si>
  <si>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</si>
  <si>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</si>
  <si>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</si>
  <si>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</si>
  <si>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</si>
  <si>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</si>
  <si>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</si>
  <si>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</si>
  <si>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</si>
  <si>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</si>
  <si>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</si>
  <si>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</si>
  <si>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</si>
  <si>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</si>
  <si>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</si>
  <si>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</si>
  <si>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</si>
  <si>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</si>
  <si>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</si>
  <si>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</si>
  <si>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</si>
  <si>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</si>
  <si>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</si>
  <si>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</si>
  <si>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</si>
  <si>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</si>
  <si>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</si>
  <si>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</si>
  <si>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</si>
  <si>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</si>
  <si>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</si>
  <si>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</si>
  <si>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</si>
  <si>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</si>
  <si>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</si>
  <si>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</si>
  <si>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</si>
  <si>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</si>
  <si>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</si>
  <si>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</si>
  <si>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</si>
  <si>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</si>
  <si>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</si>
  <si>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</si>
  <si>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</si>
  <si>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</si>
  <si>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</si>
  <si>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</si>
  <si>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</si>
  <si>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</si>
  <si>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</si>
  <si>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</si>
  <si>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</si>
  <si>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</si>
  <si>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</si>
  <si>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</si>
  <si>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</si>
  <si>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</si>
  <si>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</si>
  <si>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</si>
  <si>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</si>
  <si>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</si>
  <si>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</si>
  <si>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</si>
  <si>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</si>
  <si>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</si>
  <si>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</si>
  <si>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</si>
  <si>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</si>
  <si>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</si>
  <si>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</si>
  <si>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</si>
  <si>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</si>
  <si>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</si>
  <si>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</si>
  <si>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</si>
  <si>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</si>
  <si>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</si>
  <si>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</si>
  <si>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</si>
  <si>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</si>
  <si>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</si>
  <si>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</si>
  <si>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</si>
  <si>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</si>
  <si>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</si>
  <si>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</si>
  <si>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</si>
  <si>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</si>
  <si>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</si>
  <si>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</si>
  <si>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</si>
  <si>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</si>
  <si>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</si>
  <si>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</si>
  <si>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</si>
  <si>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</si>
  <si>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</si>
  <si>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</si>
  <si>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</si>
  <si>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</si>
  <si>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</si>
  <si>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</si>
  <si>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</si>
  <si>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</si>
  <si>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</si>
  <si>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</si>
  <si>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</si>
  <si>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</si>
  <si>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</si>
  <si>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</si>
  <si>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</si>
  <si>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</si>
  <si>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</si>
  <si>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</si>
  <si>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</si>
  <si>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</si>
  <si>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</si>
  <si>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</si>
  <si>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</si>
  <si>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</si>
  <si>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</si>
  <si>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</si>
  <si>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</si>
  <si>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</si>
  <si>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</si>
  <si>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</si>
  <si>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</si>
  <si>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</si>
  <si>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</si>
  <si>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</si>
  <si>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</si>
  <si>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</si>
  <si>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</si>
  <si>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</si>
  <si>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</si>
  <si>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</si>
  <si>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</si>
  <si>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</si>
  <si>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</si>
  <si>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</si>
  <si>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</si>
  <si>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</si>
  <si>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</si>
  <si>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</si>
  <si>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</si>
  <si>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</si>
  <si>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</si>
  <si>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</si>
  <si>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</si>
  <si>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</si>
  <si>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</si>
  <si>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</si>
  <si>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</si>
  <si>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</si>
  <si>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</si>
  <si>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</si>
  <si>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</si>
  <si>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</si>
  <si>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</si>
  <si>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</si>
  <si>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</si>
  <si>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</si>
  <si>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</si>
  <si>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</si>
  <si>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</si>
  <si>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</si>
  <si>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</si>
  <si>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</si>
  <si>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</si>
  <si>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</si>
  <si>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</si>
  <si>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</si>
  <si>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</si>
  <si>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</si>
  <si>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</si>
  <si>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</si>
  <si>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</si>
  <si>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</si>
  <si>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</si>
  <si>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</si>
  <si>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</si>
  <si>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</si>
  <si>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</si>
  <si>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</si>
  <si>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</si>
  <si>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</si>
  <si>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</si>
  <si>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</si>
  <si>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</si>
  <si>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</si>
  <si>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</si>
  <si>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</si>
  <si>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</si>
  <si>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</si>
  <si>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</si>
  <si>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</si>
  <si>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</si>
  <si>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</si>
  <si>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</si>
  <si>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</si>
  <si>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</si>
  <si>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</si>
  <si>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</si>
  <si>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</si>
  <si>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</si>
  <si>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</si>
  <si>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</si>
  <si>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</si>
  <si>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</si>
  <si>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</si>
  <si>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</si>
  <si>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</si>
  <si>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</si>
  <si>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</si>
  <si>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</si>
  <si>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</si>
  <si>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</si>
  <si>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</si>
  <si>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</si>
  <si>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</si>
  <si>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</si>
  <si>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</si>
  <si>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</si>
  <si>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</si>
  <si>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</si>
  <si>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</si>
  <si>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</si>
  <si>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</si>
  <si>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</si>
  <si>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</si>
  <si>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</si>
  <si>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</si>
  <si>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</si>
  <si>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</si>
  <si>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</si>
  <si>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</si>
  <si>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</si>
  <si>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</si>
  <si>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</si>
  <si>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</si>
  <si>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</si>
  <si>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</si>
  <si>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</si>
  <si>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</si>
  <si>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</si>
  <si>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</si>
  <si>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</si>
  <si>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</si>
  <si>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</si>
  <si>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</si>
  <si>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</si>
  <si>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</si>
  <si>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</si>
  <si>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</si>
  <si>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</si>
  <si>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</si>
  <si>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</si>
  <si>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</si>
  <si>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</si>
  <si>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</si>
  <si>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</si>
  <si>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</si>
  <si>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</si>
  <si>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</si>
  <si>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</si>
  <si>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</si>
  <si>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</si>
  <si>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</si>
  <si>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</si>
  <si>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</si>
  <si>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</si>
  <si>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</si>
  <si>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</si>
  <si>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</si>
  <si>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</si>
  <si>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</si>
  <si>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</si>
  <si>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</si>
  <si>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</si>
  <si>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</si>
  <si>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</si>
  <si>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</si>
  <si>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</si>
  <si>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</si>
  <si>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</si>
  <si>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</si>
  <si>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</si>
  <si>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</si>
  <si>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</si>
  <si>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</si>
  <si>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</si>
  <si>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</si>
  <si>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</si>
  <si>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</si>
  <si>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</si>
  <si>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</si>
  <si>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</si>
  <si>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</si>
  <si>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</si>
  <si>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</si>
  <si>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</si>
  <si>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</si>
  <si>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</si>
  <si>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</si>
  <si>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</si>
  <si>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</si>
  <si>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</si>
  <si>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</si>
  <si>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</si>
  <si>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</si>
  <si>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</si>
  <si>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</si>
  <si>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</si>
  <si>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</si>
  <si>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</si>
  <si>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</si>
  <si>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</si>
  <si>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</si>
  <si>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</si>
  <si>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</si>
  <si>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</si>
  <si>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</si>
  <si>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</si>
  <si>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</si>
  <si>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</si>
  <si>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</si>
  <si>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</si>
  <si>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</si>
  <si>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</si>
  <si>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</si>
  <si>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</si>
  <si>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</si>
  <si>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</si>
  <si>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</si>
  <si>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</si>
  <si>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</si>
  <si>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</si>
  <si>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</si>
  <si>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</si>
  <si>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</si>
  <si>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</si>
  <si>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</si>
  <si>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</si>
  <si>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</si>
  <si>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</si>
  <si>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</si>
  <si>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</si>
  <si>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</si>
  <si>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</si>
  <si>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</si>
  <si>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</si>
  <si>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</si>
  <si>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</si>
  <si>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</si>
  <si>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</si>
  <si>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</si>
  <si>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</si>
  <si>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</si>
  <si>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</si>
  <si>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</si>
  <si>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</si>
  <si>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</si>
  <si>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</si>
  <si>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</si>
  <si>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</si>
  <si>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</si>
  <si>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</si>
  <si>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</si>
  <si>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</si>
  <si>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</si>
  <si>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</si>
  <si>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</si>
  <si>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</si>
  <si>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</si>
  <si>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</si>
  <si>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</si>
  <si>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</si>
  <si>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</si>
  <si>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</si>
  <si>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</si>
  <si>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</si>
  <si>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</si>
  <si>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</si>
  <si>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</si>
  <si>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</si>
  <si>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</si>
  <si>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</si>
  <si>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</si>
  <si>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</si>
  <si>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</si>
  <si>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</si>
  <si>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</si>
  <si>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</si>
  <si>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</si>
  <si>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</si>
  <si>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</si>
  <si>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</si>
  <si>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</si>
  <si>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</si>
  <si>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</si>
  <si>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</si>
  <si>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</si>
  <si>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</si>
  <si>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</si>
  <si>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</si>
  <si>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</si>
  <si>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</si>
  <si>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</si>
  <si>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</si>
  <si>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</si>
  <si>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</si>
  <si>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</si>
  <si>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</si>
  <si>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</si>
  <si>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</si>
  <si>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</si>
  <si>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</si>
  <si>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</si>
  <si>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</si>
  <si>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</si>
  <si>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</si>
  <si>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</si>
  <si>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</si>
  <si>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</si>
  <si>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</si>
  <si>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</si>
  <si>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</si>
  <si>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</si>
  <si>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</si>
  <si>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</si>
  <si>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</si>
  <si>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</si>
  <si>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</si>
  <si>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</si>
  <si>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</si>
  <si>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</si>
  <si>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</si>
  <si>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</si>
  <si>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</si>
  <si>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</si>
  <si>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</si>
  <si>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</si>
  <si>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</si>
  <si>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</si>
  <si>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</si>
  <si>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</si>
  <si>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</si>
  <si>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</si>
  <si>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</si>
  <si>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</si>
  <si>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</si>
  <si>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</si>
  <si>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</si>
  <si>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</si>
  <si>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</si>
  <si>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</si>
  <si>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</si>
  <si>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</si>
  <si>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</si>
  <si>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</si>
  <si>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</si>
  <si>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</si>
  <si>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</si>
  <si>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</si>
  <si>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</si>
  <si>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</si>
  <si>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</si>
  <si>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</si>
  <si>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</si>
  <si>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</si>
  <si>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</si>
  <si>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</si>
  <si>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</si>
  <si>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</si>
  <si>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</si>
  <si>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</si>
  <si>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</si>
  <si>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</si>
  <si>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</si>
  <si>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</si>
  <si>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</si>
  <si>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</si>
  <si>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</si>
  <si>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</si>
  <si>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</si>
  <si>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</si>
  <si>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</si>
  <si>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</si>
  <si>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</si>
  <si>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</si>
  <si>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</si>
  <si>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</si>
  <si>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</si>
  <si>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</si>
  <si>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</si>
  <si>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</si>
  <si>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</si>
  <si>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</si>
  <si>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</si>
  <si>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</si>
  <si>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</si>
  <si>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</si>
  <si>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</si>
  <si>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</si>
  <si>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</si>
  <si>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</si>
  <si>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</si>
  <si>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</si>
  <si>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</si>
  <si>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</si>
  <si>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</si>
  <si>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</si>
  <si>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</si>
  <si>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</si>
  <si>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</si>
  <si>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</si>
  <si>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</si>
  <si>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</si>
  <si>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</si>
  <si>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</si>
  <si>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</si>
  <si>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</si>
  <si>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</si>
  <si>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</si>
  <si>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</si>
  <si>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</si>
  <si>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</si>
  <si>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</si>
  <si>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</si>
  <si>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</si>
  <si>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</si>
  <si>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</si>
  <si>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</si>
  <si>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</si>
  <si>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</si>
  <si>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</si>
  <si>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</si>
  <si>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</si>
  <si>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</si>
  <si>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</si>
  <si>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</si>
  <si>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</si>
  <si>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</si>
  <si>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</si>
  <si>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</si>
  <si>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</si>
  <si>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</si>
  <si>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</si>
  <si>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</si>
  <si>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</si>
  <si>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</si>
  <si>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</si>
  <si>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</si>
  <si>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</si>
  <si>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</si>
  <si>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</si>
  <si>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</si>
  <si>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</si>
  <si>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</si>
  <si>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</si>
  <si>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</si>
  <si>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</si>
  <si>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</si>
  <si>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</si>
  <si>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</si>
  <si>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</si>
  <si>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</si>
  <si>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</si>
  <si>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</si>
  <si>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</si>
  <si>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</si>
  <si>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</si>
  <si>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</si>
  <si>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</si>
  <si>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</si>
  <si>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</si>
  <si>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</si>
  <si>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</si>
  <si>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</si>
  <si>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</si>
  <si>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</si>
  <si>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</si>
  <si>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</si>
  <si>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</si>
  <si>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</si>
  <si>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</si>
  <si>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</si>
  <si>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</si>
  <si>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</si>
  <si>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</si>
  <si>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</si>
  <si>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</si>
  <si>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</si>
  <si>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</si>
  <si>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</si>
  <si>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</si>
  <si>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</si>
  <si>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</si>
  <si>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</si>
  <si>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</si>
  <si>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</si>
  <si>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</si>
  <si>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</si>
  <si>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</si>
  <si>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</si>
  <si>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</si>
  <si>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</si>
  <si>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</si>
  <si>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</si>
  <si>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</si>
  <si>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</si>
  <si>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</si>
  <si>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</si>
  <si>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</si>
  <si>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</si>
  <si>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</si>
  <si>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</si>
  <si>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</si>
  <si>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</si>
  <si>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</si>
  <si>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</si>
  <si>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</si>
  <si>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</si>
  <si>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</si>
  <si>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</si>
  <si>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</si>
  <si>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</si>
  <si>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</si>
  <si>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</si>
  <si>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</si>
  <si>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</si>
  <si>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</si>
  <si>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</si>
  <si>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</si>
  <si>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</si>
  <si>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</si>
  <si>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</si>
  <si>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</si>
  <si>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</si>
  <si>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</si>
  <si>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</si>
  <si>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</si>
  <si>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</si>
  <si>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</si>
  <si>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</si>
  <si>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</si>
  <si>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</si>
  <si>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</si>
  <si>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</si>
  <si>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</si>
  <si>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</si>
  <si>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</si>
  <si>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</si>
  <si>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</si>
  <si>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</si>
  <si>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</si>
  <si>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</si>
  <si>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</si>
  <si>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원정우</t>
    <phoneticPr fontId="3" type="noConversion"/>
  </si>
  <si>
    <t>심태진</t>
    <phoneticPr fontId="3" type="noConversion"/>
  </si>
  <si>
    <t>Y2408V0002</t>
  </si>
  <si>
    <t>LP제출</t>
    <phoneticPr fontId="3" type="noConversion"/>
  </si>
  <si>
    <t>이상민</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</si>
  <si>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</si>
  <si>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</si>
  <si>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</si>
  <si>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</si>
  <si>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</si>
  <si>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</si>
  <si>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</si>
  <si>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</si>
  <si>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</si>
  <si>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</si>
  <si>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</si>
  <si>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</si>
  <si>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</si>
  <si>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</si>
  <si>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</si>
  <si>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</si>
  <si>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</si>
  <si>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</si>
  <si>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</si>
  <si>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</si>
  <si>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</si>
  <si>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</si>
  <si>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</si>
  <si>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</si>
  <si>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</si>
  <si>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</si>
  <si>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</si>
  <si>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</si>
  <si>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</si>
  <si>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</si>
  <si>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</si>
  <si>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</si>
  <si>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</si>
  <si>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</si>
  <si>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</si>
  <si>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</si>
  <si>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</si>
  <si>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</si>
  <si>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</si>
  <si>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</si>
  <si>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</si>
  <si>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</si>
  <si>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</si>
  <si>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</si>
  <si>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</si>
  <si>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</si>
  <si>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</si>
  <si>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</si>
  <si>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</si>
  <si>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</si>
  <si>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</si>
  <si>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</si>
  <si>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</si>
  <si>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</si>
  <si>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</si>
  <si>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</si>
  <si>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</si>
  <si>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</si>
  <si>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</si>
  <si>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</si>
  <si>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</si>
  <si>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</si>
  <si>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</si>
  <si>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</si>
  <si>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</si>
  <si>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</si>
  <si>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</si>
  <si>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</si>
  <si>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</si>
  <si>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</si>
  <si>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</si>
  <si>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</si>
  <si>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</si>
  <si>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</si>
  <si>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</si>
  <si>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</si>
  <si>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</si>
  <si>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</si>
  <si>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</si>
  <si>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</si>
  <si>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</si>
  <si>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</si>
  <si>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</si>
  <si>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</si>
  <si>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</si>
  <si>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</si>
  <si>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</si>
  <si>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</si>
  <si>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</si>
  <si>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</si>
  <si>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</si>
  <si>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</si>
  <si>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</si>
  <si>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</si>
  <si>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</si>
  <si>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</si>
  <si>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</si>
  <si>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</si>
  <si>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</si>
  <si>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</si>
  <si>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</si>
  <si>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</si>
  <si>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</si>
  <si>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</si>
  <si>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</si>
  <si>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</si>
  <si>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</si>
  <si>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</si>
  <si>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</si>
  <si>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</si>
  <si>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</si>
  <si>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</si>
  <si>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</si>
  <si>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</si>
  <si>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</si>
  <si>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</si>
  <si>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</si>
  <si>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</si>
  <si>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</si>
  <si>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</si>
  <si>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</si>
  <si>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</si>
  <si>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</si>
  <si>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</si>
  <si>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</si>
  <si>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</si>
  <si>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</si>
  <si>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</si>
  <si>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</si>
  <si>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</si>
  <si>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</si>
  <si>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</si>
  <si>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</si>
  <si>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</si>
  <si>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</si>
  <si>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</si>
  <si>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</si>
  <si>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</si>
  <si>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</si>
  <si>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</si>
  <si>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</si>
  <si>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</si>
  <si>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</si>
  <si>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</si>
  <si>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</si>
  <si>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</si>
  <si>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</si>
  <si>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</si>
  <si>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</si>
  <si>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</si>
  <si>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</si>
  <si>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</si>
  <si>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</si>
  <si>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</si>
  <si>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</si>
  <si>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</si>
  <si>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</si>
  <si>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</si>
  <si>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</si>
  <si>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</si>
  <si>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</si>
  <si>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</si>
  <si>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</si>
  <si>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</si>
  <si>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</si>
  <si>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</si>
  <si>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</si>
  <si>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</si>
  <si>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</si>
  <si>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</si>
  <si>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</si>
  <si>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</si>
  <si>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</si>
  <si>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</si>
  <si>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</si>
  <si>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</si>
  <si>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</si>
  <si>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</si>
  <si>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</si>
  <si>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</si>
  <si>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</si>
  <si>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</si>
  <si>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</si>
  <si>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</si>
  <si>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</si>
  <si>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</si>
  <si>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</si>
  <si>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</si>
  <si>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</si>
  <si>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</si>
  <si>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</si>
  <si>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</si>
  <si>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</si>
  <si>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</si>
  <si>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</si>
  <si>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</si>
  <si>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</si>
  <si>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</si>
  <si>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</si>
  <si>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</si>
  <si>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</si>
  <si>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</si>
  <si>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</si>
  <si>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</si>
  <si>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</si>
  <si>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</si>
  <si>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</si>
  <si>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</si>
  <si>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</si>
  <si>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</si>
  <si>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</si>
  <si>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</si>
  <si>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</si>
  <si>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</si>
  <si>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</si>
  <si>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</si>
  <si>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</si>
  <si>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</si>
  <si>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</si>
  <si>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</si>
  <si>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</si>
  <si>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</si>
  <si>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</si>
  <si>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</si>
  <si>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</si>
  <si>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</si>
  <si>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</si>
  <si>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</si>
  <si>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</si>
  <si>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</si>
  <si>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</si>
  <si>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</si>
  <si>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</si>
  <si>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</si>
  <si>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</si>
  <si>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</si>
  <si>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</si>
  <si>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</si>
  <si>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</si>
  <si>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</si>
  <si>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</si>
  <si>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</si>
  <si>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</si>
  <si>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</si>
  <si>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</si>
  <si>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</si>
  <si>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</si>
  <si>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</si>
  <si>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</si>
  <si>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</si>
  <si>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</si>
  <si>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</si>
  <si>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</si>
  <si>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</si>
  <si>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</si>
  <si>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</si>
  <si>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</si>
  <si>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</si>
  <si>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</si>
  <si>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</si>
  <si>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</si>
  <si>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</si>
  <si>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</si>
  <si>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</si>
  <si>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</si>
  <si>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</si>
  <si>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</si>
  <si>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</si>
  <si>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</si>
  <si>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</si>
  <si>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</si>
  <si>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</si>
  <si>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</si>
  <si>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</si>
  <si>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</si>
  <si>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</si>
  <si>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</si>
  <si>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</si>
  <si>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</si>
  <si>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</si>
  <si>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</si>
  <si>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</si>
  <si>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</si>
  <si>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</si>
  <si>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</si>
  <si>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</si>
  <si>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</si>
  <si>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</si>
  <si>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</si>
  <si>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</si>
  <si>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</si>
  <si>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</si>
  <si>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</si>
  <si>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</si>
  <si>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</si>
  <si>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</si>
  <si>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</si>
  <si>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</si>
  <si>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</si>
  <si>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</si>
  <si>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</si>
  <si>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</si>
  <si>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</si>
  <si>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</si>
  <si>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</si>
  <si>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</si>
  <si>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</si>
  <si>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</si>
  <si>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</si>
  <si>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</si>
  <si>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</si>
  <si>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</si>
  <si>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</si>
  <si>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</si>
  <si>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</si>
  <si>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</si>
  <si>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</si>
  <si>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</si>
  <si>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</si>
  <si>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</si>
  <si>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</si>
  <si>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</si>
  <si>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</si>
  <si>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</si>
  <si>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</si>
  <si>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</si>
  <si>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</si>
  <si>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</si>
  <si>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</si>
  <si>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</si>
  <si>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</si>
  <si>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</si>
  <si>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</si>
  <si>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</si>
  <si>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</si>
  <si>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</si>
  <si>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</si>
  <si>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</si>
  <si>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</si>
  <si>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</si>
  <si>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</si>
  <si>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</si>
  <si>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</si>
  <si>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</si>
  <si>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</si>
  <si>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</si>
  <si>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</si>
  <si>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</si>
  <si>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</si>
  <si>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</si>
  <si>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</si>
  <si>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</si>
  <si>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</si>
  <si>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</si>
  <si>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</si>
  <si>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</si>
  <si>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</si>
  <si>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</si>
  <si>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</si>
  <si>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</si>
  <si>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</si>
  <si>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</si>
  <si>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</si>
  <si>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</si>
  <si>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</si>
  <si>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</si>
  <si>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</si>
  <si>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</si>
  <si>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</si>
  <si>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</si>
  <si>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</si>
  <si>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</si>
  <si>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</si>
  <si>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</si>
  <si>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</si>
  <si>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</si>
  <si>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</si>
  <si>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</si>
  <si>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</si>
  <si>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</si>
  <si>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</si>
  <si>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</si>
  <si>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</si>
  <si>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</si>
  <si>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</si>
  <si>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</si>
  <si>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</si>
  <si>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</si>
  <si>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</si>
  <si>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</si>
  <si>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</si>
  <si>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</si>
  <si>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</si>
  <si>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</si>
  <si>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</si>
  <si>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</si>
  <si>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</si>
  <si>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</si>
  <si>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</si>
  <si>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</si>
  <si>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</si>
  <si>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</si>
  <si>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</si>
  <si>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</si>
  <si>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</si>
  <si>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</si>
  <si>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</si>
  <si>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</si>
  <si>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</si>
  <si>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</si>
  <si>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</si>
  <si>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</si>
  <si>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</si>
  <si>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</si>
  <si>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</si>
  <si>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</si>
  <si>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</si>
  <si>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</si>
  <si>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</si>
  <si>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</si>
  <si>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</si>
  <si>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</si>
  <si>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</si>
  <si>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</si>
  <si>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</si>
  <si>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</si>
  <si>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</si>
  <si>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</si>
  <si>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</si>
  <si>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</si>
  <si>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</si>
  <si>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</si>
  <si>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</si>
  <si>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</si>
  <si>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</si>
  <si>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</si>
  <si>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</si>
  <si>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</si>
  <si>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</si>
  <si>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</si>
  <si>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</si>
  <si>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</si>
  <si>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</si>
  <si>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</si>
  <si>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</si>
  <si>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</si>
  <si>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</si>
  <si>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</si>
  <si>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</si>
  <si>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</si>
  <si>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</si>
  <si>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</si>
  <si>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</si>
  <si>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</si>
  <si>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</si>
  <si>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</si>
  <si>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</si>
  <si>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</si>
  <si>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</si>
  <si>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</si>
  <si>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</si>
  <si>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</si>
  <si>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</si>
  <si>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</si>
  <si>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</si>
  <si>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</si>
  <si>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</si>
  <si>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</si>
  <si>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</si>
  <si>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</si>
  <si>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</si>
  <si>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</si>
  <si>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</si>
  <si>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</si>
  <si>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</si>
  <si>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</si>
  <si>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</si>
  <si>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</si>
  <si>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</si>
  <si>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</si>
  <si>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</si>
  <si>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</si>
  <si>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</si>
  <si>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</si>
  <si>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</si>
  <si>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</si>
  <si>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</si>
  <si>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</si>
  <si>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</si>
  <si>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</si>
  <si>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</si>
  <si>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</si>
  <si>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</si>
  <si>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</si>
  <si>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</si>
  <si>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</si>
  <si>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</si>
  <si>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</si>
  <si>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</si>
  <si>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</si>
  <si>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</si>
  <si>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</si>
  <si>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</si>
  <si>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</si>
  <si>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</si>
  <si>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</si>
  <si>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</si>
  <si>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</si>
  <si>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</si>
  <si>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</si>
  <si>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</si>
  <si>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</si>
  <si>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</si>
  <si>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</si>
  <si>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</si>
  <si>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</si>
  <si>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</si>
  <si>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</si>
  <si>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</si>
  <si>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</si>
  <si>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</si>
  <si>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</si>
  <si>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</si>
  <si>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</si>
  <si>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</si>
  <si>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</si>
  <si>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</si>
  <si>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</si>
  <si>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</si>
  <si>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</si>
  <si>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</si>
  <si>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</si>
  <si>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</si>
  <si>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</si>
  <si>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</si>
  <si>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</si>
  <si>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</si>
  <si>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</si>
  <si>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</si>
  <si>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</si>
  <si>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</si>
  <si>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</si>
  <si>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</si>
  <si>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</si>
  <si>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</si>
  <si>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</si>
  <si>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</si>
  <si>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</si>
  <si>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</si>
  <si>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</si>
  <si>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</si>
  <si>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</si>
  <si>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</si>
  <si>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</si>
  <si>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</si>
  <si>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</si>
  <si>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</si>
  <si>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</si>
  <si>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</si>
  <si>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</si>
  <si>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</si>
  <si>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</si>
  <si>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</si>
  <si>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</si>
  <si>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</si>
  <si>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</si>
  <si>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</si>
  <si>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</si>
  <si>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</si>
  <si>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</si>
  <si>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</si>
  <si>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</si>
  <si>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</si>
  <si>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</si>
  <si>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</si>
  <si>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</si>
  <si>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</si>
  <si>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</si>
  <si>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</si>
  <si>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</si>
  <si>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</si>
  <si>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</si>
  <si>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</si>
  <si>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</si>
  <si>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</si>
  <si>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</si>
  <si>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</si>
  <si>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</si>
  <si>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</si>
  <si>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</si>
  <si>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</si>
  <si>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</si>
  <si>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</si>
  <si>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</si>
  <si>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</si>
  <si>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</si>
  <si>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</si>
  <si>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</si>
  <si>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</si>
  <si>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</si>
  <si>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</si>
  <si>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</si>
  <si>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</si>
  <si>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</si>
  <si>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</si>
  <si>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</si>
  <si>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</si>
  <si>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</si>
  <si>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</si>
  <si>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</si>
  <si>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</si>
  <si>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</si>
  <si>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</si>
  <si>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</si>
  <si>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</si>
  <si>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</si>
  <si>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</si>
  <si>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</si>
  <si>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</si>
  <si>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</si>
  <si>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</si>
  <si>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</si>
  <si>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</si>
  <si>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</si>
  <si>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</si>
  <si>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</si>
  <si>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</si>
  <si>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</si>
  <si>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</si>
  <si>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</si>
  <si>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</si>
  <si>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</si>
  <si>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</si>
  <si>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</si>
  <si>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</si>
  <si>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</si>
  <si>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</si>
  <si>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</si>
  <si>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</si>
  <si>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</si>
  <si>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</si>
  <si>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</si>
  <si>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</si>
  <si>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</si>
  <si>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</si>
  <si>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</si>
  <si>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</si>
  <si>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</si>
  <si>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</si>
  <si>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</si>
  <si>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</si>
  <si>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</si>
  <si>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</si>
  <si>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</si>
  <si>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</si>
  <si>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</si>
  <si>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</si>
  <si>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</si>
  <si>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</si>
  <si>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</si>
  <si>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</si>
  <si>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</si>
  <si>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</si>
  <si>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</si>
  <si>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</si>
  <si>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</si>
  <si>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</si>
  <si>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Y2410V0028</t>
  </si>
  <si>
    <t>Y000467</t>
  </si>
  <si>
    <t>대신프라이빗에쿼티</t>
  </si>
  <si>
    <t>KBP2019120021</t>
  </si>
  <si>
    <t>홍채린매니저</t>
    <phoneticPr fontId="3" type="noConversion"/>
  </si>
  <si>
    <t>chaerin@miraeasset.com</t>
    <phoneticPr fontId="3" type="noConversion"/>
  </si>
  <si>
    <t>2024.12.31</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</si>
  <si>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</si>
  <si>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</si>
  <si>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</si>
  <si>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</si>
  <si>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</si>
  <si>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</si>
  <si>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</si>
  <si>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</si>
  <si>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</si>
  <si>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</si>
  <si>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</si>
  <si>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</si>
  <si>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</si>
  <si>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</si>
  <si>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</si>
  <si>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</si>
  <si>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체크리스트 송부 : 2024-06-12, 보고서 연말 제공</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</si>
  <si>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</si>
  <si>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</si>
  <si>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</si>
  <si>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</si>
  <si>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</si>
  <si>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</si>
  <si>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</si>
  <si>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</si>
  <si>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</si>
  <si>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</si>
  <si>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</si>
  <si>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</si>
  <si>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</si>
  <si>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</si>
  <si>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</si>
  <si>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</si>
  <si>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</si>
  <si>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</si>
  <si>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</si>
  <si>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</si>
  <si>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</si>
  <si>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</si>
  <si>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</si>
  <si>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</si>
  <si>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</si>
  <si>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</si>
  <si>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</si>
  <si>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</si>
  <si>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</si>
  <si>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</si>
  <si>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</si>
  <si>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</si>
  <si>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</si>
  <si>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</si>
  <si>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</si>
  <si>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</si>
  <si>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</si>
  <si>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</si>
  <si>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</si>
  <si>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</si>
  <si>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</si>
  <si>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</si>
  <si>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</si>
  <si>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</si>
  <si>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</si>
  <si>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</si>
  <si>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</si>
  <si>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</si>
  <si>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</si>
  <si>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</si>
  <si>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</si>
  <si>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</si>
  <si>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</si>
  <si>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</si>
  <si>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</si>
  <si>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</si>
  <si>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</si>
  <si>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</si>
  <si>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</si>
  <si>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</si>
  <si>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</si>
  <si>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</si>
  <si>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</si>
  <si>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</si>
  <si>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</si>
  <si>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</si>
  <si>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</si>
  <si>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</si>
  <si>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</si>
  <si>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</si>
  <si>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</si>
  <si>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</si>
  <si>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</si>
  <si>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</si>
  <si>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</si>
  <si>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</si>
  <si>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</si>
  <si>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</si>
  <si>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</si>
  <si>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</si>
  <si>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</si>
  <si>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</si>
  <si>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</si>
  <si>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</si>
  <si>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</si>
  <si>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</si>
  <si>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</si>
  <si>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</si>
  <si>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</si>
  <si>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</si>
  <si>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</si>
  <si>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</si>
  <si>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</si>
  <si>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</si>
  <si>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</si>
  <si>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</si>
  <si>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</si>
  <si>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</si>
  <si>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</si>
  <si>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</si>
  <si>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</si>
  <si>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</si>
  <si>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</si>
  <si>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</si>
  <si>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</si>
  <si>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</si>
  <si>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</si>
  <si>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</si>
  <si>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</si>
  <si>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</si>
  <si>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</si>
  <si>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</si>
  <si>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</si>
  <si>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</si>
  <si>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</si>
  <si>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</si>
  <si>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</si>
  <si>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</si>
  <si>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</si>
  <si>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</si>
  <si>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</si>
  <si>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</si>
  <si>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</si>
  <si>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</si>
  <si>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</si>
  <si>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</si>
  <si>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</si>
  <si>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</si>
  <si>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</si>
  <si>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</si>
  <si>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</si>
  <si>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</si>
  <si>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</si>
  <si>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</si>
  <si>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</si>
  <si>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</si>
  <si>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</si>
  <si>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</si>
  <si>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</si>
  <si>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</si>
  <si>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</si>
  <si>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</si>
  <si>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</si>
  <si>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</si>
  <si>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</si>
  <si>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</si>
  <si>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</si>
  <si>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</si>
  <si>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</si>
  <si>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</si>
  <si>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</si>
  <si>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</si>
  <si>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</si>
  <si>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</si>
  <si>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</si>
  <si>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</si>
  <si>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</si>
  <si>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</si>
  <si>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</si>
  <si>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</si>
  <si>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</si>
  <si>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</si>
  <si>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</si>
  <si>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</si>
  <si>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</si>
  <si>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</si>
  <si>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</si>
  <si>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</si>
  <si>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</si>
  <si>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</si>
  <si>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</si>
  <si>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</si>
  <si>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</si>
  <si>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</si>
  <si>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</si>
  <si>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</si>
  <si>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</si>
  <si>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</si>
  <si>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</si>
  <si>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</si>
  <si>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</si>
  <si>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</si>
  <si>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</si>
  <si>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</si>
  <si>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</si>
  <si>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</si>
  <si>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</si>
  <si>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</si>
  <si>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</si>
  <si>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</si>
  <si>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</si>
  <si>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</si>
  <si>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</si>
  <si>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</si>
  <si>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</si>
  <si>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</si>
  <si>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</si>
  <si>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</si>
  <si>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</si>
  <si>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</si>
  <si>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</si>
  <si>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</si>
  <si>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</si>
  <si>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</si>
  <si>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</si>
  <si>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</si>
  <si>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</si>
  <si>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</si>
  <si>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</si>
  <si>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</si>
  <si>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</si>
  <si>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</si>
  <si>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</si>
  <si>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</si>
  <si>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</si>
  <si>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</si>
  <si>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</si>
  <si>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</si>
  <si>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</si>
  <si>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</si>
  <si>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</si>
  <si>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</si>
  <si>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</si>
  <si>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</si>
  <si>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</si>
  <si>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</si>
  <si>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</si>
  <si>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</si>
  <si>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</si>
  <si>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</si>
  <si>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</si>
  <si>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</si>
  <si>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</si>
  <si>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</si>
  <si>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</si>
  <si>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</si>
  <si>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</si>
  <si>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</si>
  <si>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</si>
  <si>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</si>
  <si>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</si>
  <si>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</si>
  <si>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</si>
  <si>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</si>
  <si>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</si>
  <si>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</si>
  <si>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</si>
  <si>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</si>
  <si>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</si>
  <si>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</si>
  <si>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</si>
  <si>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</si>
  <si>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</si>
  <si>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</si>
  <si>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</si>
  <si>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</si>
  <si>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</si>
  <si>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</si>
  <si>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</si>
  <si>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</si>
  <si>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</si>
  <si>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</si>
  <si>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</si>
  <si>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</si>
  <si>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</si>
  <si>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</si>
  <si>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</si>
  <si>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</si>
  <si>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</si>
  <si>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</si>
  <si>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</si>
  <si>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</si>
  <si>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</si>
  <si>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</si>
  <si>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</si>
  <si>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</si>
  <si>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</si>
  <si>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</si>
  <si>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</si>
  <si>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</si>
  <si>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</si>
  <si>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</si>
  <si>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</si>
  <si>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</si>
  <si>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</si>
  <si>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</si>
  <si>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</si>
  <si>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</si>
  <si>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</si>
  <si>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</si>
  <si>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</si>
  <si>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</si>
  <si>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</si>
  <si>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</si>
  <si>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</si>
  <si>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</si>
  <si>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</si>
  <si>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</si>
  <si>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</si>
  <si>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</si>
  <si>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</si>
  <si>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</si>
  <si>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</si>
  <si>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</si>
  <si>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</si>
  <si>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</si>
  <si>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</si>
  <si>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</si>
  <si>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</si>
  <si>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</si>
  <si>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</si>
  <si>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</si>
  <si>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</si>
  <si>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</si>
  <si>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</si>
  <si>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</si>
  <si>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</si>
  <si>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</si>
  <si>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</si>
  <si>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</si>
  <si>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</si>
  <si>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</si>
  <si>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</si>
  <si>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</si>
  <si>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</si>
  <si>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</si>
  <si>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</si>
  <si>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</si>
  <si>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</si>
  <si>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</si>
  <si>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</si>
  <si>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</si>
  <si>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</si>
  <si>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</si>
  <si>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</si>
  <si>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</si>
  <si>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</si>
  <si>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</si>
  <si>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</si>
  <si>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</si>
  <si>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</si>
  <si>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</si>
  <si>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</si>
  <si>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</si>
  <si>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</si>
  <si>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</si>
  <si>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</si>
  <si>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</si>
  <si>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</si>
  <si>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</si>
  <si>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</si>
  <si>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</si>
  <si>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</si>
  <si>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</si>
  <si>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</si>
  <si>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</si>
  <si>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</si>
  <si>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</si>
  <si>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</si>
  <si>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</si>
  <si>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</si>
  <si>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</si>
  <si>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</si>
  <si>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</si>
  <si>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</si>
  <si>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</si>
  <si>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</si>
  <si>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</si>
  <si>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</si>
  <si>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</si>
  <si>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</si>
  <si>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</si>
  <si>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</si>
  <si>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</si>
  <si>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</si>
  <si>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</si>
  <si>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</si>
  <si>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</si>
  <si>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</si>
  <si>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</si>
  <si>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</si>
  <si>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</si>
  <si>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</si>
  <si>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</si>
  <si>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</si>
  <si>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</si>
  <si>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</si>
  <si>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</si>
  <si>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</si>
  <si>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</si>
  <si>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</si>
  <si>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</si>
  <si>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</si>
  <si>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</si>
  <si>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</si>
  <si>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</si>
  <si>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</si>
  <si>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</si>
  <si>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</si>
  <si>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</si>
  <si>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</si>
  <si>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</si>
  <si>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</si>
  <si>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</si>
  <si>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</si>
  <si>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</si>
  <si>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</si>
  <si>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</si>
  <si>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</si>
  <si>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</si>
  <si>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</si>
  <si>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</si>
  <si>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</si>
  <si>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</si>
  <si>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</si>
  <si>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</si>
  <si>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</si>
  <si>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</si>
  <si>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</si>
  <si>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</si>
  <si>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</si>
  <si>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</si>
  <si>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</si>
  <si>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</si>
  <si>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</si>
  <si>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</si>
  <si>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</si>
  <si>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</si>
  <si>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</si>
  <si>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</si>
  <si>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</si>
  <si>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</si>
  <si>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</si>
  <si>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</si>
  <si>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</si>
  <si>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</si>
  <si>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</si>
  <si>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</si>
  <si>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</si>
  <si>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</si>
  <si>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</si>
  <si>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</si>
  <si>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</si>
  <si>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</si>
  <si>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</si>
  <si>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</si>
  <si>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</si>
  <si>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</si>
  <si>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</si>
  <si>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</si>
  <si>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</si>
  <si>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</si>
  <si>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</si>
  <si>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</si>
  <si>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</si>
  <si>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</si>
  <si>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</si>
  <si>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</si>
  <si>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</si>
  <si>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</si>
  <si>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</si>
  <si>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</si>
  <si>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</si>
  <si>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</si>
  <si>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</si>
  <si>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</si>
  <si>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</si>
  <si>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</si>
  <si>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</si>
  <si>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</si>
  <si>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</si>
  <si>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</si>
  <si>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</si>
  <si>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</si>
  <si>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</si>
  <si>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</si>
  <si>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</si>
  <si>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</si>
  <si>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</si>
  <si>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</si>
  <si>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</si>
  <si>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</si>
  <si>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</si>
  <si>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</si>
  <si>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</si>
  <si>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</si>
  <si>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</si>
  <si>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</si>
  <si>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</si>
  <si>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</si>
  <si>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</si>
  <si>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</si>
  <si>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</si>
  <si>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</si>
  <si>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</si>
  <si>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</si>
  <si>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</si>
  <si>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D’strict Holdings Inc</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</si>
  <si>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</si>
  <si>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</si>
  <si>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</si>
  <si>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</si>
  <si>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</si>
  <si>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</si>
  <si>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</si>
  <si>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</si>
  <si>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</si>
  <si>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</si>
  <si>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</si>
  <si>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</si>
  <si>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</si>
  <si>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</si>
  <si>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</si>
  <si>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</si>
  <si>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</si>
  <si>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</si>
  <si>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</si>
  <si>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</si>
  <si>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</si>
  <si>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</si>
  <si>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</si>
  <si>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</si>
  <si>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</si>
  <si>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</si>
  <si>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</si>
  <si>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</si>
  <si>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</si>
  <si>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</si>
  <si>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</si>
  <si>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</si>
  <si>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</si>
  <si>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</si>
  <si>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</si>
  <si>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</si>
  <si>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</si>
  <si>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</si>
  <si>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</si>
  <si>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</si>
  <si>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</si>
  <si>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</si>
  <si>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</si>
  <si>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</si>
  <si>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</si>
  <si>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</si>
  <si>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</si>
  <si>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</si>
  <si>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</si>
  <si>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</si>
  <si>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</si>
  <si>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</si>
  <si>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</si>
  <si>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</si>
  <si>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</si>
  <si>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</si>
  <si>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</si>
  <si>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</si>
  <si>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</si>
  <si>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</si>
  <si>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</si>
  <si>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</si>
  <si>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</si>
  <si>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</si>
  <si>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</si>
  <si>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</si>
  <si>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</si>
  <si>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</si>
  <si>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</si>
  <si>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</si>
  <si>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</si>
  <si>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</si>
  <si>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</si>
  <si>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</si>
  <si>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</si>
  <si>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</si>
  <si>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</si>
  <si>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</si>
  <si>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</si>
  <si>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</si>
  <si>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</si>
  <si>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</si>
  <si>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</si>
  <si>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</si>
  <si>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</si>
  <si>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</si>
  <si>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</si>
  <si>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</si>
  <si>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</si>
  <si>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</si>
  <si>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</si>
  <si>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</si>
  <si>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</si>
  <si>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</si>
  <si>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</si>
  <si>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</si>
  <si>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</si>
  <si>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</si>
  <si>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</si>
  <si>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</si>
  <si>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</si>
  <si>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</si>
  <si>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</si>
  <si>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</si>
  <si>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</si>
  <si>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</si>
  <si>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</si>
  <si>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</si>
  <si>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</si>
  <si>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</si>
  <si>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</si>
  <si>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</si>
  <si>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</si>
  <si>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</si>
  <si>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</si>
  <si>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</si>
  <si>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</si>
  <si>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</si>
  <si>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</si>
  <si>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</si>
  <si>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</si>
  <si>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</si>
  <si>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</si>
  <si>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미래에셋맵스코어전문투자사모부동산투자신탁</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</si>
  <si>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</si>
  <si>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</si>
  <si>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</si>
  <si>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</si>
  <si>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</si>
  <si>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</si>
  <si>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</si>
  <si>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</si>
  <si>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</si>
  <si>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</si>
  <si>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</si>
  <si>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</si>
  <si>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</si>
  <si>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</si>
  <si>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</si>
  <si>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</si>
  <si>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</si>
  <si>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</si>
  <si>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</si>
  <si>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</si>
  <si>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</si>
  <si>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</si>
  <si>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</si>
  <si>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</si>
  <si>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</si>
  <si>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</si>
  <si>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</si>
  <si>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</si>
  <si>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</si>
  <si>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</si>
  <si>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</si>
  <si>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</si>
  <si>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</si>
  <si>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</si>
  <si>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</si>
  <si>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</si>
  <si>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</si>
  <si>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</si>
  <si>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</si>
  <si>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</si>
  <si>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</si>
  <si>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</si>
  <si>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</si>
  <si>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</si>
  <si>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</si>
  <si>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</si>
  <si>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</si>
  <si>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</si>
  <si>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</si>
  <si>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</si>
  <si>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</si>
  <si>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</si>
  <si>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</si>
  <si>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</si>
  <si>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</si>
  <si>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</si>
  <si>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</si>
  <si>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</si>
  <si>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</si>
  <si>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</si>
  <si>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</si>
  <si>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</si>
  <si>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</si>
  <si>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</si>
  <si>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</si>
  <si>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</si>
  <si>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</si>
  <si>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</si>
  <si>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</si>
  <si>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</si>
  <si>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</si>
  <si>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PORTONE HOLDINGS PTE. LTD.(구,Chai Pay Holdings Company PTE. LTD)</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</si>
  <si>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</si>
  <si>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</si>
  <si>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</si>
  <si>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</si>
  <si>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</si>
  <si>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</si>
  <si>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</si>
  <si>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</si>
  <si>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</si>
  <si>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</si>
  <si>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</si>
  <si>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</si>
  <si>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</si>
  <si>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</si>
  <si>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</si>
  <si>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</si>
  <si>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</si>
  <si>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</si>
  <si>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</si>
  <si>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</si>
  <si>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</si>
  <si>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</si>
  <si>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</si>
  <si>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</si>
  <si>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</si>
  <si>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</si>
  <si>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</si>
  <si>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</si>
  <si>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</si>
  <si>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</si>
  <si>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</si>
  <si>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</si>
  <si>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</si>
  <si>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</si>
  <si>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</si>
  <si>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</si>
  <si>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</si>
  <si>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</si>
  <si>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</si>
  <si>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</si>
  <si>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</si>
  <si>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</si>
  <si>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</si>
  <si>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</si>
  <si>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</si>
  <si>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</si>
  <si>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</si>
  <si>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</si>
  <si>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</si>
  <si>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</si>
  <si>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</si>
  <si>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</si>
  <si>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</si>
  <si>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</si>
  <si>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</si>
  <si>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</si>
  <si>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</si>
  <si>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</si>
  <si>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</si>
  <si>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</si>
  <si>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</si>
  <si>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</si>
  <si>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</si>
  <si>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</si>
  <si>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</si>
  <si>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</si>
  <si>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</si>
  <si>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</si>
  <si>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</si>
  <si>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</si>
  <si>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</si>
  <si>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</si>
  <si>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</si>
  <si>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</si>
  <si>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</si>
  <si>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</si>
  <si>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</si>
  <si>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</si>
  <si>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</si>
  <si>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</si>
  <si>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</si>
  <si>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</si>
  <si>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</si>
  <si>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</si>
  <si>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</si>
  <si>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</si>
  <si>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</si>
  <si>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</si>
  <si>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</si>
  <si>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</si>
  <si>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</si>
  <si>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</si>
  <si>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</si>
  <si>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</si>
  <si>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</si>
  <si>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</si>
  <si>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</si>
  <si>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</si>
  <si>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</si>
  <si>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</si>
  <si>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</si>
  <si>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</si>
  <si>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</si>
  <si>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</si>
  <si>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</si>
  <si>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</si>
  <si>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</si>
  <si>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</si>
  <si>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</si>
  <si>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</si>
  <si>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</si>
  <si>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</si>
  <si>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</si>
  <si>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</si>
  <si>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</si>
  <si>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</si>
  <si>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</si>
  <si>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</si>
  <si>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</si>
  <si>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</si>
  <si>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</si>
  <si>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</si>
  <si>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</si>
  <si>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</si>
  <si>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</si>
  <si>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</si>
  <si>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</si>
  <si>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</si>
  <si>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</si>
  <si>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</si>
  <si>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</si>
  <si>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</si>
  <si>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</si>
  <si>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</si>
  <si>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</si>
  <si>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</si>
  <si>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</si>
  <si>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</si>
  <si>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</si>
  <si>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</si>
  <si>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</si>
  <si>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</si>
  <si>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</si>
  <si>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</si>
  <si>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</si>
  <si>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</si>
  <si>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</si>
  <si>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</si>
  <si>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</si>
  <si>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</si>
  <si>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</si>
  <si>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</si>
  <si>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</si>
  <si>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</si>
  <si>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</si>
  <si>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</si>
  <si>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</si>
  <si>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</si>
  <si>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</si>
  <si>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</si>
  <si>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</si>
  <si>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</si>
  <si>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</si>
  <si>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</si>
  <si>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</si>
  <si>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</si>
  <si>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</si>
  <si>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</si>
  <si>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</si>
  <si>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</si>
  <si>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</si>
  <si>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</si>
  <si>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</si>
  <si>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</si>
  <si>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</si>
  <si>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</si>
  <si>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</si>
  <si>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</si>
  <si>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</si>
  <si>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</si>
  <si>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</si>
  <si>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</si>
  <si>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</si>
  <si>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</si>
  <si>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</si>
  <si>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</si>
  <si>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</si>
  <si>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</si>
  <si>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</si>
  <si>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</si>
  <si>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</si>
  <si>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</si>
  <si>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</si>
  <si>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</si>
  <si>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</si>
  <si>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</si>
  <si>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</si>
  <si>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</si>
  <si>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</si>
  <si>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</si>
  <si>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</si>
  <si>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</si>
  <si>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</si>
  <si>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</si>
  <si>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</si>
  <si>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</si>
  <si>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</si>
  <si>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</si>
  <si>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</si>
  <si>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</si>
  <si>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</si>
  <si>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</si>
  <si>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</si>
  <si>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</si>
  <si>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</si>
  <si>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</si>
  <si>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</si>
  <si>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</si>
  <si>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</si>
  <si>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</si>
  <si>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</si>
  <si>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</si>
  <si>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</si>
  <si>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</si>
  <si>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</si>
  <si>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</si>
  <si>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</si>
  <si>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</si>
  <si>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</si>
  <si>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</si>
  <si>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</si>
  <si>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</si>
  <si>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</si>
  <si>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</si>
  <si>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</si>
  <si>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</si>
  <si>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</si>
  <si>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</si>
  <si>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</si>
  <si>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</si>
  <si>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</si>
  <si>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</si>
  <si>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</si>
  <si>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</si>
  <si>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</si>
  <si>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</si>
  <si>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</si>
  <si>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</si>
  <si>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</si>
  <si>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</si>
  <si>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</si>
  <si>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</si>
  <si>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</si>
  <si>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</si>
  <si>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</si>
  <si>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</si>
  <si>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</si>
  <si>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</si>
  <si>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</si>
  <si>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</si>
  <si>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</si>
  <si>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</si>
  <si>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</si>
  <si>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</si>
  <si>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</si>
  <si>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</si>
  <si>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</si>
  <si>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</si>
  <si>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</si>
  <si>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</si>
  <si>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</si>
  <si>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</si>
  <si>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</si>
  <si>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</si>
  <si>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</si>
  <si>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</si>
  <si>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</si>
  <si>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</si>
  <si>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</si>
  <si>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</si>
  <si>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</si>
  <si>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</si>
  <si>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</si>
  <si>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</si>
  <si>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</si>
  <si>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</si>
  <si>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</si>
  <si>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</si>
  <si>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</si>
  <si>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</si>
  <si>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</si>
  <si>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</si>
  <si>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</si>
  <si>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</si>
  <si>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</si>
  <si>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</si>
  <si>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</si>
  <si>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</si>
  <si>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</si>
  <si>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</si>
  <si>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</si>
  <si>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</si>
  <si>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</si>
  <si>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</si>
  <si>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</si>
  <si>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</si>
  <si>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</si>
  <si>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</si>
  <si>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</si>
  <si>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</si>
  <si>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</si>
  <si>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</si>
  <si>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</si>
  <si>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</si>
  <si>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</si>
  <si>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</si>
  <si>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</si>
  <si>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</si>
  <si>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</si>
  <si>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</si>
  <si>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</si>
  <si>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</si>
  <si>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</si>
  <si>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</si>
  <si>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</si>
  <si>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</si>
  <si>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</si>
  <si>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</si>
  <si>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</si>
  <si>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</si>
  <si>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</si>
  <si>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</si>
  <si>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</si>
  <si>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</si>
  <si>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</si>
  <si>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</si>
  <si>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</si>
  <si>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</si>
  <si>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</si>
  <si>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</si>
  <si>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</si>
  <si>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</si>
  <si>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</si>
  <si>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</si>
  <si>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</si>
  <si>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</si>
  <si>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</si>
  <si>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</si>
  <si>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</si>
  <si>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</si>
  <si>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</si>
  <si>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</si>
  <si>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</si>
  <si>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</si>
  <si>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</si>
  <si>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</si>
  <si>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</si>
  <si>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</si>
  <si>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</si>
  <si>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</si>
  <si>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</si>
  <si>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</si>
  <si>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</si>
  <si>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</si>
  <si>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</si>
  <si>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</si>
  <si>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</si>
  <si>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</si>
  <si>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</si>
  <si>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</si>
  <si>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</si>
  <si>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</si>
  <si>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</si>
  <si>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</si>
  <si>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</si>
  <si>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</si>
  <si>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</si>
  <si>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</si>
  <si>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</si>
  <si>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</si>
  <si>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</si>
  <si>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</si>
  <si>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</si>
  <si>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</si>
  <si>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</si>
  <si>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</si>
  <si>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</si>
  <si>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</si>
  <si>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</si>
  <si>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</si>
  <si>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</si>
  <si>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</si>
  <si>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</si>
  <si>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</si>
  <si>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</si>
  <si>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</si>
  <si>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</si>
  <si>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</si>
  <si>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</si>
  <si>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</si>
  <si>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</si>
  <si>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</si>
  <si>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</si>
  <si>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</si>
  <si>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</si>
  <si>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</si>
  <si>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</si>
  <si>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</si>
  <si>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</si>
  <si>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</si>
  <si>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지리산산청샘물</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</si>
  <si>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</si>
  <si>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</si>
  <si>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</si>
  <si>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</si>
  <si>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</si>
  <si>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</si>
  <si>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</si>
  <si>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</si>
  <si>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</si>
  <si>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</si>
  <si>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</si>
  <si>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</si>
  <si>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</si>
  <si>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</si>
  <si>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</si>
  <si>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</si>
  <si>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</si>
  <si>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</si>
  <si>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</si>
  <si>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</si>
  <si>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</si>
  <si>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</si>
  <si>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</si>
  <si>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</si>
  <si>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</si>
  <si>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</si>
  <si>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</si>
  <si>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</si>
  <si>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</si>
  <si>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</si>
  <si>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</si>
  <si>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</si>
  <si>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</si>
  <si>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</si>
  <si>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</si>
  <si>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</si>
  <si>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</si>
  <si>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</si>
  <si>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</si>
  <si>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</si>
  <si>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</si>
  <si>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</si>
  <si>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</si>
  <si>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</si>
  <si>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</si>
  <si>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</si>
  <si>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</si>
  <si>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</si>
  <si>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</si>
  <si>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</si>
  <si>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</si>
  <si>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</si>
  <si>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</si>
  <si>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</si>
  <si>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</si>
  <si>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</si>
  <si>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체크리스트 송부 : 2024-06-12, 보고서 연말 제공</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</si>
  <si>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</si>
  <si>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</si>
  <si>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</si>
  <si>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</si>
  <si>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</si>
  <si>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</si>
  <si>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</si>
  <si>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</si>
  <si>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</si>
  <si>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</si>
  <si>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</si>
  <si>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</si>
  <si>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</si>
  <si>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</si>
  <si>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</si>
  <si>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</si>
  <si>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</si>
  <si>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</si>
  <si>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</si>
  <si>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</si>
  <si>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</si>
  <si>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</si>
  <si>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</si>
  <si>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</si>
  <si>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</si>
  <si>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</si>
  <si>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</si>
  <si>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</si>
  <si>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</si>
  <si>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</si>
  <si>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</si>
  <si>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</si>
  <si>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재분배:조현우과장님 / 체크리스트 송부 : 2024-06-12, 보고서 연말 제공</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</si>
  <si>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</si>
  <si>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</si>
  <si>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</si>
  <si>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</si>
  <si>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</si>
  <si>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</si>
  <si>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</si>
  <si>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</si>
  <si>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</si>
  <si>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</si>
  <si>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</si>
  <si>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</si>
  <si>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</si>
  <si>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체크리스트송부 : 2024-07-10</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</si>
  <si>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</si>
  <si>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</si>
  <si>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</si>
  <si>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</si>
  <si>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</si>
  <si>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</si>
  <si>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</si>
  <si>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</si>
  <si>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</si>
  <si>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</si>
  <si>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</si>
  <si>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</si>
  <si>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</si>
  <si>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</si>
  <si>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</si>
  <si>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</si>
  <si>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</si>
  <si>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</si>
  <si>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</si>
  <si>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</si>
  <si>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</si>
  <si>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</si>
  <si>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</si>
  <si>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</si>
  <si>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</si>
  <si>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</si>
  <si>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</si>
  <si>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</si>
  <si>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</si>
  <si>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</si>
  <si>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</si>
  <si>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</si>
  <si>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</si>
  <si>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</si>
  <si>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</si>
  <si>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</si>
  <si>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</si>
  <si>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</si>
  <si>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</si>
  <si>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</si>
  <si>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</si>
  <si>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</si>
  <si>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</si>
  <si>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</si>
  <si>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</si>
  <si>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</si>
  <si>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</si>
  <si>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</si>
  <si>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</si>
  <si>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</si>
  <si>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</si>
  <si>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</si>
  <si>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</si>
  <si>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</si>
  <si>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</si>
  <si>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</si>
  <si>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</si>
  <si>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</si>
  <si>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</si>
  <si>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</si>
  <si>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</si>
  <si>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</si>
  <si>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</si>
  <si>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</si>
  <si>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</si>
  <si>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</si>
  <si>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</si>
  <si>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</si>
  <si>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</si>
  <si>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</si>
  <si>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</si>
  <si>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</si>
  <si>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</si>
  <si>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</si>
  <si>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</si>
  <si>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</si>
  <si>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</si>
  <si>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</si>
  <si>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</si>
  <si>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</si>
  <si>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</si>
  <si>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</si>
  <si>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</si>
  <si>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</si>
  <si>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</si>
  <si>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</si>
  <si>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</si>
  <si>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</si>
  <si>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</si>
  <si>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</si>
  <si>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</si>
  <si>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</si>
  <si>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</si>
  <si>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</si>
  <si>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</si>
  <si>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</si>
  <si>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</si>
  <si>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</si>
  <si>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</si>
  <si>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</si>
  <si>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</si>
  <si>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</si>
  <si>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</si>
  <si>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</si>
  <si>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</si>
  <si>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</si>
  <si>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</si>
  <si>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</si>
  <si>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</si>
  <si>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</si>
  <si>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</si>
  <si>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</si>
  <si>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</si>
  <si>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</si>
  <si>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</si>
  <si>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</si>
  <si>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</si>
  <si>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</si>
  <si>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</si>
  <si>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</si>
  <si>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</si>
  <si>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</si>
  <si>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</si>
  <si>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</si>
  <si>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[A롯데</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</si>
  <si>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</si>
  <si>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</si>
  <si>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</si>
  <si>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</si>
  <si>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</si>
  <si>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</si>
  <si>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</si>
  <si>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</si>
  <si>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</si>
  <si>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</si>
  <si>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</si>
  <si>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</si>
  <si>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</si>
  <si>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</si>
  <si>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</si>
  <si>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</si>
  <si>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</si>
  <si>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</si>
  <si>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</si>
  <si>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</si>
  <si>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</si>
  <si>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</si>
  <si>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</si>
  <si>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</si>
  <si>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</si>
  <si>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</si>
  <si>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</si>
  <si>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</si>
  <si>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</si>
  <si>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</si>
  <si>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</si>
  <si>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</si>
  <si>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</si>
  <si>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</si>
  <si>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</si>
  <si>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</si>
  <si>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</si>
  <si>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</si>
  <si>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</si>
  <si>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A04</t>
  </si>
  <si>
    <t>김주희매니저</t>
    <phoneticPr fontId="3" type="noConversion"/>
  </si>
  <si>
    <t>02-6205-2640</t>
    <phoneticPr fontId="3" type="noConversion"/>
  </si>
  <si>
    <t>juhee@miraeasset.com</t>
    <phoneticPr fontId="3" type="noConversion"/>
  </si>
  <si>
    <t>Y2410I0008</t>
    <phoneticPr fontId="3" type="noConversion"/>
  </si>
  <si>
    <t>포스크리에이티브파티</t>
  </si>
  <si>
    <t>네메시스</t>
  </si>
  <si>
    <t>최정배</t>
    <phoneticPr fontId="3" type="noConversion"/>
  </si>
  <si>
    <t>바로팜</t>
  </si>
  <si>
    <t>A01</t>
  </si>
  <si>
    <t>Cohere, Inc.</t>
  </si>
  <si>
    <t>KBP2024060048</t>
  </si>
  <si>
    <t>A05</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</si>
  <si>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</si>
  <si>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</si>
  <si>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</si>
  <si>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</si>
  <si>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</si>
  <si>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</si>
  <si>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</si>
  <si>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</si>
  <si>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</si>
  <si>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</si>
  <si>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</si>
  <si>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</si>
  <si>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</si>
  <si>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</si>
  <si>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</si>
  <si>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</si>
  <si>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</si>
  <si>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</si>
  <si>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이진주</t>
  </si>
  <si>
    <t>이공이공</t>
  </si>
  <si>
    <t>큐심플러스</t>
  </si>
  <si>
    <t>오렌지스퀘어(구,벨소프트)</t>
  </si>
  <si>
    <t>Accent Therapeutics, Inc.</t>
  </si>
  <si>
    <t>KBP2024110012</t>
    <phoneticPr fontId="3" type="noConversion"/>
  </si>
  <si>
    <t>네오위즈</t>
  </si>
  <si>
    <t>신규</t>
    <phoneticPr fontId="3" type="noConversion"/>
  </si>
  <si>
    <t>제이앤존</t>
  </si>
  <si>
    <t>A07</t>
  </si>
  <si>
    <t>-</t>
    <phoneticPr fontId="3" type="noConversion"/>
  </si>
  <si>
    <t>연말</t>
    <phoneticPr fontId="3" type="noConversion"/>
  </si>
  <si>
    <t xml:space="preserve">네오위즈재무실회계2팀양민우팀장 </t>
  </si>
  <si>
    <t xml:space="preserve">031-8023-7545 </t>
  </si>
  <si>
    <t xml:space="preserve">mwyang@neowiz.com </t>
    <phoneticPr fontId="3" type="noConversion"/>
  </si>
  <si>
    <t>-</t>
    <phoneticPr fontId="3" type="noConversion"/>
  </si>
  <si>
    <t>2024.09.30</t>
    <phoneticPr fontId="3" type="noConversion"/>
  </si>
  <si>
    <t>Y2410J0058</t>
  </si>
  <si>
    <t>[X]일반기업</t>
    <phoneticPr fontId="3" type="noConversion"/>
  </si>
  <si>
    <t>최수민</t>
    <phoneticPr fontId="3" type="noConversion"/>
  </si>
  <si>
    <t>신규</t>
    <phoneticPr fontId="3" type="noConversion"/>
  </si>
  <si>
    <t>서동현</t>
    <phoneticPr fontId="3" type="noConversion"/>
  </si>
  <si>
    <t>개별종목</t>
    <phoneticPr fontId="3" type="noConversion"/>
  </si>
  <si>
    <t>T000102</t>
  </si>
  <si>
    <t>네오위즈(수익증권)</t>
  </si>
  <si>
    <t>재평가</t>
    <phoneticPr fontId="3" type="noConversion"/>
  </si>
  <si>
    <t>파인밸류PreIPO10호일반사모투자신탁</t>
    <phoneticPr fontId="3" type="noConversion"/>
  </si>
  <si>
    <t>KBP2022110017</t>
  </si>
  <si>
    <t>B02</t>
    <phoneticPr fontId="3" type="noConversion"/>
  </si>
  <si>
    <t>[T]기타보험기관[1본부]</t>
    <phoneticPr fontId="3" type="noConversion"/>
  </si>
  <si>
    <t>대체평가3사업본부</t>
    <phoneticPr fontId="3" type="noConversion"/>
  </si>
  <si>
    <t>대체평가3사업본부</t>
    <phoneticPr fontId="3" type="noConversion"/>
  </si>
  <si>
    <t>타임폴리오코스닥벤처THEUNIQUE대체투자2호(종류C-I)</t>
    <phoneticPr fontId="3" type="noConversion"/>
  </si>
  <si>
    <t>KBP2021110035</t>
  </si>
  <si>
    <t>스마트대한민국라구나비대면펀드제4호</t>
    <phoneticPr fontId="3" type="noConversion"/>
  </si>
  <si>
    <t>KBP2022110018</t>
  </si>
  <si>
    <t>B01</t>
    <phoneticPr fontId="3" type="noConversion"/>
  </si>
  <si>
    <t>크레이지마인드</t>
    <phoneticPr fontId="3" type="noConversion"/>
  </si>
  <si>
    <t>KBP2024110013</t>
  </si>
  <si>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</si>
  <si>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</si>
  <si>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</si>
  <si>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</si>
  <si>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</si>
  <si>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</si>
  <si>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</si>
  <si>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</si>
  <si>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</si>
  <si>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</si>
  <si>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</si>
  <si>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</si>
  <si>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</si>
  <si>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김혜지</t>
    <phoneticPr fontId="3" type="noConversion"/>
  </si>
  <si>
    <t>스톤브릿지티케브릿징사모투자</t>
  </si>
  <si>
    <t>이찬희</t>
  </si>
  <si>
    <t>베이스메트로놈1호벤처투자조합</t>
  </si>
  <si>
    <t>KBP2024110019</t>
    <phoneticPr fontId="3" type="noConversion"/>
  </si>
  <si>
    <t>제이앤제1호사모투자</t>
    <phoneticPr fontId="3" type="noConversion"/>
  </si>
  <si>
    <t>윤광일</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</si>
  <si>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</si>
  <si>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</si>
  <si>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</si>
  <si>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</si>
  <si>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</si>
  <si>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</si>
  <si>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</si>
  <si>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B06</t>
    <phoneticPr fontId="3" type="noConversion"/>
  </si>
  <si>
    <t>김수현</t>
    <phoneticPr fontId="3" type="noConversion"/>
  </si>
  <si>
    <t>엔에이치투자증권(DLS)</t>
    <phoneticPr fontId="3" type="noConversion"/>
  </si>
  <si>
    <t>D06</t>
    <phoneticPr fontId="3" type="noConversion"/>
  </si>
  <si>
    <t>데일리임파워링바이오헬스케어펀드3호</t>
  </si>
  <si>
    <t>KBP2019110014</t>
  </si>
  <si>
    <t>소다크루</t>
  </si>
  <si>
    <t>서동현</t>
    <phoneticPr fontId="3" type="noConversion"/>
  </si>
  <si>
    <t>피치스그룹코리아</t>
  </si>
  <si>
    <t>A01</t>
    <phoneticPr fontId="3" type="noConversion"/>
  </si>
  <si>
    <t>이상민</t>
    <phoneticPr fontId="3" type="noConversion"/>
  </si>
  <si>
    <t>A07</t>
    <phoneticPr fontId="3" type="noConversion"/>
  </si>
  <si>
    <t>아이디아이디</t>
    <phoneticPr fontId="3" type="noConversion"/>
  </si>
  <si>
    <t>IBK투자증권(IPO2팀)</t>
    <phoneticPr fontId="3" type="noConversion"/>
  </si>
  <si>
    <t>타조엔터테인먼트</t>
    <phoneticPr fontId="3" type="noConversion"/>
  </si>
  <si>
    <t>표경림선임</t>
    <phoneticPr fontId="3" type="noConversion"/>
  </si>
  <si>
    <t>02-6915-5574</t>
    <phoneticPr fontId="3" type="noConversion"/>
  </si>
  <si>
    <t>lana9959@ibks.com</t>
    <phoneticPr fontId="3" type="noConversion"/>
  </si>
  <si>
    <t>Y2411D0001</t>
    <phoneticPr fontId="3" type="noConversion"/>
  </si>
  <si>
    <t>미래나노텍</t>
    <phoneticPr fontId="3" type="noConversion"/>
  </si>
  <si>
    <t>레드엔비아(구,티와이레드)</t>
    <phoneticPr fontId="3" type="noConversion"/>
  </si>
  <si>
    <t xml:space="preserve">경초현프로 </t>
    <phoneticPr fontId="3" type="noConversion"/>
  </si>
  <si>
    <t xml:space="preserve">043-710-1550, 010-8842-5265 </t>
    <phoneticPr fontId="3" type="noConversion"/>
  </si>
  <si>
    <t xml:space="preserve">chkyung@mntech.co.kr </t>
  </si>
  <si>
    <t>Y2411J0004</t>
  </si>
  <si>
    <t>애스톤사이언스</t>
    <phoneticPr fontId="3" type="noConversion"/>
  </si>
  <si>
    <t>에스테팜</t>
    <phoneticPr fontId="3" type="noConversion"/>
  </si>
  <si>
    <t>에이피트바이오</t>
    <phoneticPr fontId="3" type="noConversion"/>
  </si>
  <si>
    <t>여재현</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</si>
  <si>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</si>
  <si>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</si>
  <si>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</si>
  <si>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</si>
  <si>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최용준책임</t>
    <phoneticPr fontId="3" type="noConversion"/>
  </si>
  <si>
    <t>010-6761-3190</t>
    <phoneticPr fontId="3" type="noConversion"/>
  </si>
  <si>
    <t>emilio@tccsteel.com</t>
    <phoneticPr fontId="3" type="noConversion"/>
  </si>
  <si>
    <t>Y2411J0002</t>
  </si>
  <si>
    <t>조선방송</t>
    <phoneticPr fontId="3" type="noConversion"/>
  </si>
  <si>
    <t>오제이씨커머스</t>
    <phoneticPr fontId="3" type="noConversion"/>
  </si>
  <si>
    <t>원알로이</t>
    <phoneticPr fontId="3" type="noConversion"/>
  </si>
  <si>
    <t>우노메탈</t>
    <phoneticPr fontId="3" type="noConversion"/>
  </si>
  <si>
    <t>서경덕</t>
    <phoneticPr fontId="3" type="noConversion"/>
  </si>
  <si>
    <t>DRAFT보고서 : 2024-11-20</t>
    <phoneticPr fontId="3" type="noConversion"/>
  </si>
  <si>
    <t>최수민</t>
    <phoneticPr fontId="3" type="noConversion"/>
  </si>
  <si>
    <t>이상민</t>
    <phoneticPr fontId="3" type="noConversion"/>
  </si>
  <si>
    <t>서경덕</t>
    <phoneticPr fontId="3" type="noConversion"/>
  </si>
  <si>
    <t>서경덕</t>
    <phoneticPr fontId="3" type="noConversion"/>
  </si>
  <si>
    <t>원정우</t>
    <phoneticPr fontId="3" type="noConversion"/>
  </si>
  <si>
    <t>연합뉴스 추가공수 3.0</t>
    <phoneticPr fontId="3" type="noConversion"/>
  </si>
  <si>
    <t>최수민</t>
    <phoneticPr fontId="3" type="noConversion"/>
  </si>
  <si>
    <t>정재형</t>
    <phoneticPr fontId="3" type="noConversion"/>
  </si>
  <si>
    <t>변혜진</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</si>
  <si>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</si>
  <si>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</si>
  <si>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</si>
  <si>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</si>
  <si>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</si>
  <si>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</si>
  <si>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</si>
  <si>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</si>
  <si>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</si>
  <si>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</si>
  <si>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</si>
  <si>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</si>
  <si>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</si>
  <si>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</si>
  <si>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</si>
  <si>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</si>
  <si>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</si>
  <si>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</si>
  <si>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</si>
  <si>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</si>
  <si>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</si>
  <si>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</si>
  <si>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</si>
  <si>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</si>
  <si>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</si>
  <si>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</si>
  <si>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</si>
  <si>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</si>
  <si>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</si>
  <si>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</si>
  <si>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</si>
  <si>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</si>
  <si>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</si>
  <si>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</si>
  <si>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</si>
  <si>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</si>
  <si>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</si>
  <si>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</si>
  <si>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</si>
  <si>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</si>
  <si>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</si>
  <si>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</si>
  <si>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</si>
  <si>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</si>
  <si>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</si>
  <si>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</si>
  <si>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</si>
  <si>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</si>
  <si>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</si>
  <si>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</si>
  <si>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</si>
  <si>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</si>
  <si>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</si>
  <si>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</si>
  <si>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</si>
  <si>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</si>
  <si>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</si>
  <si>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</si>
  <si>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</si>
  <si>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</si>
  <si>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</si>
  <si>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</si>
  <si>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</si>
  <si>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</si>
  <si>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</si>
  <si>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</si>
  <si>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</si>
  <si>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</si>
  <si>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</si>
  <si>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</si>
  <si>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</si>
  <si>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</si>
  <si>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</si>
  <si>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</si>
  <si>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</si>
  <si>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</si>
  <si>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</si>
  <si>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</si>
  <si>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</si>
  <si>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</si>
  <si>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</si>
  <si>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</si>
  <si>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</si>
  <si>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</si>
  <si>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</si>
  <si>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</si>
  <si>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</si>
  <si>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</si>
  <si>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</si>
  <si>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</si>
  <si>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</si>
  <si>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</si>
  <si>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</si>
  <si>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</si>
  <si>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최수민(분배필요)</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</si>
  <si>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</si>
  <si>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</si>
  <si>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</si>
  <si>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</si>
  <si>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</si>
  <si>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</si>
  <si>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</si>
  <si>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</si>
  <si>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</si>
  <si>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</si>
  <si>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</si>
  <si>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</si>
  <si>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</si>
  <si>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</si>
  <si>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</si>
  <si>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</si>
  <si>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</si>
  <si>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</si>
  <si>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</si>
  <si>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</si>
  <si>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</si>
  <si>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</si>
  <si>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</si>
  <si>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</si>
  <si>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</si>
  <si>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</si>
  <si>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</si>
  <si>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</si>
  <si>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</si>
  <si>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</si>
  <si>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</si>
  <si>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</si>
  <si>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</si>
  <si>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</si>
  <si>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</si>
  <si>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</si>
  <si>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정민지</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</si>
  <si>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</si>
  <si>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</si>
  <si>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</si>
  <si>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</si>
  <si>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</si>
  <si>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</si>
  <si>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</si>
  <si>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</si>
  <si>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</si>
  <si>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</si>
  <si>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</si>
  <si>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</si>
  <si>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</si>
  <si>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</si>
  <si>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</si>
  <si>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</si>
  <si>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</si>
  <si>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</si>
  <si>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</si>
  <si>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</si>
  <si>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</si>
  <si>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</si>
  <si>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</si>
  <si>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</si>
  <si>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</si>
  <si>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</si>
  <si>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</si>
  <si>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</si>
  <si>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</si>
  <si>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</si>
  <si>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</si>
  <si>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</si>
  <si>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</si>
  <si>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</si>
  <si>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</si>
  <si>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</si>
  <si>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</si>
  <si>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</si>
  <si>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</si>
  <si>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</si>
  <si>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</si>
  <si>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</si>
  <si>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</si>
  <si>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</si>
  <si>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</si>
  <si>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</si>
  <si>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</si>
  <si>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</si>
  <si>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</si>
  <si>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</si>
  <si>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</si>
  <si>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</si>
  <si>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</si>
  <si>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</si>
  <si>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</si>
  <si>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</si>
  <si>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</si>
  <si>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</si>
  <si>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</si>
  <si>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</si>
  <si>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</si>
  <si>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</si>
  <si>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</si>
  <si>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</si>
  <si>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</si>
  <si>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</si>
  <si>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</si>
  <si>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</si>
  <si>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</si>
  <si>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</si>
  <si>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</si>
  <si>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</si>
  <si>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</si>
  <si>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</si>
  <si>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</si>
  <si>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</si>
  <si>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</si>
  <si>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</si>
  <si>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</si>
  <si>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</si>
  <si>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</si>
  <si>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</si>
  <si>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</si>
  <si>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</si>
  <si>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</si>
  <si>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</si>
  <si>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</si>
  <si>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</si>
  <si>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</si>
  <si>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</si>
  <si>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</si>
  <si>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</si>
  <si>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</si>
  <si>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</si>
  <si>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</si>
  <si>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</si>
  <si>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</si>
  <si>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</si>
  <si>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</si>
  <si>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</si>
  <si>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</si>
  <si>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</si>
  <si>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</si>
  <si>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</si>
  <si>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</si>
  <si>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</si>
  <si>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</si>
  <si>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</si>
  <si>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</si>
  <si>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</si>
  <si>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</si>
  <si>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</si>
  <si>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</si>
  <si>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백형진(분배필요)</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</si>
  <si>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</si>
  <si>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</si>
  <si>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</si>
  <si>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</si>
  <si>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</si>
  <si>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</si>
  <si>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</si>
  <si>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</si>
  <si>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</si>
  <si>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</si>
  <si>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</si>
  <si>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</si>
  <si>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</si>
  <si>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</si>
  <si>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</si>
  <si>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</si>
  <si>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</si>
  <si>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</si>
  <si>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</si>
  <si>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</si>
  <si>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</si>
  <si>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</si>
  <si>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</si>
  <si>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</si>
  <si>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</si>
  <si>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서수빈</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</si>
  <si>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</si>
  <si>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</si>
  <si>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</si>
  <si>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</si>
  <si>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</si>
  <si>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</si>
  <si>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</si>
  <si>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</si>
  <si>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</si>
  <si>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</si>
  <si>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</si>
  <si>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</si>
  <si>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</si>
  <si>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</si>
  <si>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</si>
  <si>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</si>
  <si>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</si>
  <si>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</si>
  <si>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</si>
  <si>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</si>
  <si>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</si>
  <si>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</si>
  <si>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</si>
  <si>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</si>
  <si>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</si>
  <si>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</si>
  <si>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</si>
  <si>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</si>
  <si>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</si>
  <si>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</si>
  <si>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</si>
  <si>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</si>
  <si>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</si>
  <si>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</si>
  <si>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</si>
  <si>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</si>
  <si>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</si>
  <si>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</si>
  <si>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</si>
  <si>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</si>
  <si>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</si>
  <si>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</si>
  <si>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</si>
  <si>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</si>
  <si>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</si>
  <si>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</si>
  <si>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</si>
  <si>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</si>
  <si>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</si>
  <si>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</si>
  <si>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</si>
  <si>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</si>
  <si>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</si>
  <si>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</si>
  <si>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</si>
  <si>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</si>
  <si>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</si>
  <si>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</si>
  <si>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</si>
  <si>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</si>
  <si>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</si>
  <si>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</si>
  <si>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</si>
  <si>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</si>
  <si>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</si>
  <si>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</si>
  <si>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</si>
  <si>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</si>
  <si>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</si>
  <si>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</si>
  <si>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</si>
  <si>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</si>
  <si>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</si>
  <si>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</si>
  <si>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</si>
  <si>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</si>
  <si>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</si>
  <si>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</si>
  <si>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</si>
  <si>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</si>
  <si>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</si>
  <si>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</si>
  <si>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</si>
  <si>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</si>
  <si>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</si>
  <si>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</si>
  <si>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</si>
  <si>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</si>
  <si>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</si>
  <si>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</si>
  <si>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</si>
  <si>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</si>
  <si>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</si>
  <si>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</si>
  <si>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</si>
  <si>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</si>
  <si>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</si>
  <si>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</si>
  <si>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</si>
  <si>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</si>
  <si>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</si>
  <si>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</si>
  <si>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</si>
  <si>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</si>
  <si>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</si>
  <si>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</si>
  <si>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</si>
  <si>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</si>
  <si>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</si>
  <si>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</si>
  <si>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</si>
  <si>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</si>
  <si>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</si>
  <si>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</si>
  <si>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</si>
  <si>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</si>
  <si>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</si>
  <si>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</si>
  <si>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</si>
  <si>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</si>
  <si>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</si>
  <si>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</si>
  <si>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</si>
  <si>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</si>
  <si>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</si>
  <si>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</si>
  <si>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</si>
  <si>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</si>
  <si>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</si>
  <si>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</si>
  <si>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</si>
  <si>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</si>
  <si>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</si>
  <si>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</si>
  <si>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</si>
  <si>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</si>
  <si>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</si>
  <si>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</si>
  <si>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</si>
  <si>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</si>
  <si>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</si>
  <si>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</si>
  <si>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</si>
  <si>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</si>
  <si>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</si>
  <si>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</si>
  <si>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</si>
  <si>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</si>
  <si>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</si>
  <si>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</si>
  <si>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</si>
  <si>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</si>
  <si>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</si>
  <si>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</si>
  <si>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</si>
  <si>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</si>
  <si>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</si>
  <si>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</si>
  <si>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</si>
  <si>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</si>
  <si>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</si>
  <si>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</si>
  <si>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</si>
  <si>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</si>
  <si>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</si>
  <si>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</si>
  <si>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</si>
  <si>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</si>
  <si>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</si>
  <si>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</si>
  <si>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</si>
  <si>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</si>
  <si>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</si>
  <si>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</si>
  <si>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</si>
  <si>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</si>
  <si>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</si>
  <si>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</si>
  <si>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</si>
  <si>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</si>
  <si>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</si>
  <si>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</si>
  <si>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</si>
  <si>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</si>
  <si>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</si>
  <si>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</si>
  <si>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</si>
  <si>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</si>
  <si>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</si>
  <si>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</si>
  <si>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</si>
  <si>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</si>
  <si>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</si>
  <si>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</si>
  <si>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</si>
  <si>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</si>
  <si>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</si>
  <si>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</si>
  <si>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</si>
  <si>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</si>
  <si>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</si>
  <si>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</si>
  <si>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</si>
  <si>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</si>
  <si>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</si>
  <si>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</si>
  <si>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</si>
  <si>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</si>
  <si>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</si>
  <si>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</si>
  <si>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</si>
  <si>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</si>
  <si>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</si>
  <si>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</si>
  <si>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</si>
  <si>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</si>
  <si>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</si>
  <si>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</si>
  <si>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</si>
  <si>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</si>
  <si>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</si>
  <si>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</si>
  <si>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</si>
  <si>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</si>
  <si>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</si>
  <si>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</si>
  <si>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</si>
  <si>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</si>
  <si>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</si>
  <si>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</si>
  <si>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</si>
  <si>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</si>
  <si>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</si>
  <si>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</si>
  <si>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</si>
  <si>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</si>
  <si>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</si>
  <si>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</si>
  <si>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</si>
  <si>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</si>
  <si>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</si>
  <si>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</si>
  <si>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</si>
  <si>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</si>
  <si>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</si>
  <si>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</si>
  <si>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</si>
  <si>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</si>
  <si>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</si>
  <si>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</si>
  <si>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</si>
  <si>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</si>
  <si>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</si>
  <si>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</si>
  <si>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</si>
  <si>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</si>
  <si>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</si>
  <si>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</si>
  <si>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</si>
  <si>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</si>
  <si>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</si>
  <si>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</si>
  <si>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</si>
  <si>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</si>
  <si>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</si>
  <si>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</si>
  <si>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</si>
  <si>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</si>
  <si>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</si>
  <si>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</si>
  <si>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</si>
  <si>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</si>
  <si>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</si>
  <si>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</si>
  <si>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</si>
  <si>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</si>
  <si>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</si>
  <si>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</si>
  <si>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</si>
  <si>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</si>
  <si>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</si>
  <si>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</si>
  <si>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</si>
  <si>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</si>
  <si>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</si>
  <si>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</si>
  <si>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</si>
  <si>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</si>
  <si>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</si>
  <si>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</si>
  <si>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</si>
  <si>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</si>
  <si>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</si>
  <si>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</si>
  <si>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</si>
  <si>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</si>
  <si>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</si>
  <si>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</si>
  <si>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</si>
  <si>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</si>
  <si>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</si>
  <si>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</si>
  <si>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</si>
  <si>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</si>
  <si>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</si>
  <si>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</si>
  <si>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</si>
  <si>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</si>
  <si>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</si>
  <si>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</si>
  <si>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</si>
  <si>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</si>
  <si>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</si>
  <si>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</si>
  <si>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</si>
  <si>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</si>
  <si>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</si>
  <si>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</si>
  <si>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</si>
  <si>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</si>
  <si>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</si>
  <si>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</si>
  <si>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</si>
  <si>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</si>
  <si>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</si>
  <si>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이상민</t>
    <phoneticPr fontId="3" type="noConversion"/>
  </si>
  <si>
    <t>KBP2024110022</t>
  </si>
  <si>
    <t>김영하</t>
    <phoneticPr fontId="3" type="noConversion"/>
  </si>
  <si>
    <t>IMM세컨더리벤처펀드5호</t>
  </si>
  <si>
    <t>KBP2022060001</t>
  </si>
  <si>
    <t>이문수</t>
    <phoneticPr fontId="3" type="noConversion"/>
  </si>
  <si>
    <t>IMM세컨더리벤처펀드5호</t>
    <phoneticPr fontId="3" type="noConversion"/>
  </si>
  <si>
    <t>IMM세컨더리벤처펀드5호</t>
    <phoneticPr fontId="3" type="noConversion"/>
  </si>
  <si>
    <t>재평가</t>
    <phoneticPr fontId="3" type="noConversion"/>
  </si>
  <si>
    <t>두나무</t>
    <phoneticPr fontId="3" type="noConversion"/>
  </si>
  <si>
    <t xml:space="preserve">분기 </t>
    <phoneticPr fontId="3" type="noConversion"/>
  </si>
  <si>
    <t>-</t>
    <phoneticPr fontId="3" type="noConversion"/>
  </si>
  <si>
    <t>[6]기타기관펀드(기초자산)</t>
    <phoneticPr fontId="3" type="noConversion"/>
  </si>
  <si>
    <t>김수현</t>
    <phoneticPr fontId="3" type="noConversion"/>
  </si>
  <si>
    <t>-</t>
    <phoneticPr fontId="3" type="noConversion"/>
  </si>
  <si>
    <t>기초자산</t>
    <phoneticPr fontId="3" type="noConversion"/>
  </si>
  <si>
    <t>아이씨엠</t>
    <phoneticPr fontId="3" type="noConversion"/>
  </si>
  <si>
    <t xml:space="preserve">분기 </t>
    <phoneticPr fontId="3" type="noConversion"/>
  </si>
  <si>
    <t>2024.09.30</t>
    <phoneticPr fontId="3" type="noConversion"/>
  </si>
  <si>
    <t>보고서제공X</t>
    <phoneticPr fontId="3" type="noConversion"/>
  </si>
  <si>
    <t>김수현</t>
    <phoneticPr fontId="3" type="noConversion"/>
  </si>
  <si>
    <t>IMM세컨더리벤처펀드5호</t>
    <phoneticPr fontId="3" type="noConversion"/>
  </si>
  <si>
    <t>재평가</t>
    <phoneticPr fontId="3" type="noConversion"/>
  </si>
  <si>
    <t>에스켐</t>
    <phoneticPr fontId="3" type="noConversion"/>
  </si>
  <si>
    <t>A01</t>
    <phoneticPr fontId="3" type="noConversion"/>
  </si>
  <si>
    <t>보고서제공X</t>
    <phoneticPr fontId="3" type="noConversion"/>
  </si>
  <si>
    <t>[6]기타기관펀드(기초자산)</t>
    <phoneticPr fontId="3" type="noConversion"/>
  </si>
  <si>
    <t>김예림</t>
    <phoneticPr fontId="3" type="noConversion"/>
  </si>
  <si>
    <t>휴민로보틱스(구,휴민텍)</t>
    <phoneticPr fontId="3" type="noConversion"/>
  </si>
  <si>
    <t>[6]기타기관펀드(기초자산)</t>
    <phoneticPr fontId="3" type="noConversion"/>
  </si>
  <si>
    <t>변혜진</t>
    <phoneticPr fontId="3" type="noConversion"/>
  </si>
  <si>
    <t>씨피랩스(구,코인플러그)</t>
    <phoneticPr fontId="3" type="noConversion"/>
  </si>
  <si>
    <t>A01</t>
    <phoneticPr fontId="3" type="noConversion"/>
  </si>
  <si>
    <t>-</t>
    <phoneticPr fontId="3" type="noConversion"/>
  </si>
  <si>
    <t>정은채</t>
    <phoneticPr fontId="3" type="noConversion"/>
  </si>
  <si>
    <t>A07</t>
    <phoneticPr fontId="3" type="noConversion"/>
  </si>
  <si>
    <t>IMM세컨더리벤처펀드5호</t>
    <phoneticPr fontId="3" type="noConversion"/>
  </si>
  <si>
    <t>AK홀딩스</t>
    <phoneticPr fontId="3" type="noConversion"/>
  </si>
  <si>
    <r>
      <t>D</t>
    </r>
    <r>
      <rPr>
        <sz val="10"/>
        <rFont val="맑은 고딕"/>
        <family val="2"/>
        <charset val="129"/>
        <scheme val="minor"/>
      </rPr>
      <t>01</t>
    </r>
    <phoneticPr fontId="3" type="noConversion"/>
  </si>
  <si>
    <t>상장</t>
    <phoneticPr fontId="3" type="noConversion"/>
  </si>
  <si>
    <t>로보에테크놀로지</t>
    <phoneticPr fontId="3" type="noConversion"/>
  </si>
  <si>
    <t>조현우</t>
    <phoneticPr fontId="3" type="noConversion"/>
  </si>
  <si>
    <t>아이디어허브</t>
    <phoneticPr fontId="3" type="noConversion"/>
  </si>
  <si>
    <t>오수현</t>
    <phoneticPr fontId="3" type="noConversion"/>
  </si>
  <si>
    <t>다원메닥스</t>
    <phoneticPr fontId="3" type="noConversion"/>
  </si>
  <si>
    <t>이문수</t>
    <phoneticPr fontId="3" type="noConversion"/>
  </si>
  <si>
    <t>엠아이티</t>
    <phoneticPr fontId="3" type="noConversion"/>
  </si>
  <si>
    <t>백형진</t>
    <phoneticPr fontId="3" type="noConversion"/>
  </si>
  <si>
    <t>그래피</t>
    <phoneticPr fontId="3" type="noConversion"/>
  </si>
  <si>
    <t>김에스더</t>
    <phoneticPr fontId="3" type="noConversion"/>
  </si>
  <si>
    <t>데이블</t>
    <phoneticPr fontId="3" type="noConversion"/>
  </si>
  <si>
    <t>정재형</t>
    <phoneticPr fontId="3" type="noConversion"/>
  </si>
  <si>
    <t>코넥</t>
    <phoneticPr fontId="3" type="noConversion"/>
  </si>
  <si>
    <t>TimeTree, Inc.</t>
    <phoneticPr fontId="3" type="noConversion"/>
  </si>
  <si>
    <t>KBP2021110044</t>
  </si>
  <si>
    <t>신원준</t>
    <phoneticPr fontId="3" type="noConversion"/>
  </si>
  <si>
    <t>노머스</t>
    <phoneticPr fontId="3" type="noConversion"/>
  </si>
  <si>
    <t>분기</t>
    <phoneticPr fontId="3" type="noConversion"/>
  </si>
  <si>
    <t>최수민</t>
    <phoneticPr fontId="3" type="noConversion"/>
  </si>
  <si>
    <t>엔피코어</t>
    <phoneticPr fontId="3" type="noConversion"/>
  </si>
  <si>
    <t>오렌지스퀘어(구,벨소프트)</t>
    <phoneticPr fontId="3" type="noConversion"/>
  </si>
  <si>
    <t>윤광일</t>
    <phoneticPr fontId="3" type="noConversion"/>
  </si>
  <si>
    <t>배터리솔루션즈(구,세기리텍)</t>
    <phoneticPr fontId="3" type="noConversion"/>
  </si>
  <si>
    <t>이지템</t>
    <phoneticPr fontId="3" type="noConversion"/>
  </si>
  <si>
    <t>원정우</t>
    <phoneticPr fontId="3" type="noConversion"/>
  </si>
  <si>
    <t>마이크로트</t>
    <phoneticPr fontId="3" type="noConversion"/>
  </si>
  <si>
    <t>이상민</t>
    <phoneticPr fontId="3" type="noConversion"/>
  </si>
  <si>
    <t>네오위즈홀딩스펀드(기초자산)</t>
    <phoneticPr fontId="3" type="noConversion"/>
  </si>
  <si>
    <t>평가담당자
(분배)</t>
    <phoneticPr fontId="3" type="noConversion"/>
  </si>
  <si>
    <t>가중치</t>
    <phoneticPr fontId="3" type="noConversion"/>
  </si>
  <si>
    <t>전기평가</t>
    <phoneticPr fontId="3" type="noConversion"/>
  </si>
  <si>
    <t>자료요청 RM</t>
    <phoneticPr fontId="3" type="noConversion"/>
  </si>
  <si>
    <t>결과보고서송부 RM</t>
    <phoneticPr fontId="3" type="noConversion"/>
  </si>
  <si>
    <t>에너지인프라자산운용</t>
    <phoneticPr fontId="3" type="noConversion"/>
  </si>
  <si>
    <t>재평가</t>
    <phoneticPr fontId="3" type="noConversion"/>
  </si>
  <si>
    <t>에너지인프라에너지신산업전문투자형사모투자신탁</t>
    <phoneticPr fontId="3" type="noConversion"/>
  </si>
  <si>
    <t>B02</t>
    <phoneticPr fontId="3" type="noConversion"/>
  </si>
  <si>
    <t>-</t>
    <phoneticPr fontId="3" type="noConversion"/>
  </si>
  <si>
    <t>미정</t>
    <phoneticPr fontId="3" type="noConversion"/>
  </si>
  <si>
    <t>02-3775-9515, 010-2896-5400</t>
    <phoneticPr fontId="3" type="noConversion"/>
  </si>
  <si>
    <t>chaerin@miraeasset.com</t>
    <phoneticPr fontId="3" type="noConversion"/>
  </si>
  <si>
    <t>2024.12.31</t>
    <phoneticPr fontId="3" type="noConversion"/>
  </si>
  <si>
    <t>[Y]금융기관</t>
    <phoneticPr fontId="3" type="noConversion"/>
  </si>
  <si>
    <t>대체평가3사업본부</t>
    <phoneticPr fontId="3" type="noConversion"/>
  </si>
  <si>
    <t>회계반영</t>
    <phoneticPr fontId="3" type="noConversion"/>
  </si>
  <si>
    <t>개별종목</t>
    <phoneticPr fontId="3" type="noConversion"/>
  </si>
  <si>
    <t>Y000253</t>
    <phoneticPr fontId="3" type="noConversion"/>
  </si>
  <si>
    <t>에너지인프라자산운용</t>
    <phoneticPr fontId="3" type="noConversion"/>
  </si>
  <si>
    <t>신규</t>
    <phoneticPr fontId="3" type="noConversion"/>
  </si>
  <si>
    <t>해남솔라시도태양광발전사업</t>
  </si>
  <si>
    <t>KBP2024120004</t>
    <phoneticPr fontId="3" type="noConversion"/>
  </si>
  <si>
    <t>홍채린매니저</t>
    <phoneticPr fontId="3" type="noConversion"/>
  </si>
  <si>
    <t>새만금육상태양광발전사업</t>
    <phoneticPr fontId="3" type="noConversion"/>
  </si>
  <si>
    <t>KBP2024120005</t>
    <phoneticPr fontId="3" type="noConversion"/>
  </si>
  <si>
    <t>영덕남정풍력발전사업</t>
  </si>
  <si>
    <t>KBP2024120006</t>
    <phoneticPr fontId="3" type="noConversion"/>
  </si>
  <si>
    <t>영덕남부풍력발전사업</t>
  </si>
  <si>
    <t>KBP2024120007</t>
    <phoneticPr fontId="3" type="noConversion"/>
  </si>
  <si>
    <t>광주상무지구연료전지발전사업</t>
  </si>
  <si>
    <t>KBP2024120008</t>
    <phoneticPr fontId="3" type="noConversion"/>
  </si>
  <si>
    <t>제주한림해상풍력발전사업</t>
  </si>
  <si>
    <t>KBP2024120009</t>
    <phoneticPr fontId="3" type="noConversion"/>
  </si>
  <si>
    <t>태안이원호수상태양광발전사업</t>
  </si>
  <si>
    <t>KBP2024120010</t>
    <phoneticPr fontId="3" type="noConversion"/>
  </si>
  <si>
    <t>호주Queensland태양광발전사업</t>
  </si>
  <si>
    <t>KBP2024120011</t>
    <phoneticPr fontId="3" type="noConversion"/>
  </si>
  <si>
    <t>A04</t>
    <phoneticPr fontId="3" type="noConversion"/>
  </si>
  <si>
    <t>BSK7호E-신산업투자조합</t>
  </si>
  <si>
    <t>KBP2019120020</t>
  </si>
  <si>
    <t>B01</t>
    <phoneticPr fontId="3" type="noConversion"/>
  </si>
  <si>
    <t>키페어</t>
  </si>
  <si>
    <t>하우스앤비욘드</t>
  </si>
  <si>
    <t>D02</t>
  </si>
  <si>
    <t>립하이</t>
  </si>
  <si>
    <t>원프레딕트</t>
  </si>
  <si>
    <t>그래핀스퀘어</t>
  </si>
  <si>
    <t>씨앤유글로벌</t>
  </si>
  <si>
    <t>스타코프</t>
  </si>
  <si>
    <t>김영환</t>
  </si>
  <si>
    <t>코너스</t>
  </si>
  <si>
    <t>박솔민</t>
    <phoneticPr fontId="3" type="noConversion"/>
  </si>
  <si>
    <t>퓨리켐</t>
  </si>
  <si>
    <t>엔라이튼(구,솔라커넥트)</t>
  </si>
  <si>
    <t>아르케</t>
  </si>
  <si>
    <t>미정</t>
    <phoneticPr fontId="3" type="noConversion"/>
  </si>
  <si>
    <t>02-3775-9515, 010-2896-5400</t>
    <phoneticPr fontId="3" type="noConversion"/>
  </si>
  <si>
    <t>chaerin@miraeasset.com</t>
    <phoneticPr fontId="3" type="noConversion"/>
  </si>
  <si>
    <t>개별종목</t>
    <phoneticPr fontId="3" type="noConversion"/>
  </si>
  <si>
    <t>Y000253</t>
    <phoneticPr fontId="3" type="noConversion"/>
  </si>
  <si>
    <t>미정</t>
    <phoneticPr fontId="3" type="noConversion"/>
  </si>
  <si>
    <t>02-3775-9515, 010-2896-5400</t>
    <phoneticPr fontId="3" type="noConversion"/>
  </si>
  <si>
    <t>[Y]금융기관</t>
    <phoneticPr fontId="3" type="noConversion"/>
  </si>
  <si>
    <t>신규</t>
    <phoneticPr fontId="3" type="noConversion"/>
  </si>
  <si>
    <t>회계반영</t>
    <phoneticPr fontId="3" type="noConversion"/>
  </si>
  <si>
    <t>마이다스에이치앤티</t>
    <phoneticPr fontId="3" type="noConversion"/>
  </si>
  <si>
    <t>홍채린매니저</t>
    <phoneticPr fontId="3" type="noConversion"/>
  </si>
  <si>
    <t>[Y]금융기관</t>
    <phoneticPr fontId="3" type="noConversion"/>
  </si>
  <si>
    <t>피엠그로우</t>
  </si>
  <si>
    <t>e-신산업LB펀드1호</t>
  </si>
  <si>
    <t>KBP2019120019</t>
  </si>
  <si>
    <t>피엠그로우</t>
    <phoneticPr fontId="3" type="noConversion"/>
  </si>
  <si>
    <t>ReCarbon, Inc.</t>
  </si>
  <si>
    <t>KBP2020120191</t>
  </si>
  <si>
    <t>스탠다드에너지</t>
  </si>
  <si>
    <t>비트센싱</t>
  </si>
  <si>
    <t>유재호</t>
    <phoneticPr fontId="3" type="noConversion"/>
  </si>
  <si>
    <t>노타</t>
  </si>
  <si>
    <t>채동우</t>
    <phoneticPr fontId="3" type="noConversion"/>
  </si>
  <si>
    <t>지필로스</t>
  </si>
  <si>
    <t>마그나e-신산업펀드</t>
    <phoneticPr fontId="3" type="noConversion"/>
  </si>
  <si>
    <t>KBP2024120012</t>
    <phoneticPr fontId="3" type="noConversion"/>
  </si>
  <si>
    <t>오컴퍼니</t>
  </si>
  <si>
    <t>딥스마텍</t>
  </si>
  <si>
    <t>송현e-신산업펀드</t>
  </si>
  <si>
    <t>KBP2019120018</t>
  </si>
  <si>
    <t>뷰온</t>
  </si>
  <si>
    <t>쏘카</t>
  </si>
  <si>
    <t>트리노테크놀로지</t>
  </si>
  <si>
    <t>D03</t>
    <phoneticPr fontId="3" type="noConversion"/>
  </si>
  <si>
    <t>김혜지</t>
    <phoneticPr fontId="3" type="noConversion"/>
  </si>
  <si>
    <t>인포웍스</t>
  </si>
  <si>
    <t>BSK10호E-신산업투자조합</t>
    <phoneticPr fontId="3" type="noConversion"/>
  </si>
  <si>
    <t>KBP2024120013</t>
    <phoneticPr fontId="3" type="noConversion"/>
  </si>
  <si>
    <t>쎄미하우</t>
  </si>
  <si>
    <t>이큐브랩</t>
  </si>
  <si>
    <t>바이오프렌즈</t>
  </si>
  <si>
    <t>서경덕</t>
    <phoneticPr fontId="3" type="noConversion"/>
  </si>
  <si>
    <t>미코파워</t>
  </si>
  <si>
    <t>시너지</t>
  </si>
  <si>
    <t>판다코리아닷컴</t>
  </si>
  <si>
    <t>하이드로럭스</t>
  </si>
  <si>
    <t>아우토크립트</t>
  </si>
  <si>
    <t>비이아이랩</t>
  </si>
  <si>
    <t>백퍼센트</t>
  </si>
  <si>
    <t>페리지에어로스페이스(구,페리지항공우주)</t>
  </si>
  <si>
    <t>웨이비스</t>
  </si>
  <si>
    <t>서동현</t>
    <phoneticPr fontId="3" type="noConversion"/>
  </si>
  <si>
    <t>엣지크로스</t>
  </si>
  <si>
    <t>유아이탄소중립e-신산업육성펀드</t>
  </si>
  <si>
    <t>KBP2024120014</t>
    <phoneticPr fontId="3" type="noConversion"/>
  </si>
  <si>
    <t>에버온</t>
  </si>
  <si>
    <t>넥서스비</t>
  </si>
  <si>
    <t>신승철</t>
    <phoneticPr fontId="3" type="noConversion"/>
  </si>
  <si>
    <t>내일테크놀로지</t>
  </si>
  <si>
    <t>코솔러스</t>
  </si>
  <si>
    <t>이알</t>
  </si>
  <si>
    <t>위지온</t>
  </si>
  <si>
    <t>지엘켐</t>
  </si>
  <si>
    <t>이상민</t>
    <phoneticPr fontId="3" type="noConversion"/>
  </si>
  <si>
    <t>에스유엠</t>
  </si>
  <si>
    <t>미정</t>
    <phoneticPr fontId="3" type="noConversion"/>
  </si>
  <si>
    <t>T000131</t>
  </si>
  <si>
    <t>에너지인프라자산운용(수익증권)</t>
  </si>
  <si>
    <t>[T]기타보험기관[1본부]</t>
    <phoneticPr fontId="3" type="noConversion"/>
  </si>
  <si>
    <t>A07</t>
    <phoneticPr fontId="3" type="noConversion"/>
  </si>
  <si>
    <t>롯데벤처스(구,롯데액셀러레이터)</t>
  </si>
  <si>
    <t>보맵</t>
  </si>
  <si>
    <t>A01</t>
    <phoneticPr fontId="37" type="noConversion"/>
  </si>
  <si>
    <t>경영기획팀김현진</t>
    <phoneticPr fontId="3" type="noConversion"/>
  </si>
  <si>
    <t xml:space="preserve">02-2051-1523  </t>
    <phoneticPr fontId="3" type="noConversion"/>
  </si>
  <si>
    <t>hj.kim43@lotte.net</t>
    <phoneticPr fontId="3" type="noConversion"/>
  </si>
  <si>
    <t>보맵 보통주</t>
  </si>
  <si>
    <t>[A]롯데그룹</t>
    <phoneticPr fontId="3" type="noConversion"/>
  </si>
  <si>
    <t>-</t>
    <phoneticPr fontId="3" type="noConversion"/>
  </si>
  <si>
    <t>해빛</t>
  </si>
  <si>
    <t>해빛 RCPS</t>
  </si>
  <si>
    <t>[A]롯데그룹</t>
    <phoneticPr fontId="3" type="noConversion"/>
  </si>
  <si>
    <t>센스톤</t>
  </si>
  <si>
    <t>A05</t>
    <phoneticPr fontId="37" type="noConversion"/>
  </si>
  <si>
    <t>연말</t>
    <phoneticPr fontId="3" type="noConversion"/>
  </si>
  <si>
    <t>경영기획팀김현진</t>
    <phoneticPr fontId="3" type="noConversion"/>
  </si>
  <si>
    <t xml:space="preserve">02-2051-1523  </t>
    <phoneticPr fontId="3" type="noConversion"/>
  </si>
  <si>
    <t>hj.kim43@lotte.net</t>
    <phoneticPr fontId="3" type="noConversion"/>
  </si>
  <si>
    <t>센스톤 CPS</t>
  </si>
  <si>
    <t>프링커코리아(구,스케치온)</t>
  </si>
  <si>
    <t>프링커코리아 RCPS</t>
  </si>
  <si>
    <t>모비두</t>
  </si>
  <si>
    <t>모비두 CPS</t>
  </si>
  <si>
    <t>모비두 CPS(구주)</t>
  </si>
  <si>
    <t>링크플로우</t>
  </si>
  <si>
    <t>링크플로우 RCPS(20171110)</t>
    <phoneticPr fontId="37" type="noConversion"/>
  </si>
  <si>
    <t>링크플로우 RCPS(20180730)</t>
    <phoneticPr fontId="37" type="noConversion"/>
  </si>
  <si>
    <t>대디포베베</t>
  </si>
  <si>
    <t>대디포베베 RCPS(20180920)</t>
    <phoneticPr fontId="37" type="noConversion"/>
  </si>
  <si>
    <t>대디포베베 RCPS(20190529)</t>
    <phoneticPr fontId="37" type="noConversion"/>
  </si>
  <si>
    <t>대디포베베 RCPS(20190719)</t>
    <phoneticPr fontId="37" type="noConversion"/>
  </si>
  <si>
    <t>니더</t>
  </si>
  <si>
    <t>니더 RCPS</t>
  </si>
  <si>
    <t>김영하</t>
    <phoneticPr fontId="3" type="noConversion"/>
  </si>
  <si>
    <t>피엘지</t>
  </si>
  <si>
    <t>피엘지 RCPS(20201217)</t>
    <phoneticPr fontId="37" type="noConversion"/>
  </si>
  <si>
    <t>피엘지 RCPS(20210709)</t>
    <phoneticPr fontId="37" type="noConversion"/>
  </si>
  <si>
    <t>더플랜잇</t>
  </si>
  <si>
    <t>더플랜잇 RCPS(20190104)</t>
    <phoneticPr fontId="37" type="noConversion"/>
  </si>
  <si>
    <t>더플랜잇 RCPS(20210326)</t>
    <phoneticPr fontId="37" type="noConversion"/>
  </si>
  <si>
    <t>아자스쿨</t>
  </si>
  <si>
    <t>아자스쿨 RCPS(20180525)</t>
    <phoneticPr fontId="37" type="noConversion"/>
  </si>
  <si>
    <t>아자스쿨 RCPS(20210514)</t>
    <phoneticPr fontId="37" type="noConversion"/>
  </si>
  <si>
    <t>씨브이티</t>
  </si>
  <si>
    <t>씨브이티 RCPS</t>
  </si>
  <si>
    <t>라이트브라더스</t>
  </si>
  <si>
    <t>라이트브라더스 RCPS(20210222)</t>
  </si>
  <si>
    <t>라이트브라더스 RCPS(20211217)</t>
  </si>
  <si>
    <t>라이트브라더스 RCPS(20220120)</t>
  </si>
  <si>
    <t>라이트브라더스 RCPS(20220126)</t>
  </si>
  <si>
    <t>미로</t>
  </si>
  <si>
    <t>미로 RCPS(20190222)</t>
  </si>
  <si>
    <t>미로 RCPS(20190621)</t>
  </si>
  <si>
    <t>미로 RCPS(20200529)</t>
  </si>
  <si>
    <t>코너마켓</t>
  </si>
  <si>
    <t>코너마켓 CPS(20190124)</t>
  </si>
  <si>
    <t>코너마켓 CPS(20200224)</t>
  </si>
  <si>
    <t>모어씽즈(구,모어이즈모어)</t>
  </si>
  <si>
    <t>모어씽즈 보통주</t>
  </si>
  <si>
    <t>조영재</t>
    <phoneticPr fontId="3" type="noConversion"/>
  </si>
  <si>
    <t>꽃팜</t>
  </si>
  <si>
    <t/>
  </si>
  <si>
    <t>꽃팜 RCPS</t>
  </si>
  <si>
    <t>신승철</t>
    <phoneticPr fontId="3" type="noConversion"/>
  </si>
  <si>
    <t>케어닥</t>
  </si>
  <si>
    <t>케어닥 RCPS</t>
  </si>
  <si>
    <t>Bear Robotics, Inc.</t>
  </si>
  <si>
    <t>KBP2019120310</t>
  </si>
  <si>
    <t>Bear Robotics CPS</t>
  </si>
  <si>
    <t>큐엠아이티</t>
  </si>
  <si>
    <t>큐엠아이티 RCPS(20191111)</t>
  </si>
  <si>
    <t>큐엠아이티 RCPS(20200529)</t>
  </si>
  <si>
    <t>서울언니들</t>
  </si>
  <si>
    <t>레이지소사이어티 CPS(20191129)</t>
  </si>
  <si>
    <t>정병열</t>
    <phoneticPr fontId="3" type="noConversion"/>
  </si>
  <si>
    <t>레이지소사이어티 RCPS(20200717)</t>
  </si>
  <si>
    <t>서울언니들 RCPS(20191129)</t>
  </si>
  <si>
    <t>서울언니들 RCPS(20200515)</t>
  </si>
  <si>
    <t>페이타랩</t>
  </si>
  <si>
    <t>페이타랩 RCPS(20200123)</t>
  </si>
  <si>
    <t>이석중</t>
    <phoneticPr fontId="3" type="noConversion"/>
  </si>
  <si>
    <t>페이타랩 RCPS(20200429)</t>
  </si>
  <si>
    <t>페이타랩 RCPS(20200925)</t>
  </si>
  <si>
    <t>페이타랩 RCPS(20220114)</t>
  </si>
  <si>
    <t>에임트</t>
  </si>
  <si>
    <t>에임트 RCPS</t>
  </si>
  <si>
    <t>엔피프틴</t>
    <phoneticPr fontId="3" type="noConversion"/>
  </si>
  <si>
    <t>인앤아웃코퍼레이션(엔피프틴) RCPS(20200224)</t>
  </si>
  <si>
    <t>엔피프틴</t>
  </si>
  <si>
    <t>인앤아웃코퍼레이션(엔피프틴) CPS(20211116)</t>
  </si>
  <si>
    <t>신규</t>
    <phoneticPr fontId="37" type="noConversion"/>
  </si>
  <si>
    <t>Cura Patient</t>
    <phoneticPr fontId="37" type="noConversion"/>
  </si>
  <si>
    <t>A01</t>
    <phoneticPr fontId="37" type="noConversion"/>
  </si>
  <si>
    <t>Cura Patient SAFE-&gt;주식전환</t>
    <phoneticPr fontId="37" type="noConversion"/>
  </si>
  <si>
    <t>블루뱅크</t>
  </si>
  <si>
    <t>블루뱅크 RCPS</t>
  </si>
  <si>
    <t>박재민</t>
  </si>
  <si>
    <t>케미코첨단소재</t>
  </si>
  <si>
    <t>케미코첨단소재 RCPS(20200521)</t>
  </si>
  <si>
    <t>케미코첨단소재 RCPS(20220629)</t>
  </si>
  <si>
    <t>레티널</t>
  </si>
  <si>
    <t>레티널 RCPS</t>
  </si>
  <si>
    <t>올블랑</t>
  </si>
  <si>
    <t>올블랑 RCPS</t>
  </si>
  <si>
    <t>테크타카</t>
  </si>
  <si>
    <t>테크타카 CPS(20200619)</t>
  </si>
  <si>
    <t>테크타카 CPS(20210907)</t>
  </si>
  <si>
    <t>뉴트리인더스트리</t>
  </si>
  <si>
    <t>뉴트리인더스트리 CPS</t>
  </si>
  <si>
    <t>뉴트리인더스트리 RCPS</t>
  </si>
  <si>
    <t>워프솔루션</t>
  </si>
  <si>
    <t>워프솔루션 RCPS</t>
  </si>
  <si>
    <t>신용화</t>
    <phoneticPr fontId="3" type="noConversion"/>
  </si>
  <si>
    <t>라이클</t>
  </si>
  <si>
    <t>케어마인드 RCPS(20200731)</t>
  </si>
  <si>
    <t>박예진</t>
    <phoneticPr fontId="3" type="noConversion"/>
  </si>
  <si>
    <t>케어마인드 RCPS(20211027)</t>
  </si>
  <si>
    <t>라이클 RCPS</t>
  </si>
  <si>
    <t>수퍼빈</t>
  </si>
  <si>
    <t>수퍼빈 RCPS</t>
  </si>
  <si>
    <t>재평가</t>
    <phoneticPr fontId="37" type="noConversion"/>
  </si>
  <si>
    <t>에이앤폴리</t>
  </si>
  <si>
    <t>에이앤폴리 RCPS(20201029)</t>
  </si>
  <si>
    <t>에이앤폴리 RCPS(20220728)</t>
  </si>
  <si>
    <t>니바코퍼레이션</t>
  </si>
  <si>
    <t>니바코퍼레이션 RCPS</t>
  </si>
  <si>
    <t>핀카</t>
  </si>
  <si>
    <t>핀카 RCPS(20201217)</t>
  </si>
  <si>
    <t>박재민</t>
    <phoneticPr fontId="3" type="noConversion"/>
  </si>
  <si>
    <t>핀카 RCPS(20230710)</t>
  </si>
  <si>
    <t>케이비엘러먼트</t>
  </si>
  <si>
    <t>케이비엘러먼트 RCPS</t>
  </si>
  <si>
    <t>생활연구소</t>
  </si>
  <si>
    <t>생활연구소 RCPS</t>
  </si>
  <si>
    <t>프록시헬스케어</t>
  </si>
  <si>
    <t>프록시헬스케어 CPS</t>
  </si>
  <si>
    <t>Shark Market</t>
  </si>
  <si>
    <t>KBP2024110023</t>
    <phoneticPr fontId="3" type="noConversion"/>
  </si>
  <si>
    <t>Shark Market CPS</t>
  </si>
  <si>
    <t>슈퍼플레이</t>
  </si>
  <si>
    <t>슈퍼플레이 RCPS</t>
  </si>
  <si>
    <t>리콘랩스</t>
  </si>
  <si>
    <t>리콘랩스 CPS(20210420)</t>
  </si>
  <si>
    <t>윤현빈</t>
    <phoneticPr fontId="37" type="noConversion"/>
  </si>
  <si>
    <t>리콘랩스 RCPS(20211230)</t>
  </si>
  <si>
    <t>비컨</t>
  </si>
  <si>
    <t>비컨 RCPS(20210507)</t>
  </si>
  <si>
    <t>비컨 RCPS(20220510)</t>
  </si>
  <si>
    <t>워커스하이</t>
  </si>
  <si>
    <t>워커스하이 RCPS(20210604)</t>
  </si>
  <si>
    <t>워커스하이 RCPS(20220901)</t>
  </si>
  <si>
    <t>파블로항공</t>
  </si>
  <si>
    <t>파블로항공 RCPS</t>
  </si>
  <si>
    <t>엔티</t>
  </si>
  <si>
    <t>엔티 RCPS</t>
  </si>
  <si>
    <t>Glassdome, Inc</t>
  </si>
  <si>
    <t>Glassdome Inc. CPS(20210713)</t>
  </si>
  <si>
    <t>강승현</t>
    <phoneticPr fontId="37" type="noConversion"/>
  </si>
  <si>
    <t>Glassdome Inc. CPS(20230609)</t>
  </si>
  <si>
    <t>프레시지</t>
  </si>
  <si>
    <t>프레시지 보통주</t>
  </si>
  <si>
    <t>조현우</t>
    <phoneticPr fontId="37" type="noConversion"/>
  </si>
  <si>
    <t>에디트콜렉티브</t>
  </si>
  <si>
    <t>에디트콜렉티브 CPS(20210806)</t>
  </si>
  <si>
    <t>에디트콜렉티브 CPS(20220930)</t>
  </si>
  <si>
    <t>에디트콜렉티브 보통주(20230804)</t>
  </si>
  <si>
    <t>다나그린</t>
  </si>
  <si>
    <t>다나그린 RCPS</t>
  </si>
  <si>
    <t>스페이스에프</t>
  </si>
  <si>
    <t>스페이스에프 RCPS</t>
  </si>
  <si>
    <t>체카</t>
  </si>
  <si>
    <t>체카 RCPS(20210831)</t>
  </si>
  <si>
    <t>체카 RCPS(20220624)</t>
  </si>
  <si>
    <t>폴레드</t>
  </si>
  <si>
    <t>폴레드 RCPS</t>
  </si>
  <si>
    <t>김예림</t>
    <phoneticPr fontId="37" type="noConversion"/>
  </si>
  <si>
    <t>D02</t>
    <phoneticPr fontId="37" type="noConversion"/>
  </si>
  <si>
    <t>폴레드 CB</t>
  </si>
  <si>
    <t>어반플레이</t>
  </si>
  <si>
    <t>어반플레이 RCPS(20210915)</t>
  </si>
  <si>
    <t>어반플레이 RCPS(20230104)</t>
  </si>
  <si>
    <t>에스투더블유</t>
  </si>
  <si>
    <t>에스투더블유 RCPS(20210917)</t>
  </si>
  <si>
    <t>신원준</t>
    <phoneticPr fontId="37" type="noConversion"/>
  </si>
  <si>
    <t>Gushcloud Talent Agency</t>
  </si>
  <si>
    <t>KBP2023060001</t>
  </si>
  <si>
    <t>Gushcloud Talent Agency Pte Ltd  CPS(20211008)</t>
  </si>
  <si>
    <t>정은채</t>
    <phoneticPr fontId="37" type="noConversion"/>
  </si>
  <si>
    <t>컬쳐히어로</t>
  </si>
  <si>
    <t>컬쳐히어로 CPS(구주)</t>
  </si>
  <si>
    <t>센디</t>
  </si>
  <si>
    <t>센디 RCPS</t>
  </si>
  <si>
    <t>글루업</t>
  </si>
  <si>
    <t>글루업 CPS</t>
  </si>
  <si>
    <t>키클롭스</t>
  </si>
  <si>
    <t>키클롭스 RCPS</t>
  </si>
  <si>
    <t>Soelect Inc</t>
  </si>
  <si>
    <t>KBP2023030023</t>
  </si>
  <si>
    <t>Soelect Inc. RCPS</t>
  </si>
  <si>
    <t>오수현</t>
    <phoneticPr fontId="37" type="noConversion"/>
  </si>
  <si>
    <t>바리코퍼레이션</t>
  </si>
  <si>
    <t>바리코퍼레이션 CPS(20220114)</t>
  </si>
  <si>
    <t>바리코퍼레이션 CPS(20221219)</t>
  </si>
  <si>
    <t>로컬스티치</t>
  </si>
  <si>
    <t>로컬스티치 RCPS(20220120)</t>
  </si>
  <si>
    <t>유재호</t>
    <phoneticPr fontId="37" type="noConversion"/>
  </si>
  <si>
    <t>로컬스티치 RCPS(20230811)</t>
  </si>
  <si>
    <t>로컬스티치 RCPS(20231023)</t>
  </si>
  <si>
    <t>론픽</t>
  </si>
  <si>
    <t>론픽 RCPS(20220120)</t>
  </si>
  <si>
    <t>해긴</t>
  </si>
  <si>
    <t>해긴 보통주(20220308)</t>
  </si>
  <si>
    <t>몬드리안에이아이</t>
  </si>
  <si>
    <t>몬드리안에이아이 RCPS</t>
  </si>
  <si>
    <t>이주영</t>
    <phoneticPr fontId="37" type="noConversion"/>
  </si>
  <si>
    <t>아머드프레시</t>
  </si>
  <si>
    <t>아머드프레시(구. 양유) RCPS</t>
  </si>
  <si>
    <t>김범준</t>
    <phoneticPr fontId="37" type="noConversion"/>
  </si>
  <si>
    <t>뉴빌리티</t>
  </si>
  <si>
    <t>뉴빌리티 RCPS</t>
  </si>
  <si>
    <t>위플로</t>
  </si>
  <si>
    <t>위플로 RCPS(20220513)</t>
  </si>
  <si>
    <t>위플로 RCPS(20240521)</t>
  </si>
  <si>
    <t>노태그코리아</t>
  </si>
  <si>
    <t>노태그코리아 RCPS(20220624)</t>
  </si>
  <si>
    <t>김현준</t>
    <phoneticPr fontId="37" type="noConversion"/>
  </si>
  <si>
    <t>노태그코리아 RCPS(20231027)</t>
  </si>
  <si>
    <t>ANAFLASH Inc.</t>
  </si>
  <si>
    <t>KBP2024110024</t>
    <phoneticPr fontId="3" type="noConversion"/>
  </si>
  <si>
    <t>ANAFLASH Inc. RCPS</t>
  </si>
  <si>
    <t>로플리</t>
  </si>
  <si>
    <t>로플리 RCPS</t>
  </si>
  <si>
    <t>심태진</t>
    <phoneticPr fontId="37" type="noConversion"/>
  </si>
  <si>
    <t>소셜인베스팅랩</t>
  </si>
  <si>
    <t>소셜인베스팅랩 RCPS</t>
  </si>
  <si>
    <t>최수민</t>
    <phoneticPr fontId="37" type="noConversion"/>
  </si>
  <si>
    <t>벌스워크</t>
  </si>
  <si>
    <t>벌스워크 RCPS</t>
  </si>
  <si>
    <t>에이씨아이케미칼아시아</t>
  </si>
  <si>
    <t>(주)에이씨아이케미칼아시아 RCPS</t>
  </si>
  <si>
    <t>SYZYGY PLASMONICS INC.</t>
  </si>
  <si>
    <t>KBP2024110025</t>
    <phoneticPr fontId="3" type="noConversion"/>
  </si>
  <si>
    <t>SYZYGY PLASMONICS INC. RCPS</t>
  </si>
  <si>
    <t>웨이스트에너지솔루션</t>
  </si>
  <si>
    <t>웨이스트에너지솔루션 RCPS(20221220)</t>
  </si>
  <si>
    <t>웨이스트에너지솔루션 RCPS(20240702)</t>
  </si>
  <si>
    <t>디오리진</t>
  </si>
  <si>
    <t>디오리진 RCPS(20230530)</t>
  </si>
  <si>
    <t>디오리진 보통주(구주)(20230602)</t>
  </si>
  <si>
    <t>Enwires</t>
  </si>
  <si>
    <t>KBP2024110026</t>
    <phoneticPr fontId="3" type="noConversion"/>
  </si>
  <si>
    <t>Enwires RCPS</t>
  </si>
  <si>
    <t>에코마린</t>
  </si>
  <si>
    <t>에코마린 RCPS</t>
  </si>
  <si>
    <t>뷰브레인헬스케어</t>
  </si>
  <si>
    <t>뷰브레인헬스케어 RCPS</t>
  </si>
  <si>
    <t>소셜빈</t>
  </si>
  <si>
    <t>소셜빈 RCPS(20231016)</t>
  </si>
  <si>
    <t>소셜빈 보통주(20240813)</t>
  </si>
  <si>
    <t>에이지엣랩스</t>
  </si>
  <si>
    <t>에이지엣랩스 RCPS</t>
  </si>
  <si>
    <t>이공이공 RCPS</t>
  </si>
  <si>
    <t>이상민</t>
    <phoneticPr fontId="37" type="noConversion"/>
  </si>
  <si>
    <t>스페이스비전에이아이</t>
  </si>
  <si>
    <t>스페이스비전에이아이 RCPS</t>
  </si>
  <si>
    <t>나비프라</t>
  </si>
  <si>
    <t>나비프라 RCPS</t>
  </si>
  <si>
    <t>포엔</t>
  </si>
  <si>
    <t>포엔 RCPS</t>
  </si>
  <si>
    <t>셀러허브</t>
  </si>
  <si>
    <t>셀러허브 RCPS</t>
    <phoneticPr fontId="37" type="noConversion"/>
  </si>
  <si>
    <t>유재호</t>
    <phoneticPr fontId="3" type="noConversion"/>
  </si>
  <si>
    <t>바이오젠텍</t>
    <phoneticPr fontId="3" type="noConversion"/>
  </si>
  <si>
    <t>김바위팀장</t>
    <phoneticPr fontId="3" type="noConversion"/>
  </si>
  <si>
    <t>010-9782-6415</t>
    <phoneticPr fontId="3" type="noConversion"/>
  </si>
  <si>
    <t>bawhi.kim@alignedgenetics.com</t>
  </si>
  <si>
    <t>[X]일반기업</t>
    <phoneticPr fontId="3" type="noConversion"/>
  </si>
  <si>
    <t>메테오바이오텍</t>
  </si>
  <si>
    <t>010-9782-6415</t>
    <phoneticPr fontId="3" type="noConversion"/>
  </si>
  <si>
    <t>앰틱스바이오</t>
    <phoneticPr fontId="3" type="noConversion"/>
  </si>
  <si>
    <t>김바위팀장</t>
    <phoneticPr fontId="3" type="noConversion"/>
  </si>
  <si>
    <t>앰틱스바이오</t>
    <phoneticPr fontId="3" type="noConversion"/>
  </si>
  <si>
    <t>큐렉스</t>
    <phoneticPr fontId="3" type="noConversion"/>
  </si>
  <si>
    <t>뉴라클제네틱스</t>
    <phoneticPr fontId="3" type="noConversion"/>
  </si>
  <si>
    <t>뉴라클제네틱스</t>
    <phoneticPr fontId="3" type="noConversion"/>
  </si>
  <si>
    <t>Ring Therapeutics</t>
  </si>
  <si>
    <t>A05</t>
    <phoneticPr fontId="3" type="noConversion"/>
  </si>
  <si>
    <t>Generate Biomedicines</t>
  </si>
  <si>
    <t>KBP2021110049</t>
  </si>
  <si>
    <t>-</t>
    <phoneticPr fontId="3" type="noConversion"/>
  </si>
  <si>
    <t>개별종목</t>
    <phoneticPr fontId="3" type="noConversion"/>
  </si>
  <si>
    <t>A05</t>
    <phoneticPr fontId="3" type="noConversion"/>
  </si>
  <si>
    <t>파트너스3호글로벌헬스케어사모투자</t>
    <phoneticPr fontId="3" type="noConversion"/>
  </si>
  <si>
    <t>파트너스3호글로벌헬스케어사모투자</t>
  </si>
  <si>
    <t>Partners Investment Affamed Limited</t>
  </si>
  <si>
    <t>KBP2021110011</t>
  </si>
  <si>
    <t>얼라인드제네틱스(구,로고스바이오시스템스)펀드(기초자산)</t>
    <phoneticPr fontId="3" type="noConversion"/>
  </si>
  <si>
    <t>보고서제공X</t>
  </si>
  <si>
    <t>AFFAMED THERAPEUTICS LIMITED</t>
  </si>
  <si>
    <t>KBP2021110050</t>
  </si>
  <si>
    <t>Y2411J0005</t>
  </si>
  <si>
    <t>D06</t>
    <phoneticPr fontId="3" type="noConversion"/>
  </si>
  <si>
    <t>Y2411V0002</t>
    <phoneticPr fontId="3" type="noConversion"/>
  </si>
  <si>
    <t>Y2410A0025</t>
    <phoneticPr fontId="3" type="noConversion"/>
  </si>
  <si>
    <t>회계반영</t>
    <phoneticPr fontId="3" type="noConversion"/>
  </si>
  <si>
    <t>크래프트테크놀로지스</t>
    <phoneticPr fontId="3" type="noConversion"/>
  </si>
  <si>
    <t>우리투자증권(구,한국포스증권)</t>
    <phoneticPr fontId="3" type="noConversion"/>
  </si>
  <si>
    <t>강승현</t>
    <phoneticPr fontId="3" type="noConversion"/>
  </si>
  <si>
    <t>Y2411A0004</t>
    <phoneticPr fontId="3" type="noConversion"/>
  </si>
  <si>
    <t>김선화매니저</t>
    <phoneticPr fontId="3" type="noConversion"/>
  </si>
  <si>
    <t>02-6355-8913</t>
    <phoneticPr fontId="3" type="noConversion"/>
  </si>
  <si>
    <t>sunhwa.kim@miraeasset.com</t>
    <phoneticPr fontId="3" type="noConversion"/>
  </si>
  <si>
    <t>김수현</t>
    <phoneticPr fontId="3" type="noConversion"/>
  </si>
  <si>
    <t>에너지인프라자산운용(수익증권)</t>
    <phoneticPr fontId="3" type="noConversion"/>
  </si>
  <si>
    <t>김수현</t>
    <phoneticPr fontId="3" type="noConversion"/>
  </si>
  <si>
    <t>최수민</t>
    <phoneticPr fontId="3" type="noConversion"/>
  </si>
  <si>
    <t>최수민</t>
    <phoneticPr fontId="3" type="noConversion"/>
  </si>
  <si>
    <t>서경덕</t>
    <phoneticPr fontId="3" type="noConversion"/>
  </si>
  <si>
    <t>김예림</t>
    <phoneticPr fontId="3" type="noConversion"/>
  </si>
  <si>
    <t>서경덕</t>
    <phoneticPr fontId="3" type="noConversion"/>
  </si>
  <si>
    <t>서동현</t>
    <phoneticPr fontId="3" type="noConversion"/>
  </si>
  <si>
    <t>심태진</t>
    <phoneticPr fontId="3" type="noConversion"/>
  </si>
  <si>
    <t>이진주</t>
    <phoneticPr fontId="3" type="noConversion"/>
  </si>
  <si>
    <t>정재형</t>
    <phoneticPr fontId="3" type="noConversion"/>
  </si>
  <si>
    <t>원정우</t>
    <phoneticPr fontId="3" type="noConversion"/>
  </si>
  <si>
    <t>채동우</t>
    <phoneticPr fontId="3" type="noConversion"/>
  </si>
  <si>
    <t>오영석</t>
    <phoneticPr fontId="3" type="noConversion"/>
  </si>
  <si>
    <t>오영석</t>
    <phoneticPr fontId="3" type="noConversion"/>
  </si>
  <si>
    <t>정재형</t>
    <phoneticPr fontId="3" type="noConversion"/>
  </si>
  <si>
    <t>최수민</t>
    <phoneticPr fontId="3" type="noConversion"/>
  </si>
  <si>
    <t>최수민</t>
    <phoneticPr fontId="3" type="noConversion"/>
  </si>
  <si>
    <t>서경덕</t>
    <phoneticPr fontId="3" type="noConversion"/>
  </si>
  <si>
    <t>정재형</t>
    <phoneticPr fontId="3" type="noConversion"/>
  </si>
  <si>
    <t>채동우</t>
    <phoneticPr fontId="3" type="noConversion"/>
  </si>
  <si>
    <t>정재형</t>
    <phoneticPr fontId="3" type="noConversion"/>
  </si>
  <si>
    <t>신원준</t>
    <phoneticPr fontId="37" type="noConversion"/>
  </si>
  <si>
    <t>변혜진</t>
    <phoneticPr fontId="37" type="noConversion"/>
  </si>
  <si>
    <t>김에스더</t>
    <phoneticPr fontId="37" type="noConversion"/>
  </si>
  <si>
    <t>강성은</t>
    <phoneticPr fontId="3" type="noConversion"/>
  </si>
  <si>
    <t>강성은</t>
    <phoneticPr fontId="3" type="noConversion"/>
  </si>
  <si>
    <t>강승현</t>
    <phoneticPr fontId="3" type="noConversion"/>
  </si>
  <si>
    <t>강승현</t>
    <phoneticPr fontId="37" type="noConversion"/>
  </si>
  <si>
    <t>신원준</t>
    <phoneticPr fontId="3" type="noConversion"/>
  </si>
  <si>
    <t>신원준</t>
    <phoneticPr fontId="37" type="noConversion"/>
  </si>
  <si>
    <t>원정우</t>
    <phoneticPr fontId="37" type="noConversion"/>
  </si>
  <si>
    <t>오수현</t>
    <phoneticPr fontId="3" type="noConversion"/>
  </si>
  <si>
    <t>변혜진</t>
    <phoneticPr fontId="37" type="noConversion"/>
  </si>
  <si>
    <t>김에스더</t>
    <phoneticPr fontId="37" type="noConversion"/>
  </si>
  <si>
    <t>김예림</t>
    <phoneticPr fontId="37" type="noConversion"/>
  </si>
  <si>
    <t>변혜진</t>
    <phoneticPr fontId="37" type="noConversion"/>
  </si>
  <si>
    <t>백형진</t>
    <phoneticPr fontId="37" type="noConversion"/>
  </si>
  <si>
    <t>오수현</t>
    <phoneticPr fontId="37" type="noConversion"/>
  </si>
  <si>
    <t>제넥신(상장)</t>
    <phoneticPr fontId="3" type="noConversion"/>
  </si>
  <si>
    <t>제넥신</t>
    <phoneticPr fontId="3" type="noConversion"/>
  </si>
  <si>
    <t>[W]상장기업</t>
    <phoneticPr fontId="3" type="noConversion"/>
  </si>
  <si>
    <t>상장</t>
    <phoneticPr fontId="3" type="noConversion"/>
  </si>
  <si>
    <t>-</t>
    <phoneticPr fontId="3" type="noConversion"/>
  </si>
  <si>
    <t>개별종목</t>
    <phoneticPr fontId="3" type="noConversion"/>
  </si>
  <si>
    <t>김슬혜대리</t>
    <phoneticPr fontId="3" type="noConversion"/>
  </si>
  <si>
    <t>02-6098-2776</t>
    <phoneticPr fontId="3" type="noConversion"/>
  </si>
  <si>
    <t>suelhye.kim@genexine.com</t>
    <phoneticPr fontId="3" type="noConversion"/>
  </si>
  <si>
    <t>2024.03.13</t>
    <phoneticPr fontId="3" type="noConversion"/>
  </si>
  <si>
    <t>Y2410J0035</t>
    <phoneticPr fontId="3" type="noConversion"/>
  </si>
  <si>
    <t>A07</t>
    <phoneticPr fontId="3" type="noConversion"/>
  </si>
  <si>
    <t>평가철회</t>
    <phoneticPr fontId="3" type="noConversion"/>
  </si>
  <si>
    <t>별첨보고서</t>
    <phoneticPr fontId="3" type="noConversion"/>
  </si>
  <si>
    <t>사립학교교직원연금공단</t>
    <phoneticPr fontId="3" type="noConversion"/>
  </si>
  <si>
    <t>에이티넘성장투자조합2023</t>
  </si>
  <si>
    <t>KBP2023120079</t>
  </si>
  <si>
    <t>B01</t>
    <phoneticPr fontId="40" type="noConversion"/>
  </si>
  <si>
    <t>-</t>
    <phoneticPr fontId="3" type="noConversion"/>
  </si>
  <si>
    <t>사립학교교직원연금공단</t>
    <phoneticPr fontId="3" type="noConversion"/>
  </si>
  <si>
    <t>신규</t>
    <phoneticPr fontId="3" type="noConversion"/>
  </si>
  <si>
    <t>이지스케이포커스일반사모부동산신탁</t>
    <phoneticPr fontId="3" type="noConversion"/>
  </si>
  <si>
    <t>B02</t>
    <phoneticPr fontId="3" type="noConversion"/>
  </si>
  <si>
    <t>연말</t>
    <phoneticPr fontId="3" type="noConversion"/>
  </si>
  <si>
    <t>대체평가3사업본부</t>
    <phoneticPr fontId="3" type="noConversion"/>
  </si>
  <si>
    <t>-</t>
    <phoneticPr fontId="3" type="noConversion"/>
  </si>
  <si>
    <t>LB혁신성장펀드2</t>
  </si>
  <si>
    <t>KBP2023060006</t>
  </si>
  <si>
    <t>[Z]공기업</t>
    <phoneticPr fontId="3" type="noConversion"/>
  </si>
  <si>
    <t>김영규</t>
    <phoneticPr fontId="3" type="noConversion"/>
  </si>
  <si>
    <t>개별종목</t>
    <phoneticPr fontId="3" type="noConversion"/>
  </si>
  <si>
    <t>재평가</t>
    <phoneticPr fontId="3" type="noConversion"/>
  </si>
  <si>
    <t>아주좋은벤처펀드2.0</t>
    <phoneticPr fontId="3" type="noConversion"/>
  </si>
  <si>
    <t>KBP2021120190</t>
  </si>
  <si>
    <t>B01</t>
    <phoneticPr fontId="40" type="noConversion"/>
  </si>
  <si>
    <t>강성은</t>
    <phoneticPr fontId="3" type="noConversion"/>
  </si>
  <si>
    <t>맥쿼리코리아오퍼튜니티즈사모투자제5호</t>
    <phoneticPr fontId="3" type="noConversion"/>
  </si>
  <si>
    <t>서동현</t>
    <phoneticPr fontId="3" type="noConversion"/>
  </si>
  <si>
    <t>DB전문투자형사모부동산투자신탁제21호</t>
    <phoneticPr fontId="3" type="noConversion"/>
  </si>
  <si>
    <t>KBP2022110007</t>
  </si>
  <si>
    <t>[T]기타보험기관[1본부]</t>
    <phoneticPr fontId="3" type="noConversion"/>
  </si>
  <si>
    <t>대체평가3사업본부</t>
    <phoneticPr fontId="3" type="noConversion"/>
  </si>
  <si>
    <t>엠비케이파트너스오호의이사모투자</t>
    <phoneticPr fontId="3" type="noConversion"/>
  </si>
  <si>
    <t>B01</t>
    <phoneticPr fontId="3" type="noConversion"/>
  </si>
  <si>
    <t>서수빈</t>
    <phoneticPr fontId="3" type="noConversion"/>
  </si>
  <si>
    <t>KTBN18호벤처투자조합</t>
    <phoneticPr fontId="3" type="noConversion"/>
  </si>
  <si>
    <t>KBP2021030037</t>
  </si>
  <si>
    <t>유재호</t>
    <phoneticPr fontId="3" type="noConversion"/>
  </si>
  <si>
    <t>에이티넘성장투자조합2020</t>
    <phoneticPr fontId="3" type="noConversion"/>
  </si>
  <si>
    <t>KBP2020120152</t>
  </si>
  <si>
    <t>이현승</t>
    <phoneticPr fontId="3" type="noConversion"/>
  </si>
  <si>
    <t>BNK강남코어오피스부동산투자신탁1종</t>
    <phoneticPr fontId="3" type="noConversion"/>
  </si>
  <si>
    <t>KBP2022110006</t>
  </si>
  <si>
    <t>스카이레이크메자닌제1호사모투자</t>
    <phoneticPr fontId="3" type="noConversion"/>
  </si>
  <si>
    <t>오수현</t>
    <phoneticPr fontId="3" type="noConversion"/>
  </si>
  <si>
    <t>스카이레이크에쿼티제1호사모투자</t>
    <phoneticPr fontId="3" type="noConversion"/>
  </si>
  <si>
    <t>김에스더</t>
    <phoneticPr fontId="3" type="noConversion"/>
  </si>
  <si>
    <t>김수현</t>
    <phoneticPr fontId="3" type="noConversion"/>
  </si>
  <si>
    <t>스톤브릿지미드캡제1호사모투자</t>
    <phoneticPr fontId="3" type="noConversion"/>
  </si>
  <si>
    <t>스틱스페셜시츄에이션제2호사모투자</t>
    <phoneticPr fontId="3" type="noConversion"/>
  </si>
  <si>
    <t>서경덕</t>
    <phoneticPr fontId="3" type="noConversion"/>
  </si>
  <si>
    <t>김범준</t>
    <phoneticPr fontId="3" type="noConversion"/>
  </si>
  <si>
    <t>생보제십이호위탁관리부동산투자회사</t>
    <phoneticPr fontId="3" type="noConversion"/>
  </si>
  <si>
    <t>조현우</t>
    <phoneticPr fontId="3" type="noConversion"/>
  </si>
  <si>
    <t>펨코로지스틱제삼호위탁관리부동산투자회사</t>
    <phoneticPr fontId="3" type="noConversion"/>
  </si>
  <si>
    <t>B06</t>
    <phoneticPr fontId="3" type="noConversion"/>
  </si>
  <si>
    <t>사립학교교직원연금공단(수익증권)</t>
    <phoneticPr fontId="3" type="noConversion"/>
  </si>
  <si>
    <t>KIAMCO파주곤돌라사모특별자산투자신탁</t>
    <phoneticPr fontId="3" type="noConversion"/>
  </si>
  <si>
    <t>KBP2020110004</t>
  </si>
  <si>
    <t>KTBN16호벤처투자조합</t>
    <phoneticPr fontId="3" type="noConversion"/>
  </si>
  <si>
    <t>KBP2019120134</t>
  </si>
  <si>
    <t>김예림</t>
    <phoneticPr fontId="3" type="noConversion"/>
  </si>
  <si>
    <t>삼성SRA전문투자형사모부동산자투자신탁제35호</t>
    <phoneticPr fontId="3" type="noConversion"/>
  </si>
  <si>
    <t>KBP2018090005</t>
  </si>
  <si>
    <t>KIAMCO진천우드펠릿사모특별자산투자신탁</t>
    <phoneticPr fontId="3" type="noConversion"/>
  </si>
  <si>
    <t>KBP2018030123</t>
  </si>
  <si>
    <t>서울투자성장산업벤처조합</t>
    <phoneticPr fontId="3" type="noConversion"/>
  </si>
  <si>
    <t>KBP2018030144</t>
  </si>
  <si>
    <t>김영하</t>
    <phoneticPr fontId="3" type="noConversion"/>
  </si>
  <si>
    <t>삼성SRA전문투자형부동산자투자신탁제29호</t>
    <phoneticPr fontId="3" type="noConversion"/>
  </si>
  <si>
    <t>KBP2020110018</t>
  </si>
  <si>
    <t>유안타세컨더리2호펀드</t>
    <phoneticPr fontId="3" type="noConversion"/>
  </si>
  <si>
    <t>KBP2020110021</t>
  </si>
  <si>
    <t>변혜진</t>
    <phoneticPr fontId="3" type="noConversion"/>
  </si>
  <si>
    <t>SVGAP-Coverage펀드2호</t>
    <phoneticPr fontId="3" type="noConversion"/>
  </si>
  <si>
    <t>KBP2017120047</t>
  </si>
  <si>
    <t>코스톤성장전략엠앤에이사모투자</t>
    <phoneticPr fontId="3" type="noConversion"/>
  </si>
  <si>
    <t>고명주</t>
    <phoneticPr fontId="3" type="noConversion"/>
  </si>
  <si>
    <t>나우그로쓰캐피탈사모투자</t>
    <phoneticPr fontId="3" type="noConversion"/>
  </si>
  <si>
    <t>이문수</t>
    <phoneticPr fontId="3" type="noConversion"/>
  </si>
  <si>
    <t>동부사모부동산투자신탁제16호</t>
    <phoneticPr fontId="3" type="noConversion"/>
  </si>
  <si>
    <t>KBP2016120005</t>
  </si>
  <si>
    <t>케이알제7호위탁관리부동산투자회사</t>
    <phoneticPr fontId="3" type="noConversion"/>
  </si>
  <si>
    <t>한화마스터리스RETAIL사모부동산투자신탁1</t>
    <phoneticPr fontId="3" type="noConversion"/>
  </si>
  <si>
    <t>KBP2016120010</t>
  </si>
  <si>
    <t>미래창조LB선도기업투자펀드20호</t>
    <phoneticPr fontId="3" type="noConversion"/>
  </si>
  <si>
    <t>KBP2020110031</t>
  </si>
  <si>
    <t>KIAMCO휴게소투자사모특별자산투자신탁</t>
    <phoneticPr fontId="3" type="noConversion"/>
  </si>
  <si>
    <t>KBP2020110034</t>
  </si>
  <si>
    <t>한국인프라이호투융자회사</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</si>
  <si>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</si>
  <si>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</si>
  <si>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</si>
  <si>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</si>
  <si>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KKR North America Fund 13</t>
    <phoneticPr fontId="3" type="noConversion"/>
  </si>
  <si>
    <t>KBP2023110006</t>
    <phoneticPr fontId="3" type="noConversion"/>
  </si>
  <si>
    <t>강승현</t>
    <phoneticPr fontId="3" type="noConversion"/>
  </si>
  <si>
    <t>Carlyle Partners 8</t>
    <phoneticPr fontId="3" type="noConversion"/>
  </si>
  <si>
    <t>KBP2023110005</t>
    <phoneticPr fontId="3" type="noConversion"/>
  </si>
  <si>
    <t>백형진</t>
    <phoneticPr fontId="3" type="noConversion"/>
  </si>
  <si>
    <t>Brookfield Real Estate Finance Fund VI</t>
    <phoneticPr fontId="3" type="noConversion"/>
  </si>
  <si>
    <t>KBP2023110004</t>
    <phoneticPr fontId="3" type="noConversion"/>
  </si>
  <si>
    <t>정재형</t>
    <phoneticPr fontId="3" type="noConversion"/>
  </si>
  <si>
    <t>Starwood Distressed Opportunity Fund XII</t>
    <phoneticPr fontId="3" type="noConversion"/>
  </si>
  <si>
    <t>KBP2023110007</t>
    <phoneticPr fontId="3" type="noConversion"/>
  </si>
  <si>
    <t>ARES IDF V</t>
    <phoneticPr fontId="3" type="noConversion"/>
  </si>
  <si>
    <t>KBP2023110003</t>
  </si>
  <si>
    <t>채동우</t>
    <phoneticPr fontId="3" type="noConversion"/>
  </si>
  <si>
    <t>ICG Europe Fund VIII</t>
    <phoneticPr fontId="3" type="noConversion"/>
  </si>
  <si>
    <t>KBP2021120285</t>
  </si>
  <si>
    <t>Brookfield Infra fund IV</t>
    <phoneticPr fontId="3" type="noConversion"/>
  </si>
  <si>
    <t>KBP2021110004</t>
  </si>
  <si>
    <t>심태진</t>
    <phoneticPr fontId="3" type="noConversion"/>
  </si>
  <si>
    <t>LASALLE INCOME&amp;GROWTH FUND VIII</t>
    <phoneticPr fontId="3" type="noConversion"/>
  </si>
  <si>
    <t>KBP2021110006</t>
  </si>
  <si>
    <t>Blackstone RE Partners Europe VI</t>
    <phoneticPr fontId="3" type="noConversion"/>
  </si>
  <si>
    <t>KBP2021110005</t>
  </si>
  <si>
    <t>EQT인프라펀드IV</t>
    <phoneticPr fontId="3" type="noConversion"/>
  </si>
  <si>
    <t>KBP2020110002</t>
  </si>
  <si>
    <t>HARBOURVEST 2018 GLOBAL FUND</t>
    <phoneticPr fontId="3" type="noConversion"/>
  </si>
  <si>
    <t>KBP2020110005</t>
  </si>
  <si>
    <t>아디안인프라펀드5호</t>
    <phoneticPr fontId="3" type="noConversion"/>
  </si>
  <si>
    <t>KBP2020110006</t>
  </si>
  <si>
    <t>ICG EUROPE FUND VII</t>
    <phoneticPr fontId="3" type="noConversion"/>
  </si>
  <si>
    <t>KBP2020110007</t>
  </si>
  <si>
    <t>ARES CAPITAL EUROPE IV</t>
    <phoneticPr fontId="3" type="noConversion"/>
  </si>
  <si>
    <t>KBP2020110008</t>
    <phoneticPr fontId="3" type="noConversion"/>
  </si>
  <si>
    <t>해밀턴레인CO-INV4호</t>
    <phoneticPr fontId="3" type="noConversion"/>
  </si>
  <si>
    <t>KBP2020110009</t>
  </si>
  <si>
    <t>STEPSTONE CAPITAL PARTNERS IV</t>
  </si>
  <si>
    <t>KBP2020110010</t>
  </si>
  <si>
    <t>STARWOOD GLOBAL OPPORTUNITY FUND XI</t>
  </si>
  <si>
    <t>KBP2020110011</t>
  </si>
  <si>
    <t>Oaktree Opportunities Fund Xb</t>
    <phoneticPr fontId="3" type="noConversion"/>
  </si>
  <si>
    <t>KBP2020110012</t>
  </si>
  <si>
    <t>GSO CAPITAL SOLUTIONS FUND III</t>
    <phoneticPr fontId="3" type="noConversion"/>
  </si>
  <si>
    <t>KBP2020110013</t>
  </si>
  <si>
    <t>정은채</t>
    <phoneticPr fontId="3" type="noConversion"/>
  </si>
  <si>
    <t>맥쿼리인프라글로벌솔루션</t>
    <phoneticPr fontId="3" type="noConversion"/>
  </si>
  <si>
    <t>KBP2020110014</t>
  </si>
  <si>
    <t>PARTNERS GROUP RE SECONDARY 2017</t>
  </si>
  <si>
    <t>KBP2020110015</t>
  </si>
  <si>
    <t>판테온글로벌인프라3</t>
    <phoneticPr fontId="3" type="noConversion"/>
  </si>
  <si>
    <t>KBP2020110016</t>
  </si>
  <si>
    <t>STRATEGIC PARTNERS REAL ASSETS II</t>
  </si>
  <si>
    <t>KBP2020110017</t>
  </si>
  <si>
    <t>LASALLE INCOME&amp;GROWTH FUND VII</t>
    <phoneticPr fontId="3" type="noConversion"/>
  </si>
  <si>
    <t>KBP2020110020</t>
  </si>
  <si>
    <t>Crescent Mezzanine Partners VIIC, L.P.</t>
    <phoneticPr fontId="3" type="noConversion"/>
  </si>
  <si>
    <t>KBP2020110022</t>
  </si>
  <si>
    <t>해밀턴레인세컨더리4호</t>
    <phoneticPr fontId="3" type="noConversion"/>
  </si>
  <si>
    <t>KBP2020110023</t>
  </si>
  <si>
    <t>브룩필드인프라펀드III</t>
    <phoneticPr fontId="3" type="noConversion"/>
  </si>
  <si>
    <t>KBP2020110024</t>
  </si>
  <si>
    <t>NB CROSSROADS FUND XXI</t>
    <phoneticPr fontId="3" type="noConversion"/>
  </si>
  <si>
    <t>KBP2020110025</t>
  </si>
  <si>
    <t>Crown Europe Middle Market III</t>
    <phoneticPr fontId="3" type="noConversion"/>
  </si>
  <si>
    <t>KBP2020110026</t>
  </si>
  <si>
    <t>하버베스트2015글로벌펀드</t>
    <phoneticPr fontId="3" type="noConversion"/>
  </si>
  <si>
    <t>KBP2020110027</t>
  </si>
  <si>
    <t>스텝스톤CO-INVFUND</t>
    <phoneticPr fontId="3" type="noConversion"/>
  </si>
  <si>
    <t>KBP2020110028</t>
  </si>
  <si>
    <t>해밀턴레인CO-INV펀드</t>
    <phoneticPr fontId="3" type="noConversion"/>
  </si>
  <si>
    <t>KBP2020110029</t>
  </si>
  <si>
    <t>GSO CAPITAL SOLUTIONS FUND II</t>
    <phoneticPr fontId="3" type="noConversion"/>
  </si>
  <si>
    <t>KBP2020110030</t>
  </si>
  <si>
    <t>해밀턴레인세컨더리펀드</t>
    <phoneticPr fontId="3" type="noConversion"/>
  </si>
  <si>
    <t>KBP2020110033</t>
  </si>
  <si>
    <t>KKR ChinaGrowthFund</t>
    <phoneticPr fontId="3" type="noConversion"/>
  </si>
  <si>
    <t>KBP2020110035</t>
  </si>
  <si>
    <t>씨티은행특금(파트너스그룹)</t>
    <phoneticPr fontId="3" type="noConversion"/>
  </si>
  <si>
    <t>KBP2016120012</t>
  </si>
  <si>
    <t>대한firstclass재간접(3차)</t>
    <phoneticPr fontId="3" type="noConversion"/>
  </si>
  <si>
    <t>KBP2020110036</t>
  </si>
  <si>
    <t>대한firstclass재간접(2차)</t>
    <phoneticPr fontId="3" type="noConversion"/>
  </si>
  <si>
    <t>KBP2020110037</t>
  </si>
  <si>
    <t>한국트루알파재간접T-1호</t>
    <phoneticPr fontId="3" type="noConversion"/>
  </si>
  <si>
    <t>KBP2016120029</t>
  </si>
  <si>
    <t>대한firstclass재간접(+2,3차)</t>
    <phoneticPr fontId="3" type="noConversion"/>
  </si>
  <si>
    <t>KBP2020110038</t>
  </si>
  <si>
    <t>에이티넘성장투자조합2020</t>
  </si>
  <si>
    <t>유안타세컨더리2호펀드</t>
  </si>
  <si>
    <t>2024.09.30</t>
    <phoneticPr fontId="3" type="noConversion"/>
  </si>
  <si>
    <t>미정</t>
    <phoneticPr fontId="3" type="noConversion"/>
  </si>
  <si>
    <t>2차평가 : 2024-01-07</t>
    <phoneticPr fontId="3" type="noConversion"/>
  </si>
  <si>
    <t>K83682309181</t>
    <phoneticPr fontId="3" type="noConversion"/>
  </si>
  <si>
    <t>에이티넘성장투자조합2023</t>
    <phoneticPr fontId="3" type="noConversion"/>
  </si>
  <si>
    <t>K82382309081</t>
    <phoneticPr fontId="3" type="noConversion"/>
  </si>
  <si>
    <t>이지스K포커스일반사모부동산신탁</t>
    <phoneticPr fontId="3" type="noConversion"/>
  </si>
  <si>
    <t>K83682212161</t>
    <phoneticPr fontId="3" type="noConversion"/>
  </si>
  <si>
    <t>엘비혁신성장펀드II</t>
    <phoneticPr fontId="3" type="noConversion"/>
  </si>
  <si>
    <t>K83682112151</t>
    <phoneticPr fontId="3" type="noConversion"/>
  </si>
  <si>
    <t>아주좋은벤처펀드2.0</t>
    <phoneticPr fontId="3" type="noConversion"/>
  </si>
  <si>
    <t>K83382111051</t>
    <phoneticPr fontId="3" type="noConversion"/>
  </si>
  <si>
    <t>맥쿼리코리아오퍼튜니티즈 PEF 제5호</t>
    <phoneticPr fontId="3" type="noConversion"/>
  </si>
  <si>
    <t>K82352106171</t>
    <phoneticPr fontId="3" type="noConversion"/>
  </si>
  <si>
    <t>DB전문투자형사모부동산투자신탁제21호</t>
    <phoneticPr fontId="3" type="noConversion"/>
  </si>
  <si>
    <t>K83382103191</t>
    <phoneticPr fontId="3" type="noConversion"/>
  </si>
  <si>
    <t>엠비케이파트너스오호의이사모투자합자회사</t>
    <phoneticPr fontId="3" type="noConversion"/>
  </si>
  <si>
    <t>K83682012301</t>
    <phoneticPr fontId="3" type="noConversion"/>
  </si>
  <si>
    <t>K83682012291</t>
    <phoneticPr fontId="3" type="noConversion"/>
  </si>
  <si>
    <t>에이티넘성장투자조합2020</t>
    <phoneticPr fontId="3" type="noConversion"/>
  </si>
  <si>
    <t>K82382012091</t>
    <phoneticPr fontId="3" type="noConversion"/>
  </si>
  <si>
    <t>BNK강남코어오피스부동산투자신탁</t>
    <phoneticPr fontId="3" type="noConversion"/>
  </si>
  <si>
    <t>K83382011132</t>
    <phoneticPr fontId="3" type="noConversion"/>
  </si>
  <si>
    <t>스카이레이크메자닌제1호PEF</t>
    <phoneticPr fontId="3" type="noConversion"/>
  </si>
  <si>
    <t>K83382011131</t>
    <phoneticPr fontId="3" type="noConversion"/>
  </si>
  <si>
    <t>스카이레이크에쿼티제1호PEF</t>
    <phoneticPr fontId="3" type="noConversion"/>
  </si>
  <si>
    <t>K83382006301</t>
    <phoneticPr fontId="3" type="noConversion"/>
  </si>
  <si>
    <t>스톤브릿지미드캡제1호PEF</t>
    <phoneticPr fontId="3" type="noConversion"/>
  </si>
  <si>
    <t>K83381908231</t>
    <phoneticPr fontId="3" type="noConversion"/>
  </si>
  <si>
    <t>스틱스페셜시츄에이션2호PEF</t>
    <phoneticPr fontId="3" type="noConversion"/>
  </si>
  <si>
    <t>K82381906261</t>
    <phoneticPr fontId="3" type="noConversion"/>
  </si>
  <si>
    <t>(주)생보제십이호위탁관리부동산투자회사</t>
    <phoneticPr fontId="3" type="noConversion"/>
  </si>
  <si>
    <t>K82381905151</t>
    <phoneticPr fontId="3" type="noConversion"/>
  </si>
  <si>
    <t>펨코로지스틱제삼호위탁관리부동산투자회사</t>
    <phoneticPr fontId="3" type="noConversion"/>
  </si>
  <si>
    <t>K84311904121</t>
    <phoneticPr fontId="3" type="noConversion"/>
  </si>
  <si>
    <t>KIAMCO파주곤돌라사모특별자산투자신탁</t>
    <phoneticPr fontId="3" type="noConversion"/>
  </si>
  <si>
    <t>K83681812281</t>
    <phoneticPr fontId="3" type="noConversion"/>
  </si>
  <si>
    <t>KTBN16호벤처투자조합</t>
    <phoneticPr fontId="3" type="noConversion"/>
  </si>
  <si>
    <t>K82381804031</t>
    <phoneticPr fontId="3" type="noConversion"/>
  </si>
  <si>
    <t>삼성SRA부동산자투자신탁35호</t>
    <phoneticPr fontId="3" type="noConversion"/>
  </si>
  <si>
    <t>K84331802091</t>
    <phoneticPr fontId="3" type="noConversion"/>
  </si>
  <si>
    <t>KIAMCO진천우드펠릿사모특별자산투자신탁</t>
    <phoneticPr fontId="3" type="noConversion"/>
  </si>
  <si>
    <t>K83681707031</t>
    <phoneticPr fontId="3" type="noConversion"/>
  </si>
  <si>
    <t>서울투자성장산업벤처투자</t>
    <phoneticPr fontId="3" type="noConversion"/>
  </si>
  <si>
    <t>K82381706121</t>
    <phoneticPr fontId="3" type="noConversion"/>
  </si>
  <si>
    <t>삼성SRA전문투자형부동산자투자신탁제29호</t>
    <phoneticPr fontId="3" type="noConversion"/>
  </si>
  <si>
    <t>K83681703221</t>
    <phoneticPr fontId="3" type="noConversion"/>
  </si>
  <si>
    <t>유안타세컨더리2호펀드</t>
    <phoneticPr fontId="3" type="noConversion"/>
  </si>
  <si>
    <t>K83681607281</t>
    <phoneticPr fontId="3" type="noConversion"/>
  </si>
  <si>
    <t>SV Gap-Coverage 펀드2호</t>
    <phoneticPr fontId="3" type="noConversion"/>
  </si>
  <si>
    <t>K83381512281</t>
    <phoneticPr fontId="3" type="noConversion"/>
  </si>
  <si>
    <t>코스톤성장전략엠앤에이사모투자합자회사</t>
    <phoneticPr fontId="3" type="noConversion"/>
  </si>
  <si>
    <t>K83381601191</t>
    <phoneticPr fontId="3" type="noConversion"/>
  </si>
  <si>
    <t>나우그로쓰캐피탈사모투자합자회사</t>
    <phoneticPr fontId="3" type="noConversion"/>
  </si>
  <si>
    <t>K82381507291</t>
    <phoneticPr fontId="3" type="noConversion"/>
  </si>
  <si>
    <t>동부사모부동산투자신탁 제16호</t>
    <phoneticPr fontId="3" type="noConversion"/>
  </si>
  <si>
    <t>K82381407281</t>
    <phoneticPr fontId="3" type="noConversion"/>
  </si>
  <si>
    <t>(주)케이알제7호위탁관리부동산투자회사</t>
    <phoneticPr fontId="3" type="noConversion"/>
  </si>
  <si>
    <t>K82381404301</t>
    <phoneticPr fontId="3" type="noConversion"/>
  </si>
  <si>
    <t>한화마스터리스RETAIL사모부동산투자신탁1</t>
    <phoneticPr fontId="3" type="noConversion"/>
  </si>
  <si>
    <t>K83681402271</t>
    <phoneticPr fontId="3" type="noConversion"/>
  </si>
  <si>
    <t>미래창조LB선도기업 투자펀드 20호</t>
    <phoneticPr fontId="3" type="noConversion"/>
  </si>
  <si>
    <t>K81331301031</t>
    <phoneticPr fontId="3" type="noConversion"/>
  </si>
  <si>
    <t>KIAMCO휴게소투자펀드</t>
    <phoneticPr fontId="3" type="noConversion"/>
  </si>
  <si>
    <t>K51405051101</t>
    <phoneticPr fontId="3" type="noConversion"/>
  </si>
  <si>
    <t>한국인프라2호펀드(KIF2호)</t>
    <phoneticPr fontId="3" type="noConversion"/>
  </si>
  <si>
    <t>K81482305251</t>
    <phoneticPr fontId="3" type="noConversion"/>
  </si>
  <si>
    <t>Brookfield Infrastructure Fund V</t>
    <phoneticPr fontId="3" type="noConversion"/>
  </si>
  <si>
    <t>K81482208261</t>
    <phoneticPr fontId="3" type="noConversion"/>
  </si>
  <si>
    <t>Macquarie European Infrastructure Fund 7</t>
    <phoneticPr fontId="3" type="noConversion"/>
  </si>
  <si>
    <t>K82482303241</t>
    <phoneticPr fontId="3" type="noConversion"/>
  </si>
  <si>
    <t>Blackstone Real Estate Partners X</t>
    <phoneticPr fontId="3" type="noConversion"/>
  </si>
  <si>
    <t>K81482210121</t>
    <phoneticPr fontId="3" type="noConversion"/>
  </si>
  <si>
    <t>BSP Debt Fund V</t>
    <phoneticPr fontId="3" type="noConversion"/>
  </si>
  <si>
    <t>K83482205041</t>
    <phoneticPr fontId="3" type="noConversion"/>
  </si>
  <si>
    <t>KKR North America Fund 13</t>
    <phoneticPr fontId="3" type="noConversion"/>
  </si>
  <si>
    <t>K83482203151</t>
    <phoneticPr fontId="3" type="noConversion"/>
  </si>
  <si>
    <t>Carlyle Partners 8</t>
    <phoneticPr fontId="3" type="noConversion"/>
  </si>
  <si>
    <t>K82482201061</t>
    <phoneticPr fontId="3" type="noConversion"/>
  </si>
  <si>
    <t>Brookfield Real Estate Finance Fund VI</t>
    <phoneticPr fontId="3" type="noConversion"/>
  </si>
  <si>
    <t>K82482201031</t>
    <phoneticPr fontId="3" type="noConversion"/>
  </si>
  <si>
    <t>Starwood Distressed Opportunity Fund XII</t>
    <phoneticPr fontId="3" type="noConversion"/>
  </si>
  <si>
    <t>K81482110221</t>
    <phoneticPr fontId="3" type="noConversion"/>
  </si>
  <si>
    <t>ARES IDF V</t>
    <phoneticPr fontId="3" type="noConversion"/>
  </si>
  <si>
    <t>K83482107291</t>
    <phoneticPr fontId="3" type="noConversion"/>
  </si>
  <si>
    <t>ICG Europe Fund 8</t>
    <phoneticPr fontId="3" type="noConversion"/>
  </si>
  <si>
    <t>K81482003201</t>
    <phoneticPr fontId="3" type="noConversion"/>
  </si>
  <si>
    <t>Brookfield Infra fund IV</t>
    <phoneticPr fontId="3" type="noConversion"/>
  </si>
  <si>
    <t>K82482002261</t>
    <phoneticPr fontId="3" type="noConversion"/>
  </si>
  <si>
    <t>LASALLE INCOME&amp;GROWTH FUND VIII</t>
    <phoneticPr fontId="3" type="noConversion"/>
  </si>
  <si>
    <t>K82481911201</t>
    <phoneticPr fontId="3" type="noConversion"/>
  </si>
  <si>
    <t>Blackstone RE Partners Europe VI</t>
    <phoneticPr fontId="3" type="noConversion"/>
  </si>
  <si>
    <t>K81471906051</t>
    <phoneticPr fontId="3" type="noConversion"/>
  </si>
  <si>
    <t>EQT 인프라 펀드 IV</t>
    <phoneticPr fontId="3" type="noConversion"/>
  </si>
  <si>
    <t>K83481812211</t>
    <phoneticPr fontId="3" type="noConversion"/>
  </si>
  <si>
    <t>HARBOURVEST 2018 GLOBAL FUND</t>
    <phoneticPr fontId="3" type="noConversion"/>
  </si>
  <si>
    <t>K81481812181</t>
    <phoneticPr fontId="3" type="noConversion"/>
  </si>
  <si>
    <t>아디안 인프라 펀드 5호</t>
    <phoneticPr fontId="3" type="noConversion"/>
  </si>
  <si>
    <t>K83481808241</t>
    <phoneticPr fontId="3" type="noConversion"/>
  </si>
  <si>
    <t>ICG EUROPE FUND VII</t>
    <phoneticPr fontId="3" type="noConversion"/>
  </si>
  <si>
    <t>K83481808131</t>
    <phoneticPr fontId="3" type="noConversion"/>
  </si>
  <si>
    <t>ARES CAPITAL EUROPE IV</t>
    <phoneticPr fontId="3" type="noConversion"/>
  </si>
  <si>
    <t>K83481808071</t>
    <phoneticPr fontId="3" type="noConversion"/>
  </si>
  <si>
    <t>해밀턴레인 CO-INV 4호</t>
    <phoneticPr fontId="3" type="noConversion"/>
  </si>
  <si>
    <t>K83481808061</t>
    <phoneticPr fontId="3" type="noConversion"/>
  </si>
  <si>
    <t>STEPSTONE CAPITAL PARTNERS IV</t>
    <phoneticPr fontId="3" type="noConversion"/>
  </si>
  <si>
    <t>K82481807091</t>
    <phoneticPr fontId="3" type="noConversion"/>
  </si>
  <si>
    <t>STARWOOD GLOBAL OPPORTUNITY FUND XI</t>
    <phoneticPr fontId="3" type="noConversion"/>
  </si>
  <si>
    <t>K83481806181</t>
    <phoneticPr fontId="3" type="noConversion"/>
  </si>
  <si>
    <t>Oaktree Opportunities Fund Xb</t>
    <phoneticPr fontId="3" type="noConversion"/>
  </si>
  <si>
    <t>K83481804261</t>
    <phoneticPr fontId="3" type="noConversion"/>
  </si>
  <si>
    <t>GSO CAPITAL SOLUTIONS FUND III</t>
    <phoneticPr fontId="3" type="noConversion"/>
  </si>
  <si>
    <t>K81471804191</t>
    <phoneticPr fontId="3" type="noConversion"/>
  </si>
  <si>
    <t>맥쿼리 인프라 글로벌 솔루션</t>
    <phoneticPr fontId="3" type="noConversion"/>
  </si>
  <si>
    <t>K82481803261</t>
    <phoneticPr fontId="3" type="noConversion"/>
  </si>
  <si>
    <t>PARTNERS GROUP RE SECONDARY 2017</t>
    <phoneticPr fontId="3" type="noConversion"/>
  </si>
  <si>
    <t>K81481803091</t>
    <phoneticPr fontId="3" type="noConversion"/>
  </si>
  <si>
    <t>판테온 글로벌 인프라3</t>
    <phoneticPr fontId="3" type="noConversion"/>
  </si>
  <si>
    <t>K81481803021</t>
    <phoneticPr fontId="3" type="noConversion"/>
  </si>
  <si>
    <t>STRATEGIC PARTNERS REAL ASSETS II</t>
    <phoneticPr fontId="3" type="noConversion"/>
  </si>
  <si>
    <t>K82481704261</t>
    <phoneticPr fontId="3" type="noConversion"/>
  </si>
  <si>
    <t>LASALLE INCOME&amp;GROWTH FUND VII</t>
    <phoneticPr fontId="3" type="noConversion"/>
  </si>
  <si>
    <t>K83481702131</t>
    <phoneticPr fontId="3" type="noConversion"/>
  </si>
  <si>
    <t>Crescent Mezzanine Partners VIIC, L.P.</t>
    <phoneticPr fontId="3" type="noConversion"/>
  </si>
  <si>
    <t>K83481610191</t>
    <phoneticPr fontId="3" type="noConversion"/>
  </si>
  <si>
    <t>해밀턴레인 세컨더리4호</t>
    <phoneticPr fontId="3" type="noConversion"/>
  </si>
  <si>
    <t>K81481605161</t>
    <phoneticPr fontId="3" type="noConversion"/>
  </si>
  <si>
    <t>브룩필드 인프라 펀드 III</t>
    <phoneticPr fontId="3" type="noConversion"/>
  </si>
  <si>
    <t>K83381601221</t>
    <phoneticPr fontId="3" type="noConversion"/>
  </si>
  <si>
    <t>NB CROSSROADS FUND XXI</t>
    <phoneticPr fontId="3" type="noConversion"/>
  </si>
  <si>
    <t>K83481601131</t>
    <phoneticPr fontId="3" type="noConversion"/>
  </si>
  <si>
    <t>Crown Europe Middle Market III</t>
    <phoneticPr fontId="3" type="noConversion"/>
  </si>
  <si>
    <t>K83481601071</t>
    <phoneticPr fontId="3" type="noConversion"/>
  </si>
  <si>
    <t>하버베스트2015글로벌펀드</t>
    <phoneticPr fontId="3" type="noConversion"/>
  </si>
  <si>
    <t>K83481410101</t>
    <phoneticPr fontId="3" type="noConversion"/>
  </si>
  <si>
    <t>스텝스톤 CO-INV FUND</t>
    <phoneticPr fontId="3" type="noConversion"/>
  </si>
  <si>
    <t>K83481409261</t>
    <phoneticPr fontId="3" type="noConversion"/>
  </si>
  <si>
    <t>해밀턴레인 CO-INV 펀드</t>
    <phoneticPr fontId="3" type="noConversion"/>
  </si>
  <si>
    <t>K83481404031</t>
    <phoneticPr fontId="3" type="noConversion"/>
  </si>
  <si>
    <t>해외사모대출펀드(GSO)</t>
    <phoneticPr fontId="3" type="noConversion"/>
  </si>
  <si>
    <t>K83481305281</t>
    <phoneticPr fontId="3" type="noConversion"/>
  </si>
  <si>
    <t>해밀턴레인 세컨더리 펀드</t>
    <phoneticPr fontId="3" type="noConversion"/>
  </si>
  <si>
    <t>K84311032101</t>
    <phoneticPr fontId="3" type="noConversion"/>
  </si>
  <si>
    <t>KKR ChinaGrowthFund</t>
    <phoneticPr fontId="3" type="noConversion"/>
  </si>
  <si>
    <t>K81710092801</t>
    <phoneticPr fontId="3" type="noConversion"/>
  </si>
  <si>
    <t>PARTNERS GROUP RE SECONDARY 2009(Euro)</t>
    <phoneticPr fontId="3" type="noConversion"/>
  </si>
  <si>
    <t>K51207102301</t>
    <phoneticPr fontId="3" type="noConversion"/>
  </si>
  <si>
    <t>대한firstclass재간접(3차)</t>
    <phoneticPr fontId="3" type="noConversion"/>
  </si>
  <si>
    <t>K51207022703</t>
    <phoneticPr fontId="3" type="noConversion"/>
  </si>
  <si>
    <t>대한firstclass재간접(2차)</t>
    <phoneticPr fontId="3" type="noConversion"/>
  </si>
  <si>
    <t>K51307013101</t>
    <phoneticPr fontId="3" type="noConversion"/>
  </si>
  <si>
    <t>한국트루알파재간접T-1호</t>
    <phoneticPr fontId="3" type="noConversion"/>
  </si>
  <si>
    <t>K51307013102</t>
    <phoneticPr fontId="3" type="noConversion"/>
  </si>
  <si>
    <t>K51307013103</t>
    <phoneticPr fontId="3" type="noConversion"/>
  </si>
  <si>
    <t>한국트루알파재간접T-1호</t>
    <phoneticPr fontId="3" type="noConversion"/>
  </si>
  <si>
    <t>K51206052901</t>
    <phoneticPr fontId="3" type="noConversion"/>
  </si>
  <si>
    <t>대한firstclass재간접(+2,3차)</t>
    <phoneticPr fontId="3" type="noConversion"/>
  </si>
  <si>
    <t>고민호파트장</t>
    <phoneticPr fontId="3" type="noConversion"/>
  </si>
  <si>
    <t>khmsy123@tp.or.kr;shinkd@tp.or.kr;a221136@tp.or.kr;hyuntak@tp.or.kr</t>
    <phoneticPr fontId="3" type="noConversion"/>
  </si>
  <si>
    <t>에이티넘성장투자조합2023</t>
    <phoneticPr fontId="3" type="noConversion"/>
  </si>
  <si>
    <t>재평가</t>
    <phoneticPr fontId="3" type="noConversion"/>
  </si>
  <si>
    <t>Bria Artificial Intelligence</t>
    <phoneticPr fontId="3" type="noConversion"/>
  </si>
  <si>
    <t>A01</t>
    <phoneticPr fontId="3" type="noConversion"/>
  </si>
  <si>
    <t>-</t>
    <phoneticPr fontId="3" type="noConversion"/>
  </si>
  <si>
    <t>분기</t>
    <phoneticPr fontId="3" type="noConversion"/>
  </si>
  <si>
    <t>보고서제공X</t>
    <phoneticPr fontId="3" type="noConversion"/>
  </si>
  <si>
    <t>[6]기타기관펀드(기초자산)</t>
    <phoneticPr fontId="3" type="noConversion"/>
  </si>
  <si>
    <t>이상민</t>
    <phoneticPr fontId="3" type="noConversion"/>
  </si>
  <si>
    <t>기초자산</t>
    <phoneticPr fontId="3" type="noConversion"/>
  </si>
  <si>
    <t>Bria Artificial Intelligence</t>
    <phoneticPr fontId="3" type="noConversion"/>
  </si>
  <si>
    <t>A04</t>
    <phoneticPr fontId="3" type="noConversion"/>
  </si>
  <si>
    <t>[6]기타기관펀드(기초자산)</t>
    <phoneticPr fontId="3" type="noConversion"/>
  </si>
  <si>
    <t>크레이버코퍼레이션(구,비투링크)</t>
    <phoneticPr fontId="3" type="noConversion"/>
  </si>
  <si>
    <t>A01</t>
    <phoneticPr fontId="3" type="noConversion"/>
  </si>
  <si>
    <t>분기</t>
    <phoneticPr fontId="3" type="noConversion"/>
  </si>
  <si>
    <t>변혜진</t>
    <phoneticPr fontId="3" type="noConversion"/>
  </si>
  <si>
    <t>레몬베이스</t>
    <phoneticPr fontId="3" type="noConversion"/>
  </si>
  <si>
    <t>A05</t>
    <phoneticPr fontId="3" type="noConversion"/>
  </si>
  <si>
    <t>에이티넘성장투자조합2023</t>
    <phoneticPr fontId="3" type="noConversion"/>
  </si>
  <si>
    <t>지투지바이오</t>
    <phoneticPr fontId="3" type="noConversion"/>
  </si>
  <si>
    <t>D02</t>
    <phoneticPr fontId="3" type="noConversion"/>
  </si>
  <si>
    <t>케어메디</t>
    <phoneticPr fontId="3" type="noConversion"/>
  </si>
  <si>
    <t>A07</t>
    <phoneticPr fontId="3" type="noConversion"/>
  </si>
  <si>
    <t>Wecover Platforms Inc.</t>
    <phoneticPr fontId="3" type="noConversion"/>
  </si>
  <si>
    <t>KBP2023120162</t>
  </si>
  <si>
    <t>이진주</t>
    <phoneticPr fontId="3" type="noConversion"/>
  </si>
  <si>
    <t>오픈엣지스퀘어</t>
    <phoneticPr fontId="3" type="noConversion"/>
  </si>
  <si>
    <t>Esquared Capital Limited</t>
    <phoneticPr fontId="3" type="noConversion"/>
  </si>
  <si>
    <t>KBP2023120163</t>
  </si>
  <si>
    <t>최수민</t>
    <phoneticPr fontId="3" type="noConversion"/>
  </si>
  <si>
    <t>피알앤디컴퍼니</t>
    <phoneticPr fontId="3" type="noConversion"/>
  </si>
  <si>
    <t>스튜디오씨드코리아</t>
    <phoneticPr fontId="3" type="noConversion"/>
  </si>
  <si>
    <t>힐링페이퍼</t>
    <phoneticPr fontId="3" type="noConversion"/>
  </si>
  <si>
    <t>오영석</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</si>
  <si>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</si>
  <si>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</si>
  <si>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</si>
  <si>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</si>
  <si>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원정우</t>
    <phoneticPr fontId="3" type="noConversion"/>
  </si>
  <si>
    <t>엑소퍼트</t>
    <phoneticPr fontId="3" type="noConversion"/>
  </si>
  <si>
    <t>모두싸인</t>
    <phoneticPr fontId="3" type="noConversion"/>
  </si>
  <si>
    <t>Pinetree Therapeutics, Inc.</t>
    <phoneticPr fontId="3" type="noConversion"/>
  </si>
  <si>
    <t>KBP2019120308</t>
  </si>
  <si>
    <t>메디인테크</t>
    <phoneticPr fontId="3" type="noConversion"/>
  </si>
  <si>
    <t>아이센스</t>
    <phoneticPr fontId="3" type="noConversion"/>
  </si>
  <si>
    <t>상장</t>
    <phoneticPr fontId="3" type="noConversion"/>
  </si>
  <si>
    <t>데이터라이즈</t>
    <phoneticPr fontId="3" type="noConversion"/>
  </si>
  <si>
    <t>큐픽스</t>
    <phoneticPr fontId="3" type="noConversion"/>
  </si>
  <si>
    <t>먼데이오프</t>
    <phoneticPr fontId="3" type="noConversion"/>
  </si>
  <si>
    <t>Sleekflow Technologies Inc</t>
    <phoneticPr fontId="3" type="noConversion"/>
  </si>
  <si>
    <t>KBP2024090039</t>
  </si>
  <si>
    <t>에이비엘바이오</t>
    <phoneticPr fontId="3" type="noConversion"/>
  </si>
  <si>
    <t>Playground STRATEGO, L.P.</t>
    <phoneticPr fontId="3" type="noConversion"/>
  </si>
  <si>
    <t>KBP2024090040</t>
  </si>
  <si>
    <t>D06</t>
    <phoneticPr fontId="3" type="noConversion"/>
  </si>
  <si>
    <t>홀리데이로보틱스</t>
    <phoneticPr fontId="3" type="noConversion"/>
  </si>
  <si>
    <t>오픈엣지테크놀로지</t>
    <phoneticPr fontId="3" type="noConversion"/>
  </si>
  <si>
    <t>아우름플래닛</t>
    <phoneticPr fontId="3" type="noConversion"/>
  </si>
  <si>
    <t>메딕콘</t>
    <phoneticPr fontId="3" type="noConversion"/>
  </si>
  <si>
    <t>TimeTree, Inc.</t>
    <phoneticPr fontId="3" type="noConversion"/>
  </si>
  <si>
    <t>LB혁신성장펀드2</t>
    <phoneticPr fontId="3" type="noConversion"/>
  </si>
  <si>
    <t xml:space="preserve">긴트 </t>
    <phoneticPr fontId="3" type="noConversion"/>
  </si>
  <si>
    <t xml:space="preserve">A07 </t>
    <phoneticPr fontId="3" type="noConversion"/>
  </si>
  <si>
    <t xml:space="preserve">A01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</si>
  <si>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</si>
  <si>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</si>
  <si>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</si>
  <si>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</si>
  <si>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윤광일</t>
    <phoneticPr fontId="3" type="noConversion"/>
  </si>
  <si>
    <t>Klleon Inc.</t>
    <phoneticPr fontId="3" type="noConversion"/>
  </si>
  <si>
    <t>KBP2023120155</t>
  </si>
  <si>
    <t>25년 3분기 평가예정</t>
    <phoneticPr fontId="3" type="noConversion"/>
  </si>
  <si>
    <t>클로버게임즈</t>
    <phoneticPr fontId="3" type="noConversion"/>
  </si>
  <si>
    <t>마운드미디어</t>
    <phoneticPr fontId="3" type="noConversion"/>
  </si>
  <si>
    <t>어스얼라이언스</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</si>
  <si>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</si>
  <si>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</si>
  <si>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</si>
  <si>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</si>
  <si>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노타</t>
    <phoneticPr fontId="3" type="noConversion"/>
  </si>
  <si>
    <t>스탠다드에너지</t>
    <phoneticPr fontId="3" type="noConversion"/>
  </si>
  <si>
    <t>메티스엑스</t>
    <phoneticPr fontId="3" type="noConversion"/>
  </si>
  <si>
    <t>엘엔로보틱스</t>
    <phoneticPr fontId="3" type="noConversion"/>
  </si>
  <si>
    <t>Neptune Medical</t>
    <phoneticPr fontId="3" type="noConversion"/>
  </si>
  <si>
    <t>KBP2024090033</t>
  </si>
  <si>
    <t>이티엘</t>
    <phoneticPr fontId="3" type="noConversion"/>
  </si>
  <si>
    <t>아테코</t>
    <phoneticPr fontId="3" type="noConversion"/>
  </si>
  <si>
    <t>듀셀바이오테라퓨틱스</t>
    <phoneticPr fontId="3" type="noConversion"/>
  </si>
  <si>
    <t>트렌비</t>
    <phoneticPr fontId="3" type="noConversion"/>
  </si>
  <si>
    <t>온코소프트</t>
    <phoneticPr fontId="3" type="noConversion"/>
  </si>
  <si>
    <t>Boxhub, ApS</t>
    <phoneticPr fontId="3" type="noConversion"/>
  </si>
  <si>
    <t xml:space="preserve">분기 </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</si>
  <si>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</si>
  <si>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</si>
  <si>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</si>
  <si>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</si>
  <si>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</si>
  <si>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</si>
  <si>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</si>
  <si>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김캐디</t>
    <phoneticPr fontId="3" type="noConversion"/>
  </si>
  <si>
    <t>딥엑스</t>
    <phoneticPr fontId="3" type="noConversion"/>
  </si>
  <si>
    <t>레보메드</t>
    <phoneticPr fontId="3" type="noConversion"/>
  </si>
  <si>
    <t>신원준</t>
    <phoneticPr fontId="3" type="noConversion"/>
  </si>
  <si>
    <t>바잇미</t>
    <phoneticPr fontId="3" type="noConversion"/>
  </si>
  <si>
    <t>밸런스히어로</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</si>
  <si>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</si>
  <si>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</si>
  <si>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</si>
  <si>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</si>
  <si>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빅텍스</t>
    <phoneticPr fontId="3" type="noConversion"/>
  </si>
  <si>
    <t>뽀득</t>
    <phoneticPr fontId="3" type="noConversion"/>
  </si>
  <si>
    <t>삼가</t>
    <phoneticPr fontId="3" type="noConversion"/>
  </si>
  <si>
    <t>세이프소프트</t>
    <phoneticPr fontId="3" type="noConversion"/>
  </si>
  <si>
    <t>무무즈(구,씨엠아이파트너스)</t>
    <phoneticPr fontId="3" type="noConversion"/>
  </si>
  <si>
    <t>에코디엠랩</t>
    <phoneticPr fontId="3" type="noConversion"/>
  </si>
  <si>
    <t>엘박스</t>
    <phoneticPr fontId="3" type="noConversion"/>
  </si>
  <si>
    <t>엠트리센</t>
    <phoneticPr fontId="3" type="noConversion"/>
  </si>
  <si>
    <t>오가노이드사이언스</t>
    <phoneticPr fontId="3" type="noConversion"/>
  </si>
  <si>
    <t>오토실리콘</t>
    <phoneticPr fontId="3" type="noConversion"/>
  </si>
  <si>
    <t>온코닉테라퓨틱스</t>
    <phoneticPr fontId="3" type="noConversion"/>
  </si>
  <si>
    <t>올릭스</t>
    <phoneticPr fontId="3" type="noConversion"/>
  </si>
  <si>
    <t>원세미콘</t>
    <phoneticPr fontId="3" type="noConversion"/>
  </si>
  <si>
    <t>의식주컴퍼니</t>
    <phoneticPr fontId="3" type="noConversion"/>
  </si>
  <si>
    <t>이뮤노바이옴</t>
    <phoneticPr fontId="3" type="noConversion"/>
  </si>
  <si>
    <t>이스트포토닉스</t>
    <phoneticPr fontId="3" type="noConversion"/>
  </si>
  <si>
    <t>이에이치엘바이오</t>
    <phoneticPr fontId="3" type="noConversion"/>
  </si>
  <si>
    <t>이코니</t>
    <phoneticPr fontId="3" type="noConversion"/>
  </si>
  <si>
    <t>인벤티지랩</t>
    <phoneticPr fontId="3" type="noConversion"/>
  </si>
  <si>
    <t>일리미스테라퓨틱스</t>
    <phoneticPr fontId="3" type="noConversion"/>
  </si>
  <si>
    <t>지엘켐</t>
    <phoneticPr fontId="3" type="noConversion"/>
  </si>
  <si>
    <t>진코어</t>
    <phoneticPr fontId="3" type="noConversion"/>
  </si>
  <si>
    <t>창소프트아이앤아이</t>
    <phoneticPr fontId="3" type="noConversion"/>
  </si>
  <si>
    <t>컴투스로카</t>
    <phoneticPr fontId="3" type="noConversion"/>
  </si>
  <si>
    <t>코비스테크놀로지</t>
    <phoneticPr fontId="3" type="noConversion"/>
  </si>
  <si>
    <t>코어라인소프트</t>
    <phoneticPr fontId="3" type="noConversion"/>
  </si>
  <si>
    <t>크리스틴컴퍼니</t>
    <phoneticPr fontId="3" type="noConversion"/>
  </si>
  <si>
    <t>테라시드바이오사이언스</t>
    <phoneticPr fontId="3" type="noConversion"/>
  </si>
  <si>
    <t>테라시스디앤씨(구,테라시스)</t>
    <phoneticPr fontId="3" type="noConversion"/>
  </si>
  <si>
    <t>팀프레시</t>
    <phoneticPr fontId="3" type="noConversion"/>
  </si>
  <si>
    <t>페리지에어로스페이스(구,페리지항공우주)</t>
    <phoneticPr fontId="3" type="noConversion"/>
  </si>
  <si>
    <t>하나옵트로닉스</t>
    <phoneticPr fontId="3" type="noConversion"/>
  </si>
  <si>
    <t>해피문데이</t>
    <phoneticPr fontId="3" type="noConversion"/>
  </si>
  <si>
    <t>홈체크</t>
    <phoneticPr fontId="3" type="noConversion"/>
  </si>
  <si>
    <t>D03</t>
    <phoneticPr fontId="3" type="noConversion"/>
  </si>
  <si>
    <t>휴톰</t>
    <phoneticPr fontId="3" type="noConversion"/>
  </si>
  <si>
    <t>피지티(구,프로그린테크)</t>
    <phoneticPr fontId="3" type="noConversion"/>
  </si>
  <si>
    <t>어댑트</t>
    <phoneticPr fontId="3" type="noConversion"/>
  </si>
  <si>
    <t>Exo Imaging, Inc.</t>
    <phoneticPr fontId="3" type="noConversion"/>
  </si>
  <si>
    <t>KBP2020120188</t>
  </si>
  <si>
    <t>테라웨이브</t>
    <phoneticPr fontId="3" type="noConversion"/>
  </si>
  <si>
    <t>우수티엠엠</t>
    <phoneticPr fontId="3" type="noConversion"/>
  </si>
  <si>
    <t>프라임마스코리아</t>
    <phoneticPr fontId="3" type="noConversion"/>
  </si>
  <si>
    <t>엘지씨엔에스</t>
    <phoneticPr fontId="3" type="noConversion"/>
  </si>
  <si>
    <t>어프로티움(구,덕양)</t>
    <phoneticPr fontId="3" type="noConversion"/>
  </si>
  <si>
    <t>에스앤아이코퍼레이션(구,에스앤아이엣스퍼트)</t>
    <phoneticPr fontId="3" type="noConversion"/>
  </si>
  <si>
    <t>이동의즐거움(구,로카모빌리티)</t>
    <phoneticPr fontId="3" type="noConversion"/>
  </si>
  <si>
    <t>커넥트웨이브(구,코리아센터)</t>
    <phoneticPr fontId="3" type="noConversion"/>
  </si>
  <si>
    <t>상장폐지시까지 주권매매거래정지 대상으로 평가진행</t>
    <phoneticPr fontId="3" type="noConversion"/>
  </si>
  <si>
    <t>Tsukui Holdings Corporation</t>
    <phoneticPr fontId="3" type="noConversion"/>
  </si>
  <si>
    <t>KBP2022120201</t>
  </si>
  <si>
    <t>넥스플렉스</t>
    <phoneticPr fontId="3" type="noConversion"/>
  </si>
  <si>
    <t>동진섬유</t>
    <phoneticPr fontId="3" type="noConversion"/>
  </si>
  <si>
    <t>경진섬유</t>
    <phoneticPr fontId="3" type="noConversion"/>
  </si>
  <si>
    <t>Heritage Glamour Holdings Ltd.</t>
    <phoneticPr fontId="3" type="noConversion"/>
  </si>
  <si>
    <t>KBP2022120202</t>
  </si>
  <si>
    <t>Aquaman Holdings Limited</t>
    <phoneticPr fontId="3" type="noConversion"/>
  </si>
  <si>
    <t>KBP2022120203</t>
  </si>
  <si>
    <t>오스템임플란트</t>
    <phoneticPr fontId="3" type="noConversion"/>
  </si>
  <si>
    <t>Soyokaze Co,.LTD</t>
    <phoneticPr fontId="3" type="noConversion"/>
  </si>
  <si>
    <t>KBP2024090043</t>
  </si>
  <si>
    <t>메디트</t>
    <phoneticPr fontId="3" type="noConversion"/>
  </si>
  <si>
    <t>조선혜지와이홀딩스</t>
    <phoneticPr fontId="3" type="noConversion"/>
  </si>
  <si>
    <t>Hiossen, Inc</t>
    <phoneticPr fontId="3" type="noConversion"/>
  </si>
  <si>
    <t>오스템글로벌</t>
    <phoneticPr fontId="3" type="noConversion"/>
  </si>
  <si>
    <t>코잔</t>
    <phoneticPr fontId="3" type="noConversion"/>
  </si>
  <si>
    <t>오스템올소</t>
    <phoneticPr fontId="3" type="noConversion"/>
  </si>
  <si>
    <t>오스템파마</t>
    <phoneticPr fontId="3" type="noConversion"/>
  </si>
  <si>
    <t>HITOWA Holdings Co., Ltd.</t>
    <phoneticPr fontId="3" type="noConversion"/>
  </si>
  <si>
    <t>KBP2024090075</t>
  </si>
  <si>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</si>
  <si>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</si>
  <si>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</si>
  <si>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</si>
  <si>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</si>
  <si>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</si>
  <si>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</si>
  <si>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맘편한세상</t>
    <phoneticPr fontId="3" type="noConversion"/>
  </si>
  <si>
    <t>테크랩스(구,넥스트매치)</t>
    <phoneticPr fontId="3" type="noConversion"/>
  </si>
  <si>
    <t>Dekoruma Pte. Ltd</t>
    <phoneticPr fontId="3" type="noConversion"/>
  </si>
  <si>
    <t>KBP2021120184</t>
  </si>
  <si>
    <t>Moloco Inc.</t>
    <phoneticPr fontId="3" type="noConversion"/>
  </si>
  <si>
    <t>Nova Technology Ltd</t>
    <phoneticPr fontId="3" type="noConversion"/>
  </si>
  <si>
    <t>KBP2021120186</t>
  </si>
  <si>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</si>
  <si>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</si>
  <si>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</si>
  <si>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</si>
  <si>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</si>
  <si>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</si>
  <si>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KBP2021120185</t>
  </si>
  <si>
    <t>Matilock,Inc</t>
    <phoneticPr fontId="3" type="noConversion"/>
  </si>
  <si>
    <t>KBP2022120014</t>
  </si>
  <si>
    <t>담화컴퍼니</t>
    <phoneticPr fontId="3" type="noConversion"/>
  </si>
  <si>
    <t>업라이즈(구,헤이비트)</t>
    <phoneticPr fontId="3" type="noConversion"/>
  </si>
  <si>
    <t>휴이노</t>
    <phoneticPr fontId="3" type="noConversion"/>
  </si>
  <si>
    <t>IQ Edu Pte. Ltd</t>
    <phoneticPr fontId="3" type="noConversion"/>
  </si>
  <si>
    <t>KBP2023030022</t>
  </si>
  <si>
    <t>Soelect Inc</t>
    <phoneticPr fontId="3" type="noConversion"/>
  </si>
  <si>
    <t>Loft Orbital Solutions Inc</t>
    <phoneticPr fontId="3" type="noConversion"/>
  </si>
  <si>
    <t>KBP2023030024</t>
  </si>
  <si>
    <t>QLi5 Therapeutics GmbH</t>
    <phoneticPr fontId="3" type="noConversion"/>
  </si>
  <si>
    <t>KBP2022090063</t>
  </si>
  <si>
    <t>지지큐컴퍼니</t>
    <phoneticPr fontId="3" type="noConversion"/>
  </si>
  <si>
    <t>오럼머티리얼(구,티지오테크)</t>
    <phoneticPr fontId="3" type="noConversion"/>
  </si>
  <si>
    <t>앤유</t>
    <phoneticPr fontId="3" type="noConversion"/>
  </si>
  <si>
    <t>와드</t>
    <phoneticPr fontId="3" type="noConversion"/>
  </si>
  <si>
    <t>마이프랜차이즈</t>
    <phoneticPr fontId="3" type="noConversion"/>
  </si>
  <si>
    <t>엔알비</t>
    <phoneticPr fontId="3" type="noConversion"/>
  </si>
  <si>
    <t>Rusk Media Private Limited</t>
    <phoneticPr fontId="3" type="noConversion"/>
  </si>
  <si>
    <t>KBP2023030025</t>
  </si>
  <si>
    <t>레신저스</t>
    <phoneticPr fontId="3" type="noConversion"/>
  </si>
  <si>
    <t>메디웨일</t>
    <phoneticPr fontId="3" type="noConversion"/>
  </si>
  <si>
    <t>에이엘로봇</t>
    <phoneticPr fontId="3" type="noConversion"/>
  </si>
  <si>
    <t>PT Horizon Internusa Persada</t>
    <phoneticPr fontId="3" type="noConversion"/>
  </si>
  <si>
    <t>KBP2023060061</t>
  </si>
  <si>
    <t>뉴냅스</t>
    <phoneticPr fontId="3" type="noConversion"/>
  </si>
  <si>
    <t>온힐</t>
    <phoneticPr fontId="3" type="noConversion"/>
  </si>
  <si>
    <t>마이크로인피니티</t>
    <phoneticPr fontId="3" type="noConversion"/>
  </si>
  <si>
    <t>BRIUS Technologies, Inc</t>
    <phoneticPr fontId="3" type="noConversion"/>
  </si>
  <si>
    <t>KBP2024090041</t>
  </si>
  <si>
    <t>Smart Coffee Technology, Inc.</t>
    <phoneticPr fontId="3" type="noConversion"/>
  </si>
  <si>
    <t>KBP2024090042</t>
  </si>
  <si>
    <t>휴럼(구,엔에이치기업인수목적16호)</t>
    <phoneticPr fontId="3" type="noConversion"/>
  </si>
  <si>
    <t>아이겐코리아</t>
    <phoneticPr fontId="3" type="noConversion"/>
  </si>
  <si>
    <t>휴맥스모빌리티</t>
    <phoneticPr fontId="3" type="noConversion"/>
  </si>
  <si>
    <t>쥬비스다이어트</t>
    <phoneticPr fontId="3" type="noConversion"/>
  </si>
  <si>
    <t>채비(구,대영채비)</t>
    <phoneticPr fontId="3" type="noConversion"/>
  </si>
  <si>
    <t>채비(구,대영채비)</t>
    <phoneticPr fontId="3" type="noConversion"/>
  </si>
  <si>
    <t>Carousell Pte. Ltd</t>
    <phoneticPr fontId="3" type="noConversion"/>
  </si>
  <si>
    <t>KBP2021120256</t>
  </si>
  <si>
    <t>롯데이엠글로벌(구,아이엠지테크놀로지)</t>
    <phoneticPr fontId="3" type="noConversion"/>
  </si>
  <si>
    <t>LOTTE EM EUROPE S.a r.l.(구,IME Technology)</t>
    <phoneticPr fontId="3" type="noConversion"/>
  </si>
  <si>
    <t>KBP2022030093</t>
  </si>
  <si>
    <t>뮤직카우</t>
    <phoneticPr fontId="3" type="noConversion"/>
  </si>
  <si>
    <t>알스퀘어(구,부동산다이렉트)</t>
    <phoneticPr fontId="3" type="noConversion"/>
  </si>
  <si>
    <t>24년 4분기 평가예정</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</si>
  <si>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</si>
  <si>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</si>
  <si>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</si>
  <si>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</si>
  <si>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오름테라퓨틱</t>
    <phoneticPr fontId="3" type="noConversion"/>
  </si>
  <si>
    <t>스파크바이오파마</t>
    <phoneticPr fontId="3" type="noConversion"/>
  </si>
  <si>
    <t>스튜디오앤뉴</t>
    <phoneticPr fontId="3" type="noConversion"/>
  </si>
  <si>
    <t>Rocket Group Limited</t>
    <phoneticPr fontId="3" type="noConversion"/>
  </si>
  <si>
    <t>KBP2020090062</t>
  </si>
  <si>
    <t>달바글로벌(구,비모뉴먼트)</t>
    <phoneticPr fontId="3" type="noConversion"/>
  </si>
  <si>
    <t>에스엠랩</t>
    <phoneticPr fontId="3" type="noConversion"/>
  </si>
  <si>
    <t>파블로항공</t>
    <phoneticPr fontId="3" type="noConversion"/>
  </si>
  <si>
    <t>Trell Experiences Private Limited</t>
    <phoneticPr fontId="3" type="noConversion"/>
  </si>
  <si>
    <t>KBP2020090060</t>
  </si>
  <si>
    <t>듀오픽스레이(구,바이오센스텍)</t>
    <phoneticPr fontId="3" type="noConversion"/>
  </si>
  <si>
    <t>에이치이엠파마(구,에이치이엠)</t>
    <phoneticPr fontId="3" type="noConversion"/>
  </si>
  <si>
    <t>왁티</t>
    <phoneticPr fontId="3" type="noConversion"/>
  </si>
  <si>
    <t>웨이비스</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</si>
  <si>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</si>
  <si>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</si>
  <si>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</si>
  <si>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</si>
  <si>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</si>
  <si>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KBP2020120169</t>
  </si>
  <si>
    <t>Etch Mobile, Inc</t>
    <phoneticPr fontId="3" type="noConversion"/>
  </si>
  <si>
    <t>KBP2020120170</t>
  </si>
  <si>
    <t>GenEdit Inc</t>
    <phoneticPr fontId="3" type="noConversion"/>
  </si>
  <si>
    <t>Horizon Robotics</t>
    <phoneticPr fontId="3" type="noConversion"/>
  </si>
  <si>
    <t>KBP2020120171</t>
  </si>
  <si>
    <t>무신사</t>
    <phoneticPr fontId="3" type="noConversion"/>
  </si>
  <si>
    <t>어센트코리아</t>
    <phoneticPr fontId="3" type="noConversion"/>
  </si>
  <si>
    <t>세컨신드롬</t>
    <phoneticPr fontId="3" type="noConversion"/>
  </si>
  <si>
    <t>강남순환도로</t>
    <phoneticPr fontId="3" type="noConversion"/>
  </si>
  <si>
    <t>경기남부도로</t>
    <phoneticPr fontId="3" type="noConversion"/>
  </si>
  <si>
    <t>경수고속도로</t>
    <phoneticPr fontId="3" type="noConversion"/>
  </si>
  <si>
    <t>-</t>
    <phoneticPr fontId="3" type="noConversion"/>
  </si>
  <si>
    <t>신분당선</t>
    <phoneticPr fontId="3" type="noConversion"/>
  </si>
  <si>
    <t>평택동방아이포트</t>
    <phoneticPr fontId="3" type="noConversion"/>
  </si>
  <si>
    <t>서울투자성장산업벤처조합</t>
  </si>
  <si>
    <t>이스트엔드</t>
    <phoneticPr fontId="3" type="noConversion"/>
  </si>
  <si>
    <t>미정</t>
    <phoneticPr fontId="3" type="noConversion"/>
  </si>
  <si>
    <t>-</t>
    <phoneticPr fontId="3" type="noConversion"/>
  </si>
  <si>
    <t>라이언게임즈</t>
    <phoneticPr fontId="3" type="noConversion"/>
  </si>
  <si>
    <t>이티에스</t>
    <phoneticPr fontId="3" type="noConversion"/>
  </si>
  <si>
    <t>인핸스드바이오</t>
    <phoneticPr fontId="3" type="noConversion"/>
  </si>
  <si>
    <t>부릉(구,메쉬코리아)</t>
    <phoneticPr fontId="3" type="noConversion"/>
  </si>
  <si>
    <t>에스엘백시젠</t>
    <phoneticPr fontId="3" type="noConversion"/>
  </si>
  <si>
    <t>솔루게이트</t>
    <phoneticPr fontId="3" type="noConversion"/>
  </si>
  <si>
    <t>Survios Inc</t>
  </si>
  <si>
    <t>KBP2019120011</t>
  </si>
  <si>
    <t>엠디헬스케어</t>
    <phoneticPr fontId="3" type="noConversion"/>
  </si>
  <si>
    <t>데이원컴퍼니(구,패스트캠퍼스)</t>
    <phoneticPr fontId="3" type="noConversion"/>
  </si>
  <si>
    <t>Appota Corporation</t>
  </si>
  <si>
    <t>KBP2019120362</t>
  </si>
  <si>
    <t>리디</t>
    <phoneticPr fontId="3" type="noConversion"/>
  </si>
  <si>
    <t>노바칩스</t>
    <phoneticPr fontId="3" type="noConversion"/>
  </si>
  <si>
    <t>뷰온</t>
    <phoneticPr fontId="3" type="noConversion"/>
  </si>
  <si>
    <t>피에이치파마</t>
    <phoneticPr fontId="3" type="noConversion"/>
  </si>
  <si>
    <t>디앤티</t>
    <phoneticPr fontId="3" type="noConversion"/>
  </si>
  <si>
    <t xml:space="preserve">반기 </t>
    <phoneticPr fontId="3" type="noConversion"/>
  </si>
  <si>
    <t>제이케이씨</t>
    <phoneticPr fontId="3" type="noConversion"/>
  </si>
  <si>
    <t>알케이드코리아</t>
    <phoneticPr fontId="3" type="noConversion"/>
  </si>
  <si>
    <t>모빌테크</t>
    <phoneticPr fontId="3" type="noConversion"/>
  </si>
  <si>
    <t>Allganize, Inc.</t>
    <phoneticPr fontId="3" type="noConversion"/>
  </si>
  <si>
    <t>KBP2021060077</t>
  </si>
  <si>
    <t>Chequer Global, Inc.</t>
    <phoneticPr fontId="3" type="noConversion"/>
  </si>
  <si>
    <t>Glassdome, Inc</t>
    <phoneticPr fontId="3" type="noConversion"/>
  </si>
  <si>
    <t>Marq Vision Inc.</t>
    <phoneticPr fontId="3" type="noConversion"/>
  </si>
  <si>
    <t>KBP2021120307</t>
  </si>
  <si>
    <t>윤현빈</t>
    <phoneticPr fontId="3" type="noConversion"/>
  </si>
  <si>
    <t>24년평가대상</t>
    <phoneticPr fontId="3" type="noConversion"/>
  </si>
  <si>
    <t>Superb AI, Inc.</t>
    <phoneticPr fontId="3" type="noConversion"/>
  </si>
  <si>
    <t>KBP2021060079</t>
  </si>
  <si>
    <t>Trieye, Ltd</t>
    <phoneticPr fontId="3" type="noConversion"/>
  </si>
  <si>
    <t>KBP2023060093</t>
  </si>
  <si>
    <t>Valo Health, LLC.</t>
    <phoneticPr fontId="3" type="noConversion"/>
  </si>
  <si>
    <t>KBP2021060078</t>
  </si>
  <si>
    <t>XL8 Inc.</t>
    <phoneticPr fontId="3" type="noConversion"/>
  </si>
  <si>
    <t>KBP2022110028</t>
  </si>
  <si>
    <t>그렙</t>
    <phoneticPr fontId="3" type="noConversion"/>
  </si>
  <si>
    <t>넥스아이</t>
    <phoneticPr fontId="3" type="noConversion"/>
  </si>
  <si>
    <t>다임리서치</t>
    <phoneticPr fontId="3" type="noConversion"/>
  </si>
  <si>
    <t>더카본스튜디오</t>
    <phoneticPr fontId="3" type="noConversion"/>
  </si>
  <si>
    <t>두들린</t>
    <phoneticPr fontId="3" type="noConversion"/>
  </si>
  <si>
    <t>25년평가대상</t>
    <phoneticPr fontId="3" type="noConversion"/>
  </si>
  <si>
    <t xml:space="preserve">드노보바이오테라퓨틱스 </t>
    <phoneticPr fontId="3" type="noConversion"/>
  </si>
  <si>
    <t>라이드플럭스</t>
    <phoneticPr fontId="3" type="noConversion"/>
  </si>
  <si>
    <t>라포랩스</t>
    <phoneticPr fontId="3" type="noConversion"/>
  </si>
  <si>
    <t>레고켐바이오사이언스</t>
    <phoneticPr fontId="3" type="noConversion"/>
  </si>
  <si>
    <t>로드컴플릿</t>
    <phoneticPr fontId="3" type="noConversion"/>
  </si>
  <si>
    <t>로앤컴퍼니</t>
    <phoneticPr fontId="3" type="noConversion"/>
  </si>
  <si>
    <t>모라이</t>
    <phoneticPr fontId="3" type="noConversion"/>
  </si>
  <si>
    <t>모아이게임즈</t>
    <phoneticPr fontId="3" type="noConversion"/>
  </si>
  <si>
    <t>무브</t>
    <phoneticPr fontId="3" type="noConversion"/>
  </si>
  <si>
    <t>바이오디자인랩</t>
    <phoneticPr fontId="3" type="noConversion"/>
  </si>
  <si>
    <t>번개장터</t>
    <phoneticPr fontId="3" type="noConversion"/>
  </si>
  <si>
    <t>뉴넥스(구,브랜디)</t>
  </si>
  <si>
    <t>23년 4분기 평가예정</t>
    <phoneticPr fontId="3" type="noConversion"/>
  </si>
  <si>
    <t>브레이브모바일</t>
    <phoneticPr fontId="3" type="noConversion"/>
  </si>
  <si>
    <t>블랙스톰</t>
    <phoneticPr fontId="3" type="noConversion"/>
  </si>
  <si>
    <t>비엘큐</t>
    <phoneticPr fontId="3" type="noConversion"/>
  </si>
  <si>
    <t>사이러스테라퓨틱스</t>
    <phoneticPr fontId="3" type="noConversion"/>
  </si>
  <si>
    <t>셀러허브</t>
    <phoneticPr fontId="3" type="noConversion"/>
  </si>
  <si>
    <t>스카이랩스</t>
    <phoneticPr fontId="3" type="noConversion"/>
  </si>
  <si>
    <t>스탠다임</t>
    <phoneticPr fontId="3" type="noConversion"/>
  </si>
  <si>
    <t>심플렉스</t>
    <phoneticPr fontId="3" type="noConversion"/>
  </si>
  <si>
    <t>씨메스</t>
    <phoneticPr fontId="3" type="noConversion"/>
  </si>
  <si>
    <t>무무즈(구,씨엠아이파트너스)</t>
  </si>
  <si>
    <t>아이랩</t>
    <phoneticPr fontId="3" type="noConversion"/>
  </si>
  <si>
    <t>아이엠바이오로직스</t>
    <phoneticPr fontId="3" type="noConversion"/>
  </si>
  <si>
    <t>아이지에이웍스</t>
    <phoneticPr fontId="3" type="noConversion"/>
  </si>
  <si>
    <t>에스그래핀</t>
    <phoneticPr fontId="3" type="noConversion"/>
  </si>
  <si>
    <t xml:space="preserve">에이비온 </t>
    <phoneticPr fontId="3" type="noConversion"/>
  </si>
  <si>
    <t>원프레딕트</t>
    <phoneticPr fontId="3" type="noConversion"/>
  </si>
  <si>
    <t>유빅스테라퓨틱스</t>
    <phoneticPr fontId="3" type="noConversion"/>
  </si>
  <si>
    <t>이노보테라퓨틱스</t>
    <phoneticPr fontId="3" type="noConversion"/>
  </si>
  <si>
    <t>이팝소프트</t>
    <phoneticPr fontId="3" type="noConversion"/>
  </si>
  <si>
    <t>자란다</t>
    <phoneticPr fontId="3" type="noConversion"/>
  </si>
  <si>
    <t>자비스앤빌런즈</t>
    <phoneticPr fontId="3" type="noConversion"/>
  </si>
  <si>
    <t>자이메디</t>
    <phoneticPr fontId="3" type="noConversion"/>
  </si>
  <si>
    <t>정육각</t>
    <phoneticPr fontId="3" type="noConversion"/>
  </si>
  <si>
    <t>진메디신</t>
    <phoneticPr fontId="3" type="noConversion"/>
  </si>
  <si>
    <t>채널코퍼레이션</t>
    <phoneticPr fontId="3" type="noConversion"/>
  </si>
  <si>
    <t>컨텍</t>
    <phoneticPr fontId="3" type="noConversion"/>
  </si>
  <si>
    <t>김혜지</t>
    <phoneticPr fontId="3" type="noConversion"/>
  </si>
  <si>
    <t>코딧</t>
    <phoneticPr fontId="3" type="noConversion"/>
  </si>
  <si>
    <t>클래스팅</t>
    <phoneticPr fontId="3" type="noConversion"/>
  </si>
  <si>
    <t>트래블월렛(구,모바일퉁)</t>
    <phoneticPr fontId="3" type="noConversion"/>
  </si>
  <si>
    <t>팀블랙버드</t>
    <phoneticPr fontId="3" type="noConversion"/>
  </si>
  <si>
    <t>포스크리에이티브파티</t>
    <phoneticPr fontId="3" type="noConversion"/>
  </si>
  <si>
    <t>포스타입</t>
    <phoneticPr fontId="3" type="noConversion"/>
  </si>
  <si>
    <t>피비이뮨테라퓨틱스</t>
    <phoneticPr fontId="3" type="noConversion"/>
  </si>
  <si>
    <t>하우저</t>
    <phoneticPr fontId="3" type="noConversion"/>
  </si>
  <si>
    <t>스카이레이크에쿼티제1호사모투자</t>
  </si>
  <si>
    <t>스카이레이크롱텀스트래티직인베스트먼트</t>
    <phoneticPr fontId="3" type="noConversion"/>
  </si>
  <si>
    <t>-</t>
    <phoneticPr fontId="3" type="noConversion"/>
  </si>
  <si>
    <t>-</t>
    <phoneticPr fontId="3" type="noConversion"/>
  </si>
  <si>
    <t>기초자산</t>
    <phoneticPr fontId="3" type="noConversion"/>
  </si>
  <si>
    <t>재평가</t>
    <phoneticPr fontId="3" type="noConversion"/>
  </si>
  <si>
    <t>SKYLAKE EQUITY INVESTMENT II S.A.R.L</t>
  </si>
  <si>
    <t>KBP2022030094</t>
  </si>
  <si>
    <t>A01</t>
    <phoneticPr fontId="3" type="noConversion"/>
  </si>
  <si>
    <t>-</t>
    <phoneticPr fontId="3" type="noConversion"/>
  </si>
  <si>
    <t>Caris Life Sciences, Ltd.</t>
  </si>
  <si>
    <t>연말</t>
    <phoneticPr fontId="3" type="noConversion"/>
  </si>
  <si>
    <t>클루커스</t>
    <phoneticPr fontId="3" type="noConversion"/>
  </si>
  <si>
    <t>인성메디칼</t>
    <phoneticPr fontId="3" type="noConversion"/>
  </si>
  <si>
    <t>타우피엔유메디칼</t>
    <phoneticPr fontId="3" type="noConversion"/>
  </si>
  <si>
    <t>에스케이시그넷(구,시그넷이브이)</t>
  </si>
  <si>
    <t>직방</t>
    <phoneticPr fontId="3" type="noConversion"/>
  </si>
  <si>
    <t>듀켐바이오</t>
    <phoneticPr fontId="3" type="noConversion"/>
  </si>
  <si>
    <t>바이오녹스</t>
    <phoneticPr fontId="3" type="noConversion"/>
  </si>
  <si>
    <t>아이씨엠</t>
    <phoneticPr fontId="3" type="noConversion"/>
  </si>
  <si>
    <t>큐로젠</t>
    <phoneticPr fontId="3" type="noConversion"/>
  </si>
  <si>
    <t>쓰리빌리언</t>
    <phoneticPr fontId="3" type="noConversion"/>
  </si>
  <si>
    <t>퍼스트캔버스</t>
    <phoneticPr fontId="3" type="noConversion"/>
  </si>
  <si>
    <t>투게더앱스</t>
    <phoneticPr fontId="3" type="noConversion"/>
  </si>
  <si>
    <t>SVGAP-Coverage펀드2호</t>
  </si>
  <si>
    <t>더네이쳐홀딩스</t>
    <phoneticPr fontId="3" type="noConversion"/>
  </si>
  <si>
    <t>다원넥스뷰</t>
    <phoneticPr fontId="3" type="noConversion"/>
  </si>
  <si>
    <t>와이엘피</t>
    <phoneticPr fontId="3" type="noConversion"/>
  </si>
  <si>
    <t>나우그로쓰캐피탈사모투자</t>
  </si>
  <si>
    <t>가온미디어</t>
    <phoneticPr fontId="3" type="noConversion"/>
  </si>
  <si>
    <t>아스트</t>
    <phoneticPr fontId="3" type="noConversion"/>
  </si>
  <si>
    <t>파마리서치프로덕트</t>
    <phoneticPr fontId="3" type="noConversion"/>
  </si>
  <si>
    <t>퓨쳐켐</t>
    <phoneticPr fontId="3" type="noConversion"/>
  </si>
  <si>
    <t>-</t>
    <phoneticPr fontId="3" type="noConversion"/>
  </si>
  <si>
    <t>한스바이오메드</t>
    <phoneticPr fontId="3" type="noConversion"/>
  </si>
  <si>
    <t>이삭엔지니어링</t>
    <phoneticPr fontId="3" type="noConversion"/>
  </si>
  <si>
    <t>미래창조LB선도기업투자펀드20호</t>
  </si>
  <si>
    <t>에스엘테라퓨틱스(구,스템랩)</t>
  </si>
  <si>
    <t>오픈갤러리</t>
    <phoneticPr fontId="3" type="noConversion"/>
  </si>
  <si>
    <t>오비이랩</t>
    <phoneticPr fontId="3" type="noConversion"/>
  </si>
  <si>
    <t>-</t>
    <phoneticPr fontId="3" type="noConversion"/>
  </si>
  <si>
    <t>가우디오랩</t>
    <phoneticPr fontId="3" type="noConversion"/>
  </si>
  <si>
    <t>김수현</t>
    <phoneticPr fontId="3" type="noConversion"/>
  </si>
  <si>
    <t>컬리</t>
    <phoneticPr fontId="3" type="noConversion"/>
  </si>
  <si>
    <t>와그(구,와그트래블)</t>
    <phoneticPr fontId="3" type="noConversion"/>
  </si>
  <si>
    <t>사립학교교직원연금공단펀드(기초자산)</t>
    <phoneticPr fontId="3" type="noConversion"/>
  </si>
  <si>
    <t>KBP2024110027</t>
    <phoneticPr fontId="3" type="noConversion"/>
  </si>
  <si>
    <t>KBP2024110028</t>
    <phoneticPr fontId="3" type="noConversion"/>
  </si>
  <si>
    <t>KBP2024110029</t>
    <phoneticPr fontId="3" type="noConversion"/>
  </si>
  <si>
    <t>KBP2024110030</t>
    <phoneticPr fontId="3" type="noConversion"/>
  </si>
  <si>
    <t>KBP2024110031</t>
    <phoneticPr fontId="3" type="noConversion"/>
  </si>
  <si>
    <t>스톤브릿지미드캡제1호사모투자</t>
  </si>
  <si>
    <t>원정우</t>
    <phoneticPr fontId="3" type="noConversion"/>
  </si>
  <si>
    <t>오영석</t>
    <phoneticPr fontId="3" type="noConversion"/>
  </si>
  <si>
    <t>신테카바이오</t>
    <phoneticPr fontId="3" type="noConversion"/>
  </si>
  <si>
    <t>[W]상장기업</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</si>
  <si>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</si>
  <si>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</si>
  <si>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</si>
  <si>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</si>
  <si>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</si>
  <si>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이준명차장</t>
    <phoneticPr fontId="3" type="noConversion"/>
  </si>
  <si>
    <t>070-7663-0033</t>
    <phoneticPr fontId="3" type="noConversion"/>
  </si>
  <si>
    <t>jmlee@syntekabio.com</t>
    <phoneticPr fontId="3" type="noConversion"/>
  </si>
  <si>
    <t>2024.11.11</t>
    <phoneticPr fontId="3" type="noConversion"/>
  </si>
  <si>
    <t>Y2411J0010</t>
    <phoneticPr fontId="3" type="noConversion"/>
  </si>
  <si>
    <t>이진주</t>
    <phoneticPr fontId="3" type="noConversion"/>
  </si>
  <si>
    <t>김에스더</t>
    <phoneticPr fontId="37" type="noConversion"/>
  </si>
  <si>
    <t>메리츠증권(구조화투자팀)</t>
    <phoneticPr fontId="3" type="noConversion"/>
  </si>
  <si>
    <t>폴라리스쉬핑</t>
    <phoneticPr fontId="3" type="noConversion"/>
  </si>
  <si>
    <t>D06</t>
    <phoneticPr fontId="3" type="noConversion"/>
  </si>
  <si>
    <t>-</t>
    <phoneticPr fontId="3" type="noConversion"/>
  </si>
  <si>
    <t>평가보고서X</t>
    <phoneticPr fontId="3" type="noConversion"/>
  </si>
  <si>
    <t>[Y]금융기관</t>
    <phoneticPr fontId="3" type="noConversion"/>
  </si>
  <si>
    <t>메자닌평가팀</t>
    <phoneticPr fontId="3" type="noConversion"/>
  </si>
  <si>
    <t>메리츠증권(구조화투자팀)</t>
    <phoneticPr fontId="3" type="noConversion"/>
  </si>
  <si>
    <t>폴라리스쉬핑</t>
    <phoneticPr fontId="3" type="noConversion"/>
  </si>
  <si>
    <t>-</t>
    <phoneticPr fontId="3" type="noConversion"/>
  </si>
  <si>
    <t>평가보고서X</t>
    <phoneticPr fontId="3" type="noConversion"/>
  </si>
  <si>
    <t>[Y]금융기관</t>
    <phoneticPr fontId="3" type="noConversion"/>
  </si>
  <si>
    <t>회계반영</t>
    <phoneticPr fontId="3" type="noConversion"/>
  </si>
  <si>
    <t>오영석</t>
    <phoneticPr fontId="3" type="noConversion"/>
  </si>
  <si>
    <t>이유정담당자</t>
    <phoneticPr fontId="3" type="noConversion"/>
  </si>
  <si>
    <t>010-4572-1058</t>
    <phoneticPr fontId="3" type="noConversion"/>
  </si>
  <si>
    <t>youjung.lee@meritz.co.kr</t>
    <phoneticPr fontId="3" type="noConversion"/>
  </si>
  <si>
    <t>2024.10.31</t>
    <phoneticPr fontId="3" type="noConversion"/>
  </si>
  <si>
    <t>오영석</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</si>
  <si>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</si>
  <si>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</si>
  <si>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</si>
  <si>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</si>
  <si>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</si>
  <si>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심태진</t>
    <phoneticPr fontId="3" type="noConversion"/>
  </si>
  <si>
    <t>최수민</t>
    <phoneticPr fontId="3" type="noConversion"/>
  </si>
  <si>
    <t>심태진</t>
    <phoneticPr fontId="3" type="noConversion"/>
  </si>
  <si>
    <t>이상민</t>
    <phoneticPr fontId="3" type="noConversion"/>
  </si>
  <si>
    <t>원정우</t>
    <phoneticPr fontId="3" type="noConversion"/>
  </si>
  <si>
    <t>윤광일</t>
    <phoneticPr fontId="3" type="noConversion"/>
  </si>
  <si>
    <t>신원준</t>
    <phoneticPr fontId="3" type="noConversion"/>
  </si>
  <si>
    <t>오영석</t>
    <phoneticPr fontId="3" type="noConversion"/>
  </si>
  <si>
    <t>이진주</t>
    <phoneticPr fontId="3" type="noConversion"/>
  </si>
  <si>
    <t>에이피테크놀로지</t>
  </si>
  <si>
    <t>딜리셔스</t>
  </si>
  <si>
    <t>HFRNetworksINC</t>
  </si>
  <si>
    <t>KBP2022110020</t>
  </si>
  <si>
    <t>이에이트</t>
  </si>
  <si>
    <t>아이디어허브</t>
  </si>
  <si>
    <t>A01</t>
    <phoneticPr fontId="3" type="noConversion"/>
  </si>
  <si>
    <t>A07</t>
    <phoneticPr fontId="3" type="noConversion"/>
  </si>
  <si>
    <t>A05</t>
    <phoneticPr fontId="3" type="noConversion"/>
  </si>
  <si>
    <t>네오위즈파트너스펀드(기초자산)</t>
    <phoneticPr fontId="3" type="noConversion"/>
  </si>
  <si>
    <t>보고서제공X</t>
    <phoneticPr fontId="3" type="noConversion"/>
  </si>
  <si>
    <t>여재현</t>
  </si>
  <si>
    <t>오수현</t>
    <phoneticPr fontId="3" type="noConversion"/>
  </si>
  <si>
    <t>기초자산</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</si>
</sst>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1"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0"/>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
      <sz val="10"/>
      <name val="맑은 고딕"/>
      <family val="2"/>
      <charset val="129"/>
      <scheme val="minor"/>
    </font>
    <font>
      <sz val="8"/>
      <name val="맑은 고딕"/>
      <family val="2"/>
      <charset val="129"/>
    </font>
    <font>
      <sz val="11"/>
      <color rgb="FF92D050"/>
      <name val="맑은 고딕"/>
      <family val="2"/>
      <charset val="129"/>
      <scheme val="minor"/>
    </font>
    <font>
      <sz val="11"/>
      <color rgb="FF92D050"/>
      <name val="맑은 고딕"/>
      <family val="3"/>
      <charset val="129"/>
      <scheme val="minor"/>
    </font>
    <font>
      <sz val="8"/>
      <name val="맑은 고딕"/>
      <family val="3"/>
      <charset val="129"/>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91">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0"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49" fontId="31" fillId="3" borderId="0" xfId="0" applyNumberFormat="1" applyFont="1" applyFill="1" applyAlignment="1">
      <alignment horizontal="left" vertical="center"/>
    </xf>
    <xf numFmtId="49" fontId="32" fillId="3" borderId="9" xfId="0" applyNumberFormat="1" applyFont="1" applyFill="1" applyBorder="1" applyAlignment="1">
      <alignment horizontal="left" vertical="center"/>
    </xf>
    <xf numFmtId="0" fontId="33" fillId="3" borderId="0" xfId="0" applyFont="1" applyFill="1" applyBorder="1" applyAlignment="1">
      <alignment horizontal="left" vertical="center"/>
    </xf>
    <xf numFmtId="0" fontId="0" fillId="3" borderId="0" xfId="0" applyFill="1" applyBorder="1" applyAlignment="1">
      <alignment horizontal="left" vertical="center"/>
    </xf>
    <xf numFmtId="0" fontId="34"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8" fillId="3" borderId="8" xfId="0" applyNumberFormat="1" applyFont="1" applyFill="1" applyBorder="1" applyAlignment="1">
      <alignment horizontal="center" vertical="center"/>
    </xf>
    <xf numFmtId="14"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0" fontId="35"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Font="1" applyFill="1" applyAlignment="1">
      <alignment vertical="center"/>
    </xf>
    <xf numFmtId="0" fontId="0" fillId="3" borderId="0" xfId="0" applyNumberFormat="1" applyFill="1" applyAlignment="1">
      <alignment horizontal="left" vertical="center"/>
    </xf>
    <xf numFmtId="49" fontId="25" fillId="3" borderId="9" xfId="0" applyNumberFormat="1" applyFont="1" applyFill="1" applyBorder="1" applyAlignment="1">
      <alignment horizontal="left" vertical="center"/>
    </xf>
    <xf numFmtId="0" fontId="38" fillId="3" borderId="0" xfId="0" applyFont="1" applyFill="1" applyBorder="1" applyAlignment="1">
      <alignment horizontal="left" vertical="center"/>
    </xf>
    <xf numFmtId="0" fontId="39" fillId="3" borderId="0" xfId="0" applyFont="1" applyFill="1" applyBorder="1" applyAlignment="1">
      <alignment horizontal="left" vertical="center"/>
    </xf>
    <xf numFmtId="49" fontId="35" fillId="3" borderId="0" xfId="0" applyNumberFormat="1" applyFont="1" applyFill="1" applyAlignment="1">
      <alignment horizontal="left" vertical="center"/>
    </xf>
    <xf numFmtId="0" fontId="5" fillId="3" borderId="0" xfId="0" applyFont="1" applyFill="1" applyBorder="1" applyAlignment="1">
      <alignment horizontal="left" vertical="center"/>
    </xf>
    <xf numFmtId="0" fontId="5" fillId="3" borderId="0" xfId="0" applyFont="1" applyFill="1" applyAlignment="1">
      <alignment vertical="center"/>
    </xf>
    <xf numFmtId="49" fontId="0" fillId="3" borderId="0" xfId="0" applyNumberFormat="1" applyFill="1" applyBorder="1" applyAlignment="1">
      <alignment horizontal="left" vertical="center"/>
    </xf>
    <xf numFmtId="177" fontId="5" fillId="0" borderId="0" xfId="0" applyNumberFormat="1" applyFont="1" applyFill="1" applyAlignment="1">
      <alignment horizontal="left" vertical="center"/>
    </xf>
    <xf numFmtId="0" fontId="0" fillId="3" borderId="0" xfId="0" applyFill="1">
      <alignment vertical="center"/>
    </xf>
    <xf numFmtId="0" fontId="35" fillId="3" borderId="0" xfId="0" applyNumberFormat="1" applyFont="1" applyFill="1" applyAlignment="1">
      <alignment horizontal="left" vertical="center"/>
    </xf>
    <xf numFmtId="178" fontId="35" fillId="3" borderId="0" xfId="0" applyNumberFormat="1" applyFont="1" applyFill="1" applyAlignment="1">
      <alignment horizontal="left" vertical="center"/>
    </xf>
    <xf numFmtId="0" fontId="31" fillId="3" borderId="0" xfId="0" applyNumberFormat="1" applyFont="1" applyFill="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22">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AB1978"/>
  <sheetViews>
    <sheetView showGridLines="0" zoomScale="70" zoomScaleNormal="70" workbookViewId="0">
      <pane xSplit="17" ySplit="4" topLeftCell="R5" activePane="bottomRight" state="frozen"/>
      <selection pane="topRight" activeCell="R1" sqref="R1"/>
      <selection pane="bottomLeft" activeCell="A5" sqref="A5"/>
      <selection pane="bottomRight" activeCell="O229" sqref="O229"/>
    </sheetView>
  </sheetViews>
  <sheetFormatPr defaultRowHeight="16.5" x14ac:dyDescent="0.3"/>
  <cols>
    <col min="1" max="1" width="6.375" style="198" customWidth="1"/>
    <col min="2" max="2" width="39.625" style="198" customWidth="1"/>
    <col min="3" max="3" width="7.5" style="198" customWidth="1"/>
    <col min="4" max="4" width="22.25" style="198" customWidth="1"/>
    <col min="5" max="5" width="27.25" style="198" customWidth="1"/>
    <col min="6" max="6" width="5.625" style="198" customWidth="1"/>
    <col min="7" max="7" width="35.375" style="198" customWidth="1"/>
    <col min="8" max="8" width="15.375" style="198" customWidth="1"/>
    <col min="9" max="9" width="5.625" style="198" customWidth="1"/>
    <col min="10" max="10" width="4.125" style="198" customWidth="1"/>
    <col min="11" max="11" width="5.625" style="198" customWidth="1"/>
    <col min="12" max="12" width="4.25" style="198" customWidth="1"/>
    <col min="13" max="13" width="11.75" style="198" customWidth="1"/>
    <col min="14" max="16" width="14" style="198" customWidth="1"/>
    <col min="17" max="17" width="11" style="11" customWidth="1"/>
    <col min="18" max="18" width="7.75" style="198" customWidth="1"/>
    <col min="19" max="19" width="9.625" style="198" customWidth="1"/>
    <col min="20" max="21" width="10.625" style="198" customWidth="1"/>
    <col min="22" max="22" width="10.625" style="159" customWidth="1"/>
    <col min="23" max="26" width="10.625" style="198" customWidth="1"/>
    <col min="27" max="27" width="10" style="198" customWidth="1"/>
    <col min="28" max="28" width="19.25" style="198" customWidth="1"/>
    <col min="29" max="16384" width="9" style="162"/>
  </cols>
  <sheetData>
    <row r="1" spans="1:28" s="14" customFormat="1" ht="17.25" thickBot="1" x14ac:dyDescent="0.3">
      <c r="A1" s="12" t="s">
        <v>3536</v>
      </c>
      <c r="B1" s="13">
        <f ca="1">TODAY()</f>
        <v>45602</v>
      </c>
      <c r="D1" s="15">
        <f ca="1">TODAY()</f>
        <v>45602</v>
      </c>
      <c r="E1" s="286"/>
      <c r="F1" s="286"/>
      <c r="G1" s="16"/>
      <c r="H1" s="17"/>
      <c r="N1" s="18"/>
      <c r="Q1" s="19"/>
      <c r="R1" s="20"/>
      <c r="V1" s="202"/>
      <c r="AA1" s="21"/>
      <c r="AB1" s="22"/>
    </row>
    <row r="2" spans="1:28" s="27" customFormat="1" ht="16.5" customHeight="1" thickBot="1" x14ac:dyDescent="0.35">
      <c r="A2" s="23" t="s">
        <v>43</v>
      </c>
      <c r="B2" s="24">
        <v>45601</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28</v>
      </c>
      <c r="K4" s="48" t="s">
        <v>54</v>
      </c>
      <c r="L4" s="48" t="s">
        <v>55</v>
      </c>
      <c r="M4" s="48" t="s">
        <v>56</v>
      </c>
      <c r="N4" s="50" t="s">
        <v>57</v>
      </c>
      <c r="O4" s="51" t="s">
        <v>58</v>
      </c>
      <c r="P4" s="51" t="s">
        <v>3499</v>
      </c>
      <c r="Q4" s="51" t="s">
        <v>3513</v>
      </c>
      <c r="R4" s="48" t="s">
        <v>210</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customHeight="1" x14ac:dyDescent="0.3">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hidden="1"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x14ac:dyDescent="0.3">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x14ac:dyDescent="0.3">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x14ac:dyDescent="0.3">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x14ac:dyDescent="0.3">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x14ac:dyDescent="0.3">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x14ac:dyDescent="0.3">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x14ac:dyDescent="0.3">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x14ac:dyDescent="0.3">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x14ac:dyDescent="0.3">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x14ac:dyDescent="0.3">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x14ac:dyDescent="0.3">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x14ac:dyDescent="0.3">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customHeight="1" x14ac:dyDescent="0.3">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customHeight="1" x14ac:dyDescent="0.3">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customHeight="1" x14ac:dyDescent="0.3">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customHeight="1" x14ac:dyDescent="0.3">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customHeight="1" x14ac:dyDescent="0.3">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x14ac:dyDescent="0.3">
      <c r="A94" s="54">
        <f>작성용!AL91</f>
        <v>90</v>
      </c>
      <c r="B94" s="264" t="str">
        <f>작성용!AI91</f>
        <v>-</v>
      </c>
      <c r="C94" s="252" t="str">
        <f>작성용!AK91</f>
        <v>개별종목</v>
      </c>
      <c r="D94" s="265">
        <f>작성용!T91</f>
        <v>45554</v>
      </c>
      <c r="E94" s="253" t="str">
        <f>작성용!B91</f>
        <v>스톤브릿지캐피탈</v>
      </c>
      <c r="F94" s="253" t="str">
        <f>작성용!C91</f>
        <v>재평가</v>
      </c>
      <c r="G94" s="253" t="str">
        <f>작성용!D91</f>
        <v>비에프하트투자목적회사</v>
      </c>
      <c r="H94" s="266">
        <f>작성용!E91</f>
        <v>1101118176996</v>
      </c>
      <c r="I94" s="253" t="str">
        <f>작성용!F91</f>
        <v>A01</v>
      </c>
      <c r="J94" s="253">
        <f>작성용!G91</f>
        <v>0</v>
      </c>
      <c r="K94" s="253" t="str">
        <f>작성용!H91</f>
        <v>-</v>
      </c>
      <c r="L94" s="253" t="str">
        <f>작성용!N91</f>
        <v>분기</v>
      </c>
      <c r="M94" s="265" t="str">
        <f>작성용!U91</f>
        <v>2024.09.30</v>
      </c>
      <c r="N94" s="265">
        <f>작성용!V91</f>
        <v>45609</v>
      </c>
      <c r="O94" s="265">
        <f>작성용!W91</f>
        <v>45611</v>
      </c>
      <c r="P94" s="265" t="str">
        <f>작성용!X91</f>
        <v>-</v>
      </c>
      <c r="Q94" s="274" t="str">
        <f>작성용!AD91</f>
        <v>이현승</v>
      </c>
      <c r="R94" s="267">
        <f>작성용!AE91</f>
        <v>1</v>
      </c>
      <c r="S94" s="253" t="str">
        <f>작성용!AF91</f>
        <v>정은채</v>
      </c>
      <c r="T94" s="268" t="str">
        <f>작성용!AG91</f>
        <v>백형진</v>
      </c>
      <c r="U94" s="268" t="str">
        <f>작성용!AH91</f>
        <v>백형진</v>
      </c>
      <c r="V94" s="252">
        <f>작성용!AA91</f>
        <v>202411</v>
      </c>
      <c r="W94" s="253" t="str">
        <f>작성용!AC91</f>
        <v>[Y]금융기관</v>
      </c>
      <c r="X94" s="253" t="str">
        <f>작성용!O91</f>
        <v xml:space="preserve">주소영과장 </v>
      </c>
      <c r="Y94" s="253" t="str">
        <f>작성용!P91</f>
        <v xml:space="preserve">02-3496-6616 </v>
      </c>
      <c r="Z94" s="253" t="str">
        <f>작성용!Q91</f>
        <v xml:space="preserve">syju@stonebridge.co.kr </v>
      </c>
      <c r="AA94" s="252" t="str">
        <f>작성용!AJ91</f>
        <v>회계반영</v>
      </c>
      <c r="AB94" s="252">
        <f>작성용!AB91</f>
        <v>2</v>
      </c>
    </row>
    <row r="95" spans="1:28" s="12" customFormat="1" ht="16.5" hidden="1" customHeight="1" x14ac:dyDescent="0.3">
      <c r="A95" s="54">
        <f>작성용!AL92</f>
        <v>91</v>
      </c>
      <c r="B95" s="264" t="str">
        <f>작성용!AI92</f>
        <v>-</v>
      </c>
      <c r="C95" s="252" t="str">
        <f>작성용!AK92</f>
        <v>개별종목</v>
      </c>
      <c r="D95" s="265">
        <f>작성용!T92</f>
        <v>45554</v>
      </c>
      <c r="E95" s="253" t="str">
        <f>작성용!B92</f>
        <v>스톤브릿지캐피탈</v>
      </c>
      <c r="F95" s="253" t="str">
        <f>작성용!C92</f>
        <v>재평가</v>
      </c>
      <c r="G95" s="253" t="str">
        <f>작성용!D92</f>
        <v>비에프하트투자목적회사</v>
      </c>
      <c r="H95" s="266">
        <f>작성용!E92</f>
        <v>1101118176996</v>
      </c>
      <c r="I95" s="253" t="str">
        <f>작성용!F92</f>
        <v>A05</v>
      </c>
      <c r="J95" s="253">
        <f>작성용!G92</f>
        <v>0</v>
      </c>
      <c r="K95" s="253" t="str">
        <f>작성용!H92</f>
        <v>-</v>
      </c>
      <c r="L95" s="253" t="str">
        <f>작성용!N92</f>
        <v>분기</v>
      </c>
      <c r="M95" s="265" t="str">
        <f>작성용!U92</f>
        <v>2024.09.30</v>
      </c>
      <c r="N95" s="265">
        <f>작성용!V92</f>
        <v>45609</v>
      </c>
      <c r="O95" s="265">
        <f>작성용!W92</f>
        <v>45611</v>
      </c>
      <c r="P95" s="265" t="str">
        <f>작성용!X92</f>
        <v>-</v>
      </c>
      <c r="Q95" s="274" t="str">
        <f>작성용!AD92</f>
        <v>이현승</v>
      </c>
      <c r="R95" s="267">
        <f>작성용!AE92</f>
        <v>0</v>
      </c>
      <c r="S95" s="253" t="str">
        <f>작성용!AF92</f>
        <v>정은채</v>
      </c>
      <c r="T95" s="268" t="str">
        <f>작성용!AG92</f>
        <v>백형진</v>
      </c>
      <c r="U95" s="268" t="str">
        <f>작성용!AH92</f>
        <v>백형진</v>
      </c>
      <c r="V95" s="252">
        <f>작성용!AA92</f>
        <v>202411</v>
      </c>
      <c r="W95" s="253" t="str">
        <f>작성용!AC92</f>
        <v>[Y]금융기관</v>
      </c>
      <c r="X95" s="253" t="str">
        <f>작성용!O92</f>
        <v xml:space="preserve">주소영과장 </v>
      </c>
      <c r="Y95" s="253" t="str">
        <f>작성용!P92</f>
        <v xml:space="preserve">02-3496-6616 </v>
      </c>
      <c r="Z95" s="253" t="str">
        <f>작성용!Q92</f>
        <v xml:space="preserve">syju@stonebridge.co.kr </v>
      </c>
      <c r="AA95" s="252" t="str">
        <f>작성용!AJ92</f>
        <v>회계반영</v>
      </c>
      <c r="AB95" s="252">
        <f>작성용!AB92</f>
        <v>2</v>
      </c>
    </row>
    <row r="96" spans="1:28" s="12" customFormat="1" ht="16.5" hidden="1" customHeight="1" x14ac:dyDescent="0.3">
      <c r="A96" s="54">
        <f>작성용!AL93</f>
        <v>92</v>
      </c>
      <c r="B96" s="264" t="str">
        <f>작성용!AI93</f>
        <v>-</v>
      </c>
      <c r="C96" s="252" t="str">
        <f>작성용!AK93</f>
        <v>개별종목</v>
      </c>
      <c r="D96" s="265">
        <f>작성용!T93</f>
        <v>45554</v>
      </c>
      <c r="E96" s="253" t="str">
        <f>작성용!B93</f>
        <v>스톤브릿지캐피탈</v>
      </c>
      <c r="F96" s="253" t="str">
        <f>작성용!C93</f>
        <v>재평가</v>
      </c>
      <c r="G96" s="253" t="str">
        <f>작성용!D93</f>
        <v>비에프하트투자목적회사</v>
      </c>
      <c r="H96" s="266">
        <f>작성용!E93</f>
        <v>1101118176996</v>
      </c>
      <c r="I96" s="253" t="str">
        <f>작성용!F93</f>
        <v>A06</v>
      </c>
      <c r="J96" s="253">
        <f>작성용!G93</f>
        <v>0</v>
      </c>
      <c r="K96" s="253" t="str">
        <f>작성용!H93</f>
        <v>-</v>
      </c>
      <c r="L96" s="253" t="str">
        <f>작성용!N93</f>
        <v>분기</v>
      </c>
      <c r="M96" s="265" t="str">
        <f>작성용!U93</f>
        <v>2024.09.30</v>
      </c>
      <c r="N96" s="265">
        <f>작성용!V93</f>
        <v>45609</v>
      </c>
      <c r="O96" s="265">
        <f>작성용!W93</f>
        <v>45611</v>
      </c>
      <c r="P96" s="265" t="str">
        <f>작성용!X93</f>
        <v>-</v>
      </c>
      <c r="Q96" s="274" t="str">
        <f>작성용!AD93</f>
        <v>이현승</v>
      </c>
      <c r="R96" s="267">
        <f>작성용!AE93</f>
        <v>0</v>
      </c>
      <c r="S96" s="253" t="str">
        <f>작성용!AF93</f>
        <v>정은채</v>
      </c>
      <c r="T96" s="268" t="str">
        <f>작성용!AG93</f>
        <v>백형진</v>
      </c>
      <c r="U96" s="268" t="str">
        <f>작성용!AH93</f>
        <v>백형진</v>
      </c>
      <c r="V96" s="252">
        <f>작성용!AA93</f>
        <v>202411</v>
      </c>
      <c r="W96" s="253" t="str">
        <f>작성용!AC93</f>
        <v>[Y]금융기관</v>
      </c>
      <c r="X96" s="253" t="str">
        <f>작성용!O93</f>
        <v xml:space="preserve">주소영과장 </v>
      </c>
      <c r="Y96" s="253" t="str">
        <f>작성용!P93</f>
        <v xml:space="preserve">02-3496-6616 </v>
      </c>
      <c r="Z96" s="253" t="str">
        <f>작성용!Q93</f>
        <v xml:space="preserve">syju@stonebridge.co.kr </v>
      </c>
      <c r="AA96" s="252" t="str">
        <f>작성용!AJ93</f>
        <v>회계반영</v>
      </c>
      <c r="AB96" s="252">
        <f>작성용!AB93</f>
        <v>2</v>
      </c>
    </row>
    <row r="97" spans="1:28" s="12" customFormat="1" ht="16.5" hidden="1"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customHeight="1" x14ac:dyDescent="0.3">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f>작성용!V95</f>
        <v>45609</v>
      </c>
      <c r="O98" s="57">
        <f>작성용!W95</f>
        <v>45611</v>
      </c>
      <c r="P98" s="57" t="str">
        <f>작성용!X95</f>
        <v>-</v>
      </c>
      <c r="Q98" s="58" t="str">
        <f>작성용!AD95</f>
        <v>채동우</v>
      </c>
      <c r="R98" s="60">
        <f>작성용!AE95</f>
        <v>1</v>
      </c>
      <c r="S98" s="58" t="str">
        <f>작성용!AF95</f>
        <v>채동우</v>
      </c>
      <c r="T98" s="61" t="str">
        <f>작성용!AG95</f>
        <v>백형진</v>
      </c>
      <c r="U98" s="61" t="str">
        <f>작성용!AH95</f>
        <v>백형진</v>
      </c>
      <c r="V98" s="56">
        <f>작성용!AA95</f>
        <v>202411</v>
      </c>
      <c r="W98" s="58" t="str">
        <f>작성용!AC95</f>
        <v>[Y]금융기관</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customHeight="1" x14ac:dyDescent="0.3">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0</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x14ac:dyDescent="0.3">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조현우</v>
      </c>
      <c r="U135" s="61" t="str">
        <f>작성용!AH132</f>
        <v>조현우</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조현우</v>
      </c>
      <c r="U136" s="61" t="str">
        <f>작성용!AH133</f>
        <v>조현우</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조현우</v>
      </c>
      <c r="U137" s="61" t="str">
        <f>작성용!AH134</f>
        <v>조현우</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조현우</v>
      </c>
      <c r="R138" s="60">
        <f>작성용!AE135</f>
        <v>1</v>
      </c>
      <c r="S138" s="58" t="str">
        <f>작성용!AF135</f>
        <v>조현우</v>
      </c>
      <c r="T138" s="61" t="str">
        <f>작성용!AG135</f>
        <v>조현우</v>
      </c>
      <c r="U138" s="61" t="str">
        <f>작성용!AH135</f>
        <v>조현우</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x14ac:dyDescent="0.3">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customHeight="1" x14ac:dyDescent="0.3">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hidden="1"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f>작성용!V167</f>
        <v>45610</v>
      </c>
      <c r="O170" s="57">
        <f>작성용!W167</f>
        <v>45614</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customHeight="1" x14ac:dyDescent="0.3">
      <c r="A206" s="54">
        <f>작성용!AL226</f>
        <v>225</v>
      </c>
      <c r="B206" s="55" t="str">
        <f>작성용!AI226</f>
        <v>-</v>
      </c>
      <c r="C206" s="56" t="str">
        <f>작성용!AK226</f>
        <v>개별종목</v>
      </c>
      <c r="D206" s="57">
        <f>작성용!T226</f>
        <v>45573</v>
      </c>
      <c r="E206" s="58" t="str">
        <f>작성용!B226</f>
        <v>티에스인베스트먼트</v>
      </c>
      <c r="F206" s="58" t="str">
        <f>작성용!C226</f>
        <v>재평가</v>
      </c>
      <c r="G206" s="58" t="str">
        <f>작성용!D226</f>
        <v>디어젠</v>
      </c>
      <c r="H206" s="59">
        <f>작성용!E226</f>
        <v>1615110205835</v>
      </c>
      <c r="I206" s="58" t="str">
        <f>작성용!F226</f>
        <v>A07</v>
      </c>
      <c r="J206" s="58">
        <f>작성용!G226</f>
        <v>0</v>
      </c>
      <c r="K206" s="58" t="str">
        <f>작성용!H226</f>
        <v>-</v>
      </c>
      <c r="L206" s="58" t="str">
        <f>작성용!N226</f>
        <v>연말</v>
      </c>
      <c r="M206" s="57" t="str">
        <f>작성용!U226</f>
        <v>2024.09.30</v>
      </c>
      <c r="N206" s="57">
        <f>작성용!V226</f>
        <v>45604</v>
      </c>
      <c r="O206" s="57">
        <f>작성용!W226</f>
        <v>45610</v>
      </c>
      <c r="P206" s="57" t="str">
        <f>작성용!X226</f>
        <v>-</v>
      </c>
      <c r="Q206" s="58" t="str">
        <f>작성용!AD226</f>
        <v>채동우</v>
      </c>
      <c r="R206" s="60">
        <f>작성용!AE226</f>
        <v>1</v>
      </c>
      <c r="S206" s="58" t="str">
        <f>작성용!AF226</f>
        <v>채동우</v>
      </c>
      <c r="T206" s="61" t="str">
        <f>작성용!AG226</f>
        <v>유재호</v>
      </c>
      <c r="U206" s="61" t="str">
        <f>작성용!AH226</f>
        <v>유재호</v>
      </c>
      <c r="V206" s="56">
        <f>작성용!AA226</f>
        <v>202411</v>
      </c>
      <c r="W206" s="58" t="str">
        <f>작성용!AC226</f>
        <v>[Y]금융기관</v>
      </c>
      <c r="X206" s="58" t="str">
        <f>작성용!O226</f>
        <v>관리본부임혁빈부장</v>
      </c>
      <c r="Y206" s="58" t="str">
        <f>작성용!P226</f>
        <v>02-6250-5705,010-2247-5835</v>
      </c>
      <c r="Z206" s="58" t="str">
        <f>작성용!Q226</f>
        <v>imhb@tsinvestment.co.kr; jwlee@tsinvestment.co.kr; yj.kim@tsinvestment.co.kr</v>
      </c>
      <c r="AA206" s="56" t="str">
        <f>작성용!AJ226</f>
        <v>국민연금제출</v>
      </c>
      <c r="AB206" s="56">
        <f>작성용!AB226</f>
        <v>0</v>
      </c>
    </row>
    <row r="207" spans="1:28" s="12" customFormat="1" ht="16.5" hidden="1"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f>작성용!V214</f>
        <v>45604</v>
      </c>
      <c r="O217" s="57">
        <f>작성용!W214</f>
        <v>45610</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f>작성용!AA214</f>
        <v>202411</v>
      </c>
      <c r="W217" s="58" t="str">
        <f>작성용!AC214</f>
        <v>[Y]금융기관</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customHeight="1" x14ac:dyDescent="0.3">
      <c r="A229" s="54">
        <f>작성용!AL227</f>
        <v>226</v>
      </c>
      <c r="B229" s="55" t="str">
        <f>작성용!AI227</f>
        <v>-</v>
      </c>
      <c r="C229" s="56" t="str">
        <f>작성용!AK227</f>
        <v>개별종목</v>
      </c>
      <c r="D229" s="57">
        <f>작성용!T227</f>
        <v>45573</v>
      </c>
      <c r="E229" s="58" t="str">
        <f>작성용!B227</f>
        <v>티에스인베스트먼트</v>
      </c>
      <c r="F229" s="58" t="str">
        <f>작성용!C227</f>
        <v>재평가</v>
      </c>
      <c r="G229" s="58" t="str">
        <f>작성용!D227</f>
        <v>디어젠</v>
      </c>
      <c r="H229" s="59">
        <f>작성용!E227</f>
        <v>1615110205835</v>
      </c>
      <c r="I229" s="58" t="str">
        <f>작성용!F227</f>
        <v>A07</v>
      </c>
      <c r="J229" s="58">
        <f>작성용!G227</f>
        <v>1</v>
      </c>
      <c r="K229" s="58" t="str">
        <f>작성용!H227</f>
        <v>-</v>
      </c>
      <c r="L229" s="58" t="str">
        <f>작성용!N227</f>
        <v>연말</v>
      </c>
      <c r="M229" s="57" t="str">
        <f>작성용!U227</f>
        <v>2024.09.30</v>
      </c>
      <c r="N229" s="57">
        <f>작성용!V227</f>
        <v>45604</v>
      </c>
      <c r="O229" s="57">
        <f>작성용!W227</f>
        <v>45610</v>
      </c>
      <c r="P229" s="57" t="str">
        <f>작성용!X227</f>
        <v>-</v>
      </c>
      <c r="Q229" s="58" t="str">
        <f>작성용!AD227</f>
        <v>채동우</v>
      </c>
      <c r="R229" s="60">
        <f>작성용!AE227</f>
        <v>0</v>
      </c>
      <c r="S229" s="58" t="str">
        <f>작성용!AF227</f>
        <v>채동우</v>
      </c>
      <c r="T229" s="61" t="str">
        <f>작성용!AG227</f>
        <v>유재호</v>
      </c>
      <c r="U229" s="61" t="str">
        <f>작성용!AH227</f>
        <v>유재호</v>
      </c>
      <c r="V229" s="56">
        <f>작성용!AA227</f>
        <v>202411</v>
      </c>
      <c r="W229" s="58" t="str">
        <f>작성용!AC227</f>
        <v>[Y]금융기관</v>
      </c>
      <c r="X229" s="58" t="str">
        <f>작성용!O227</f>
        <v>관리본부임혁빈부장</v>
      </c>
      <c r="Y229" s="58" t="str">
        <f>작성용!P227</f>
        <v>02-6250-5705,010-2247-5835</v>
      </c>
      <c r="Z229" s="58" t="str">
        <f>작성용!Q227</f>
        <v>imhb@tsinvestment.co.kr; jwlee@tsinvestment.co.kr; yj.kim@tsinvestment.co.kr</v>
      </c>
      <c r="AA229" s="56" t="str">
        <f>작성용!AJ227</f>
        <v>국민연금제출</v>
      </c>
      <c r="AB229" s="56">
        <f>작성용!AB227</f>
        <v>0</v>
      </c>
    </row>
    <row r="230" spans="1:28" s="12" customFormat="1" ht="16.5" customHeight="1" x14ac:dyDescent="0.3">
      <c r="A230" s="54">
        <f>작성용!AL228</f>
        <v>227</v>
      </c>
      <c r="B230" s="55" t="str">
        <f>작성용!AI228</f>
        <v>-</v>
      </c>
      <c r="C230" s="56" t="str">
        <f>작성용!AK228</f>
        <v>개별종목</v>
      </c>
      <c r="D230" s="57">
        <f>작성용!T228</f>
        <v>45573</v>
      </c>
      <c r="E230" s="58" t="str">
        <f>작성용!B228</f>
        <v>티에스인베스트먼트</v>
      </c>
      <c r="F230" s="58" t="str">
        <f>작성용!C228</f>
        <v>재평가</v>
      </c>
      <c r="G230" s="58" t="str">
        <f>작성용!D228</f>
        <v>디어젠</v>
      </c>
      <c r="H230" s="59">
        <f>작성용!E228</f>
        <v>1615110205835</v>
      </c>
      <c r="I230" s="58" t="str">
        <f>작성용!F228</f>
        <v>A07</v>
      </c>
      <c r="J230" s="58">
        <f>작성용!G228</f>
        <v>2</v>
      </c>
      <c r="K230" s="58" t="str">
        <f>작성용!H228</f>
        <v>-</v>
      </c>
      <c r="L230" s="58" t="str">
        <f>작성용!N228</f>
        <v>연말</v>
      </c>
      <c r="M230" s="57" t="str">
        <f>작성용!U228</f>
        <v>2024.09.30</v>
      </c>
      <c r="N230" s="57">
        <f>작성용!V228</f>
        <v>45604</v>
      </c>
      <c r="O230" s="57">
        <f>작성용!W228</f>
        <v>45610</v>
      </c>
      <c r="P230" s="57" t="str">
        <f>작성용!X228</f>
        <v>-</v>
      </c>
      <c r="Q230" s="58" t="str">
        <f>작성용!AD228</f>
        <v>채동우</v>
      </c>
      <c r="R230" s="60">
        <f>작성용!AE228</f>
        <v>0</v>
      </c>
      <c r="S230" s="58" t="str">
        <f>작성용!AF228</f>
        <v>채동우</v>
      </c>
      <c r="T230" s="61" t="str">
        <f>작성용!AG228</f>
        <v>유재호</v>
      </c>
      <c r="U230" s="61" t="str">
        <f>작성용!AH228</f>
        <v>유재호</v>
      </c>
      <c r="V230" s="56">
        <f>작성용!AA228</f>
        <v>202411</v>
      </c>
      <c r="W230" s="58" t="str">
        <f>작성용!AC228</f>
        <v>[Y]금융기관</v>
      </c>
      <c r="X230" s="58" t="str">
        <f>작성용!O228</f>
        <v>관리본부임혁빈부장</v>
      </c>
      <c r="Y230" s="58" t="str">
        <f>작성용!P228</f>
        <v>02-6250-5705,010-2247-5835</v>
      </c>
      <c r="Z230" s="58" t="str">
        <f>작성용!Q228</f>
        <v>imhb@tsinvestment.co.kr; jwlee@tsinvestment.co.kr; yj.kim@tsinvestment.co.kr</v>
      </c>
      <c r="AA230" s="56" t="str">
        <f>작성용!AJ228</f>
        <v>국민연금제출</v>
      </c>
      <c r="AB230" s="56">
        <f>작성용!AB228</f>
        <v>0</v>
      </c>
    </row>
    <row r="231" spans="1:28" s="12" customFormat="1" ht="16.5" customHeight="1" x14ac:dyDescent="0.3">
      <c r="A231" s="54">
        <f>작성용!AL238</f>
        <v>237</v>
      </c>
      <c r="B231" s="55" t="str">
        <f>작성용!AI238</f>
        <v>-</v>
      </c>
      <c r="C231" s="56" t="str">
        <f>작성용!AK238</f>
        <v>개별종목</v>
      </c>
      <c r="D231" s="57">
        <f>작성용!T238</f>
        <v>45573</v>
      </c>
      <c r="E231" s="58" t="str">
        <f>작성용!B238</f>
        <v>티에스인베스트먼트</v>
      </c>
      <c r="F231" s="58" t="str">
        <f>작성용!C238</f>
        <v>신규</v>
      </c>
      <c r="G231" s="58" t="str">
        <f>작성용!D238</f>
        <v>List Biotherapeutics, Inc.</v>
      </c>
      <c r="H231" s="59" t="str">
        <f>작성용!E238</f>
        <v>KBP2024110001</v>
      </c>
      <c r="I231" s="58" t="str">
        <f>작성용!F238</f>
        <v>A05</v>
      </c>
      <c r="J231" s="58">
        <f>작성용!G238</f>
        <v>77</v>
      </c>
      <c r="K231" s="58" t="str">
        <f>작성용!H238</f>
        <v>-</v>
      </c>
      <c r="L231" s="58" t="str">
        <f>작성용!N238</f>
        <v>연말</v>
      </c>
      <c r="M231" s="57" t="str">
        <f>작성용!U238</f>
        <v>2024.09.30</v>
      </c>
      <c r="N231" s="57">
        <f>작성용!V238</f>
        <v>45604</v>
      </c>
      <c r="O231" s="57">
        <f>작성용!W238</f>
        <v>45610</v>
      </c>
      <c r="P231" s="57" t="str">
        <f>작성용!X238</f>
        <v>-</v>
      </c>
      <c r="Q231" s="58" t="str">
        <f>작성용!AD238</f>
        <v>채동우</v>
      </c>
      <c r="R231" s="60">
        <f>작성용!AE238</f>
        <v>1</v>
      </c>
      <c r="S231" s="58" t="str">
        <f>작성용!AF238</f>
        <v>신규</v>
      </c>
      <c r="T231" s="61" t="str">
        <f>작성용!AG238</f>
        <v>유재호</v>
      </c>
      <c r="U231" s="61" t="str">
        <f>작성용!AH238</f>
        <v>유재호</v>
      </c>
      <c r="V231" s="56">
        <f>작성용!AA238</f>
        <v>202411</v>
      </c>
      <c r="W231" s="58" t="str">
        <f>작성용!AC238</f>
        <v>[Y]금융기관</v>
      </c>
      <c r="X231" s="58" t="str">
        <f>작성용!O238</f>
        <v>관리본부임혁빈부장</v>
      </c>
      <c r="Y231" s="58" t="str">
        <f>작성용!P238</f>
        <v>02-6250-5705,010-2247-5835</v>
      </c>
      <c r="Z231" s="58" t="str">
        <f>작성용!Q238</f>
        <v>imhb@tsinvestment.co.kr; jwlee@tsinvestment.co.kr; yj.kim@tsinvestment.co.kr</v>
      </c>
      <c r="AA231" s="56" t="str">
        <f>작성용!AJ238</f>
        <v>국민연금제출</v>
      </c>
      <c r="AB231" s="56">
        <f>작성용!AB238</f>
        <v>0</v>
      </c>
    </row>
    <row r="232" spans="1:28" s="12" customFormat="1" ht="16.5" hidden="1"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customHeight="1" x14ac:dyDescent="0.3">
      <c r="A241" s="54">
        <f>작성용!AL283</f>
        <v>282</v>
      </c>
      <c r="B241" s="55" t="str">
        <f>작성용!AI283</f>
        <v>-</v>
      </c>
      <c r="C241" s="56" t="str">
        <f>작성용!AK283</f>
        <v>개별종목</v>
      </c>
      <c r="D241" s="57">
        <f>작성용!T283</f>
        <v>45573</v>
      </c>
      <c r="E241" s="58" t="str">
        <f>작성용!B283</f>
        <v>아이엠엠인베스트먼트</v>
      </c>
      <c r="F241" s="58" t="str">
        <f>작성용!C283</f>
        <v>재평가</v>
      </c>
      <c r="G241" s="58" t="str">
        <f>작성용!D283</f>
        <v>D’strict Holdings Inc</v>
      </c>
      <c r="H241" s="59" t="str">
        <f>작성용!E283</f>
        <v>KBP2023090074</v>
      </c>
      <c r="I241" s="58" t="str">
        <f>작성용!F283</f>
        <v>A04</v>
      </c>
      <c r="J241" s="58">
        <f>작성용!G283</f>
        <v>0</v>
      </c>
      <c r="K241" s="58" t="str">
        <f>작성용!H283</f>
        <v>-</v>
      </c>
      <c r="L241" s="58" t="str">
        <f>작성용!N283</f>
        <v>반기</v>
      </c>
      <c r="M241" s="57" t="str">
        <f>작성용!U283</f>
        <v>2024.09.30</v>
      </c>
      <c r="N241" s="57">
        <f>작성용!V283</f>
        <v>45602</v>
      </c>
      <c r="O241" s="57">
        <f>작성용!W283</f>
        <v>45607</v>
      </c>
      <c r="P241" s="57" t="str">
        <f>작성용!X283</f>
        <v>-</v>
      </c>
      <c r="Q241" s="58" t="str">
        <f>작성용!AD283</f>
        <v>채동우</v>
      </c>
      <c r="R241" s="60">
        <f>작성용!AE283</f>
        <v>1</v>
      </c>
      <c r="S241" s="58" t="str">
        <f>작성용!AF283</f>
        <v>채동우</v>
      </c>
      <c r="T241" s="61" t="str">
        <f>작성용!AG283</f>
        <v>강성은</v>
      </c>
      <c r="U241" s="61" t="str">
        <f>작성용!AH283</f>
        <v>강성은</v>
      </c>
      <c r="V241" s="56">
        <f>작성용!AA283</f>
        <v>202411</v>
      </c>
      <c r="W241" s="58" t="str">
        <f>작성용!AC283</f>
        <v>[Y]금융기관</v>
      </c>
      <c r="X241" s="58" t="str">
        <f>작성용!O283</f>
        <v>박상현매니저</v>
      </c>
      <c r="Y241" s="58" t="str">
        <f>작성용!P283</f>
        <v>02-2112-1729</v>
      </c>
      <c r="Z241" s="58" t="str">
        <f>작성용!Q283</f>
        <v>shpark@imminvestment.com</v>
      </c>
      <c r="AA241" s="56" t="str">
        <f>작성용!AJ283</f>
        <v>국민연금제출</v>
      </c>
      <c r="AB241" s="56">
        <f>작성용!AB283</f>
        <v>0</v>
      </c>
    </row>
    <row r="242" spans="1:28" s="12" customFormat="1" ht="16.5" hidden="1"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x14ac:dyDescent="0.3">
      <c r="A273" s="54">
        <f>작성용!AL270</f>
        <v>269</v>
      </c>
      <c r="B273" s="55" t="str">
        <f>작성용!AI270</f>
        <v>별첨보고서</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t="str">
        <f>작성용!V270</f>
        <v>평가철회</v>
      </c>
      <c r="O273" s="57" t="str">
        <f>작성용!W270</f>
        <v>평가철회</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t="str">
        <f>작성용!AA270</f>
        <v>평가철회</v>
      </c>
      <c r="W273" s="58" t="str">
        <f>작성용!AC270</f>
        <v>평가철회</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hidden="1"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x14ac:dyDescent="0.3">
      <c r="A279" s="54">
        <f>작성용!AL276</f>
        <v>275</v>
      </c>
      <c r="B279" s="55" t="str">
        <f>작성용!AI276</f>
        <v>별첨보고서</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t="str">
        <f>작성용!V276</f>
        <v>평가철회</v>
      </c>
      <c r="O279" s="57" t="str">
        <f>작성용!W276</f>
        <v>평가철회</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t="str">
        <f>작성용!AA276</f>
        <v>평가철회</v>
      </c>
      <c r="W279" s="58" t="str">
        <f>작성용!AC276</f>
        <v>평가철회</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hidden="1"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x14ac:dyDescent="0.3">
      <c r="A283" s="54">
        <f>작성용!AL280</f>
        <v>279</v>
      </c>
      <c r="B283" s="55" t="str">
        <f>작성용!AI280</f>
        <v>별첨보고서</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t="str">
        <f>작성용!V280</f>
        <v>평가철회</v>
      </c>
      <c r="O283" s="57" t="str">
        <f>작성용!W280</f>
        <v>평가철회</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t="str">
        <f>작성용!AA280</f>
        <v>평가철회</v>
      </c>
      <c r="W283" s="58" t="str">
        <f>작성용!AC280</f>
        <v>평가철회</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hidden="1"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customHeight="1" x14ac:dyDescent="0.3">
      <c r="A286" s="54">
        <f>작성용!AL284</f>
        <v>283</v>
      </c>
      <c r="B286" s="55" t="str">
        <f>작성용!AI284</f>
        <v>-</v>
      </c>
      <c r="C286" s="56" t="str">
        <f>작성용!AK284</f>
        <v>개별종목</v>
      </c>
      <c r="D286" s="57">
        <f>작성용!T284</f>
        <v>45573</v>
      </c>
      <c r="E286" s="58" t="str">
        <f>작성용!B284</f>
        <v>아이엠엠인베스트먼트</v>
      </c>
      <c r="F286" s="58" t="str">
        <f>작성용!C284</f>
        <v>재평가</v>
      </c>
      <c r="G286" s="58" t="str">
        <f>작성용!D284</f>
        <v>D’strict Holdings Inc</v>
      </c>
      <c r="H286" s="59" t="str">
        <f>작성용!E284</f>
        <v>KBP2023090074</v>
      </c>
      <c r="I286" s="58" t="str">
        <f>작성용!F284</f>
        <v>A01</v>
      </c>
      <c r="J286" s="58">
        <f>작성용!G284</f>
        <v>0</v>
      </c>
      <c r="K286" s="58" t="str">
        <f>작성용!H284</f>
        <v>-</v>
      </c>
      <c r="L286" s="58" t="str">
        <f>작성용!N284</f>
        <v>반기</v>
      </c>
      <c r="M286" s="57" t="str">
        <f>작성용!U284</f>
        <v>2024.09.30</v>
      </c>
      <c r="N286" s="57">
        <f>작성용!V284</f>
        <v>45602</v>
      </c>
      <c r="O286" s="57">
        <f>작성용!W284</f>
        <v>45607</v>
      </c>
      <c r="P286" s="57" t="str">
        <f>작성용!X284</f>
        <v>-</v>
      </c>
      <c r="Q286" s="58" t="str">
        <f>작성용!AD284</f>
        <v>채동우</v>
      </c>
      <c r="R286" s="60">
        <f>작성용!AE284</f>
        <v>0</v>
      </c>
      <c r="S286" s="58" t="str">
        <f>작성용!AF284</f>
        <v>채동우</v>
      </c>
      <c r="T286" s="61" t="str">
        <f>작성용!AG284</f>
        <v>강성은</v>
      </c>
      <c r="U286" s="61" t="str">
        <f>작성용!AH284</f>
        <v>강성은</v>
      </c>
      <c r="V286" s="56">
        <f>작성용!AA284</f>
        <v>202411</v>
      </c>
      <c r="W286" s="58" t="str">
        <f>작성용!AC284</f>
        <v>[Y]금융기관</v>
      </c>
      <c r="X286" s="58" t="str">
        <f>작성용!O284</f>
        <v>박상현매니저</v>
      </c>
      <c r="Y286" s="58" t="str">
        <f>작성용!P284</f>
        <v>02-2112-1729</v>
      </c>
      <c r="Z286" s="58" t="str">
        <f>작성용!Q284</f>
        <v>shpark@imminvestment.com</v>
      </c>
      <c r="AA286" s="56" t="str">
        <f>작성용!AJ284</f>
        <v>국민연금제출</v>
      </c>
      <c r="AB286" s="56">
        <f>작성용!AB284</f>
        <v>0</v>
      </c>
    </row>
    <row r="287" spans="1:28" s="12" customFormat="1" ht="16.5" customHeight="1" x14ac:dyDescent="0.3">
      <c r="A287" s="54">
        <f>작성용!AL357</f>
        <v>356</v>
      </c>
      <c r="B287" s="55" t="str">
        <f>작성용!AI357</f>
        <v>-</v>
      </c>
      <c r="C287" s="56" t="str">
        <f>작성용!AK357</f>
        <v>개별종목</v>
      </c>
      <c r="D287" s="57">
        <f>작성용!T357</f>
        <v>45575</v>
      </c>
      <c r="E287" s="58" t="str">
        <f>작성용!B357</f>
        <v>아주아이비투자</v>
      </c>
      <c r="F287" s="58" t="str">
        <f>작성용!C357</f>
        <v>신규</v>
      </c>
      <c r="G287" s="58" t="str">
        <f>작성용!D357</f>
        <v>Primemas Inc.</v>
      </c>
      <c r="H287" s="59" t="str">
        <f>작성용!E357</f>
        <v>KBP2023090020</v>
      </c>
      <c r="I287" s="58" t="str">
        <f>작성용!F357</f>
        <v>A05</v>
      </c>
      <c r="J287" s="58">
        <f>작성용!G357</f>
        <v>0</v>
      </c>
      <c r="K287" s="58" t="str">
        <f>작성용!H357</f>
        <v>-</v>
      </c>
      <c r="L287" s="58" t="str">
        <f>작성용!N357</f>
        <v>년</v>
      </c>
      <c r="M287" s="57" t="str">
        <f>작성용!U357</f>
        <v>2024.09.30</v>
      </c>
      <c r="N287" s="57">
        <f>작성용!V357</f>
        <v>45607</v>
      </c>
      <c r="O287" s="57">
        <f>작성용!W357</f>
        <v>45609</v>
      </c>
      <c r="P287" s="57" t="str">
        <f>작성용!X357</f>
        <v>-</v>
      </c>
      <c r="Q287" s="58" t="str">
        <f>작성용!AD357</f>
        <v>채동우</v>
      </c>
      <c r="R287" s="60">
        <f>작성용!AE357</f>
        <v>1</v>
      </c>
      <c r="S287" s="58" t="str">
        <f>작성용!AF357</f>
        <v>채동우</v>
      </c>
      <c r="T287" s="61" t="str">
        <f>작성용!AG357</f>
        <v>오수현</v>
      </c>
      <c r="U287" s="61" t="str">
        <f>작성용!AH357</f>
        <v>오수현</v>
      </c>
      <c r="V287" s="56">
        <f>작성용!AA357</f>
        <v>202411</v>
      </c>
      <c r="W287" s="58" t="str">
        <f>작성용!AC357</f>
        <v>[Y]금융기관</v>
      </c>
      <c r="X287" s="58" t="str">
        <f>작성용!O357</f>
        <v>유수지매니저</v>
      </c>
      <c r="Y287" s="58" t="str">
        <f>작성용!P357</f>
        <v>02-3451-9251</v>
      </c>
      <c r="Z287" s="58" t="str">
        <f>작성용!Q357</f>
        <v>sjyou@ajuib.co.kr</v>
      </c>
      <c r="AA287" s="56" t="str">
        <f>작성용!AJ357</f>
        <v>재무보고목적</v>
      </c>
      <c r="AB287" s="56">
        <f>작성용!AB357</f>
        <v>0</v>
      </c>
    </row>
    <row r="288" spans="1:28" s="12" customFormat="1" ht="16.5" hidden="1"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x14ac:dyDescent="0.3">
      <c r="A289" s="54">
        <f>작성용!AL286</f>
        <v>285</v>
      </c>
      <c r="B289" s="55" t="str">
        <f>작성용!AI286</f>
        <v>별첨보고서</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t="str">
        <f>작성용!V286</f>
        <v>평가철회</v>
      </c>
      <c r="O289" s="57" t="str">
        <f>작성용!W286</f>
        <v>평가철회</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t="str">
        <f>작성용!AA286</f>
        <v>평가철회</v>
      </c>
      <c r="W289" s="58" t="str">
        <f>작성용!AC286</f>
        <v>평가철회</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hidden="1"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x14ac:dyDescent="0.3">
      <c r="A292" s="54">
        <f>작성용!AL289</f>
        <v>288</v>
      </c>
      <c r="B292" s="55" t="str">
        <f>작성용!AI289</f>
        <v>별첨보고서</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t="str">
        <f>작성용!V289</f>
        <v>평가철회</v>
      </c>
      <c r="O292" s="57" t="str">
        <f>작성용!W289</f>
        <v>평가철회</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t="str">
        <f>작성용!AA289</f>
        <v>평가철회</v>
      </c>
      <c r="W292" s="58" t="str">
        <f>작성용!AC289</f>
        <v>평가철회</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hidden="1"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x14ac:dyDescent="0.3">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A01</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v>
      </c>
      <c r="U300" s="61" t="str">
        <f>작성용!AH297</f>
        <v>-</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[Y]금융기관</v>
      </c>
      <c r="X301" s="58">
        <f>작성용!O298</f>
        <v>0</v>
      </c>
      <c r="Y301" s="58">
        <f>작성용!P298</f>
        <v>0</v>
      </c>
      <c r="Z301" s="58">
        <f>작성용!Q298</f>
        <v>0</v>
      </c>
      <c r="AA301" s="56" t="str">
        <f>작성용!AJ298</f>
        <v>-</v>
      </c>
      <c r="AB301" s="56">
        <f>작성용!AB298</f>
        <v>0</v>
      </c>
    </row>
    <row r="302" spans="1:28" s="12" customFormat="1" ht="16.5" hidden="1"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x14ac:dyDescent="0.3">
      <c r="A317" s="54">
        <f>작성용!AL314</f>
        <v>313</v>
      </c>
      <c r="B317" s="55" t="str">
        <f>작성용!AI314</f>
        <v>-</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45607</v>
      </c>
      <c r="O317" s="57">
        <f>작성용!W314</f>
        <v>45609</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x14ac:dyDescent="0.3">
      <c r="A318" s="54">
        <f>작성용!AL315</f>
        <v>314</v>
      </c>
      <c r="B318" s="55" t="str">
        <f>작성용!AI315</f>
        <v>-</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45607</v>
      </c>
      <c r="O318" s="57">
        <f>작성용!W315</f>
        <v>45609</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x14ac:dyDescent="0.3">
      <c r="A319" s="54">
        <f>작성용!AL316</f>
        <v>315</v>
      </c>
      <c r="B319" s="55" t="str">
        <f>작성용!AI316</f>
        <v>-</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45607</v>
      </c>
      <c r="O319" s="57">
        <f>작성용!W316</f>
        <v>45609</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x14ac:dyDescent="0.3">
      <c r="A320" s="54">
        <f>작성용!AL317</f>
        <v>316</v>
      </c>
      <c r="B320" s="55" t="str">
        <f>작성용!AI317</f>
        <v>-</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45607</v>
      </c>
      <c r="O320" s="57">
        <f>작성용!W317</f>
        <v>45609</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x14ac:dyDescent="0.3">
      <c r="A321" s="54">
        <f>작성용!AL318</f>
        <v>317</v>
      </c>
      <c r="B321" s="55" t="str">
        <f>작성용!AI318</f>
        <v>-</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45607</v>
      </c>
      <c r="O321" s="57">
        <f>작성용!W318</f>
        <v>45609</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x14ac:dyDescent="0.3">
      <c r="A322" s="54">
        <f>작성용!AL319</f>
        <v>318</v>
      </c>
      <c r="B322" s="55" t="str">
        <f>작성용!AI319</f>
        <v>-</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45607</v>
      </c>
      <c r="O322" s="57">
        <f>작성용!W319</f>
        <v>45609</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x14ac:dyDescent="0.3">
      <c r="A323" s="54">
        <f>작성용!AL320</f>
        <v>319</v>
      </c>
      <c r="B323" s="55" t="str">
        <f>작성용!AI320</f>
        <v>-</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45607</v>
      </c>
      <c r="O323" s="57">
        <f>작성용!W320</f>
        <v>45609</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x14ac:dyDescent="0.3">
      <c r="A324" s="54">
        <f>작성용!AL321</f>
        <v>320</v>
      </c>
      <c r="B324" s="55" t="str">
        <f>작성용!AI321</f>
        <v>-</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45607</v>
      </c>
      <c r="O324" s="57">
        <f>작성용!W321</f>
        <v>45609</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x14ac:dyDescent="0.3">
      <c r="A325" s="54">
        <f>작성용!AL322</f>
        <v>321</v>
      </c>
      <c r="B325" s="55" t="str">
        <f>작성용!AI322</f>
        <v>-</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45607</v>
      </c>
      <c r="O325" s="57">
        <f>작성용!W322</f>
        <v>45609</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x14ac:dyDescent="0.3">
      <c r="A326" s="54">
        <f>작성용!AL323</f>
        <v>322</v>
      </c>
      <c r="B326" s="55" t="str">
        <f>작성용!AI323</f>
        <v>-</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45607</v>
      </c>
      <c r="O326" s="57">
        <f>작성용!W323</f>
        <v>45609</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x14ac:dyDescent="0.3">
      <c r="A327" s="54">
        <f>작성용!AL324</f>
        <v>323</v>
      </c>
      <c r="B327" s="55" t="str">
        <f>작성용!AI324</f>
        <v>-</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45607</v>
      </c>
      <c r="O327" s="57">
        <f>작성용!W324</f>
        <v>45609</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x14ac:dyDescent="0.3">
      <c r="A328" s="54">
        <f>작성용!AL325</f>
        <v>324</v>
      </c>
      <c r="B328" s="55" t="str">
        <f>작성용!AI325</f>
        <v>-</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45607</v>
      </c>
      <c r="O328" s="57">
        <f>작성용!W325</f>
        <v>45609</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x14ac:dyDescent="0.3">
      <c r="A329" s="54">
        <f>작성용!AL326</f>
        <v>325</v>
      </c>
      <c r="B329" s="55" t="str">
        <f>작성용!AI326</f>
        <v>-</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45607</v>
      </c>
      <c r="O329" s="57">
        <f>작성용!W326</f>
        <v>45609</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x14ac:dyDescent="0.3">
      <c r="A330" s="54">
        <f>작성용!AL327</f>
        <v>326</v>
      </c>
      <c r="B330" s="55" t="str">
        <f>작성용!AI327</f>
        <v>-</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45607</v>
      </c>
      <c r="O330" s="57">
        <f>작성용!W327</f>
        <v>45609</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x14ac:dyDescent="0.3">
      <c r="A331" s="54">
        <f>작성용!AL328</f>
        <v>327</v>
      </c>
      <c r="B331" s="55" t="str">
        <f>작성용!AI328</f>
        <v>-</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45607</v>
      </c>
      <c r="O331" s="57">
        <f>작성용!W328</f>
        <v>45609</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x14ac:dyDescent="0.3">
      <c r="A332" s="54">
        <f>작성용!AL329</f>
        <v>328</v>
      </c>
      <c r="B332" s="55" t="str">
        <f>작성용!AI329</f>
        <v>-</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45607</v>
      </c>
      <c r="O332" s="57">
        <f>작성용!W329</f>
        <v>45609</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x14ac:dyDescent="0.3">
      <c r="A333" s="54">
        <f>작성용!AL330</f>
        <v>329</v>
      </c>
      <c r="B333" s="55" t="str">
        <f>작성용!AI330</f>
        <v>-</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45607</v>
      </c>
      <c r="O333" s="57">
        <f>작성용!W330</f>
        <v>45609</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x14ac:dyDescent="0.3">
      <c r="A334" s="54">
        <f>작성용!AL331</f>
        <v>330</v>
      </c>
      <c r="B334" s="55" t="str">
        <f>작성용!AI331</f>
        <v>-</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45607</v>
      </c>
      <c r="O334" s="57">
        <f>작성용!W331</f>
        <v>45609</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x14ac:dyDescent="0.3">
      <c r="A335" s="54">
        <f>작성용!AL332</f>
        <v>331</v>
      </c>
      <c r="B335" s="55" t="str">
        <f>작성용!AI332</f>
        <v>-</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45607</v>
      </c>
      <c r="O335" s="57">
        <f>작성용!W332</f>
        <v>45609</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x14ac:dyDescent="0.3">
      <c r="A336" s="54">
        <f>작성용!AL333</f>
        <v>332</v>
      </c>
      <c r="B336" s="55" t="str">
        <f>작성용!AI333</f>
        <v>-</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45607</v>
      </c>
      <c r="O336" s="57">
        <f>작성용!W333</f>
        <v>45609</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x14ac:dyDescent="0.3">
      <c r="A337" s="54">
        <f>작성용!AL334</f>
        <v>333</v>
      </c>
      <c r="B337" s="55" t="str">
        <f>작성용!AI334</f>
        <v>-</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45607</v>
      </c>
      <c r="O337" s="57">
        <f>작성용!W334</f>
        <v>45609</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x14ac:dyDescent="0.3">
      <c r="A338" s="54">
        <f>작성용!AL335</f>
        <v>334</v>
      </c>
      <c r="B338" s="55" t="str">
        <f>작성용!AI335</f>
        <v>-</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45607</v>
      </c>
      <c r="O338" s="57">
        <f>작성용!W335</f>
        <v>45609</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x14ac:dyDescent="0.3">
      <c r="A339" s="54">
        <f>작성용!AL336</f>
        <v>335</v>
      </c>
      <c r="B339" s="55" t="str">
        <f>작성용!AI336</f>
        <v>-</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45607</v>
      </c>
      <c r="O339" s="57">
        <f>작성용!W336</f>
        <v>45609</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x14ac:dyDescent="0.3">
      <c r="A340" s="54">
        <f>작성용!AL337</f>
        <v>336</v>
      </c>
      <c r="B340" s="55" t="str">
        <f>작성용!AI337</f>
        <v>-</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45607</v>
      </c>
      <c r="O340" s="57">
        <f>작성용!W337</f>
        <v>45609</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x14ac:dyDescent="0.3">
      <c r="A341" s="54">
        <f>작성용!AL338</f>
        <v>337</v>
      </c>
      <c r="B341" s="55" t="str">
        <f>작성용!AI338</f>
        <v>-</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45607</v>
      </c>
      <c r="O341" s="57">
        <f>작성용!W338</f>
        <v>45609</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x14ac:dyDescent="0.3">
      <c r="A342" s="54">
        <f>작성용!AL339</f>
        <v>338</v>
      </c>
      <c r="B342" s="55" t="str">
        <f>작성용!AI339</f>
        <v>-</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45607</v>
      </c>
      <c r="O342" s="57">
        <f>작성용!W339</f>
        <v>45609</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x14ac:dyDescent="0.3">
      <c r="A343" s="54">
        <f>작성용!AL340</f>
        <v>339</v>
      </c>
      <c r="B343" s="55" t="str">
        <f>작성용!AI340</f>
        <v>-</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45607</v>
      </c>
      <c r="O343" s="57">
        <f>작성용!W340</f>
        <v>45609</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x14ac:dyDescent="0.3">
      <c r="A344" s="54">
        <f>작성용!AL341</f>
        <v>340</v>
      </c>
      <c r="B344" s="55" t="str">
        <f>작성용!AI341</f>
        <v>-</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45607</v>
      </c>
      <c r="O344" s="57">
        <f>작성용!W341</f>
        <v>45609</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x14ac:dyDescent="0.3">
      <c r="A345" s="54">
        <f>작성용!AL342</f>
        <v>341</v>
      </c>
      <c r="B345" s="55" t="str">
        <f>작성용!AI342</f>
        <v>-</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45607</v>
      </c>
      <c r="O345" s="57">
        <f>작성용!W342</f>
        <v>45609</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x14ac:dyDescent="0.3">
      <c r="A346" s="54">
        <f>작성용!AL343</f>
        <v>342</v>
      </c>
      <c r="B346" s="55" t="str">
        <f>작성용!AI343</f>
        <v>-</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45607</v>
      </c>
      <c r="O346" s="57">
        <f>작성용!W343</f>
        <v>45609</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x14ac:dyDescent="0.3">
      <c r="A347" s="54">
        <f>작성용!AL344</f>
        <v>343</v>
      </c>
      <c r="B347" s="55" t="str">
        <f>작성용!AI344</f>
        <v>-</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45607</v>
      </c>
      <c r="O347" s="57">
        <f>작성용!W344</f>
        <v>45609</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x14ac:dyDescent="0.3">
      <c r="A348" s="54">
        <f>작성용!AL345</f>
        <v>344</v>
      </c>
      <c r="B348" s="55" t="str">
        <f>작성용!AI345</f>
        <v>-</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45607</v>
      </c>
      <c r="O348" s="57">
        <f>작성용!W345</f>
        <v>45609</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x14ac:dyDescent="0.3">
      <c r="A349" s="54">
        <f>작성용!AL346</f>
        <v>345</v>
      </c>
      <c r="B349" s="55" t="str">
        <f>작성용!AI346</f>
        <v>-</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45607</v>
      </c>
      <c r="O349" s="57">
        <f>작성용!W346</f>
        <v>45609</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x14ac:dyDescent="0.3">
      <c r="A350" s="54">
        <f>작성용!AL347</f>
        <v>346</v>
      </c>
      <c r="B350" s="55" t="str">
        <f>작성용!AI347</f>
        <v>-</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45607</v>
      </c>
      <c r="O350" s="57">
        <f>작성용!W347</f>
        <v>45609</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x14ac:dyDescent="0.3">
      <c r="A351" s="54">
        <f>작성용!AL348</f>
        <v>347</v>
      </c>
      <c r="B351" s="55" t="str">
        <f>작성용!AI348</f>
        <v>-</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45607</v>
      </c>
      <c r="O351" s="57">
        <f>작성용!W348</f>
        <v>45609</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x14ac:dyDescent="0.3">
      <c r="A352" s="54">
        <f>작성용!AL349</f>
        <v>348</v>
      </c>
      <c r="B352" s="55" t="str">
        <f>작성용!AI349</f>
        <v>-</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45607</v>
      </c>
      <c r="O352" s="57">
        <f>작성용!W349</f>
        <v>45609</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x14ac:dyDescent="0.3">
      <c r="A353" s="54">
        <f>작성용!AL350</f>
        <v>349</v>
      </c>
      <c r="B353" s="55" t="str">
        <f>작성용!AI350</f>
        <v>-</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45607</v>
      </c>
      <c r="O353" s="57">
        <f>작성용!W350</f>
        <v>45609</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x14ac:dyDescent="0.3">
      <c r="A354" s="54">
        <f>작성용!AL351</f>
        <v>350</v>
      </c>
      <c r="B354" s="55" t="str">
        <f>작성용!AI351</f>
        <v>-</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45607</v>
      </c>
      <c r="O354" s="57">
        <f>작성용!W351</f>
        <v>45609</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x14ac:dyDescent="0.3">
      <c r="A355" s="54">
        <f>작성용!AL352</f>
        <v>351</v>
      </c>
      <c r="B355" s="55" t="str">
        <f>작성용!AI352</f>
        <v>-</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45607</v>
      </c>
      <c r="O355" s="57">
        <f>작성용!W352</f>
        <v>45609</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x14ac:dyDescent="0.3">
      <c r="A356" s="54">
        <f>작성용!AL353</f>
        <v>352</v>
      </c>
      <c r="B356" s="55" t="str">
        <f>작성용!AI353</f>
        <v>-</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45607</v>
      </c>
      <c r="O356" s="57">
        <f>작성용!W353</f>
        <v>45609</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x14ac:dyDescent="0.3">
      <c r="A357" s="54">
        <f>작성용!AL354</f>
        <v>353</v>
      </c>
      <c r="B357" s="55" t="str">
        <f>작성용!AI354</f>
        <v>-</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45607</v>
      </c>
      <c r="O357" s="57">
        <f>작성용!W354</f>
        <v>45609</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x14ac:dyDescent="0.3">
      <c r="A358" s="54">
        <f>작성용!AL355</f>
        <v>354</v>
      </c>
      <c r="B358" s="55" t="str">
        <f>작성용!AI355</f>
        <v>-</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f>작성용!V355</f>
        <v>45607</v>
      </c>
      <c r="O358" s="57">
        <f>작성용!W355</f>
        <v>45609</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f>작성용!AA355</f>
        <v>202411</v>
      </c>
      <c r="W358" s="58" t="str">
        <f>작성용!AC355</f>
        <v>[Y]금융기관</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x14ac:dyDescent="0.3">
      <c r="A359" s="54">
        <f>작성용!AL356</f>
        <v>355</v>
      </c>
      <c r="B359" s="55" t="str">
        <f>작성용!AI356</f>
        <v>-</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45607</v>
      </c>
      <c r="O359" s="57">
        <f>작성용!W356</f>
        <v>45609</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customHeight="1" x14ac:dyDescent="0.3">
      <c r="A360" s="54">
        <f>작성용!AL414</f>
        <v>413</v>
      </c>
      <c r="B360" s="55" t="str">
        <f>작성용!AI414</f>
        <v>1차평가(2분기말 재무자료) : 2024-11-15(값, Backdata 제공) / 2차평가(3분기말 재무자료) : 2024-12-16(최종평가값, Backdata 제공) / 보고서, MRC제공일 : 2024-12-23</v>
      </c>
      <c r="C360" s="56" t="str">
        <f>작성용!AK414</f>
        <v>개별종목</v>
      </c>
      <c r="D360" s="57">
        <f>작성용!T414</f>
        <v>45572</v>
      </c>
      <c r="E360" s="58" t="str">
        <f>작성용!B414</f>
        <v>고려아연</v>
      </c>
      <c r="F360" s="58" t="str">
        <f>작성용!C414</f>
        <v>재평가</v>
      </c>
      <c r="G360" s="58" t="str">
        <f>작성용!D414</f>
        <v>SILICON BOX Pte., Ltd.</v>
      </c>
      <c r="H360" s="59" t="str">
        <f>작성용!E414</f>
        <v>KBP2023120053</v>
      </c>
      <c r="I360" s="58" t="str">
        <f>작성용!F414</f>
        <v>A04</v>
      </c>
      <c r="J360" s="58">
        <f>작성용!G414</f>
        <v>0</v>
      </c>
      <c r="K360" s="58" t="str">
        <f>작성용!H414</f>
        <v>-</v>
      </c>
      <c r="L360" s="58" t="str">
        <f>작성용!N414</f>
        <v>년</v>
      </c>
      <c r="M360" s="57" t="str">
        <f>작성용!U414</f>
        <v>2024.09.30</v>
      </c>
      <c r="N360" s="57">
        <f>작성용!V414</f>
        <v>45611</v>
      </c>
      <c r="O360" s="57">
        <f>작성용!W414</f>
        <v>45649</v>
      </c>
      <c r="P360" s="57" t="str">
        <f>작성용!X414</f>
        <v>-</v>
      </c>
      <c r="Q360" s="58" t="str">
        <f>작성용!AD414</f>
        <v>채동우</v>
      </c>
      <c r="R360" s="60">
        <f>작성용!AE414</f>
        <v>1.5</v>
      </c>
      <c r="S360" s="58" t="str">
        <f>작성용!AF414</f>
        <v>고명주</v>
      </c>
      <c r="T360" s="61" t="str">
        <f>작성용!AG414</f>
        <v>유재호</v>
      </c>
      <c r="U360" s="61" t="str">
        <f>작성용!AH414</f>
        <v>유재호</v>
      </c>
      <c r="V360" s="56">
        <f>작성용!AA414</f>
        <v>202411</v>
      </c>
      <c r="W360" s="58" t="str">
        <f>작성용!AC414</f>
        <v>[X]일반기업</v>
      </c>
      <c r="X360" s="58" t="str">
        <f>작성용!O414</f>
        <v>김영봉책임</v>
      </c>
      <c r="Y360" s="58" t="str">
        <f>작성용!P414</f>
        <v>02-6947-2406</v>
      </c>
      <c r="Z360" s="58" t="str">
        <f>작성용!Q414</f>
        <v>ybkim@koreazinc.co.kr</v>
      </c>
      <c r="AA360" s="56" t="str">
        <f>작성용!AJ414</f>
        <v xml:space="preserve">회계반영 </v>
      </c>
      <c r="AB360" s="56">
        <f>작성용!AB414</f>
        <v>0</v>
      </c>
    </row>
    <row r="361" spans="1:28" s="12" customFormat="1" ht="16.5" hidden="1" customHeight="1" x14ac:dyDescent="0.3">
      <c r="A361" s="54">
        <f>작성용!AL358</f>
        <v>357</v>
      </c>
      <c r="B361" s="55" t="str">
        <f>작성용!AI358</f>
        <v>-</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45607</v>
      </c>
      <c r="O361" s="57">
        <f>작성용!W358</f>
        <v>45609</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x14ac:dyDescent="0.3">
      <c r="A362" s="54">
        <f>작성용!AL359</f>
        <v>358</v>
      </c>
      <c r="B362" s="55" t="str">
        <f>작성용!AI359</f>
        <v>-</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45607</v>
      </c>
      <c r="O362" s="57">
        <f>작성용!W359</f>
        <v>45609</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x14ac:dyDescent="0.3">
      <c r="A363" s="54">
        <f>작성용!AL360</f>
        <v>359</v>
      </c>
      <c r="B363" s="55" t="str">
        <f>작성용!AI360</f>
        <v>-</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45607</v>
      </c>
      <c r="O363" s="57">
        <f>작성용!W360</f>
        <v>45609</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x14ac:dyDescent="0.3">
      <c r="A364" s="54">
        <f>작성용!AL361</f>
        <v>360</v>
      </c>
      <c r="B364" s="55" t="str">
        <f>작성용!AI361</f>
        <v>-</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45607</v>
      </c>
      <c r="O364" s="57">
        <f>작성용!W361</f>
        <v>45609</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x14ac:dyDescent="0.3">
      <c r="A365" s="54">
        <f>작성용!AL362</f>
        <v>361</v>
      </c>
      <c r="B365" s="55" t="str">
        <f>작성용!AI362</f>
        <v>-</v>
      </c>
      <c r="C365" s="56" t="str">
        <f>작성용!AK362</f>
        <v>개별종목</v>
      </c>
      <c r="D365" s="57">
        <f>작성용!T362</f>
        <v>45575</v>
      </c>
      <c r="E365" s="58" t="str">
        <f>작성용!B362</f>
        <v>아주아이비투자</v>
      </c>
      <c r="F365" s="58" t="str">
        <f>작성용!C362</f>
        <v>신규</v>
      </c>
      <c r="G365" s="58" t="str">
        <f>작성용!D362</f>
        <v>에코디엠랩</v>
      </c>
      <c r="H365" s="59">
        <f>작성용!E362</f>
        <v>1511110047732</v>
      </c>
      <c r="I365" s="58" t="str">
        <f>작성용!F362</f>
        <v>A07</v>
      </c>
      <c r="J365" s="58">
        <f>작성용!G362</f>
        <v>1</v>
      </c>
      <c r="K365" s="58" t="str">
        <f>작성용!H362</f>
        <v>-</v>
      </c>
      <c r="L365" s="58" t="str">
        <f>작성용!N362</f>
        <v>년</v>
      </c>
      <c r="M365" s="57" t="str">
        <f>작성용!U362</f>
        <v>2024.09.30</v>
      </c>
      <c r="N365" s="57">
        <f>작성용!V362</f>
        <v>45607</v>
      </c>
      <c r="O365" s="57">
        <f>작성용!W362</f>
        <v>45609</v>
      </c>
      <c r="P365" s="57" t="str">
        <f>작성용!X362</f>
        <v>-</v>
      </c>
      <c r="Q365" s="58" t="str">
        <f>작성용!AD362</f>
        <v>김수현</v>
      </c>
      <c r="R365" s="60">
        <f>작성용!AE362</f>
        <v>1</v>
      </c>
      <c r="S365" s="58" t="str">
        <f>작성용!AF362</f>
        <v>김수현</v>
      </c>
      <c r="T365" s="61" t="str">
        <f>작성용!AG362</f>
        <v>오수현</v>
      </c>
      <c r="U365" s="61" t="str">
        <f>작성용!AH362</f>
        <v>오수현</v>
      </c>
      <c r="V365" s="56">
        <f>작성용!AA362</f>
        <v>202411</v>
      </c>
      <c r="W365" s="58" t="str">
        <f>작성용!AC362</f>
        <v>[Y]금융기관</v>
      </c>
      <c r="X365" s="58" t="str">
        <f>작성용!O362</f>
        <v>유수지매니저</v>
      </c>
      <c r="Y365" s="58" t="str">
        <f>작성용!P362</f>
        <v>02-3451-9251</v>
      </c>
      <c r="Z365" s="58" t="str">
        <f>작성용!Q362</f>
        <v>sjyou@ajuib.co.kr</v>
      </c>
      <c r="AA365" s="56" t="str">
        <f>작성용!AJ362</f>
        <v>재무보고목적</v>
      </c>
      <c r="AB365" s="56">
        <f>작성용!AB362</f>
        <v>0</v>
      </c>
    </row>
    <row r="366" spans="1:28" s="12" customFormat="1" ht="16.5" hidden="1" customHeight="1" x14ac:dyDescent="0.3">
      <c r="A366" s="54">
        <f>작성용!AL363</f>
        <v>362</v>
      </c>
      <c r="B366" s="55" t="str">
        <f>작성용!AI363</f>
        <v>-</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45607</v>
      </c>
      <c r="O366" s="57">
        <f>작성용!W363</f>
        <v>45609</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x14ac:dyDescent="0.3">
      <c r="A367" s="54">
        <f>작성용!AL364</f>
        <v>363</v>
      </c>
      <c r="B367" s="55" t="str">
        <f>작성용!AI364</f>
        <v>-</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45607</v>
      </c>
      <c r="O367" s="57">
        <f>작성용!W364</f>
        <v>45609</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x14ac:dyDescent="0.3">
      <c r="A368" s="54">
        <f>작성용!AL365</f>
        <v>364</v>
      </c>
      <c r="B368" s="55" t="str">
        <f>작성용!AI365</f>
        <v>-</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45607</v>
      </c>
      <c r="O368" s="57">
        <f>작성용!W365</f>
        <v>45609</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x14ac:dyDescent="0.3">
      <c r="A369" s="54">
        <f>작성용!AL366</f>
        <v>365</v>
      </c>
      <c r="B369" s="55" t="str">
        <f>작성용!AI366</f>
        <v>-</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45607</v>
      </c>
      <c r="O369" s="57">
        <f>작성용!W366</f>
        <v>45609</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x14ac:dyDescent="0.3">
      <c r="A370" s="54">
        <f>작성용!AL367</f>
        <v>366</v>
      </c>
      <c r="B370" s="55" t="str">
        <f>작성용!AI367</f>
        <v>-</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45607</v>
      </c>
      <c r="O370" s="57">
        <f>작성용!W367</f>
        <v>45609</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x14ac:dyDescent="0.3">
      <c r="A371" s="54">
        <f>작성용!AL368</f>
        <v>367</v>
      </c>
      <c r="B371" s="55" t="str">
        <f>작성용!AI368</f>
        <v>-</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45607</v>
      </c>
      <c r="O371" s="57">
        <f>작성용!W368</f>
        <v>45609</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x14ac:dyDescent="0.3">
      <c r="A372" s="54">
        <f>작성용!AL369</f>
        <v>368</v>
      </c>
      <c r="B372" s="55" t="str">
        <f>작성용!AI369</f>
        <v>-</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45607</v>
      </c>
      <c r="O372" s="57">
        <f>작성용!W369</f>
        <v>45609</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x14ac:dyDescent="0.3">
      <c r="A373" s="54">
        <f>작성용!AL370</f>
        <v>369</v>
      </c>
      <c r="B373" s="55" t="str">
        <f>작성용!AI370</f>
        <v>-</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45607</v>
      </c>
      <c r="O373" s="57">
        <f>작성용!W370</f>
        <v>45609</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x14ac:dyDescent="0.3">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customHeight="1" x14ac:dyDescent="0.3">
      <c r="A417" s="54">
        <f>작성용!AL415</f>
        <v>414</v>
      </c>
      <c r="B417" s="55" t="str">
        <f>작성용!AI415</f>
        <v>1차평가(2분기말 재무자료) : 2024-11-15(값, Backdata 제공) / 2차평가(3분기말 재무자료) : 2024-12-16(최종평가값, Backdata 제공) / 보고서, MRC제공일 : 2024-12-23</v>
      </c>
      <c r="C417" s="56" t="str">
        <f>작성용!AK415</f>
        <v>개별종목</v>
      </c>
      <c r="D417" s="57">
        <f>작성용!T415</f>
        <v>45572</v>
      </c>
      <c r="E417" s="58" t="str">
        <f>작성용!B415</f>
        <v>고려아연</v>
      </c>
      <c r="F417" s="58" t="str">
        <f>작성용!C415</f>
        <v>재평가</v>
      </c>
      <c r="G417" s="58" t="str">
        <f>작성용!D415</f>
        <v>SILICON BOX Pte., Ltd.</v>
      </c>
      <c r="H417" s="59" t="str">
        <f>작성용!E415</f>
        <v>KBP2023120053</v>
      </c>
      <c r="I417" s="58" t="str">
        <f>작성용!F415</f>
        <v>A04</v>
      </c>
      <c r="J417" s="58">
        <f>작성용!G415</f>
        <v>77</v>
      </c>
      <c r="K417" s="58" t="str">
        <f>작성용!H415</f>
        <v>-</v>
      </c>
      <c r="L417" s="58" t="str">
        <f>작성용!N415</f>
        <v>년</v>
      </c>
      <c r="M417" s="57" t="str">
        <f>작성용!U415</f>
        <v>2024.09.30</v>
      </c>
      <c r="N417" s="57">
        <f>작성용!V415</f>
        <v>45611</v>
      </c>
      <c r="O417" s="57">
        <f>작성용!W415</f>
        <v>45649</v>
      </c>
      <c r="P417" s="57" t="str">
        <f>작성용!X415</f>
        <v>-</v>
      </c>
      <c r="Q417" s="58" t="str">
        <f>작성용!AD415</f>
        <v>채동우</v>
      </c>
      <c r="R417" s="60">
        <f>작성용!AE415</f>
        <v>0</v>
      </c>
      <c r="S417" s="58" t="str">
        <f>작성용!AF415</f>
        <v>고명주</v>
      </c>
      <c r="T417" s="61" t="str">
        <f>작성용!AG415</f>
        <v>유재호</v>
      </c>
      <c r="U417" s="61" t="str">
        <f>작성용!AH415</f>
        <v>유재호</v>
      </c>
      <c r="V417" s="56">
        <f>작성용!AA415</f>
        <v>202411</v>
      </c>
      <c r="W417" s="58" t="str">
        <f>작성용!AC415</f>
        <v>[X]일반기업</v>
      </c>
      <c r="X417" s="58" t="str">
        <f>작성용!O415</f>
        <v>김영봉책임</v>
      </c>
      <c r="Y417" s="58" t="str">
        <f>작성용!P415</f>
        <v>02-6947-2406</v>
      </c>
      <c r="Z417" s="58" t="str">
        <f>작성용!Q415</f>
        <v>ybkim@koreazinc.co.kr</v>
      </c>
      <c r="AA417" s="56" t="str">
        <f>작성용!AJ415</f>
        <v xml:space="preserve">회계반영 </v>
      </c>
      <c r="AB417" s="56">
        <f>작성용!AB415</f>
        <v>0</v>
      </c>
    </row>
    <row r="418" spans="1:28" s="12" customFormat="1" ht="16.5" customHeight="1" x14ac:dyDescent="0.3">
      <c r="A418" s="54">
        <f>작성용!AL427</f>
        <v>426</v>
      </c>
      <c r="B418" s="55" t="str">
        <f>작성용!AI427</f>
        <v>-</v>
      </c>
      <c r="C418" s="56" t="str">
        <f>작성용!AK427</f>
        <v>기초자산</v>
      </c>
      <c r="D418" s="57" t="str">
        <f>작성용!T427</f>
        <v>고려아연펀드(기초자산)</v>
      </c>
      <c r="E418" s="58" t="str">
        <f>작성용!B427</f>
        <v>디에스씨테크밸류업펀드2호</v>
      </c>
      <c r="F418" s="58" t="str">
        <f>작성용!C427</f>
        <v>재평가</v>
      </c>
      <c r="G418" s="58" t="str">
        <f>작성용!D427</f>
        <v>메디스팬</v>
      </c>
      <c r="H418" s="59">
        <f>작성용!E427</f>
        <v>1311110585009</v>
      </c>
      <c r="I418" s="58" t="str">
        <f>작성용!F427</f>
        <v>A07</v>
      </c>
      <c r="J418" s="58">
        <f>작성용!G427</f>
        <v>0</v>
      </c>
      <c r="K418" s="58" t="str">
        <f>작성용!H427</f>
        <v>-</v>
      </c>
      <c r="L418" s="58" t="str">
        <f>작성용!N427</f>
        <v>년</v>
      </c>
      <c r="M418" s="57" t="str">
        <f>작성용!U427</f>
        <v>2024.09.30</v>
      </c>
      <c r="N418" s="57">
        <f>작성용!V427</f>
        <v>45611</v>
      </c>
      <c r="O418" s="57" t="str">
        <f>작성용!W427</f>
        <v>보고서제공X</v>
      </c>
      <c r="P418" s="57" t="str">
        <f>작성용!X427</f>
        <v>-</v>
      </c>
      <c r="Q418" s="58" t="str">
        <f>작성용!AD427</f>
        <v>채동우</v>
      </c>
      <c r="R418" s="60">
        <f>작성용!AE427</f>
        <v>0</v>
      </c>
      <c r="S418" s="58" t="str">
        <f>작성용!AF427</f>
        <v>고명주</v>
      </c>
      <c r="T418" s="61" t="str">
        <f>작성용!AG427</f>
        <v>-</v>
      </c>
      <c r="U418" s="61" t="str">
        <f>작성용!AH427</f>
        <v>-</v>
      </c>
      <c r="V418" s="56">
        <f>작성용!AA427</f>
        <v>202411</v>
      </c>
      <c r="W418" s="58" t="str">
        <f>작성용!AC427</f>
        <v>[6]기타기관펀드(기초자산)</v>
      </c>
      <c r="X418" s="58">
        <f>작성용!O427</f>
        <v>0</v>
      </c>
      <c r="Y418" s="58">
        <f>작성용!P427</f>
        <v>0</v>
      </c>
      <c r="Z418" s="58">
        <f>작성용!Q427</f>
        <v>0</v>
      </c>
      <c r="AA418" s="56" t="str">
        <f>작성용!AJ427</f>
        <v>-</v>
      </c>
      <c r="AB418" s="56">
        <f>작성용!AB427</f>
        <v>0</v>
      </c>
    </row>
    <row r="419" spans="1:28" s="12" customFormat="1" ht="16.5" hidden="1"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x14ac:dyDescent="0.3">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0</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customHeight="1" x14ac:dyDescent="0.3">
      <c r="A430" s="54">
        <f>작성용!AL447</f>
        <v>446</v>
      </c>
      <c r="B430" s="55" t="str">
        <f>작성용!AI447</f>
        <v>-</v>
      </c>
      <c r="C430" s="56" t="str">
        <f>작성용!AK447</f>
        <v>기초자산</v>
      </c>
      <c r="D430" s="57" t="str">
        <f>작성용!T447</f>
        <v>고려아연펀드(기초자산)</v>
      </c>
      <c r="E430" s="58" t="str">
        <f>작성용!B447</f>
        <v>티비티오픈이노베이션투자조합</v>
      </c>
      <c r="F430" s="58" t="str">
        <f>작성용!C447</f>
        <v>재평가</v>
      </c>
      <c r="G430" s="58" t="str">
        <f>작성용!D447</f>
        <v>쉐어그라운드</v>
      </c>
      <c r="H430" s="59">
        <f>작성용!E447</f>
        <v>1101117060306</v>
      </c>
      <c r="I430" s="58" t="str">
        <f>작성용!F447</f>
        <v>A07</v>
      </c>
      <c r="J430" s="58">
        <f>작성용!G447</f>
        <v>0</v>
      </c>
      <c r="K430" s="58" t="str">
        <f>작성용!H447</f>
        <v>-</v>
      </c>
      <c r="L430" s="58" t="str">
        <f>작성용!N447</f>
        <v>년</v>
      </c>
      <c r="M430" s="57" t="str">
        <f>작성용!U447</f>
        <v>2024.09.30</v>
      </c>
      <c r="N430" s="57">
        <f>작성용!V447</f>
        <v>45611</v>
      </c>
      <c r="O430" s="57" t="str">
        <f>작성용!W447</f>
        <v>보고서제공X</v>
      </c>
      <c r="P430" s="57" t="str">
        <f>작성용!X447</f>
        <v>-</v>
      </c>
      <c r="Q430" s="58" t="str">
        <f>작성용!AD447</f>
        <v>채동우</v>
      </c>
      <c r="R430" s="60">
        <f>작성용!AE447</f>
        <v>0</v>
      </c>
      <c r="S430" s="58" t="str">
        <f>작성용!AF447</f>
        <v>채동우</v>
      </c>
      <c r="T430" s="61" t="str">
        <f>작성용!AG447</f>
        <v>-</v>
      </c>
      <c r="U430" s="61" t="str">
        <f>작성용!AH447</f>
        <v>-</v>
      </c>
      <c r="V430" s="56">
        <f>작성용!AA447</f>
        <v>202411</v>
      </c>
      <c r="W430" s="58" t="str">
        <f>작성용!AC447</f>
        <v>[6]기타기관펀드(기초자산)</v>
      </c>
      <c r="X430" s="58">
        <f>작성용!O447</f>
        <v>0</v>
      </c>
      <c r="Y430" s="58">
        <f>작성용!P447</f>
        <v>0</v>
      </c>
      <c r="Z430" s="58">
        <f>작성용!Q447</f>
        <v>0</v>
      </c>
      <c r="AA430" s="56" t="str">
        <f>작성용!AJ447</f>
        <v>-</v>
      </c>
      <c r="AB430" s="56">
        <f>작성용!AB447</f>
        <v>0</v>
      </c>
    </row>
    <row r="431" spans="1:28" s="12" customFormat="1" ht="16.5" hidden="1"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고려아연 중복공수</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A07</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0</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customHeight="1" x14ac:dyDescent="0.3">
      <c r="A450" s="54">
        <f>작성용!AL460</f>
        <v>459</v>
      </c>
      <c r="B450" s="55" t="str">
        <f>작성용!AI460</f>
        <v>-</v>
      </c>
      <c r="C450" s="56" t="str">
        <f>작성용!AK460</f>
        <v>기초자산</v>
      </c>
      <c r="D450" s="57" t="str">
        <f>작성용!T460</f>
        <v>고려아연펀드(기초자산)</v>
      </c>
      <c r="E450" s="58" t="str">
        <f>작성용!B460</f>
        <v>티비티오픈이노베이션투자조합</v>
      </c>
      <c r="F450" s="58" t="str">
        <f>작성용!C460</f>
        <v>재평가</v>
      </c>
      <c r="G450" s="58" t="str">
        <f>작성용!D460</f>
        <v>에스랩아시아</v>
      </c>
      <c r="H450" s="59">
        <f>작성용!E460</f>
        <v>1101115595321</v>
      </c>
      <c r="I450" s="58" t="str">
        <f>작성용!F460</f>
        <v>A07</v>
      </c>
      <c r="J450" s="58">
        <f>작성용!G460</f>
        <v>0</v>
      </c>
      <c r="K450" s="58" t="str">
        <f>작성용!H460</f>
        <v>-</v>
      </c>
      <c r="L450" s="58" t="str">
        <f>작성용!N460</f>
        <v>년</v>
      </c>
      <c r="M450" s="57" t="str">
        <f>작성용!U460</f>
        <v>2024.09.30</v>
      </c>
      <c r="N450" s="57">
        <f>작성용!V460</f>
        <v>45611</v>
      </c>
      <c r="O450" s="57" t="str">
        <f>작성용!W460</f>
        <v>보고서제공X</v>
      </c>
      <c r="P450" s="57" t="str">
        <f>작성용!X460</f>
        <v>-</v>
      </c>
      <c r="Q450" s="58" t="str">
        <f>작성용!AD460</f>
        <v>채동우</v>
      </c>
      <c r="R450" s="60">
        <f>작성용!AE460</f>
        <v>0.6</v>
      </c>
      <c r="S450" s="58" t="str">
        <f>작성용!AF460</f>
        <v>채동우</v>
      </c>
      <c r="T450" s="61" t="str">
        <f>작성용!AG460</f>
        <v>-</v>
      </c>
      <c r="U450" s="61" t="str">
        <f>작성용!AH460</f>
        <v>-</v>
      </c>
      <c r="V450" s="56">
        <f>작성용!AA460</f>
        <v>202411</v>
      </c>
      <c r="W450" s="58" t="str">
        <f>작성용!AC460</f>
        <v>[6]기타기관펀드(기초자산)</v>
      </c>
      <c r="X450" s="58">
        <f>작성용!O460</f>
        <v>0</v>
      </c>
      <c r="Y450" s="58">
        <f>작성용!P460</f>
        <v>0</v>
      </c>
      <c r="Z450" s="58">
        <f>작성용!Q460</f>
        <v>0</v>
      </c>
      <c r="AA450" s="56" t="str">
        <f>작성용!AJ460</f>
        <v>-</v>
      </c>
      <c r="AB450" s="56">
        <f>작성용!AB460</f>
        <v>0</v>
      </c>
    </row>
    <row r="451" spans="1:28" s="12" customFormat="1" ht="16.5" hidden="1"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0.6</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customHeight="1" x14ac:dyDescent="0.3">
      <c r="A463" s="54">
        <f>작성용!AL461</f>
        <v>460</v>
      </c>
      <c r="B463" s="55" t="str">
        <f>작성용!AI461</f>
        <v>-</v>
      </c>
      <c r="C463" s="56" t="str">
        <f>작성용!AK461</f>
        <v>기초자산</v>
      </c>
      <c r="D463" s="57" t="str">
        <f>작성용!T461</f>
        <v>고려아연펀드(기초자산)</v>
      </c>
      <c r="E463" s="58" t="str">
        <f>작성용!B461</f>
        <v>티비티오픈이노베이션투자조합</v>
      </c>
      <c r="F463" s="58" t="str">
        <f>작성용!C461</f>
        <v>재평가</v>
      </c>
      <c r="G463" s="58" t="str">
        <f>작성용!D461</f>
        <v>넷스파</v>
      </c>
      <c r="H463" s="59">
        <f>작성용!E461</f>
        <v>1801111319573</v>
      </c>
      <c r="I463" s="58" t="str">
        <f>작성용!F461</f>
        <v>A07</v>
      </c>
      <c r="J463" s="58">
        <f>작성용!G461</f>
        <v>0</v>
      </c>
      <c r="K463" s="58" t="str">
        <f>작성용!H461</f>
        <v>-</v>
      </c>
      <c r="L463" s="58" t="str">
        <f>작성용!N461</f>
        <v>년</v>
      </c>
      <c r="M463" s="57" t="str">
        <f>작성용!U461</f>
        <v>2024.09.30</v>
      </c>
      <c r="N463" s="57">
        <f>작성용!V461</f>
        <v>45611</v>
      </c>
      <c r="O463" s="57" t="str">
        <f>작성용!W461</f>
        <v>보고서제공X</v>
      </c>
      <c r="P463" s="57" t="str">
        <f>작성용!X461</f>
        <v>-</v>
      </c>
      <c r="Q463" s="58" t="str">
        <f>작성용!AD461</f>
        <v>채동우</v>
      </c>
      <c r="R463" s="60">
        <f>작성용!AE461</f>
        <v>0</v>
      </c>
      <c r="S463" s="58" t="str">
        <f>작성용!AF461</f>
        <v>채동우</v>
      </c>
      <c r="T463" s="61" t="str">
        <f>작성용!AG461</f>
        <v>-</v>
      </c>
      <c r="U463" s="61" t="str">
        <f>작성용!AH461</f>
        <v>-</v>
      </c>
      <c r="V463" s="56">
        <f>작성용!AA461</f>
        <v>202411</v>
      </c>
      <c r="W463" s="58" t="str">
        <f>작성용!AC461</f>
        <v>[6]기타기관펀드(기초자산)</v>
      </c>
      <c r="X463" s="58">
        <f>작성용!O461</f>
        <v>0</v>
      </c>
      <c r="Y463" s="58">
        <f>작성용!P461</f>
        <v>0</v>
      </c>
      <c r="Z463" s="58">
        <f>작성용!Q461</f>
        <v>0</v>
      </c>
      <c r="AA463" s="56" t="str">
        <f>작성용!AJ461</f>
        <v>-</v>
      </c>
      <c r="AB463" s="56">
        <f>작성용!AB461</f>
        <v>0</v>
      </c>
    </row>
    <row r="464" spans="1:28" s="12" customFormat="1" ht="16.5" customHeight="1" x14ac:dyDescent="0.3">
      <c r="A464" s="54">
        <f>작성용!AL467</f>
        <v>466</v>
      </c>
      <c r="B464" s="55" t="str">
        <f>작성용!AI467</f>
        <v>24년 3분기 평가예정</v>
      </c>
      <c r="C464" s="56" t="str">
        <f>작성용!AK467</f>
        <v>기초자산</v>
      </c>
      <c r="D464" s="57" t="str">
        <f>작성용!T467</f>
        <v>고려아연펀드(기초자산)</v>
      </c>
      <c r="E464" s="58" t="str">
        <f>작성용!B467</f>
        <v>티비티오픈이노베이션투자조합</v>
      </c>
      <c r="F464" s="58" t="str">
        <f>작성용!C467</f>
        <v>재평가</v>
      </c>
      <c r="G464" s="58" t="str">
        <f>작성용!D467</f>
        <v>쉐어그라운드</v>
      </c>
      <c r="H464" s="59">
        <f>작성용!E467</f>
        <v>1101117060306</v>
      </c>
      <c r="I464" s="58" t="str">
        <f>작성용!F467</f>
        <v>A07</v>
      </c>
      <c r="J464" s="58">
        <f>작성용!G467</f>
        <v>1</v>
      </c>
      <c r="K464" s="58" t="str">
        <f>작성용!H467</f>
        <v>-</v>
      </c>
      <c r="L464" s="58" t="str">
        <f>작성용!N467</f>
        <v>년</v>
      </c>
      <c r="M464" s="57" t="str">
        <f>작성용!U467</f>
        <v>2024.09.30</v>
      </c>
      <c r="N464" s="57">
        <f>작성용!V467</f>
        <v>45611</v>
      </c>
      <c r="O464" s="57" t="str">
        <f>작성용!W467</f>
        <v>보고서제공X</v>
      </c>
      <c r="P464" s="57" t="str">
        <f>작성용!X467</f>
        <v>-</v>
      </c>
      <c r="Q464" s="58" t="str">
        <f>작성용!AD467</f>
        <v>채동우</v>
      </c>
      <c r="R464" s="60">
        <f>작성용!AE467</f>
        <v>0</v>
      </c>
      <c r="S464" s="58" t="str">
        <f>작성용!AF467</f>
        <v>채동우</v>
      </c>
      <c r="T464" s="61" t="str">
        <f>작성용!AG467</f>
        <v>-</v>
      </c>
      <c r="U464" s="61" t="str">
        <f>작성용!AH467</f>
        <v>-</v>
      </c>
      <c r="V464" s="56">
        <f>작성용!AA467</f>
        <v>202411</v>
      </c>
      <c r="W464" s="58" t="str">
        <f>작성용!AC467</f>
        <v>[6]기타기관펀드(기초자산)</v>
      </c>
      <c r="X464" s="58">
        <f>작성용!O467</f>
        <v>0</v>
      </c>
      <c r="Y464" s="58">
        <f>작성용!P467</f>
        <v>0</v>
      </c>
      <c r="Z464" s="58">
        <f>작성용!Q467</f>
        <v>0</v>
      </c>
      <c r="AA464" s="56" t="str">
        <f>작성용!AJ467</f>
        <v>-</v>
      </c>
      <c r="AB464" s="56">
        <f>작성용!AB467</f>
        <v>0</v>
      </c>
    </row>
    <row r="465" spans="1:28" s="12" customFormat="1" ht="16.5" hidden="1"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customHeight="1" x14ac:dyDescent="0.3">
      <c r="A470" s="54">
        <f>작성용!AL480</f>
        <v>479</v>
      </c>
      <c r="B470" s="55" t="str">
        <f>작성용!AI480</f>
        <v>-</v>
      </c>
      <c r="C470" s="56" t="str">
        <f>작성용!AK480</f>
        <v>기초자산</v>
      </c>
      <c r="D470" s="57" t="str">
        <f>작성용!T480</f>
        <v>고려아연펀드(기초자산)</v>
      </c>
      <c r="E470" s="58" t="str">
        <f>작성용!B480</f>
        <v>인터베스트그로스세컨더리펀드</v>
      </c>
      <c r="F470" s="58" t="str">
        <f>작성용!C480</f>
        <v>재평가</v>
      </c>
      <c r="G470" s="58" t="str">
        <f>작성용!D480</f>
        <v>노타</v>
      </c>
      <c r="H470" s="59">
        <f>작성용!E480</f>
        <v>1601110397409</v>
      </c>
      <c r="I470" s="58" t="str">
        <f>작성용!F480</f>
        <v>A07</v>
      </c>
      <c r="J470" s="58">
        <f>작성용!G480</f>
        <v>0</v>
      </c>
      <c r="K470" s="58" t="str">
        <f>작성용!H480</f>
        <v>-</v>
      </c>
      <c r="L470" s="58" t="str">
        <f>작성용!N480</f>
        <v>년</v>
      </c>
      <c r="M470" s="57" t="str">
        <f>작성용!U480</f>
        <v>2024.09.30</v>
      </c>
      <c r="N470" s="57">
        <f>작성용!V480</f>
        <v>45611</v>
      </c>
      <c r="O470" s="57" t="str">
        <f>작성용!W480</f>
        <v>보고서제공X</v>
      </c>
      <c r="P470" s="57" t="str">
        <f>작성용!X480</f>
        <v>-</v>
      </c>
      <c r="Q470" s="58" t="str">
        <f>작성용!AD480</f>
        <v>채동우</v>
      </c>
      <c r="R470" s="60">
        <f>작성용!AE480</f>
        <v>0</v>
      </c>
      <c r="S470" s="58" t="str">
        <f>작성용!AF480</f>
        <v>채동우</v>
      </c>
      <c r="T470" s="61" t="str">
        <f>작성용!AG480</f>
        <v>-</v>
      </c>
      <c r="U470" s="61" t="str">
        <f>작성용!AH480</f>
        <v>-</v>
      </c>
      <c r="V470" s="56">
        <f>작성용!AA480</f>
        <v>202411</v>
      </c>
      <c r="W470" s="58" t="str">
        <f>작성용!AC480</f>
        <v>[6]기타기관펀드(기초자산)</v>
      </c>
      <c r="X470" s="58">
        <f>작성용!O480</f>
        <v>0</v>
      </c>
      <c r="Y470" s="58">
        <f>작성용!P480</f>
        <v>0</v>
      </c>
      <c r="Z470" s="58">
        <f>작성용!Q480</f>
        <v>0</v>
      </c>
      <c r="AA470" s="56" t="str">
        <f>작성용!AJ480</f>
        <v>-</v>
      </c>
      <c r="AB470" s="56">
        <f>작성용!AB480</f>
        <v>0</v>
      </c>
    </row>
    <row r="471" spans="1:28" s="12" customFormat="1" ht="16.5" hidden="1"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고려아연 중복공수</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[X]일반기업</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0</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1</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customHeight="1" x14ac:dyDescent="0.3">
      <c r="A483" s="54">
        <f>작성용!AL484</f>
        <v>483</v>
      </c>
      <c r="B483" s="55" t="str">
        <f>작성용!AI484</f>
        <v>-</v>
      </c>
      <c r="C483" s="56" t="str">
        <f>작성용!AK484</f>
        <v>기초자산</v>
      </c>
      <c r="D483" s="57" t="str">
        <f>작성용!T484</f>
        <v>고려아연펀드(기초자산)</v>
      </c>
      <c r="E483" s="58" t="str">
        <f>작성용!B484</f>
        <v>인터베스트그로스세컨더리펀드</v>
      </c>
      <c r="F483" s="58" t="str">
        <f>작성용!C484</f>
        <v>재평가</v>
      </c>
      <c r="G483" s="58" t="str">
        <f>작성용!D484</f>
        <v>노타</v>
      </c>
      <c r="H483" s="59">
        <f>작성용!E484</f>
        <v>1601110397409</v>
      </c>
      <c r="I483" s="58" t="str">
        <f>작성용!F484</f>
        <v>A01</v>
      </c>
      <c r="J483" s="58">
        <f>작성용!G484</f>
        <v>0</v>
      </c>
      <c r="K483" s="58" t="str">
        <f>작성용!H484</f>
        <v>-</v>
      </c>
      <c r="L483" s="58" t="str">
        <f>작성용!N484</f>
        <v>년</v>
      </c>
      <c r="M483" s="57" t="str">
        <f>작성용!U484</f>
        <v>2024.09.30</v>
      </c>
      <c r="N483" s="57">
        <f>작성용!V484</f>
        <v>45611</v>
      </c>
      <c r="O483" s="57" t="str">
        <f>작성용!W484</f>
        <v>보고서제공X</v>
      </c>
      <c r="P483" s="57" t="str">
        <f>작성용!X484</f>
        <v>-</v>
      </c>
      <c r="Q483" s="58" t="str">
        <f>작성용!AD484</f>
        <v>채동우</v>
      </c>
      <c r="R483" s="60">
        <f>작성용!AE484</f>
        <v>0</v>
      </c>
      <c r="S483" s="58" t="str">
        <f>작성용!AF484</f>
        <v>채동우</v>
      </c>
      <c r="T483" s="61" t="str">
        <f>작성용!AG484</f>
        <v>-</v>
      </c>
      <c r="U483" s="61" t="str">
        <f>작성용!AH484</f>
        <v>-</v>
      </c>
      <c r="V483" s="56">
        <f>작성용!AA484</f>
        <v>202411</v>
      </c>
      <c r="W483" s="58" t="str">
        <f>작성용!AC484</f>
        <v>[6]기타기관펀드(기초자산)</v>
      </c>
      <c r="X483" s="58">
        <f>작성용!O484</f>
        <v>0</v>
      </c>
      <c r="Y483" s="58">
        <f>작성용!P484</f>
        <v>0</v>
      </c>
      <c r="Z483" s="58">
        <f>작성용!Q484</f>
        <v>0</v>
      </c>
      <c r="AA483" s="56" t="str">
        <f>작성용!AJ484</f>
        <v>-</v>
      </c>
      <c r="AB483" s="56">
        <f>작성용!AB484</f>
        <v>0</v>
      </c>
    </row>
    <row r="484" spans="1:28" s="12" customFormat="1" ht="16.5" hidden="1"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customHeight="1" x14ac:dyDescent="0.3">
      <c r="A487" s="54">
        <f>작성용!AL504</f>
        <v>503</v>
      </c>
      <c r="B487" s="55" t="str">
        <f>작성용!AI504</f>
        <v>-</v>
      </c>
      <c r="C487" s="56" t="str">
        <f>작성용!AK504</f>
        <v>기초자산</v>
      </c>
      <c r="D487" s="57" t="str">
        <f>작성용!T504</f>
        <v>고려아연펀드(기초자산)</v>
      </c>
      <c r="E487" s="58" t="str">
        <f>작성용!B504</f>
        <v>아이엠엠살루스벤처펀드</v>
      </c>
      <c r="F487" s="58" t="str">
        <f>작성용!C504</f>
        <v>재평가</v>
      </c>
      <c r="G487" s="58" t="str">
        <f>작성용!D504</f>
        <v>아이엠바이오로직스</v>
      </c>
      <c r="H487" s="59">
        <f>작성용!E504</f>
        <v>1311110601384</v>
      </c>
      <c r="I487" s="58" t="str">
        <f>작성용!F504</f>
        <v>A07</v>
      </c>
      <c r="J487" s="58">
        <f>작성용!G504</f>
        <v>3</v>
      </c>
      <c r="K487" s="58" t="str">
        <f>작성용!H504</f>
        <v>-</v>
      </c>
      <c r="L487" s="58" t="str">
        <f>작성용!N504</f>
        <v>년</v>
      </c>
      <c r="M487" s="57" t="str">
        <f>작성용!U504</f>
        <v>2024.09.30</v>
      </c>
      <c r="N487" s="57">
        <f>작성용!V504</f>
        <v>45611</v>
      </c>
      <c r="O487" s="57" t="str">
        <f>작성용!W504</f>
        <v>보고서제공X</v>
      </c>
      <c r="P487" s="57" t="str">
        <f>작성용!X504</f>
        <v>-</v>
      </c>
      <c r="Q487" s="58" t="str">
        <f>작성용!AD504</f>
        <v>채동우</v>
      </c>
      <c r="R487" s="60">
        <f>작성용!AE504</f>
        <v>0</v>
      </c>
      <c r="S487" s="58" t="str">
        <f>작성용!AF504</f>
        <v>채동우</v>
      </c>
      <c r="T487" s="61" t="str">
        <f>작성용!AG504</f>
        <v>-</v>
      </c>
      <c r="U487" s="61" t="str">
        <f>작성용!AH504</f>
        <v>-</v>
      </c>
      <c r="V487" s="56">
        <f>작성용!AA504</f>
        <v>202411</v>
      </c>
      <c r="W487" s="58" t="str">
        <f>작성용!AC504</f>
        <v>[6]기타기관펀드(기초자산)</v>
      </c>
      <c r="X487" s="58">
        <f>작성용!O504</f>
        <v>0</v>
      </c>
      <c r="Y487" s="58">
        <f>작성용!P504</f>
        <v>0</v>
      </c>
      <c r="Z487" s="58">
        <f>작성용!Q504</f>
        <v>0</v>
      </c>
      <c r="AA487" s="56" t="str">
        <f>작성용!AJ504</f>
        <v>-</v>
      </c>
      <c r="AB487" s="56">
        <f>작성용!AB504</f>
        <v>0</v>
      </c>
    </row>
    <row r="488" spans="1:28" s="12" customFormat="1" ht="16.5" hidden="1"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고려아연 중복공수</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0.6</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[X]일반기업</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고려아연 중복공수</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customHeight="1" x14ac:dyDescent="0.3">
      <c r="A507" s="54">
        <f>작성용!AL512</f>
        <v>511</v>
      </c>
      <c r="B507" s="55" t="str">
        <f>작성용!AI512</f>
        <v>-</v>
      </c>
      <c r="C507" s="56" t="str">
        <f>작성용!AK512</f>
        <v>기초자산</v>
      </c>
      <c r="D507" s="57" t="str">
        <f>작성용!T512</f>
        <v>고려아연펀드(기초자산)</v>
      </c>
      <c r="E507" s="58" t="str">
        <f>작성용!B512</f>
        <v>아이엠엠살루스벤처펀드</v>
      </c>
      <c r="F507" s="58" t="str">
        <f>작성용!C512</f>
        <v>재평가</v>
      </c>
      <c r="G507" s="58" t="str">
        <f>작성용!D512</f>
        <v>패쓰</v>
      </c>
      <c r="H507" s="59">
        <f>작성용!E512</f>
        <v>1101118075495</v>
      </c>
      <c r="I507" s="58" t="str">
        <f>작성용!F512</f>
        <v>A05</v>
      </c>
      <c r="J507" s="58">
        <f>작성용!G512</f>
        <v>0</v>
      </c>
      <c r="K507" s="58" t="str">
        <f>작성용!H512</f>
        <v>-</v>
      </c>
      <c r="L507" s="58" t="str">
        <f>작성용!N512</f>
        <v>년</v>
      </c>
      <c r="M507" s="57" t="str">
        <f>작성용!U512</f>
        <v>2024.09.30</v>
      </c>
      <c r="N507" s="57">
        <f>작성용!V512</f>
        <v>45611</v>
      </c>
      <c r="O507" s="57" t="str">
        <f>작성용!W512</f>
        <v>보고서제공X</v>
      </c>
      <c r="P507" s="57" t="str">
        <f>작성용!X512</f>
        <v>-</v>
      </c>
      <c r="Q507" s="58" t="str">
        <f>작성용!AD512</f>
        <v>채동우</v>
      </c>
      <c r="R507" s="60">
        <f>작성용!AE512</f>
        <v>0</v>
      </c>
      <c r="S507" s="58" t="str">
        <f>작성용!AF512</f>
        <v>김범준</v>
      </c>
      <c r="T507" s="61" t="str">
        <f>작성용!AG512</f>
        <v>-</v>
      </c>
      <c r="U507" s="61" t="str">
        <f>작성용!AH512</f>
        <v>-</v>
      </c>
      <c r="V507" s="56">
        <f>작성용!AA512</f>
        <v>202411</v>
      </c>
      <c r="W507" s="58" t="str">
        <f>작성용!AC512</f>
        <v>[6]기타기관펀드(기초자산)</v>
      </c>
      <c r="X507" s="58">
        <f>작성용!O512</f>
        <v>0</v>
      </c>
      <c r="Y507" s="58">
        <f>작성용!P512</f>
        <v>0</v>
      </c>
      <c r="Z507" s="58">
        <f>작성용!Q512</f>
        <v>0</v>
      </c>
      <c r="AA507" s="56" t="str">
        <f>작성용!AJ512</f>
        <v>-</v>
      </c>
      <c r="AB507" s="56">
        <f>작성용!AB512</f>
        <v>0</v>
      </c>
    </row>
    <row r="508" spans="1:28" s="12" customFormat="1" ht="16.5" hidden="1"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x14ac:dyDescent="0.3">
      <c r="A512" s="54">
        <f>작성용!AL509</f>
        <v>508</v>
      </c>
      <c r="B512" s="55" t="str">
        <f>작성용!AI509</f>
        <v>고려아연 중복공수</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customHeight="1" x14ac:dyDescent="0.3">
      <c r="A515" s="54">
        <f>작성용!AL528</f>
        <v>527</v>
      </c>
      <c r="B515" s="55" t="str">
        <f>작성용!AI528</f>
        <v>-</v>
      </c>
      <c r="C515" s="56" t="str">
        <f>작성용!AK528</f>
        <v>기초자산</v>
      </c>
      <c r="D515" s="57" t="str">
        <f>작성용!T528</f>
        <v>고려아연펀드(기초자산)</v>
      </c>
      <c r="E515" s="58" t="str">
        <f>작성용!B528</f>
        <v>아이엠엠살루스벤처펀드</v>
      </c>
      <c r="F515" s="58" t="str">
        <f>작성용!C528</f>
        <v>재평가</v>
      </c>
      <c r="G515" s="58" t="str">
        <f>작성용!D528</f>
        <v>루닛케어</v>
      </c>
      <c r="H515" s="59">
        <f>작성용!E528</f>
        <v>1101118452445</v>
      </c>
      <c r="I515" s="58" t="str">
        <f>작성용!F528</f>
        <v>A05</v>
      </c>
      <c r="J515" s="58">
        <f>작성용!G528</f>
        <v>0</v>
      </c>
      <c r="K515" s="58" t="str">
        <f>작성용!H528</f>
        <v>-</v>
      </c>
      <c r="L515" s="58" t="str">
        <f>작성용!N528</f>
        <v>년</v>
      </c>
      <c r="M515" s="57" t="str">
        <f>작성용!U528</f>
        <v>2024.09.30</v>
      </c>
      <c r="N515" s="57">
        <f>작성용!V528</f>
        <v>45611</v>
      </c>
      <c r="O515" s="57" t="str">
        <f>작성용!W528</f>
        <v>보고서제공X</v>
      </c>
      <c r="P515" s="57" t="str">
        <f>작성용!X528</f>
        <v>-</v>
      </c>
      <c r="Q515" s="58" t="str">
        <f>작성용!AD528</f>
        <v>채동우</v>
      </c>
      <c r="R515" s="60">
        <f>작성용!AE528</f>
        <v>0</v>
      </c>
      <c r="S515" s="58" t="str">
        <f>작성용!AF528</f>
        <v>채동우</v>
      </c>
      <c r="T515" s="61" t="str">
        <f>작성용!AG528</f>
        <v>-</v>
      </c>
      <c r="U515" s="61" t="str">
        <f>작성용!AH528</f>
        <v>-</v>
      </c>
      <c r="V515" s="56">
        <f>작성용!AA528</f>
        <v>202411</v>
      </c>
      <c r="W515" s="58" t="str">
        <f>작성용!AC528</f>
        <v>[6]기타기관펀드(기초자산)</v>
      </c>
      <c r="X515" s="58">
        <f>작성용!O528</f>
        <v>0</v>
      </c>
      <c r="Y515" s="58">
        <f>작성용!P528</f>
        <v>0</v>
      </c>
      <c r="Z515" s="58">
        <f>작성용!Q528</f>
        <v>0</v>
      </c>
      <c r="AA515" s="56" t="str">
        <f>작성용!AJ528</f>
        <v>-</v>
      </c>
      <c r="AB515" s="56">
        <f>작성용!AB528</f>
        <v>0</v>
      </c>
    </row>
    <row r="516" spans="1:28" s="12" customFormat="1" ht="16.5" hidden="1"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x14ac:dyDescent="0.3">
      <c r="A518" s="54">
        <f>작성용!AL515</f>
        <v>514</v>
      </c>
      <c r="B518" s="55" t="str">
        <f>작성용!AI515</f>
        <v>고려아연 중복공수</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x14ac:dyDescent="0.3">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x14ac:dyDescent="0.3">
      <c r="A525" s="54">
        <f>작성용!AL522</f>
        <v>521</v>
      </c>
      <c r="B525" s="55" t="str">
        <f>작성용!AI522</f>
        <v>고려아연 중복공수</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customHeight="1" x14ac:dyDescent="0.3">
      <c r="A531" s="54">
        <f>작성용!AL533</f>
        <v>532</v>
      </c>
      <c r="B531" s="55" t="str">
        <f>작성용!AI533</f>
        <v>-</v>
      </c>
      <c r="C531" s="56" t="str">
        <f>작성용!AK533</f>
        <v>기초자산</v>
      </c>
      <c r="D531" s="57" t="str">
        <f>작성용!T533</f>
        <v>고려아연펀드(기초자산)</v>
      </c>
      <c r="E531" s="58" t="str">
        <f>작성용!B533</f>
        <v>티비티글로벌성장제3호투자조합</v>
      </c>
      <c r="F531" s="58" t="str">
        <f>작성용!C533</f>
        <v>재평가</v>
      </c>
      <c r="G531" s="58" t="str">
        <f>작성용!D533</f>
        <v>인티그레이션</v>
      </c>
      <c r="H531" s="59">
        <f>작성용!E533</f>
        <v>1101116997617</v>
      </c>
      <c r="I531" s="58" t="str">
        <f>작성용!F533</f>
        <v>A07</v>
      </c>
      <c r="J531" s="58">
        <f>작성용!G533</f>
        <v>0</v>
      </c>
      <c r="K531" s="58" t="str">
        <f>작성용!H533</f>
        <v>-</v>
      </c>
      <c r="L531" s="58" t="str">
        <f>작성용!N533</f>
        <v>년</v>
      </c>
      <c r="M531" s="57" t="str">
        <f>작성용!U533</f>
        <v>2024.09.30</v>
      </c>
      <c r="N531" s="57">
        <f>작성용!V533</f>
        <v>45611</v>
      </c>
      <c r="O531" s="57" t="str">
        <f>작성용!W533</f>
        <v>보고서제공X</v>
      </c>
      <c r="P531" s="57" t="str">
        <f>작성용!X533</f>
        <v>-</v>
      </c>
      <c r="Q531" s="58" t="str">
        <f>작성용!AD533</f>
        <v>채동우</v>
      </c>
      <c r="R531" s="60">
        <f>작성용!AE533</f>
        <v>0</v>
      </c>
      <c r="S531" s="58" t="str">
        <f>작성용!AF533</f>
        <v>채동우</v>
      </c>
      <c r="T531" s="61" t="str">
        <f>작성용!AG533</f>
        <v>-</v>
      </c>
      <c r="U531" s="61" t="str">
        <f>작성용!AH533</f>
        <v>-</v>
      </c>
      <c r="V531" s="56">
        <f>작성용!AA533</f>
        <v>202411</v>
      </c>
      <c r="W531" s="58" t="str">
        <f>작성용!AC533</f>
        <v>[6]기타기관펀드(기초자산)</v>
      </c>
      <c r="X531" s="58">
        <f>작성용!O533</f>
        <v>0</v>
      </c>
      <c r="Y531" s="58">
        <f>작성용!P533</f>
        <v>0</v>
      </c>
      <c r="Z531" s="58">
        <f>작성용!Q533</f>
        <v>0</v>
      </c>
      <c r="AA531" s="56" t="str">
        <f>작성용!AJ533</f>
        <v>-</v>
      </c>
      <c r="AB531" s="56">
        <f>작성용!AB533</f>
        <v>0</v>
      </c>
    </row>
    <row r="532" spans="1:28" s="12" customFormat="1" ht="16.5" hidden="1"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x14ac:dyDescent="0.3">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customHeight="1" x14ac:dyDescent="0.3">
      <c r="A536" s="54">
        <f>작성용!AL554</f>
        <v>553</v>
      </c>
      <c r="B536" s="55" t="str">
        <f>작성용!AI554</f>
        <v>고려아연 중복공수</v>
      </c>
      <c r="C536" s="56" t="str">
        <f>작성용!AK554</f>
        <v>기초자산</v>
      </c>
      <c r="D536" s="57" t="str">
        <f>작성용!T554</f>
        <v>고려아연펀드(기초자산)</v>
      </c>
      <c r="E536" s="58" t="str">
        <f>작성용!B554</f>
        <v>타임폴리오바이오육성투자조합</v>
      </c>
      <c r="F536" s="58" t="str">
        <f>작성용!C554</f>
        <v>재평가</v>
      </c>
      <c r="G536" s="58" t="str">
        <f>작성용!D554</f>
        <v>아이엠바이오로직스</v>
      </c>
      <c r="H536" s="59">
        <f>작성용!E554</f>
        <v>1311110601384</v>
      </c>
      <c r="I536" s="58" t="str">
        <f>작성용!F554</f>
        <v>A07</v>
      </c>
      <c r="J536" s="58">
        <f>작성용!G554</f>
        <v>0</v>
      </c>
      <c r="K536" s="58" t="str">
        <f>작성용!H554</f>
        <v>-</v>
      </c>
      <c r="L536" s="58" t="str">
        <f>작성용!N554</f>
        <v>년</v>
      </c>
      <c r="M536" s="57" t="str">
        <f>작성용!U554</f>
        <v>2024.09.30</v>
      </c>
      <c r="N536" s="57">
        <f>작성용!V554</f>
        <v>45611</v>
      </c>
      <c r="O536" s="57" t="str">
        <f>작성용!W554</f>
        <v>보고서제공X</v>
      </c>
      <c r="P536" s="57" t="str">
        <f>작성용!X554</f>
        <v>-</v>
      </c>
      <c r="Q536" s="58" t="str">
        <f>작성용!AD554</f>
        <v>채동우</v>
      </c>
      <c r="R536" s="60">
        <f>작성용!AE554</f>
        <v>0.6</v>
      </c>
      <c r="S536" s="58" t="str">
        <f>작성용!AF554</f>
        <v>채동우</v>
      </c>
      <c r="T536" s="61" t="str">
        <f>작성용!AG554</f>
        <v>-</v>
      </c>
      <c r="U536" s="61" t="str">
        <f>작성용!AH554</f>
        <v>-</v>
      </c>
      <c r="V536" s="56">
        <f>작성용!AA554</f>
        <v>202411</v>
      </c>
      <c r="W536" s="58" t="str">
        <f>작성용!AC554</f>
        <v>[6]기타기관펀드(기초자산)</v>
      </c>
      <c r="X536" s="58">
        <f>작성용!O554</f>
        <v>0</v>
      </c>
      <c r="Y536" s="58">
        <f>작성용!P554</f>
        <v>0</v>
      </c>
      <c r="Z536" s="58">
        <f>작성용!Q554</f>
        <v>0</v>
      </c>
      <c r="AA536" s="56" t="str">
        <f>작성용!AJ554</f>
        <v>-</v>
      </c>
      <c r="AB536" s="56">
        <f>작성용!AB554</f>
        <v>0</v>
      </c>
    </row>
    <row r="537" spans="1:28" s="12" customFormat="1" ht="16.5" hidden="1"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customHeight="1" x14ac:dyDescent="0.3">
      <c r="A557" s="54">
        <f>작성용!AL568</f>
        <v>567</v>
      </c>
      <c r="B557" s="55" t="str">
        <f>작성용!AI568</f>
        <v>-</v>
      </c>
      <c r="C557" s="56" t="str">
        <f>작성용!AK568</f>
        <v>기초자산</v>
      </c>
      <c r="D557" s="57" t="str">
        <f>작성용!T568</f>
        <v>고려아연펀드(기초자산)</v>
      </c>
      <c r="E557" s="58" t="str">
        <f>작성용!B568</f>
        <v>Primer Sazze Fund II</v>
      </c>
      <c r="F557" s="58" t="str">
        <f>작성용!C568</f>
        <v>재평가</v>
      </c>
      <c r="G557" s="58" t="str">
        <f>작성용!D568</f>
        <v>Fliption</v>
      </c>
      <c r="H557" s="59" t="str">
        <f>작성용!E568</f>
        <v>KBP2023120087</v>
      </c>
      <c r="I557" s="58" t="str">
        <f>작성용!F568</f>
        <v>D06</v>
      </c>
      <c r="J557" s="58">
        <f>작성용!G568</f>
        <v>0</v>
      </c>
      <c r="K557" s="58" t="str">
        <f>작성용!H568</f>
        <v>-</v>
      </c>
      <c r="L557" s="58" t="str">
        <f>작성용!N568</f>
        <v>년</v>
      </c>
      <c r="M557" s="57" t="str">
        <f>작성용!U568</f>
        <v>2024.09.30</v>
      </c>
      <c r="N557" s="57">
        <f>작성용!V568</f>
        <v>45611</v>
      </c>
      <c r="O557" s="57" t="str">
        <f>작성용!W568</f>
        <v>보고서제공X</v>
      </c>
      <c r="P557" s="57" t="str">
        <f>작성용!X568</f>
        <v>-</v>
      </c>
      <c r="Q557" s="58" t="str">
        <f>작성용!AD568</f>
        <v>채동우</v>
      </c>
      <c r="R557" s="60">
        <f>작성용!AE568</f>
        <v>0</v>
      </c>
      <c r="S557" s="58" t="str">
        <f>작성용!AF568</f>
        <v>채동우</v>
      </c>
      <c r="T557" s="61" t="str">
        <f>작성용!AG568</f>
        <v>-</v>
      </c>
      <c r="U557" s="61" t="str">
        <f>작성용!AH568</f>
        <v>-</v>
      </c>
      <c r="V557" s="56">
        <f>작성용!AA568</f>
        <v>202411</v>
      </c>
      <c r="W557" s="58" t="str">
        <f>작성용!AC568</f>
        <v>[6]기타기관펀드(기초자산)</v>
      </c>
      <c r="X557" s="58">
        <f>작성용!O568</f>
        <v>0</v>
      </c>
      <c r="Y557" s="58">
        <f>작성용!P568</f>
        <v>0</v>
      </c>
      <c r="Z557" s="58">
        <f>작성용!Q568</f>
        <v>0</v>
      </c>
      <c r="AA557" s="56" t="str">
        <f>작성용!AJ568</f>
        <v>-</v>
      </c>
      <c r="AB557" s="56">
        <f>작성용!AB568</f>
        <v>0</v>
      </c>
    </row>
    <row r="558" spans="1:28" s="12" customFormat="1" ht="16.5" hidden="1"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A04</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customHeight="1" x14ac:dyDescent="0.3">
      <c r="A571" s="54">
        <f>작성용!AL598</f>
        <v>597</v>
      </c>
      <c r="B571" s="55" t="str">
        <f>작성용!AI598</f>
        <v>-</v>
      </c>
      <c r="C571" s="56" t="str">
        <f>작성용!AK598</f>
        <v>기초자산</v>
      </c>
      <c r="D571" s="57" t="str">
        <f>작성용!T598</f>
        <v>고려아연펀드(기초자산)</v>
      </c>
      <c r="E571" s="58" t="str">
        <f>작성용!B598</f>
        <v>Primer Sazze Fund II</v>
      </c>
      <c r="F571" s="58" t="str">
        <f>작성용!C598</f>
        <v>재평가</v>
      </c>
      <c r="G571" s="58" t="str">
        <f>작성용!D598</f>
        <v>카본사우루스</v>
      </c>
      <c r="H571" s="59">
        <f>작성용!E598</f>
        <v>1101118476841</v>
      </c>
      <c r="I571" s="58" t="str">
        <f>작성용!F598</f>
        <v>A05</v>
      </c>
      <c r="J571" s="58">
        <f>작성용!G598</f>
        <v>0</v>
      </c>
      <c r="K571" s="58" t="str">
        <f>작성용!H598</f>
        <v>-</v>
      </c>
      <c r="L571" s="58" t="str">
        <f>작성용!N598</f>
        <v>년</v>
      </c>
      <c r="M571" s="57" t="str">
        <f>작성용!U598</f>
        <v>2024.09.30</v>
      </c>
      <c r="N571" s="57">
        <f>작성용!V598</f>
        <v>45611</v>
      </c>
      <c r="O571" s="57" t="str">
        <f>작성용!W598</f>
        <v>보고서제공X</v>
      </c>
      <c r="P571" s="57" t="str">
        <f>작성용!X598</f>
        <v>-</v>
      </c>
      <c r="Q571" s="58" t="str">
        <f>작성용!AD598</f>
        <v>채동우</v>
      </c>
      <c r="R571" s="60">
        <f>작성용!AE598</f>
        <v>0</v>
      </c>
      <c r="S571" s="58" t="str">
        <f>작성용!AF598</f>
        <v>채동우</v>
      </c>
      <c r="T571" s="61" t="str">
        <f>작성용!AG598</f>
        <v>-</v>
      </c>
      <c r="U571" s="61" t="str">
        <f>작성용!AH598</f>
        <v>-</v>
      </c>
      <c r="V571" s="56">
        <f>작성용!AA598</f>
        <v>202411</v>
      </c>
      <c r="W571" s="58" t="str">
        <f>작성용!AC598</f>
        <v>[6]기타기관펀드(기초자산)</v>
      </c>
      <c r="X571" s="58">
        <f>작성용!O598</f>
        <v>0</v>
      </c>
      <c r="Y571" s="58">
        <f>작성용!P598</f>
        <v>0</v>
      </c>
      <c r="Z571" s="58">
        <f>작성용!Q598</f>
        <v>0</v>
      </c>
      <c r="AA571" s="56" t="str">
        <f>작성용!AJ598</f>
        <v>-</v>
      </c>
      <c r="AB571" s="56">
        <f>작성용!AB598</f>
        <v>0</v>
      </c>
    </row>
    <row r="572" spans="1:28" s="12" customFormat="1" ht="16.5" hidden="1"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customHeight="1" x14ac:dyDescent="0.3">
      <c r="A601" s="54">
        <f>작성용!AL608</f>
        <v>607</v>
      </c>
      <c r="B601" s="55" t="str">
        <f>작성용!AI608</f>
        <v>-</v>
      </c>
      <c r="C601" s="56" t="str">
        <f>작성용!AK608</f>
        <v>기초자산</v>
      </c>
      <c r="D601" s="57" t="str">
        <f>작성용!T608</f>
        <v>고려아연펀드(기초자산)</v>
      </c>
      <c r="E601" s="58" t="str">
        <f>작성용!B608</f>
        <v>Primer Sazze Fund II</v>
      </c>
      <c r="F601" s="58" t="str">
        <f>작성용!C608</f>
        <v>재평가</v>
      </c>
      <c r="G601" s="58" t="str">
        <f>작성용!D608</f>
        <v>브이씨소프트</v>
      </c>
      <c r="H601" s="59">
        <f>작성용!E608</f>
        <v>1101118239025</v>
      </c>
      <c r="I601" s="58" t="str">
        <f>작성용!F608</f>
        <v>A05</v>
      </c>
      <c r="J601" s="58">
        <f>작성용!G608</f>
        <v>0</v>
      </c>
      <c r="K601" s="58" t="str">
        <f>작성용!H608</f>
        <v>-</v>
      </c>
      <c r="L601" s="58" t="str">
        <f>작성용!N608</f>
        <v>년</v>
      </c>
      <c r="M601" s="57" t="str">
        <f>작성용!U608</f>
        <v>2024.09.30</v>
      </c>
      <c r="N601" s="57">
        <f>작성용!V608</f>
        <v>45611</v>
      </c>
      <c r="O601" s="57" t="str">
        <f>작성용!W608</f>
        <v>보고서제공X</v>
      </c>
      <c r="P601" s="57" t="str">
        <f>작성용!X608</f>
        <v>-</v>
      </c>
      <c r="Q601" s="58" t="str">
        <f>작성용!AD608</f>
        <v>채동우</v>
      </c>
      <c r="R601" s="60">
        <f>작성용!AE608</f>
        <v>0</v>
      </c>
      <c r="S601" s="58" t="str">
        <f>작성용!AF608</f>
        <v>채동우</v>
      </c>
      <c r="T601" s="61" t="str">
        <f>작성용!AG608</f>
        <v>-</v>
      </c>
      <c r="U601" s="61" t="str">
        <f>작성용!AH608</f>
        <v>-</v>
      </c>
      <c r="V601" s="56">
        <f>작성용!AA608</f>
        <v>202411</v>
      </c>
      <c r="W601" s="58" t="str">
        <f>작성용!AC608</f>
        <v>[6]기타기관펀드(기초자산)</v>
      </c>
      <c r="X601" s="58">
        <f>작성용!O608</f>
        <v>0</v>
      </c>
      <c r="Y601" s="58">
        <f>작성용!P608</f>
        <v>0</v>
      </c>
      <c r="Z601" s="58">
        <f>작성용!Q608</f>
        <v>0</v>
      </c>
      <c r="AA601" s="56" t="str">
        <f>작성용!AJ608</f>
        <v>-</v>
      </c>
      <c r="AB601" s="56">
        <f>작성용!AB608</f>
        <v>0</v>
      </c>
    </row>
    <row r="602" spans="1:28" s="12" customFormat="1" ht="16.5" hidden="1"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customHeight="1" x14ac:dyDescent="0.3">
      <c r="A611" s="54">
        <f>작성용!AL682</f>
        <v>681</v>
      </c>
      <c r="B611" s="55" t="str">
        <f>작성용!AI682</f>
        <v>-</v>
      </c>
      <c r="C611" s="56" t="str">
        <f>작성용!AK682</f>
        <v>개별종목</v>
      </c>
      <c r="D611" s="57">
        <f>작성용!T682</f>
        <v>45581</v>
      </c>
      <c r="E611" s="58" t="str">
        <f>작성용!B682</f>
        <v>프리미어파트너스</v>
      </c>
      <c r="F611" s="58" t="str">
        <f>작성용!C682</f>
        <v>재평가</v>
      </c>
      <c r="G611" s="58" t="str">
        <f>작성용!D682</f>
        <v>BCPE Centur Invesments, LP</v>
      </c>
      <c r="H611" s="59" t="str">
        <f>작성용!E682</f>
        <v>KBP2023090029</v>
      </c>
      <c r="I611" s="58" t="str">
        <f>작성용!F682</f>
        <v>A01</v>
      </c>
      <c r="J611" s="58">
        <f>작성용!G682</f>
        <v>0</v>
      </c>
      <c r="K611" s="58" t="str">
        <f>작성용!H682</f>
        <v>-</v>
      </c>
      <c r="L611" s="58" t="str">
        <f>작성용!N682</f>
        <v>년</v>
      </c>
      <c r="M611" s="57" t="str">
        <f>작성용!U682</f>
        <v>2024.09.30</v>
      </c>
      <c r="N611" s="57">
        <f>작성용!V682</f>
        <v>45604</v>
      </c>
      <c r="O611" s="57">
        <f>작성용!W682</f>
        <v>45609</v>
      </c>
      <c r="P611" s="57" t="str">
        <f>작성용!X682</f>
        <v>-</v>
      </c>
      <c r="Q611" s="58" t="str">
        <f>작성용!AD682</f>
        <v>채동우</v>
      </c>
      <c r="R611" s="60">
        <f>작성용!AE682</f>
        <v>1</v>
      </c>
      <c r="S611" s="58" t="str">
        <f>작성용!AF682</f>
        <v>채동우</v>
      </c>
      <c r="T611" s="61" t="str">
        <f>작성용!AG682</f>
        <v>이문수</v>
      </c>
      <c r="U611" s="61" t="str">
        <f>작성용!AH682</f>
        <v>이문수</v>
      </c>
      <c r="V611" s="56">
        <f>작성용!AA682</f>
        <v>202411</v>
      </c>
      <c r="W611" s="58" t="str">
        <f>작성용!AC682</f>
        <v>[Y]금융기관</v>
      </c>
      <c r="X611" s="58" t="str">
        <f>작성용!O682</f>
        <v xml:space="preserve">박은경이사 </v>
      </c>
      <c r="Y611" s="58" t="str">
        <f>작성용!P682</f>
        <v xml:space="preserve">02-564-0131 </v>
      </c>
      <c r="Z611" s="58" t="str">
        <f>작성용!Q682</f>
        <v xml:space="preserve">ekpark@premierpartners.co.kr </v>
      </c>
      <c r="AA611" s="56" t="str">
        <f>작성용!AJ682</f>
        <v>국민연금제출</v>
      </c>
      <c r="AB611" s="56">
        <f>작성용!AB682</f>
        <v>0</v>
      </c>
    </row>
    <row r="612" spans="1:28" s="12" customFormat="1" ht="16.5" hidden="1"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customHeight="1" x14ac:dyDescent="0.3">
      <c r="A656" s="54">
        <f>작성용!AL700</f>
        <v>699</v>
      </c>
      <c r="B656" s="55" t="str">
        <f>작성용!AI700</f>
        <v>-</v>
      </c>
      <c r="C656" s="56" t="str">
        <f>작성용!AK700</f>
        <v>개별종목</v>
      </c>
      <c r="D656" s="57">
        <f>작성용!T700</f>
        <v>45581</v>
      </c>
      <c r="E656" s="58" t="str">
        <f>작성용!B700</f>
        <v>케이넷투자파트너스</v>
      </c>
      <c r="F656" s="58" t="str">
        <f>작성용!C700</f>
        <v>재평가</v>
      </c>
      <c r="G656" s="58" t="str">
        <f>작성용!D700</f>
        <v>씨케이리제온</v>
      </c>
      <c r="H656" s="59">
        <f>작성용!E700</f>
        <v>1101116197283</v>
      </c>
      <c r="I656" s="58" t="str">
        <f>작성용!F700</f>
        <v>A07</v>
      </c>
      <c r="J656" s="58">
        <f>작성용!G700</f>
        <v>0</v>
      </c>
      <c r="K656" s="58" t="str">
        <f>작성용!H700</f>
        <v>-</v>
      </c>
      <c r="L656" s="58" t="str">
        <f>작성용!N700</f>
        <v>년</v>
      </c>
      <c r="M656" s="57" t="str">
        <f>작성용!U700</f>
        <v>2024.09.30</v>
      </c>
      <c r="N656" s="57">
        <f>작성용!V700</f>
        <v>45610</v>
      </c>
      <c r="O656" s="57">
        <f>작성용!W700</f>
        <v>45615</v>
      </c>
      <c r="P656" s="57" t="str">
        <f>작성용!X700</f>
        <v>-</v>
      </c>
      <c r="Q656" s="58" t="str">
        <f>작성용!AD700</f>
        <v>채동우</v>
      </c>
      <c r="R656" s="60">
        <f>작성용!AE700</f>
        <v>1</v>
      </c>
      <c r="S656" s="58" t="str">
        <f>작성용!AF700</f>
        <v>윤현빈</v>
      </c>
      <c r="T656" s="61" t="str">
        <f>작성용!AG700</f>
        <v>윤광일</v>
      </c>
      <c r="U656" s="61" t="str">
        <f>작성용!AH700</f>
        <v>윤광일</v>
      </c>
      <c r="V656" s="56">
        <f>작성용!AA700</f>
        <v>202411</v>
      </c>
      <c r="W656" s="58" t="str">
        <f>작성용!AC700</f>
        <v>[Y]금융기관</v>
      </c>
      <c r="X656" s="58" t="str">
        <f>작성용!O700</f>
        <v>지정희매니저</v>
      </c>
      <c r="Y656" s="58" t="str">
        <f>작성용!P700</f>
        <v>02-3473-7117</v>
      </c>
      <c r="Z656" s="58" t="str">
        <f>작성용!Q700</f>
        <v>cherry880@naver.com</v>
      </c>
      <c r="AA656" s="56" t="str">
        <f>작성용!AJ700</f>
        <v>국민연금제출</v>
      </c>
      <c r="AB656" s="56">
        <f>작성용!AB700</f>
        <v>0</v>
      </c>
    </row>
    <row r="657" spans="1:28" s="12" customFormat="1" ht="16.5" customHeight="1" x14ac:dyDescent="0.3">
      <c r="A657" s="54">
        <f>작성용!AL709</f>
        <v>708</v>
      </c>
      <c r="B657" s="55" t="str">
        <f>작성용!AI709</f>
        <v>-</v>
      </c>
      <c r="C657" s="56" t="str">
        <f>작성용!AK709</f>
        <v>개별종목</v>
      </c>
      <c r="D657" s="57">
        <f>작성용!T709</f>
        <v>45581</v>
      </c>
      <c r="E657" s="58" t="str">
        <f>작성용!B709</f>
        <v>케이넷투자파트너스</v>
      </c>
      <c r="F657" s="58" t="str">
        <f>작성용!C709</f>
        <v>재평가</v>
      </c>
      <c r="G657" s="58" t="str">
        <f>작성용!D709</f>
        <v>패리티</v>
      </c>
      <c r="H657" s="59">
        <f>작성용!E709</f>
        <v>1311110573434</v>
      </c>
      <c r="I657" s="58" t="str">
        <f>작성용!F709</f>
        <v>A07</v>
      </c>
      <c r="J657" s="58">
        <f>작성용!G709</f>
        <v>0</v>
      </c>
      <c r="K657" s="58" t="str">
        <f>작성용!H709</f>
        <v>-</v>
      </c>
      <c r="L657" s="58" t="str">
        <f>작성용!N709</f>
        <v>년</v>
      </c>
      <c r="M657" s="57" t="str">
        <f>작성용!U709</f>
        <v>2024.09.30</v>
      </c>
      <c r="N657" s="57">
        <f>작성용!V709</f>
        <v>45610</v>
      </c>
      <c r="O657" s="57">
        <f>작성용!W709</f>
        <v>45615</v>
      </c>
      <c r="P657" s="57" t="str">
        <f>작성용!X709</f>
        <v>-</v>
      </c>
      <c r="Q657" s="58" t="str">
        <f>작성용!AD709</f>
        <v>채동우</v>
      </c>
      <c r="R657" s="60">
        <f>작성용!AE709</f>
        <v>1</v>
      </c>
      <c r="S657" s="58" t="str">
        <f>작성용!AF709</f>
        <v>채동우</v>
      </c>
      <c r="T657" s="61" t="str">
        <f>작성용!AG709</f>
        <v>윤광일</v>
      </c>
      <c r="U657" s="61" t="str">
        <f>작성용!AH709</f>
        <v>윤광일</v>
      </c>
      <c r="V657" s="56">
        <f>작성용!AA709</f>
        <v>202411</v>
      </c>
      <c r="W657" s="58" t="str">
        <f>작성용!AC709</f>
        <v>[Y]금융기관</v>
      </c>
      <c r="X657" s="58" t="str">
        <f>작성용!O709</f>
        <v>지정희매니저</v>
      </c>
      <c r="Y657" s="58" t="str">
        <f>작성용!P709</f>
        <v>02-3473-7117</v>
      </c>
      <c r="Z657" s="58" t="str">
        <f>작성용!Q709</f>
        <v>cherry880@naver.com</v>
      </c>
      <c r="AA657" s="56" t="str">
        <f>작성용!AJ709</f>
        <v>국민연금제출</v>
      </c>
      <c r="AB657" s="56">
        <f>작성용!AB709</f>
        <v>0</v>
      </c>
    </row>
    <row r="658" spans="1:28" s="12" customFormat="1" ht="16.5" hidden="1"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v>
      </c>
      <c r="U661" s="61" t="str">
        <f>작성용!AH658</f>
        <v>-</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v>
      </c>
      <c r="U662" s="61" t="str">
        <f>작성용!AH659</f>
        <v>-</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customHeight="1" x14ac:dyDescent="0.3">
      <c r="A665" s="54">
        <f>작성용!AL714</f>
        <v>713</v>
      </c>
      <c r="B665" s="55" t="str">
        <f>작성용!AI714</f>
        <v>-</v>
      </c>
      <c r="C665" s="56" t="str">
        <f>작성용!AK714</f>
        <v>개별종목</v>
      </c>
      <c r="D665" s="57">
        <f>작성용!T714</f>
        <v>45581</v>
      </c>
      <c r="E665" s="58" t="str">
        <f>작성용!B714</f>
        <v>케이넷투자파트너스</v>
      </c>
      <c r="F665" s="58" t="str">
        <f>작성용!C714</f>
        <v>재평가</v>
      </c>
      <c r="G665" s="58" t="str">
        <f>작성용!D714</f>
        <v>엔게인</v>
      </c>
      <c r="H665" s="59">
        <f>작성용!E714</f>
        <v>1101114747254</v>
      </c>
      <c r="I665" s="58" t="str">
        <f>작성용!F714</f>
        <v>A07</v>
      </c>
      <c r="J665" s="58">
        <f>작성용!G714</f>
        <v>0</v>
      </c>
      <c r="K665" s="58" t="str">
        <f>작성용!H714</f>
        <v>-</v>
      </c>
      <c r="L665" s="58" t="str">
        <f>작성용!N714</f>
        <v>년</v>
      </c>
      <c r="M665" s="57" t="str">
        <f>작성용!U714</f>
        <v>2024.09.30</v>
      </c>
      <c r="N665" s="57">
        <f>작성용!V714</f>
        <v>45610</v>
      </c>
      <c r="O665" s="57">
        <f>작성용!W714</f>
        <v>45615</v>
      </c>
      <c r="P665" s="57" t="str">
        <f>작성용!X714</f>
        <v>-</v>
      </c>
      <c r="Q665" s="58" t="str">
        <f>작성용!AD714</f>
        <v>채동우</v>
      </c>
      <c r="R665" s="60">
        <f>작성용!AE714</f>
        <v>1</v>
      </c>
      <c r="S665" s="58" t="str">
        <f>작성용!AF714</f>
        <v>채동우</v>
      </c>
      <c r="T665" s="61" t="str">
        <f>작성용!AG714</f>
        <v>윤광일</v>
      </c>
      <c r="U665" s="61" t="str">
        <f>작성용!AH714</f>
        <v>윤광일</v>
      </c>
      <c r="V665" s="56">
        <f>작성용!AA714</f>
        <v>202411</v>
      </c>
      <c r="W665" s="58" t="str">
        <f>작성용!AC714</f>
        <v>[Y]금융기관</v>
      </c>
      <c r="X665" s="58" t="str">
        <f>작성용!O714</f>
        <v>지정희매니저</v>
      </c>
      <c r="Y665" s="58" t="str">
        <f>작성용!P714</f>
        <v>02-3473-7117</v>
      </c>
      <c r="Z665" s="58" t="str">
        <f>작성용!Q714</f>
        <v>cherry880@naver.com</v>
      </c>
      <c r="AA665" s="56" t="str">
        <f>작성용!AJ714</f>
        <v>국민연금제출</v>
      </c>
      <c r="AB665" s="56">
        <f>작성용!AB714</f>
        <v>0</v>
      </c>
    </row>
    <row r="666" spans="1:28" s="12" customFormat="1" ht="16.5" customHeight="1" x14ac:dyDescent="0.3">
      <c r="A666" s="54">
        <f>작성용!AL737</f>
        <v>736</v>
      </c>
      <c r="B666" s="55" t="str">
        <f>작성용!AI737</f>
        <v>-</v>
      </c>
      <c r="C666" s="56" t="str">
        <f>작성용!AK737</f>
        <v>개별종목</v>
      </c>
      <c r="D666" s="57">
        <f>작성용!T737</f>
        <v>45582</v>
      </c>
      <c r="E666" s="58" t="str">
        <f>작성용!B737</f>
        <v>스톤브릿지벤처스</v>
      </c>
      <c r="F666" s="58" t="str">
        <f>작성용!C737</f>
        <v>재평가</v>
      </c>
      <c r="G666" s="58" t="str">
        <f>작성용!D737</f>
        <v>노타</v>
      </c>
      <c r="H666" s="59">
        <f>작성용!E737</f>
        <v>1601110397409</v>
      </c>
      <c r="I666" s="58" t="str">
        <f>작성용!F737</f>
        <v>A07</v>
      </c>
      <c r="J666" s="58">
        <f>작성용!G737</f>
        <v>0</v>
      </c>
      <c r="K666" s="58" t="str">
        <f>작성용!H737</f>
        <v>-</v>
      </c>
      <c r="L666" s="58" t="str">
        <f>작성용!N737</f>
        <v>년</v>
      </c>
      <c r="M666" s="57" t="str">
        <f>작성용!U737</f>
        <v>2024.09.30</v>
      </c>
      <c r="N666" s="57">
        <f>작성용!V737</f>
        <v>45610</v>
      </c>
      <c r="O666" s="57">
        <f>작성용!W737</f>
        <v>45614</v>
      </c>
      <c r="P666" s="57" t="str">
        <f>작성용!X737</f>
        <v>-</v>
      </c>
      <c r="Q666" s="58" t="str">
        <f>작성용!AD737</f>
        <v>채동우</v>
      </c>
      <c r="R666" s="60">
        <f>작성용!AE737</f>
        <v>1</v>
      </c>
      <c r="S666" s="58" t="str">
        <f>작성용!AF737</f>
        <v>채동우</v>
      </c>
      <c r="T666" s="61" t="str">
        <f>작성용!AG737</f>
        <v>강승현</v>
      </c>
      <c r="U666" s="61" t="str">
        <f>작성용!AH737</f>
        <v>강승현</v>
      </c>
      <c r="V666" s="56">
        <f>작성용!AA737</f>
        <v>202411</v>
      </c>
      <c r="W666" s="58" t="str">
        <f>작성용!AC737</f>
        <v>[Y]금융기관</v>
      </c>
      <c r="X666" s="58">
        <f>작성용!O737</f>
        <v>0</v>
      </c>
      <c r="Y666" s="58">
        <f>작성용!P737</f>
        <v>0</v>
      </c>
      <c r="Z666" s="58">
        <f>작성용!Q737</f>
        <v>0</v>
      </c>
      <c r="AA666" s="56" t="str">
        <f>작성용!AJ737</f>
        <v>국민연금제출</v>
      </c>
      <c r="AB666" s="56">
        <f>작성용!AB737</f>
        <v>0</v>
      </c>
    </row>
    <row r="667" spans="1:28" s="12" customFormat="1" ht="16.5" hidden="1"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2</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x14ac:dyDescent="0.3">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45604</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x14ac:dyDescent="0.3">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45604</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customHeight="1" x14ac:dyDescent="0.3">
      <c r="A685" s="54">
        <f>작성용!AL779</f>
        <v>778</v>
      </c>
      <c r="B685" s="55" t="str">
        <f>작성용!AI779</f>
        <v>-</v>
      </c>
      <c r="C685" s="56" t="str">
        <f>작성용!AK779</f>
        <v>개별종목</v>
      </c>
      <c r="D685" s="57">
        <f>작성용!T779</f>
        <v>45582</v>
      </c>
      <c r="E685" s="58" t="str">
        <f>작성용!B779</f>
        <v>미래에셋자산운용</v>
      </c>
      <c r="F685" s="58" t="str">
        <f>작성용!C779</f>
        <v>재평가</v>
      </c>
      <c r="G685" s="58" t="str">
        <f>작성용!D779</f>
        <v>Londian Wason New Energy Tech INC.(구,Shenzhen Londian Electrics Co., Ltd.)</v>
      </c>
      <c r="H685" s="59" t="str">
        <f>작성용!E779</f>
        <v>KBP2019090163</v>
      </c>
      <c r="I685" s="58" t="str">
        <f>작성용!F779</f>
        <v>A01</v>
      </c>
      <c r="J685" s="58">
        <f>작성용!G779</f>
        <v>0</v>
      </c>
      <c r="K685" s="58" t="str">
        <f>작성용!H779</f>
        <v>-</v>
      </c>
      <c r="L685" s="58" t="str">
        <f>작성용!N779</f>
        <v>년</v>
      </c>
      <c r="M685" s="57" t="str">
        <f>작성용!U779</f>
        <v>2024.09.30</v>
      </c>
      <c r="N685" s="57">
        <f>작성용!V779</f>
        <v>45614</v>
      </c>
      <c r="O685" s="57">
        <f>작성용!W779</f>
        <v>45616</v>
      </c>
      <c r="P685" s="57" t="str">
        <f>작성용!X779</f>
        <v>-</v>
      </c>
      <c r="Q685" s="58" t="str">
        <f>작성용!AD779</f>
        <v>채동우</v>
      </c>
      <c r="R685" s="60">
        <f>작성용!AE779</f>
        <v>1</v>
      </c>
      <c r="S685" s="58" t="str">
        <f>작성용!AF779</f>
        <v>김혜지</v>
      </c>
      <c r="T685" s="61" t="str">
        <f>작성용!AG779</f>
        <v>서동현</v>
      </c>
      <c r="U685" s="61" t="str">
        <f>작성용!AH779</f>
        <v>서동현</v>
      </c>
      <c r="V685" s="56">
        <f>작성용!AA779</f>
        <v>202411</v>
      </c>
      <c r="W685" s="58" t="str">
        <f>작성용!AC779</f>
        <v>[Y]금융기관</v>
      </c>
      <c r="X685" s="58" t="str">
        <f>작성용!O779</f>
        <v>박유민담당</v>
      </c>
      <c r="Y685" s="58" t="str">
        <f>작성용!P779</f>
        <v>02-3774-8244, 010-3012-1474</v>
      </c>
      <c r="Z685" s="58" t="str">
        <f>작성용!Q779</f>
        <v>pefpm20@miraeasset.com;pefpm@miraeasset.com</v>
      </c>
      <c r="AA685" s="56" t="str">
        <f>작성용!AJ779</f>
        <v>국민연금제출</v>
      </c>
      <c r="AB685" s="56">
        <f>작성용!AB779</f>
        <v>0</v>
      </c>
    </row>
    <row r="686" spans="1:28" s="12" customFormat="1" ht="16.5" hidden="1" customHeight="1" x14ac:dyDescent="0.3">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45604</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x14ac:dyDescent="0.3">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45604</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x14ac:dyDescent="0.3">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45604</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x14ac:dyDescent="0.3">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45604</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x14ac:dyDescent="0.3">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45604</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x14ac:dyDescent="0.3">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A01</v>
      </c>
      <c r="J691" s="58">
        <f>작성용!G688</f>
        <v>0</v>
      </c>
      <c r="K691" s="58" t="str">
        <f>작성용!H688</f>
        <v>-</v>
      </c>
      <c r="L691" s="58" t="str">
        <f>작성용!N688</f>
        <v>년</v>
      </c>
      <c r="M691" s="57" t="str">
        <f>작성용!U688</f>
        <v>2024.09.30</v>
      </c>
      <c r="N691" s="57">
        <f>작성용!V688</f>
        <v>45604</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x14ac:dyDescent="0.3">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45604</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customHeight="1" x14ac:dyDescent="0.3">
      <c r="A703" s="54">
        <f>작성용!AL1031</f>
        <v>1030</v>
      </c>
      <c r="B703" s="55" t="str">
        <f>작성용!AI1031</f>
        <v>DRAFT보고서 : 2024-11-20</v>
      </c>
      <c r="C703" s="56" t="str">
        <f>작성용!AK1031</f>
        <v>개별종목</v>
      </c>
      <c r="D703" s="57">
        <f>작성용!T1031</f>
        <v>45594</v>
      </c>
      <c r="E703" s="58" t="str">
        <f>작성용!B1031</f>
        <v>유한양행</v>
      </c>
      <c r="F703" s="58" t="str">
        <f>작성용!C1031</f>
        <v>신규</v>
      </c>
      <c r="G703" s="58" t="str">
        <f>작성용!D1031</f>
        <v>온코마스터</v>
      </c>
      <c r="H703" s="59">
        <f>작성용!E1031</f>
        <v>1101118172704</v>
      </c>
      <c r="I703" s="58" t="str">
        <f>작성용!F1031</f>
        <v>A01</v>
      </c>
      <c r="J703" s="58">
        <f>작성용!G1031</f>
        <v>0</v>
      </c>
      <c r="K703" s="58" t="str">
        <f>작성용!H1031</f>
        <v>-</v>
      </c>
      <c r="L703" s="58" t="str">
        <f>작성용!N1031</f>
        <v>년</v>
      </c>
      <c r="M703" s="57" t="str">
        <f>작성용!U1031</f>
        <v>2024.09.30</v>
      </c>
      <c r="N703" s="57">
        <f>작성용!V1031</f>
        <v>45616</v>
      </c>
      <c r="O703" s="57">
        <f>작성용!W1031</f>
        <v>45624</v>
      </c>
      <c r="P703" s="57" t="str">
        <f>작성용!X1031</f>
        <v>-</v>
      </c>
      <c r="Q703" s="58" t="str">
        <f>작성용!AD1031</f>
        <v>채동우</v>
      </c>
      <c r="R703" s="60">
        <f>작성용!AE1031</f>
        <v>1</v>
      </c>
      <c r="S703" s="58" t="str">
        <f>작성용!AF1031</f>
        <v>신규</v>
      </c>
      <c r="T703" s="61" t="str">
        <f>작성용!AG1031</f>
        <v>강승현</v>
      </c>
      <c r="U703" s="61" t="str">
        <f>작성용!AH1031</f>
        <v>강승현</v>
      </c>
      <c r="V703" s="56">
        <f>작성용!AA1031</f>
        <v>202411</v>
      </c>
      <c r="W703" s="58" t="str">
        <f>작성용!AC1031</f>
        <v>[X]일반기업</v>
      </c>
      <c r="X703" s="58" t="str">
        <f>작성용!O1031</f>
        <v>최승오</v>
      </c>
      <c r="Y703" s="58" t="str">
        <f>작성용!P1031</f>
        <v>02-828-0225</v>
      </c>
      <c r="Z703" s="58" t="str">
        <f>작성용!Q1031</f>
        <v>1tmddh@yuhan.co.kr</v>
      </c>
      <c r="AA703" s="56" t="str">
        <f>작성용!AJ1031</f>
        <v>공정가치평가</v>
      </c>
      <c r="AB703" s="56">
        <f>작성용!AB1031</f>
        <v>0</v>
      </c>
    </row>
    <row r="704" spans="1:28" s="12" customFormat="1" ht="16.5" hidden="1"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customHeight="1" x14ac:dyDescent="0.3">
      <c r="A712" s="54">
        <f>작성용!AL1036</f>
        <v>1035</v>
      </c>
      <c r="B712" s="55" t="str">
        <f>작성용!AI1036</f>
        <v>-</v>
      </c>
      <c r="C712" s="56" t="str">
        <f>작성용!AK1036</f>
        <v>기초자산</v>
      </c>
      <c r="D712" s="57" t="str">
        <f>작성용!T1036</f>
        <v>고려아연펀드(기초자산)</v>
      </c>
      <c r="E712" s="58" t="str">
        <f>작성용!B1036</f>
        <v>타임폴리오바이오육성투자조합</v>
      </c>
      <c r="F712" s="58" t="str">
        <f>작성용!C1036</f>
        <v>신규</v>
      </c>
      <c r="G712" s="58" t="str">
        <f>작성용!D1036</f>
        <v>아벨로스테라퓨틱스</v>
      </c>
      <c r="H712" s="59">
        <f>작성용!E1036</f>
        <v>1101118011184</v>
      </c>
      <c r="I712" s="58" t="str">
        <f>작성용!F1036</f>
        <v>A07</v>
      </c>
      <c r="J712" s="58">
        <f>작성용!G1036</f>
        <v>0</v>
      </c>
      <c r="K712" s="58" t="str">
        <f>작성용!H1036</f>
        <v>-</v>
      </c>
      <c r="L712" s="58" t="str">
        <f>작성용!N1036</f>
        <v>년</v>
      </c>
      <c r="M712" s="57" t="str">
        <f>작성용!U1036</f>
        <v>2024.09.30</v>
      </c>
      <c r="N712" s="57">
        <f>작성용!V1036</f>
        <v>45611</v>
      </c>
      <c r="O712" s="57" t="str">
        <f>작성용!W1036</f>
        <v>보고서제공X</v>
      </c>
      <c r="P712" s="57" t="str">
        <f>작성용!X1036</f>
        <v>-</v>
      </c>
      <c r="Q712" s="58" t="str">
        <f>작성용!AD1036</f>
        <v>채동우</v>
      </c>
      <c r="R712" s="60">
        <f>작성용!AE1036</f>
        <v>0.6</v>
      </c>
      <c r="S712" s="58" t="str">
        <f>작성용!AF1036</f>
        <v>채동우</v>
      </c>
      <c r="T712" s="61" t="str">
        <f>작성용!AG1036</f>
        <v>-</v>
      </c>
      <c r="U712" s="61" t="str">
        <f>작성용!AH1036</f>
        <v>-</v>
      </c>
      <c r="V712" s="56">
        <f>작성용!AA1036</f>
        <v>202411</v>
      </c>
      <c r="W712" s="58" t="str">
        <f>작성용!AC1036</f>
        <v>[6]기타기관펀드(기초자산)</v>
      </c>
      <c r="X712" s="58">
        <f>작성용!O1036</f>
        <v>0</v>
      </c>
      <c r="Y712" s="58">
        <f>작성용!P1036</f>
        <v>0</v>
      </c>
      <c r="Z712" s="58">
        <f>작성용!Q1036</f>
        <v>0</v>
      </c>
      <c r="AA712" s="56" t="str">
        <f>작성용!AJ1036</f>
        <v>-</v>
      </c>
      <c r="AB712" s="56">
        <f>작성용!AB1036</f>
        <v>0</v>
      </c>
    </row>
    <row r="713" spans="1:28" s="12" customFormat="1" ht="16.5" hidden="1"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x14ac:dyDescent="0.3">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0</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customHeight="1" x14ac:dyDescent="0.3">
      <c r="A717" s="54">
        <f>작성용!AL1069</f>
        <v>1068</v>
      </c>
      <c r="B717" s="55" t="str">
        <f>작성용!AI1069</f>
        <v>최종보고서 : 2025-01-15</v>
      </c>
      <c r="C717" s="56" t="str">
        <f>작성용!AK1069</f>
        <v>개별종목</v>
      </c>
      <c r="D717" s="57">
        <f>작성용!T1069</f>
        <v>45596</v>
      </c>
      <c r="E717" s="58" t="str">
        <f>작성용!B1069</f>
        <v>롯데홈쇼핑(구,우리홈쇼핑)</v>
      </c>
      <c r="F717" s="58" t="str">
        <f>작성용!C1069</f>
        <v>신규</v>
      </c>
      <c r="G717" s="58" t="str">
        <f>작성용!D1069</f>
        <v>IMMGrowth벤처펀드제1호</v>
      </c>
      <c r="H717" s="59" t="str">
        <f>작성용!E1069</f>
        <v>KBP2021120155</v>
      </c>
      <c r="I717" s="58" t="str">
        <f>작성용!F1069</f>
        <v>B01</v>
      </c>
      <c r="J717" s="58">
        <f>작성용!G1069</f>
        <v>0</v>
      </c>
      <c r="K717" s="58" t="str">
        <f>작성용!H1069</f>
        <v>-</v>
      </c>
      <c r="L717" s="58" t="str">
        <f>작성용!N1069</f>
        <v xml:space="preserve">반기 </v>
      </c>
      <c r="M717" s="57" t="str">
        <f>작성용!U1069</f>
        <v>2024.09.30</v>
      </c>
      <c r="N717" s="57">
        <f>작성용!V1069</f>
        <v>45618</v>
      </c>
      <c r="O717" s="57">
        <f>작성용!W1069</f>
        <v>45635</v>
      </c>
      <c r="P717" s="57" t="str">
        <f>작성용!X1069</f>
        <v>-</v>
      </c>
      <c r="Q717" s="58" t="str">
        <f>작성용!AD1069</f>
        <v>채동우</v>
      </c>
      <c r="R717" s="60">
        <f>작성용!AE1069</f>
        <v>1</v>
      </c>
      <c r="S717" s="58" t="str">
        <f>작성용!AF1069</f>
        <v>채동우</v>
      </c>
      <c r="T717" s="61" t="str">
        <f>작성용!AG1069</f>
        <v>원정우</v>
      </c>
      <c r="U717" s="61" t="str">
        <f>작성용!AH1069</f>
        <v>원정우</v>
      </c>
      <c r="V717" s="56">
        <f>작성용!AA1069</f>
        <v>202411</v>
      </c>
      <c r="W717" s="58" t="str">
        <f>작성용!AC1069</f>
        <v>[A롯데</v>
      </c>
      <c r="X717" s="58" t="str">
        <f>작성용!O1069</f>
        <v>송승혁매니저, 이재영</v>
      </c>
      <c r="Y717" s="58" t="str">
        <f>작성용!P1069</f>
        <v>02-2168-5176, 02-2168-5150</v>
      </c>
      <c r="Z717" s="58" t="str">
        <f>작성용!Q1069</f>
        <v>ssh810@lotte.net;j.y.lee@lotte.net</v>
      </c>
      <c r="AA717" s="56" t="str">
        <f>작성용!AJ1069</f>
        <v>회계반영</v>
      </c>
      <c r="AB717" s="56">
        <f>작성용!AB1069</f>
        <v>0</v>
      </c>
    </row>
    <row r="718" spans="1:28" s="12" customFormat="1" ht="16.5" hidden="1"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x14ac:dyDescent="0.3">
      <c r="A720" s="54">
        <f>작성용!AL717</f>
        <v>716</v>
      </c>
      <c r="B720" s="264" t="str">
        <f>작성용!AI717</f>
        <v>-</v>
      </c>
      <c r="C720" s="252" t="str">
        <f>작성용!AK717</f>
        <v>개별종목</v>
      </c>
      <c r="D720" s="265">
        <f>작성용!T717</f>
        <v>45581</v>
      </c>
      <c r="E720" s="253" t="str">
        <f>작성용!B717</f>
        <v>KB인베스트먼트</v>
      </c>
      <c r="F720" s="253" t="str">
        <f>작성용!C717</f>
        <v>신규</v>
      </c>
      <c r="G720" s="253" t="str">
        <f>작성용!D717</f>
        <v>피알앤디컴퍼니</v>
      </c>
      <c r="H720" s="266">
        <f>작성용!E717</f>
        <v>1101115599050</v>
      </c>
      <c r="I720" s="253" t="str">
        <f>작성용!F717</f>
        <v>A07</v>
      </c>
      <c r="J720" s="274">
        <f>작성용!G717</f>
        <v>3</v>
      </c>
      <c r="K720" s="253" t="str">
        <f>작성용!H717</f>
        <v>-</v>
      </c>
      <c r="L720" s="253" t="str">
        <f>작성용!N717</f>
        <v>미정</v>
      </c>
      <c r="M720" s="265" t="str">
        <f>작성용!U717</f>
        <v>2024.09.30</v>
      </c>
      <c r="N720" s="265">
        <f>작성용!V717</f>
        <v>45610</v>
      </c>
      <c r="O720" s="265">
        <f>작성용!W717</f>
        <v>45614</v>
      </c>
      <c r="P720" s="265" t="str">
        <f>작성용!X717</f>
        <v>-</v>
      </c>
      <c r="Q720" s="253" t="str">
        <f>작성용!AD717</f>
        <v>오수현</v>
      </c>
      <c r="R720" s="267">
        <f>작성용!AE717</f>
        <v>1</v>
      </c>
      <c r="S720" s="253" t="str">
        <f>작성용!AF717</f>
        <v>오수현</v>
      </c>
      <c r="T720" s="268" t="str">
        <f>작성용!AG717</f>
        <v>최수민</v>
      </c>
      <c r="U720" s="268" t="str">
        <f>작성용!AH717</f>
        <v>최수민</v>
      </c>
      <c r="V720" s="252">
        <f>작성용!AA717</f>
        <v>202411</v>
      </c>
      <c r="W720" s="253" t="str">
        <f>작성용!AC717</f>
        <v>[Y]금융기관</v>
      </c>
      <c r="X720" s="253" t="str">
        <f>작성용!O717</f>
        <v>이새록수석팀장</v>
      </c>
      <c r="Y720" s="253" t="str">
        <f>작성용!P717</f>
        <v>02-3015-4786</v>
      </c>
      <c r="Z720" s="253" t="str">
        <f>작성용!Q717</f>
        <v>saerock.lee@kbfg.com</v>
      </c>
      <c r="AA720" s="252" t="str">
        <f>작성용!AJ717</f>
        <v>국민연금제출</v>
      </c>
      <c r="AB720" s="252">
        <f>작성용!AB717</f>
        <v>0</v>
      </c>
    </row>
    <row r="721" spans="1:28" s="12" customFormat="1" ht="16.5" hidden="1" customHeight="1" x14ac:dyDescent="0.3">
      <c r="A721" s="54">
        <f>작성용!AL718</f>
        <v>717</v>
      </c>
      <c r="B721" s="264" t="str">
        <f>작성용!AI718</f>
        <v>-</v>
      </c>
      <c r="C721" s="252" t="str">
        <f>작성용!AK718</f>
        <v>개별종목</v>
      </c>
      <c r="D721" s="265">
        <f>작성용!T718</f>
        <v>45581</v>
      </c>
      <c r="E721" s="253" t="str">
        <f>작성용!B718</f>
        <v>KB인베스트먼트</v>
      </c>
      <c r="F721" s="253" t="str">
        <f>작성용!C718</f>
        <v>신규</v>
      </c>
      <c r="G721" s="253" t="str">
        <f>작성용!D718</f>
        <v>피알앤디컴퍼니</v>
      </c>
      <c r="H721" s="266">
        <f>작성용!E718</f>
        <v>1101115599050</v>
      </c>
      <c r="I721" s="253" t="str">
        <f>작성용!F718</f>
        <v>A07</v>
      </c>
      <c r="J721" s="274">
        <f>작성용!G718</f>
        <v>4</v>
      </c>
      <c r="K721" s="253" t="str">
        <f>작성용!H718</f>
        <v>-</v>
      </c>
      <c r="L721" s="253" t="str">
        <f>작성용!N718</f>
        <v>미정</v>
      </c>
      <c r="M721" s="265" t="str">
        <f>작성용!U718</f>
        <v>2024.09.30</v>
      </c>
      <c r="N721" s="265">
        <f>작성용!V718</f>
        <v>45610</v>
      </c>
      <c r="O721" s="265">
        <f>작성용!W718</f>
        <v>45614</v>
      </c>
      <c r="P721" s="265" t="str">
        <f>작성용!X718</f>
        <v>-</v>
      </c>
      <c r="Q721" s="253" t="str">
        <f>작성용!AD718</f>
        <v>오수현</v>
      </c>
      <c r="R721" s="267">
        <f>작성용!AE718</f>
        <v>0</v>
      </c>
      <c r="S721" s="253" t="str">
        <f>작성용!AF718</f>
        <v>오수현</v>
      </c>
      <c r="T721" s="268" t="str">
        <f>작성용!AG718</f>
        <v>최수민</v>
      </c>
      <c r="U721" s="268" t="str">
        <f>작성용!AH718</f>
        <v>최수민</v>
      </c>
      <c r="V721" s="252">
        <f>작성용!AA718</f>
        <v>202411</v>
      </c>
      <c r="W721" s="253" t="str">
        <f>작성용!AC718</f>
        <v>[Y]금융기관</v>
      </c>
      <c r="X721" s="253" t="str">
        <f>작성용!O718</f>
        <v>이새록수석팀장</v>
      </c>
      <c r="Y721" s="253" t="str">
        <f>작성용!P718</f>
        <v>02-3015-4786</v>
      </c>
      <c r="Z721" s="253" t="str">
        <f>작성용!Q718</f>
        <v>saerock.lee@kbfg.com</v>
      </c>
      <c r="AA721" s="252" t="str">
        <f>작성용!AJ718</f>
        <v>국민연금제출</v>
      </c>
      <c r="AB721" s="252">
        <f>작성용!AB718</f>
        <v>0</v>
      </c>
    </row>
    <row r="722" spans="1:28" s="12" customFormat="1" ht="16.5" hidden="1"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x14ac:dyDescent="0.3">
      <c r="A724" s="54">
        <f>작성용!AL721</f>
        <v>720</v>
      </c>
      <c r="B724" s="55" t="str">
        <f>작성용!AI721</f>
        <v>-</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45607</v>
      </c>
      <c r="O724" s="57">
        <f>작성용!W721</f>
        <v>45609</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x14ac:dyDescent="0.3">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x14ac:dyDescent="0.3">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f>작성용!V727</f>
        <v>45610</v>
      </c>
      <c r="O730" s="57">
        <f>작성용!W727</f>
        <v>45615</v>
      </c>
      <c r="P730" s="57" t="str">
        <f>작성용!X727</f>
        <v>-</v>
      </c>
      <c r="Q730" s="58" t="str">
        <f>작성용!AD727</f>
        <v>신원준</v>
      </c>
      <c r="R730" s="60">
        <f>작성용!AE727</f>
        <v>1</v>
      </c>
      <c r="S730" s="58" t="str">
        <f>작성용!AF727</f>
        <v>김혜지</v>
      </c>
      <c r="T730" s="61" t="str">
        <f>작성용!AG727</f>
        <v>서경덕</v>
      </c>
      <c r="U730" s="61" t="str">
        <f>작성용!AH727</f>
        <v>서경덕</v>
      </c>
      <c r="V730" s="56">
        <f>작성용!AA727</f>
        <v>202411</v>
      </c>
      <c r="W730" s="58" t="str">
        <f>작성용!AC727</f>
        <v>[Y]금융기관</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x14ac:dyDescent="0.3">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f>작성용!V728</f>
        <v>45610</v>
      </c>
      <c r="O731" s="57">
        <f>작성용!W728</f>
        <v>45615</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f>작성용!AA728</f>
        <v>202411</v>
      </c>
      <c r="W731" s="58" t="str">
        <f>작성용!AC728</f>
        <v>[Y]금융기관</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customHeight="1" x14ac:dyDescent="0.3">
      <c r="A740" s="54">
        <f>작성용!AL1088</f>
        <v>1087</v>
      </c>
      <c r="B740" s="55" t="str">
        <f>작성용!AI1088</f>
        <v>-</v>
      </c>
      <c r="C740" s="56" t="str">
        <f>작성용!AK1088</f>
        <v>개별종목</v>
      </c>
      <c r="D740" s="57">
        <f>작성용!T1088</f>
        <v>45596</v>
      </c>
      <c r="E740" s="58" t="str">
        <f>작성용!B1088</f>
        <v>미래에셋벤처투자</v>
      </c>
      <c r="F740" s="58" t="str">
        <f>작성용!C1088</f>
        <v>신규</v>
      </c>
      <c r="G740" s="58" t="str">
        <f>작성용!D1088</f>
        <v>레드랩게임즈</v>
      </c>
      <c r="H740" s="59">
        <f>작성용!E1088</f>
        <v>1101117828192</v>
      </c>
      <c r="I740" s="58" t="str">
        <f>작성용!F1088</f>
        <v>A04</v>
      </c>
      <c r="J740" s="58">
        <f>작성용!G1088</f>
        <v>77</v>
      </c>
      <c r="K740" s="58" t="str">
        <f>작성용!H1088</f>
        <v>-</v>
      </c>
      <c r="L740" s="58" t="str">
        <f>작성용!N1088</f>
        <v>미정</v>
      </c>
      <c r="M740" s="57" t="str">
        <f>작성용!U1088</f>
        <v>2024.09.30</v>
      </c>
      <c r="N740" s="57">
        <f>작성용!V1088</f>
        <v>45609</v>
      </c>
      <c r="O740" s="57">
        <f>작성용!W1088</f>
        <v>45616</v>
      </c>
      <c r="P740" s="57" t="str">
        <f>작성용!X1088</f>
        <v>-</v>
      </c>
      <c r="Q740" s="58" t="str">
        <f>작성용!AD1088</f>
        <v>채동우</v>
      </c>
      <c r="R740" s="60">
        <f>작성용!AE1088</f>
        <v>1</v>
      </c>
      <c r="S740" s="58" t="str">
        <f>작성용!AF1088</f>
        <v>신규</v>
      </c>
      <c r="T740" s="61" t="str">
        <f>작성용!AG1088</f>
        <v>오영석</v>
      </c>
      <c r="U740" s="61" t="str">
        <f>작성용!AH1088</f>
        <v>오영석</v>
      </c>
      <c r="V740" s="56">
        <f>작성용!AA1088</f>
        <v>202411</v>
      </c>
      <c r="W740" s="58" t="str">
        <f>작성용!AC1088</f>
        <v>[Y]금융기관</v>
      </c>
      <c r="X740" s="58" t="str">
        <f>작성용!O1088</f>
        <v>김주희매니저</v>
      </c>
      <c r="Y740" s="58" t="str">
        <f>작성용!P1088</f>
        <v>02-6205-2640</v>
      </c>
      <c r="Z740" s="58" t="str">
        <f>작성용!Q1088</f>
        <v>juhee@miraeasset.com</v>
      </c>
      <c r="AA740" s="56" t="str">
        <f>작성용!AJ1088</f>
        <v>국민연금제출</v>
      </c>
      <c r="AB740" s="56">
        <f>작성용!AB1088</f>
        <v>0</v>
      </c>
    </row>
    <row r="741" spans="1:28" s="12" customFormat="1" ht="16.5" hidden="1"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x14ac:dyDescent="0.3">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A07</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x14ac:dyDescent="0.3">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45604</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x14ac:dyDescent="0.3">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45604</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customHeight="1" x14ac:dyDescent="0.3">
      <c r="A782" s="54">
        <f>작성용!AL1326</f>
        <v>1325</v>
      </c>
      <c r="B782" s="55" t="str">
        <f>작성용!AI1326</f>
        <v>-</v>
      </c>
      <c r="C782" s="56" t="str">
        <f>작성용!AK1326</f>
        <v>개별종목</v>
      </c>
      <c r="D782" s="57">
        <f>작성용!T1326</f>
        <v>45600</v>
      </c>
      <c r="E782" s="58" t="str">
        <f>작성용!B1326</f>
        <v>롯데벤처스(구,롯데액셀러레이터)</v>
      </c>
      <c r="F782" s="58" t="str">
        <f>작성용!C1326</f>
        <v>재평가</v>
      </c>
      <c r="G782" s="58" t="str">
        <f>작성용!D1326</f>
        <v>핀카</v>
      </c>
      <c r="H782" s="59">
        <f>작성용!E1326</f>
        <v>1101115521764</v>
      </c>
      <c r="I782" s="58" t="str">
        <f>작성용!F1326</f>
        <v>A07</v>
      </c>
      <c r="J782" s="58">
        <f>작성용!G1326</f>
        <v>0</v>
      </c>
      <c r="K782" s="58" t="str">
        <f>작성용!H1326</f>
        <v>-</v>
      </c>
      <c r="L782" s="58" t="str">
        <f>작성용!N1326</f>
        <v>연말</v>
      </c>
      <c r="M782" s="57" t="str">
        <f>작성용!U1326</f>
        <v>2024.09.30</v>
      </c>
      <c r="N782" s="57">
        <f>작성용!V1326</f>
        <v>45657</v>
      </c>
      <c r="O782" s="57">
        <f>작성용!W1326</f>
        <v>45663</v>
      </c>
      <c r="P782" s="57" t="str">
        <f>작성용!X1326</f>
        <v>-</v>
      </c>
      <c r="Q782" s="58" t="str">
        <f>작성용!AD1326</f>
        <v>채동우</v>
      </c>
      <c r="R782" s="60">
        <f>작성용!AE1326</f>
        <v>1</v>
      </c>
      <c r="S782" s="58" t="str">
        <f>작성용!AF1326</f>
        <v>박재민</v>
      </c>
      <c r="T782" s="61" t="str">
        <f>작성용!AG1326</f>
        <v>유재호</v>
      </c>
      <c r="U782" s="61" t="str">
        <f>작성용!AH1326</f>
        <v>유재호</v>
      </c>
      <c r="V782" s="56">
        <f>작성용!AA1326</f>
        <v>202411</v>
      </c>
      <c r="W782" s="58" t="str">
        <f>작성용!AC1326</f>
        <v>[A]롯데그룹</v>
      </c>
      <c r="X782" s="58" t="str">
        <f>작성용!O1326</f>
        <v>경영기획팀김현진</v>
      </c>
      <c r="Y782" s="58" t="str">
        <f>작성용!P1326</f>
        <v xml:space="preserve">02-2051-1523  </v>
      </c>
      <c r="Z782" s="58" t="str">
        <f>작성용!Q1326</f>
        <v>hj.kim43@lotte.net</v>
      </c>
      <c r="AA782" s="56" t="str">
        <f>작성용!AJ1326</f>
        <v>-</v>
      </c>
      <c r="AB782" s="56">
        <f>작성용!AB1326</f>
        <v>0</v>
      </c>
    </row>
    <row r="783" spans="1:28" s="12" customFormat="1" ht="16.5" hidden="1"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x14ac:dyDescent="0.3">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f>작성용!V786</f>
        <v>45610</v>
      </c>
      <c r="O789" s="57">
        <f>작성용!W786</f>
        <v>45611</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f>작성용!AA786</f>
        <v>202406</v>
      </c>
      <c r="W789" s="58" t="str">
        <f>작성용!AC786</f>
        <v>[E]동양그룹</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x14ac:dyDescent="0.3">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f>작성용!V787</f>
        <v>45610</v>
      </c>
      <c r="O790" s="57">
        <f>작성용!W787</f>
        <v>45611</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f>작성용!AA787</f>
        <v>202406</v>
      </c>
      <c r="W790" s="58" t="str">
        <f>작성용!AC787</f>
        <v>[E]동양그룹</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x14ac:dyDescent="0.3">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f>작성용!V788</f>
        <v>45610</v>
      </c>
      <c r="O791" s="57">
        <f>작성용!W788</f>
        <v>45611</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f>작성용!AA788</f>
        <v>202406</v>
      </c>
      <c r="W791" s="58" t="str">
        <f>작성용!AC788</f>
        <v>[E]동양그룹</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x14ac:dyDescent="0.3">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f>작성용!V789</f>
        <v>45610</v>
      </c>
      <c r="O792" s="57">
        <f>작성용!W789</f>
        <v>45611</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f>작성용!AA789</f>
        <v>202406</v>
      </c>
      <c r="W792" s="58" t="str">
        <f>작성용!AC789</f>
        <v>[E]동양그룹</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x14ac:dyDescent="0.3">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f>작성용!V790</f>
        <v>45610</v>
      </c>
      <c r="O793" s="57">
        <f>작성용!W790</f>
        <v>45611</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f>작성용!AA790</f>
        <v>202406</v>
      </c>
      <c r="W793" s="58" t="str">
        <f>작성용!AC790</f>
        <v>[E]동양그룹</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x14ac:dyDescent="0.3">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f>작성용!V791</f>
        <v>45610</v>
      </c>
      <c r="O794" s="57">
        <f>작성용!W791</f>
        <v>45611</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f>작성용!AA791</f>
        <v>202406</v>
      </c>
      <c r="W794" s="58" t="str">
        <f>작성용!AC791</f>
        <v>[E]동양그룹</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x14ac:dyDescent="0.3">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f>작성용!V792</f>
        <v>45610</v>
      </c>
      <c r="O795" s="57">
        <f>작성용!W792</f>
        <v>45611</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f>작성용!AA792</f>
        <v>202406</v>
      </c>
      <c r="W795" s="58" t="str">
        <f>작성용!AC792</f>
        <v>[E]동양그룹</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x14ac:dyDescent="0.3">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f>작성용!V793</f>
        <v>45610</v>
      </c>
      <c r="O796" s="57">
        <f>작성용!W793</f>
        <v>45611</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f>작성용!AA793</f>
        <v>202406</v>
      </c>
      <c r="W796" s="58" t="str">
        <f>작성용!AC793</f>
        <v>[E]동양그룹</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x14ac:dyDescent="0.3">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f>작성용!V794</f>
        <v>45610</v>
      </c>
      <c r="O797" s="57">
        <f>작성용!W794</f>
        <v>45611</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f>작성용!AA794</f>
        <v>202406</v>
      </c>
      <c r="W797" s="58" t="str">
        <f>작성용!AC794</f>
        <v>[E]동양그룹</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x14ac:dyDescent="0.3">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f>작성용!V795</f>
        <v>45610</v>
      </c>
      <c r="O798" s="57">
        <f>작성용!W795</f>
        <v>45611</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f>작성용!AA795</f>
        <v>202406</v>
      </c>
      <c r="W798" s="58" t="str">
        <f>작성용!AC795</f>
        <v>[E]동양그룹</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x14ac:dyDescent="0.3">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x14ac:dyDescent="0.3">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f>작성용!V804</f>
        <v>45610</v>
      </c>
      <c r="O807" s="57">
        <f>작성용!W804</f>
        <v>45611</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f>작성용!AA804</f>
        <v>202411</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x14ac:dyDescent="0.3">
      <c r="A812" s="54">
        <f>작성용!AL809</f>
        <v>808</v>
      </c>
      <c r="B812" s="264" t="str">
        <f>작성용!AI809</f>
        <v>-</v>
      </c>
      <c r="C812" s="252" t="str">
        <f>작성용!AK809</f>
        <v>개별종목</v>
      </c>
      <c r="D812" s="265">
        <f>작성용!T809</f>
        <v>45586</v>
      </c>
      <c r="E812" s="253" t="str">
        <f>작성용!B809</f>
        <v>대신프라이빗에쿼티</v>
      </c>
      <c r="F812" s="253" t="str">
        <f>작성용!C809</f>
        <v>재평가</v>
      </c>
      <c r="G812" s="253" t="str">
        <f>작성용!D809</f>
        <v>주노2021</v>
      </c>
      <c r="H812" s="266">
        <f>작성용!E809</f>
        <v>1101140275980</v>
      </c>
      <c r="I812" s="274" t="str">
        <f>작성용!F809</f>
        <v>A01</v>
      </c>
      <c r="J812" s="253">
        <f>작성용!G809</f>
        <v>0</v>
      </c>
      <c r="K812" s="253" t="str">
        <f>작성용!H809</f>
        <v>-</v>
      </c>
      <c r="L812" s="253" t="str">
        <f>작성용!N809</f>
        <v>연말</v>
      </c>
      <c r="M812" s="265" t="str">
        <f>작성용!U809</f>
        <v>2024.09.30</v>
      </c>
      <c r="N812" s="265">
        <f>작성용!V809</f>
        <v>45611</v>
      </c>
      <c r="O812" s="265">
        <f>작성용!W809</f>
        <v>45615</v>
      </c>
      <c r="P812" s="265" t="str">
        <f>작성용!X809</f>
        <v>-</v>
      </c>
      <c r="Q812" s="253" t="str">
        <f>작성용!AD809</f>
        <v>윤광일</v>
      </c>
      <c r="R812" s="267">
        <f>작성용!AE809</f>
        <v>1</v>
      </c>
      <c r="S812" s="253" t="str">
        <f>작성용!AF809</f>
        <v>김혜지</v>
      </c>
      <c r="T812" s="268" t="str">
        <f>작성용!AG809</f>
        <v>윤광일</v>
      </c>
      <c r="U812" s="268" t="str">
        <f>작성용!AH809</f>
        <v>윤광일</v>
      </c>
      <c r="V812" s="252">
        <f>작성용!AA809</f>
        <v>202411</v>
      </c>
      <c r="W812" s="253" t="str">
        <f>작성용!AC809</f>
        <v>[Y]금융기관</v>
      </c>
      <c r="X812" s="253" t="str">
        <f>작성용!O809</f>
        <v>이동우책임</v>
      </c>
      <c r="Y812" s="253" t="str">
        <f>작성용!P809</f>
        <v>010-2240-9024</v>
      </c>
      <c r="Z812" s="253" t="str">
        <f>작성용!Q809</f>
        <v>dongwoo2.lee@daishin.com</v>
      </c>
      <c r="AA812" s="252" t="str">
        <f>작성용!AJ809</f>
        <v>국민연금제출</v>
      </c>
      <c r="AB812" s="252">
        <f>작성용!AB809</f>
        <v>0</v>
      </c>
    </row>
    <row r="813" spans="1:28" s="12" customFormat="1" ht="16.5" hidden="1"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[X]일반기업</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[X]일반기업</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[X]일반기업</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[X]일반기업</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[X]일반기업</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customHeight="1" x14ac:dyDescent="0.3">
      <c r="A843" s="54">
        <f>작성용!AL1327</f>
        <v>1326</v>
      </c>
      <c r="B843" s="55" t="str">
        <f>작성용!AI1327</f>
        <v>-</v>
      </c>
      <c r="C843" s="56" t="str">
        <f>작성용!AK1327</f>
        <v>개별종목</v>
      </c>
      <c r="D843" s="57">
        <f>작성용!T1327</f>
        <v>45600</v>
      </c>
      <c r="E843" s="58" t="str">
        <f>작성용!B1327</f>
        <v>롯데벤처스(구,롯데액셀러레이터)</v>
      </c>
      <c r="F843" s="58" t="str">
        <f>작성용!C1327</f>
        <v>재평가</v>
      </c>
      <c r="G843" s="58" t="str">
        <f>작성용!D1327</f>
        <v>핀카</v>
      </c>
      <c r="H843" s="59">
        <f>작성용!E1327</f>
        <v>1101115521764</v>
      </c>
      <c r="I843" s="58" t="str">
        <f>작성용!F1327</f>
        <v>A07</v>
      </c>
      <c r="J843" s="58">
        <f>작성용!G1327</f>
        <v>1</v>
      </c>
      <c r="K843" s="58" t="str">
        <f>작성용!H1327</f>
        <v>-</v>
      </c>
      <c r="L843" s="58" t="str">
        <f>작성용!N1327</f>
        <v>연말</v>
      </c>
      <c r="M843" s="57" t="str">
        <f>작성용!U1327</f>
        <v>2024.09.30</v>
      </c>
      <c r="N843" s="57">
        <f>작성용!V1327</f>
        <v>45657</v>
      </c>
      <c r="O843" s="57">
        <f>작성용!W1327</f>
        <v>45663</v>
      </c>
      <c r="P843" s="57" t="str">
        <f>작성용!X1327</f>
        <v>-</v>
      </c>
      <c r="Q843" s="58" t="str">
        <f>작성용!AD1327</f>
        <v>채동우</v>
      </c>
      <c r="R843" s="60">
        <f>작성용!AE1327</f>
        <v>0</v>
      </c>
      <c r="S843" s="58" t="str">
        <f>작성용!AF1327</f>
        <v>박재민</v>
      </c>
      <c r="T843" s="61" t="str">
        <f>작성용!AG1327</f>
        <v>유재호</v>
      </c>
      <c r="U843" s="61" t="str">
        <f>작성용!AH1327</f>
        <v>유재호</v>
      </c>
      <c r="V843" s="56">
        <f>작성용!AA1327</f>
        <v>202411</v>
      </c>
      <c r="W843" s="58" t="str">
        <f>작성용!AC1327</f>
        <v>[A]롯데그룹</v>
      </c>
      <c r="X843" s="58" t="str">
        <f>작성용!O1327</f>
        <v>경영기획팀김현진</v>
      </c>
      <c r="Y843" s="58" t="str">
        <f>작성용!P1327</f>
        <v xml:space="preserve">02-2051-1523  </v>
      </c>
      <c r="Z843" s="58" t="str">
        <f>작성용!Q1327</f>
        <v>hj.kim43@lotte.net</v>
      </c>
      <c r="AA843" s="56" t="str">
        <f>작성용!AJ1327</f>
        <v>-</v>
      </c>
      <c r="AB843" s="56">
        <f>작성용!AB1327</f>
        <v>0</v>
      </c>
    </row>
    <row r="844" spans="1:28" s="12" customFormat="1" ht="16.5" hidden="1"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x14ac:dyDescent="0.3">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hidden="1" customHeight="1" x14ac:dyDescent="0.3">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원정우</v>
      </c>
      <c r="U876" s="61" t="str">
        <f>작성용!AH873</f>
        <v>원정우</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x14ac:dyDescent="0.3">
      <c r="A877" s="54">
        <f>작성용!AL874</f>
        <v>873</v>
      </c>
      <c r="B877" s="55" t="str">
        <f>작성용!AI874</f>
        <v>-</v>
      </c>
      <c r="C877" s="56" t="str">
        <f>작성용!AK874</f>
        <v>개별종목</v>
      </c>
      <c r="D877" s="57">
        <f>작성용!T874</f>
        <v>45590</v>
      </c>
      <c r="E877" s="58" t="str">
        <f>작성용!B874</f>
        <v>엠에이치에탄올</v>
      </c>
      <c r="F877" s="58" t="str">
        <f>작성용!C874</f>
        <v>재평가</v>
      </c>
      <c r="G877" s="58" t="str">
        <f>작성용!D874</f>
        <v>지리산산청샘물</v>
      </c>
      <c r="H877" s="59">
        <f>작성용!E874</f>
        <v>1948110000877</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원정우</v>
      </c>
      <c r="R877" s="60">
        <f>작성용!AE874</f>
        <v>1</v>
      </c>
      <c r="S877" s="58" t="str">
        <f>작성용!AF874</f>
        <v>원정우</v>
      </c>
      <c r="T877" s="61" t="str">
        <f>작성용!AG874</f>
        <v>원정우</v>
      </c>
      <c r="U877" s="61" t="str">
        <f>작성용!AH874</f>
        <v>원정우</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x14ac:dyDescent="0.3">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hidden="1"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77</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77</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77</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771</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77</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771</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77</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x14ac:dyDescent="0.3">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x14ac:dyDescent="0.3">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x14ac:dyDescent="0.3">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x14ac:dyDescent="0.3">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x14ac:dyDescent="0.3">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x14ac:dyDescent="0.3">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x14ac:dyDescent="0.3">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x14ac:dyDescent="0.3">
      <c r="A919" s="54">
        <f>작성용!AL916</f>
        <v>915</v>
      </c>
      <c r="B919" s="55" t="str">
        <f>작성용!AI916</f>
        <v>체크리스트 송부 : 2024-06-12, 보고서 연말 제공</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조현우</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x14ac:dyDescent="0.3">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customHeight="1" x14ac:dyDescent="0.3">
      <c r="A921" s="54">
        <f>작성용!AL1341</f>
        <v>1340</v>
      </c>
      <c r="B921" s="55" t="str">
        <f>작성용!AI1341</f>
        <v>-</v>
      </c>
      <c r="C921" s="56" t="str">
        <f>작성용!AK1341</f>
        <v>개별종목</v>
      </c>
      <c r="D921" s="57">
        <f>작성용!T1341</f>
        <v>45600</v>
      </c>
      <c r="E921" s="58" t="str">
        <f>작성용!B1341</f>
        <v>롯데벤처스(구,롯데액셀러레이터)</v>
      </c>
      <c r="F921" s="58" t="str">
        <f>작성용!C1341</f>
        <v>신규</v>
      </c>
      <c r="G921" s="58" t="str">
        <f>작성용!D1341</f>
        <v>엔티</v>
      </c>
      <c r="H921" s="59">
        <f>작성용!E1341</f>
        <v>1349110076158</v>
      </c>
      <c r="I921" s="58" t="str">
        <f>작성용!F1341</f>
        <v>A07</v>
      </c>
      <c r="J921" s="58">
        <f>작성용!G1341</f>
        <v>77</v>
      </c>
      <c r="K921" s="58" t="str">
        <f>작성용!H1341</f>
        <v>-</v>
      </c>
      <c r="L921" s="58" t="str">
        <f>작성용!N1341</f>
        <v>연말</v>
      </c>
      <c r="M921" s="57" t="str">
        <f>작성용!U1341</f>
        <v>2024.09.30</v>
      </c>
      <c r="N921" s="57">
        <f>작성용!V1341</f>
        <v>45657</v>
      </c>
      <c r="O921" s="57">
        <f>작성용!W1341</f>
        <v>45663</v>
      </c>
      <c r="P921" s="57" t="str">
        <f>작성용!X1341</f>
        <v>-</v>
      </c>
      <c r="Q921" s="58" t="str">
        <f>작성용!AD1341</f>
        <v>채동우</v>
      </c>
      <c r="R921" s="60">
        <f>작성용!AE1341</f>
        <v>1</v>
      </c>
      <c r="S921" s="58" t="str">
        <f>작성용!AF1341</f>
        <v>신규</v>
      </c>
      <c r="T921" s="61" t="str">
        <f>작성용!AG1341</f>
        <v>유재호</v>
      </c>
      <c r="U921" s="61" t="str">
        <f>작성용!AH1341</f>
        <v>유재호</v>
      </c>
      <c r="V921" s="56">
        <f>작성용!AA1341</f>
        <v>202411</v>
      </c>
      <c r="W921" s="58" t="str">
        <f>작성용!AC1341</f>
        <v>[A]롯데그룹</v>
      </c>
      <c r="X921" s="58" t="str">
        <f>작성용!O1341</f>
        <v>경영기획팀김현진</v>
      </c>
      <c r="Y921" s="58" t="str">
        <f>작성용!P1341</f>
        <v xml:space="preserve">02-2051-1523  </v>
      </c>
      <c r="Z921" s="58" t="str">
        <f>작성용!Q1341</f>
        <v>hj.kim43@lotte.net</v>
      </c>
      <c r="AA921" s="56" t="str">
        <f>작성용!AJ1341</f>
        <v>-</v>
      </c>
      <c r="AB921" s="56">
        <f>작성용!AB1341</f>
        <v>0</v>
      </c>
    </row>
    <row r="922" spans="1:28" s="12" customFormat="1" ht="16.5" hidden="1" customHeight="1" x14ac:dyDescent="0.3">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x14ac:dyDescent="0.3">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x14ac:dyDescent="0.3">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x14ac:dyDescent="0.3">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x14ac:dyDescent="0.3">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x14ac:dyDescent="0.3">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x14ac:dyDescent="0.3">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x14ac:dyDescent="0.3">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x14ac:dyDescent="0.3">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x14ac:dyDescent="0.3">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x14ac:dyDescent="0.3">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x14ac:dyDescent="0.3">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x14ac:dyDescent="0.3">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x14ac:dyDescent="0.3">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x14ac:dyDescent="0.3">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x14ac:dyDescent="0.3">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customHeight="1" x14ac:dyDescent="0.3">
      <c r="A938" s="54">
        <f>작성용!AL1366</f>
        <v>1365</v>
      </c>
      <c r="B938" s="55" t="str">
        <f>작성용!AI1366</f>
        <v>-</v>
      </c>
      <c r="C938" s="56" t="str">
        <f>작성용!AK1366</f>
        <v>개별종목</v>
      </c>
      <c r="D938" s="57">
        <f>작성용!T1366</f>
        <v>45600</v>
      </c>
      <c r="E938" s="58" t="str">
        <f>작성용!B1366</f>
        <v>롯데벤처스(구,롯데액셀러레이터)</v>
      </c>
      <c r="F938" s="58" t="str">
        <f>작성용!C1366</f>
        <v>신규</v>
      </c>
      <c r="G938" s="58" t="str">
        <f>작성용!D1366</f>
        <v>바리코퍼레이션</v>
      </c>
      <c r="H938" s="59">
        <f>작성용!E1366</f>
        <v>1101117387263</v>
      </c>
      <c r="I938" s="58" t="str">
        <f>작성용!F1366</f>
        <v>A05</v>
      </c>
      <c r="J938" s="58">
        <f>작성용!G1366</f>
        <v>77</v>
      </c>
      <c r="K938" s="58" t="str">
        <f>작성용!H1366</f>
        <v>-</v>
      </c>
      <c r="L938" s="58" t="str">
        <f>작성용!N1366</f>
        <v>연말</v>
      </c>
      <c r="M938" s="57" t="str">
        <f>작성용!U1366</f>
        <v>2024.09.30</v>
      </c>
      <c r="N938" s="57">
        <f>작성용!V1366</f>
        <v>45657</v>
      </c>
      <c r="O938" s="57">
        <f>작성용!W1366</f>
        <v>45663</v>
      </c>
      <c r="P938" s="57" t="str">
        <f>작성용!X1366</f>
        <v>-</v>
      </c>
      <c r="Q938" s="58" t="str">
        <f>작성용!AD1366</f>
        <v>채동우</v>
      </c>
      <c r="R938" s="60">
        <f>작성용!AE1366</f>
        <v>1</v>
      </c>
      <c r="S938" s="58" t="str">
        <f>작성용!AF1366</f>
        <v>신규</v>
      </c>
      <c r="T938" s="61" t="str">
        <f>작성용!AG1366</f>
        <v>유재호</v>
      </c>
      <c r="U938" s="61" t="str">
        <f>작성용!AH1366</f>
        <v>유재호</v>
      </c>
      <c r="V938" s="56">
        <f>작성용!AA1366</f>
        <v>202411</v>
      </c>
      <c r="W938" s="58" t="str">
        <f>작성용!AC1366</f>
        <v>[A]롯데그룹</v>
      </c>
      <c r="X938" s="58" t="str">
        <f>작성용!O1366</f>
        <v>경영기획팀김현진</v>
      </c>
      <c r="Y938" s="58" t="str">
        <f>작성용!P1366</f>
        <v xml:space="preserve">02-2051-1523  </v>
      </c>
      <c r="Z938" s="58" t="str">
        <f>작성용!Q1366</f>
        <v>hj.kim43@lotte.net</v>
      </c>
      <c r="AA938" s="56" t="str">
        <f>작성용!AJ1366</f>
        <v>-</v>
      </c>
      <c r="AB938" s="56">
        <f>작성용!AB1366</f>
        <v>0</v>
      </c>
    </row>
    <row r="939" spans="1:28" s="12" customFormat="1" ht="16.5" hidden="1" customHeight="1" x14ac:dyDescent="0.3">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x14ac:dyDescent="0.3">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x14ac:dyDescent="0.3">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x14ac:dyDescent="0.3">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x14ac:dyDescent="0.3">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x14ac:dyDescent="0.3">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x14ac:dyDescent="0.3">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x14ac:dyDescent="0.3">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x14ac:dyDescent="0.3">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x14ac:dyDescent="0.3">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x14ac:dyDescent="0.3">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x14ac:dyDescent="0.3">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x14ac:dyDescent="0.3">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x14ac:dyDescent="0.3">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x14ac:dyDescent="0.3">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x14ac:dyDescent="0.3">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x14ac:dyDescent="0.3">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x14ac:dyDescent="0.3">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x14ac:dyDescent="0.3">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x14ac:dyDescent="0.3">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x14ac:dyDescent="0.3">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customHeight="1" x14ac:dyDescent="0.3">
      <c r="A994" s="54">
        <f>작성용!AL1367</f>
        <v>1366</v>
      </c>
      <c r="B994" s="55" t="str">
        <f>작성용!AI1367</f>
        <v>-</v>
      </c>
      <c r="C994" s="56" t="str">
        <f>작성용!AK1367</f>
        <v>개별종목</v>
      </c>
      <c r="D994" s="57">
        <f>작성용!T1367</f>
        <v>45600</v>
      </c>
      <c r="E994" s="58" t="str">
        <f>작성용!B1367</f>
        <v>롯데벤처스(구,롯데액셀러레이터)</v>
      </c>
      <c r="F994" s="58" t="str">
        <f>작성용!C1367</f>
        <v>신규</v>
      </c>
      <c r="G994" s="58" t="str">
        <f>작성용!D1367</f>
        <v>바리코퍼레이션</v>
      </c>
      <c r="H994" s="59">
        <f>작성용!E1367</f>
        <v>1101117387263</v>
      </c>
      <c r="I994" s="58" t="str">
        <f>작성용!F1367</f>
        <v>A05</v>
      </c>
      <c r="J994" s="58">
        <f>작성용!G1367</f>
        <v>771</v>
      </c>
      <c r="K994" s="58" t="str">
        <f>작성용!H1367</f>
        <v>-</v>
      </c>
      <c r="L994" s="58" t="str">
        <f>작성용!N1367</f>
        <v>연말</v>
      </c>
      <c r="M994" s="57" t="str">
        <f>작성용!U1367</f>
        <v>2024.09.30</v>
      </c>
      <c r="N994" s="57">
        <f>작성용!V1367</f>
        <v>45657</v>
      </c>
      <c r="O994" s="57">
        <f>작성용!W1367</f>
        <v>45663</v>
      </c>
      <c r="P994" s="57" t="str">
        <f>작성용!X1367</f>
        <v>-</v>
      </c>
      <c r="Q994" s="58" t="str">
        <f>작성용!AD1367</f>
        <v>채동우</v>
      </c>
      <c r="R994" s="60">
        <f>작성용!AE1367</f>
        <v>0</v>
      </c>
      <c r="S994" s="58" t="str">
        <f>작성용!AF1367</f>
        <v>신규</v>
      </c>
      <c r="T994" s="61" t="str">
        <f>작성용!AG1367</f>
        <v>유재호</v>
      </c>
      <c r="U994" s="61" t="str">
        <f>작성용!AH1367</f>
        <v>유재호</v>
      </c>
      <c r="V994" s="56">
        <f>작성용!AA1367</f>
        <v>202411</v>
      </c>
      <c r="W994" s="58" t="str">
        <f>작성용!AC1367</f>
        <v>[A]롯데그룹</v>
      </c>
      <c r="X994" s="58" t="str">
        <f>작성용!O1367</f>
        <v>경영기획팀김현진</v>
      </c>
      <c r="Y994" s="58" t="str">
        <f>작성용!P1367</f>
        <v xml:space="preserve">02-2051-1523  </v>
      </c>
      <c r="Z994" s="58" t="str">
        <f>작성용!Q1367</f>
        <v>hj.kim43@lotte.net</v>
      </c>
      <c r="AA994" s="56" t="str">
        <f>작성용!AJ1367</f>
        <v>-</v>
      </c>
      <c r="AB994" s="56">
        <f>작성용!AB1367</f>
        <v>0</v>
      </c>
    </row>
    <row r="995" spans="1:28" s="12" customFormat="1" ht="16.5" hidden="1"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x14ac:dyDescent="0.3">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조현우</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customHeight="1" x14ac:dyDescent="0.3">
      <c r="A1010" s="54">
        <f>작성용!AL1368</f>
        <v>1367</v>
      </c>
      <c r="B1010" s="55" t="str">
        <f>작성용!AI1368</f>
        <v>-</v>
      </c>
      <c r="C1010" s="56" t="str">
        <f>작성용!AK1368</f>
        <v>개별종목</v>
      </c>
      <c r="D1010" s="57">
        <f>작성용!T1368</f>
        <v>45600</v>
      </c>
      <c r="E1010" s="58" t="str">
        <f>작성용!B1368</f>
        <v>롯데벤처스(구,롯데액셀러레이터)</v>
      </c>
      <c r="F1010" s="58" t="str">
        <f>작성용!C1368</f>
        <v>신규</v>
      </c>
      <c r="G1010" s="58" t="str">
        <f>작성용!D1368</f>
        <v>바리코퍼레이션</v>
      </c>
      <c r="H1010" s="59">
        <f>작성용!E1368</f>
        <v>1101117387263</v>
      </c>
      <c r="I1010" s="58" t="str">
        <f>작성용!F1368</f>
        <v>A05</v>
      </c>
      <c r="J1010" s="58">
        <f>작성용!G1368</f>
        <v>772</v>
      </c>
      <c r="K1010" s="58" t="str">
        <f>작성용!H1368</f>
        <v>-</v>
      </c>
      <c r="L1010" s="58" t="str">
        <f>작성용!N1368</f>
        <v>연말</v>
      </c>
      <c r="M1010" s="57" t="str">
        <f>작성용!U1368</f>
        <v>2024.09.30</v>
      </c>
      <c r="N1010" s="57">
        <f>작성용!V1368</f>
        <v>45657</v>
      </c>
      <c r="O1010" s="57">
        <f>작성용!W1368</f>
        <v>45663</v>
      </c>
      <c r="P1010" s="57" t="str">
        <f>작성용!X1368</f>
        <v>-</v>
      </c>
      <c r="Q1010" s="58" t="str">
        <f>작성용!AD1368</f>
        <v>채동우</v>
      </c>
      <c r="R1010" s="60">
        <f>작성용!AE1368</f>
        <v>0</v>
      </c>
      <c r="S1010" s="58" t="str">
        <f>작성용!AF1368</f>
        <v>신규</v>
      </c>
      <c r="T1010" s="61" t="str">
        <f>작성용!AG1368</f>
        <v>유재호</v>
      </c>
      <c r="U1010" s="61" t="str">
        <f>작성용!AH1368</f>
        <v>유재호</v>
      </c>
      <c r="V1010" s="56">
        <f>작성용!AA1368</f>
        <v>202411</v>
      </c>
      <c r="W1010" s="58" t="str">
        <f>작성용!AC1368</f>
        <v>[A]롯데그룹</v>
      </c>
      <c r="X1010" s="58" t="str">
        <f>작성용!O1368</f>
        <v>경영기획팀김현진</v>
      </c>
      <c r="Y1010" s="58" t="str">
        <f>작성용!P1368</f>
        <v xml:space="preserve">02-2051-1523  </v>
      </c>
      <c r="Z1010" s="58" t="str">
        <f>작성용!Q1368</f>
        <v>hj.kim43@lotte.net</v>
      </c>
      <c r="AA1010" s="56" t="str">
        <f>작성용!AJ1368</f>
        <v>-</v>
      </c>
      <c r="AB1010" s="56">
        <f>작성용!AB1368</f>
        <v>0</v>
      </c>
    </row>
    <row r="1011" spans="1:28" s="12" customFormat="1" ht="16.5" hidden="1"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customHeight="1" x14ac:dyDescent="0.3">
      <c r="A1016" s="54">
        <f>작성용!AL1394</f>
        <v>1393</v>
      </c>
      <c r="B1016" s="55" t="str">
        <f>작성용!AI1394</f>
        <v>-</v>
      </c>
      <c r="C1016" s="56" t="str">
        <f>작성용!AK1394</f>
        <v>개별종목</v>
      </c>
      <c r="D1016" s="57">
        <f>작성용!T1394</f>
        <v>45600</v>
      </c>
      <c r="E1016" s="58" t="str">
        <f>작성용!B1394</f>
        <v>롯데벤처스(구,롯데액셀러레이터)</v>
      </c>
      <c r="F1016" s="58" t="str">
        <f>작성용!C1394</f>
        <v>신규</v>
      </c>
      <c r="G1016" s="58" t="str">
        <f>작성용!D1394</f>
        <v>에코마린</v>
      </c>
      <c r="H1016" s="59">
        <f>작성용!E1394</f>
        <v>1601110667480</v>
      </c>
      <c r="I1016" s="58" t="str">
        <f>작성용!F1394</f>
        <v>A07</v>
      </c>
      <c r="J1016" s="58">
        <f>작성용!G1394</f>
        <v>77</v>
      </c>
      <c r="K1016" s="58" t="str">
        <f>작성용!H1394</f>
        <v>-</v>
      </c>
      <c r="L1016" s="58" t="str">
        <f>작성용!N1394</f>
        <v>연말</v>
      </c>
      <c r="M1016" s="57" t="str">
        <f>작성용!U1394</f>
        <v>2024.09.30</v>
      </c>
      <c r="N1016" s="57">
        <f>작성용!V1394</f>
        <v>45657</v>
      </c>
      <c r="O1016" s="57">
        <f>작성용!W1394</f>
        <v>45663</v>
      </c>
      <c r="P1016" s="57" t="str">
        <f>작성용!X1394</f>
        <v>-</v>
      </c>
      <c r="Q1016" s="58" t="str">
        <f>작성용!AD1394</f>
        <v>채동우</v>
      </c>
      <c r="R1016" s="60">
        <f>작성용!AE1394</f>
        <v>1</v>
      </c>
      <c r="S1016" s="58" t="str">
        <f>작성용!AF1394</f>
        <v>신규</v>
      </c>
      <c r="T1016" s="61" t="str">
        <f>작성용!AG1394</f>
        <v>유재호</v>
      </c>
      <c r="U1016" s="61" t="str">
        <f>작성용!AH1394</f>
        <v>유재호</v>
      </c>
      <c r="V1016" s="56">
        <f>작성용!AA1394</f>
        <v>202411</v>
      </c>
      <c r="W1016" s="58" t="str">
        <f>작성용!AC1394</f>
        <v>[A]롯데그룹</v>
      </c>
      <c r="X1016" s="58" t="str">
        <f>작성용!O1394</f>
        <v>경영기획팀김현진</v>
      </c>
      <c r="Y1016" s="58" t="str">
        <f>작성용!P1394</f>
        <v xml:space="preserve">02-2051-1523  </v>
      </c>
      <c r="Z1016" s="58" t="str">
        <f>작성용!Q1394</f>
        <v>hj.kim43@lotte.net</v>
      </c>
      <c r="AA1016" s="56" t="str">
        <f>작성용!AJ1394</f>
        <v>-</v>
      </c>
      <c r="AB1016" s="56">
        <f>작성용!AB1394</f>
        <v>0</v>
      </c>
    </row>
    <row r="1017" spans="1:28" s="12" customFormat="1" ht="16.5" customHeight="1" x14ac:dyDescent="0.3">
      <c r="A1017" s="54">
        <f>작성용!AL1404</f>
        <v>1403</v>
      </c>
      <c r="B1017" s="55" t="str">
        <f>작성용!AI1404</f>
        <v>-</v>
      </c>
      <c r="C1017" s="56" t="str">
        <f>작성용!AK1404</f>
        <v>개별종목</v>
      </c>
      <c r="D1017" s="57">
        <f>작성용!T1404</f>
        <v>45600</v>
      </c>
      <c r="E1017" s="58" t="str">
        <f>작성용!B1404</f>
        <v>얼라인드제네틱스(구,로고스바이오시스템스)</v>
      </c>
      <c r="F1017" s="58" t="str">
        <f>작성용!C1404</f>
        <v>재평가</v>
      </c>
      <c r="G1017" s="58" t="str">
        <f>작성용!D1404</f>
        <v>바이오젠텍</v>
      </c>
      <c r="H1017" s="59">
        <f>작성용!E1404</f>
        <v>1101115893973</v>
      </c>
      <c r="I1017" s="58" t="str">
        <f>작성용!F1404</f>
        <v>A01</v>
      </c>
      <c r="J1017" s="58">
        <f>작성용!G1404</f>
        <v>0</v>
      </c>
      <c r="K1017" s="58" t="str">
        <f>작성용!H1404</f>
        <v>-</v>
      </c>
      <c r="L1017" s="58" t="str">
        <f>작성용!N1404</f>
        <v>연말</v>
      </c>
      <c r="M1017" s="57" t="str">
        <f>작성용!U1404</f>
        <v>2024.09.30</v>
      </c>
      <c r="N1017" s="57">
        <f>작성용!V1404</f>
        <v>45649</v>
      </c>
      <c r="O1017" s="57">
        <f>작성용!W1404</f>
        <v>45670</v>
      </c>
      <c r="P1017" s="57" t="str">
        <f>작성용!X1404</f>
        <v>-</v>
      </c>
      <c r="Q1017" s="58" t="str">
        <f>작성용!AD1404</f>
        <v>채동우</v>
      </c>
      <c r="R1017" s="60">
        <f>작성용!AE1404</f>
        <v>1</v>
      </c>
      <c r="S1017" s="58" t="str">
        <f>작성용!AF1404</f>
        <v>채동우</v>
      </c>
      <c r="T1017" s="61" t="str">
        <f>작성용!AG1404</f>
        <v>김수현</v>
      </c>
      <c r="U1017" s="61" t="str">
        <f>작성용!AH1404</f>
        <v>김수현</v>
      </c>
      <c r="V1017" s="56">
        <f>작성용!AA1404</f>
        <v>202411</v>
      </c>
      <c r="W1017" s="58" t="str">
        <f>작성용!AC1404</f>
        <v>[X]일반기업</v>
      </c>
      <c r="X1017" s="58" t="str">
        <f>작성용!O1404</f>
        <v>김바위팀장</v>
      </c>
      <c r="Y1017" s="58" t="str">
        <f>작성용!P1404</f>
        <v>010-9782-6415</v>
      </c>
      <c r="Z1017" s="58" t="str">
        <f>작성용!Q1404</f>
        <v>bawhi.kim@alignedgenetics.com</v>
      </c>
      <c r="AA1017" s="56" t="str">
        <f>작성용!AJ1404</f>
        <v>회계반영</v>
      </c>
      <c r="AB1017" s="56">
        <f>작성용!AB1404</f>
        <v>0</v>
      </c>
    </row>
    <row r="1018" spans="1:28" s="12" customFormat="1" ht="16.5" hidden="1"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x14ac:dyDescent="0.3">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x14ac:dyDescent="0.3">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x14ac:dyDescent="0.3">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f>작성용!V1029</f>
        <v>45616</v>
      </c>
      <c r="O1032" s="57">
        <f>작성용!W1029</f>
        <v>45624</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f>작성용!AA1029</f>
        <v>202411</v>
      </c>
      <c r="W1032" s="58" t="str">
        <f>작성용!AC1029</f>
        <v>[X]일반기업</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x14ac:dyDescent="0.3">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customHeight="1" x14ac:dyDescent="0.3">
      <c r="A1034" s="54">
        <f>작성용!AL1459</f>
        <v>1458</v>
      </c>
      <c r="B1034" s="264" t="str">
        <f>작성용!AI1459</f>
        <v>2차평가 : 2024-01-07</v>
      </c>
      <c r="C1034" s="252" t="str">
        <f>작성용!AK1459</f>
        <v>개별종목</v>
      </c>
      <c r="D1034" s="265">
        <f>작성용!T1459</f>
        <v>45601</v>
      </c>
      <c r="E1034" s="253" t="str">
        <f>작성용!B1459</f>
        <v>사립학교교직원연금공단</v>
      </c>
      <c r="F1034" s="253" t="str">
        <f>작성용!C1459</f>
        <v>재평가</v>
      </c>
      <c r="G1034" s="253" t="str">
        <f>작성용!D1459</f>
        <v>ARES IDF V</v>
      </c>
      <c r="H1034" s="266" t="str">
        <f>작성용!E1459</f>
        <v>KBP2023110003</v>
      </c>
      <c r="I1034" s="253" t="str">
        <f>작성용!F1459</f>
        <v>B01</v>
      </c>
      <c r="J1034" s="253">
        <f>작성용!G1459</f>
        <v>0</v>
      </c>
      <c r="K1034" s="253" t="str">
        <f>작성용!H1459</f>
        <v>-</v>
      </c>
      <c r="L1034" s="253" t="str">
        <f>작성용!N1459</f>
        <v>연말</v>
      </c>
      <c r="M1034" s="265" t="str">
        <f>작성용!U1459</f>
        <v>2024.09.30</v>
      </c>
      <c r="N1034" s="265">
        <f>작성용!V1459</f>
        <v>45643</v>
      </c>
      <c r="O1034" s="265">
        <f>작성용!W1459</f>
        <v>45708</v>
      </c>
      <c r="P1034" s="265" t="str">
        <f>작성용!X1459</f>
        <v>-</v>
      </c>
      <c r="Q1034" s="253" t="str">
        <f>작성용!AD1459</f>
        <v>채동우</v>
      </c>
      <c r="R1034" s="267">
        <f>작성용!AE1459</f>
        <v>0.4</v>
      </c>
      <c r="S1034" s="253" t="str">
        <f>작성용!AF1459</f>
        <v>채동우</v>
      </c>
      <c r="T1034" s="268" t="str">
        <f>작성용!AG1459</f>
        <v>김영규</v>
      </c>
      <c r="U1034" s="268" t="str">
        <f>작성용!AH1459</f>
        <v>김영규</v>
      </c>
      <c r="V1034" s="252">
        <f>작성용!AA1459</f>
        <v>202411</v>
      </c>
      <c r="W1034" s="253" t="str">
        <f>작성용!AC1459</f>
        <v>[Z]공기업</v>
      </c>
      <c r="X1034" s="253" t="str">
        <f>작성용!O1459</f>
        <v>고민호파트장</v>
      </c>
      <c r="Y1034" s="253">
        <f>작성용!P1459</f>
        <v>0</v>
      </c>
      <c r="Z1034" s="253" t="str">
        <f>작성용!Q1459</f>
        <v>khmsy123@tp.or.kr;shinkd@tp.or.kr;a221136@tp.or.kr;hyuntak@tp.or.kr</v>
      </c>
      <c r="AA1034" s="252" t="str">
        <f>작성용!AJ1459</f>
        <v>-</v>
      </c>
      <c r="AB1034" s="252">
        <f>작성용!AB1459</f>
        <v>0</v>
      </c>
    </row>
    <row r="1035" spans="1:28" s="12" customFormat="1" ht="16.5" hidden="1" customHeight="1" x14ac:dyDescent="0.3">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hidden="1" customHeight="1" x14ac:dyDescent="0.3">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45604</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x14ac:dyDescent="0.3">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45604</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x14ac:dyDescent="0.3">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0</v>
      </c>
      <c r="K1038" s="58" t="str">
        <f>작성용!H1035</f>
        <v>-</v>
      </c>
      <c r="L1038" s="58" t="str">
        <f>작성용!N1035</f>
        <v>년</v>
      </c>
      <c r="M1038" s="57" t="str">
        <f>작성용!U1035</f>
        <v>2024.09.30</v>
      </c>
      <c r="N1038" s="57">
        <f>작성용!V1035</f>
        <v>45604</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customHeight="1" x14ac:dyDescent="0.3">
      <c r="A1039" s="54">
        <f>작성용!AL1544</f>
        <v>1543</v>
      </c>
      <c r="B1039" s="264" t="str">
        <f>작성용!AI1544</f>
        <v>-</v>
      </c>
      <c r="C1039" s="252" t="str">
        <f>작성용!AK1544</f>
        <v>기초자산</v>
      </c>
      <c r="D1039" s="265" t="str">
        <f>작성용!T1544</f>
        <v>사립학교교직원연금공단펀드(기초자산)</v>
      </c>
      <c r="E1039" s="253" t="str">
        <f>작성용!B1544</f>
        <v>LB혁신성장펀드2</v>
      </c>
      <c r="F1039" s="253" t="str">
        <f>작성용!C1544</f>
        <v>재평가</v>
      </c>
      <c r="G1039" s="253" t="str">
        <f>작성용!D1544</f>
        <v>에이엘에스</v>
      </c>
      <c r="H1039" s="266">
        <f>작성용!E1544</f>
        <v>1314110213117</v>
      </c>
      <c r="I1039" s="253" t="str">
        <f>작성용!F1544</f>
        <v>A07</v>
      </c>
      <c r="J1039" s="253">
        <f>작성용!G1544</f>
        <v>0</v>
      </c>
      <c r="K1039" s="253" t="str">
        <f>작성용!H1544</f>
        <v>-</v>
      </c>
      <c r="L1039" s="253" t="str">
        <f>작성용!N1544</f>
        <v>분기</v>
      </c>
      <c r="M1039" s="265" t="str">
        <f>작성용!U1544</f>
        <v>2024.09.30</v>
      </c>
      <c r="N1039" s="265">
        <f>작성용!V1544</f>
        <v>45643</v>
      </c>
      <c r="O1039" s="265" t="str">
        <f>작성용!W1544</f>
        <v>보고서제공X</v>
      </c>
      <c r="P1039" s="265" t="str">
        <f>작성용!X1544</f>
        <v>-</v>
      </c>
      <c r="Q1039" s="253" t="str">
        <f>작성용!AD1544</f>
        <v>채동우</v>
      </c>
      <c r="R1039" s="267">
        <f>작성용!AE1544</f>
        <v>0</v>
      </c>
      <c r="S1039" s="253" t="str">
        <f>작성용!AF1544</f>
        <v>채동우</v>
      </c>
      <c r="T1039" s="268" t="str">
        <f>작성용!AG1544</f>
        <v>-</v>
      </c>
      <c r="U1039" s="268" t="str">
        <f>작성용!AH1544</f>
        <v>-</v>
      </c>
      <c r="V1039" s="252">
        <f>작성용!AA1544</f>
        <v>202411</v>
      </c>
      <c r="W1039" s="253" t="str">
        <f>작성용!AC1544</f>
        <v>[6]기타기관펀드(기초자산)</v>
      </c>
      <c r="X1039" s="253">
        <f>작성용!O1544</f>
        <v>0</v>
      </c>
      <c r="Y1039" s="253">
        <f>작성용!P1544</f>
        <v>0</v>
      </c>
      <c r="Z1039" s="253">
        <f>작성용!Q1544</f>
        <v>0</v>
      </c>
      <c r="AA1039" s="252" t="str">
        <f>작성용!AJ1544</f>
        <v>-</v>
      </c>
      <c r="AB1039" s="252">
        <f>작성용!AB1544</f>
        <v>0</v>
      </c>
    </row>
    <row r="1040" spans="1:28" s="12" customFormat="1" ht="16.5" hidden="1"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0.6</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v>
      </c>
      <c r="U1041" s="61" t="str">
        <f>작성용!AH1038</f>
        <v>-</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[X]일반기업</v>
      </c>
      <c r="X1044" s="58">
        <f>작성용!O1041</f>
        <v>0</v>
      </c>
      <c r="Y1044" s="58">
        <f>작성용!P1041</f>
        <v>0</v>
      </c>
      <c r="Z1044" s="58">
        <f>작성용!Q1041</f>
        <v>0</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45663</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45663</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45663</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45663</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45663</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45663</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45663</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45663</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45663</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45663</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45663</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45663</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45663</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45663</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45663</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45663</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45663</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45663</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45663</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45663</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customHeight="1" x14ac:dyDescent="0.3">
      <c r="A1072" s="54">
        <f>작성용!AL1545</f>
        <v>1544</v>
      </c>
      <c r="B1072" s="264" t="str">
        <f>작성용!AI1545</f>
        <v>-</v>
      </c>
      <c r="C1072" s="252" t="str">
        <f>작성용!AK1545</f>
        <v>기초자산</v>
      </c>
      <c r="D1072" s="265" t="str">
        <f>작성용!T1545</f>
        <v>사립학교교직원연금공단펀드(기초자산)</v>
      </c>
      <c r="E1072" s="253" t="str">
        <f>작성용!B1545</f>
        <v>LB혁신성장펀드2</v>
      </c>
      <c r="F1072" s="253" t="str">
        <f>작성용!C1545</f>
        <v>재평가</v>
      </c>
      <c r="G1072" s="253" t="str">
        <f>작성용!D1545</f>
        <v>에이엘에스</v>
      </c>
      <c r="H1072" s="266">
        <f>작성용!E1545</f>
        <v>1314110213117</v>
      </c>
      <c r="I1072" s="253" t="str">
        <f>작성용!F1545</f>
        <v>A01</v>
      </c>
      <c r="J1072" s="253">
        <f>작성용!G1545</f>
        <v>0</v>
      </c>
      <c r="K1072" s="253" t="str">
        <f>작성용!H1545</f>
        <v>-</v>
      </c>
      <c r="L1072" s="253" t="str">
        <f>작성용!N1545</f>
        <v>분기</v>
      </c>
      <c r="M1072" s="265" t="str">
        <f>작성용!U1545</f>
        <v>2024.09.30</v>
      </c>
      <c r="N1072" s="265">
        <f>작성용!V1545</f>
        <v>45643</v>
      </c>
      <c r="O1072" s="265" t="str">
        <f>작성용!W1545</f>
        <v>보고서제공X</v>
      </c>
      <c r="P1072" s="265" t="str">
        <f>작성용!X1545</f>
        <v>-</v>
      </c>
      <c r="Q1072" s="253" t="str">
        <f>작성용!AD1545</f>
        <v>채동우</v>
      </c>
      <c r="R1072" s="267">
        <f>작성용!AE1545</f>
        <v>0</v>
      </c>
      <c r="S1072" s="253" t="str">
        <f>작성용!AF1545</f>
        <v>채동우</v>
      </c>
      <c r="T1072" s="268" t="str">
        <f>작성용!AG1545</f>
        <v>-</v>
      </c>
      <c r="U1072" s="268" t="str">
        <f>작성용!AH1545</f>
        <v>-</v>
      </c>
      <c r="V1072" s="252">
        <f>작성용!AA1545</f>
        <v>202411</v>
      </c>
      <c r="W1072" s="253" t="str">
        <f>작성용!AC1545</f>
        <v>[6]기타기관펀드(기초자산)</v>
      </c>
      <c r="X1072" s="253">
        <f>작성용!O1545</f>
        <v>0</v>
      </c>
      <c r="Y1072" s="253">
        <f>작성용!P1545</f>
        <v>0</v>
      </c>
      <c r="Z1072" s="253">
        <f>작성용!Q1545</f>
        <v>0</v>
      </c>
      <c r="AA1072" s="252" t="str">
        <f>작성용!AJ1545</f>
        <v>-</v>
      </c>
      <c r="AB1072" s="252">
        <f>작성용!AB1545</f>
        <v>0</v>
      </c>
    </row>
    <row r="1073" spans="1:28" s="12" customFormat="1" ht="16.5" hidden="1"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A04</v>
      </c>
      <c r="J1084" s="58">
        <f>작성용!G1081</f>
        <v>77</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x14ac:dyDescent="0.3">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A04</v>
      </c>
      <c r="J1085" s="58">
        <f>작성용!G1082</f>
        <v>77</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45596</v>
      </c>
      <c r="E1086" s="58" t="str">
        <f>작성용!B1083</f>
        <v>미래에셋벤처투자</v>
      </c>
      <c r="F1086" s="58" t="str">
        <f>작성용!C1083</f>
        <v>신규</v>
      </c>
      <c r="G1086" s="58" t="str">
        <f>작성용!D1083</f>
        <v>네메시스</v>
      </c>
      <c r="H1086" s="59">
        <f>작성용!E1083</f>
        <v>1311110496157</v>
      </c>
      <c r="I1086" s="58" t="str">
        <f>작성용!F1083</f>
        <v>A07</v>
      </c>
      <c r="J1086" s="58">
        <f>작성용!G1083</f>
        <v>77</v>
      </c>
      <c r="K1086" s="58" t="str">
        <f>작성용!H1083</f>
        <v>-</v>
      </c>
      <c r="L1086" s="58" t="str">
        <f>작성용!N1083</f>
        <v>미정</v>
      </c>
      <c r="M1086" s="57" t="str">
        <f>작성용!U1083</f>
        <v>2024.09.30</v>
      </c>
      <c r="N1086" s="57">
        <f>작성용!V1083</f>
        <v>45609</v>
      </c>
      <c r="O1086" s="57">
        <f>작성용!W1083</f>
        <v>45616</v>
      </c>
      <c r="P1086" s="57" t="str">
        <f>작성용!X1083</f>
        <v>-</v>
      </c>
      <c r="Q1086" s="58" t="str">
        <f>작성용!AD1083</f>
        <v>최수민</v>
      </c>
      <c r="R1086" s="60">
        <f>작성용!AE1083</f>
        <v>1</v>
      </c>
      <c r="S1086" s="58" t="str">
        <f>작성용!AF1083</f>
        <v>최정배</v>
      </c>
      <c r="T1086" s="61" t="str">
        <f>작성용!AG1083</f>
        <v>오영석</v>
      </c>
      <c r="U1086" s="61" t="str">
        <f>작성용!AH1083</f>
        <v>오영석</v>
      </c>
      <c r="V1086" s="56">
        <f>작성용!AA1083</f>
        <v>202411</v>
      </c>
      <c r="W1086" s="58" t="str">
        <f>작성용!AC1083</f>
        <v>[Y]금융기관</v>
      </c>
      <c r="X1086" s="58" t="str">
        <f>작성용!O1083</f>
        <v>김주희매니저</v>
      </c>
      <c r="Y1086" s="58" t="str">
        <f>작성용!P1083</f>
        <v>02-6205-2640</v>
      </c>
      <c r="Z1086" s="58" t="str">
        <f>작성용!Q1083</f>
        <v>juhee@miraeasset.com</v>
      </c>
      <c r="AA1086" s="56" t="str">
        <f>작성용!AJ1083</f>
        <v>국민연금제출</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A04</v>
      </c>
      <c r="J1087" s="58">
        <f>작성용!G1084</f>
        <v>77</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77</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A04</v>
      </c>
      <c r="J1090" s="58">
        <f>작성용!G1087</f>
        <v>77</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customHeight="1" x14ac:dyDescent="0.3">
      <c r="A1091" s="54">
        <f>작성용!AL1556</f>
        <v>1555</v>
      </c>
      <c r="B1091" s="264" t="str">
        <f>작성용!AI1556</f>
        <v>-</v>
      </c>
      <c r="C1091" s="252" t="str">
        <f>작성용!AK1556</f>
        <v>기초자산</v>
      </c>
      <c r="D1091" s="265" t="str">
        <f>작성용!T1556</f>
        <v>사립학교교직원연금공단펀드(기초자산)</v>
      </c>
      <c r="E1091" s="253" t="str">
        <f>작성용!B1556</f>
        <v>LB혁신성장펀드2</v>
      </c>
      <c r="F1091" s="253" t="str">
        <f>작성용!C1556</f>
        <v>재평가</v>
      </c>
      <c r="G1091" s="253" t="str">
        <f>작성용!D1556</f>
        <v>에티포스</v>
      </c>
      <c r="H1091" s="266">
        <f>작성용!E1556</f>
        <v>1101118277603</v>
      </c>
      <c r="I1091" s="253" t="str">
        <f>작성용!F1556</f>
        <v>A07</v>
      </c>
      <c r="J1091" s="253">
        <f>작성용!G1556</f>
        <v>0</v>
      </c>
      <c r="K1091" s="253" t="str">
        <f>작성용!H1556</f>
        <v>-</v>
      </c>
      <c r="L1091" s="253" t="str">
        <f>작성용!N1556</f>
        <v>분기</v>
      </c>
      <c r="M1091" s="265" t="str">
        <f>작성용!U1556</f>
        <v>2024.09.30</v>
      </c>
      <c r="N1091" s="265">
        <f>작성용!V1556</f>
        <v>45643</v>
      </c>
      <c r="O1091" s="265" t="str">
        <f>작성용!W1556</f>
        <v>보고서제공X</v>
      </c>
      <c r="P1091" s="265" t="str">
        <f>작성용!X1556</f>
        <v>-</v>
      </c>
      <c r="Q1091" s="253" t="str">
        <f>작성용!AD1556</f>
        <v>채동우</v>
      </c>
      <c r="R1091" s="267">
        <f>작성용!AE1556</f>
        <v>0</v>
      </c>
      <c r="S1091" s="253" t="str">
        <f>작성용!AF1556</f>
        <v>채동우</v>
      </c>
      <c r="T1091" s="268" t="str">
        <f>작성용!AG1556</f>
        <v>-</v>
      </c>
      <c r="U1091" s="268" t="str">
        <f>작성용!AH1556</f>
        <v>-</v>
      </c>
      <c r="V1091" s="252">
        <f>작성용!AA1556</f>
        <v>202411</v>
      </c>
      <c r="W1091" s="253" t="str">
        <f>작성용!AC1556</f>
        <v>[6]기타기관펀드(기초자산)</v>
      </c>
      <c r="X1091" s="253">
        <f>작성용!O1556</f>
        <v>0</v>
      </c>
      <c r="Y1091" s="253">
        <f>작성용!P1556</f>
        <v>0</v>
      </c>
      <c r="Z1091" s="253">
        <f>작성용!Q1556</f>
        <v>0</v>
      </c>
      <c r="AA1091" s="252" t="str">
        <f>작성용!AJ1556</f>
        <v>-</v>
      </c>
      <c r="AB1091" s="252">
        <f>작성용!AB1556</f>
        <v>0</v>
      </c>
    </row>
    <row r="1092" spans="1:28" s="12" customFormat="1" ht="16.5" hidden="1" customHeight="1" x14ac:dyDescent="0.3">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f>작성용!V1089</f>
        <v>45609</v>
      </c>
      <c r="O1092" s="57">
        <f>작성용!W1089</f>
        <v>45616</v>
      </c>
      <c r="P1092" s="57" t="str">
        <f>작성용!X1089</f>
        <v>-</v>
      </c>
      <c r="Q1092" s="58" t="str">
        <f>작성용!AD1089</f>
        <v>정재형</v>
      </c>
      <c r="R1092" s="60">
        <f>작성용!AE1089</f>
        <v>1</v>
      </c>
      <c r="S1092" s="58" t="str">
        <f>작성용!AF1089</f>
        <v>신규</v>
      </c>
      <c r="T1092" s="61" t="str">
        <f>작성용!AG1089</f>
        <v>오영석</v>
      </c>
      <c r="U1092" s="61" t="str">
        <f>작성용!AH1089</f>
        <v>오영석</v>
      </c>
      <c r="V1092" s="56">
        <f>작성용!AA1089</f>
        <v>202411</v>
      </c>
      <c r="W1092" s="58" t="str">
        <f>작성용!AC1089</f>
        <v>[Y]금융기관</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45596</v>
      </c>
      <c r="E1093" s="58" t="str">
        <f>작성용!B1090</f>
        <v>미래에셋벤처투자</v>
      </c>
      <c r="F1093" s="58" t="str">
        <f>작성용!C1090</f>
        <v>신규</v>
      </c>
      <c r="G1093" s="58" t="str">
        <f>작성용!D1090</f>
        <v>크리모</v>
      </c>
      <c r="H1093" s="59">
        <f>작성용!E1090</f>
        <v>1717110129302</v>
      </c>
      <c r="I1093" s="58" t="str">
        <f>작성용!F1090</f>
        <v>A07</v>
      </c>
      <c r="J1093" s="58">
        <f>작성용!G1090</f>
        <v>0</v>
      </c>
      <c r="K1093" s="58" t="str">
        <f>작성용!H1090</f>
        <v>-</v>
      </c>
      <c r="L1093" s="58" t="str">
        <f>작성용!N1090</f>
        <v>미정</v>
      </c>
      <c r="M1093" s="57" t="str">
        <f>작성용!U1090</f>
        <v>2024.09.30</v>
      </c>
      <c r="N1093" s="57">
        <f>작성용!V1090</f>
        <v>45609</v>
      </c>
      <c r="O1093" s="57">
        <f>작성용!W1090</f>
        <v>45616</v>
      </c>
      <c r="P1093" s="57" t="str">
        <f>작성용!X1090</f>
        <v>-</v>
      </c>
      <c r="Q1093" s="58" t="str">
        <f>작성용!AD1090</f>
        <v>오수현</v>
      </c>
      <c r="R1093" s="60">
        <f>작성용!AE1090</f>
        <v>1</v>
      </c>
      <c r="S1093" s="58" t="str">
        <f>작성용!AF1090</f>
        <v>신규</v>
      </c>
      <c r="T1093" s="61" t="str">
        <f>작성용!AG1090</f>
        <v>오영석</v>
      </c>
      <c r="U1093" s="61" t="str">
        <f>작성용!AH1090</f>
        <v>오영석</v>
      </c>
      <c r="V1093" s="56">
        <f>작성용!AA1090</f>
        <v>202411</v>
      </c>
      <c r="W1093" s="58" t="str">
        <f>작성용!AC1090</f>
        <v>[Y]금융기관</v>
      </c>
      <c r="X1093" s="58" t="str">
        <f>작성용!O1090</f>
        <v>김주희매니저</v>
      </c>
      <c r="Y1093" s="58" t="str">
        <f>작성용!P1090</f>
        <v>02-6205-2640</v>
      </c>
      <c r="Z1093" s="58" t="str">
        <f>작성용!Q1090</f>
        <v>juhee@miraeasset.com</v>
      </c>
      <c r="AA1093" s="56" t="str">
        <f>작성용!AJ1090</f>
        <v>국민연금제출</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77</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A04</v>
      </c>
      <c r="J1095" s="58">
        <f>작성용!G1092</f>
        <v>77</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45596</v>
      </c>
      <c r="E1097" s="58" t="str">
        <f>작성용!B1094</f>
        <v>미래에셋벤처투자</v>
      </c>
      <c r="F1097" s="58" t="str">
        <f>작성용!C1094</f>
        <v>신규</v>
      </c>
      <c r="G1097" s="58" t="str">
        <f>작성용!D1094</f>
        <v>피스피스스튜디오</v>
      </c>
      <c r="H1097" s="59">
        <f>작성용!E1094</f>
        <v>1101117572145</v>
      </c>
      <c r="I1097" s="58" t="str">
        <f>작성용!F1094</f>
        <v>A04</v>
      </c>
      <c r="J1097" s="58">
        <f>작성용!G1094</f>
        <v>77</v>
      </c>
      <c r="K1097" s="58" t="str">
        <f>작성용!H1094</f>
        <v>-</v>
      </c>
      <c r="L1097" s="58" t="str">
        <f>작성용!N1094</f>
        <v>미정</v>
      </c>
      <c r="M1097" s="57" t="str">
        <f>작성용!U1094</f>
        <v>2024.09.30</v>
      </c>
      <c r="N1097" s="57">
        <f>작성용!V1094</f>
        <v>45609</v>
      </c>
      <c r="O1097" s="57">
        <f>작성용!W1094</f>
        <v>45616</v>
      </c>
      <c r="P1097" s="57" t="str">
        <f>작성용!X1094</f>
        <v>-</v>
      </c>
      <c r="Q1097" s="58" t="str">
        <f>작성용!AD1094</f>
        <v>윤광일</v>
      </c>
      <c r="R1097" s="60">
        <f>작성용!AE1094</f>
        <v>0</v>
      </c>
      <c r="S1097" s="58" t="str">
        <f>작성용!AF1094</f>
        <v>신규</v>
      </c>
      <c r="T1097" s="61" t="str">
        <f>작성용!AG1094</f>
        <v>오영석</v>
      </c>
      <c r="U1097" s="61" t="str">
        <f>작성용!AH1094</f>
        <v>오영석</v>
      </c>
      <c r="V1097" s="56">
        <f>작성용!AA1094</f>
        <v>202411</v>
      </c>
      <c r="W1097" s="58" t="str">
        <f>작성용!AC1094</f>
        <v>[Y]금융기관</v>
      </c>
      <c r="X1097" s="58" t="str">
        <f>작성용!O1094</f>
        <v>김주희매니저</v>
      </c>
      <c r="Y1097" s="58" t="str">
        <f>작성용!P1094</f>
        <v>02-6205-2640</v>
      </c>
      <c r="Z1097" s="58" t="str">
        <f>작성용!Q1094</f>
        <v>juhee@miraeasset.com</v>
      </c>
      <c r="AA1097" s="56" t="str">
        <f>작성용!AJ1094</f>
        <v>국민연금제출</v>
      </c>
      <c r="AB1097" s="56">
        <f>작성용!AB1094</f>
        <v>0</v>
      </c>
    </row>
    <row r="1098" spans="1:28" s="12" customFormat="1" ht="16.5" hidden="1" customHeight="1" x14ac:dyDescent="0.3">
      <c r="A1098" s="54">
        <f>작성용!AL1095</f>
        <v>1094</v>
      </c>
      <c r="B1098" s="55" t="str">
        <f>작성용!AI1095</f>
        <v>-</v>
      </c>
      <c r="C1098" s="56" t="str">
        <f>작성용!AK1095</f>
        <v>개별종목</v>
      </c>
      <c r="D1098" s="57">
        <f>작성용!T1095</f>
        <v>45596</v>
      </c>
      <c r="E1098" s="58" t="str">
        <f>작성용!B1095</f>
        <v>미래에셋벤처투자</v>
      </c>
      <c r="F1098" s="58" t="str">
        <f>작성용!C1095</f>
        <v>신규</v>
      </c>
      <c r="G1098" s="58" t="str">
        <f>작성용!D1095</f>
        <v>스카이칩스</v>
      </c>
      <c r="H1098" s="59">
        <f>작성용!E1095</f>
        <v>1358110365396</v>
      </c>
      <c r="I1098" s="58" t="str">
        <f>작성용!F1095</f>
        <v>A04</v>
      </c>
      <c r="J1098" s="58">
        <f>작성용!G1095</f>
        <v>77</v>
      </c>
      <c r="K1098" s="58" t="str">
        <f>작성용!H1095</f>
        <v>-</v>
      </c>
      <c r="L1098" s="58" t="str">
        <f>작성용!N1095</f>
        <v>미정</v>
      </c>
      <c r="M1098" s="57" t="str">
        <f>작성용!U1095</f>
        <v>2024.09.30</v>
      </c>
      <c r="N1098" s="57">
        <f>작성용!V1095</f>
        <v>45609</v>
      </c>
      <c r="O1098" s="57">
        <f>작성용!W1095</f>
        <v>45616</v>
      </c>
      <c r="P1098" s="57" t="str">
        <f>작성용!X1095</f>
        <v>-</v>
      </c>
      <c r="Q1098" s="58" t="str">
        <f>작성용!AD1095</f>
        <v>신원준</v>
      </c>
      <c r="R1098" s="60">
        <f>작성용!AE1095</f>
        <v>1</v>
      </c>
      <c r="S1098" s="58" t="str">
        <f>작성용!AF1095</f>
        <v>신규</v>
      </c>
      <c r="T1098" s="61" t="str">
        <f>작성용!AG1095</f>
        <v>오영석</v>
      </c>
      <c r="U1098" s="61" t="str">
        <f>작성용!AH1095</f>
        <v>오영석</v>
      </c>
      <c r="V1098" s="56">
        <f>작성용!AA1095</f>
        <v>202411</v>
      </c>
      <c r="W1098" s="58" t="str">
        <f>작성용!AC1095</f>
        <v>[Y]금융기관</v>
      </c>
      <c r="X1098" s="58" t="str">
        <f>작성용!O1095</f>
        <v>김주희매니저</v>
      </c>
      <c r="Y1098" s="58" t="str">
        <f>작성용!P1095</f>
        <v>02-6205-2640</v>
      </c>
      <c r="Z1098" s="58" t="str">
        <f>작성용!Q1095</f>
        <v>juhee@miraeasset.com</v>
      </c>
      <c r="AA1098" s="56" t="str">
        <f>작성용!AJ1095</f>
        <v>국민연금제출</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45596</v>
      </c>
      <c r="E1099" s="58" t="str">
        <f>작성용!B1096</f>
        <v>미래에셋벤처투자</v>
      </c>
      <c r="F1099" s="58" t="str">
        <f>작성용!C1096</f>
        <v>신규</v>
      </c>
      <c r="G1099" s="58" t="str">
        <f>작성용!D1096</f>
        <v>Aquabyte, Inc.</v>
      </c>
      <c r="H1099" s="59" t="str">
        <f>작성용!E1096</f>
        <v>KBP2024110009</v>
      </c>
      <c r="I1099" s="58" t="str">
        <f>작성용!F1096</f>
        <v>A04</v>
      </c>
      <c r="J1099" s="58">
        <f>작성용!G1096</f>
        <v>77</v>
      </c>
      <c r="K1099" s="58" t="str">
        <f>작성용!H1096</f>
        <v>-</v>
      </c>
      <c r="L1099" s="58" t="str">
        <f>작성용!N1096</f>
        <v>미정</v>
      </c>
      <c r="M1099" s="57" t="str">
        <f>작성용!U1096</f>
        <v>2024.09.30</v>
      </c>
      <c r="N1099" s="57">
        <f>작성용!V1096</f>
        <v>45609</v>
      </c>
      <c r="O1099" s="57">
        <f>작성용!W1096</f>
        <v>45616</v>
      </c>
      <c r="P1099" s="57" t="str">
        <f>작성용!X1096</f>
        <v>-</v>
      </c>
      <c r="Q1099" s="58" t="str">
        <f>작성용!AD1096</f>
        <v>이진주</v>
      </c>
      <c r="R1099" s="60">
        <f>작성용!AE1096</f>
        <v>1</v>
      </c>
      <c r="S1099" s="58" t="str">
        <f>작성용!AF1096</f>
        <v>신규</v>
      </c>
      <c r="T1099" s="61" t="str">
        <f>작성용!AG1096</f>
        <v>오영석</v>
      </c>
      <c r="U1099" s="61" t="str">
        <f>작성용!AH1096</f>
        <v>오영석</v>
      </c>
      <c r="V1099" s="56">
        <f>작성용!AA1096</f>
        <v>202411</v>
      </c>
      <c r="W1099" s="58" t="str">
        <f>작성용!AC1096</f>
        <v>[Y]금융기관</v>
      </c>
      <c r="X1099" s="58" t="str">
        <f>작성용!O1096</f>
        <v>김주희매니저</v>
      </c>
      <c r="Y1099" s="58" t="str">
        <f>작성용!P1096</f>
        <v>02-6205-2640</v>
      </c>
      <c r="Z1099" s="58" t="str">
        <f>작성용!Q1096</f>
        <v>juhee@miraeasset.com</v>
      </c>
      <c r="AA1099" s="56" t="str">
        <f>작성용!AJ1096</f>
        <v>국민연금제출</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77</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45596</v>
      </c>
      <c r="E1101" s="58" t="str">
        <f>작성용!B1098</f>
        <v>미래에셋벤처투자</v>
      </c>
      <c r="F1101" s="58" t="str">
        <f>작성용!C1098</f>
        <v>신규</v>
      </c>
      <c r="G1101" s="58" t="str">
        <f>작성용!D1098</f>
        <v>Foundry Technologies, Inc.</v>
      </c>
      <c r="H1101" s="59" t="str">
        <f>작성용!E1098</f>
        <v>KBP2024110011</v>
      </c>
      <c r="I1101" s="58" t="str">
        <f>작성용!F1098</f>
        <v>A04</v>
      </c>
      <c r="J1101" s="58">
        <f>작성용!G1098</f>
        <v>77</v>
      </c>
      <c r="K1101" s="58" t="str">
        <f>작성용!H1098</f>
        <v>-</v>
      </c>
      <c r="L1101" s="58" t="str">
        <f>작성용!N1098</f>
        <v>미정</v>
      </c>
      <c r="M1101" s="57" t="str">
        <f>작성용!U1098</f>
        <v>2024.09.30</v>
      </c>
      <c r="N1101" s="57">
        <f>작성용!V1098</f>
        <v>45609</v>
      </c>
      <c r="O1101" s="57">
        <f>작성용!W1098</f>
        <v>45616</v>
      </c>
      <c r="P1101" s="57" t="str">
        <f>작성용!X1098</f>
        <v>-</v>
      </c>
      <c r="Q1101" s="58" t="str">
        <f>작성용!AD1098</f>
        <v>신원준</v>
      </c>
      <c r="R1101" s="60">
        <f>작성용!AE1098</f>
        <v>1</v>
      </c>
      <c r="S1101" s="58" t="str">
        <f>작성용!AF1098</f>
        <v>신규</v>
      </c>
      <c r="T1101" s="61" t="str">
        <f>작성용!AG1098</f>
        <v>오영석</v>
      </c>
      <c r="U1101" s="61" t="str">
        <f>작성용!AH1098</f>
        <v>오영석</v>
      </c>
      <c r="V1101" s="56">
        <f>작성용!AA1098</f>
        <v>202411</v>
      </c>
      <c r="W1101" s="58" t="str">
        <f>작성용!AC1098</f>
        <v>[Y]금융기관</v>
      </c>
      <c r="X1101" s="58" t="str">
        <f>작성용!O1098</f>
        <v>김주희매니저</v>
      </c>
      <c r="Y1101" s="58" t="str">
        <f>작성용!P1098</f>
        <v>02-6205-2640</v>
      </c>
      <c r="Z1101" s="58" t="str">
        <f>작성용!Q1098</f>
        <v>juhee@miraeasset.com</v>
      </c>
      <c r="AA1101" s="56" t="str">
        <f>작성용!AJ1098</f>
        <v>국민연금제출</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45596</v>
      </c>
      <c r="E1103" s="58" t="str">
        <f>작성용!B1100</f>
        <v>미래에셋벤처투자</v>
      </c>
      <c r="F1103" s="58" t="str">
        <f>작성용!C1100</f>
        <v>신규</v>
      </c>
      <c r="G1103" s="58" t="str">
        <f>작성용!D1100</f>
        <v>Bria Artificial Intelligence</v>
      </c>
      <c r="H1103" s="59" t="str">
        <f>작성용!E1100</f>
        <v>KBP2023120161</v>
      </c>
      <c r="I1103" s="58" t="str">
        <f>작성용!F1100</f>
        <v>A04</v>
      </c>
      <c r="J1103" s="58">
        <f>작성용!G1100</f>
        <v>77</v>
      </c>
      <c r="K1103" s="58" t="str">
        <f>작성용!H1100</f>
        <v>-</v>
      </c>
      <c r="L1103" s="58" t="str">
        <f>작성용!N1100</f>
        <v>미정</v>
      </c>
      <c r="M1103" s="57" t="str">
        <f>작성용!U1100</f>
        <v>2024.09.30</v>
      </c>
      <c r="N1103" s="57">
        <f>작성용!V1100</f>
        <v>45609</v>
      </c>
      <c r="O1103" s="57">
        <f>작성용!W1100</f>
        <v>45616</v>
      </c>
      <c r="P1103" s="57" t="str">
        <f>작성용!X1100</f>
        <v>-</v>
      </c>
      <c r="Q1103" s="58" t="str">
        <f>작성용!AD1100</f>
        <v>이상민</v>
      </c>
      <c r="R1103" s="60">
        <f>작성용!AE1100</f>
        <v>0</v>
      </c>
      <c r="S1103" s="58" t="str">
        <f>작성용!AF1100</f>
        <v>신규</v>
      </c>
      <c r="T1103" s="61" t="str">
        <f>작성용!AG1100</f>
        <v>오영석</v>
      </c>
      <c r="U1103" s="61" t="str">
        <f>작성용!AH1100</f>
        <v>오영석</v>
      </c>
      <c r="V1103" s="56">
        <f>작성용!AA1100</f>
        <v>202411</v>
      </c>
      <c r="W1103" s="58" t="str">
        <f>작성용!AC1100</f>
        <v>[Y]금융기관</v>
      </c>
      <c r="X1103" s="58" t="str">
        <f>작성용!O1100</f>
        <v>김주희매니저</v>
      </c>
      <c r="Y1103" s="58" t="str">
        <f>작성용!P1100</f>
        <v>02-6205-2640</v>
      </c>
      <c r="Z1103" s="58" t="str">
        <f>작성용!Q1100</f>
        <v>juhee@miraeasset.com</v>
      </c>
      <c r="AA1103" s="56" t="str">
        <f>작성용!AJ1100</f>
        <v>국민연금제출</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A04</v>
      </c>
      <c r="J1105" s="58">
        <f>작성용!G1102</f>
        <v>77</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45596</v>
      </c>
      <c r="E1106" s="58" t="str">
        <f>작성용!B1103</f>
        <v>미래에셋벤처투자</v>
      </c>
      <c r="F1106" s="58" t="str">
        <f>작성용!C1103</f>
        <v>신규</v>
      </c>
      <c r="G1106" s="58" t="str">
        <f>작성용!D1103</f>
        <v>이공이공</v>
      </c>
      <c r="H1106" s="59">
        <f>작성용!E1103</f>
        <v>1101117064457</v>
      </c>
      <c r="I1106" s="58" t="str">
        <f>작성용!F1103</f>
        <v>A04</v>
      </c>
      <c r="J1106" s="58">
        <f>작성용!G1103</f>
        <v>77</v>
      </c>
      <c r="K1106" s="58" t="str">
        <f>작성용!H1103</f>
        <v>-</v>
      </c>
      <c r="L1106" s="58" t="str">
        <f>작성용!N1103</f>
        <v>미정</v>
      </c>
      <c r="M1106" s="57" t="str">
        <f>작성용!U1103</f>
        <v>2024.09.30</v>
      </c>
      <c r="N1106" s="57">
        <f>작성용!V1103</f>
        <v>45609</v>
      </c>
      <c r="O1106" s="57">
        <f>작성용!W1103</f>
        <v>45616</v>
      </c>
      <c r="P1106" s="57" t="str">
        <f>작성용!X1103</f>
        <v>-</v>
      </c>
      <c r="Q1106" s="58" t="str">
        <f>작성용!AD1103</f>
        <v>이상민</v>
      </c>
      <c r="R1106" s="60">
        <f>작성용!AE1103</f>
        <v>1</v>
      </c>
      <c r="S1106" s="58" t="str">
        <f>작성용!AF1103</f>
        <v>신규</v>
      </c>
      <c r="T1106" s="61" t="str">
        <f>작성용!AG1103</f>
        <v>오영석</v>
      </c>
      <c r="U1106" s="61" t="str">
        <f>작성용!AH1103</f>
        <v>오영석</v>
      </c>
      <c r="V1106" s="56">
        <f>작성용!AA1103</f>
        <v>202411</v>
      </c>
      <c r="W1106" s="58" t="str">
        <f>작성용!AC1103</f>
        <v>[Y]금융기관</v>
      </c>
      <c r="X1106" s="58" t="str">
        <f>작성용!O1103</f>
        <v>김주희매니저</v>
      </c>
      <c r="Y1106" s="58" t="str">
        <f>작성용!P1103</f>
        <v>02-6205-2640</v>
      </c>
      <c r="Z1106" s="58" t="str">
        <f>작성용!Q1103</f>
        <v>juhee@miraeasset.com</v>
      </c>
      <c r="AA1106" s="56" t="str">
        <f>작성용!AJ1103</f>
        <v>국민연금제출</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A04</v>
      </c>
      <c r="J1107" s="58">
        <f>작성용!G1104</f>
        <v>77</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45596</v>
      </c>
      <c r="E1108" s="58" t="str">
        <f>작성용!B1105</f>
        <v>미래에셋벤처투자</v>
      </c>
      <c r="F1108" s="58" t="str">
        <f>작성용!C1105</f>
        <v>신규</v>
      </c>
      <c r="G1108" s="58" t="str">
        <f>작성용!D1105</f>
        <v>오렌지스퀘어(구,벨소프트)</v>
      </c>
      <c r="H1108" s="59">
        <f>작성용!E1105</f>
        <v>1101115075141</v>
      </c>
      <c r="I1108" s="58" t="str">
        <f>작성용!F1105</f>
        <v>A04</v>
      </c>
      <c r="J1108" s="58">
        <f>작성용!G1105</f>
        <v>77</v>
      </c>
      <c r="K1108" s="58" t="str">
        <f>작성용!H1105</f>
        <v>-</v>
      </c>
      <c r="L1108" s="58" t="str">
        <f>작성용!N1105</f>
        <v>미정</v>
      </c>
      <c r="M1108" s="57" t="str">
        <f>작성용!U1105</f>
        <v>2024.09.30</v>
      </c>
      <c r="N1108" s="57">
        <f>작성용!V1105</f>
        <v>45609</v>
      </c>
      <c r="O1108" s="57">
        <f>작성용!W1105</f>
        <v>45616</v>
      </c>
      <c r="P1108" s="57" t="str">
        <f>작성용!X1105</f>
        <v>-</v>
      </c>
      <c r="Q1108" s="58" t="str">
        <f>작성용!AD1105</f>
        <v>윤광일</v>
      </c>
      <c r="R1108" s="60">
        <f>작성용!AE1105</f>
        <v>1</v>
      </c>
      <c r="S1108" s="58" t="str">
        <f>작성용!AF1105</f>
        <v>신규</v>
      </c>
      <c r="T1108" s="61" t="str">
        <f>작성용!AG1105</f>
        <v>오영석</v>
      </c>
      <c r="U1108" s="61" t="str">
        <f>작성용!AH1105</f>
        <v>오영석</v>
      </c>
      <c r="V1108" s="56">
        <f>작성용!AA1105</f>
        <v>202411</v>
      </c>
      <c r="W1108" s="58" t="str">
        <f>작성용!AC1105</f>
        <v>[Y]금융기관</v>
      </c>
      <c r="X1108" s="58" t="str">
        <f>작성용!O1105</f>
        <v>김주희매니저</v>
      </c>
      <c r="Y1108" s="58" t="str">
        <f>작성용!P1105</f>
        <v>02-6205-2640</v>
      </c>
      <c r="Z1108" s="58" t="str">
        <f>작성용!Q1105</f>
        <v>juhee@miraeasset.com</v>
      </c>
      <c r="AA1108" s="56" t="str">
        <f>작성용!AJ1105</f>
        <v>국민연금제출</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45596</v>
      </c>
      <c r="E1109" s="58" t="str">
        <f>작성용!B1106</f>
        <v>미래에셋벤처투자</v>
      </c>
      <c r="F1109" s="58" t="str">
        <f>작성용!C1106</f>
        <v>신규</v>
      </c>
      <c r="G1109" s="58" t="str">
        <f>작성용!D1106</f>
        <v>오렌지스퀘어(구,벨소프트)</v>
      </c>
      <c r="H1109" s="59">
        <f>작성용!E1106</f>
        <v>1101115075141</v>
      </c>
      <c r="I1109" s="58" t="str">
        <f>작성용!F1106</f>
        <v>A04</v>
      </c>
      <c r="J1109" s="58">
        <f>작성용!G1106</f>
        <v>771</v>
      </c>
      <c r="K1109" s="58" t="str">
        <f>작성용!H1106</f>
        <v>-</v>
      </c>
      <c r="L1109" s="58" t="str">
        <f>작성용!N1106</f>
        <v>미정</v>
      </c>
      <c r="M1109" s="57" t="str">
        <f>작성용!U1106</f>
        <v>2024.09.30</v>
      </c>
      <c r="N1109" s="57">
        <f>작성용!V1106</f>
        <v>45609</v>
      </c>
      <c r="O1109" s="57">
        <f>작성용!W1106</f>
        <v>45616</v>
      </c>
      <c r="P1109" s="57" t="str">
        <f>작성용!X1106</f>
        <v>-</v>
      </c>
      <c r="Q1109" s="58" t="str">
        <f>작성용!AD1106</f>
        <v>윤광일</v>
      </c>
      <c r="R1109" s="60">
        <f>작성용!AE1106</f>
        <v>0</v>
      </c>
      <c r="S1109" s="58" t="str">
        <f>작성용!AF1106</f>
        <v>신규</v>
      </c>
      <c r="T1109" s="61" t="str">
        <f>작성용!AG1106</f>
        <v>오영석</v>
      </c>
      <c r="U1109" s="61" t="str">
        <f>작성용!AH1106</f>
        <v>오영석</v>
      </c>
      <c r="V1109" s="56">
        <f>작성용!AA1106</f>
        <v>202411</v>
      </c>
      <c r="W1109" s="58" t="str">
        <f>작성용!AC1106</f>
        <v>[Y]금융기관</v>
      </c>
      <c r="X1109" s="58" t="str">
        <f>작성용!O1106</f>
        <v>김주희매니저</v>
      </c>
      <c r="Y1109" s="58" t="str">
        <f>작성용!P1106</f>
        <v>02-6205-2640</v>
      </c>
      <c r="Z1109" s="58" t="str">
        <f>작성용!Q1106</f>
        <v>juhee@miraeasset.com</v>
      </c>
      <c r="AA1109" s="56" t="str">
        <f>작성용!AJ1106</f>
        <v>국민연금제출</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77</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hidden="1" customHeight="1" x14ac:dyDescent="0.3">
      <c r="A1114" s="54">
        <f>작성용!AL1111</f>
        <v>1110</v>
      </c>
      <c r="B1114" s="264" t="str">
        <f>작성용!AI1111</f>
        <v>-</v>
      </c>
      <c r="C1114" s="252" t="str">
        <f>작성용!AK1111</f>
        <v>개별종목</v>
      </c>
      <c r="D1114" s="265">
        <f>작성용!T1111</f>
        <v>45597</v>
      </c>
      <c r="E1114" s="253" t="str">
        <f>작성용!B1111</f>
        <v>네오위즈</v>
      </c>
      <c r="F1114" s="253" t="str">
        <f>작성용!C1111</f>
        <v>재평가</v>
      </c>
      <c r="G1114" s="253" t="str">
        <f>작성용!D1111</f>
        <v>스마트대한민국라구나비대면펀드제4호</v>
      </c>
      <c r="H1114" s="266" t="str">
        <f>작성용!E1111</f>
        <v>KBP2022110018</v>
      </c>
      <c r="I1114" s="253" t="str">
        <f>작성용!F1111</f>
        <v>B01</v>
      </c>
      <c r="J1114" s="253">
        <f>작성용!G1111</f>
        <v>0</v>
      </c>
      <c r="K1114" s="253" t="str">
        <f>작성용!H1111</f>
        <v>-</v>
      </c>
      <c r="L1114" s="253" t="str">
        <f>작성용!N1111</f>
        <v>연말</v>
      </c>
      <c r="M1114" s="265" t="str">
        <f>작성용!U1111</f>
        <v>2024.09.30</v>
      </c>
      <c r="N1114" s="265">
        <f>작성용!V1111</f>
        <v>45625</v>
      </c>
      <c r="O1114" s="265">
        <f>작성용!W1111</f>
        <v>45632</v>
      </c>
      <c r="P1114" s="265" t="str">
        <f>작성용!X1111</f>
        <v>-</v>
      </c>
      <c r="Q1114" s="274" t="str">
        <f>작성용!AD1111</f>
        <v>김에스더</v>
      </c>
      <c r="R1114" s="267">
        <f>작성용!AE1111</f>
        <v>1</v>
      </c>
      <c r="S1114" s="253" t="str">
        <f>작성용!AF1111</f>
        <v>신규</v>
      </c>
      <c r="T1114" s="268" t="str">
        <f>작성용!AG1111</f>
        <v>서동현</v>
      </c>
      <c r="U1114" s="268" t="str">
        <f>작성용!AH1111</f>
        <v>서동현</v>
      </c>
      <c r="V1114" s="252">
        <f>작성용!AA1111</f>
        <v>202411</v>
      </c>
      <c r="W1114" s="253" t="str">
        <f>작성용!AC1111</f>
        <v>[X]일반기업</v>
      </c>
      <c r="X1114" s="253" t="str">
        <f>작성용!O1111</f>
        <v xml:space="preserve">네오위즈재무실회계2팀양민우팀장 </v>
      </c>
      <c r="Y1114" s="253" t="str">
        <f>작성용!P1111</f>
        <v xml:space="preserve">031-8023-7545 </v>
      </c>
      <c r="Z1114" s="253" t="str">
        <f>작성용!Q1111</f>
        <v xml:space="preserve">mwyang@neowiz.com </v>
      </c>
      <c r="AA1114" s="252" t="str">
        <f>작성용!AJ1111</f>
        <v>-</v>
      </c>
      <c r="AB1114" s="252">
        <f>작성용!AB1111</f>
        <v>2</v>
      </c>
    </row>
    <row r="1115" spans="1:28" s="12" customFormat="1" ht="16.5" hidden="1" customHeight="1" x14ac:dyDescent="0.3">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t="str">
        <f>작성용!E1112</f>
        <v>KBP2024110013</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45597</v>
      </c>
      <c r="E1133" s="58" t="str">
        <f>작성용!B1130</f>
        <v>네오위즈홀딩스</v>
      </c>
      <c r="F1133" s="58" t="str">
        <f>작성용!C1130</f>
        <v>신규</v>
      </c>
      <c r="G1133" s="58" t="str">
        <f>작성용!D1130</f>
        <v>IMM세컨더리벤처펀드5호</v>
      </c>
      <c r="H1133" s="59" t="str">
        <f>작성용!E1130</f>
        <v>KBP2022060001</v>
      </c>
      <c r="I1133" s="58" t="str">
        <f>작성용!F1130</f>
        <v>B01</v>
      </c>
      <c r="J1133" s="58">
        <f>작성용!G1130</f>
        <v>0</v>
      </c>
      <c r="K1133" s="58" t="str">
        <f>작성용!H1130</f>
        <v>-</v>
      </c>
      <c r="L1133" s="58" t="str">
        <f>작성용!N1130</f>
        <v>연말</v>
      </c>
      <c r="M1133" s="57" t="str">
        <f>작성용!U1130</f>
        <v>2024.09.30</v>
      </c>
      <c r="N1133" s="57">
        <f>작성용!V1130</f>
        <v>45625</v>
      </c>
      <c r="O1133" s="57">
        <f>작성용!W1130</f>
        <v>45632</v>
      </c>
      <c r="P1133" s="57" t="str">
        <f>작성용!X1130</f>
        <v>-</v>
      </c>
      <c r="Q1133" s="58" t="str">
        <f>작성용!AD1130</f>
        <v>이문수</v>
      </c>
      <c r="R1133" s="60">
        <f>작성용!AE1130</f>
        <v>1</v>
      </c>
      <c r="S1133" s="58" t="str">
        <f>작성용!AF1130</f>
        <v>신규</v>
      </c>
      <c r="T1133" s="61" t="str">
        <f>작성용!AG1130</f>
        <v>서동현</v>
      </c>
      <c r="U1133" s="61" t="str">
        <f>작성용!AH1130</f>
        <v>서동현</v>
      </c>
      <c r="V1133" s="56">
        <f>작성용!AA1130</f>
        <v>202411</v>
      </c>
      <c r="W1133" s="58" t="str">
        <f>작성용!AC1130</f>
        <v>[X]일반기업</v>
      </c>
      <c r="X1133" s="58" t="str">
        <f>작성용!O1130</f>
        <v xml:space="preserve">네오위즈재무실회계2팀양민우팀장 </v>
      </c>
      <c r="Y1133" s="58" t="str">
        <f>작성용!P1130</f>
        <v xml:space="preserve">031-8023-7545 </v>
      </c>
      <c r="Z1133" s="58" t="str">
        <f>작성용!Q1130</f>
        <v xml:space="preserve">mwyang@neowiz.com </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오수현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오수현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오수현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오수현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x14ac:dyDescent="0.3">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x14ac:dyDescent="0.3">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x14ac:dyDescent="0.3">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x14ac:dyDescent="0.3">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x14ac:dyDescent="0.3">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x14ac:dyDescent="0.3">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x14ac:dyDescent="0.3">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x14ac:dyDescent="0.3">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x14ac:dyDescent="0.3">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x14ac:dyDescent="0.3">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x14ac:dyDescent="0.3">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x14ac:dyDescent="0.3">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x14ac:dyDescent="0.3">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x14ac:dyDescent="0.3">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x14ac:dyDescent="0.3">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x14ac:dyDescent="0.3">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x14ac:dyDescent="0.3">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네오위즈홀딩스펀드(기초자산)</v>
      </c>
      <c r="E1156" s="58" t="str">
        <f>작성용!B1153</f>
        <v>IMM세컨더리벤처펀드5호</v>
      </c>
      <c r="F1156" s="58" t="str">
        <f>작성용!C1153</f>
        <v>재평가</v>
      </c>
      <c r="G1156" s="58" t="str">
        <f>작성용!D1153</f>
        <v>두나무</v>
      </c>
      <c r="H1156" s="59">
        <f>작성용!E1153</f>
        <v>1101114834853</v>
      </c>
      <c r="I1156" s="58" t="str">
        <f>작성용!F1153</f>
        <v>A01</v>
      </c>
      <c r="J1156" s="58">
        <f>작성용!G1153</f>
        <v>0</v>
      </c>
      <c r="K1156" s="58" t="str">
        <f>작성용!H1153</f>
        <v>-</v>
      </c>
      <c r="L1156" s="58" t="str">
        <f>작성용!N1153</f>
        <v xml:space="preserve">분기 </v>
      </c>
      <c r="M1156" s="57" t="str">
        <f>작성용!U1153</f>
        <v>2024.09.30</v>
      </c>
      <c r="N1156" s="57">
        <f>작성용!V1153</f>
        <v>45625</v>
      </c>
      <c r="O1156" s="57" t="str">
        <f>작성용!W1153</f>
        <v>보고서제공X</v>
      </c>
      <c r="P1156" s="57" t="str">
        <f>작성용!X1153</f>
        <v>-</v>
      </c>
      <c r="Q1156" s="58" t="str">
        <f>작성용!AD1153</f>
        <v>김수현</v>
      </c>
      <c r="R1156" s="60">
        <f>작성용!AE1153</f>
        <v>0</v>
      </c>
      <c r="S1156" s="58" t="str">
        <f>작성용!AF1153</f>
        <v>김수현</v>
      </c>
      <c r="T1156" s="61" t="str">
        <f>작성용!AG1153</f>
        <v>-</v>
      </c>
      <c r="U1156" s="61" t="str">
        <f>작성용!AH1153</f>
        <v>-</v>
      </c>
      <c r="V1156" s="56">
        <f>작성용!AA1153</f>
        <v>202411</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네오위즈홀딩스펀드(기초자산)</v>
      </c>
      <c r="E1157" s="58" t="str">
        <f>작성용!B1154</f>
        <v>IMM세컨더리벤처펀드5호</v>
      </c>
      <c r="F1157" s="58" t="str">
        <f>작성용!C1154</f>
        <v>재평가</v>
      </c>
      <c r="G1157" s="58" t="str">
        <f>작성용!D1154</f>
        <v>아이씨엠</v>
      </c>
      <c r="H1157" s="59">
        <f>작성용!E1154</f>
        <v>1101114963058</v>
      </c>
      <c r="I1157" s="58" t="str">
        <f>작성용!F1154</f>
        <v>A07</v>
      </c>
      <c r="J1157" s="58">
        <f>작성용!G1154</f>
        <v>0</v>
      </c>
      <c r="K1157" s="58" t="str">
        <f>작성용!H1154</f>
        <v>-</v>
      </c>
      <c r="L1157" s="58" t="str">
        <f>작성용!N1154</f>
        <v xml:space="preserve">분기 </v>
      </c>
      <c r="M1157" s="57" t="str">
        <f>작성용!U1154</f>
        <v>2024.09.30</v>
      </c>
      <c r="N1157" s="57">
        <f>작성용!V1154</f>
        <v>45625</v>
      </c>
      <c r="O1157" s="57" t="str">
        <f>작성용!W1154</f>
        <v>보고서제공X</v>
      </c>
      <c r="P1157" s="57" t="str">
        <f>작성용!X1154</f>
        <v>-</v>
      </c>
      <c r="Q1157" s="58" t="str">
        <f>작성용!AD1154</f>
        <v>김수현</v>
      </c>
      <c r="R1157" s="60">
        <f>작성용!AE1154</f>
        <v>0.4</v>
      </c>
      <c r="S1157" s="58" t="str">
        <f>작성용!AF1154</f>
        <v>김수현</v>
      </c>
      <c r="T1157" s="61" t="str">
        <f>작성용!AG1154</f>
        <v>-</v>
      </c>
      <c r="U1157" s="61" t="str">
        <f>작성용!AH1154</f>
        <v>-</v>
      </c>
      <c r="V1157" s="56">
        <f>작성용!AA1154</f>
        <v>202411</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네오위즈홀딩스펀드(기초자산)</v>
      </c>
      <c r="E1158" s="58" t="str">
        <f>작성용!B1155</f>
        <v>IMM세컨더리벤처펀드5호</v>
      </c>
      <c r="F1158" s="58" t="str">
        <f>작성용!C1155</f>
        <v>재평가</v>
      </c>
      <c r="G1158" s="58" t="str">
        <f>작성용!D1155</f>
        <v>에스켐</v>
      </c>
      <c r="H1158" s="59">
        <f>작성용!E1155</f>
        <v>1358110248774</v>
      </c>
      <c r="I1158" s="58" t="str">
        <f>작성용!F1155</f>
        <v>A01</v>
      </c>
      <c r="J1158" s="58">
        <f>작성용!G1155</f>
        <v>0</v>
      </c>
      <c r="K1158" s="58" t="str">
        <f>작성용!H1155</f>
        <v>-</v>
      </c>
      <c r="L1158" s="58" t="str">
        <f>작성용!N1155</f>
        <v xml:space="preserve">분기 </v>
      </c>
      <c r="M1158" s="57" t="str">
        <f>작성용!U1155</f>
        <v>2024.09.30</v>
      </c>
      <c r="N1158" s="57">
        <f>작성용!V1155</f>
        <v>45625</v>
      </c>
      <c r="O1158" s="57" t="str">
        <f>작성용!W1155</f>
        <v>보고서제공X</v>
      </c>
      <c r="P1158" s="57" t="str">
        <f>작성용!X1155</f>
        <v>-</v>
      </c>
      <c r="Q1158" s="58" t="str">
        <f>작성용!AD1155</f>
        <v>김예림</v>
      </c>
      <c r="R1158" s="60">
        <f>작성용!AE1155</f>
        <v>0.4</v>
      </c>
      <c r="S1158" s="58" t="str">
        <f>작성용!AF1155</f>
        <v>김예림</v>
      </c>
      <c r="T1158" s="61" t="str">
        <f>작성용!AG1155</f>
        <v>-</v>
      </c>
      <c r="U1158" s="61" t="str">
        <f>작성용!AH1155</f>
        <v>-</v>
      </c>
      <c r="V1158" s="56">
        <f>작성용!AA1155</f>
        <v>202411</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네오위즈홀딩스펀드(기초자산)</v>
      </c>
      <c r="E1159" s="58" t="str">
        <f>작성용!B1156</f>
        <v>IMM세컨더리벤처펀드5호</v>
      </c>
      <c r="F1159" s="58" t="str">
        <f>작성용!C1156</f>
        <v>재평가</v>
      </c>
      <c r="G1159" s="58" t="str">
        <f>작성용!D1156</f>
        <v>휴민로보틱스(구,휴민텍)</v>
      </c>
      <c r="H1159" s="59">
        <f>작성용!E1156</f>
        <v>1615110114458</v>
      </c>
      <c r="I1159" s="58" t="str">
        <f>작성용!F1156</f>
        <v>A01</v>
      </c>
      <c r="J1159" s="58">
        <f>작성용!G1156</f>
        <v>0</v>
      </c>
      <c r="K1159" s="58" t="str">
        <f>작성용!H1156</f>
        <v>-</v>
      </c>
      <c r="L1159" s="58" t="str">
        <f>작성용!N1156</f>
        <v xml:space="preserve">분기 </v>
      </c>
      <c r="M1159" s="57" t="str">
        <f>작성용!U1156</f>
        <v>2024.09.30</v>
      </c>
      <c r="N1159" s="57">
        <f>작성용!V1156</f>
        <v>45625</v>
      </c>
      <c r="O1159" s="57" t="str">
        <f>작성용!W1156</f>
        <v>보고서제공X</v>
      </c>
      <c r="P1159" s="57" t="str">
        <f>작성용!X1156</f>
        <v>-</v>
      </c>
      <c r="Q1159" s="58" t="str">
        <f>작성용!AD1156</f>
        <v>변혜진</v>
      </c>
      <c r="R1159" s="60">
        <f>작성용!AE1156</f>
        <v>0.4</v>
      </c>
      <c r="S1159" s="58" t="str">
        <f>작성용!AF1156</f>
        <v>변혜진</v>
      </c>
      <c r="T1159" s="61" t="str">
        <f>작성용!AG1156</f>
        <v>-</v>
      </c>
      <c r="U1159" s="61" t="str">
        <f>작성용!AH1156</f>
        <v>-</v>
      </c>
      <c r="V1159" s="56">
        <f>작성용!AA1156</f>
        <v>202411</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v>
      </c>
      <c r="C1160" s="56" t="str">
        <f>작성용!AK1157</f>
        <v>기초자산</v>
      </c>
      <c r="D1160" s="57" t="str">
        <f>작성용!T1157</f>
        <v>네오위즈홀딩스펀드(기초자산)</v>
      </c>
      <c r="E1160" s="58" t="str">
        <f>작성용!B1157</f>
        <v>IMM세컨더리벤처펀드5호</v>
      </c>
      <c r="F1160" s="58" t="str">
        <f>작성용!C1157</f>
        <v>재평가</v>
      </c>
      <c r="G1160" s="58" t="str">
        <f>작성용!D1157</f>
        <v>씨피랩스(구,코인플러그)</v>
      </c>
      <c r="H1160" s="59">
        <f>작성용!E1157</f>
        <v>1311110354909</v>
      </c>
      <c r="I1160" s="58" t="str">
        <f>작성용!F1157</f>
        <v>A01</v>
      </c>
      <c r="J1160" s="58">
        <f>작성용!G1157</f>
        <v>0</v>
      </c>
      <c r="K1160" s="58" t="str">
        <f>작성용!H1157</f>
        <v>-</v>
      </c>
      <c r="L1160" s="58" t="str">
        <f>작성용!N1157</f>
        <v xml:space="preserve">분기 </v>
      </c>
      <c r="M1160" s="57" t="str">
        <f>작성용!U1157</f>
        <v>2024.09.30</v>
      </c>
      <c r="N1160" s="57">
        <f>작성용!V1157</f>
        <v>45625</v>
      </c>
      <c r="O1160" s="57" t="str">
        <f>작성용!W1157</f>
        <v>보고서제공X</v>
      </c>
      <c r="P1160" s="57" t="str">
        <f>작성용!X1157</f>
        <v>-</v>
      </c>
      <c r="Q1160" s="58" t="str">
        <f>작성용!AD1157</f>
        <v>정은채</v>
      </c>
      <c r="R1160" s="60">
        <f>작성용!AE1157</f>
        <v>0.4</v>
      </c>
      <c r="S1160" s="58" t="str">
        <f>작성용!AF1157</f>
        <v>정은채</v>
      </c>
      <c r="T1160" s="61" t="str">
        <f>작성용!AG1157</f>
        <v>-</v>
      </c>
      <c r="U1160" s="61" t="str">
        <f>작성용!AH1157</f>
        <v>-</v>
      </c>
      <c r="V1160" s="56">
        <f>작성용!AA1157</f>
        <v>202411</v>
      </c>
      <c r="W1160" s="58" t="str">
        <f>작성용!AC1157</f>
        <v>[6]기타기관펀드(기초자산)</v>
      </c>
      <c r="X1160" s="58">
        <f>작성용!O1157</f>
        <v>0</v>
      </c>
      <c r="Y1160" s="58">
        <f>작성용!P1157</f>
        <v>0</v>
      </c>
      <c r="Z1160" s="58">
        <f>작성용!Q1157</f>
        <v>0</v>
      </c>
      <c r="AA1160" s="56" t="str">
        <f>작성용!AJ1157</f>
        <v>-</v>
      </c>
      <c r="AB1160" s="56">
        <f>작성용!AB1157</f>
        <v>0</v>
      </c>
    </row>
    <row r="1161" spans="1:28" s="12" customFormat="1" ht="16.5" hidden="1" customHeight="1" x14ac:dyDescent="0.3">
      <c r="A1161" s="54">
        <f>작성용!AL1158</f>
        <v>1157</v>
      </c>
      <c r="B1161" s="55" t="str">
        <f>작성용!AI1158</f>
        <v>-</v>
      </c>
      <c r="C1161" s="56" t="str">
        <f>작성용!AK1158</f>
        <v>기초자산</v>
      </c>
      <c r="D1161" s="57" t="str">
        <f>작성용!T1158</f>
        <v>네오위즈홀딩스펀드(기초자산)</v>
      </c>
      <c r="E1161" s="58" t="str">
        <f>작성용!B1158</f>
        <v>IMM세컨더리벤처펀드5호</v>
      </c>
      <c r="F1161" s="58" t="str">
        <f>작성용!C1158</f>
        <v>재평가</v>
      </c>
      <c r="G1161" s="58" t="str">
        <f>작성용!D1158</f>
        <v>씨피랩스(구,코인플러그)</v>
      </c>
      <c r="H1161" s="59">
        <f>작성용!E1158</f>
        <v>1311110354909</v>
      </c>
      <c r="I1161" s="58" t="str">
        <f>작성용!F1158</f>
        <v>A07</v>
      </c>
      <c r="J1161" s="58">
        <f>작성용!G1158</f>
        <v>0</v>
      </c>
      <c r="K1161" s="58" t="str">
        <f>작성용!H1158</f>
        <v>-</v>
      </c>
      <c r="L1161" s="58" t="str">
        <f>작성용!N1158</f>
        <v xml:space="preserve">분기 </v>
      </c>
      <c r="M1161" s="57" t="str">
        <f>작성용!U1158</f>
        <v>2024.09.30</v>
      </c>
      <c r="N1161" s="57">
        <f>작성용!V1158</f>
        <v>45625</v>
      </c>
      <c r="O1161" s="57" t="str">
        <f>작성용!W1158</f>
        <v>보고서제공X</v>
      </c>
      <c r="P1161" s="57" t="str">
        <f>작성용!X1158</f>
        <v>-</v>
      </c>
      <c r="Q1161" s="58" t="str">
        <f>작성용!AD1158</f>
        <v>정은채</v>
      </c>
      <c r="R1161" s="60">
        <f>작성용!AE1158</f>
        <v>0</v>
      </c>
      <c r="S1161" s="58" t="str">
        <f>작성용!AF1158</f>
        <v>정은채</v>
      </c>
      <c r="T1161" s="61" t="str">
        <f>작성용!AG1158</f>
        <v>-</v>
      </c>
      <c r="U1161" s="61" t="str">
        <f>작성용!AH1158</f>
        <v>-</v>
      </c>
      <c r="V1161" s="56">
        <f>작성용!AA1158</f>
        <v>202411</v>
      </c>
      <c r="W1161" s="58" t="str">
        <f>작성용!AC1158</f>
        <v>[6]기타기관펀드(기초자산)</v>
      </c>
      <c r="X1161" s="58">
        <f>작성용!O1158</f>
        <v>0</v>
      </c>
      <c r="Y1161" s="58">
        <f>작성용!P1158</f>
        <v>0</v>
      </c>
      <c r="Z1161" s="58">
        <f>작성용!Q1158</f>
        <v>0</v>
      </c>
      <c r="AA1161" s="56" t="str">
        <f>작성용!AJ1158</f>
        <v>-</v>
      </c>
      <c r="AB1161" s="56">
        <f>작성용!AB1158</f>
        <v>0</v>
      </c>
    </row>
    <row r="1162" spans="1:28" s="12" customFormat="1" ht="16.5" hidden="1" customHeight="1" x14ac:dyDescent="0.3">
      <c r="A1162" s="54">
        <f>작성용!AL1159</f>
        <v>1158</v>
      </c>
      <c r="B1162" s="55" t="str">
        <f>작성용!AI1159</f>
        <v>-</v>
      </c>
      <c r="C1162" s="56" t="str">
        <f>작성용!AK1159</f>
        <v>기초자산</v>
      </c>
      <c r="D1162" s="57" t="str">
        <f>작성용!T1159</f>
        <v>네오위즈홀딩스펀드(기초자산)</v>
      </c>
      <c r="E1162" s="58" t="str">
        <f>작성용!B1159</f>
        <v>IMM세컨더리벤처펀드5호</v>
      </c>
      <c r="F1162" s="58" t="str">
        <f>작성용!C1159</f>
        <v>재평가</v>
      </c>
      <c r="G1162" s="58" t="str">
        <f>작성용!D1159</f>
        <v>아이씨엠</v>
      </c>
      <c r="H1162" s="59">
        <f>작성용!E1159</f>
        <v>1101114963058</v>
      </c>
      <c r="I1162" s="58" t="str">
        <f>작성용!F1159</f>
        <v>A07</v>
      </c>
      <c r="J1162" s="58">
        <f>작성용!G1159</f>
        <v>8</v>
      </c>
      <c r="K1162" s="58" t="str">
        <f>작성용!H1159</f>
        <v>-</v>
      </c>
      <c r="L1162" s="58" t="str">
        <f>작성용!N1159</f>
        <v xml:space="preserve">분기 </v>
      </c>
      <c r="M1162" s="57" t="str">
        <f>작성용!U1159</f>
        <v>2024.09.30</v>
      </c>
      <c r="N1162" s="57">
        <f>작성용!V1159</f>
        <v>45625</v>
      </c>
      <c r="O1162" s="57" t="str">
        <f>작성용!W1159</f>
        <v>보고서제공X</v>
      </c>
      <c r="P1162" s="57" t="str">
        <f>작성용!X1159</f>
        <v>-</v>
      </c>
      <c r="Q1162" s="58" t="str">
        <f>작성용!AD1159</f>
        <v>김수현</v>
      </c>
      <c r="R1162" s="60">
        <f>작성용!AE1159</f>
        <v>0</v>
      </c>
      <c r="S1162" s="58" t="str">
        <f>작성용!AF1159</f>
        <v>김수현</v>
      </c>
      <c r="T1162" s="61" t="str">
        <f>작성용!AG1159</f>
        <v>-</v>
      </c>
      <c r="U1162" s="61" t="str">
        <f>작성용!AH1159</f>
        <v>-</v>
      </c>
      <c r="V1162" s="56">
        <f>작성용!AA1159</f>
        <v>202411</v>
      </c>
      <c r="W1162" s="58" t="str">
        <f>작성용!AC1159</f>
        <v>[6]기타기관펀드(기초자산)</v>
      </c>
      <c r="X1162" s="58">
        <f>작성용!O1159</f>
        <v>0</v>
      </c>
      <c r="Y1162" s="58">
        <f>작성용!P1159</f>
        <v>0</v>
      </c>
      <c r="Z1162" s="58">
        <f>작성용!Q1159</f>
        <v>0</v>
      </c>
      <c r="AA1162" s="56" t="str">
        <f>작성용!AJ1159</f>
        <v>-</v>
      </c>
      <c r="AB1162" s="56">
        <f>작성용!AB1159</f>
        <v>0</v>
      </c>
    </row>
    <row r="1163" spans="1:28" s="12" customFormat="1" ht="16.5" hidden="1" customHeight="1" x14ac:dyDescent="0.3">
      <c r="A1163" s="54">
        <f>작성용!AL1160</f>
        <v>1159</v>
      </c>
      <c r="B1163" s="55" t="str">
        <f>작성용!AI1160</f>
        <v>-</v>
      </c>
      <c r="C1163" s="56" t="str">
        <f>작성용!AK1160</f>
        <v>기초자산</v>
      </c>
      <c r="D1163" s="57" t="str">
        <f>작성용!T1160</f>
        <v>네오위즈홀딩스펀드(기초자산)</v>
      </c>
      <c r="E1163" s="58" t="str">
        <f>작성용!B1160</f>
        <v>IMM세컨더리벤처펀드5호</v>
      </c>
      <c r="F1163" s="58" t="str">
        <f>작성용!C1160</f>
        <v>재평가</v>
      </c>
      <c r="G1163" s="58" t="str">
        <f>작성용!D1160</f>
        <v>AK홀딩스</v>
      </c>
      <c r="H1163" s="59">
        <f>작성용!E1160</f>
        <v>1101110029721</v>
      </c>
      <c r="I1163" s="58" t="str">
        <f>작성용!F1160</f>
        <v>D01</v>
      </c>
      <c r="J1163" s="58">
        <f>작성용!G1160</f>
        <v>2</v>
      </c>
      <c r="K1163" s="58" t="str">
        <f>작성용!H1160</f>
        <v>-</v>
      </c>
      <c r="L1163" s="58" t="str">
        <f>작성용!N1160</f>
        <v xml:space="preserve">분기 </v>
      </c>
      <c r="M1163" s="57" t="str">
        <f>작성용!U1160</f>
        <v>2024.09.30</v>
      </c>
      <c r="N1163" s="57">
        <f>작성용!V1160</f>
        <v>45625</v>
      </c>
      <c r="O1163" s="57" t="str">
        <f>작성용!W1160</f>
        <v>보고서제공X</v>
      </c>
      <c r="P1163" s="57" t="str">
        <f>작성용!X1160</f>
        <v>-</v>
      </c>
      <c r="Q1163" s="58" t="str">
        <f>작성용!AD1160</f>
        <v>상장</v>
      </c>
      <c r="R1163" s="60">
        <f>작성용!AE1160</f>
        <v>0</v>
      </c>
      <c r="S1163" s="58" t="str">
        <f>작성용!AF1160</f>
        <v>상장</v>
      </c>
      <c r="T1163" s="61" t="str">
        <f>작성용!AG1160</f>
        <v>-</v>
      </c>
      <c r="U1163" s="61" t="str">
        <f>작성용!AH1160</f>
        <v>-</v>
      </c>
      <c r="V1163" s="56">
        <f>작성용!AA1160</f>
        <v>202411</v>
      </c>
      <c r="W1163" s="58" t="str">
        <f>작성용!AC1160</f>
        <v>[6]기타기관펀드(기초자산)</v>
      </c>
      <c r="X1163" s="58">
        <f>작성용!O1160</f>
        <v>0</v>
      </c>
      <c r="Y1163" s="58">
        <f>작성용!P1160</f>
        <v>0</v>
      </c>
      <c r="Z1163" s="58">
        <f>작성용!Q1160</f>
        <v>0</v>
      </c>
      <c r="AA1163" s="56" t="str">
        <f>작성용!AJ1160</f>
        <v>-</v>
      </c>
      <c r="AB1163" s="56">
        <f>작성용!AB1160</f>
        <v>0</v>
      </c>
    </row>
    <row r="1164" spans="1:28" s="12" customFormat="1" ht="16.5" hidden="1" customHeight="1" x14ac:dyDescent="0.3">
      <c r="A1164" s="54">
        <f>작성용!AL1161</f>
        <v>1160</v>
      </c>
      <c r="B1164" s="55" t="str">
        <f>작성용!AI1161</f>
        <v>-</v>
      </c>
      <c r="C1164" s="56" t="str">
        <f>작성용!AK1161</f>
        <v>기초자산</v>
      </c>
      <c r="D1164" s="57" t="str">
        <f>작성용!T1161</f>
        <v>네오위즈홀딩스펀드(기초자산)</v>
      </c>
      <c r="E1164" s="58" t="str">
        <f>작성용!B1161</f>
        <v>IMM세컨더리벤처펀드5호</v>
      </c>
      <c r="F1164" s="58" t="str">
        <f>작성용!C1161</f>
        <v>재평가</v>
      </c>
      <c r="G1164" s="58" t="str">
        <f>작성용!D1161</f>
        <v>로보에테크놀로지</v>
      </c>
      <c r="H1164" s="59">
        <f>작성용!E1161</f>
        <v>1101117865631</v>
      </c>
      <c r="I1164" s="58" t="str">
        <f>작성용!F1161</f>
        <v>A01</v>
      </c>
      <c r="J1164" s="58">
        <f>작성용!G1161</f>
        <v>0</v>
      </c>
      <c r="K1164" s="58" t="str">
        <f>작성용!H1161</f>
        <v>-</v>
      </c>
      <c r="L1164" s="58" t="str">
        <f>작성용!N1161</f>
        <v xml:space="preserve">분기 </v>
      </c>
      <c r="M1164" s="57" t="str">
        <f>작성용!U1161</f>
        <v>2024.09.30</v>
      </c>
      <c r="N1164" s="57">
        <f>작성용!V1161</f>
        <v>45625</v>
      </c>
      <c r="O1164" s="57" t="str">
        <f>작성용!W1161</f>
        <v>보고서제공X</v>
      </c>
      <c r="P1164" s="57" t="str">
        <f>작성용!X1161</f>
        <v>-</v>
      </c>
      <c r="Q1164" s="58" t="str">
        <f>작성용!AD1161</f>
        <v>조현우</v>
      </c>
      <c r="R1164" s="60">
        <f>작성용!AE1161</f>
        <v>0</v>
      </c>
      <c r="S1164" s="58" t="str">
        <f>작성용!AF1161</f>
        <v>조현우</v>
      </c>
      <c r="T1164" s="61" t="str">
        <f>작성용!AG1161</f>
        <v>-</v>
      </c>
      <c r="U1164" s="61" t="str">
        <f>작성용!AH1161</f>
        <v>-</v>
      </c>
      <c r="V1164" s="56">
        <f>작성용!AA1161</f>
        <v>202411</v>
      </c>
      <c r="W1164" s="58" t="str">
        <f>작성용!AC1161</f>
        <v>[6]기타기관펀드(기초자산)</v>
      </c>
      <c r="X1164" s="58">
        <f>작성용!O1161</f>
        <v>0</v>
      </c>
      <c r="Y1164" s="58">
        <f>작성용!P1161</f>
        <v>0</v>
      </c>
      <c r="Z1164" s="58">
        <f>작성용!Q1161</f>
        <v>0</v>
      </c>
      <c r="AA1164" s="56" t="str">
        <f>작성용!AJ1161</f>
        <v>-</v>
      </c>
      <c r="AB1164" s="56">
        <f>작성용!AB1161</f>
        <v>0</v>
      </c>
    </row>
    <row r="1165" spans="1:28" s="12" customFormat="1" ht="16.5" hidden="1" customHeight="1" x14ac:dyDescent="0.3">
      <c r="A1165" s="54">
        <f>작성용!AL1162</f>
        <v>1161</v>
      </c>
      <c r="B1165" s="55" t="str">
        <f>작성용!AI1162</f>
        <v>-</v>
      </c>
      <c r="C1165" s="56" t="str">
        <f>작성용!AK1162</f>
        <v>기초자산</v>
      </c>
      <c r="D1165" s="57" t="str">
        <f>작성용!T1162</f>
        <v>네오위즈홀딩스펀드(기초자산)</v>
      </c>
      <c r="E1165" s="58" t="str">
        <f>작성용!B1162</f>
        <v>IMM세컨더리벤처펀드5호</v>
      </c>
      <c r="F1165" s="58" t="str">
        <f>작성용!C1162</f>
        <v>재평가</v>
      </c>
      <c r="G1165" s="58" t="str">
        <f>작성용!D1162</f>
        <v>아이디어허브</v>
      </c>
      <c r="H1165" s="59">
        <f>작성용!E1162</f>
        <v>1101116239407</v>
      </c>
      <c r="I1165" s="58" t="str">
        <f>작성용!F1162</f>
        <v>A07</v>
      </c>
      <c r="J1165" s="58">
        <f>작성용!G1162</f>
        <v>0</v>
      </c>
      <c r="K1165" s="58" t="str">
        <f>작성용!H1162</f>
        <v>-</v>
      </c>
      <c r="L1165" s="58" t="str">
        <f>작성용!N1162</f>
        <v xml:space="preserve">분기 </v>
      </c>
      <c r="M1165" s="57" t="str">
        <f>작성용!U1162</f>
        <v>2024.09.30</v>
      </c>
      <c r="N1165" s="57">
        <f>작성용!V1162</f>
        <v>45625</v>
      </c>
      <c r="O1165" s="57" t="str">
        <f>작성용!W1162</f>
        <v>보고서제공X</v>
      </c>
      <c r="P1165" s="57" t="str">
        <f>작성용!X1162</f>
        <v>-</v>
      </c>
      <c r="Q1165" s="58" t="str">
        <f>작성용!AD1162</f>
        <v>오수현</v>
      </c>
      <c r="R1165" s="60">
        <f>작성용!AE1162</f>
        <v>0</v>
      </c>
      <c r="S1165" s="58" t="str">
        <f>작성용!AF1162</f>
        <v>오수현</v>
      </c>
      <c r="T1165" s="61" t="str">
        <f>작성용!AG1162</f>
        <v>-</v>
      </c>
      <c r="U1165" s="61" t="str">
        <f>작성용!AH1162</f>
        <v>-</v>
      </c>
      <c r="V1165" s="56">
        <f>작성용!AA1162</f>
        <v>202411</v>
      </c>
      <c r="W1165" s="58" t="str">
        <f>작성용!AC1162</f>
        <v>[6]기타기관펀드(기초자산)</v>
      </c>
      <c r="X1165" s="58">
        <f>작성용!O1162</f>
        <v>0</v>
      </c>
      <c r="Y1165" s="58">
        <f>작성용!P1162</f>
        <v>0</v>
      </c>
      <c r="Z1165" s="58">
        <f>작성용!Q1162</f>
        <v>0</v>
      </c>
      <c r="AA1165" s="56" t="str">
        <f>작성용!AJ1162</f>
        <v>-</v>
      </c>
      <c r="AB1165" s="56">
        <f>작성용!AB1162</f>
        <v>0</v>
      </c>
    </row>
    <row r="1166" spans="1:28" s="12" customFormat="1" ht="16.5" hidden="1" customHeight="1" x14ac:dyDescent="0.3">
      <c r="A1166" s="54">
        <f>작성용!AL1163</f>
        <v>1162</v>
      </c>
      <c r="B1166" s="55" t="str">
        <f>작성용!AI1163</f>
        <v>-</v>
      </c>
      <c r="C1166" s="56" t="str">
        <f>작성용!AK1163</f>
        <v>기초자산</v>
      </c>
      <c r="D1166" s="57" t="str">
        <f>작성용!T1163</f>
        <v>네오위즈홀딩스펀드(기초자산)</v>
      </c>
      <c r="E1166" s="58" t="str">
        <f>작성용!B1163</f>
        <v>IMM세컨더리벤처펀드5호</v>
      </c>
      <c r="F1166" s="58" t="str">
        <f>작성용!C1163</f>
        <v>재평가</v>
      </c>
      <c r="G1166" s="58" t="str">
        <f>작성용!D1163</f>
        <v>다원메닥스</v>
      </c>
      <c r="H1166" s="59">
        <f>작성용!E1163</f>
        <v>1314110350589</v>
      </c>
      <c r="I1166" s="58" t="str">
        <f>작성용!F1163</f>
        <v>A01</v>
      </c>
      <c r="J1166" s="58">
        <f>작성용!G1163</f>
        <v>0</v>
      </c>
      <c r="K1166" s="58" t="str">
        <f>작성용!H1163</f>
        <v>-</v>
      </c>
      <c r="L1166" s="58" t="str">
        <f>작성용!N1163</f>
        <v xml:space="preserve">분기 </v>
      </c>
      <c r="M1166" s="57" t="str">
        <f>작성용!U1163</f>
        <v>2024.09.30</v>
      </c>
      <c r="N1166" s="57">
        <f>작성용!V1163</f>
        <v>45625</v>
      </c>
      <c r="O1166" s="57" t="str">
        <f>작성용!W1163</f>
        <v>보고서제공X</v>
      </c>
      <c r="P1166" s="57" t="str">
        <f>작성용!X1163</f>
        <v>-</v>
      </c>
      <c r="Q1166" s="58" t="str">
        <f>작성용!AD1163</f>
        <v>이문수</v>
      </c>
      <c r="R1166" s="60">
        <f>작성용!AE1163</f>
        <v>0</v>
      </c>
      <c r="S1166" s="58" t="str">
        <f>작성용!AF1163</f>
        <v>이문수</v>
      </c>
      <c r="T1166" s="61" t="str">
        <f>작성용!AG1163</f>
        <v>-</v>
      </c>
      <c r="U1166" s="61" t="str">
        <f>작성용!AH1163</f>
        <v>-</v>
      </c>
      <c r="V1166" s="56">
        <f>작성용!AA1163</f>
        <v>202411</v>
      </c>
      <c r="W1166" s="58" t="str">
        <f>작성용!AC1163</f>
        <v>[6]기타기관펀드(기초자산)</v>
      </c>
      <c r="X1166" s="58">
        <f>작성용!O1163</f>
        <v>0</v>
      </c>
      <c r="Y1166" s="58">
        <f>작성용!P1163</f>
        <v>0</v>
      </c>
      <c r="Z1166" s="58">
        <f>작성용!Q1163</f>
        <v>0</v>
      </c>
      <c r="AA1166" s="56" t="str">
        <f>작성용!AJ1163</f>
        <v>-</v>
      </c>
      <c r="AB1166" s="56">
        <f>작성용!AB1163</f>
        <v>0</v>
      </c>
    </row>
    <row r="1167" spans="1:28" s="12" customFormat="1" ht="16.5" hidden="1" customHeight="1" x14ac:dyDescent="0.3">
      <c r="A1167" s="54">
        <f>작성용!AL1164</f>
        <v>1163</v>
      </c>
      <c r="B1167" s="55" t="str">
        <f>작성용!AI1164</f>
        <v>-</v>
      </c>
      <c r="C1167" s="56" t="str">
        <f>작성용!AK1164</f>
        <v>기초자산</v>
      </c>
      <c r="D1167" s="57" t="str">
        <f>작성용!T1164</f>
        <v>네오위즈홀딩스펀드(기초자산)</v>
      </c>
      <c r="E1167" s="58" t="str">
        <f>작성용!B1164</f>
        <v>IMM세컨더리벤처펀드5호</v>
      </c>
      <c r="F1167" s="58" t="str">
        <f>작성용!C1164</f>
        <v>재평가</v>
      </c>
      <c r="G1167" s="58" t="str">
        <f>작성용!D1164</f>
        <v>엠아이티</v>
      </c>
      <c r="H1167" s="59">
        <f>작성용!E1164</f>
        <v>1341110479035</v>
      </c>
      <c r="I1167" s="58" t="str">
        <f>작성용!F1164</f>
        <v>A01</v>
      </c>
      <c r="J1167" s="58">
        <f>작성용!G1164</f>
        <v>0</v>
      </c>
      <c r="K1167" s="58" t="str">
        <f>작성용!H1164</f>
        <v>-</v>
      </c>
      <c r="L1167" s="58" t="str">
        <f>작성용!N1164</f>
        <v xml:space="preserve">분기 </v>
      </c>
      <c r="M1167" s="57" t="str">
        <f>작성용!U1164</f>
        <v>2024.09.30</v>
      </c>
      <c r="N1167" s="57">
        <f>작성용!V1164</f>
        <v>45625</v>
      </c>
      <c r="O1167" s="57" t="str">
        <f>작성용!W1164</f>
        <v>보고서제공X</v>
      </c>
      <c r="P1167" s="57" t="str">
        <f>작성용!X1164</f>
        <v>-</v>
      </c>
      <c r="Q1167" s="58" t="str">
        <f>작성용!AD1164</f>
        <v>백형진</v>
      </c>
      <c r="R1167" s="60">
        <f>작성용!AE1164</f>
        <v>0</v>
      </c>
      <c r="S1167" s="58" t="str">
        <f>작성용!AF1164</f>
        <v>백형진</v>
      </c>
      <c r="T1167" s="61" t="str">
        <f>작성용!AG1164</f>
        <v>-</v>
      </c>
      <c r="U1167" s="61" t="str">
        <f>작성용!AH1164</f>
        <v>-</v>
      </c>
      <c r="V1167" s="56">
        <f>작성용!AA1164</f>
        <v>202411</v>
      </c>
      <c r="W1167" s="58" t="str">
        <f>작성용!AC1164</f>
        <v>[6]기타기관펀드(기초자산)</v>
      </c>
      <c r="X1167" s="58">
        <f>작성용!O1164</f>
        <v>0</v>
      </c>
      <c r="Y1167" s="58">
        <f>작성용!P1164</f>
        <v>0</v>
      </c>
      <c r="Z1167" s="58">
        <f>작성용!Q1164</f>
        <v>0</v>
      </c>
      <c r="AA1167" s="56" t="str">
        <f>작성용!AJ1164</f>
        <v>-</v>
      </c>
      <c r="AB1167" s="56">
        <f>작성용!AB1164</f>
        <v>0</v>
      </c>
    </row>
    <row r="1168" spans="1:28" s="12" customFormat="1" ht="16.5" hidden="1" customHeight="1" x14ac:dyDescent="0.3">
      <c r="A1168" s="54">
        <f>작성용!AL1165</f>
        <v>1164</v>
      </c>
      <c r="B1168" s="55" t="str">
        <f>작성용!AI1165</f>
        <v>-</v>
      </c>
      <c r="C1168" s="56" t="str">
        <f>작성용!AK1165</f>
        <v>기초자산</v>
      </c>
      <c r="D1168" s="57" t="str">
        <f>작성용!T1165</f>
        <v>네오위즈홀딩스펀드(기초자산)</v>
      </c>
      <c r="E1168" s="58" t="str">
        <f>작성용!B1165</f>
        <v>IMM세컨더리벤처펀드5호</v>
      </c>
      <c r="F1168" s="58" t="str">
        <f>작성용!C1165</f>
        <v>재평가</v>
      </c>
      <c r="G1168" s="58" t="str">
        <f>작성용!D1165</f>
        <v>그래피</v>
      </c>
      <c r="H1168" s="59">
        <f>작성용!E1165</f>
        <v>1101116277580</v>
      </c>
      <c r="I1168" s="58" t="str">
        <f>작성용!F1165</f>
        <v>A07</v>
      </c>
      <c r="J1168" s="58">
        <f>작성용!G1165</f>
        <v>0</v>
      </c>
      <c r="K1168" s="58" t="str">
        <f>작성용!H1165</f>
        <v>-</v>
      </c>
      <c r="L1168" s="58" t="str">
        <f>작성용!N1165</f>
        <v xml:space="preserve">분기 </v>
      </c>
      <c r="M1168" s="57" t="str">
        <f>작성용!U1165</f>
        <v>2024.09.30</v>
      </c>
      <c r="N1168" s="57">
        <f>작성용!V1165</f>
        <v>45625</v>
      </c>
      <c r="O1168" s="57" t="str">
        <f>작성용!W1165</f>
        <v>보고서제공X</v>
      </c>
      <c r="P1168" s="57" t="str">
        <f>작성용!X1165</f>
        <v>-</v>
      </c>
      <c r="Q1168" s="58" t="str">
        <f>작성용!AD1165</f>
        <v>김에스더</v>
      </c>
      <c r="R1168" s="60">
        <f>작성용!AE1165</f>
        <v>0</v>
      </c>
      <c r="S1168" s="58" t="str">
        <f>작성용!AF1165</f>
        <v>김에스더</v>
      </c>
      <c r="T1168" s="61" t="str">
        <f>작성용!AG1165</f>
        <v>-</v>
      </c>
      <c r="U1168" s="61" t="str">
        <f>작성용!AH1165</f>
        <v>-</v>
      </c>
      <c r="V1168" s="56">
        <f>작성용!AA1165</f>
        <v>202411</v>
      </c>
      <c r="W1168" s="58" t="str">
        <f>작성용!AC1165</f>
        <v>[6]기타기관펀드(기초자산)</v>
      </c>
      <c r="X1168" s="58">
        <f>작성용!O1165</f>
        <v>0</v>
      </c>
      <c r="Y1168" s="58">
        <f>작성용!P1165</f>
        <v>0</v>
      </c>
      <c r="Z1168" s="58">
        <f>작성용!Q1165</f>
        <v>0</v>
      </c>
      <c r="AA1168" s="56" t="str">
        <f>작성용!AJ1165</f>
        <v>-</v>
      </c>
      <c r="AB1168" s="56">
        <f>작성용!AB1165</f>
        <v>0</v>
      </c>
    </row>
    <row r="1169" spans="1:28" s="12" customFormat="1" ht="16.5" hidden="1" customHeight="1" x14ac:dyDescent="0.3">
      <c r="A1169" s="54">
        <f>작성용!AL1166</f>
        <v>1165</v>
      </c>
      <c r="B1169" s="55" t="str">
        <f>작성용!AI1166</f>
        <v>-</v>
      </c>
      <c r="C1169" s="56" t="str">
        <f>작성용!AK1166</f>
        <v>기초자산</v>
      </c>
      <c r="D1169" s="57" t="str">
        <f>작성용!T1166</f>
        <v>네오위즈홀딩스펀드(기초자산)</v>
      </c>
      <c r="E1169" s="58" t="str">
        <f>작성용!B1166</f>
        <v>IMM세컨더리벤처펀드5호</v>
      </c>
      <c r="F1169" s="58" t="str">
        <f>작성용!C1166</f>
        <v>재평가</v>
      </c>
      <c r="G1169" s="58" t="str">
        <f>작성용!D1166</f>
        <v>로보에테크놀로지</v>
      </c>
      <c r="H1169" s="59">
        <f>작성용!E1166</f>
        <v>1101117865631</v>
      </c>
      <c r="I1169" s="58" t="str">
        <f>작성용!F1166</f>
        <v>A07</v>
      </c>
      <c r="J1169" s="58">
        <f>작성용!G1166</f>
        <v>0</v>
      </c>
      <c r="K1169" s="58" t="str">
        <f>작성용!H1166</f>
        <v>-</v>
      </c>
      <c r="L1169" s="58" t="str">
        <f>작성용!N1166</f>
        <v xml:space="preserve">분기 </v>
      </c>
      <c r="M1169" s="57" t="str">
        <f>작성용!U1166</f>
        <v>2024.09.30</v>
      </c>
      <c r="N1169" s="57">
        <f>작성용!V1166</f>
        <v>45625</v>
      </c>
      <c r="O1169" s="57" t="str">
        <f>작성용!W1166</f>
        <v>보고서제공X</v>
      </c>
      <c r="P1169" s="57" t="str">
        <f>작성용!X1166</f>
        <v>-</v>
      </c>
      <c r="Q1169" s="58" t="str">
        <f>작성용!AD1166</f>
        <v>조현우</v>
      </c>
      <c r="R1169" s="60">
        <f>작성용!AE1166</f>
        <v>0</v>
      </c>
      <c r="S1169" s="58" t="str">
        <f>작성용!AF1166</f>
        <v>조현우</v>
      </c>
      <c r="T1169" s="61" t="str">
        <f>작성용!AG1166</f>
        <v>-</v>
      </c>
      <c r="U1169" s="61" t="str">
        <f>작성용!AH1166</f>
        <v>-</v>
      </c>
      <c r="V1169" s="56">
        <f>작성용!AA1166</f>
        <v>202411</v>
      </c>
      <c r="W1169" s="58" t="str">
        <f>작성용!AC1166</f>
        <v>[6]기타기관펀드(기초자산)</v>
      </c>
      <c r="X1169" s="58">
        <f>작성용!O1166</f>
        <v>0</v>
      </c>
      <c r="Y1169" s="58">
        <f>작성용!P1166</f>
        <v>0</v>
      </c>
      <c r="Z1169" s="58">
        <f>작성용!Q1166</f>
        <v>0</v>
      </c>
      <c r="AA1169" s="56" t="str">
        <f>작성용!AJ1166</f>
        <v>-</v>
      </c>
      <c r="AB1169" s="56">
        <f>작성용!AB1166</f>
        <v>0</v>
      </c>
    </row>
    <row r="1170" spans="1:28" s="12" customFormat="1" ht="16.5" hidden="1" customHeight="1" x14ac:dyDescent="0.3">
      <c r="A1170" s="54">
        <f>작성용!AL1167</f>
        <v>1166</v>
      </c>
      <c r="B1170" s="55" t="str">
        <f>작성용!AI1167</f>
        <v>-</v>
      </c>
      <c r="C1170" s="56" t="str">
        <f>작성용!AK1167</f>
        <v>기초자산</v>
      </c>
      <c r="D1170" s="57" t="str">
        <f>작성용!T1167</f>
        <v>네오위즈홀딩스펀드(기초자산)</v>
      </c>
      <c r="E1170" s="58" t="str">
        <f>작성용!B1167</f>
        <v>IMM세컨더리벤처펀드5호</v>
      </c>
      <c r="F1170" s="58" t="str">
        <f>작성용!C1167</f>
        <v>재평가</v>
      </c>
      <c r="G1170" s="58" t="str">
        <f>작성용!D1167</f>
        <v>데이블</v>
      </c>
      <c r="H1170" s="59">
        <f>작성용!E1167</f>
        <v>1101115715903</v>
      </c>
      <c r="I1170" s="58" t="str">
        <f>작성용!F1167</f>
        <v>A01</v>
      </c>
      <c r="J1170" s="58">
        <f>작성용!G1167</f>
        <v>0</v>
      </c>
      <c r="K1170" s="58" t="str">
        <f>작성용!H1167</f>
        <v>-</v>
      </c>
      <c r="L1170" s="58" t="str">
        <f>작성용!N1167</f>
        <v xml:space="preserve">분기 </v>
      </c>
      <c r="M1170" s="57" t="str">
        <f>작성용!U1167</f>
        <v>2024.09.30</v>
      </c>
      <c r="N1170" s="57">
        <f>작성용!V1167</f>
        <v>45625</v>
      </c>
      <c r="O1170" s="57" t="str">
        <f>작성용!W1167</f>
        <v>보고서제공X</v>
      </c>
      <c r="P1170" s="57" t="str">
        <f>작성용!X1167</f>
        <v>-</v>
      </c>
      <c r="Q1170" s="58" t="str">
        <f>작성용!AD1167</f>
        <v>정재형</v>
      </c>
      <c r="R1170" s="60">
        <f>작성용!AE1167</f>
        <v>0.4</v>
      </c>
      <c r="S1170" s="58" t="str">
        <f>작성용!AF1167</f>
        <v>정재형</v>
      </c>
      <c r="T1170" s="61" t="str">
        <f>작성용!AG1167</f>
        <v>-</v>
      </c>
      <c r="U1170" s="61" t="str">
        <f>작성용!AH1167</f>
        <v>-</v>
      </c>
      <c r="V1170" s="56">
        <f>작성용!AA1167</f>
        <v>202411</v>
      </c>
      <c r="W1170" s="58" t="str">
        <f>작성용!AC1167</f>
        <v>[6]기타기관펀드(기초자산)</v>
      </c>
      <c r="X1170" s="58">
        <f>작성용!O1167</f>
        <v>0</v>
      </c>
      <c r="Y1170" s="58">
        <f>작성용!P1167</f>
        <v>0</v>
      </c>
      <c r="Z1170" s="58">
        <f>작성용!Q1167</f>
        <v>0</v>
      </c>
      <c r="AA1170" s="56" t="str">
        <f>작성용!AJ1167</f>
        <v>-</v>
      </c>
      <c r="AB1170" s="56">
        <f>작성용!AB1167</f>
        <v>0</v>
      </c>
    </row>
    <row r="1171" spans="1:28" s="12" customFormat="1" ht="16.5" hidden="1" customHeight="1" x14ac:dyDescent="0.3">
      <c r="A1171" s="54">
        <f>작성용!AL1168</f>
        <v>1167</v>
      </c>
      <c r="B1171" s="55" t="str">
        <f>작성용!AI1168</f>
        <v>-</v>
      </c>
      <c r="C1171" s="56" t="str">
        <f>작성용!AK1168</f>
        <v>기초자산</v>
      </c>
      <c r="D1171" s="57" t="str">
        <f>작성용!T1168</f>
        <v>네오위즈홀딩스펀드(기초자산)</v>
      </c>
      <c r="E1171" s="58" t="str">
        <f>작성용!B1168</f>
        <v>IMM세컨더리벤처펀드5호</v>
      </c>
      <c r="F1171" s="58" t="str">
        <f>작성용!C1168</f>
        <v>재평가</v>
      </c>
      <c r="G1171" s="58" t="str">
        <f>작성용!D1168</f>
        <v>코넥</v>
      </c>
      <c r="H1171" s="59">
        <f>작성용!E1168</f>
        <v>1614110012696</v>
      </c>
      <c r="I1171" s="58" t="str">
        <f>작성용!F1168</f>
        <v>A07</v>
      </c>
      <c r="J1171" s="58">
        <f>작성용!G1168</f>
        <v>0</v>
      </c>
      <c r="K1171" s="58" t="str">
        <f>작성용!H1168</f>
        <v>-</v>
      </c>
      <c r="L1171" s="58" t="str">
        <f>작성용!N1168</f>
        <v xml:space="preserve">분기 </v>
      </c>
      <c r="M1171" s="57" t="str">
        <f>작성용!U1168</f>
        <v>2024.09.30</v>
      </c>
      <c r="N1171" s="57">
        <f>작성용!V1168</f>
        <v>45625</v>
      </c>
      <c r="O1171" s="57" t="str">
        <f>작성용!W1168</f>
        <v>보고서제공X</v>
      </c>
      <c r="P1171" s="57" t="str">
        <f>작성용!X1168</f>
        <v>-</v>
      </c>
      <c r="Q1171" s="58" t="str">
        <f>작성용!AD1168</f>
        <v>변혜진</v>
      </c>
      <c r="R1171" s="60">
        <f>작성용!AE1168</f>
        <v>0</v>
      </c>
      <c r="S1171" s="58" t="str">
        <f>작성용!AF1168</f>
        <v>변혜진</v>
      </c>
      <c r="T1171" s="61" t="str">
        <f>작성용!AG1168</f>
        <v>-</v>
      </c>
      <c r="U1171" s="61" t="str">
        <f>작성용!AH1168</f>
        <v>-</v>
      </c>
      <c r="V1171" s="56">
        <f>작성용!AA1168</f>
        <v>202411</v>
      </c>
      <c r="W1171" s="58" t="str">
        <f>작성용!AC1168</f>
        <v>[6]기타기관펀드(기초자산)</v>
      </c>
      <c r="X1171" s="58">
        <f>작성용!O1168</f>
        <v>0</v>
      </c>
      <c r="Y1171" s="58">
        <f>작성용!P1168</f>
        <v>0</v>
      </c>
      <c r="Z1171" s="58">
        <f>작성용!Q1168</f>
        <v>0</v>
      </c>
      <c r="AA1171" s="56" t="str">
        <f>작성용!AJ1168</f>
        <v>-</v>
      </c>
      <c r="AB1171" s="56">
        <f>작성용!AB1168</f>
        <v>0</v>
      </c>
    </row>
    <row r="1172" spans="1:28" s="12" customFormat="1" ht="16.5" hidden="1" customHeight="1" x14ac:dyDescent="0.3">
      <c r="A1172" s="54">
        <f>작성용!AL1169</f>
        <v>1168</v>
      </c>
      <c r="B1172" s="55" t="str">
        <f>작성용!AI1169</f>
        <v>-</v>
      </c>
      <c r="C1172" s="56" t="str">
        <f>작성용!AK1169</f>
        <v>기초자산</v>
      </c>
      <c r="D1172" s="57" t="str">
        <f>작성용!T1169</f>
        <v>네오위즈홀딩스펀드(기초자산)</v>
      </c>
      <c r="E1172" s="58" t="str">
        <f>작성용!B1169</f>
        <v>IMM세컨더리벤처펀드5호</v>
      </c>
      <c r="F1172" s="58" t="str">
        <f>작성용!C1169</f>
        <v>재평가</v>
      </c>
      <c r="G1172" s="58" t="str">
        <f>작성용!D1169</f>
        <v>아이디어허브</v>
      </c>
      <c r="H1172" s="59">
        <f>작성용!E1169</f>
        <v>1101116239407</v>
      </c>
      <c r="I1172" s="58" t="str">
        <f>작성용!F1169</f>
        <v>A07</v>
      </c>
      <c r="J1172" s="58">
        <f>작성용!G1169</f>
        <v>1</v>
      </c>
      <c r="K1172" s="58" t="str">
        <f>작성용!H1169</f>
        <v>-</v>
      </c>
      <c r="L1172" s="58" t="str">
        <f>작성용!N1169</f>
        <v xml:space="preserve">분기 </v>
      </c>
      <c r="M1172" s="57" t="str">
        <f>작성용!U1169</f>
        <v>2024.09.30</v>
      </c>
      <c r="N1172" s="57">
        <f>작성용!V1169</f>
        <v>45625</v>
      </c>
      <c r="O1172" s="57" t="str">
        <f>작성용!W1169</f>
        <v>보고서제공X</v>
      </c>
      <c r="P1172" s="57" t="str">
        <f>작성용!X1169</f>
        <v>-</v>
      </c>
      <c r="Q1172" s="58" t="str">
        <f>작성용!AD1169</f>
        <v>오수현</v>
      </c>
      <c r="R1172" s="60">
        <f>작성용!AE1169</f>
        <v>0</v>
      </c>
      <c r="S1172" s="58" t="str">
        <f>작성용!AF1169</f>
        <v>오수현</v>
      </c>
      <c r="T1172" s="61" t="str">
        <f>작성용!AG1169</f>
        <v>-</v>
      </c>
      <c r="U1172" s="61" t="str">
        <f>작성용!AH1169</f>
        <v>-</v>
      </c>
      <c r="V1172" s="56">
        <f>작성용!AA1169</f>
        <v>202411</v>
      </c>
      <c r="W1172" s="58" t="str">
        <f>작성용!AC1169</f>
        <v>[6]기타기관펀드(기초자산)</v>
      </c>
      <c r="X1172" s="58">
        <f>작성용!O1169</f>
        <v>0</v>
      </c>
      <c r="Y1172" s="58">
        <f>작성용!P1169</f>
        <v>0</v>
      </c>
      <c r="Z1172" s="58">
        <f>작성용!Q1169</f>
        <v>0</v>
      </c>
      <c r="AA1172" s="56" t="str">
        <f>작성용!AJ1169</f>
        <v>-</v>
      </c>
      <c r="AB1172" s="56">
        <f>작성용!AB1169</f>
        <v>0</v>
      </c>
    </row>
    <row r="1173" spans="1:28" s="12" customFormat="1" ht="16.5" hidden="1" customHeight="1" x14ac:dyDescent="0.3">
      <c r="A1173" s="54">
        <f>작성용!AL1170</f>
        <v>1169</v>
      </c>
      <c r="B1173" s="55" t="str">
        <f>작성용!AI1170</f>
        <v>-</v>
      </c>
      <c r="C1173" s="56" t="str">
        <f>작성용!AK1170</f>
        <v>기초자산</v>
      </c>
      <c r="D1173" s="57" t="str">
        <f>작성용!T1170</f>
        <v>네오위즈홀딩스펀드(기초자산)</v>
      </c>
      <c r="E1173" s="58" t="str">
        <f>작성용!B1170</f>
        <v>IMM세컨더리벤처펀드5호</v>
      </c>
      <c r="F1173" s="58" t="str">
        <f>작성용!C1170</f>
        <v>재평가</v>
      </c>
      <c r="G1173" s="58" t="str">
        <f>작성용!D1170</f>
        <v>아이디어허브</v>
      </c>
      <c r="H1173" s="59">
        <f>작성용!E1170</f>
        <v>1101116239407</v>
      </c>
      <c r="I1173" s="58" t="str">
        <f>작성용!F1170</f>
        <v>A07</v>
      </c>
      <c r="J1173" s="58">
        <f>작성용!G1170</f>
        <v>2</v>
      </c>
      <c r="K1173" s="58" t="str">
        <f>작성용!H1170</f>
        <v>-</v>
      </c>
      <c r="L1173" s="58" t="str">
        <f>작성용!N1170</f>
        <v xml:space="preserve">분기 </v>
      </c>
      <c r="M1173" s="57" t="str">
        <f>작성용!U1170</f>
        <v>2024.09.30</v>
      </c>
      <c r="N1173" s="57">
        <f>작성용!V1170</f>
        <v>45625</v>
      </c>
      <c r="O1173" s="57" t="str">
        <f>작성용!W1170</f>
        <v>보고서제공X</v>
      </c>
      <c r="P1173" s="57" t="str">
        <f>작성용!X1170</f>
        <v>-</v>
      </c>
      <c r="Q1173" s="58" t="str">
        <f>작성용!AD1170</f>
        <v>오수현</v>
      </c>
      <c r="R1173" s="60">
        <f>작성용!AE1170</f>
        <v>0</v>
      </c>
      <c r="S1173" s="58" t="str">
        <f>작성용!AF1170</f>
        <v>오수현</v>
      </c>
      <c r="T1173" s="61" t="str">
        <f>작성용!AG1170</f>
        <v>-</v>
      </c>
      <c r="U1173" s="61" t="str">
        <f>작성용!AH1170</f>
        <v>-</v>
      </c>
      <c r="V1173" s="56">
        <f>작성용!AA1170</f>
        <v>202411</v>
      </c>
      <c r="W1173" s="58" t="str">
        <f>작성용!AC1170</f>
        <v>[6]기타기관펀드(기초자산)</v>
      </c>
      <c r="X1173" s="58">
        <f>작성용!O1170</f>
        <v>0</v>
      </c>
      <c r="Y1173" s="58">
        <f>작성용!P1170</f>
        <v>0</v>
      </c>
      <c r="Z1173" s="58">
        <f>작성용!Q1170</f>
        <v>0</v>
      </c>
      <c r="AA1173" s="56" t="str">
        <f>작성용!AJ1170</f>
        <v>-</v>
      </c>
      <c r="AB1173" s="56">
        <f>작성용!AB1170</f>
        <v>0</v>
      </c>
    </row>
    <row r="1174" spans="1:28" s="12" customFormat="1" ht="16.5" hidden="1" customHeight="1" x14ac:dyDescent="0.3">
      <c r="A1174" s="54">
        <f>작성용!AL1171</f>
        <v>1170</v>
      </c>
      <c r="B1174" s="55" t="str">
        <f>작성용!AI1171</f>
        <v>-</v>
      </c>
      <c r="C1174" s="56" t="str">
        <f>작성용!AK1171</f>
        <v>기초자산</v>
      </c>
      <c r="D1174" s="57" t="str">
        <f>작성용!T1171</f>
        <v>네오위즈홀딩스펀드(기초자산)</v>
      </c>
      <c r="E1174" s="58" t="str">
        <f>작성용!B1171</f>
        <v>IMM세컨더리벤처펀드5호</v>
      </c>
      <c r="F1174" s="58" t="str">
        <f>작성용!C1171</f>
        <v>재평가</v>
      </c>
      <c r="G1174" s="58" t="str">
        <f>작성용!D1171</f>
        <v>TimeTree, Inc.</v>
      </c>
      <c r="H1174" s="59" t="str">
        <f>작성용!E1171</f>
        <v>KBP2021110044</v>
      </c>
      <c r="I1174" s="58" t="str">
        <f>작성용!F1171</f>
        <v>A07</v>
      </c>
      <c r="J1174" s="58">
        <f>작성용!G1171</f>
        <v>2</v>
      </c>
      <c r="K1174" s="58" t="str">
        <f>작성용!H1171</f>
        <v>-</v>
      </c>
      <c r="L1174" s="58" t="str">
        <f>작성용!N1171</f>
        <v xml:space="preserve">분기 </v>
      </c>
      <c r="M1174" s="57" t="str">
        <f>작성용!U1171</f>
        <v>2024.09.30</v>
      </c>
      <c r="N1174" s="57">
        <f>작성용!V1171</f>
        <v>45625</v>
      </c>
      <c r="O1174" s="57" t="str">
        <f>작성용!W1171</f>
        <v>보고서제공X</v>
      </c>
      <c r="P1174" s="57" t="str">
        <f>작성용!X1171</f>
        <v>-</v>
      </c>
      <c r="Q1174" s="58" t="str">
        <f>작성용!AD1171</f>
        <v>신원준</v>
      </c>
      <c r="R1174" s="60">
        <f>작성용!AE1171</f>
        <v>0.4</v>
      </c>
      <c r="S1174" s="58" t="str">
        <f>작성용!AF1171</f>
        <v>신원준</v>
      </c>
      <c r="T1174" s="61" t="str">
        <f>작성용!AG1171</f>
        <v>-</v>
      </c>
      <c r="U1174" s="61" t="str">
        <f>작성용!AH1171</f>
        <v>-</v>
      </c>
      <c r="V1174" s="56">
        <f>작성용!AA1171</f>
        <v>202411</v>
      </c>
      <c r="W1174" s="58" t="str">
        <f>작성용!AC1171</f>
        <v>[6]기타기관펀드(기초자산)</v>
      </c>
      <c r="X1174" s="58">
        <f>작성용!O1171</f>
        <v>0</v>
      </c>
      <c r="Y1174" s="58">
        <f>작성용!P1171</f>
        <v>0</v>
      </c>
      <c r="Z1174" s="58">
        <f>작성용!Q1171</f>
        <v>0</v>
      </c>
      <c r="AA1174" s="56" t="str">
        <f>작성용!AJ1171</f>
        <v>-</v>
      </c>
      <c r="AB1174" s="56">
        <f>작성용!AB1171</f>
        <v>0</v>
      </c>
    </row>
    <row r="1175" spans="1:28" s="12" customFormat="1" ht="16.5" hidden="1" customHeight="1" x14ac:dyDescent="0.3">
      <c r="A1175" s="54">
        <f>작성용!AL1172</f>
        <v>1171</v>
      </c>
      <c r="B1175" s="55" t="str">
        <f>작성용!AI1172</f>
        <v>-</v>
      </c>
      <c r="C1175" s="56" t="str">
        <f>작성용!AK1172</f>
        <v>기초자산</v>
      </c>
      <c r="D1175" s="57" t="str">
        <f>작성용!T1172</f>
        <v>네오위즈홀딩스펀드(기초자산)</v>
      </c>
      <c r="E1175" s="58" t="str">
        <f>작성용!B1172</f>
        <v>IMM세컨더리벤처펀드5호</v>
      </c>
      <c r="F1175" s="58" t="str">
        <f>작성용!C1172</f>
        <v>재평가</v>
      </c>
      <c r="G1175" s="58" t="str">
        <f>작성용!D1172</f>
        <v>노머스</v>
      </c>
      <c r="H1175" s="59">
        <f>작성용!E1172</f>
        <v>1101117042247</v>
      </c>
      <c r="I1175" s="58" t="str">
        <f>작성용!F1172</f>
        <v>A01</v>
      </c>
      <c r="J1175" s="58">
        <f>작성용!G1172</f>
        <v>0</v>
      </c>
      <c r="K1175" s="58" t="str">
        <f>작성용!H1172</f>
        <v>-</v>
      </c>
      <c r="L1175" s="58" t="str">
        <f>작성용!N1172</f>
        <v>분기</v>
      </c>
      <c r="M1175" s="57" t="str">
        <f>작성용!U1172</f>
        <v>2024.09.30</v>
      </c>
      <c r="N1175" s="57">
        <f>작성용!V1172</f>
        <v>45625</v>
      </c>
      <c r="O1175" s="57" t="str">
        <f>작성용!W1172</f>
        <v>보고서제공X</v>
      </c>
      <c r="P1175" s="57" t="str">
        <f>작성용!X1172</f>
        <v>-</v>
      </c>
      <c r="Q1175" s="58" t="str">
        <f>작성용!AD1172</f>
        <v>최수민</v>
      </c>
      <c r="R1175" s="60">
        <f>작성용!AE1172</f>
        <v>0.4</v>
      </c>
      <c r="S1175" s="58" t="str">
        <f>작성용!AF1172</f>
        <v>최수민</v>
      </c>
      <c r="T1175" s="61" t="str">
        <f>작성용!AG1172</f>
        <v>-</v>
      </c>
      <c r="U1175" s="61" t="str">
        <f>작성용!AH1172</f>
        <v>-</v>
      </c>
      <c r="V1175" s="56">
        <f>작성용!AA1172</f>
        <v>202411</v>
      </c>
      <c r="W1175" s="58" t="str">
        <f>작성용!AC1172</f>
        <v>[6]기타기관펀드(기초자산)</v>
      </c>
      <c r="X1175" s="58">
        <f>작성용!O1172</f>
        <v>0</v>
      </c>
      <c r="Y1175" s="58">
        <f>작성용!P1172</f>
        <v>0</v>
      </c>
      <c r="Z1175" s="58">
        <f>작성용!Q1172</f>
        <v>0</v>
      </c>
      <c r="AA1175" s="56" t="str">
        <f>작성용!AJ1172</f>
        <v>-</v>
      </c>
      <c r="AB1175" s="56">
        <f>작성용!AB1172</f>
        <v>0</v>
      </c>
    </row>
    <row r="1176" spans="1:28" s="12" customFormat="1" ht="16.5" hidden="1" customHeight="1" x14ac:dyDescent="0.3">
      <c r="A1176" s="54">
        <f>작성용!AL1173</f>
        <v>1172</v>
      </c>
      <c r="B1176" s="55" t="str">
        <f>작성용!AI1173</f>
        <v>-</v>
      </c>
      <c r="C1176" s="56" t="str">
        <f>작성용!AK1173</f>
        <v>기초자산</v>
      </c>
      <c r="D1176" s="57" t="str">
        <f>작성용!T1173</f>
        <v>네오위즈홀딩스펀드(기초자산)</v>
      </c>
      <c r="E1176" s="58" t="str">
        <f>작성용!B1173</f>
        <v>IMM세컨더리벤처펀드5호</v>
      </c>
      <c r="F1176" s="58" t="str">
        <f>작성용!C1173</f>
        <v>재평가</v>
      </c>
      <c r="G1176" s="58" t="str">
        <f>작성용!D1173</f>
        <v>엔피코어</v>
      </c>
      <c r="H1176" s="59">
        <f>작성용!E1173</f>
        <v>1101114001767</v>
      </c>
      <c r="I1176" s="58" t="str">
        <f>작성용!F1173</f>
        <v>A01</v>
      </c>
      <c r="J1176" s="58">
        <f>작성용!G1173</f>
        <v>0</v>
      </c>
      <c r="K1176" s="58" t="str">
        <f>작성용!H1173</f>
        <v>-</v>
      </c>
      <c r="L1176" s="58" t="str">
        <f>작성용!N1173</f>
        <v>분기</v>
      </c>
      <c r="M1176" s="57" t="str">
        <f>작성용!U1173</f>
        <v>2024.09.30</v>
      </c>
      <c r="N1176" s="57">
        <f>작성용!V1173</f>
        <v>45625</v>
      </c>
      <c r="O1176" s="57" t="str">
        <f>작성용!W1173</f>
        <v>보고서제공X</v>
      </c>
      <c r="P1176" s="57" t="str">
        <f>작성용!X1173</f>
        <v>-</v>
      </c>
      <c r="Q1176" s="58" t="str">
        <f>작성용!AD1173</f>
        <v>백형진</v>
      </c>
      <c r="R1176" s="60">
        <f>작성용!AE1173</f>
        <v>0</v>
      </c>
      <c r="S1176" s="58" t="str">
        <f>작성용!AF1173</f>
        <v>백형진</v>
      </c>
      <c r="T1176" s="61" t="str">
        <f>작성용!AG1173</f>
        <v>-</v>
      </c>
      <c r="U1176" s="61" t="str">
        <f>작성용!AH1173</f>
        <v>-</v>
      </c>
      <c r="V1176" s="56">
        <f>작성용!AA1173</f>
        <v>202411</v>
      </c>
      <c r="W1176" s="58" t="str">
        <f>작성용!AC1173</f>
        <v>[6]기타기관펀드(기초자산)</v>
      </c>
      <c r="X1176" s="58">
        <f>작성용!O1173</f>
        <v>0</v>
      </c>
      <c r="Y1176" s="58">
        <f>작성용!P1173</f>
        <v>0</v>
      </c>
      <c r="Z1176" s="58">
        <f>작성용!Q1173</f>
        <v>0</v>
      </c>
      <c r="AA1176" s="56" t="str">
        <f>작성용!AJ1173</f>
        <v>-</v>
      </c>
      <c r="AB1176" s="56">
        <f>작성용!AB1173</f>
        <v>0</v>
      </c>
    </row>
    <row r="1177" spans="1:28" s="12" customFormat="1" ht="16.5" hidden="1" customHeight="1" x14ac:dyDescent="0.3">
      <c r="A1177" s="54">
        <f>작성용!AL1174</f>
        <v>1173</v>
      </c>
      <c r="B1177" s="55" t="str">
        <f>작성용!AI1174</f>
        <v>-</v>
      </c>
      <c r="C1177" s="56" t="str">
        <f>작성용!AK1174</f>
        <v>기초자산</v>
      </c>
      <c r="D1177" s="57" t="str">
        <f>작성용!T1174</f>
        <v>네오위즈홀딩스펀드(기초자산)</v>
      </c>
      <c r="E1177" s="58" t="str">
        <f>작성용!B1174</f>
        <v>IMM세컨더리벤처펀드5호</v>
      </c>
      <c r="F1177" s="58" t="str">
        <f>작성용!C1174</f>
        <v>재평가</v>
      </c>
      <c r="G1177" s="58" t="str">
        <f>작성용!D1174</f>
        <v>엔피코어</v>
      </c>
      <c r="H1177" s="59">
        <f>작성용!E1174</f>
        <v>1101114001767</v>
      </c>
      <c r="I1177" s="58" t="str">
        <f>작성용!F1174</f>
        <v>A07</v>
      </c>
      <c r="J1177" s="58">
        <f>작성용!G1174</f>
        <v>0</v>
      </c>
      <c r="K1177" s="58" t="str">
        <f>작성용!H1174</f>
        <v>-</v>
      </c>
      <c r="L1177" s="58" t="str">
        <f>작성용!N1174</f>
        <v>분기</v>
      </c>
      <c r="M1177" s="57" t="str">
        <f>작성용!U1174</f>
        <v>2024.09.30</v>
      </c>
      <c r="N1177" s="57">
        <f>작성용!V1174</f>
        <v>45625</v>
      </c>
      <c r="O1177" s="57" t="str">
        <f>작성용!W1174</f>
        <v>보고서제공X</v>
      </c>
      <c r="P1177" s="57" t="str">
        <f>작성용!X1174</f>
        <v>-</v>
      </c>
      <c r="Q1177" s="58" t="str">
        <f>작성용!AD1174</f>
        <v>백형진</v>
      </c>
      <c r="R1177" s="60">
        <f>작성용!AE1174</f>
        <v>0</v>
      </c>
      <c r="S1177" s="58" t="str">
        <f>작성용!AF1174</f>
        <v>백형진</v>
      </c>
      <c r="T1177" s="61" t="str">
        <f>작성용!AG1174</f>
        <v>-</v>
      </c>
      <c r="U1177" s="61" t="str">
        <f>작성용!AH1174</f>
        <v>-</v>
      </c>
      <c r="V1177" s="56">
        <f>작성용!AA1174</f>
        <v>202411</v>
      </c>
      <c r="W1177" s="58" t="str">
        <f>작성용!AC1174</f>
        <v>[6]기타기관펀드(기초자산)</v>
      </c>
      <c r="X1177" s="58">
        <f>작성용!O1174</f>
        <v>0</v>
      </c>
      <c r="Y1177" s="58">
        <f>작성용!P1174</f>
        <v>0</v>
      </c>
      <c r="Z1177" s="58">
        <f>작성용!Q1174</f>
        <v>0</v>
      </c>
      <c r="AA1177" s="56" t="str">
        <f>작성용!AJ1174</f>
        <v>-</v>
      </c>
      <c r="AB1177" s="56">
        <f>작성용!AB1174</f>
        <v>0</v>
      </c>
    </row>
    <row r="1178" spans="1:28" s="12" customFormat="1" ht="16.5" hidden="1" customHeight="1" x14ac:dyDescent="0.3">
      <c r="A1178" s="54">
        <f>작성용!AL1175</f>
        <v>1174</v>
      </c>
      <c r="B1178" s="55" t="str">
        <f>작성용!AI1175</f>
        <v>-</v>
      </c>
      <c r="C1178" s="56" t="str">
        <f>작성용!AK1175</f>
        <v>기초자산</v>
      </c>
      <c r="D1178" s="57" t="str">
        <f>작성용!T1175</f>
        <v>네오위즈홀딩스펀드(기초자산)</v>
      </c>
      <c r="E1178" s="58" t="str">
        <f>작성용!B1175</f>
        <v>IMM세컨더리벤처펀드5호</v>
      </c>
      <c r="F1178" s="58" t="str">
        <f>작성용!C1175</f>
        <v>재평가</v>
      </c>
      <c r="G1178" s="58" t="str">
        <f>작성용!D1175</f>
        <v>오렌지스퀘어(구,벨소프트)</v>
      </c>
      <c r="H1178" s="59">
        <f>작성용!E1175</f>
        <v>1101115075141</v>
      </c>
      <c r="I1178" s="58" t="str">
        <f>작성용!F1175</f>
        <v>A07</v>
      </c>
      <c r="J1178" s="58">
        <f>작성용!G1175</f>
        <v>0</v>
      </c>
      <c r="K1178" s="58" t="str">
        <f>작성용!H1175</f>
        <v>-</v>
      </c>
      <c r="L1178" s="58" t="str">
        <f>작성용!N1175</f>
        <v>분기</v>
      </c>
      <c r="M1178" s="57" t="str">
        <f>작성용!U1175</f>
        <v>2024.09.30</v>
      </c>
      <c r="N1178" s="57">
        <f>작성용!V1175</f>
        <v>45625</v>
      </c>
      <c r="O1178" s="57" t="str">
        <f>작성용!W1175</f>
        <v>보고서제공X</v>
      </c>
      <c r="P1178" s="57" t="str">
        <f>작성용!X1175</f>
        <v>-</v>
      </c>
      <c r="Q1178" s="58" t="str">
        <f>작성용!AD1175</f>
        <v>윤광일</v>
      </c>
      <c r="R1178" s="60">
        <f>작성용!AE1175</f>
        <v>0</v>
      </c>
      <c r="S1178" s="58" t="str">
        <f>작성용!AF1175</f>
        <v>윤광일</v>
      </c>
      <c r="T1178" s="61" t="str">
        <f>작성용!AG1175</f>
        <v>-</v>
      </c>
      <c r="U1178" s="61" t="str">
        <f>작성용!AH1175</f>
        <v>-</v>
      </c>
      <c r="V1178" s="56">
        <f>작성용!AA1175</f>
        <v>202411</v>
      </c>
      <c r="W1178" s="58" t="str">
        <f>작성용!AC1175</f>
        <v>[6]기타기관펀드(기초자산)</v>
      </c>
      <c r="X1178" s="58">
        <f>작성용!O1175</f>
        <v>0</v>
      </c>
      <c r="Y1178" s="58">
        <f>작성용!P1175</f>
        <v>0</v>
      </c>
      <c r="Z1178" s="58">
        <f>작성용!Q1175</f>
        <v>0</v>
      </c>
      <c r="AA1178" s="56" t="str">
        <f>작성용!AJ1175</f>
        <v>-</v>
      </c>
      <c r="AB1178" s="56">
        <f>작성용!AB1175</f>
        <v>0</v>
      </c>
    </row>
    <row r="1179" spans="1:28" s="12" customFormat="1" ht="16.5" hidden="1" customHeight="1" x14ac:dyDescent="0.3">
      <c r="A1179" s="54">
        <f>작성용!AL1176</f>
        <v>1175</v>
      </c>
      <c r="B1179" s="55" t="str">
        <f>작성용!AI1176</f>
        <v>-</v>
      </c>
      <c r="C1179" s="56" t="str">
        <f>작성용!AK1176</f>
        <v>기초자산</v>
      </c>
      <c r="D1179" s="57" t="str">
        <f>작성용!T1176</f>
        <v>네오위즈홀딩스펀드(기초자산)</v>
      </c>
      <c r="E1179" s="58" t="str">
        <f>작성용!B1176</f>
        <v>IMM세컨더리벤처펀드5호</v>
      </c>
      <c r="F1179" s="58" t="str">
        <f>작성용!C1176</f>
        <v>재평가</v>
      </c>
      <c r="G1179" s="58" t="str">
        <f>작성용!D1176</f>
        <v>오렌지스퀘어(구,벨소프트)</v>
      </c>
      <c r="H1179" s="59">
        <f>작성용!E1176</f>
        <v>1101115075141</v>
      </c>
      <c r="I1179" s="58" t="str">
        <f>작성용!F1176</f>
        <v>A07</v>
      </c>
      <c r="J1179" s="58">
        <f>작성용!G1176</f>
        <v>1</v>
      </c>
      <c r="K1179" s="58" t="str">
        <f>작성용!H1176</f>
        <v>-</v>
      </c>
      <c r="L1179" s="58" t="str">
        <f>작성용!N1176</f>
        <v>분기</v>
      </c>
      <c r="M1179" s="57" t="str">
        <f>작성용!U1176</f>
        <v>2024.09.30</v>
      </c>
      <c r="N1179" s="57">
        <f>작성용!V1176</f>
        <v>45625</v>
      </c>
      <c r="O1179" s="57" t="str">
        <f>작성용!W1176</f>
        <v>보고서제공X</v>
      </c>
      <c r="P1179" s="57" t="str">
        <f>작성용!X1176</f>
        <v>-</v>
      </c>
      <c r="Q1179" s="58" t="str">
        <f>작성용!AD1176</f>
        <v>윤광일</v>
      </c>
      <c r="R1179" s="60">
        <f>작성용!AE1176</f>
        <v>0</v>
      </c>
      <c r="S1179" s="58" t="str">
        <f>작성용!AF1176</f>
        <v>윤광일</v>
      </c>
      <c r="T1179" s="61" t="str">
        <f>작성용!AG1176</f>
        <v>-</v>
      </c>
      <c r="U1179" s="61" t="str">
        <f>작성용!AH1176</f>
        <v>-</v>
      </c>
      <c r="V1179" s="56">
        <f>작성용!AA1176</f>
        <v>202411</v>
      </c>
      <c r="W1179" s="58" t="str">
        <f>작성용!AC1176</f>
        <v>[6]기타기관펀드(기초자산)</v>
      </c>
      <c r="X1179" s="58">
        <f>작성용!O1176</f>
        <v>0</v>
      </c>
      <c r="Y1179" s="58">
        <f>작성용!P1176</f>
        <v>0</v>
      </c>
      <c r="Z1179" s="58">
        <f>작성용!Q1176</f>
        <v>0</v>
      </c>
      <c r="AA1179" s="56" t="str">
        <f>작성용!AJ1176</f>
        <v>-</v>
      </c>
      <c r="AB1179" s="56">
        <f>작성용!AB1176</f>
        <v>0</v>
      </c>
    </row>
    <row r="1180" spans="1:28" s="12" customFormat="1" ht="16.5" hidden="1" customHeight="1" x14ac:dyDescent="0.3">
      <c r="A1180" s="54">
        <f>작성용!AL1177</f>
        <v>1176</v>
      </c>
      <c r="B1180" s="55" t="str">
        <f>작성용!AI1177</f>
        <v>-</v>
      </c>
      <c r="C1180" s="56" t="str">
        <f>작성용!AK1177</f>
        <v>기초자산</v>
      </c>
      <c r="D1180" s="57" t="str">
        <f>작성용!T1177</f>
        <v>네오위즈홀딩스펀드(기초자산)</v>
      </c>
      <c r="E1180" s="58" t="str">
        <f>작성용!B1177</f>
        <v>IMM세컨더리벤처펀드5호</v>
      </c>
      <c r="F1180" s="58" t="str">
        <f>작성용!C1177</f>
        <v>재평가</v>
      </c>
      <c r="G1180" s="58" t="str">
        <f>작성용!D1177</f>
        <v>배터리솔루션즈(구,세기리텍)</v>
      </c>
      <c r="H1180" s="59">
        <f>작성용!E1177</f>
        <v>1945110008610</v>
      </c>
      <c r="I1180" s="58" t="str">
        <f>작성용!F1177</f>
        <v>A01</v>
      </c>
      <c r="J1180" s="58">
        <f>작성용!G1177</f>
        <v>0</v>
      </c>
      <c r="K1180" s="58" t="str">
        <f>작성용!H1177</f>
        <v>-</v>
      </c>
      <c r="L1180" s="58" t="str">
        <f>작성용!N1177</f>
        <v>분기</v>
      </c>
      <c r="M1180" s="57" t="str">
        <f>작성용!U1177</f>
        <v>2024.09.30</v>
      </c>
      <c r="N1180" s="57">
        <f>작성용!V1177</f>
        <v>45625</v>
      </c>
      <c r="O1180" s="57" t="str">
        <f>작성용!W1177</f>
        <v>보고서제공X</v>
      </c>
      <c r="P1180" s="57" t="str">
        <f>작성용!X1177</f>
        <v>-</v>
      </c>
      <c r="Q1180" s="58" t="str">
        <f>작성용!AD1177</f>
        <v>윤광일</v>
      </c>
      <c r="R1180" s="60">
        <f>작성용!AE1177</f>
        <v>0.4</v>
      </c>
      <c r="S1180" s="58" t="str">
        <f>작성용!AF1177</f>
        <v>윤광일</v>
      </c>
      <c r="T1180" s="61" t="str">
        <f>작성용!AG1177</f>
        <v>-</v>
      </c>
      <c r="U1180" s="61" t="str">
        <f>작성용!AH1177</f>
        <v>-</v>
      </c>
      <c r="V1180" s="56">
        <f>작성용!AA1177</f>
        <v>202411</v>
      </c>
      <c r="W1180" s="58" t="str">
        <f>작성용!AC1177</f>
        <v>[6]기타기관펀드(기초자산)</v>
      </c>
      <c r="X1180" s="58">
        <f>작성용!O1177</f>
        <v>0</v>
      </c>
      <c r="Y1180" s="58">
        <f>작성용!P1177</f>
        <v>0</v>
      </c>
      <c r="Z1180" s="58">
        <f>작성용!Q1177</f>
        <v>0</v>
      </c>
      <c r="AA1180" s="56" t="str">
        <f>작성용!AJ1177</f>
        <v>-</v>
      </c>
      <c r="AB1180" s="56">
        <f>작성용!AB1177</f>
        <v>0</v>
      </c>
    </row>
    <row r="1181" spans="1:28" s="12" customFormat="1" ht="16.5" hidden="1" customHeight="1" x14ac:dyDescent="0.3">
      <c r="A1181" s="54">
        <f>작성용!AL1178</f>
        <v>1177</v>
      </c>
      <c r="B1181" s="55" t="str">
        <f>작성용!AI1178</f>
        <v>-</v>
      </c>
      <c r="C1181" s="56" t="str">
        <f>작성용!AK1178</f>
        <v>기초자산</v>
      </c>
      <c r="D1181" s="57" t="str">
        <f>작성용!T1178</f>
        <v>네오위즈홀딩스펀드(기초자산)</v>
      </c>
      <c r="E1181" s="58" t="str">
        <f>작성용!B1178</f>
        <v>IMM세컨더리벤처펀드5호</v>
      </c>
      <c r="F1181" s="58" t="str">
        <f>작성용!C1178</f>
        <v>재평가</v>
      </c>
      <c r="G1181" s="58" t="str">
        <f>작성용!D1178</f>
        <v>이지템</v>
      </c>
      <c r="H1181" s="59">
        <f>작성용!E1178</f>
        <v>1355110193579</v>
      </c>
      <c r="I1181" s="58" t="str">
        <f>작성용!F1178</f>
        <v>A07</v>
      </c>
      <c r="J1181" s="58">
        <f>작성용!G1178</f>
        <v>0</v>
      </c>
      <c r="K1181" s="58" t="str">
        <f>작성용!H1178</f>
        <v>-</v>
      </c>
      <c r="L1181" s="58" t="str">
        <f>작성용!N1178</f>
        <v>분기</v>
      </c>
      <c r="M1181" s="57" t="str">
        <f>작성용!U1178</f>
        <v>2024.09.30</v>
      </c>
      <c r="N1181" s="57">
        <f>작성용!V1178</f>
        <v>45625</v>
      </c>
      <c r="O1181" s="57" t="str">
        <f>작성용!W1178</f>
        <v>보고서제공X</v>
      </c>
      <c r="P1181" s="57" t="str">
        <f>작성용!X1178</f>
        <v>-</v>
      </c>
      <c r="Q1181" s="58" t="str">
        <f>작성용!AD1178</f>
        <v>원정우</v>
      </c>
      <c r="R1181" s="60">
        <f>작성용!AE1178</f>
        <v>0</v>
      </c>
      <c r="S1181" s="58" t="str">
        <f>작성용!AF1178</f>
        <v>원정우</v>
      </c>
      <c r="T1181" s="61" t="str">
        <f>작성용!AG1178</f>
        <v>-</v>
      </c>
      <c r="U1181" s="61" t="str">
        <f>작성용!AH1178</f>
        <v>-</v>
      </c>
      <c r="V1181" s="56">
        <f>작성용!AA1178</f>
        <v>202411</v>
      </c>
      <c r="W1181" s="58" t="str">
        <f>작성용!AC1178</f>
        <v>[6]기타기관펀드(기초자산)</v>
      </c>
      <c r="X1181" s="58">
        <f>작성용!O1178</f>
        <v>0</v>
      </c>
      <c r="Y1181" s="58">
        <f>작성용!P1178</f>
        <v>0</v>
      </c>
      <c r="Z1181" s="58">
        <f>작성용!Q1178</f>
        <v>0</v>
      </c>
      <c r="AA1181" s="56" t="str">
        <f>작성용!AJ1178</f>
        <v>-</v>
      </c>
      <c r="AB1181" s="56">
        <f>작성용!AB1178</f>
        <v>0</v>
      </c>
    </row>
    <row r="1182" spans="1:28" s="12" customFormat="1" ht="16.5" hidden="1" customHeight="1" x14ac:dyDescent="0.3">
      <c r="A1182" s="54">
        <f>작성용!AL1179</f>
        <v>1178</v>
      </c>
      <c r="B1182" s="55" t="str">
        <f>작성용!AI1179</f>
        <v>-</v>
      </c>
      <c r="C1182" s="56" t="str">
        <f>작성용!AK1179</f>
        <v>기초자산</v>
      </c>
      <c r="D1182" s="57" t="str">
        <f>작성용!T1179</f>
        <v>네오위즈홀딩스펀드(기초자산)</v>
      </c>
      <c r="E1182" s="58" t="str">
        <f>작성용!B1179</f>
        <v>IMM세컨더리벤처펀드5호</v>
      </c>
      <c r="F1182" s="58" t="str">
        <f>작성용!C1179</f>
        <v>재평가</v>
      </c>
      <c r="G1182" s="58" t="str">
        <f>작성용!D1179</f>
        <v>이지템</v>
      </c>
      <c r="H1182" s="59">
        <f>작성용!E1179</f>
        <v>1355110193579</v>
      </c>
      <c r="I1182" s="58" t="str">
        <f>작성용!F1179</f>
        <v>A01</v>
      </c>
      <c r="J1182" s="58">
        <f>작성용!G1179</f>
        <v>0</v>
      </c>
      <c r="K1182" s="58" t="str">
        <f>작성용!H1179</f>
        <v>-</v>
      </c>
      <c r="L1182" s="58" t="str">
        <f>작성용!N1179</f>
        <v>분기</v>
      </c>
      <c r="M1182" s="57" t="str">
        <f>작성용!U1179</f>
        <v>2024.09.30</v>
      </c>
      <c r="N1182" s="57">
        <f>작성용!V1179</f>
        <v>45625</v>
      </c>
      <c r="O1182" s="57" t="str">
        <f>작성용!W1179</f>
        <v>보고서제공X</v>
      </c>
      <c r="P1182" s="57" t="str">
        <f>작성용!X1179</f>
        <v>-</v>
      </c>
      <c r="Q1182" s="58" t="str">
        <f>작성용!AD1179</f>
        <v>원정우</v>
      </c>
      <c r="R1182" s="60">
        <f>작성용!AE1179</f>
        <v>0.4</v>
      </c>
      <c r="S1182" s="58" t="str">
        <f>작성용!AF1179</f>
        <v>원정우</v>
      </c>
      <c r="T1182" s="61" t="str">
        <f>작성용!AG1179</f>
        <v>-</v>
      </c>
      <c r="U1182" s="61" t="str">
        <f>작성용!AH1179</f>
        <v>-</v>
      </c>
      <c r="V1182" s="56">
        <f>작성용!AA1179</f>
        <v>202411</v>
      </c>
      <c r="W1182" s="58" t="str">
        <f>작성용!AC1179</f>
        <v>[6]기타기관펀드(기초자산)</v>
      </c>
      <c r="X1182" s="58">
        <f>작성용!O1179</f>
        <v>0</v>
      </c>
      <c r="Y1182" s="58">
        <f>작성용!P1179</f>
        <v>0</v>
      </c>
      <c r="Z1182" s="58">
        <f>작성용!Q1179</f>
        <v>0</v>
      </c>
      <c r="AA1182" s="56" t="str">
        <f>작성용!AJ1179</f>
        <v>-</v>
      </c>
      <c r="AB1182" s="56">
        <f>작성용!AB1179</f>
        <v>0</v>
      </c>
    </row>
    <row r="1183" spans="1:28" s="12" customFormat="1" ht="16.5" hidden="1" customHeight="1" x14ac:dyDescent="0.3">
      <c r="A1183" s="54">
        <f>작성용!AL1180</f>
        <v>1179</v>
      </c>
      <c r="B1183" s="55" t="str">
        <f>작성용!AI1180</f>
        <v>-</v>
      </c>
      <c r="C1183" s="56" t="str">
        <f>작성용!AK1180</f>
        <v>기초자산</v>
      </c>
      <c r="D1183" s="57" t="str">
        <f>작성용!T1180</f>
        <v>네오위즈홀딩스펀드(기초자산)</v>
      </c>
      <c r="E1183" s="58" t="str">
        <f>작성용!B1180</f>
        <v>IMM세컨더리벤처펀드5호</v>
      </c>
      <c r="F1183" s="58" t="str">
        <f>작성용!C1180</f>
        <v>재평가</v>
      </c>
      <c r="G1183" s="58" t="str">
        <f>작성용!D1180</f>
        <v>마이크로트</v>
      </c>
      <c r="H1183" s="59">
        <f>작성용!E1180</f>
        <v>1101117334355</v>
      </c>
      <c r="I1183" s="58" t="str">
        <f>작성용!F1180</f>
        <v>A07</v>
      </c>
      <c r="J1183" s="58">
        <f>작성용!G1180</f>
        <v>0</v>
      </c>
      <c r="K1183" s="58" t="str">
        <f>작성용!H1180</f>
        <v>-</v>
      </c>
      <c r="L1183" s="58" t="str">
        <f>작성용!N1180</f>
        <v>분기</v>
      </c>
      <c r="M1183" s="57" t="str">
        <f>작성용!U1180</f>
        <v>2024.09.30</v>
      </c>
      <c r="N1183" s="57">
        <f>작성용!V1180</f>
        <v>45625</v>
      </c>
      <c r="O1183" s="57" t="str">
        <f>작성용!W1180</f>
        <v>보고서제공X</v>
      </c>
      <c r="P1183" s="57" t="str">
        <f>작성용!X1180</f>
        <v>-</v>
      </c>
      <c r="Q1183" s="58" t="str">
        <f>작성용!AD1180</f>
        <v>이상민</v>
      </c>
      <c r="R1183" s="60">
        <f>작성용!AE1180</f>
        <v>0</v>
      </c>
      <c r="S1183" s="58" t="str">
        <f>작성용!AF1180</f>
        <v>이상민</v>
      </c>
      <c r="T1183" s="61" t="str">
        <f>작성용!AG1180</f>
        <v>-</v>
      </c>
      <c r="U1183" s="61" t="str">
        <f>작성용!AH1180</f>
        <v>-</v>
      </c>
      <c r="V1183" s="56">
        <f>작성용!AA1180</f>
        <v>202411</v>
      </c>
      <c r="W1183" s="58" t="str">
        <f>작성용!AC1180</f>
        <v>[6]기타기관펀드(기초자산)</v>
      </c>
      <c r="X1183" s="58">
        <f>작성용!O1180</f>
        <v>0</v>
      </c>
      <c r="Y1183" s="58">
        <f>작성용!P1180</f>
        <v>0</v>
      </c>
      <c r="Z1183" s="58">
        <f>작성용!Q1180</f>
        <v>0</v>
      </c>
      <c r="AA1183" s="56" t="str">
        <f>작성용!AJ1180</f>
        <v>-</v>
      </c>
      <c r="AB1183" s="56">
        <f>작성용!AB1180</f>
        <v>0</v>
      </c>
    </row>
    <row r="1184" spans="1:28" s="12" customFormat="1" ht="16.5" hidden="1" customHeight="1" x14ac:dyDescent="0.3">
      <c r="A1184" s="54">
        <f>작성용!AL1181</f>
        <v>1180</v>
      </c>
      <c r="B1184" s="55" t="str">
        <f>작성용!AI1181</f>
        <v>-</v>
      </c>
      <c r="C1184" s="56" t="str">
        <f>작성용!AK1181</f>
        <v>개별종목</v>
      </c>
      <c r="D1184" s="57">
        <f>작성용!T1181</f>
        <v>45587</v>
      </c>
      <c r="E1184" s="58" t="str">
        <f>작성용!B1181</f>
        <v>에너지인프라자산운용(수익증권)</v>
      </c>
      <c r="F1184" s="58" t="str">
        <f>작성용!C1181</f>
        <v>재평가</v>
      </c>
      <c r="G1184" s="58" t="str">
        <f>작성용!D1181</f>
        <v>에너지인프라에너지신산업전문투자형사모투자신탁</v>
      </c>
      <c r="H1184" s="59" t="str">
        <f>작성용!E1181</f>
        <v>KBP2019120021</v>
      </c>
      <c r="I1184" s="58" t="str">
        <f>작성용!F1181</f>
        <v>B02</v>
      </c>
      <c r="J1184" s="58">
        <f>작성용!G1181</f>
        <v>0</v>
      </c>
      <c r="K1184" s="58" t="str">
        <f>작성용!H1181</f>
        <v>-</v>
      </c>
      <c r="L1184" s="58" t="str">
        <f>작성용!N1181</f>
        <v>미정</v>
      </c>
      <c r="M1184" s="57" t="str">
        <f>작성용!U1181</f>
        <v>2024.12.31</v>
      </c>
      <c r="N1184" s="57">
        <f>작성용!V1181</f>
        <v>45646</v>
      </c>
      <c r="O1184" s="57">
        <f>작성용!W1181</f>
        <v>45668</v>
      </c>
      <c r="P1184" s="57" t="str">
        <f>작성용!X1181</f>
        <v>-</v>
      </c>
      <c r="Q1184" s="58" t="str">
        <f>작성용!AD1181</f>
        <v>대체평가3사업본부</v>
      </c>
      <c r="R1184" s="60">
        <f>작성용!AE1181</f>
        <v>0</v>
      </c>
      <c r="S1184" s="58" t="str">
        <f>작성용!AF1181</f>
        <v>대체평가3사업본부</v>
      </c>
      <c r="T1184" s="61" t="str">
        <f>작성용!AG1181</f>
        <v>김수현</v>
      </c>
      <c r="U1184" s="61" t="str">
        <f>작성용!AH1181</f>
        <v>김수현</v>
      </c>
      <c r="V1184" s="56">
        <f>작성용!AA1181</f>
        <v>202412</v>
      </c>
      <c r="W1184" s="58" t="str">
        <f>작성용!AC1181</f>
        <v>[T]기타보험기관[1본부]</v>
      </c>
      <c r="X1184" s="58" t="str">
        <f>작성용!O1181</f>
        <v>홍채린매니저</v>
      </c>
      <c r="Y1184" s="58" t="str">
        <f>작성용!P1181</f>
        <v>02-3775-9515, 010-2896-5400</v>
      </c>
      <c r="Z1184" s="58" t="str">
        <f>작성용!Q1181</f>
        <v>chaerin@miraeasset.com</v>
      </c>
      <c r="AA1184" s="56" t="str">
        <f>작성용!AJ1181</f>
        <v>회계반영</v>
      </c>
      <c r="AB1184" s="56">
        <f>작성용!AB1181</f>
        <v>0</v>
      </c>
    </row>
    <row r="1185" spans="1:28" s="12" customFormat="1" ht="16.5" hidden="1" customHeight="1" x14ac:dyDescent="0.3">
      <c r="A1185" s="54">
        <f>작성용!AL1182</f>
        <v>1181</v>
      </c>
      <c r="B1185" s="55" t="str">
        <f>작성용!AI1182</f>
        <v>-</v>
      </c>
      <c r="C1185" s="56" t="str">
        <f>작성용!AK1182</f>
        <v>개별종목</v>
      </c>
      <c r="D1185" s="57">
        <f>작성용!T1182</f>
        <v>45587</v>
      </c>
      <c r="E1185" s="58" t="str">
        <f>작성용!B1182</f>
        <v>에너지인프라자산운용</v>
      </c>
      <c r="F1185" s="58" t="str">
        <f>작성용!C1182</f>
        <v>신규</v>
      </c>
      <c r="G1185" s="58" t="str">
        <f>작성용!D1182</f>
        <v>해남솔라시도태양광발전사업</v>
      </c>
      <c r="H1185" s="59" t="str">
        <f>작성용!E1182</f>
        <v>KBP2024120004</v>
      </c>
      <c r="I1185" s="58" t="str">
        <f>작성용!F1182</f>
        <v>A01</v>
      </c>
      <c r="J1185" s="58">
        <f>작성용!G1182</f>
        <v>0</v>
      </c>
      <c r="K1185" s="58" t="str">
        <f>작성용!H1182</f>
        <v>-</v>
      </c>
      <c r="L1185" s="58" t="str">
        <f>작성용!N1182</f>
        <v>미정</v>
      </c>
      <c r="M1185" s="57" t="str">
        <f>작성용!U1182</f>
        <v>2024.12.31</v>
      </c>
      <c r="N1185" s="57">
        <f>작성용!V1182</f>
        <v>45646</v>
      </c>
      <c r="O1185" s="57">
        <f>작성용!W1182</f>
        <v>45668</v>
      </c>
      <c r="P1185" s="57" t="str">
        <f>작성용!X1182</f>
        <v>-</v>
      </c>
      <c r="Q1185" s="58" t="str">
        <f>작성용!AD1182</f>
        <v>최수민</v>
      </c>
      <c r="R1185" s="60">
        <f>작성용!AE1182</f>
        <v>1</v>
      </c>
      <c r="S1185" s="58" t="str">
        <f>작성용!AF1182</f>
        <v>신규</v>
      </c>
      <c r="T1185" s="61" t="str">
        <f>작성용!AG1182</f>
        <v>김수현</v>
      </c>
      <c r="U1185" s="61" t="str">
        <f>작성용!AH1182</f>
        <v>김수현</v>
      </c>
      <c r="V1185" s="56">
        <f>작성용!AA1182</f>
        <v>202412</v>
      </c>
      <c r="W1185" s="58" t="str">
        <f>작성용!AC1182</f>
        <v>[Y]금융기관</v>
      </c>
      <c r="X1185" s="58" t="str">
        <f>작성용!O1182</f>
        <v>홍채린매니저</v>
      </c>
      <c r="Y1185" s="58" t="str">
        <f>작성용!P1182</f>
        <v>02-3775-9515, 010-2896-5400</v>
      </c>
      <c r="Z1185" s="58" t="str">
        <f>작성용!Q1182</f>
        <v>chaerin@miraeasset.com</v>
      </c>
      <c r="AA1185" s="56" t="str">
        <f>작성용!AJ1182</f>
        <v>회계반영</v>
      </c>
      <c r="AB1185" s="56">
        <f>작성용!AB1182</f>
        <v>0</v>
      </c>
    </row>
    <row r="1186" spans="1:28" s="12" customFormat="1" ht="16.5" hidden="1" customHeight="1" x14ac:dyDescent="0.3">
      <c r="A1186" s="54">
        <f>작성용!AL1183</f>
        <v>1182</v>
      </c>
      <c r="B1186" s="55" t="str">
        <f>작성용!AI1183</f>
        <v>-</v>
      </c>
      <c r="C1186" s="56" t="str">
        <f>작성용!AK1183</f>
        <v>개별종목</v>
      </c>
      <c r="D1186" s="57">
        <f>작성용!T1183</f>
        <v>45587</v>
      </c>
      <c r="E1186" s="58" t="str">
        <f>작성용!B1183</f>
        <v>에너지인프라자산운용</v>
      </c>
      <c r="F1186" s="58" t="str">
        <f>작성용!C1183</f>
        <v>신규</v>
      </c>
      <c r="G1186" s="58" t="str">
        <f>작성용!D1183</f>
        <v>새만금육상태양광발전사업</v>
      </c>
      <c r="H1186" s="59" t="str">
        <f>작성용!E1183</f>
        <v>KBP2024120005</v>
      </c>
      <c r="I1186" s="58" t="str">
        <f>작성용!F1183</f>
        <v>A01</v>
      </c>
      <c r="J1186" s="58">
        <f>작성용!G1183</f>
        <v>0</v>
      </c>
      <c r="K1186" s="58" t="str">
        <f>작성용!H1183</f>
        <v>-</v>
      </c>
      <c r="L1186" s="58" t="str">
        <f>작성용!N1183</f>
        <v>미정</v>
      </c>
      <c r="M1186" s="57" t="str">
        <f>작성용!U1183</f>
        <v>2024.12.31</v>
      </c>
      <c r="N1186" s="57">
        <f>작성용!V1183</f>
        <v>45646</v>
      </c>
      <c r="O1186" s="57">
        <f>작성용!W1183</f>
        <v>45668</v>
      </c>
      <c r="P1186" s="57" t="str">
        <f>작성용!X1183</f>
        <v>-</v>
      </c>
      <c r="Q1186" s="58" t="str">
        <f>작성용!AD1183</f>
        <v>서경덕</v>
      </c>
      <c r="R1186" s="60">
        <f>작성용!AE1183</f>
        <v>1</v>
      </c>
      <c r="S1186" s="58" t="str">
        <f>작성용!AF1183</f>
        <v>신규</v>
      </c>
      <c r="T1186" s="61" t="str">
        <f>작성용!AG1183</f>
        <v>김수현</v>
      </c>
      <c r="U1186" s="61" t="str">
        <f>작성용!AH1183</f>
        <v>김수현</v>
      </c>
      <c r="V1186" s="56">
        <f>작성용!AA1183</f>
        <v>202412</v>
      </c>
      <c r="W1186" s="58" t="str">
        <f>작성용!AC1183</f>
        <v>[Y]금융기관</v>
      </c>
      <c r="X1186" s="58" t="str">
        <f>작성용!O1183</f>
        <v>홍채린매니저</v>
      </c>
      <c r="Y1186" s="58" t="str">
        <f>작성용!P1183</f>
        <v>02-3775-9515, 010-2896-5400</v>
      </c>
      <c r="Z1186" s="58" t="str">
        <f>작성용!Q1183</f>
        <v>chaerin@miraeasset.com</v>
      </c>
      <c r="AA1186" s="56" t="str">
        <f>작성용!AJ1183</f>
        <v>회계반영</v>
      </c>
      <c r="AB1186" s="56">
        <f>작성용!AB1183</f>
        <v>0</v>
      </c>
    </row>
    <row r="1187" spans="1:28" s="12" customFormat="1" ht="16.5" hidden="1" customHeight="1" x14ac:dyDescent="0.3">
      <c r="A1187" s="54">
        <f>작성용!AL1184</f>
        <v>1183</v>
      </c>
      <c r="B1187" s="55" t="str">
        <f>작성용!AI1184</f>
        <v>-</v>
      </c>
      <c r="C1187" s="56" t="str">
        <f>작성용!AK1184</f>
        <v>개별종목</v>
      </c>
      <c r="D1187" s="57">
        <f>작성용!T1184</f>
        <v>45587</v>
      </c>
      <c r="E1187" s="58" t="str">
        <f>작성용!B1184</f>
        <v>에너지인프라자산운용</v>
      </c>
      <c r="F1187" s="58" t="str">
        <f>작성용!C1184</f>
        <v>신규</v>
      </c>
      <c r="G1187" s="58" t="str">
        <f>작성용!D1184</f>
        <v>영덕남정풍력발전사업</v>
      </c>
      <c r="H1187" s="59" t="str">
        <f>작성용!E1184</f>
        <v>KBP2024120006</v>
      </c>
      <c r="I1187" s="58" t="str">
        <f>작성용!F1184</f>
        <v>A01</v>
      </c>
      <c r="J1187" s="58">
        <f>작성용!G1184</f>
        <v>0</v>
      </c>
      <c r="K1187" s="58" t="str">
        <f>작성용!H1184</f>
        <v>-</v>
      </c>
      <c r="L1187" s="58" t="str">
        <f>작성용!N1184</f>
        <v>미정</v>
      </c>
      <c r="M1187" s="57" t="str">
        <f>작성용!U1184</f>
        <v>2024.12.31</v>
      </c>
      <c r="N1187" s="57">
        <f>작성용!V1184</f>
        <v>45646</v>
      </c>
      <c r="O1187" s="57">
        <f>작성용!W1184</f>
        <v>45668</v>
      </c>
      <c r="P1187" s="57" t="str">
        <f>작성용!X1184</f>
        <v>-</v>
      </c>
      <c r="Q1187" s="58" t="str">
        <f>작성용!AD1184</f>
        <v>서동현</v>
      </c>
      <c r="R1187" s="60">
        <f>작성용!AE1184</f>
        <v>1</v>
      </c>
      <c r="S1187" s="58" t="str">
        <f>작성용!AF1184</f>
        <v>신규</v>
      </c>
      <c r="T1187" s="61" t="str">
        <f>작성용!AG1184</f>
        <v>김수현</v>
      </c>
      <c r="U1187" s="61" t="str">
        <f>작성용!AH1184</f>
        <v>김수현</v>
      </c>
      <c r="V1187" s="56">
        <f>작성용!AA1184</f>
        <v>202412</v>
      </c>
      <c r="W1187" s="58" t="str">
        <f>작성용!AC1184</f>
        <v>[Y]금융기관</v>
      </c>
      <c r="X1187" s="58" t="str">
        <f>작성용!O1184</f>
        <v>홍채린매니저</v>
      </c>
      <c r="Y1187" s="58" t="str">
        <f>작성용!P1184</f>
        <v>02-3775-9515, 010-2896-5400</v>
      </c>
      <c r="Z1187" s="58" t="str">
        <f>작성용!Q1184</f>
        <v>chaerin@miraeasset.com</v>
      </c>
      <c r="AA1187" s="56" t="str">
        <f>작성용!AJ1184</f>
        <v>회계반영</v>
      </c>
      <c r="AB1187" s="56">
        <f>작성용!AB1184</f>
        <v>0</v>
      </c>
    </row>
    <row r="1188" spans="1:28" s="12" customFormat="1" ht="16.5" hidden="1" customHeight="1" x14ac:dyDescent="0.3">
      <c r="A1188" s="54">
        <f>작성용!AL1185</f>
        <v>1184</v>
      </c>
      <c r="B1188" s="55" t="str">
        <f>작성용!AI1185</f>
        <v>-</v>
      </c>
      <c r="C1188" s="56" t="str">
        <f>작성용!AK1185</f>
        <v>개별종목</v>
      </c>
      <c r="D1188" s="57">
        <f>작성용!T1185</f>
        <v>45587</v>
      </c>
      <c r="E1188" s="58" t="str">
        <f>작성용!B1185</f>
        <v>에너지인프라자산운용</v>
      </c>
      <c r="F1188" s="58" t="str">
        <f>작성용!C1185</f>
        <v>신규</v>
      </c>
      <c r="G1188" s="58" t="str">
        <f>작성용!D1185</f>
        <v>영덕남부풍력발전사업</v>
      </c>
      <c r="H1188" s="59" t="str">
        <f>작성용!E1185</f>
        <v>KBP2024120007</v>
      </c>
      <c r="I1188" s="58" t="str">
        <f>작성용!F1185</f>
        <v>A01</v>
      </c>
      <c r="J1188" s="58">
        <f>작성용!G1185</f>
        <v>0</v>
      </c>
      <c r="K1188" s="58" t="str">
        <f>작성용!H1185</f>
        <v>-</v>
      </c>
      <c r="L1188" s="58" t="str">
        <f>작성용!N1185</f>
        <v>미정</v>
      </c>
      <c r="M1188" s="57" t="str">
        <f>작성용!U1185</f>
        <v>2024.12.31</v>
      </c>
      <c r="N1188" s="57">
        <f>작성용!V1185</f>
        <v>45646</v>
      </c>
      <c r="O1188" s="57">
        <f>작성용!W1185</f>
        <v>45668</v>
      </c>
      <c r="P1188" s="57" t="str">
        <f>작성용!X1185</f>
        <v>-</v>
      </c>
      <c r="Q1188" s="58" t="str">
        <f>작성용!AD1185</f>
        <v>김예림</v>
      </c>
      <c r="R1188" s="60">
        <f>작성용!AE1185</f>
        <v>1</v>
      </c>
      <c r="S1188" s="58" t="str">
        <f>작성용!AF1185</f>
        <v>신규</v>
      </c>
      <c r="T1188" s="61" t="str">
        <f>작성용!AG1185</f>
        <v>김수현</v>
      </c>
      <c r="U1188" s="61" t="str">
        <f>작성용!AH1185</f>
        <v>김수현</v>
      </c>
      <c r="V1188" s="56">
        <f>작성용!AA1185</f>
        <v>202412</v>
      </c>
      <c r="W1188" s="58" t="str">
        <f>작성용!AC1185</f>
        <v>[Y]금융기관</v>
      </c>
      <c r="X1188" s="58" t="str">
        <f>작성용!O1185</f>
        <v>홍채린매니저</v>
      </c>
      <c r="Y1188" s="58" t="str">
        <f>작성용!P1185</f>
        <v>02-3775-9515, 010-2896-5400</v>
      </c>
      <c r="Z1188" s="58" t="str">
        <f>작성용!Q1185</f>
        <v>chaerin@miraeasset.com</v>
      </c>
      <c r="AA1188" s="56" t="str">
        <f>작성용!AJ1185</f>
        <v>회계반영</v>
      </c>
      <c r="AB1188" s="56">
        <f>작성용!AB1185</f>
        <v>0</v>
      </c>
    </row>
    <row r="1189" spans="1:28" s="12" customFormat="1" ht="16.5" hidden="1" customHeight="1" x14ac:dyDescent="0.3">
      <c r="A1189" s="54">
        <f>작성용!AL1186</f>
        <v>1185</v>
      </c>
      <c r="B1189" s="55" t="str">
        <f>작성용!AI1186</f>
        <v>-</v>
      </c>
      <c r="C1189" s="56" t="str">
        <f>작성용!AK1186</f>
        <v>개별종목</v>
      </c>
      <c r="D1189" s="57">
        <f>작성용!T1186</f>
        <v>45587</v>
      </c>
      <c r="E1189" s="58" t="str">
        <f>작성용!B1186</f>
        <v>에너지인프라자산운용</v>
      </c>
      <c r="F1189" s="58" t="str">
        <f>작성용!C1186</f>
        <v>신규</v>
      </c>
      <c r="G1189" s="58" t="str">
        <f>작성용!D1186</f>
        <v>광주상무지구연료전지발전사업</v>
      </c>
      <c r="H1189" s="59" t="str">
        <f>작성용!E1186</f>
        <v>KBP2024120008</v>
      </c>
      <c r="I1189" s="58" t="str">
        <f>작성용!F1186</f>
        <v>A04</v>
      </c>
      <c r="J1189" s="58">
        <f>작성용!G1186</f>
        <v>77</v>
      </c>
      <c r="K1189" s="58" t="str">
        <f>작성용!H1186</f>
        <v>-</v>
      </c>
      <c r="L1189" s="58" t="str">
        <f>작성용!N1186</f>
        <v>미정</v>
      </c>
      <c r="M1189" s="57" t="str">
        <f>작성용!U1186</f>
        <v>2024.12.31</v>
      </c>
      <c r="N1189" s="57">
        <f>작성용!V1186</f>
        <v>45646</v>
      </c>
      <c r="O1189" s="57">
        <f>작성용!W1186</f>
        <v>45668</v>
      </c>
      <c r="P1189" s="57" t="str">
        <f>작성용!X1186</f>
        <v>-</v>
      </c>
      <c r="Q1189" s="58" t="str">
        <f>작성용!AD1186</f>
        <v>서경덕</v>
      </c>
      <c r="R1189" s="60">
        <f>작성용!AE1186</f>
        <v>1</v>
      </c>
      <c r="S1189" s="58" t="str">
        <f>작성용!AF1186</f>
        <v>신규</v>
      </c>
      <c r="T1189" s="61" t="str">
        <f>작성용!AG1186</f>
        <v>김수현</v>
      </c>
      <c r="U1189" s="61" t="str">
        <f>작성용!AH1186</f>
        <v>김수현</v>
      </c>
      <c r="V1189" s="56">
        <f>작성용!AA1186</f>
        <v>202412</v>
      </c>
      <c r="W1189" s="58" t="str">
        <f>작성용!AC1186</f>
        <v>[Y]금융기관</v>
      </c>
      <c r="X1189" s="58" t="str">
        <f>작성용!O1186</f>
        <v>홍채린매니저</v>
      </c>
      <c r="Y1189" s="58" t="str">
        <f>작성용!P1186</f>
        <v>02-3775-9515, 010-2896-5400</v>
      </c>
      <c r="Z1189" s="58" t="str">
        <f>작성용!Q1186</f>
        <v>chaerin@miraeasset.com</v>
      </c>
      <c r="AA1189" s="56" t="str">
        <f>작성용!AJ1186</f>
        <v>회계반영</v>
      </c>
      <c r="AB1189" s="56">
        <f>작성용!AB1186</f>
        <v>0</v>
      </c>
    </row>
    <row r="1190" spans="1:28" s="12" customFormat="1" ht="16.5" hidden="1" customHeight="1" x14ac:dyDescent="0.3">
      <c r="A1190" s="54">
        <f>작성용!AL1187</f>
        <v>1186</v>
      </c>
      <c r="B1190" s="55" t="str">
        <f>작성용!AI1187</f>
        <v>-</v>
      </c>
      <c r="C1190" s="56" t="str">
        <f>작성용!AK1187</f>
        <v>개별종목</v>
      </c>
      <c r="D1190" s="57">
        <f>작성용!T1187</f>
        <v>45587</v>
      </c>
      <c r="E1190" s="58" t="str">
        <f>작성용!B1187</f>
        <v>에너지인프라자산운용</v>
      </c>
      <c r="F1190" s="58" t="str">
        <f>작성용!C1187</f>
        <v>신규</v>
      </c>
      <c r="G1190" s="58" t="str">
        <f>작성용!D1187</f>
        <v>제주한림해상풍력발전사업</v>
      </c>
      <c r="H1190" s="59" t="str">
        <f>작성용!E1187</f>
        <v>KBP2024120009</v>
      </c>
      <c r="I1190" s="58" t="str">
        <f>작성용!F1187</f>
        <v>A01</v>
      </c>
      <c r="J1190" s="58">
        <f>작성용!G1187</f>
        <v>0</v>
      </c>
      <c r="K1190" s="58" t="str">
        <f>작성용!H1187</f>
        <v>-</v>
      </c>
      <c r="L1190" s="58" t="str">
        <f>작성용!N1187</f>
        <v>미정</v>
      </c>
      <c r="M1190" s="57" t="str">
        <f>작성용!U1187</f>
        <v>2024.12.31</v>
      </c>
      <c r="N1190" s="57">
        <f>작성용!V1187</f>
        <v>45646</v>
      </c>
      <c r="O1190" s="57">
        <f>작성용!W1187</f>
        <v>45668</v>
      </c>
      <c r="P1190" s="57" t="str">
        <f>작성용!X1187</f>
        <v>-</v>
      </c>
      <c r="Q1190" s="58" t="str">
        <f>작성용!AD1187</f>
        <v>김예림</v>
      </c>
      <c r="R1190" s="60">
        <f>작성용!AE1187</f>
        <v>1</v>
      </c>
      <c r="S1190" s="58" t="str">
        <f>작성용!AF1187</f>
        <v>신규</v>
      </c>
      <c r="T1190" s="61" t="str">
        <f>작성용!AG1187</f>
        <v>김수현</v>
      </c>
      <c r="U1190" s="61" t="str">
        <f>작성용!AH1187</f>
        <v>김수현</v>
      </c>
      <c r="V1190" s="56">
        <f>작성용!AA1187</f>
        <v>202412</v>
      </c>
      <c r="W1190" s="58" t="str">
        <f>작성용!AC1187</f>
        <v>[Y]금융기관</v>
      </c>
      <c r="X1190" s="58" t="str">
        <f>작성용!O1187</f>
        <v>홍채린매니저</v>
      </c>
      <c r="Y1190" s="58" t="str">
        <f>작성용!P1187</f>
        <v>02-3775-9515, 010-2896-5400</v>
      </c>
      <c r="Z1190" s="58" t="str">
        <f>작성용!Q1187</f>
        <v>chaerin@miraeasset.com</v>
      </c>
      <c r="AA1190" s="56" t="str">
        <f>작성용!AJ1187</f>
        <v>회계반영</v>
      </c>
      <c r="AB1190" s="56">
        <f>작성용!AB1187</f>
        <v>0</v>
      </c>
    </row>
    <row r="1191" spans="1:28" s="12" customFormat="1" ht="16.5" hidden="1" customHeight="1" x14ac:dyDescent="0.3">
      <c r="A1191" s="54">
        <f>작성용!AL1188</f>
        <v>1187</v>
      </c>
      <c r="B1191" s="55" t="str">
        <f>작성용!AI1188</f>
        <v>-</v>
      </c>
      <c r="C1191" s="56" t="str">
        <f>작성용!AK1188</f>
        <v>개별종목</v>
      </c>
      <c r="D1191" s="57">
        <f>작성용!T1188</f>
        <v>45587</v>
      </c>
      <c r="E1191" s="58" t="str">
        <f>작성용!B1188</f>
        <v>에너지인프라자산운용</v>
      </c>
      <c r="F1191" s="58" t="str">
        <f>작성용!C1188</f>
        <v>신규</v>
      </c>
      <c r="G1191" s="58" t="str">
        <f>작성용!D1188</f>
        <v>태안이원호수상태양광발전사업</v>
      </c>
      <c r="H1191" s="59" t="str">
        <f>작성용!E1188</f>
        <v>KBP2024120010</v>
      </c>
      <c r="I1191" s="58" t="str">
        <f>작성용!F1188</f>
        <v>A04</v>
      </c>
      <c r="J1191" s="58">
        <f>작성용!G1188</f>
        <v>77</v>
      </c>
      <c r="K1191" s="58" t="str">
        <f>작성용!H1188</f>
        <v>-</v>
      </c>
      <c r="L1191" s="58" t="str">
        <f>작성용!N1188</f>
        <v>미정</v>
      </c>
      <c r="M1191" s="57" t="str">
        <f>작성용!U1188</f>
        <v>2024.12.31</v>
      </c>
      <c r="N1191" s="57">
        <f>작성용!V1188</f>
        <v>45646</v>
      </c>
      <c r="O1191" s="57">
        <f>작성용!W1188</f>
        <v>45668</v>
      </c>
      <c r="P1191" s="57" t="str">
        <f>작성용!X1188</f>
        <v>-</v>
      </c>
      <c r="Q1191" s="58" t="str">
        <f>작성용!AD1188</f>
        <v>서동현</v>
      </c>
      <c r="R1191" s="60">
        <f>작성용!AE1188</f>
        <v>1</v>
      </c>
      <c r="S1191" s="58" t="str">
        <f>작성용!AF1188</f>
        <v>신규</v>
      </c>
      <c r="T1191" s="61" t="str">
        <f>작성용!AG1188</f>
        <v>김수현</v>
      </c>
      <c r="U1191" s="61" t="str">
        <f>작성용!AH1188</f>
        <v>김수현</v>
      </c>
      <c r="V1191" s="56">
        <f>작성용!AA1188</f>
        <v>202412</v>
      </c>
      <c r="W1191" s="58" t="str">
        <f>작성용!AC1188</f>
        <v>[Y]금융기관</v>
      </c>
      <c r="X1191" s="58" t="str">
        <f>작성용!O1188</f>
        <v>홍채린매니저</v>
      </c>
      <c r="Y1191" s="58" t="str">
        <f>작성용!P1188</f>
        <v>02-3775-9515, 010-2896-5400</v>
      </c>
      <c r="Z1191" s="58" t="str">
        <f>작성용!Q1188</f>
        <v>chaerin@miraeasset.com</v>
      </c>
      <c r="AA1191" s="56" t="str">
        <f>작성용!AJ1188</f>
        <v>회계반영</v>
      </c>
      <c r="AB1191" s="56">
        <f>작성용!AB1188</f>
        <v>0</v>
      </c>
    </row>
    <row r="1192" spans="1:28" s="12" customFormat="1" ht="16.5" hidden="1" customHeight="1" x14ac:dyDescent="0.3">
      <c r="A1192" s="54">
        <f>작성용!AL1189</f>
        <v>1188</v>
      </c>
      <c r="B1192" s="55" t="str">
        <f>작성용!AI1189</f>
        <v>-</v>
      </c>
      <c r="C1192" s="56" t="str">
        <f>작성용!AK1189</f>
        <v>개별종목</v>
      </c>
      <c r="D1192" s="57">
        <f>작성용!T1189</f>
        <v>45587</v>
      </c>
      <c r="E1192" s="58" t="str">
        <f>작성용!B1189</f>
        <v>에너지인프라자산운용</v>
      </c>
      <c r="F1192" s="58" t="str">
        <f>작성용!C1189</f>
        <v>신규</v>
      </c>
      <c r="G1192" s="58" t="str">
        <f>작성용!D1189</f>
        <v>호주Queensland태양광발전사업</v>
      </c>
      <c r="H1192" s="59" t="str">
        <f>작성용!E1189</f>
        <v>KBP2024120011</v>
      </c>
      <c r="I1192" s="58" t="str">
        <f>작성용!F1189</f>
        <v>A01</v>
      </c>
      <c r="J1192" s="58">
        <f>작성용!G1189</f>
        <v>0</v>
      </c>
      <c r="K1192" s="58" t="str">
        <f>작성용!H1189</f>
        <v>-</v>
      </c>
      <c r="L1192" s="58" t="str">
        <f>작성용!N1189</f>
        <v>미정</v>
      </c>
      <c r="M1192" s="57" t="str">
        <f>작성용!U1189</f>
        <v>2024.12.31</v>
      </c>
      <c r="N1192" s="57">
        <f>작성용!V1189</f>
        <v>45646</v>
      </c>
      <c r="O1192" s="57">
        <f>작성용!W1189</f>
        <v>45668</v>
      </c>
      <c r="P1192" s="57" t="str">
        <f>작성용!X1189</f>
        <v>-</v>
      </c>
      <c r="Q1192" s="58" t="str">
        <f>작성용!AD1189</f>
        <v>최수민</v>
      </c>
      <c r="R1192" s="60">
        <f>작성용!AE1189</f>
        <v>1</v>
      </c>
      <c r="S1192" s="58" t="str">
        <f>작성용!AF1189</f>
        <v>신규</v>
      </c>
      <c r="T1192" s="61" t="str">
        <f>작성용!AG1189</f>
        <v>김수현</v>
      </c>
      <c r="U1192" s="61" t="str">
        <f>작성용!AH1189</f>
        <v>김수현</v>
      </c>
      <c r="V1192" s="56">
        <f>작성용!AA1189</f>
        <v>202412</v>
      </c>
      <c r="W1192" s="58" t="str">
        <f>작성용!AC1189</f>
        <v>[Y]금융기관</v>
      </c>
      <c r="X1192" s="58" t="str">
        <f>작성용!O1189</f>
        <v>홍채린매니저</v>
      </c>
      <c r="Y1192" s="58" t="str">
        <f>작성용!P1189</f>
        <v>02-3775-9515, 010-2896-5400</v>
      </c>
      <c r="Z1192" s="58" t="str">
        <f>작성용!Q1189</f>
        <v>chaerin@miraeasset.com</v>
      </c>
      <c r="AA1192" s="56" t="str">
        <f>작성용!AJ1189</f>
        <v>회계반영</v>
      </c>
      <c r="AB1192" s="56">
        <f>작성용!AB1189</f>
        <v>0</v>
      </c>
    </row>
    <row r="1193" spans="1:28" s="12" customFormat="1" ht="16.5" hidden="1" customHeight="1" x14ac:dyDescent="0.3">
      <c r="A1193" s="54">
        <f>작성용!AL1190</f>
        <v>1189</v>
      </c>
      <c r="B1193" s="55" t="str">
        <f>작성용!AI1190</f>
        <v>-</v>
      </c>
      <c r="C1193" s="56" t="str">
        <f>작성용!AK1190</f>
        <v>개별종목</v>
      </c>
      <c r="D1193" s="57">
        <f>작성용!T1190</f>
        <v>45587</v>
      </c>
      <c r="E1193" s="58" t="str">
        <f>작성용!B1190</f>
        <v>에너지인프라자산운용</v>
      </c>
      <c r="F1193" s="58" t="str">
        <f>작성용!C1190</f>
        <v>신규</v>
      </c>
      <c r="G1193" s="58" t="str">
        <f>작성용!D1190</f>
        <v>호주Queensland태양광발전사업</v>
      </c>
      <c r="H1193" s="59" t="str">
        <f>작성용!E1190</f>
        <v>KBP2024120011</v>
      </c>
      <c r="I1193" s="58" t="str">
        <f>작성용!F1190</f>
        <v>A04</v>
      </c>
      <c r="J1193" s="58">
        <f>작성용!G1190</f>
        <v>77</v>
      </c>
      <c r="K1193" s="58" t="str">
        <f>작성용!H1190</f>
        <v>-</v>
      </c>
      <c r="L1193" s="58" t="str">
        <f>작성용!N1190</f>
        <v>미정</v>
      </c>
      <c r="M1193" s="57" t="str">
        <f>작성용!U1190</f>
        <v>2024.12.31</v>
      </c>
      <c r="N1193" s="57">
        <f>작성용!V1190</f>
        <v>45646</v>
      </c>
      <c r="O1193" s="57">
        <f>작성용!W1190</f>
        <v>45668</v>
      </c>
      <c r="P1193" s="57" t="str">
        <f>작성용!X1190</f>
        <v>-</v>
      </c>
      <c r="Q1193" s="58" t="str">
        <f>작성용!AD1190</f>
        <v>최수민</v>
      </c>
      <c r="R1193" s="60">
        <f>작성용!AE1190</f>
        <v>0</v>
      </c>
      <c r="S1193" s="58" t="str">
        <f>작성용!AF1190</f>
        <v>신규</v>
      </c>
      <c r="T1193" s="61" t="str">
        <f>작성용!AG1190</f>
        <v>김수현</v>
      </c>
      <c r="U1193" s="61" t="str">
        <f>작성용!AH1190</f>
        <v>김수현</v>
      </c>
      <c r="V1193" s="56">
        <f>작성용!AA1190</f>
        <v>202412</v>
      </c>
      <c r="W1193" s="58" t="str">
        <f>작성용!AC1190</f>
        <v>[Y]금융기관</v>
      </c>
      <c r="X1193" s="58" t="str">
        <f>작성용!O1190</f>
        <v>홍채린매니저</v>
      </c>
      <c r="Y1193" s="58" t="str">
        <f>작성용!P1190</f>
        <v>02-3775-9515, 010-2896-5400</v>
      </c>
      <c r="Z1193" s="58" t="str">
        <f>작성용!Q1190</f>
        <v>chaerin@miraeasset.com</v>
      </c>
      <c r="AA1193" s="56" t="str">
        <f>작성용!AJ1190</f>
        <v>회계반영</v>
      </c>
      <c r="AB1193" s="56">
        <f>작성용!AB1190</f>
        <v>0</v>
      </c>
    </row>
    <row r="1194" spans="1:28" s="12" customFormat="1" ht="16.5" hidden="1" customHeight="1" x14ac:dyDescent="0.3">
      <c r="A1194" s="54">
        <f>작성용!AL1191</f>
        <v>1190</v>
      </c>
      <c r="B1194" s="55" t="str">
        <f>작성용!AI1191</f>
        <v>-</v>
      </c>
      <c r="C1194" s="56" t="str">
        <f>작성용!AK1191</f>
        <v>개별종목</v>
      </c>
      <c r="D1194" s="57">
        <f>작성용!T1191</f>
        <v>45587</v>
      </c>
      <c r="E1194" s="58" t="str">
        <f>작성용!B1191</f>
        <v>에너지인프라자산운용</v>
      </c>
      <c r="F1194" s="58" t="str">
        <f>작성용!C1191</f>
        <v>재평가</v>
      </c>
      <c r="G1194" s="58" t="str">
        <f>작성용!D1191</f>
        <v>BSK7호E-신산업투자조합</v>
      </c>
      <c r="H1194" s="59" t="str">
        <f>작성용!E1191</f>
        <v>KBP2019120020</v>
      </c>
      <c r="I1194" s="58" t="str">
        <f>작성용!F1191</f>
        <v>B01</v>
      </c>
      <c r="J1194" s="58">
        <f>작성용!G1191</f>
        <v>0</v>
      </c>
      <c r="K1194" s="58" t="str">
        <f>작성용!H1191</f>
        <v>-</v>
      </c>
      <c r="L1194" s="58" t="str">
        <f>작성용!N1191</f>
        <v>미정</v>
      </c>
      <c r="M1194" s="57" t="str">
        <f>작성용!U1191</f>
        <v>2024.12.31</v>
      </c>
      <c r="N1194" s="57">
        <f>작성용!V1191</f>
        <v>45646</v>
      </c>
      <c r="O1194" s="57">
        <f>작성용!W1191</f>
        <v>45668</v>
      </c>
      <c r="P1194" s="57" t="str">
        <f>작성용!X1191</f>
        <v>-</v>
      </c>
      <c r="Q1194" s="58" t="str">
        <f>작성용!AD1191</f>
        <v>심태진</v>
      </c>
      <c r="R1194" s="60">
        <f>작성용!AE1191</f>
        <v>1</v>
      </c>
      <c r="S1194" s="58" t="str">
        <f>작성용!AF1191</f>
        <v>신승철</v>
      </c>
      <c r="T1194" s="61" t="str">
        <f>작성용!AG1191</f>
        <v>김수현</v>
      </c>
      <c r="U1194" s="61" t="str">
        <f>작성용!AH1191</f>
        <v>김수현</v>
      </c>
      <c r="V1194" s="56">
        <f>작성용!AA1191</f>
        <v>202412</v>
      </c>
      <c r="W1194" s="58" t="str">
        <f>작성용!AC1191</f>
        <v>[Y]금융기관</v>
      </c>
      <c r="X1194" s="58" t="str">
        <f>작성용!O1191</f>
        <v>홍채린매니저</v>
      </c>
      <c r="Y1194" s="58" t="str">
        <f>작성용!P1191</f>
        <v>02-3775-9515, 010-2896-5400</v>
      </c>
      <c r="Z1194" s="58" t="str">
        <f>작성용!Q1191</f>
        <v>chaerin@miraeasset.com</v>
      </c>
      <c r="AA1194" s="56" t="str">
        <f>작성용!AJ1191</f>
        <v>회계반영</v>
      </c>
      <c r="AB1194" s="56">
        <f>작성용!AB1191</f>
        <v>0</v>
      </c>
    </row>
    <row r="1195" spans="1:28" s="12" customFormat="1" ht="16.5" hidden="1" customHeight="1" x14ac:dyDescent="0.3">
      <c r="A1195" s="54">
        <f>작성용!AL1192</f>
        <v>1191</v>
      </c>
      <c r="B1195" s="55" t="str">
        <f>작성용!AI1192</f>
        <v>-</v>
      </c>
      <c r="C1195" s="56" t="str">
        <f>작성용!AK1192</f>
        <v>개별종목</v>
      </c>
      <c r="D1195" s="57">
        <f>작성용!T1192</f>
        <v>45587</v>
      </c>
      <c r="E1195" s="58" t="str">
        <f>작성용!B1192</f>
        <v>에너지인프라자산운용</v>
      </c>
      <c r="F1195" s="58" t="str">
        <f>작성용!C1192</f>
        <v>재평가</v>
      </c>
      <c r="G1195" s="58" t="str">
        <f>작성용!D1192</f>
        <v>키페어</v>
      </c>
      <c r="H1195" s="59">
        <f>작성용!E1192</f>
        <v>1311110291812</v>
      </c>
      <c r="I1195" s="58" t="str">
        <f>작성용!F1192</f>
        <v>A07</v>
      </c>
      <c r="J1195" s="58">
        <f>작성용!G1192</f>
        <v>77</v>
      </c>
      <c r="K1195" s="58" t="str">
        <f>작성용!H1192</f>
        <v>-</v>
      </c>
      <c r="L1195" s="58" t="str">
        <f>작성용!N1192</f>
        <v>미정</v>
      </c>
      <c r="M1195" s="57" t="str">
        <f>작성용!U1192</f>
        <v>2024.12.31</v>
      </c>
      <c r="N1195" s="57">
        <f>작성용!V1192</f>
        <v>45646</v>
      </c>
      <c r="O1195" s="57">
        <f>작성용!W1192</f>
        <v>45668</v>
      </c>
      <c r="P1195" s="57" t="str">
        <f>작성용!X1192</f>
        <v>-</v>
      </c>
      <c r="Q1195" s="58" t="str">
        <f>작성용!AD1192</f>
        <v>이진주</v>
      </c>
      <c r="R1195" s="60">
        <f>작성용!AE1192</f>
        <v>1</v>
      </c>
      <c r="S1195" s="58" t="str">
        <f>작성용!AF1192</f>
        <v>이찬희</v>
      </c>
      <c r="T1195" s="61" t="str">
        <f>작성용!AG1192</f>
        <v>김수현</v>
      </c>
      <c r="U1195" s="61" t="str">
        <f>작성용!AH1192</f>
        <v>김수현</v>
      </c>
      <c r="V1195" s="56">
        <f>작성용!AA1192</f>
        <v>202412</v>
      </c>
      <c r="W1195" s="58" t="str">
        <f>작성용!AC1192</f>
        <v>[Y]금융기관</v>
      </c>
      <c r="X1195" s="58" t="str">
        <f>작성용!O1192</f>
        <v>홍채린매니저</v>
      </c>
      <c r="Y1195" s="58" t="str">
        <f>작성용!P1192</f>
        <v>02-3775-9515, 010-2896-5400</v>
      </c>
      <c r="Z1195" s="58" t="str">
        <f>작성용!Q1192</f>
        <v>chaerin@miraeasset.com</v>
      </c>
      <c r="AA1195" s="56" t="str">
        <f>작성용!AJ1192</f>
        <v>회계반영</v>
      </c>
      <c r="AB1195" s="56">
        <f>작성용!AB1192</f>
        <v>0</v>
      </c>
    </row>
    <row r="1196" spans="1:28" s="12" customFormat="1" ht="16.5" hidden="1" customHeight="1" x14ac:dyDescent="0.3">
      <c r="A1196" s="54">
        <f>작성용!AL1193</f>
        <v>1192</v>
      </c>
      <c r="B1196" s="55" t="str">
        <f>작성용!AI1193</f>
        <v>-</v>
      </c>
      <c r="C1196" s="56" t="str">
        <f>작성용!AK1193</f>
        <v>개별종목</v>
      </c>
      <c r="D1196" s="57">
        <f>작성용!T1193</f>
        <v>45587</v>
      </c>
      <c r="E1196" s="58" t="str">
        <f>작성용!B1193</f>
        <v>에너지인프라자산운용</v>
      </c>
      <c r="F1196" s="58" t="str">
        <f>작성용!C1193</f>
        <v>재평가</v>
      </c>
      <c r="G1196" s="58" t="str">
        <f>작성용!D1193</f>
        <v>하우스앤비욘드</v>
      </c>
      <c r="H1196" s="59">
        <f>작성용!E1193</f>
        <v>1101116218336</v>
      </c>
      <c r="I1196" s="58" t="str">
        <f>작성용!F1193</f>
        <v>D02</v>
      </c>
      <c r="J1196" s="58">
        <f>작성용!G1193</f>
        <v>77</v>
      </c>
      <c r="K1196" s="58" t="str">
        <f>작성용!H1193</f>
        <v>-</v>
      </c>
      <c r="L1196" s="58" t="str">
        <f>작성용!N1193</f>
        <v>미정</v>
      </c>
      <c r="M1196" s="57" t="str">
        <f>작성용!U1193</f>
        <v>2024.12.31</v>
      </c>
      <c r="N1196" s="57">
        <f>작성용!V1193</f>
        <v>45646</v>
      </c>
      <c r="O1196" s="57">
        <f>작성용!W1193</f>
        <v>45668</v>
      </c>
      <c r="P1196" s="57" t="str">
        <f>작성용!X1193</f>
        <v>-</v>
      </c>
      <c r="Q1196" s="58" t="str">
        <f>작성용!AD1193</f>
        <v>정재형</v>
      </c>
      <c r="R1196" s="60">
        <f>작성용!AE1193</f>
        <v>1</v>
      </c>
      <c r="S1196" s="58" t="str">
        <f>작성용!AF1193</f>
        <v>박재용</v>
      </c>
      <c r="T1196" s="61" t="str">
        <f>작성용!AG1193</f>
        <v>김수현</v>
      </c>
      <c r="U1196" s="61" t="str">
        <f>작성용!AH1193</f>
        <v>김수현</v>
      </c>
      <c r="V1196" s="56">
        <f>작성용!AA1193</f>
        <v>202412</v>
      </c>
      <c r="W1196" s="58" t="str">
        <f>작성용!AC1193</f>
        <v>[Y]금융기관</v>
      </c>
      <c r="X1196" s="58" t="str">
        <f>작성용!O1193</f>
        <v>홍채린매니저</v>
      </c>
      <c r="Y1196" s="58" t="str">
        <f>작성용!P1193</f>
        <v>02-3775-9515, 010-2896-5400</v>
      </c>
      <c r="Z1196" s="58" t="str">
        <f>작성용!Q1193</f>
        <v>chaerin@miraeasset.com</v>
      </c>
      <c r="AA1196" s="56" t="str">
        <f>작성용!AJ1193</f>
        <v>회계반영</v>
      </c>
      <c r="AB1196" s="56">
        <f>작성용!AB1193</f>
        <v>0</v>
      </c>
    </row>
    <row r="1197" spans="1:28" s="12" customFormat="1" ht="16.5" hidden="1" customHeight="1" x14ac:dyDescent="0.3">
      <c r="A1197" s="54">
        <f>작성용!AL1194</f>
        <v>1193</v>
      </c>
      <c r="B1197" s="264" t="str">
        <f>작성용!AI1194</f>
        <v>-</v>
      </c>
      <c r="C1197" s="252" t="str">
        <f>작성용!AK1194</f>
        <v>개별종목</v>
      </c>
      <c r="D1197" s="265">
        <f>작성용!T1194</f>
        <v>45587</v>
      </c>
      <c r="E1197" s="253" t="str">
        <f>작성용!B1194</f>
        <v>에너지인프라자산운용</v>
      </c>
      <c r="F1197" s="253" t="str">
        <f>작성용!C1194</f>
        <v>재평가</v>
      </c>
      <c r="G1197" s="253" t="str">
        <f>작성용!D1194</f>
        <v>립하이</v>
      </c>
      <c r="H1197" s="266">
        <f>작성용!E1194</f>
        <v>1348110360058</v>
      </c>
      <c r="I1197" s="253" t="str">
        <f>작성용!F1194</f>
        <v>A07</v>
      </c>
      <c r="J1197" s="253">
        <f>작성용!G1194</f>
        <v>77</v>
      </c>
      <c r="K1197" s="253" t="str">
        <f>작성용!H1194</f>
        <v>-</v>
      </c>
      <c r="L1197" s="253" t="str">
        <f>작성용!N1194</f>
        <v>미정</v>
      </c>
      <c r="M1197" s="265" t="str">
        <f>작성용!U1194</f>
        <v>2024.12.31</v>
      </c>
      <c r="N1197" s="265">
        <f>작성용!V1194</f>
        <v>45646</v>
      </c>
      <c r="O1197" s="265">
        <f>작성용!W1194</f>
        <v>45668</v>
      </c>
      <c r="P1197" s="265" t="str">
        <f>작성용!X1194</f>
        <v>-</v>
      </c>
      <c r="Q1197" s="274" t="str">
        <f>작성용!AD1194</f>
        <v>이진주</v>
      </c>
      <c r="R1197" s="267">
        <f>작성용!AE1194</f>
        <v>1</v>
      </c>
      <c r="S1197" s="253" t="str">
        <f>작성용!AF1194</f>
        <v>조현우</v>
      </c>
      <c r="T1197" s="268" t="str">
        <f>작성용!AG1194</f>
        <v>김수현</v>
      </c>
      <c r="U1197" s="268" t="str">
        <f>작성용!AH1194</f>
        <v>김수현</v>
      </c>
      <c r="V1197" s="252">
        <f>작성용!AA1194</f>
        <v>202412</v>
      </c>
      <c r="W1197" s="253" t="str">
        <f>작성용!AC1194</f>
        <v>[Y]금융기관</v>
      </c>
      <c r="X1197" s="253" t="str">
        <f>작성용!O1194</f>
        <v>홍채린매니저</v>
      </c>
      <c r="Y1197" s="253" t="str">
        <f>작성용!P1194</f>
        <v>02-3775-9515, 010-2896-5400</v>
      </c>
      <c r="Z1197" s="253" t="str">
        <f>작성용!Q1194</f>
        <v>chaerin@miraeasset.com</v>
      </c>
      <c r="AA1197" s="252" t="str">
        <f>작성용!AJ1194</f>
        <v>회계반영</v>
      </c>
      <c r="AB1197" s="252">
        <f>작성용!AB1194</f>
        <v>2</v>
      </c>
    </row>
    <row r="1198" spans="1:28" s="12" customFormat="1" ht="16.5" hidden="1" customHeight="1" x14ac:dyDescent="0.3">
      <c r="A1198" s="54">
        <f>작성용!AL1195</f>
        <v>1194</v>
      </c>
      <c r="B1198" s="55" t="str">
        <f>작성용!AI1195</f>
        <v>-</v>
      </c>
      <c r="C1198" s="56" t="str">
        <f>작성용!AK1195</f>
        <v>개별종목</v>
      </c>
      <c r="D1198" s="57">
        <f>작성용!T1195</f>
        <v>45587</v>
      </c>
      <c r="E1198" s="58" t="str">
        <f>작성용!B1195</f>
        <v>에너지인프라자산운용</v>
      </c>
      <c r="F1198" s="58" t="str">
        <f>작성용!C1195</f>
        <v>재평가</v>
      </c>
      <c r="G1198" s="58" t="str">
        <f>작성용!D1195</f>
        <v>원프레딕트</v>
      </c>
      <c r="H1198" s="59">
        <f>작성용!E1195</f>
        <v>1101116213683</v>
      </c>
      <c r="I1198" s="58" t="str">
        <f>작성용!F1195</f>
        <v>A07</v>
      </c>
      <c r="J1198" s="58">
        <f>작성용!G1195</f>
        <v>77</v>
      </c>
      <c r="K1198" s="58" t="str">
        <f>작성용!H1195</f>
        <v>-</v>
      </c>
      <c r="L1198" s="58" t="str">
        <f>작성용!N1195</f>
        <v>미정</v>
      </c>
      <c r="M1198" s="57" t="str">
        <f>작성용!U1195</f>
        <v>2024.12.31</v>
      </c>
      <c r="N1198" s="57">
        <f>작성용!V1195</f>
        <v>45646</v>
      </c>
      <c r="O1198" s="57">
        <f>작성용!W1195</f>
        <v>45668</v>
      </c>
      <c r="P1198" s="57" t="str">
        <f>작성용!X1195</f>
        <v>-</v>
      </c>
      <c r="Q1198" s="58" t="str">
        <f>작성용!AD1195</f>
        <v>김에스더</v>
      </c>
      <c r="R1198" s="60">
        <f>작성용!AE1195</f>
        <v>1</v>
      </c>
      <c r="S1198" s="58" t="str">
        <f>작성용!AF1195</f>
        <v>김에스더</v>
      </c>
      <c r="T1198" s="61" t="str">
        <f>작성용!AG1195</f>
        <v>김수현</v>
      </c>
      <c r="U1198" s="61" t="str">
        <f>작성용!AH1195</f>
        <v>김수현</v>
      </c>
      <c r="V1198" s="56">
        <f>작성용!AA1195</f>
        <v>202412</v>
      </c>
      <c r="W1198" s="58" t="str">
        <f>작성용!AC1195</f>
        <v>[Y]금융기관</v>
      </c>
      <c r="X1198" s="58" t="str">
        <f>작성용!O1195</f>
        <v>홍채린매니저</v>
      </c>
      <c r="Y1198" s="58" t="str">
        <f>작성용!P1195</f>
        <v>02-3775-9515, 010-2896-5400</v>
      </c>
      <c r="Z1198" s="58" t="str">
        <f>작성용!Q1195</f>
        <v>chaerin@miraeasset.com</v>
      </c>
      <c r="AA1198" s="56" t="str">
        <f>작성용!AJ1195</f>
        <v>회계반영</v>
      </c>
      <c r="AB1198" s="56">
        <f>작성용!AB1195</f>
        <v>0</v>
      </c>
    </row>
    <row r="1199" spans="1:28" s="12" customFormat="1" ht="16.5" hidden="1" customHeight="1" x14ac:dyDescent="0.3">
      <c r="A1199" s="54">
        <f>작성용!AL1196</f>
        <v>1195</v>
      </c>
      <c r="B1199" s="55" t="str">
        <f>작성용!AI1196</f>
        <v>-</v>
      </c>
      <c r="C1199" s="56" t="str">
        <f>작성용!AK1196</f>
        <v>개별종목</v>
      </c>
      <c r="D1199" s="57">
        <f>작성용!T1196</f>
        <v>45587</v>
      </c>
      <c r="E1199" s="58" t="str">
        <f>작성용!B1196</f>
        <v>에너지인프라자산운용</v>
      </c>
      <c r="F1199" s="58" t="str">
        <f>작성용!C1196</f>
        <v>재평가</v>
      </c>
      <c r="G1199" s="58" t="str">
        <f>작성용!D1196</f>
        <v>그래핀스퀘어</v>
      </c>
      <c r="H1199" s="59">
        <f>작성용!E1196</f>
        <v>1101114776427</v>
      </c>
      <c r="I1199" s="58" t="str">
        <f>작성용!F1196</f>
        <v>A01</v>
      </c>
      <c r="J1199" s="58">
        <f>작성용!G1196</f>
        <v>0</v>
      </c>
      <c r="K1199" s="58" t="str">
        <f>작성용!H1196</f>
        <v>-</v>
      </c>
      <c r="L1199" s="58" t="str">
        <f>작성용!N1196</f>
        <v>미정</v>
      </c>
      <c r="M1199" s="57" t="str">
        <f>작성용!U1196</f>
        <v>2024.12.31</v>
      </c>
      <c r="N1199" s="57">
        <f>작성용!V1196</f>
        <v>45646</v>
      </c>
      <c r="O1199" s="57">
        <f>작성용!W1196</f>
        <v>45668</v>
      </c>
      <c r="P1199" s="57" t="str">
        <f>작성용!X1196</f>
        <v>-</v>
      </c>
      <c r="Q1199" s="58" t="str">
        <f>작성용!AD1196</f>
        <v>김에스더</v>
      </c>
      <c r="R1199" s="60">
        <f>작성용!AE1196</f>
        <v>1</v>
      </c>
      <c r="S1199" s="58" t="str">
        <f>작성용!AF1196</f>
        <v>김에스더</v>
      </c>
      <c r="T1199" s="61" t="str">
        <f>작성용!AG1196</f>
        <v>김수현</v>
      </c>
      <c r="U1199" s="61" t="str">
        <f>작성용!AH1196</f>
        <v>김수현</v>
      </c>
      <c r="V1199" s="56">
        <f>작성용!AA1196</f>
        <v>202412</v>
      </c>
      <c r="W1199" s="58" t="str">
        <f>작성용!AC1196</f>
        <v>[Y]금융기관</v>
      </c>
      <c r="X1199" s="58" t="str">
        <f>작성용!O1196</f>
        <v>홍채린매니저</v>
      </c>
      <c r="Y1199" s="58" t="str">
        <f>작성용!P1196</f>
        <v>02-3775-9515, 010-2896-5400</v>
      </c>
      <c r="Z1199" s="58" t="str">
        <f>작성용!Q1196</f>
        <v>chaerin@miraeasset.com</v>
      </c>
      <c r="AA1199" s="56" t="str">
        <f>작성용!AJ1196</f>
        <v>회계반영</v>
      </c>
      <c r="AB1199" s="56">
        <f>작성용!AB1196</f>
        <v>0</v>
      </c>
    </row>
    <row r="1200" spans="1:28" s="12" customFormat="1" ht="16.5" hidden="1" customHeight="1" x14ac:dyDescent="0.3">
      <c r="A1200" s="54">
        <f>작성용!AL1197</f>
        <v>1196</v>
      </c>
      <c r="B1200" s="264" t="str">
        <f>작성용!AI1197</f>
        <v>-</v>
      </c>
      <c r="C1200" s="252" t="str">
        <f>작성용!AK1197</f>
        <v>개별종목</v>
      </c>
      <c r="D1200" s="265">
        <f>작성용!T1197</f>
        <v>45587</v>
      </c>
      <c r="E1200" s="253" t="str">
        <f>작성용!B1197</f>
        <v>에너지인프라자산운용</v>
      </c>
      <c r="F1200" s="253" t="str">
        <f>작성용!C1197</f>
        <v>재평가</v>
      </c>
      <c r="G1200" s="253" t="str">
        <f>작성용!D1197</f>
        <v>씨앤유글로벌</v>
      </c>
      <c r="H1200" s="266">
        <f>작성용!E1197</f>
        <v>1101113711268</v>
      </c>
      <c r="I1200" s="253" t="str">
        <f>작성용!F1197</f>
        <v>A01</v>
      </c>
      <c r="J1200" s="253">
        <f>작성용!G1197</f>
        <v>0</v>
      </c>
      <c r="K1200" s="253" t="str">
        <f>작성용!H1197</f>
        <v>-</v>
      </c>
      <c r="L1200" s="253" t="str">
        <f>작성용!N1197</f>
        <v>미정</v>
      </c>
      <c r="M1200" s="265" t="str">
        <f>작성용!U1197</f>
        <v>2024.12.31</v>
      </c>
      <c r="N1200" s="265">
        <f>작성용!V1197</f>
        <v>45646</v>
      </c>
      <c r="O1200" s="265">
        <f>작성용!W1197</f>
        <v>45668</v>
      </c>
      <c r="P1200" s="265" t="str">
        <f>작성용!X1197</f>
        <v>-</v>
      </c>
      <c r="Q1200" s="274" t="str">
        <f>작성용!AD1197</f>
        <v>오영석</v>
      </c>
      <c r="R1200" s="267">
        <f>작성용!AE1197</f>
        <v>1</v>
      </c>
      <c r="S1200" s="253" t="str">
        <f>작성용!AF1197</f>
        <v>조현우</v>
      </c>
      <c r="T1200" s="268" t="str">
        <f>작성용!AG1197</f>
        <v>김수현</v>
      </c>
      <c r="U1200" s="268" t="str">
        <f>작성용!AH1197</f>
        <v>김수현</v>
      </c>
      <c r="V1200" s="252">
        <f>작성용!AA1197</f>
        <v>202412</v>
      </c>
      <c r="W1200" s="253" t="str">
        <f>작성용!AC1197</f>
        <v>[Y]금융기관</v>
      </c>
      <c r="X1200" s="253" t="str">
        <f>작성용!O1197</f>
        <v>홍채린매니저</v>
      </c>
      <c r="Y1200" s="253" t="str">
        <f>작성용!P1197</f>
        <v>02-3775-9515, 010-2896-5400</v>
      </c>
      <c r="Z1200" s="253" t="str">
        <f>작성용!Q1197</f>
        <v>chaerin@miraeasset.com</v>
      </c>
      <c r="AA1200" s="252" t="str">
        <f>작성용!AJ1197</f>
        <v>회계반영</v>
      </c>
      <c r="AB1200" s="252">
        <f>작성용!AB1197</f>
        <v>2</v>
      </c>
    </row>
    <row r="1201" spans="1:28" s="12" customFormat="1" ht="16.5" hidden="1" customHeight="1" x14ac:dyDescent="0.3">
      <c r="A1201" s="54">
        <f>작성용!AL1198</f>
        <v>1197</v>
      </c>
      <c r="B1201" s="55" t="str">
        <f>작성용!AI1198</f>
        <v>-</v>
      </c>
      <c r="C1201" s="56" t="str">
        <f>작성용!AK1198</f>
        <v>개별종목</v>
      </c>
      <c r="D1201" s="57">
        <f>작성용!T1198</f>
        <v>45587</v>
      </c>
      <c r="E1201" s="58" t="str">
        <f>작성용!B1198</f>
        <v>에너지인프라자산운용</v>
      </c>
      <c r="F1201" s="58" t="str">
        <f>작성용!C1198</f>
        <v>재평가</v>
      </c>
      <c r="G1201" s="58" t="str">
        <f>작성용!D1198</f>
        <v>스타코프</v>
      </c>
      <c r="H1201" s="59">
        <f>작성용!E1198</f>
        <v>1101115266691</v>
      </c>
      <c r="I1201" s="58" t="str">
        <f>작성용!F1198</f>
        <v>A07</v>
      </c>
      <c r="J1201" s="58">
        <f>작성용!G1198</f>
        <v>77</v>
      </c>
      <c r="K1201" s="58" t="str">
        <f>작성용!H1198</f>
        <v>-</v>
      </c>
      <c r="L1201" s="58" t="str">
        <f>작성용!N1198</f>
        <v>미정</v>
      </c>
      <c r="M1201" s="57" t="str">
        <f>작성용!U1198</f>
        <v>2024.12.31</v>
      </c>
      <c r="N1201" s="57">
        <f>작성용!V1198</f>
        <v>45646</v>
      </c>
      <c r="O1201" s="57">
        <f>작성용!W1198</f>
        <v>45668</v>
      </c>
      <c r="P1201" s="57" t="str">
        <f>작성용!X1198</f>
        <v>-</v>
      </c>
      <c r="Q1201" s="58" t="str">
        <f>작성용!AD1198</f>
        <v>원정우</v>
      </c>
      <c r="R1201" s="60">
        <f>작성용!AE1198</f>
        <v>1</v>
      </c>
      <c r="S1201" s="58" t="str">
        <f>작성용!AF1198</f>
        <v>김영환</v>
      </c>
      <c r="T1201" s="61" t="str">
        <f>작성용!AG1198</f>
        <v>김수현</v>
      </c>
      <c r="U1201" s="61" t="str">
        <f>작성용!AH1198</f>
        <v>김수현</v>
      </c>
      <c r="V1201" s="56">
        <f>작성용!AA1198</f>
        <v>202412</v>
      </c>
      <c r="W1201" s="58" t="str">
        <f>작성용!AC1198</f>
        <v>[Y]금융기관</v>
      </c>
      <c r="X1201" s="58" t="str">
        <f>작성용!O1198</f>
        <v>홍채린매니저</v>
      </c>
      <c r="Y1201" s="58" t="str">
        <f>작성용!P1198</f>
        <v>02-3775-9515, 010-2896-5400</v>
      </c>
      <c r="Z1201" s="58" t="str">
        <f>작성용!Q1198</f>
        <v>chaerin@miraeasset.com</v>
      </c>
      <c r="AA1201" s="56" t="str">
        <f>작성용!AJ1198</f>
        <v>회계반영</v>
      </c>
      <c r="AB1201" s="56">
        <f>작성용!AB1198</f>
        <v>0</v>
      </c>
    </row>
    <row r="1202" spans="1:28" s="12" customFormat="1" ht="16.5" hidden="1" customHeight="1" x14ac:dyDescent="0.3">
      <c r="A1202" s="54">
        <f>작성용!AL1199</f>
        <v>1198</v>
      </c>
      <c r="B1202" s="55" t="str">
        <f>작성용!AI1199</f>
        <v>-</v>
      </c>
      <c r="C1202" s="56" t="str">
        <f>작성용!AK1199</f>
        <v>개별종목</v>
      </c>
      <c r="D1202" s="57">
        <f>작성용!T1199</f>
        <v>45587</v>
      </c>
      <c r="E1202" s="58" t="str">
        <f>작성용!B1199</f>
        <v>에너지인프라자산운용</v>
      </c>
      <c r="F1202" s="58" t="str">
        <f>작성용!C1199</f>
        <v>재평가</v>
      </c>
      <c r="G1202" s="58" t="str">
        <f>작성용!D1199</f>
        <v>코너스</v>
      </c>
      <c r="H1202" s="59">
        <f>작성용!E1199</f>
        <v>1101115583194</v>
      </c>
      <c r="I1202" s="58" t="str">
        <f>작성용!F1199</f>
        <v>A07</v>
      </c>
      <c r="J1202" s="58">
        <f>작성용!G1199</f>
        <v>77</v>
      </c>
      <c r="K1202" s="58" t="str">
        <f>작성용!H1199</f>
        <v>-</v>
      </c>
      <c r="L1202" s="58" t="str">
        <f>작성용!N1199</f>
        <v>미정</v>
      </c>
      <c r="M1202" s="57" t="str">
        <f>작성용!U1199</f>
        <v>2024.12.31</v>
      </c>
      <c r="N1202" s="57">
        <f>작성용!V1199</f>
        <v>45646</v>
      </c>
      <c r="O1202" s="57">
        <f>작성용!W1199</f>
        <v>45668</v>
      </c>
      <c r="P1202" s="57" t="str">
        <f>작성용!X1199</f>
        <v>-</v>
      </c>
      <c r="Q1202" s="58" t="str">
        <f>작성용!AD1199</f>
        <v>심태진</v>
      </c>
      <c r="R1202" s="60">
        <f>작성용!AE1199</f>
        <v>1</v>
      </c>
      <c r="S1202" s="58" t="str">
        <f>작성용!AF1199</f>
        <v>박솔민</v>
      </c>
      <c r="T1202" s="61" t="str">
        <f>작성용!AG1199</f>
        <v>김수현</v>
      </c>
      <c r="U1202" s="61" t="str">
        <f>작성용!AH1199</f>
        <v>김수현</v>
      </c>
      <c r="V1202" s="56">
        <f>작성용!AA1199</f>
        <v>202412</v>
      </c>
      <c r="W1202" s="58" t="str">
        <f>작성용!AC1199</f>
        <v>[Y]금융기관</v>
      </c>
      <c r="X1202" s="58" t="str">
        <f>작성용!O1199</f>
        <v>홍채린매니저</v>
      </c>
      <c r="Y1202" s="58" t="str">
        <f>작성용!P1199</f>
        <v>02-3775-9515, 010-2896-5400</v>
      </c>
      <c r="Z1202" s="58" t="str">
        <f>작성용!Q1199</f>
        <v>chaerin@miraeasset.com</v>
      </c>
      <c r="AA1202" s="56" t="str">
        <f>작성용!AJ1199</f>
        <v>회계반영</v>
      </c>
      <c r="AB1202" s="56">
        <f>작성용!AB1199</f>
        <v>0</v>
      </c>
    </row>
    <row r="1203" spans="1:28" s="12" customFormat="1" ht="16.5" hidden="1" customHeight="1" x14ac:dyDescent="0.3">
      <c r="A1203" s="54">
        <f>작성용!AL1200</f>
        <v>1199</v>
      </c>
      <c r="B1203" s="55" t="str">
        <f>작성용!AI1200</f>
        <v>-</v>
      </c>
      <c r="C1203" s="56" t="str">
        <f>작성용!AK1200</f>
        <v>개별종목</v>
      </c>
      <c r="D1203" s="57">
        <f>작성용!T1200</f>
        <v>45587</v>
      </c>
      <c r="E1203" s="58" t="str">
        <f>작성용!B1200</f>
        <v>에너지인프라자산운용</v>
      </c>
      <c r="F1203" s="58" t="str">
        <f>작성용!C1200</f>
        <v>재평가</v>
      </c>
      <c r="G1203" s="58" t="str">
        <f>작성용!D1200</f>
        <v>퓨리켐</v>
      </c>
      <c r="H1203" s="59">
        <f>작성용!E1200</f>
        <v>1501110111299</v>
      </c>
      <c r="I1203" s="58" t="str">
        <f>작성용!F1200</f>
        <v>A07</v>
      </c>
      <c r="J1203" s="58">
        <f>작성용!G1200</f>
        <v>77</v>
      </c>
      <c r="K1203" s="58" t="str">
        <f>작성용!H1200</f>
        <v>-</v>
      </c>
      <c r="L1203" s="58" t="str">
        <f>작성용!N1200</f>
        <v>미정</v>
      </c>
      <c r="M1203" s="57" t="str">
        <f>작성용!U1200</f>
        <v>2024.12.31</v>
      </c>
      <c r="N1203" s="57">
        <f>작성용!V1200</f>
        <v>45646</v>
      </c>
      <c r="O1203" s="57">
        <f>작성용!W1200</f>
        <v>45668</v>
      </c>
      <c r="P1203" s="57" t="str">
        <f>작성용!X1200</f>
        <v>-</v>
      </c>
      <c r="Q1203" s="58" t="str">
        <f>작성용!AD1200</f>
        <v>이상민</v>
      </c>
      <c r="R1203" s="60">
        <f>작성용!AE1200</f>
        <v>1</v>
      </c>
      <c r="S1203" s="58" t="str">
        <f>작성용!AF1200</f>
        <v>이상민</v>
      </c>
      <c r="T1203" s="61" t="str">
        <f>작성용!AG1200</f>
        <v>김수현</v>
      </c>
      <c r="U1203" s="61" t="str">
        <f>작성용!AH1200</f>
        <v>김수현</v>
      </c>
      <c r="V1203" s="56">
        <f>작성용!AA1200</f>
        <v>202412</v>
      </c>
      <c r="W1203" s="58" t="str">
        <f>작성용!AC1200</f>
        <v>[Y]금융기관</v>
      </c>
      <c r="X1203" s="58" t="str">
        <f>작성용!O1200</f>
        <v>홍채린매니저</v>
      </c>
      <c r="Y1203" s="58" t="str">
        <f>작성용!P1200</f>
        <v>02-3775-9515, 010-2896-5400</v>
      </c>
      <c r="Z1203" s="58" t="str">
        <f>작성용!Q1200</f>
        <v>chaerin@miraeasset.com</v>
      </c>
      <c r="AA1203" s="56" t="str">
        <f>작성용!AJ1200</f>
        <v>회계반영</v>
      </c>
      <c r="AB1203" s="56">
        <f>작성용!AB1200</f>
        <v>0</v>
      </c>
    </row>
    <row r="1204" spans="1:28" s="12" customFormat="1" ht="16.5" hidden="1" customHeight="1" x14ac:dyDescent="0.3">
      <c r="A1204" s="54">
        <f>작성용!AL1201</f>
        <v>1200</v>
      </c>
      <c r="B1204" s="55" t="str">
        <f>작성용!AI1201</f>
        <v>-</v>
      </c>
      <c r="C1204" s="56" t="str">
        <f>작성용!AK1201</f>
        <v>개별종목</v>
      </c>
      <c r="D1204" s="57">
        <f>작성용!T1201</f>
        <v>45587</v>
      </c>
      <c r="E1204" s="58" t="str">
        <f>작성용!B1201</f>
        <v>에너지인프라자산운용</v>
      </c>
      <c r="F1204" s="58" t="str">
        <f>작성용!C1201</f>
        <v>재평가</v>
      </c>
      <c r="G1204" s="58" t="str">
        <f>작성용!D1201</f>
        <v>엔라이튼(구,솔라커넥트)</v>
      </c>
      <c r="H1204" s="59">
        <f>작성용!E1201</f>
        <v>1101116165561</v>
      </c>
      <c r="I1204" s="58" t="str">
        <f>작성용!F1201</f>
        <v>A07</v>
      </c>
      <c r="J1204" s="58">
        <f>작성용!G1201</f>
        <v>77</v>
      </c>
      <c r="K1204" s="58" t="str">
        <f>작성용!H1201</f>
        <v>-</v>
      </c>
      <c r="L1204" s="58" t="str">
        <f>작성용!N1201</f>
        <v>미정</v>
      </c>
      <c r="M1204" s="57" t="str">
        <f>작성용!U1201</f>
        <v>2024.12.31</v>
      </c>
      <c r="N1204" s="57">
        <f>작성용!V1201</f>
        <v>45646</v>
      </c>
      <c r="O1204" s="57">
        <f>작성용!W1201</f>
        <v>45668</v>
      </c>
      <c r="P1204" s="57" t="str">
        <f>작성용!X1201</f>
        <v>-</v>
      </c>
      <c r="Q1204" s="58" t="str">
        <f>작성용!AD1201</f>
        <v>윤광일</v>
      </c>
      <c r="R1204" s="60">
        <f>작성용!AE1201</f>
        <v>1</v>
      </c>
      <c r="S1204" s="58" t="str">
        <f>작성용!AF1201</f>
        <v>윤광일</v>
      </c>
      <c r="T1204" s="61" t="str">
        <f>작성용!AG1201</f>
        <v>김수현</v>
      </c>
      <c r="U1204" s="61" t="str">
        <f>작성용!AH1201</f>
        <v>김수현</v>
      </c>
      <c r="V1204" s="56">
        <f>작성용!AA1201</f>
        <v>202412</v>
      </c>
      <c r="W1204" s="58" t="str">
        <f>작성용!AC1201</f>
        <v>[Y]금융기관</v>
      </c>
      <c r="X1204" s="58" t="str">
        <f>작성용!O1201</f>
        <v>홍채린매니저</v>
      </c>
      <c r="Y1204" s="58" t="str">
        <f>작성용!P1201</f>
        <v>02-3775-9515, 010-2896-5400</v>
      </c>
      <c r="Z1204" s="58" t="str">
        <f>작성용!Q1201</f>
        <v>chaerin@miraeasset.com</v>
      </c>
      <c r="AA1204" s="56" t="str">
        <f>작성용!AJ1201</f>
        <v>회계반영</v>
      </c>
      <c r="AB1204" s="56">
        <f>작성용!AB1201</f>
        <v>0</v>
      </c>
    </row>
    <row r="1205" spans="1:28" s="12" customFormat="1" ht="16.5" hidden="1" customHeight="1" x14ac:dyDescent="0.3">
      <c r="A1205" s="54">
        <f>작성용!AL1202</f>
        <v>1201</v>
      </c>
      <c r="B1205" s="55" t="str">
        <f>작성용!AI1202</f>
        <v>-</v>
      </c>
      <c r="C1205" s="56" t="str">
        <f>작성용!AK1202</f>
        <v>개별종목</v>
      </c>
      <c r="D1205" s="57">
        <f>작성용!T1202</f>
        <v>45587</v>
      </c>
      <c r="E1205" s="58" t="str">
        <f>작성용!B1202</f>
        <v>에너지인프라자산운용</v>
      </c>
      <c r="F1205" s="58" t="str">
        <f>작성용!C1202</f>
        <v>재평가</v>
      </c>
      <c r="G1205" s="58" t="str">
        <f>작성용!D1202</f>
        <v>엔라이튼(구,솔라커넥트)</v>
      </c>
      <c r="H1205" s="59">
        <f>작성용!E1202</f>
        <v>1101116165561</v>
      </c>
      <c r="I1205" s="58" t="str">
        <f>작성용!F1202</f>
        <v>A01</v>
      </c>
      <c r="J1205" s="58">
        <f>작성용!G1202</f>
        <v>0</v>
      </c>
      <c r="K1205" s="58" t="str">
        <f>작성용!H1202</f>
        <v>-</v>
      </c>
      <c r="L1205" s="58" t="str">
        <f>작성용!N1202</f>
        <v>미정</v>
      </c>
      <c r="M1205" s="57" t="str">
        <f>작성용!U1202</f>
        <v>2024.12.31</v>
      </c>
      <c r="N1205" s="57">
        <f>작성용!V1202</f>
        <v>45646</v>
      </c>
      <c r="O1205" s="57">
        <f>작성용!W1202</f>
        <v>45668</v>
      </c>
      <c r="P1205" s="57" t="str">
        <f>작성용!X1202</f>
        <v>-</v>
      </c>
      <c r="Q1205" s="58" t="str">
        <f>작성용!AD1202</f>
        <v>윤광일</v>
      </c>
      <c r="R1205" s="60">
        <f>작성용!AE1202</f>
        <v>0</v>
      </c>
      <c r="S1205" s="58" t="str">
        <f>작성용!AF1202</f>
        <v>윤광일</v>
      </c>
      <c r="T1205" s="61" t="str">
        <f>작성용!AG1202</f>
        <v>김수현</v>
      </c>
      <c r="U1205" s="61" t="str">
        <f>작성용!AH1202</f>
        <v>김수현</v>
      </c>
      <c r="V1205" s="56">
        <f>작성용!AA1202</f>
        <v>202412</v>
      </c>
      <c r="W1205" s="58" t="str">
        <f>작성용!AC1202</f>
        <v>[Y]금융기관</v>
      </c>
      <c r="X1205" s="58" t="str">
        <f>작성용!O1202</f>
        <v>홍채린매니저</v>
      </c>
      <c r="Y1205" s="58" t="str">
        <f>작성용!P1202</f>
        <v>02-3775-9515, 010-2896-5400</v>
      </c>
      <c r="Z1205" s="58" t="str">
        <f>작성용!Q1202</f>
        <v>chaerin@miraeasset.com</v>
      </c>
      <c r="AA1205" s="56" t="str">
        <f>작성용!AJ1202</f>
        <v>회계반영</v>
      </c>
      <c r="AB1205" s="56">
        <f>작성용!AB1202</f>
        <v>0</v>
      </c>
    </row>
    <row r="1206" spans="1:28" s="12" customFormat="1" ht="16.5" hidden="1" customHeight="1" x14ac:dyDescent="0.3">
      <c r="A1206" s="54">
        <f>작성용!AL1203</f>
        <v>1202</v>
      </c>
      <c r="B1206" s="55" t="str">
        <f>작성용!AI1203</f>
        <v>-</v>
      </c>
      <c r="C1206" s="56" t="str">
        <f>작성용!AK1203</f>
        <v>개별종목</v>
      </c>
      <c r="D1206" s="57">
        <f>작성용!T1203</f>
        <v>45587</v>
      </c>
      <c r="E1206" s="58" t="str">
        <f>작성용!B1203</f>
        <v>에너지인프라자산운용</v>
      </c>
      <c r="F1206" s="58" t="str">
        <f>작성용!C1203</f>
        <v>신규</v>
      </c>
      <c r="G1206" s="58" t="str">
        <f>작성용!D1203</f>
        <v>아르케</v>
      </c>
      <c r="H1206" s="59">
        <f>작성용!E1203</f>
        <v>1345110219871</v>
      </c>
      <c r="I1206" s="58" t="str">
        <f>작성용!F1203</f>
        <v>A07</v>
      </c>
      <c r="J1206" s="58">
        <f>작성용!G1203</f>
        <v>77</v>
      </c>
      <c r="K1206" s="58" t="str">
        <f>작성용!H1203</f>
        <v>-</v>
      </c>
      <c r="L1206" s="58" t="str">
        <f>작성용!N1203</f>
        <v>미정</v>
      </c>
      <c r="M1206" s="57" t="str">
        <f>작성용!U1203</f>
        <v>2024.12.31</v>
      </c>
      <c r="N1206" s="57">
        <f>작성용!V1203</f>
        <v>45646</v>
      </c>
      <c r="O1206" s="57">
        <f>작성용!W1203</f>
        <v>45668</v>
      </c>
      <c r="P1206" s="57" t="str">
        <f>작성용!X1203</f>
        <v>-</v>
      </c>
      <c r="Q1206" s="58" t="str">
        <f>작성용!AD1203</f>
        <v>이진주</v>
      </c>
      <c r="R1206" s="60">
        <f>작성용!AE1203</f>
        <v>1</v>
      </c>
      <c r="S1206" s="58" t="str">
        <f>작성용!AF1203</f>
        <v>신규</v>
      </c>
      <c r="T1206" s="61" t="str">
        <f>작성용!AG1203</f>
        <v>김수현</v>
      </c>
      <c r="U1206" s="61" t="str">
        <f>작성용!AH1203</f>
        <v>김수현</v>
      </c>
      <c r="V1206" s="56">
        <f>작성용!AA1203</f>
        <v>202412</v>
      </c>
      <c r="W1206" s="58" t="str">
        <f>작성용!AC1203</f>
        <v>[Y]금융기관</v>
      </c>
      <c r="X1206" s="58" t="str">
        <f>작성용!O1203</f>
        <v>홍채린매니저</v>
      </c>
      <c r="Y1206" s="58" t="str">
        <f>작성용!P1203</f>
        <v>02-3775-9515, 010-2896-5400</v>
      </c>
      <c r="Z1206" s="58" t="str">
        <f>작성용!Q1203</f>
        <v>chaerin@miraeasset.com</v>
      </c>
      <c r="AA1206" s="56" t="str">
        <f>작성용!AJ1203</f>
        <v>회계반영</v>
      </c>
      <c r="AB1206" s="56">
        <f>작성용!AB1203</f>
        <v>0</v>
      </c>
    </row>
    <row r="1207" spans="1:28" s="12" customFormat="1" ht="16.5" hidden="1" customHeight="1" x14ac:dyDescent="0.3">
      <c r="A1207" s="54">
        <f>작성용!AL1204</f>
        <v>1203</v>
      </c>
      <c r="B1207" s="55" t="str">
        <f>작성용!AI1204</f>
        <v>-</v>
      </c>
      <c r="C1207" s="56" t="str">
        <f>작성용!AK1204</f>
        <v>개별종목</v>
      </c>
      <c r="D1207" s="57">
        <f>작성용!T1204</f>
        <v>45587</v>
      </c>
      <c r="E1207" s="58" t="str">
        <f>작성용!B1204</f>
        <v>에너지인프라자산운용</v>
      </c>
      <c r="F1207" s="58" t="str">
        <f>작성용!C1204</f>
        <v>재평가</v>
      </c>
      <c r="G1207" s="58" t="str">
        <f>작성용!D1204</f>
        <v>스타코프</v>
      </c>
      <c r="H1207" s="59">
        <f>작성용!E1204</f>
        <v>1101115266691</v>
      </c>
      <c r="I1207" s="58" t="str">
        <f>작성용!F1204</f>
        <v>A07</v>
      </c>
      <c r="J1207" s="58">
        <f>작성용!G1204</f>
        <v>771</v>
      </c>
      <c r="K1207" s="58" t="str">
        <f>작성용!H1204</f>
        <v>-</v>
      </c>
      <c r="L1207" s="58" t="str">
        <f>작성용!N1204</f>
        <v>미정</v>
      </c>
      <c r="M1207" s="57" t="str">
        <f>작성용!U1204</f>
        <v>2024.12.31</v>
      </c>
      <c r="N1207" s="57">
        <f>작성용!V1204</f>
        <v>45646</v>
      </c>
      <c r="O1207" s="57">
        <f>작성용!W1204</f>
        <v>45668</v>
      </c>
      <c r="P1207" s="57" t="str">
        <f>작성용!X1204</f>
        <v>-</v>
      </c>
      <c r="Q1207" s="58" t="str">
        <f>작성용!AD1204</f>
        <v>원정우</v>
      </c>
      <c r="R1207" s="60">
        <f>작성용!AE1204</f>
        <v>0</v>
      </c>
      <c r="S1207" s="58" t="str">
        <f>작성용!AF1204</f>
        <v>김영환</v>
      </c>
      <c r="T1207" s="61" t="str">
        <f>작성용!AG1204</f>
        <v>김수현</v>
      </c>
      <c r="U1207" s="61" t="str">
        <f>작성용!AH1204</f>
        <v>김수현</v>
      </c>
      <c r="V1207" s="56">
        <f>작성용!AA1204</f>
        <v>202412</v>
      </c>
      <c r="W1207" s="58" t="str">
        <f>작성용!AC1204</f>
        <v>[Y]금융기관</v>
      </c>
      <c r="X1207" s="58" t="str">
        <f>작성용!O1204</f>
        <v>홍채린매니저</v>
      </c>
      <c r="Y1207" s="58" t="str">
        <f>작성용!P1204</f>
        <v>02-3775-9515, 010-2896-5400</v>
      </c>
      <c r="Z1207" s="58" t="str">
        <f>작성용!Q1204</f>
        <v>chaerin@miraeasset.com</v>
      </c>
      <c r="AA1207" s="56" t="str">
        <f>작성용!AJ1204</f>
        <v>회계반영</v>
      </c>
      <c r="AB1207" s="56">
        <f>작성용!AB1204</f>
        <v>0</v>
      </c>
    </row>
    <row r="1208" spans="1:28" s="12" customFormat="1" ht="16.5" hidden="1" customHeight="1" x14ac:dyDescent="0.3">
      <c r="A1208" s="54">
        <f>작성용!AL1205</f>
        <v>1204</v>
      </c>
      <c r="B1208" s="55" t="str">
        <f>작성용!AI1205</f>
        <v>-</v>
      </c>
      <c r="C1208" s="56" t="str">
        <f>작성용!AK1205</f>
        <v>개별종목</v>
      </c>
      <c r="D1208" s="57">
        <f>작성용!T1205</f>
        <v>45587</v>
      </c>
      <c r="E1208" s="58" t="str">
        <f>작성용!B1205</f>
        <v>에너지인프라자산운용</v>
      </c>
      <c r="F1208" s="58" t="str">
        <f>작성용!C1205</f>
        <v>재평가</v>
      </c>
      <c r="G1208" s="58" t="str">
        <f>작성용!D1205</f>
        <v>스타코프</v>
      </c>
      <c r="H1208" s="59">
        <f>작성용!E1205</f>
        <v>1101115266691</v>
      </c>
      <c r="I1208" s="58" t="str">
        <f>작성용!F1205</f>
        <v>A07</v>
      </c>
      <c r="J1208" s="58">
        <f>작성용!G1205</f>
        <v>772</v>
      </c>
      <c r="K1208" s="58" t="str">
        <f>작성용!H1205</f>
        <v>-</v>
      </c>
      <c r="L1208" s="58" t="str">
        <f>작성용!N1205</f>
        <v>미정</v>
      </c>
      <c r="M1208" s="57" t="str">
        <f>작성용!U1205</f>
        <v>2024.12.31</v>
      </c>
      <c r="N1208" s="57">
        <f>작성용!V1205</f>
        <v>45646</v>
      </c>
      <c r="O1208" s="57">
        <f>작성용!W1205</f>
        <v>45668</v>
      </c>
      <c r="P1208" s="57" t="str">
        <f>작성용!X1205</f>
        <v>-</v>
      </c>
      <c r="Q1208" s="58" t="str">
        <f>작성용!AD1205</f>
        <v>원정우</v>
      </c>
      <c r="R1208" s="60">
        <f>작성용!AE1205</f>
        <v>0</v>
      </c>
      <c r="S1208" s="58" t="str">
        <f>작성용!AF1205</f>
        <v>김영환</v>
      </c>
      <c r="T1208" s="61" t="str">
        <f>작성용!AG1205</f>
        <v>김수현</v>
      </c>
      <c r="U1208" s="61" t="str">
        <f>작성용!AH1205</f>
        <v>김수현</v>
      </c>
      <c r="V1208" s="56">
        <f>작성용!AA1205</f>
        <v>202412</v>
      </c>
      <c r="W1208" s="58" t="str">
        <f>작성용!AC1205</f>
        <v>[Y]금융기관</v>
      </c>
      <c r="X1208" s="58" t="str">
        <f>작성용!O1205</f>
        <v>홍채린매니저</v>
      </c>
      <c r="Y1208" s="58" t="str">
        <f>작성용!P1205</f>
        <v>02-3775-9515, 010-2896-5400</v>
      </c>
      <c r="Z1208" s="58" t="str">
        <f>작성용!Q1205</f>
        <v>chaerin@miraeasset.com</v>
      </c>
      <c r="AA1208" s="56" t="str">
        <f>작성용!AJ1205</f>
        <v>회계반영</v>
      </c>
      <c r="AB1208" s="56">
        <f>작성용!AB1205</f>
        <v>0</v>
      </c>
    </row>
    <row r="1209" spans="1:28" s="12" customFormat="1" ht="16.5" hidden="1" customHeight="1" x14ac:dyDescent="0.3">
      <c r="A1209" s="54">
        <f>작성용!AL1206</f>
        <v>1205</v>
      </c>
      <c r="B1209" s="264" t="str">
        <f>작성용!AI1206</f>
        <v>-</v>
      </c>
      <c r="C1209" s="252" t="str">
        <f>작성용!AK1206</f>
        <v>개별종목</v>
      </c>
      <c r="D1209" s="265">
        <f>작성용!T1206</f>
        <v>45587</v>
      </c>
      <c r="E1209" s="253" t="str">
        <f>작성용!B1206</f>
        <v>에너지인프라자산운용</v>
      </c>
      <c r="F1209" s="253" t="str">
        <f>작성용!C1206</f>
        <v>재평가</v>
      </c>
      <c r="G1209" s="253" t="str">
        <f>작성용!D1206</f>
        <v>립하이</v>
      </c>
      <c r="H1209" s="266">
        <f>작성용!E1206</f>
        <v>1348110360058</v>
      </c>
      <c r="I1209" s="253" t="str">
        <f>작성용!F1206</f>
        <v>D02</v>
      </c>
      <c r="J1209" s="253">
        <f>작성용!G1206</f>
        <v>77</v>
      </c>
      <c r="K1209" s="253" t="str">
        <f>작성용!H1206</f>
        <v>-</v>
      </c>
      <c r="L1209" s="253" t="str">
        <f>작성용!N1206</f>
        <v>미정</v>
      </c>
      <c r="M1209" s="265" t="str">
        <f>작성용!U1206</f>
        <v>2024.12.31</v>
      </c>
      <c r="N1209" s="265">
        <f>작성용!V1206</f>
        <v>45646</v>
      </c>
      <c r="O1209" s="265">
        <f>작성용!W1206</f>
        <v>45668</v>
      </c>
      <c r="P1209" s="265" t="str">
        <f>작성용!X1206</f>
        <v>-</v>
      </c>
      <c r="Q1209" s="274" t="str">
        <f>작성용!AD1206</f>
        <v>이진주</v>
      </c>
      <c r="R1209" s="267">
        <f>작성용!AE1206</f>
        <v>0</v>
      </c>
      <c r="S1209" s="253" t="str">
        <f>작성용!AF1206</f>
        <v>조현우</v>
      </c>
      <c r="T1209" s="268" t="str">
        <f>작성용!AG1206</f>
        <v>김수현</v>
      </c>
      <c r="U1209" s="268" t="str">
        <f>작성용!AH1206</f>
        <v>김수현</v>
      </c>
      <c r="V1209" s="252">
        <f>작성용!AA1206</f>
        <v>202412</v>
      </c>
      <c r="W1209" s="253" t="str">
        <f>작성용!AC1206</f>
        <v>[Y]금융기관</v>
      </c>
      <c r="X1209" s="253" t="str">
        <f>작성용!O1206</f>
        <v>홍채린매니저</v>
      </c>
      <c r="Y1209" s="253" t="str">
        <f>작성용!P1206</f>
        <v>02-3775-9515, 010-2896-5400</v>
      </c>
      <c r="Z1209" s="253" t="str">
        <f>작성용!Q1206</f>
        <v>chaerin@miraeasset.com</v>
      </c>
      <c r="AA1209" s="252" t="str">
        <f>작성용!AJ1206</f>
        <v>회계반영</v>
      </c>
      <c r="AB1209" s="252">
        <f>작성용!AB1206</f>
        <v>2</v>
      </c>
    </row>
    <row r="1210" spans="1:28" s="12" customFormat="1" ht="16.5" hidden="1" customHeight="1" x14ac:dyDescent="0.3">
      <c r="A1210" s="54">
        <f>작성용!AL1207</f>
        <v>1206</v>
      </c>
      <c r="B1210" s="55" t="str">
        <f>작성용!AI1207</f>
        <v>-</v>
      </c>
      <c r="C1210" s="56" t="str">
        <f>작성용!AK1207</f>
        <v>개별종목</v>
      </c>
      <c r="D1210" s="57">
        <f>작성용!T1207</f>
        <v>45587</v>
      </c>
      <c r="E1210" s="58" t="str">
        <f>작성용!B1207</f>
        <v>에너지인프라자산운용</v>
      </c>
      <c r="F1210" s="58" t="str">
        <f>작성용!C1207</f>
        <v>신규</v>
      </c>
      <c r="G1210" s="58" t="str">
        <f>작성용!D1207</f>
        <v>아르케</v>
      </c>
      <c r="H1210" s="59">
        <f>작성용!E1207</f>
        <v>1345110219871</v>
      </c>
      <c r="I1210" s="58" t="str">
        <f>작성용!F1207</f>
        <v>A07</v>
      </c>
      <c r="J1210" s="58">
        <f>작성용!G1207</f>
        <v>771</v>
      </c>
      <c r="K1210" s="58" t="str">
        <f>작성용!H1207</f>
        <v>-</v>
      </c>
      <c r="L1210" s="58" t="str">
        <f>작성용!N1207</f>
        <v>미정</v>
      </c>
      <c r="M1210" s="57" t="str">
        <f>작성용!U1207</f>
        <v>2024.12.31</v>
      </c>
      <c r="N1210" s="57">
        <f>작성용!V1207</f>
        <v>45646</v>
      </c>
      <c r="O1210" s="57">
        <f>작성용!W1207</f>
        <v>45668</v>
      </c>
      <c r="P1210" s="57" t="str">
        <f>작성용!X1207</f>
        <v>-</v>
      </c>
      <c r="Q1210" s="58" t="str">
        <f>작성용!AD1207</f>
        <v>이진주</v>
      </c>
      <c r="R1210" s="60">
        <f>작성용!AE1207</f>
        <v>0</v>
      </c>
      <c r="S1210" s="58" t="str">
        <f>작성용!AF1207</f>
        <v>신규</v>
      </c>
      <c r="T1210" s="61" t="str">
        <f>작성용!AG1207</f>
        <v>김수현</v>
      </c>
      <c r="U1210" s="61" t="str">
        <f>작성용!AH1207</f>
        <v>김수현</v>
      </c>
      <c r="V1210" s="56">
        <f>작성용!AA1207</f>
        <v>202412</v>
      </c>
      <c r="W1210" s="58" t="str">
        <f>작성용!AC1207</f>
        <v>[Y]금융기관</v>
      </c>
      <c r="X1210" s="58" t="str">
        <f>작성용!O1207</f>
        <v>홍채린매니저</v>
      </c>
      <c r="Y1210" s="58" t="str">
        <f>작성용!P1207</f>
        <v>02-3775-9515, 010-2896-5400</v>
      </c>
      <c r="Z1210" s="58" t="str">
        <f>작성용!Q1207</f>
        <v>chaerin@miraeasset.com</v>
      </c>
      <c r="AA1210" s="56" t="str">
        <f>작성용!AJ1207</f>
        <v>회계반영</v>
      </c>
      <c r="AB1210" s="56">
        <f>작성용!AB1207</f>
        <v>0</v>
      </c>
    </row>
    <row r="1211" spans="1:28" s="12" customFormat="1" ht="16.5" customHeight="1" x14ac:dyDescent="0.3">
      <c r="A1211" s="54">
        <f>작성용!AL1558</f>
        <v>1557</v>
      </c>
      <c r="B1211" s="264" t="str">
        <f>작성용!AI1558</f>
        <v>-</v>
      </c>
      <c r="C1211" s="252" t="str">
        <f>작성용!AK1558</f>
        <v>기초자산</v>
      </c>
      <c r="D1211" s="265" t="str">
        <f>작성용!T1558</f>
        <v>사립학교교직원연금공단펀드(기초자산)</v>
      </c>
      <c r="E1211" s="253" t="str">
        <f>작성용!B1558</f>
        <v>LB혁신성장펀드2</v>
      </c>
      <c r="F1211" s="253" t="str">
        <f>작성용!C1558</f>
        <v>재평가</v>
      </c>
      <c r="G1211" s="253" t="str">
        <f>작성용!D1558</f>
        <v>노타</v>
      </c>
      <c r="H1211" s="266">
        <f>작성용!E1558</f>
        <v>1601110397409</v>
      </c>
      <c r="I1211" s="253" t="str">
        <f>작성용!F1558</f>
        <v>A01</v>
      </c>
      <c r="J1211" s="253">
        <f>작성용!G1558</f>
        <v>0</v>
      </c>
      <c r="K1211" s="253" t="str">
        <f>작성용!H1558</f>
        <v>-</v>
      </c>
      <c r="L1211" s="253" t="str">
        <f>작성용!N1558</f>
        <v>분기</v>
      </c>
      <c r="M1211" s="265" t="str">
        <f>작성용!U1558</f>
        <v>2024.09.30</v>
      </c>
      <c r="N1211" s="265">
        <f>작성용!V1558</f>
        <v>45643</v>
      </c>
      <c r="O1211" s="265" t="str">
        <f>작성용!W1558</f>
        <v>보고서제공X</v>
      </c>
      <c r="P1211" s="265" t="str">
        <f>작성용!X1558</f>
        <v>-</v>
      </c>
      <c r="Q1211" s="253" t="str">
        <f>작성용!AD1558</f>
        <v>채동우</v>
      </c>
      <c r="R1211" s="267">
        <f>작성용!AE1558</f>
        <v>0</v>
      </c>
      <c r="S1211" s="253" t="str">
        <f>작성용!AF1558</f>
        <v>채동우</v>
      </c>
      <c r="T1211" s="268" t="str">
        <f>작성용!AG1558</f>
        <v>-</v>
      </c>
      <c r="U1211" s="268" t="str">
        <f>작성용!AH1558</f>
        <v>-</v>
      </c>
      <c r="V1211" s="252">
        <f>작성용!AA1558</f>
        <v>202411</v>
      </c>
      <c r="W1211" s="253" t="str">
        <f>작성용!AC1558</f>
        <v>[6]기타기관펀드(기초자산)</v>
      </c>
      <c r="X1211" s="253">
        <f>작성용!O1558</f>
        <v>0</v>
      </c>
      <c r="Y1211" s="253">
        <f>작성용!P1558</f>
        <v>0</v>
      </c>
      <c r="Z1211" s="253">
        <f>작성용!Q1558</f>
        <v>0</v>
      </c>
      <c r="AA1211" s="252" t="str">
        <f>작성용!AJ1558</f>
        <v>-</v>
      </c>
      <c r="AB1211" s="252">
        <f>작성용!AB1558</f>
        <v>0</v>
      </c>
    </row>
    <row r="1212" spans="1:28" s="12" customFormat="1" ht="16.5" hidden="1" customHeight="1" x14ac:dyDescent="0.3">
      <c r="A1212" s="54">
        <f>작성용!AL1209</f>
        <v>1208</v>
      </c>
      <c r="B1212" s="55" t="str">
        <f>작성용!AI1209</f>
        <v>-</v>
      </c>
      <c r="C1212" s="56" t="str">
        <f>작성용!AK1209</f>
        <v>개별종목</v>
      </c>
      <c r="D1212" s="57">
        <f>작성용!T1209</f>
        <v>45587</v>
      </c>
      <c r="E1212" s="58" t="str">
        <f>작성용!B1209</f>
        <v>에너지인프라자산운용</v>
      </c>
      <c r="F1212" s="58" t="str">
        <f>작성용!C1209</f>
        <v>재평가</v>
      </c>
      <c r="G1212" s="58" t="str">
        <f>작성용!D1209</f>
        <v>엔라이튼(구,솔라커넥트)</v>
      </c>
      <c r="H1212" s="59">
        <f>작성용!E1209</f>
        <v>1101116165561</v>
      </c>
      <c r="I1212" s="58" t="str">
        <f>작성용!F1209</f>
        <v>A07</v>
      </c>
      <c r="J1212" s="58">
        <f>작성용!G1209</f>
        <v>771</v>
      </c>
      <c r="K1212" s="58" t="str">
        <f>작성용!H1209</f>
        <v>-</v>
      </c>
      <c r="L1212" s="58" t="str">
        <f>작성용!N1209</f>
        <v>미정</v>
      </c>
      <c r="M1212" s="57" t="str">
        <f>작성용!U1209</f>
        <v>2024.12.31</v>
      </c>
      <c r="N1212" s="57">
        <f>작성용!V1209</f>
        <v>45646</v>
      </c>
      <c r="O1212" s="57">
        <f>작성용!W1209</f>
        <v>45668</v>
      </c>
      <c r="P1212" s="57" t="str">
        <f>작성용!X1209</f>
        <v>-</v>
      </c>
      <c r="Q1212" s="58" t="str">
        <f>작성용!AD1209</f>
        <v>윤광일</v>
      </c>
      <c r="R1212" s="60">
        <f>작성용!AE1209</f>
        <v>0</v>
      </c>
      <c r="S1212" s="58" t="str">
        <f>작성용!AF1209</f>
        <v>윤광일</v>
      </c>
      <c r="T1212" s="61" t="str">
        <f>작성용!AG1209</f>
        <v>김수현</v>
      </c>
      <c r="U1212" s="61" t="str">
        <f>작성용!AH1209</f>
        <v>김수현</v>
      </c>
      <c r="V1212" s="56">
        <f>작성용!AA1209</f>
        <v>202412</v>
      </c>
      <c r="W1212" s="58" t="str">
        <f>작성용!AC1209</f>
        <v>[Y]금융기관</v>
      </c>
      <c r="X1212" s="58" t="str">
        <f>작성용!O1209</f>
        <v>홍채린매니저</v>
      </c>
      <c r="Y1212" s="58" t="str">
        <f>작성용!P1209</f>
        <v>02-3775-9515, 010-2896-5400</v>
      </c>
      <c r="Z1212" s="58" t="str">
        <f>작성용!Q1209</f>
        <v>chaerin@miraeasset.com</v>
      </c>
      <c r="AA1212" s="56" t="str">
        <f>작성용!AJ1209</f>
        <v>회계반영</v>
      </c>
      <c r="AB1212" s="56">
        <f>작성용!AB1209</f>
        <v>0</v>
      </c>
    </row>
    <row r="1213" spans="1:28" s="12" customFormat="1" ht="16.5" hidden="1" customHeight="1" x14ac:dyDescent="0.3">
      <c r="A1213" s="54">
        <f>작성용!AL1210</f>
        <v>1209</v>
      </c>
      <c r="B1213" s="55" t="str">
        <f>작성용!AI1210</f>
        <v>-</v>
      </c>
      <c r="C1213" s="56" t="str">
        <f>작성용!AK1210</f>
        <v>개별종목</v>
      </c>
      <c r="D1213" s="57">
        <f>작성용!T1210</f>
        <v>45587</v>
      </c>
      <c r="E1213" s="58" t="str">
        <f>작성용!B1210</f>
        <v>에너지인프라자산운용</v>
      </c>
      <c r="F1213" s="58" t="str">
        <f>작성용!C1210</f>
        <v>재평가</v>
      </c>
      <c r="G1213" s="58" t="str">
        <f>작성용!D1210</f>
        <v>피엠그로우</v>
      </c>
      <c r="H1213" s="59">
        <f>작성용!E1210</f>
        <v>1101114431675</v>
      </c>
      <c r="I1213" s="58" t="str">
        <f>작성용!F1210</f>
        <v>A07</v>
      </c>
      <c r="J1213" s="58">
        <f>작성용!G1210</f>
        <v>77</v>
      </c>
      <c r="K1213" s="58" t="str">
        <f>작성용!H1210</f>
        <v>-</v>
      </c>
      <c r="L1213" s="58" t="str">
        <f>작성용!N1210</f>
        <v>미정</v>
      </c>
      <c r="M1213" s="57" t="str">
        <f>작성용!U1210</f>
        <v>2024.12.31</v>
      </c>
      <c r="N1213" s="57">
        <f>작성용!V1210</f>
        <v>45646</v>
      </c>
      <c r="O1213" s="57">
        <f>작성용!W1210</f>
        <v>45668</v>
      </c>
      <c r="P1213" s="57" t="str">
        <f>작성용!X1210</f>
        <v>-</v>
      </c>
      <c r="Q1213" s="58" t="str">
        <f>작성용!AD1210</f>
        <v>오영석</v>
      </c>
      <c r="R1213" s="60">
        <f>작성용!AE1210</f>
        <v>1</v>
      </c>
      <c r="S1213" s="58" t="str">
        <f>작성용!AF1210</f>
        <v>이승희</v>
      </c>
      <c r="T1213" s="61" t="str">
        <f>작성용!AG1210</f>
        <v>김수현</v>
      </c>
      <c r="U1213" s="61" t="str">
        <f>작성용!AH1210</f>
        <v>김수현</v>
      </c>
      <c r="V1213" s="56">
        <f>작성용!AA1210</f>
        <v>202412</v>
      </c>
      <c r="W1213" s="58" t="str">
        <f>작성용!AC1210</f>
        <v>[Y]금융기관</v>
      </c>
      <c r="X1213" s="58" t="str">
        <f>작성용!O1210</f>
        <v>홍채린매니저</v>
      </c>
      <c r="Y1213" s="58" t="str">
        <f>작성용!P1210</f>
        <v>02-3775-9515, 010-2896-5400</v>
      </c>
      <c r="Z1213" s="58" t="str">
        <f>작성용!Q1210</f>
        <v>chaerin@miraeasset.com</v>
      </c>
      <c r="AA1213" s="56" t="str">
        <f>작성용!AJ1210</f>
        <v>회계반영</v>
      </c>
      <c r="AB1213" s="56">
        <f>작성용!AB1210</f>
        <v>0</v>
      </c>
    </row>
    <row r="1214" spans="1:28" s="12" customFormat="1" ht="16.5" hidden="1" customHeight="1" x14ac:dyDescent="0.3">
      <c r="A1214" s="54">
        <f>작성용!AL1211</f>
        <v>1210</v>
      </c>
      <c r="B1214" s="55" t="str">
        <f>작성용!AI1211</f>
        <v>-</v>
      </c>
      <c r="C1214" s="56" t="str">
        <f>작성용!AK1211</f>
        <v>개별종목</v>
      </c>
      <c r="D1214" s="57">
        <f>작성용!T1211</f>
        <v>45587</v>
      </c>
      <c r="E1214" s="58" t="str">
        <f>작성용!B1211</f>
        <v>에너지인프라자산운용</v>
      </c>
      <c r="F1214" s="58" t="str">
        <f>작성용!C1211</f>
        <v>재평가</v>
      </c>
      <c r="G1214" s="58" t="str">
        <f>작성용!D1211</f>
        <v>e-신산업LB펀드1호</v>
      </c>
      <c r="H1214" s="59" t="str">
        <f>작성용!E1211</f>
        <v>KBP2019120019</v>
      </c>
      <c r="I1214" s="58" t="str">
        <f>작성용!F1211</f>
        <v>B01</v>
      </c>
      <c r="J1214" s="58">
        <f>작성용!G1211</f>
        <v>0</v>
      </c>
      <c r="K1214" s="58" t="str">
        <f>작성용!H1211</f>
        <v>-</v>
      </c>
      <c r="L1214" s="58" t="str">
        <f>작성용!N1211</f>
        <v>미정</v>
      </c>
      <c r="M1214" s="57" t="str">
        <f>작성용!U1211</f>
        <v>2024.12.31</v>
      </c>
      <c r="N1214" s="57">
        <f>작성용!V1211</f>
        <v>45646</v>
      </c>
      <c r="O1214" s="57">
        <f>작성용!W1211</f>
        <v>45668</v>
      </c>
      <c r="P1214" s="57" t="str">
        <f>작성용!X1211</f>
        <v>-</v>
      </c>
      <c r="Q1214" s="58" t="str">
        <f>작성용!AD1211</f>
        <v>정재형</v>
      </c>
      <c r="R1214" s="60">
        <f>작성용!AE1211</f>
        <v>1</v>
      </c>
      <c r="S1214" s="58" t="str">
        <f>작성용!AF1211</f>
        <v>이승희</v>
      </c>
      <c r="T1214" s="61" t="str">
        <f>작성용!AG1211</f>
        <v>김수현</v>
      </c>
      <c r="U1214" s="61" t="str">
        <f>작성용!AH1211</f>
        <v>김수현</v>
      </c>
      <c r="V1214" s="56">
        <f>작성용!AA1211</f>
        <v>202412</v>
      </c>
      <c r="W1214" s="58" t="str">
        <f>작성용!AC1211</f>
        <v>[Y]금융기관</v>
      </c>
      <c r="X1214" s="58" t="str">
        <f>작성용!O1211</f>
        <v>홍채린매니저</v>
      </c>
      <c r="Y1214" s="58" t="str">
        <f>작성용!P1211</f>
        <v>02-3775-9515, 010-2896-5400</v>
      </c>
      <c r="Z1214" s="58" t="str">
        <f>작성용!Q1211</f>
        <v>chaerin@miraeasset.com</v>
      </c>
      <c r="AA1214" s="56" t="str">
        <f>작성용!AJ1211</f>
        <v>회계반영</v>
      </c>
      <c r="AB1214" s="56">
        <f>작성용!AB1211</f>
        <v>0</v>
      </c>
    </row>
    <row r="1215" spans="1:28" s="12" customFormat="1" ht="16.5" hidden="1" customHeight="1" x14ac:dyDescent="0.3">
      <c r="A1215" s="54">
        <f>작성용!AL1212</f>
        <v>1211</v>
      </c>
      <c r="B1215" s="55" t="str">
        <f>작성용!AI1212</f>
        <v>-</v>
      </c>
      <c r="C1215" s="56" t="str">
        <f>작성용!AK1212</f>
        <v>개별종목</v>
      </c>
      <c r="D1215" s="57">
        <f>작성용!T1212</f>
        <v>45587</v>
      </c>
      <c r="E1215" s="58" t="str">
        <f>작성용!B1212</f>
        <v>에너지인프라자산운용</v>
      </c>
      <c r="F1215" s="58" t="str">
        <f>작성용!C1212</f>
        <v>재평가</v>
      </c>
      <c r="G1215" s="58" t="str">
        <f>작성용!D1212</f>
        <v>코너스</v>
      </c>
      <c r="H1215" s="59">
        <f>작성용!E1212</f>
        <v>1101115583194</v>
      </c>
      <c r="I1215" s="58" t="str">
        <f>작성용!F1212</f>
        <v>A07</v>
      </c>
      <c r="J1215" s="58">
        <f>작성용!G1212</f>
        <v>771</v>
      </c>
      <c r="K1215" s="58" t="str">
        <f>작성용!H1212</f>
        <v>-</v>
      </c>
      <c r="L1215" s="58" t="str">
        <f>작성용!N1212</f>
        <v>미정</v>
      </c>
      <c r="M1215" s="57" t="str">
        <f>작성용!U1212</f>
        <v>2024.12.31</v>
      </c>
      <c r="N1215" s="57">
        <f>작성용!V1212</f>
        <v>45646</v>
      </c>
      <c r="O1215" s="57">
        <f>작성용!W1212</f>
        <v>45668</v>
      </c>
      <c r="P1215" s="57" t="str">
        <f>작성용!X1212</f>
        <v>-</v>
      </c>
      <c r="Q1215" s="58" t="str">
        <f>작성용!AD1212</f>
        <v>심태진</v>
      </c>
      <c r="R1215" s="60">
        <f>작성용!AE1212</f>
        <v>0</v>
      </c>
      <c r="S1215" s="58" t="str">
        <f>작성용!AF1212</f>
        <v>박솔민</v>
      </c>
      <c r="T1215" s="61" t="str">
        <f>작성용!AG1212</f>
        <v>김수현</v>
      </c>
      <c r="U1215" s="61" t="str">
        <f>작성용!AH1212</f>
        <v>김수현</v>
      </c>
      <c r="V1215" s="56">
        <f>작성용!AA1212</f>
        <v>202412</v>
      </c>
      <c r="W1215" s="58" t="str">
        <f>작성용!AC1212</f>
        <v>[Y]금융기관</v>
      </c>
      <c r="X1215" s="58" t="str">
        <f>작성용!O1212</f>
        <v>홍채린매니저</v>
      </c>
      <c r="Y1215" s="58" t="str">
        <f>작성용!P1212</f>
        <v>02-3775-9515, 010-2896-5400</v>
      </c>
      <c r="Z1215" s="58" t="str">
        <f>작성용!Q1212</f>
        <v>chaerin@miraeasset.com</v>
      </c>
      <c r="AA1215" s="56" t="str">
        <f>작성용!AJ1212</f>
        <v>회계반영</v>
      </c>
      <c r="AB1215" s="56">
        <f>작성용!AB1212</f>
        <v>0</v>
      </c>
    </row>
    <row r="1216" spans="1:28" s="12" customFormat="1" ht="16.5" hidden="1" customHeight="1" x14ac:dyDescent="0.3">
      <c r="A1216" s="54">
        <f>작성용!AL1213</f>
        <v>1212</v>
      </c>
      <c r="B1216" s="55" t="str">
        <f>작성용!AI1213</f>
        <v>-</v>
      </c>
      <c r="C1216" s="56" t="str">
        <f>작성용!AK1213</f>
        <v>개별종목</v>
      </c>
      <c r="D1216" s="57">
        <f>작성용!T1213</f>
        <v>45587</v>
      </c>
      <c r="E1216" s="58" t="str">
        <f>작성용!B1213</f>
        <v>에너지인프라자산운용</v>
      </c>
      <c r="F1216" s="58" t="str">
        <f>작성용!C1213</f>
        <v>재평가</v>
      </c>
      <c r="G1216" s="58" t="str">
        <f>작성용!D1213</f>
        <v>피엠그로우</v>
      </c>
      <c r="H1216" s="59">
        <f>작성용!E1213</f>
        <v>1101114431675</v>
      </c>
      <c r="I1216" s="58" t="str">
        <f>작성용!F1213</f>
        <v>A07</v>
      </c>
      <c r="J1216" s="58">
        <f>작성용!G1213</f>
        <v>771</v>
      </c>
      <c r="K1216" s="58" t="str">
        <f>작성용!H1213</f>
        <v>-</v>
      </c>
      <c r="L1216" s="58" t="str">
        <f>작성용!N1213</f>
        <v>미정</v>
      </c>
      <c r="M1216" s="57" t="str">
        <f>작성용!U1213</f>
        <v>2024.12.31</v>
      </c>
      <c r="N1216" s="57">
        <f>작성용!V1213</f>
        <v>45646</v>
      </c>
      <c r="O1216" s="57">
        <f>작성용!W1213</f>
        <v>45668</v>
      </c>
      <c r="P1216" s="57" t="str">
        <f>작성용!X1213</f>
        <v>-</v>
      </c>
      <c r="Q1216" s="58" t="str">
        <f>작성용!AD1213</f>
        <v>오영석</v>
      </c>
      <c r="R1216" s="60">
        <f>작성용!AE1213</f>
        <v>0</v>
      </c>
      <c r="S1216" s="58" t="str">
        <f>작성용!AF1213</f>
        <v>이승희</v>
      </c>
      <c r="T1216" s="61" t="str">
        <f>작성용!AG1213</f>
        <v>김수현</v>
      </c>
      <c r="U1216" s="61" t="str">
        <f>작성용!AH1213</f>
        <v>김수현</v>
      </c>
      <c r="V1216" s="56">
        <f>작성용!AA1213</f>
        <v>202412</v>
      </c>
      <c r="W1216" s="58" t="str">
        <f>작성용!AC1213</f>
        <v>[Y]금융기관</v>
      </c>
      <c r="X1216" s="58" t="str">
        <f>작성용!O1213</f>
        <v>홍채린매니저</v>
      </c>
      <c r="Y1216" s="58" t="str">
        <f>작성용!P1213</f>
        <v>02-3775-9515, 010-2896-5400</v>
      </c>
      <c r="Z1216" s="58" t="str">
        <f>작성용!Q1213</f>
        <v>chaerin@miraeasset.com</v>
      </c>
      <c r="AA1216" s="56" t="str">
        <f>작성용!AJ1213</f>
        <v>회계반영</v>
      </c>
      <c r="AB1216" s="56">
        <f>작성용!AB1213</f>
        <v>0</v>
      </c>
    </row>
    <row r="1217" spans="1:28" s="12" customFormat="1" ht="16.5" hidden="1" customHeight="1" x14ac:dyDescent="0.3">
      <c r="A1217" s="54">
        <f>작성용!AL1214</f>
        <v>1213</v>
      </c>
      <c r="B1217" s="55" t="str">
        <f>작성용!AI1214</f>
        <v>-</v>
      </c>
      <c r="C1217" s="56" t="str">
        <f>작성용!AK1214</f>
        <v>개별종목</v>
      </c>
      <c r="D1217" s="57">
        <f>작성용!T1214</f>
        <v>45587</v>
      </c>
      <c r="E1217" s="58" t="str">
        <f>작성용!B1214</f>
        <v>에너지인프라자산운용</v>
      </c>
      <c r="F1217" s="58" t="str">
        <f>작성용!C1214</f>
        <v>재평가</v>
      </c>
      <c r="G1217" s="58" t="str">
        <f>작성용!D1214</f>
        <v>ReCarbon, Inc.</v>
      </c>
      <c r="H1217" s="59" t="str">
        <f>작성용!E1214</f>
        <v>KBP2020120191</v>
      </c>
      <c r="I1217" s="58" t="str">
        <f>작성용!F1214</f>
        <v>A07</v>
      </c>
      <c r="J1217" s="58">
        <f>작성용!G1214</f>
        <v>77</v>
      </c>
      <c r="K1217" s="58" t="str">
        <f>작성용!H1214</f>
        <v>-</v>
      </c>
      <c r="L1217" s="58" t="str">
        <f>작성용!N1214</f>
        <v>미정</v>
      </c>
      <c r="M1217" s="57" t="str">
        <f>작성용!U1214</f>
        <v>2024.12.31</v>
      </c>
      <c r="N1217" s="57">
        <f>작성용!V1214</f>
        <v>45646</v>
      </c>
      <c r="O1217" s="57">
        <f>작성용!W1214</f>
        <v>45668</v>
      </c>
      <c r="P1217" s="57" t="str">
        <f>작성용!X1214</f>
        <v>-</v>
      </c>
      <c r="Q1217" s="58" t="str">
        <f>작성용!AD1214</f>
        <v>유재호</v>
      </c>
      <c r="R1217" s="60">
        <f>작성용!AE1214</f>
        <v>1</v>
      </c>
      <c r="S1217" s="58" t="str">
        <f>작성용!AF1214</f>
        <v>유재호</v>
      </c>
      <c r="T1217" s="61" t="str">
        <f>작성용!AG1214</f>
        <v>김수현</v>
      </c>
      <c r="U1217" s="61" t="str">
        <f>작성용!AH1214</f>
        <v>김수현</v>
      </c>
      <c r="V1217" s="56">
        <f>작성용!AA1214</f>
        <v>202412</v>
      </c>
      <c r="W1217" s="58" t="str">
        <f>작성용!AC1214</f>
        <v>[Y]금융기관</v>
      </c>
      <c r="X1217" s="58" t="str">
        <f>작성용!O1214</f>
        <v>홍채린매니저</v>
      </c>
      <c r="Y1217" s="58" t="str">
        <f>작성용!P1214</f>
        <v>02-3775-9515, 010-2896-5400</v>
      </c>
      <c r="Z1217" s="58" t="str">
        <f>작성용!Q1214</f>
        <v>chaerin@miraeasset.com</v>
      </c>
      <c r="AA1217" s="56" t="str">
        <f>작성용!AJ1214</f>
        <v>회계반영</v>
      </c>
      <c r="AB1217" s="56">
        <f>작성용!AB1214</f>
        <v>0</v>
      </c>
    </row>
    <row r="1218" spans="1:28" s="12" customFormat="1" ht="16.5" hidden="1" customHeight="1" x14ac:dyDescent="0.3">
      <c r="A1218" s="54">
        <f>작성용!AL1215</f>
        <v>1214</v>
      </c>
      <c r="B1218" s="55" t="str">
        <f>작성용!AI1215</f>
        <v>-</v>
      </c>
      <c r="C1218" s="56" t="str">
        <f>작성용!AK1215</f>
        <v>개별종목</v>
      </c>
      <c r="D1218" s="57">
        <f>작성용!T1215</f>
        <v>45587</v>
      </c>
      <c r="E1218" s="58" t="str">
        <f>작성용!B1215</f>
        <v>에너지인프라자산운용</v>
      </c>
      <c r="F1218" s="58" t="str">
        <f>작성용!C1215</f>
        <v>재평가</v>
      </c>
      <c r="G1218" s="58" t="str">
        <f>작성용!D1215</f>
        <v>스탠다드에너지</v>
      </c>
      <c r="H1218" s="59">
        <f>작성용!E1215</f>
        <v>1601110352510</v>
      </c>
      <c r="I1218" s="58" t="str">
        <f>작성용!F1215</f>
        <v>A07</v>
      </c>
      <c r="J1218" s="58">
        <f>작성용!G1215</f>
        <v>77</v>
      </c>
      <c r="K1218" s="58" t="str">
        <f>작성용!H1215</f>
        <v>-</v>
      </c>
      <c r="L1218" s="58" t="str">
        <f>작성용!N1215</f>
        <v>미정</v>
      </c>
      <c r="M1218" s="57" t="str">
        <f>작성용!U1215</f>
        <v>2024.12.31</v>
      </c>
      <c r="N1218" s="57">
        <f>작성용!V1215</f>
        <v>45646</v>
      </c>
      <c r="O1218" s="57">
        <f>작성용!W1215</f>
        <v>45668</v>
      </c>
      <c r="P1218" s="57" t="str">
        <f>작성용!X1215</f>
        <v>-</v>
      </c>
      <c r="Q1218" s="58" t="str">
        <f>작성용!AD1215</f>
        <v>최수민</v>
      </c>
      <c r="R1218" s="60">
        <f>작성용!AE1215</f>
        <v>1</v>
      </c>
      <c r="S1218" s="58" t="str">
        <f>작성용!AF1215</f>
        <v>최수민</v>
      </c>
      <c r="T1218" s="61" t="str">
        <f>작성용!AG1215</f>
        <v>김수현</v>
      </c>
      <c r="U1218" s="61" t="str">
        <f>작성용!AH1215</f>
        <v>김수현</v>
      </c>
      <c r="V1218" s="56">
        <f>작성용!AA1215</f>
        <v>202412</v>
      </c>
      <c r="W1218" s="58" t="str">
        <f>작성용!AC1215</f>
        <v>[Y]금융기관</v>
      </c>
      <c r="X1218" s="58" t="str">
        <f>작성용!O1215</f>
        <v>홍채린매니저</v>
      </c>
      <c r="Y1218" s="58" t="str">
        <f>작성용!P1215</f>
        <v>02-3775-9515, 010-2896-5400</v>
      </c>
      <c r="Z1218" s="58" t="str">
        <f>작성용!Q1215</f>
        <v>chaerin@miraeasset.com</v>
      </c>
      <c r="AA1218" s="56" t="str">
        <f>작성용!AJ1215</f>
        <v>회계반영</v>
      </c>
      <c r="AB1218" s="56">
        <f>작성용!AB1215</f>
        <v>0</v>
      </c>
    </row>
    <row r="1219" spans="1:28" s="12" customFormat="1" ht="16.5" hidden="1" customHeight="1" x14ac:dyDescent="0.3">
      <c r="A1219" s="54">
        <f>작성용!AL1216</f>
        <v>1215</v>
      </c>
      <c r="B1219" s="55" t="str">
        <f>작성용!AI1216</f>
        <v>-</v>
      </c>
      <c r="C1219" s="56" t="str">
        <f>작성용!AK1216</f>
        <v>개별종목</v>
      </c>
      <c r="D1219" s="57">
        <f>작성용!T1216</f>
        <v>45587</v>
      </c>
      <c r="E1219" s="58" t="str">
        <f>작성용!B1216</f>
        <v>에너지인프라자산운용</v>
      </c>
      <c r="F1219" s="58" t="str">
        <f>작성용!C1216</f>
        <v>재평가</v>
      </c>
      <c r="G1219" s="58" t="str">
        <f>작성용!D1216</f>
        <v>비트센싱</v>
      </c>
      <c r="H1219" s="59">
        <f>작성용!E1216</f>
        <v>1101116630671</v>
      </c>
      <c r="I1219" s="58" t="str">
        <f>작성용!F1216</f>
        <v>A07</v>
      </c>
      <c r="J1219" s="58">
        <f>작성용!G1216</f>
        <v>77</v>
      </c>
      <c r="K1219" s="58" t="str">
        <f>작성용!H1216</f>
        <v>-</v>
      </c>
      <c r="L1219" s="58" t="str">
        <f>작성용!N1216</f>
        <v>미정</v>
      </c>
      <c r="M1219" s="57" t="str">
        <f>작성용!U1216</f>
        <v>2024.12.31</v>
      </c>
      <c r="N1219" s="57">
        <f>작성용!V1216</f>
        <v>45646</v>
      </c>
      <c r="O1219" s="57">
        <f>작성용!W1216</f>
        <v>45668</v>
      </c>
      <c r="P1219" s="57" t="str">
        <f>작성용!X1216</f>
        <v>-</v>
      </c>
      <c r="Q1219" s="58" t="str">
        <f>작성용!AD1216</f>
        <v>유재호</v>
      </c>
      <c r="R1219" s="60">
        <f>작성용!AE1216</f>
        <v>1</v>
      </c>
      <c r="S1219" s="58" t="str">
        <f>작성용!AF1216</f>
        <v>유재호</v>
      </c>
      <c r="T1219" s="61" t="str">
        <f>작성용!AG1216</f>
        <v>김수현</v>
      </c>
      <c r="U1219" s="61" t="str">
        <f>작성용!AH1216</f>
        <v>김수현</v>
      </c>
      <c r="V1219" s="56">
        <f>작성용!AA1216</f>
        <v>202412</v>
      </c>
      <c r="W1219" s="58" t="str">
        <f>작성용!AC1216</f>
        <v>[Y]금융기관</v>
      </c>
      <c r="X1219" s="58" t="str">
        <f>작성용!O1216</f>
        <v>홍채린매니저</v>
      </c>
      <c r="Y1219" s="58" t="str">
        <f>작성용!P1216</f>
        <v>02-3775-9515, 010-2896-5400</v>
      </c>
      <c r="Z1219" s="58" t="str">
        <f>작성용!Q1216</f>
        <v>chaerin@miraeasset.com</v>
      </c>
      <c r="AA1219" s="56" t="str">
        <f>작성용!AJ1216</f>
        <v>회계반영</v>
      </c>
      <c r="AB1219" s="56">
        <f>작성용!AB1216</f>
        <v>0</v>
      </c>
    </row>
    <row r="1220" spans="1:28" s="12" customFormat="1" ht="16.5" customHeight="1" x14ac:dyDescent="0.3">
      <c r="A1220" s="54">
        <f>작성용!AL1559</f>
        <v>1558</v>
      </c>
      <c r="B1220" s="264" t="str">
        <f>작성용!AI1559</f>
        <v>-</v>
      </c>
      <c r="C1220" s="252" t="str">
        <f>작성용!AK1559</f>
        <v>기초자산</v>
      </c>
      <c r="D1220" s="265" t="str">
        <f>작성용!T1559</f>
        <v>사립학교교직원연금공단펀드(기초자산)</v>
      </c>
      <c r="E1220" s="253" t="str">
        <f>작성용!B1559</f>
        <v>LB혁신성장펀드2</v>
      </c>
      <c r="F1220" s="253" t="str">
        <f>작성용!C1559</f>
        <v>재평가</v>
      </c>
      <c r="G1220" s="253" t="str">
        <f>작성용!D1559</f>
        <v>노타</v>
      </c>
      <c r="H1220" s="266">
        <f>작성용!E1559</f>
        <v>1601110397409</v>
      </c>
      <c r="I1220" s="253" t="str">
        <f>작성용!F1559</f>
        <v>A07</v>
      </c>
      <c r="J1220" s="253">
        <f>작성용!G1559</f>
        <v>0</v>
      </c>
      <c r="K1220" s="253" t="str">
        <f>작성용!H1559</f>
        <v>-</v>
      </c>
      <c r="L1220" s="253" t="str">
        <f>작성용!N1559</f>
        <v>분기</v>
      </c>
      <c r="M1220" s="265" t="str">
        <f>작성용!U1559</f>
        <v>2024.09.30</v>
      </c>
      <c r="N1220" s="265">
        <f>작성용!V1559</f>
        <v>45643</v>
      </c>
      <c r="O1220" s="265" t="str">
        <f>작성용!W1559</f>
        <v>보고서제공X</v>
      </c>
      <c r="P1220" s="265" t="str">
        <f>작성용!X1559</f>
        <v>-</v>
      </c>
      <c r="Q1220" s="253" t="str">
        <f>작성용!AD1559</f>
        <v>채동우</v>
      </c>
      <c r="R1220" s="267">
        <f>작성용!AE1559</f>
        <v>0</v>
      </c>
      <c r="S1220" s="253" t="str">
        <f>작성용!AF1559</f>
        <v>채동우</v>
      </c>
      <c r="T1220" s="268" t="str">
        <f>작성용!AG1559</f>
        <v>-</v>
      </c>
      <c r="U1220" s="268" t="str">
        <f>작성용!AH1559</f>
        <v>-</v>
      </c>
      <c r="V1220" s="252">
        <f>작성용!AA1559</f>
        <v>202411</v>
      </c>
      <c r="W1220" s="253" t="str">
        <f>작성용!AC1559</f>
        <v>[6]기타기관펀드(기초자산)</v>
      </c>
      <c r="X1220" s="253">
        <f>작성용!O1559</f>
        <v>0</v>
      </c>
      <c r="Y1220" s="253">
        <f>작성용!P1559</f>
        <v>0</v>
      </c>
      <c r="Z1220" s="253">
        <f>작성용!Q1559</f>
        <v>0</v>
      </c>
      <c r="AA1220" s="252" t="str">
        <f>작성용!AJ1559</f>
        <v>-</v>
      </c>
      <c r="AB1220" s="252">
        <f>작성용!AB1559</f>
        <v>0</v>
      </c>
    </row>
    <row r="1221" spans="1:28" s="12" customFormat="1" ht="16.5" hidden="1" customHeight="1" x14ac:dyDescent="0.3">
      <c r="A1221" s="54">
        <f>작성용!AL1218</f>
        <v>1217</v>
      </c>
      <c r="B1221" s="55" t="str">
        <f>작성용!AI1218</f>
        <v>-</v>
      </c>
      <c r="C1221" s="56" t="str">
        <f>작성용!AK1218</f>
        <v>개별종목</v>
      </c>
      <c r="D1221" s="57">
        <f>작성용!T1218</f>
        <v>45587</v>
      </c>
      <c r="E1221" s="58" t="str">
        <f>작성용!B1218</f>
        <v>에너지인프라자산운용</v>
      </c>
      <c r="F1221" s="58" t="str">
        <f>작성용!C1218</f>
        <v>재평가</v>
      </c>
      <c r="G1221" s="58" t="str">
        <f>작성용!D1218</f>
        <v>스탠다드에너지</v>
      </c>
      <c r="H1221" s="59">
        <f>작성용!E1218</f>
        <v>1601110352510</v>
      </c>
      <c r="I1221" s="58" t="str">
        <f>작성용!F1218</f>
        <v>A07</v>
      </c>
      <c r="J1221" s="58">
        <f>작성용!G1218</f>
        <v>771</v>
      </c>
      <c r="K1221" s="58" t="str">
        <f>작성용!H1218</f>
        <v>-</v>
      </c>
      <c r="L1221" s="58" t="str">
        <f>작성용!N1218</f>
        <v>미정</v>
      </c>
      <c r="M1221" s="57" t="str">
        <f>작성용!U1218</f>
        <v>2024.12.31</v>
      </c>
      <c r="N1221" s="57">
        <f>작성용!V1218</f>
        <v>45646</v>
      </c>
      <c r="O1221" s="57">
        <f>작성용!W1218</f>
        <v>45668</v>
      </c>
      <c r="P1221" s="57" t="str">
        <f>작성용!X1218</f>
        <v>-</v>
      </c>
      <c r="Q1221" s="58" t="str">
        <f>작성용!AD1218</f>
        <v>최수민</v>
      </c>
      <c r="R1221" s="60">
        <f>작성용!AE1218</f>
        <v>0</v>
      </c>
      <c r="S1221" s="58" t="str">
        <f>작성용!AF1218</f>
        <v>최수민</v>
      </c>
      <c r="T1221" s="61" t="str">
        <f>작성용!AG1218</f>
        <v>김수현</v>
      </c>
      <c r="U1221" s="61" t="str">
        <f>작성용!AH1218</f>
        <v>김수현</v>
      </c>
      <c r="V1221" s="56">
        <f>작성용!AA1218</f>
        <v>202412</v>
      </c>
      <c r="W1221" s="58" t="str">
        <f>작성용!AC1218</f>
        <v>[Y]금융기관</v>
      </c>
      <c r="X1221" s="58" t="str">
        <f>작성용!O1218</f>
        <v>홍채린매니저</v>
      </c>
      <c r="Y1221" s="58" t="str">
        <f>작성용!P1218</f>
        <v>02-3775-9515, 010-2896-5400</v>
      </c>
      <c r="Z1221" s="58" t="str">
        <f>작성용!Q1218</f>
        <v>chaerin@miraeasset.com</v>
      </c>
      <c r="AA1221" s="56" t="str">
        <f>작성용!AJ1218</f>
        <v>회계반영</v>
      </c>
      <c r="AB1221" s="56">
        <f>작성용!AB1218</f>
        <v>0</v>
      </c>
    </row>
    <row r="1222" spans="1:28" s="12" customFormat="1" ht="16.5" hidden="1" customHeight="1" x14ac:dyDescent="0.3">
      <c r="A1222" s="54">
        <f>작성용!AL1219</f>
        <v>1218</v>
      </c>
      <c r="B1222" s="55" t="str">
        <f>작성용!AI1219</f>
        <v>-</v>
      </c>
      <c r="C1222" s="56" t="str">
        <f>작성용!AK1219</f>
        <v>개별종목</v>
      </c>
      <c r="D1222" s="57">
        <f>작성용!T1219</f>
        <v>45587</v>
      </c>
      <c r="E1222" s="58" t="str">
        <f>작성용!B1219</f>
        <v>에너지인프라자산운용</v>
      </c>
      <c r="F1222" s="58" t="str">
        <f>작성용!C1219</f>
        <v>재평가</v>
      </c>
      <c r="G1222" s="58" t="str">
        <f>작성용!D1219</f>
        <v>지필로스</v>
      </c>
      <c r="H1222" s="59">
        <f>작성용!E1219</f>
        <v>1101114084961</v>
      </c>
      <c r="I1222" s="58" t="str">
        <f>작성용!F1219</f>
        <v>A07</v>
      </c>
      <c r="J1222" s="58">
        <f>작성용!G1219</f>
        <v>77</v>
      </c>
      <c r="K1222" s="58" t="str">
        <f>작성용!H1219</f>
        <v>-</v>
      </c>
      <c r="L1222" s="58" t="str">
        <f>작성용!N1219</f>
        <v>미정</v>
      </c>
      <c r="M1222" s="57" t="str">
        <f>작성용!U1219</f>
        <v>2024.12.31</v>
      </c>
      <c r="N1222" s="57">
        <f>작성용!V1219</f>
        <v>45646</v>
      </c>
      <c r="O1222" s="57">
        <f>작성용!W1219</f>
        <v>45668</v>
      </c>
      <c r="P1222" s="57" t="str">
        <f>작성용!X1219</f>
        <v>-</v>
      </c>
      <c r="Q1222" s="58" t="str">
        <f>작성용!AD1219</f>
        <v>정은채</v>
      </c>
      <c r="R1222" s="60">
        <f>작성용!AE1219</f>
        <v>1</v>
      </c>
      <c r="S1222" s="58" t="str">
        <f>작성용!AF1219</f>
        <v>정은채</v>
      </c>
      <c r="T1222" s="61" t="str">
        <f>작성용!AG1219</f>
        <v>김수현</v>
      </c>
      <c r="U1222" s="61" t="str">
        <f>작성용!AH1219</f>
        <v>김수현</v>
      </c>
      <c r="V1222" s="56">
        <f>작성용!AA1219</f>
        <v>202412</v>
      </c>
      <c r="W1222" s="58" t="str">
        <f>작성용!AC1219</f>
        <v>[Y]금융기관</v>
      </c>
      <c r="X1222" s="58" t="str">
        <f>작성용!O1219</f>
        <v>홍채린매니저</v>
      </c>
      <c r="Y1222" s="58" t="str">
        <f>작성용!P1219</f>
        <v>02-3775-9515, 010-2896-5400</v>
      </c>
      <c r="Z1222" s="58" t="str">
        <f>작성용!Q1219</f>
        <v>chaerin@miraeasset.com</v>
      </c>
      <c r="AA1222" s="56" t="str">
        <f>작성용!AJ1219</f>
        <v>회계반영</v>
      </c>
      <c r="AB1222" s="56">
        <f>작성용!AB1219</f>
        <v>0</v>
      </c>
    </row>
    <row r="1223" spans="1:28" s="12" customFormat="1" ht="16.5" hidden="1" customHeight="1" x14ac:dyDescent="0.3">
      <c r="A1223" s="54">
        <f>작성용!AL1220</f>
        <v>1219</v>
      </c>
      <c r="B1223" s="55" t="str">
        <f>작성용!AI1220</f>
        <v>-</v>
      </c>
      <c r="C1223" s="56" t="str">
        <f>작성용!AK1220</f>
        <v>개별종목</v>
      </c>
      <c r="D1223" s="57">
        <f>작성용!T1220</f>
        <v>45587</v>
      </c>
      <c r="E1223" s="58" t="str">
        <f>작성용!B1220</f>
        <v>에너지인프라자산운용</v>
      </c>
      <c r="F1223" s="58" t="str">
        <f>작성용!C1220</f>
        <v>재평가</v>
      </c>
      <c r="G1223" s="58" t="str">
        <f>작성용!D1220</f>
        <v>비트센싱</v>
      </c>
      <c r="H1223" s="59">
        <f>작성용!E1220</f>
        <v>1101116630671</v>
      </c>
      <c r="I1223" s="58" t="str">
        <f>작성용!F1220</f>
        <v>D02</v>
      </c>
      <c r="J1223" s="58">
        <f>작성용!G1220</f>
        <v>77</v>
      </c>
      <c r="K1223" s="58" t="str">
        <f>작성용!H1220</f>
        <v>-</v>
      </c>
      <c r="L1223" s="58" t="str">
        <f>작성용!N1220</f>
        <v>미정</v>
      </c>
      <c r="M1223" s="57" t="str">
        <f>작성용!U1220</f>
        <v>2024.12.31</v>
      </c>
      <c r="N1223" s="57">
        <f>작성용!V1220</f>
        <v>45646</v>
      </c>
      <c r="O1223" s="57">
        <f>작성용!W1220</f>
        <v>45668</v>
      </c>
      <c r="P1223" s="57" t="str">
        <f>작성용!X1220</f>
        <v>-</v>
      </c>
      <c r="Q1223" s="58" t="str">
        <f>작성용!AD1220</f>
        <v>유재호</v>
      </c>
      <c r="R1223" s="60">
        <f>작성용!AE1220</f>
        <v>0</v>
      </c>
      <c r="S1223" s="58" t="str">
        <f>작성용!AF1220</f>
        <v>유재호</v>
      </c>
      <c r="T1223" s="61" t="str">
        <f>작성용!AG1220</f>
        <v>김수현</v>
      </c>
      <c r="U1223" s="61" t="str">
        <f>작성용!AH1220</f>
        <v>김수현</v>
      </c>
      <c r="V1223" s="56">
        <f>작성용!AA1220</f>
        <v>202412</v>
      </c>
      <c r="W1223" s="58" t="str">
        <f>작성용!AC1220</f>
        <v>[Y]금융기관</v>
      </c>
      <c r="X1223" s="58" t="str">
        <f>작성용!O1220</f>
        <v>홍채린매니저</v>
      </c>
      <c r="Y1223" s="58" t="str">
        <f>작성용!P1220</f>
        <v>02-3775-9515, 010-2896-5400</v>
      </c>
      <c r="Z1223" s="58" t="str">
        <f>작성용!Q1220</f>
        <v>chaerin@miraeasset.com</v>
      </c>
      <c r="AA1223" s="56" t="str">
        <f>작성용!AJ1220</f>
        <v>회계반영</v>
      </c>
      <c r="AB1223" s="56">
        <f>작성용!AB1220</f>
        <v>0</v>
      </c>
    </row>
    <row r="1224" spans="1:28" s="12" customFormat="1" ht="16.5" customHeight="1" x14ac:dyDescent="0.3">
      <c r="A1224" s="54">
        <f>작성용!AL1576</f>
        <v>1575</v>
      </c>
      <c r="B1224" s="264" t="str">
        <f>작성용!AI1576</f>
        <v>-</v>
      </c>
      <c r="C1224" s="252" t="str">
        <f>작성용!AK1576</f>
        <v>기초자산</v>
      </c>
      <c r="D1224" s="265" t="str">
        <f>작성용!T1576</f>
        <v>사립학교교직원연금공단펀드(기초자산)</v>
      </c>
      <c r="E1224" s="253" t="str">
        <f>작성용!B1576</f>
        <v>아주좋은벤처펀드2.0</v>
      </c>
      <c r="F1224" s="253" t="str">
        <f>작성용!C1576</f>
        <v>재평가</v>
      </c>
      <c r="G1224" s="253" t="str">
        <f>작성용!D1576</f>
        <v>Primemas Inc.</v>
      </c>
      <c r="H1224" s="266" t="str">
        <f>작성용!E1576</f>
        <v>KBP2023090020</v>
      </c>
      <c r="I1224" s="253" t="str">
        <f>작성용!F1576</f>
        <v>A05</v>
      </c>
      <c r="J1224" s="253">
        <f>작성용!G1576</f>
        <v>0</v>
      </c>
      <c r="K1224" s="253" t="str">
        <f>작성용!H1576</f>
        <v>-</v>
      </c>
      <c r="L1224" s="253" t="str">
        <f>작성용!N1576</f>
        <v xml:space="preserve">분기 </v>
      </c>
      <c r="M1224" s="265" t="str">
        <f>작성용!U1576</f>
        <v>2024.09.30</v>
      </c>
      <c r="N1224" s="265">
        <f>작성용!V1576</f>
        <v>45643</v>
      </c>
      <c r="O1224" s="265" t="str">
        <f>작성용!W1576</f>
        <v>보고서제공X</v>
      </c>
      <c r="P1224" s="265" t="str">
        <f>작성용!X1576</f>
        <v>-</v>
      </c>
      <c r="Q1224" s="253" t="str">
        <f>작성용!AD1576</f>
        <v>채동우</v>
      </c>
      <c r="R1224" s="267">
        <f>작성용!AE1576</f>
        <v>0</v>
      </c>
      <c r="S1224" s="253" t="str">
        <f>작성용!AF1576</f>
        <v>채동우</v>
      </c>
      <c r="T1224" s="268" t="str">
        <f>작성용!AG1576</f>
        <v>-</v>
      </c>
      <c r="U1224" s="268" t="str">
        <f>작성용!AH1576</f>
        <v>-</v>
      </c>
      <c r="V1224" s="252">
        <f>작성용!AA1576</f>
        <v>202411</v>
      </c>
      <c r="W1224" s="253" t="str">
        <f>작성용!AC1576</f>
        <v>[6]기타기관펀드(기초자산)</v>
      </c>
      <c r="X1224" s="253">
        <f>작성용!O1576</f>
        <v>0</v>
      </c>
      <c r="Y1224" s="253">
        <f>작성용!P1576</f>
        <v>0</v>
      </c>
      <c r="Z1224" s="253">
        <f>작성용!Q1576</f>
        <v>0</v>
      </c>
      <c r="AA1224" s="252" t="str">
        <f>작성용!AJ1576</f>
        <v>-</v>
      </c>
      <c r="AB1224" s="252">
        <f>작성용!AB1576</f>
        <v>0</v>
      </c>
    </row>
    <row r="1225" spans="1:28" s="12" customFormat="1" ht="16.5" hidden="1" customHeight="1" x14ac:dyDescent="0.3">
      <c r="A1225" s="54">
        <f>작성용!AL1222</f>
        <v>1221</v>
      </c>
      <c r="B1225" s="55" t="str">
        <f>작성용!AI1222</f>
        <v>-</v>
      </c>
      <c r="C1225" s="56" t="str">
        <f>작성용!AK1222</f>
        <v>개별종목</v>
      </c>
      <c r="D1225" s="57">
        <f>작성용!T1222</f>
        <v>45587</v>
      </c>
      <c r="E1225" s="58" t="str">
        <f>작성용!B1222</f>
        <v>에너지인프라자산운용</v>
      </c>
      <c r="F1225" s="58" t="str">
        <f>작성용!C1222</f>
        <v>신규</v>
      </c>
      <c r="G1225" s="58" t="str">
        <f>작성용!D1222</f>
        <v>마그나e-신산업펀드</v>
      </c>
      <c r="H1225" s="59" t="str">
        <f>작성용!E1222</f>
        <v>KBP2024120012</v>
      </c>
      <c r="I1225" s="58" t="str">
        <f>작성용!F1222</f>
        <v>B01</v>
      </c>
      <c r="J1225" s="58">
        <f>작성용!G1222</f>
        <v>0</v>
      </c>
      <c r="K1225" s="58" t="str">
        <f>작성용!H1222</f>
        <v>-</v>
      </c>
      <c r="L1225" s="58" t="str">
        <f>작성용!N1222</f>
        <v>미정</v>
      </c>
      <c r="M1225" s="57" t="str">
        <f>작성용!U1222</f>
        <v>2024.12.31</v>
      </c>
      <c r="N1225" s="57">
        <f>작성용!V1222</f>
        <v>45646</v>
      </c>
      <c r="O1225" s="57">
        <f>작성용!W1222</f>
        <v>45668</v>
      </c>
      <c r="P1225" s="57" t="str">
        <f>작성용!X1222</f>
        <v>-</v>
      </c>
      <c r="Q1225" s="58" t="str">
        <f>작성용!AD1222</f>
        <v>최수민</v>
      </c>
      <c r="R1225" s="60">
        <f>작성용!AE1222</f>
        <v>1</v>
      </c>
      <c r="S1225" s="58" t="str">
        <f>작성용!AF1222</f>
        <v>신규</v>
      </c>
      <c r="T1225" s="61" t="str">
        <f>작성용!AG1222</f>
        <v>김수현</v>
      </c>
      <c r="U1225" s="61" t="str">
        <f>작성용!AH1222</f>
        <v>김수현</v>
      </c>
      <c r="V1225" s="56">
        <f>작성용!AA1222</f>
        <v>202412</v>
      </c>
      <c r="W1225" s="58" t="str">
        <f>작성용!AC1222</f>
        <v>[Y]금융기관</v>
      </c>
      <c r="X1225" s="58" t="str">
        <f>작성용!O1222</f>
        <v>홍채린매니저</v>
      </c>
      <c r="Y1225" s="58" t="str">
        <f>작성용!P1222</f>
        <v>02-3775-9515, 010-2896-5400</v>
      </c>
      <c r="Z1225" s="58" t="str">
        <f>작성용!Q1222</f>
        <v>chaerin@miraeasset.com</v>
      </c>
      <c r="AA1225" s="56" t="str">
        <f>작성용!AJ1222</f>
        <v>회계반영</v>
      </c>
      <c r="AB1225" s="56">
        <f>작성용!AB1222</f>
        <v>0</v>
      </c>
    </row>
    <row r="1226" spans="1:28" s="12" customFormat="1" ht="16.5" hidden="1" customHeight="1" x14ac:dyDescent="0.3">
      <c r="A1226" s="54">
        <f>작성용!AL1223</f>
        <v>1222</v>
      </c>
      <c r="B1226" s="55" t="str">
        <f>작성용!AI1223</f>
        <v>-</v>
      </c>
      <c r="C1226" s="56" t="str">
        <f>작성용!AK1223</f>
        <v>개별종목</v>
      </c>
      <c r="D1226" s="57">
        <f>작성용!T1223</f>
        <v>45587</v>
      </c>
      <c r="E1226" s="58" t="str">
        <f>작성용!B1223</f>
        <v>에너지인프라자산운용</v>
      </c>
      <c r="F1226" s="58" t="str">
        <f>작성용!C1223</f>
        <v>신규</v>
      </c>
      <c r="G1226" s="58" t="str">
        <f>작성용!D1223</f>
        <v>오컴퍼니</v>
      </c>
      <c r="H1226" s="59">
        <f>작성용!E1223</f>
        <v>1101116628915</v>
      </c>
      <c r="I1226" s="58" t="str">
        <f>작성용!F1223</f>
        <v>A07</v>
      </c>
      <c r="J1226" s="58">
        <f>작성용!G1223</f>
        <v>77</v>
      </c>
      <c r="K1226" s="58" t="str">
        <f>작성용!H1223</f>
        <v>-</v>
      </c>
      <c r="L1226" s="58" t="str">
        <f>작성용!N1223</f>
        <v>미정</v>
      </c>
      <c r="M1226" s="57" t="str">
        <f>작성용!U1223</f>
        <v>2024.12.31</v>
      </c>
      <c r="N1226" s="57">
        <f>작성용!V1223</f>
        <v>45646</v>
      </c>
      <c r="O1226" s="57">
        <f>작성용!W1223</f>
        <v>45668</v>
      </c>
      <c r="P1226" s="57" t="str">
        <f>작성용!X1223</f>
        <v>-</v>
      </c>
      <c r="Q1226" s="58" t="str">
        <f>작성용!AD1223</f>
        <v>이진주</v>
      </c>
      <c r="R1226" s="60">
        <f>작성용!AE1223</f>
        <v>1</v>
      </c>
      <c r="S1226" s="58" t="str">
        <f>작성용!AF1223</f>
        <v>신규</v>
      </c>
      <c r="T1226" s="61" t="str">
        <f>작성용!AG1223</f>
        <v>김수현</v>
      </c>
      <c r="U1226" s="61" t="str">
        <f>작성용!AH1223</f>
        <v>김수현</v>
      </c>
      <c r="V1226" s="56">
        <f>작성용!AA1223</f>
        <v>202412</v>
      </c>
      <c r="W1226" s="58" t="str">
        <f>작성용!AC1223</f>
        <v>[Y]금융기관</v>
      </c>
      <c r="X1226" s="58" t="str">
        <f>작성용!O1223</f>
        <v>홍채린매니저</v>
      </c>
      <c r="Y1226" s="58" t="str">
        <f>작성용!P1223</f>
        <v>02-3775-9515, 010-2896-5400</v>
      </c>
      <c r="Z1226" s="58" t="str">
        <f>작성용!Q1223</f>
        <v>chaerin@miraeasset.com</v>
      </c>
      <c r="AA1226" s="56" t="str">
        <f>작성용!AJ1223</f>
        <v>회계반영</v>
      </c>
      <c r="AB1226" s="56">
        <f>작성용!AB1223</f>
        <v>0</v>
      </c>
    </row>
    <row r="1227" spans="1:28" s="12" customFormat="1" ht="16.5" hidden="1" customHeight="1" x14ac:dyDescent="0.3">
      <c r="A1227" s="54">
        <f>작성용!AL1224</f>
        <v>1223</v>
      </c>
      <c r="B1227" s="55" t="str">
        <f>작성용!AI1224</f>
        <v>-</v>
      </c>
      <c r="C1227" s="56" t="str">
        <f>작성용!AK1224</f>
        <v>개별종목</v>
      </c>
      <c r="D1227" s="57">
        <f>작성용!T1224</f>
        <v>45587</v>
      </c>
      <c r="E1227" s="58" t="str">
        <f>작성용!B1224</f>
        <v>에너지인프라자산운용</v>
      </c>
      <c r="F1227" s="58" t="str">
        <f>작성용!C1224</f>
        <v>신규</v>
      </c>
      <c r="G1227" s="58" t="str">
        <f>작성용!D1224</f>
        <v>딥스마텍</v>
      </c>
      <c r="H1227" s="59">
        <f>작성용!E1224</f>
        <v>1101118397493</v>
      </c>
      <c r="I1227" s="58" t="str">
        <f>작성용!F1224</f>
        <v>A07</v>
      </c>
      <c r="J1227" s="58">
        <f>작성용!G1224</f>
        <v>77</v>
      </c>
      <c r="K1227" s="58" t="str">
        <f>작성용!H1224</f>
        <v>-</v>
      </c>
      <c r="L1227" s="58" t="str">
        <f>작성용!N1224</f>
        <v>미정</v>
      </c>
      <c r="M1227" s="57" t="str">
        <f>작성용!U1224</f>
        <v>2024.12.31</v>
      </c>
      <c r="N1227" s="57">
        <f>작성용!V1224</f>
        <v>45646</v>
      </c>
      <c r="O1227" s="57">
        <f>작성용!W1224</f>
        <v>45668</v>
      </c>
      <c r="P1227" s="57" t="str">
        <f>작성용!X1224</f>
        <v>-</v>
      </c>
      <c r="Q1227" s="58" t="str">
        <f>작성용!AD1224</f>
        <v>윤광일</v>
      </c>
      <c r="R1227" s="60">
        <f>작성용!AE1224</f>
        <v>1</v>
      </c>
      <c r="S1227" s="58" t="str">
        <f>작성용!AF1224</f>
        <v>윤광일</v>
      </c>
      <c r="T1227" s="61" t="str">
        <f>작성용!AG1224</f>
        <v>김수현</v>
      </c>
      <c r="U1227" s="61" t="str">
        <f>작성용!AH1224</f>
        <v>김수현</v>
      </c>
      <c r="V1227" s="56">
        <f>작성용!AA1224</f>
        <v>202412</v>
      </c>
      <c r="W1227" s="58" t="str">
        <f>작성용!AC1224</f>
        <v>[Y]금융기관</v>
      </c>
      <c r="X1227" s="58" t="str">
        <f>작성용!O1224</f>
        <v>홍채린매니저</v>
      </c>
      <c r="Y1227" s="58" t="str">
        <f>작성용!P1224</f>
        <v>02-3775-9515, 010-2896-5400</v>
      </c>
      <c r="Z1227" s="58" t="str">
        <f>작성용!Q1224</f>
        <v>chaerin@miraeasset.com</v>
      </c>
      <c r="AA1227" s="56" t="str">
        <f>작성용!AJ1224</f>
        <v>회계반영</v>
      </c>
      <c r="AB1227" s="56">
        <f>작성용!AB1224</f>
        <v>0</v>
      </c>
    </row>
    <row r="1228" spans="1:28" s="12" customFormat="1" ht="16.5" hidden="1" customHeight="1" x14ac:dyDescent="0.3">
      <c r="A1228" s="54">
        <f>작성용!AL1225</f>
        <v>1224</v>
      </c>
      <c r="B1228" s="55" t="str">
        <f>작성용!AI1225</f>
        <v>-</v>
      </c>
      <c r="C1228" s="56" t="str">
        <f>작성용!AK1225</f>
        <v>개별종목</v>
      </c>
      <c r="D1228" s="57">
        <f>작성용!T1225</f>
        <v>45587</v>
      </c>
      <c r="E1228" s="58" t="str">
        <f>작성용!B1225</f>
        <v>에너지인프라자산운용</v>
      </c>
      <c r="F1228" s="58" t="str">
        <f>작성용!C1225</f>
        <v>재평가</v>
      </c>
      <c r="G1228" s="58" t="str">
        <f>작성용!D1225</f>
        <v>송현e-신산업펀드</v>
      </c>
      <c r="H1228" s="59" t="str">
        <f>작성용!E1225</f>
        <v>KBP2019120018</v>
      </c>
      <c r="I1228" s="58" t="str">
        <f>작성용!F1225</f>
        <v>B01</v>
      </c>
      <c r="J1228" s="58">
        <f>작성용!G1225</f>
        <v>0</v>
      </c>
      <c r="K1228" s="58" t="str">
        <f>작성용!H1225</f>
        <v>-</v>
      </c>
      <c r="L1228" s="58" t="str">
        <f>작성용!N1225</f>
        <v>미정</v>
      </c>
      <c r="M1228" s="57" t="str">
        <f>작성용!U1225</f>
        <v>2024.12.31</v>
      </c>
      <c r="N1228" s="57">
        <f>작성용!V1225</f>
        <v>45646</v>
      </c>
      <c r="O1228" s="57">
        <f>작성용!W1225</f>
        <v>45668</v>
      </c>
      <c r="P1228" s="57" t="str">
        <f>작성용!X1225</f>
        <v>-</v>
      </c>
      <c r="Q1228" s="58" t="str">
        <f>작성용!AD1225</f>
        <v>원정우</v>
      </c>
      <c r="R1228" s="60">
        <f>작성용!AE1225</f>
        <v>1</v>
      </c>
      <c r="S1228" s="58" t="str">
        <f>작성용!AF1225</f>
        <v>김민지</v>
      </c>
      <c r="T1228" s="61" t="str">
        <f>작성용!AG1225</f>
        <v>김수현</v>
      </c>
      <c r="U1228" s="61" t="str">
        <f>작성용!AH1225</f>
        <v>김수현</v>
      </c>
      <c r="V1228" s="56">
        <f>작성용!AA1225</f>
        <v>202412</v>
      </c>
      <c r="W1228" s="58" t="str">
        <f>작성용!AC1225</f>
        <v>[Y]금융기관</v>
      </c>
      <c r="X1228" s="58" t="str">
        <f>작성용!O1225</f>
        <v>홍채린매니저</v>
      </c>
      <c r="Y1228" s="58" t="str">
        <f>작성용!P1225</f>
        <v>02-3775-9515, 010-2896-5400</v>
      </c>
      <c r="Z1228" s="58" t="str">
        <f>작성용!Q1225</f>
        <v>chaerin@miraeasset.com</v>
      </c>
      <c r="AA1228" s="56" t="str">
        <f>작성용!AJ1225</f>
        <v>회계반영</v>
      </c>
      <c r="AB1228" s="56">
        <f>작성용!AB1225</f>
        <v>0</v>
      </c>
    </row>
    <row r="1229" spans="1:28" s="12" customFormat="1" ht="16.5" customHeight="1" x14ac:dyDescent="0.3">
      <c r="A1229" s="54">
        <f>작성용!AL1661</f>
        <v>1660</v>
      </c>
      <c r="B1229" s="264" t="str">
        <f>작성용!AI1661</f>
        <v>-</v>
      </c>
      <c r="C1229" s="252" t="str">
        <f>작성용!AK1661</f>
        <v>기초자산</v>
      </c>
      <c r="D1229" s="265" t="str">
        <f>작성용!T1661</f>
        <v>사립학교교직원연금공단펀드(기초자산)</v>
      </c>
      <c r="E1229" s="253" t="str">
        <f>작성용!B1661</f>
        <v>엠비케이파트너스오호의이사모투자</v>
      </c>
      <c r="F1229" s="253" t="str">
        <f>작성용!C1661</f>
        <v>재평가</v>
      </c>
      <c r="G1229" s="253" t="str">
        <f>작성용!D1661</f>
        <v>넥스플렉스</v>
      </c>
      <c r="H1229" s="266">
        <f>작성용!E1661</f>
        <v>1101116827658</v>
      </c>
      <c r="I1229" s="253" t="str">
        <f>작성용!F1661</f>
        <v>A01</v>
      </c>
      <c r="J1229" s="253">
        <f>작성용!G1661</f>
        <v>0</v>
      </c>
      <c r="K1229" s="253" t="str">
        <f>작성용!H1661</f>
        <v>-</v>
      </c>
      <c r="L1229" s="253" t="str">
        <f>작성용!N1661</f>
        <v>분기</v>
      </c>
      <c r="M1229" s="265" t="str">
        <f>작성용!U1661</f>
        <v>2024.09.30</v>
      </c>
      <c r="N1229" s="265">
        <f>작성용!V1661</f>
        <v>45643</v>
      </c>
      <c r="O1229" s="265" t="str">
        <f>작성용!W1661</f>
        <v>보고서제공X</v>
      </c>
      <c r="P1229" s="265" t="str">
        <f>작성용!X1661</f>
        <v>-</v>
      </c>
      <c r="Q1229" s="253" t="str">
        <f>작성용!AD1661</f>
        <v>채동우</v>
      </c>
      <c r="R1229" s="267">
        <f>작성용!AE1661</f>
        <v>0</v>
      </c>
      <c r="S1229" s="253" t="str">
        <f>작성용!AF1661</f>
        <v>채동우</v>
      </c>
      <c r="T1229" s="268" t="str">
        <f>작성용!AG1661</f>
        <v>-</v>
      </c>
      <c r="U1229" s="268" t="str">
        <f>작성용!AH1661</f>
        <v>-</v>
      </c>
      <c r="V1229" s="252">
        <f>작성용!AA1661</f>
        <v>202411</v>
      </c>
      <c r="W1229" s="253" t="str">
        <f>작성용!AC1661</f>
        <v>[6]기타기관펀드(기초자산)</v>
      </c>
      <c r="X1229" s="253">
        <f>작성용!O1661</f>
        <v>0</v>
      </c>
      <c r="Y1229" s="253">
        <f>작성용!P1661</f>
        <v>0</v>
      </c>
      <c r="Z1229" s="253">
        <f>작성용!Q1661</f>
        <v>0</v>
      </c>
      <c r="AA1229" s="252" t="str">
        <f>작성용!AJ1661</f>
        <v>-</v>
      </c>
      <c r="AB1229" s="252">
        <f>작성용!AB1661</f>
        <v>0</v>
      </c>
    </row>
    <row r="1230" spans="1:28" s="12" customFormat="1" ht="16.5" hidden="1" customHeight="1" x14ac:dyDescent="0.3">
      <c r="A1230" s="54">
        <f>작성용!AL1227</f>
        <v>1226</v>
      </c>
      <c r="B1230" s="55" t="str">
        <f>작성용!AI1227</f>
        <v>-</v>
      </c>
      <c r="C1230" s="56" t="str">
        <f>작성용!AK1227</f>
        <v>개별종목</v>
      </c>
      <c r="D1230" s="57">
        <f>작성용!T1227</f>
        <v>45587</v>
      </c>
      <c r="E1230" s="58" t="str">
        <f>작성용!B1227</f>
        <v>에너지인프라자산운용</v>
      </c>
      <c r="F1230" s="58" t="str">
        <f>작성용!C1227</f>
        <v>신규</v>
      </c>
      <c r="G1230" s="58" t="str">
        <f>작성용!D1227</f>
        <v>쏘카</v>
      </c>
      <c r="H1230" s="59">
        <f>작성용!E1227</f>
        <v>2201110087049</v>
      </c>
      <c r="I1230" s="58" t="str">
        <f>작성용!F1227</f>
        <v>A05</v>
      </c>
      <c r="J1230" s="58">
        <f>작성용!G1227</f>
        <v>77</v>
      </c>
      <c r="K1230" s="58" t="str">
        <f>작성용!H1227</f>
        <v>-</v>
      </c>
      <c r="L1230" s="58" t="str">
        <f>작성용!N1227</f>
        <v>미정</v>
      </c>
      <c r="M1230" s="57" t="str">
        <f>작성용!U1227</f>
        <v>2024.12.31</v>
      </c>
      <c r="N1230" s="57">
        <f>작성용!V1227</f>
        <v>45646</v>
      </c>
      <c r="O1230" s="57">
        <f>작성용!W1227</f>
        <v>45668</v>
      </c>
      <c r="P1230" s="57" t="str">
        <f>작성용!X1227</f>
        <v>-</v>
      </c>
      <c r="Q1230" s="58" t="str">
        <f>작성용!AD1227</f>
        <v>상장</v>
      </c>
      <c r="R1230" s="60">
        <f>작성용!AE1227</f>
        <v>0</v>
      </c>
      <c r="S1230" s="58" t="str">
        <f>작성용!AF1227</f>
        <v>상장</v>
      </c>
      <c r="T1230" s="61" t="str">
        <f>작성용!AG1227</f>
        <v>김수현</v>
      </c>
      <c r="U1230" s="61" t="str">
        <f>작성용!AH1227</f>
        <v>김수현</v>
      </c>
      <c r="V1230" s="56">
        <f>작성용!AA1227</f>
        <v>202412</v>
      </c>
      <c r="W1230" s="58" t="str">
        <f>작성용!AC1227</f>
        <v>[Y]금융기관</v>
      </c>
      <c r="X1230" s="58" t="str">
        <f>작성용!O1227</f>
        <v>홍채린매니저</v>
      </c>
      <c r="Y1230" s="58" t="str">
        <f>작성용!P1227</f>
        <v>02-3775-9515, 010-2896-5400</v>
      </c>
      <c r="Z1230" s="58" t="str">
        <f>작성용!Q1227</f>
        <v>chaerin@miraeasset.com</v>
      </c>
      <c r="AA1230" s="56" t="str">
        <f>작성용!AJ1227</f>
        <v>회계반영</v>
      </c>
      <c r="AB1230" s="56">
        <f>작성용!AB1227</f>
        <v>0</v>
      </c>
    </row>
    <row r="1231" spans="1:28" s="12" customFormat="1" ht="16.5" hidden="1" customHeight="1" x14ac:dyDescent="0.3">
      <c r="A1231" s="54">
        <f>작성용!AL1228</f>
        <v>1227</v>
      </c>
      <c r="B1231" s="55" t="str">
        <f>작성용!AI1228</f>
        <v>-</v>
      </c>
      <c r="C1231" s="56" t="str">
        <f>작성용!AK1228</f>
        <v>개별종목</v>
      </c>
      <c r="D1231" s="57">
        <f>작성용!T1228</f>
        <v>45587</v>
      </c>
      <c r="E1231" s="58" t="str">
        <f>작성용!B1228</f>
        <v>에너지인프라자산운용</v>
      </c>
      <c r="F1231" s="58" t="str">
        <f>작성용!C1228</f>
        <v>신규</v>
      </c>
      <c r="G1231" s="58" t="str">
        <f>작성용!D1228</f>
        <v>트리노테크놀로지</v>
      </c>
      <c r="H1231" s="59">
        <f>작성용!E1228</f>
        <v>1341110169397</v>
      </c>
      <c r="I1231" s="58" t="str">
        <f>작성용!F1228</f>
        <v>D03</v>
      </c>
      <c r="J1231" s="58">
        <f>작성용!G1228</f>
        <v>77</v>
      </c>
      <c r="K1231" s="58" t="str">
        <f>작성용!H1228</f>
        <v>-</v>
      </c>
      <c r="L1231" s="58" t="str">
        <f>작성용!N1228</f>
        <v>미정</v>
      </c>
      <c r="M1231" s="57" t="str">
        <f>작성용!U1228</f>
        <v>2024.12.31</v>
      </c>
      <c r="N1231" s="57">
        <f>작성용!V1228</f>
        <v>45646</v>
      </c>
      <c r="O1231" s="57">
        <f>작성용!W1228</f>
        <v>45668</v>
      </c>
      <c r="P1231" s="57" t="str">
        <f>작성용!X1228</f>
        <v>-</v>
      </c>
      <c r="Q1231" s="58" t="str">
        <f>작성용!AD1228</f>
        <v>원정우</v>
      </c>
      <c r="R1231" s="60">
        <f>작성용!AE1228</f>
        <v>1</v>
      </c>
      <c r="S1231" s="58" t="str">
        <f>작성용!AF1228</f>
        <v>김혜지</v>
      </c>
      <c r="T1231" s="61" t="str">
        <f>작성용!AG1228</f>
        <v>김수현</v>
      </c>
      <c r="U1231" s="61" t="str">
        <f>작성용!AH1228</f>
        <v>김수현</v>
      </c>
      <c r="V1231" s="56">
        <f>작성용!AA1228</f>
        <v>202412</v>
      </c>
      <c r="W1231" s="58" t="str">
        <f>작성용!AC1228</f>
        <v>[Y]금융기관</v>
      </c>
      <c r="X1231" s="58" t="str">
        <f>작성용!O1228</f>
        <v>홍채린매니저</v>
      </c>
      <c r="Y1231" s="58" t="str">
        <f>작성용!P1228</f>
        <v>02-3775-9515, 010-2896-5400</v>
      </c>
      <c r="Z1231" s="58" t="str">
        <f>작성용!Q1228</f>
        <v>chaerin@miraeasset.com</v>
      </c>
      <c r="AA1231" s="56" t="str">
        <f>작성용!AJ1228</f>
        <v>회계반영</v>
      </c>
      <c r="AB1231" s="56">
        <f>작성용!AB1228</f>
        <v>0</v>
      </c>
    </row>
    <row r="1232" spans="1:28" s="12" customFormat="1" ht="16.5" hidden="1" customHeight="1" x14ac:dyDescent="0.3">
      <c r="A1232" s="54">
        <f>작성용!AL1229</f>
        <v>1228</v>
      </c>
      <c r="B1232" s="55" t="str">
        <f>작성용!AI1229</f>
        <v>-</v>
      </c>
      <c r="C1232" s="56" t="str">
        <f>작성용!AK1229</f>
        <v>개별종목</v>
      </c>
      <c r="D1232" s="57">
        <f>작성용!T1229</f>
        <v>45587</v>
      </c>
      <c r="E1232" s="58" t="str">
        <f>작성용!B1229</f>
        <v>에너지인프라자산운용</v>
      </c>
      <c r="F1232" s="58" t="str">
        <f>작성용!C1229</f>
        <v>신규</v>
      </c>
      <c r="G1232" s="58" t="str">
        <f>작성용!D1229</f>
        <v>인포웍스</v>
      </c>
      <c r="H1232" s="59">
        <f>작성용!E1229</f>
        <v>1101115363091</v>
      </c>
      <c r="I1232" s="58" t="str">
        <f>작성용!F1229</f>
        <v>A07</v>
      </c>
      <c r="J1232" s="58">
        <f>작성용!G1229</f>
        <v>77</v>
      </c>
      <c r="K1232" s="58" t="str">
        <f>작성용!H1229</f>
        <v>-</v>
      </c>
      <c r="L1232" s="58" t="str">
        <f>작성용!N1229</f>
        <v>미정</v>
      </c>
      <c r="M1232" s="57" t="str">
        <f>작성용!U1229</f>
        <v>2024.12.31</v>
      </c>
      <c r="N1232" s="57">
        <f>작성용!V1229</f>
        <v>45646</v>
      </c>
      <c r="O1232" s="57">
        <f>작성용!W1229</f>
        <v>45668</v>
      </c>
      <c r="P1232" s="57" t="str">
        <f>작성용!X1229</f>
        <v>-</v>
      </c>
      <c r="Q1232" s="58" t="str">
        <f>작성용!AD1229</f>
        <v>변혜진</v>
      </c>
      <c r="R1232" s="60">
        <f>작성용!AE1229</f>
        <v>1</v>
      </c>
      <c r="S1232" s="58" t="str">
        <f>작성용!AF1229</f>
        <v>신규</v>
      </c>
      <c r="T1232" s="61" t="str">
        <f>작성용!AG1229</f>
        <v>김수현</v>
      </c>
      <c r="U1232" s="61" t="str">
        <f>작성용!AH1229</f>
        <v>김수현</v>
      </c>
      <c r="V1232" s="56">
        <f>작성용!AA1229</f>
        <v>202412</v>
      </c>
      <c r="W1232" s="58" t="str">
        <f>작성용!AC1229</f>
        <v>[Y]금융기관</v>
      </c>
      <c r="X1232" s="58" t="str">
        <f>작성용!O1229</f>
        <v>홍채린매니저</v>
      </c>
      <c r="Y1232" s="58" t="str">
        <f>작성용!P1229</f>
        <v>02-3775-9515, 010-2896-5400</v>
      </c>
      <c r="Z1232" s="58" t="str">
        <f>작성용!Q1229</f>
        <v>chaerin@miraeasset.com</v>
      </c>
      <c r="AA1232" s="56" t="str">
        <f>작성용!AJ1229</f>
        <v>회계반영</v>
      </c>
      <c r="AB1232" s="56">
        <f>작성용!AB1229</f>
        <v>0</v>
      </c>
    </row>
    <row r="1233" spans="1:28" s="12" customFormat="1" ht="16.5" hidden="1" customHeight="1" x14ac:dyDescent="0.3">
      <c r="A1233" s="54">
        <f>작성용!AL1230</f>
        <v>1229</v>
      </c>
      <c r="B1233" s="55" t="str">
        <f>작성용!AI1230</f>
        <v>-</v>
      </c>
      <c r="C1233" s="56" t="str">
        <f>작성용!AK1230</f>
        <v>개별종목</v>
      </c>
      <c r="D1233" s="57">
        <f>작성용!T1230</f>
        <v>45587</v>
      </c>
      <c r="E1233" s="58" t="str">
        <f>작성용!B1230</f>
        <v>에너지인프라자산운용</v>
      </c>
      <c r="F1233" s="58" t="str">
        <f>작성용!C1230</f>
        <v>신규</v>
      </c>
      <c r="G1233" s="58" t="str">
        <f>작성용!D1230</f>
        <v>BSK10호E-신산업투자조합</v>
      </c>
      <c r="H1233" s="59" t="str">
        <f>작성용!E1230</f>
        <v>KBP2024120013</v>
      </c>
      <c r="I1233" s="58" t="str">
        <f>작성용!F1230</f>
        <v>B01</v>
      </c>
      <c r="J1233" s="58">
        <f>작성용!G1230</f>
        <v>0</v>
      </c>
      <c r="K1233" s="58" t="str">
        <f>작성용!H1230</f>
        <v>-</v>
      </c>
      <c r="L1233" s="58" t="str">
        <f>작성용!N1230</f>
        <v>미정</v>
      </c>
      <c r="M1233" s="57" t="str">
        <f>작성용!U1230</f>
        <v>2024.12.31</v>
      </c>
      <c r="N1233" s="57">
        <f>작성용!V1230</f>
        <v>45646</v>
      </c>
      <c r="O1233" s="57">
        <f>작성용!W1230</f>
        <v>45668</v>
      </c>
      <c r="P1233" s="57" t="str">
        <f>작성용!X1230</f>
        <v>-</v>
      </c>
      <c r="Q1233" s="58" t="str">
        <f>작성용!AD1230</f>
        <v>심태진</v>
      </c>
      <c r="R1233" s="60">
        <f>작성용!AE1230</f>
        <v>1</v>
      </c>
      <c r="S1233" s="58" t="str">
        <f>작성용!AF1230</f>
        <v>신규</v>
      </c>
      <c r="T1233" s="61" t="str">
        <f>작성용!AG1230</f>
        <v>김수현</v>
      </c>
      <c r="U1233" s="61" t="str">
        <f>작성용!AH1230</f>
        <v>김수현</v>
      </c>
      <c r="V1233" s="56">
        <f>작성용!AA1230</f>
        <v>202412</v>
      </c>
      <c r="W1233" s="58" t="str">
        <f>작성용!AC1230</f>
        <v>[Y]금융기관</v>
      </c>
      <c r="X1233" s="58" t="str">
        <f>작성용!O1230</f>
        <v>홍채린매니저</v>
      </c>
      <c r="Y1233" s="58" t="str">
        <f>작성용!P1230</f>
        <v>02-3775-9515, 010-2896-5400</v>
      </c>
      <c r="Z1233" s="58" t="str">
        <f>작성용!Q1230</f>
        <v>chaerin@miraeasset.com</v>
      </c>
      <c r="AA1233" s="56" t="str">
        <f>작성용!AJ1230</f>
        <v>회계반영</v>
      </c>
      <c r="AB1233" s="56">
        <f>작성용!AB1230</f>
        <v>0</v>
      </c>
    </row>
    <row r="1234" spans="1:28" s="12" customFormat="1" ht="16.5" hidden="1" customHeight="1" x14ac:dyDescent="0.3">
      <c r="A1234" s="54">
        <f>작성용!AL1231</f>
        <v>1230</v>
      </c>
      <c r="B1234" s="55" t="str">
        <f>작성용!AI1231</f>
        <v>-</v>
      </c>
      <c r="C1234" s="56" t="str">
        <f>작성용!AK1231</f>
        <v>개별종목</v>
      </c>
      <c r="D1234" s="57">
        <f>작성용!T1231</f>
        <v>45587</v>
      </c>
      <c r="E1234" s="58" t="str">
        <f>작성용!B1231</f>
        <v>에너지인프라자산운용</v>
      </c>
      <c r="F1234" s="58" t="str">
        <f>작성용!C1231</f>
        <v>신규</v>
      </c>
      <c r="G1234" s="58" t="str">
        <f>작성용!D1231</f>
        <v>쎄미하우</v>
      </c>
      <c r="H1234" s="59">
        <f>작성용!E1231</f>
        <v>1211110098608</v>
      </c>
      <c r="I1234" s="58" t="str">
        <f>작성용!F1231</f>
        <v>A07</v>
      </c>
      <c r="J1234" s="58">
        <f>작성용!G1231</f>
        <v>77</v>
      </c>
      <c r="K1234" s="58" t="str">
        <f>작성용!H1231</f>
        <v>-</v>
      </c>
      <c r="L1234" s="58" t="str">
        <f>작성용!N1231</f>
        <v>미정</v>
      </c>
      <c r="M1234" s="57" t="str">
        <f>작성용!U1231</f>
        <v>2024.12.31</v>
      </c>
      <c r="N1234" s="57">
        <f>작성용!V1231</f>
        <v>45646</v>
      </c>
      <c r="O1234" s="57">
        <f>작성용!W1231</f>
        <v>45668</v>
      </c>
      <c r="P1234" s="57" t="str">
        <f>작성용!X1231</f>
        <v>-</v>
      </c>
      <c r="Q1234" s="58" t="str">
        <f>작성용!AD1231</f>
        <v>백형진</v>
      </c>
      <c r="R1234" s="60">
        <f>작성용!AE1231</f>
        <v>1</v>
      </c>
      <c r="S1234" s="58" t="str">
        <f>작성용!AF1231</f>
        <v>백형진</v>
      </c>
      <c r="T1234" s="61" t="str">
        <f>작성용!AG1231</f>
        <v>김수현</v>
      </c>
      <c r="U1234" s="61" t="str">
        <f>작성용!AH1231</f>
        <v>김수현</v>
      </c>
      <c r="V1234" s="56">
        <f>작성용!AA1231</f>
        <v>202412</v>
      </c>
      <c r="W1234" s="58" t="str">
        <f>작성용!AC1231</f>
        <v>[Y]금융기관</v>
      </c>
      <c r="X1234" s="58" t="str">
        <f>작성용!O1231</f>
        <v>홍채린매니저</v>
      </c>
      <c r="Y1234" s="58" t="str">
        <f>작성용!P1231</f>
        <v>02-3775-9515, 010-2896-5400</v>
      </c>
      <c r="Z1234" s="58" t="str">
        <f>작성용!Q1231</f>
        <v>chaerin@miraeasset.com</v>
      </c>
      <c r="AA1234" s="56" t="str">
        <f>작성용!AJ1231</f>
        <v>회계반영</v>
      </c>
      <c r="AB1234" s="56">
        <f>작성용!AB1231</f>
        <v>0</v>
      </c>
    </row>
    <row r="1235" spans="1:28" s="12" customFormat="1" ht="16.5" hidden="1" customHeight="1" x14ac:dyDescent="0.3">
      <c r="A1235" s="54">
        <f>작성용!AL1232</f>
        <v>1231</v>
      </c>
      <c r="B1235" s="55" t="str">
        <f>작성용!AI1232</f>
        <v>-</v>
      </c>
      <c r="C1235" s="56" t="str">
        <f>작성용!AK1232</f>
        <v>개별종목</v>
      </c>
      <c r="D1235" s="57">
        <f>작성용!T1232</f>
        <v>45587</v>
      </c>
      <c r="E1235" s="58" t="str">
        <f>작성용!B1232</f>
        <v>에너지인프라자산운용</v>
      </c>
      <c r="F1235" s="58" t="str">
        <f>작성용!C1232</f>
        <v>신규</v>
      </c>
      <c r="G1235" s="58" t="str">
        <f>작성용!D1232</f>
        <v>쎄미하우</v>
      </c>
      <c r="H1235" s="59">
        <f>작성용!E1232</f>
        <v>1211110098608</v>
      </c>
      <c r="I1235" s="58" t="str">
        <f>작성용!F1232</f>
        <v>A01</v>
      </c>
      <c r="J1235" s="58">
        <f>작성용!G1232</f>
        <v>0</v>
      </c>
      <c r="K1235" s="58" t="str">
        <f>작성용!H1232</f>
        <v>-</v>
      </c>
      <c r="L1235" s="58" t="str">
        <f>작성용!N1232</f>
        <v>미정</v>
      </c>
      <c r="M1235" s="57" t="str">
        <f>작성용!U1232</f>
        <v>2024.12.31</v>
      </c>
      <c r="N1235" s="57">
        <f>작성용!V1232</f>
        <v>45646</v>
      </c>
      <c r="O1235" s="57">
        <f>작성용!W1232</f>
        <v>45668</v>
      </c>
      <c r="P1235" s="57" t="str">
        <f>작성용!X1232</f>
        <v>-</v>
      </c>
      <c r="Q1235" s="58" t="str">
        <f>작성용!AD1232</f>
        <v>백형진</v>
      </c>
      <c r="R1235" s="60">
        <f>작성용!AE1232</f>
        <v>0</v>
      </c>
      <c r="S1235" s="58" t="str">
        <f>작성용!AF1232</f>
        <v>백형진</v>
      </c>
      <c r="T1235" s="61" t="str">
        <f>작성용!AG1232</f>
        <v>김수현</v>
      </c>
      <c r="U1235" s="61" t="str">
        <f>작성용!AH1232</f>
        <v>김수현</v>
      </c>
      <c r="V1235" s="56">
        <f>작성용!AA1232</f>
        <v>202412</v>
      </c>
      <c r="W1235" s="58" t="str">
        <f>작성용!AC1232</f>
        <v>[Y]금융기관</v>
      </c>
      <c r="X1235" s="58" t="str">
        <f>작성용!O1232</f>
        <v>홍채린매니저</v>
      </c>
      <c r="Y1235" s="58" t="str">
        <f>작성용!P1232</f>
        <v>02-3775-9515, 010-2896-5400</v>
      </c>
      <c r="Z1235" s="58" t="str">
        <f>작성용!Q1232</f>
        <v>chaerin@miraeasset.com</v>
      </c>
      <c r="AA1235" s="56" t="str">
        <f>작성용!AJ1232</f>
        <v>회계반영</v>
      </c>
      <c r="AB1235" s="56">
        <f>작성용!AB1232</f>
        <v>0</v>
      </c>
    </row>
    <row r="1236" spans="1:28" s="12" customFormat="1" ht="16.5" hidden="1" customHeight="1" x14ac:dyDescent="0.3">
      <c r="A1236" s="54">
        <f>작성용!AL1233</f>
        <v>1232</v>
      </c>
      <c r="B1236" s="55" t="str">
        <f>작성용!AI1233</f>
        <v>-</v>
      </c>
      <c r="C1236" s="56" t="str">
        <f>작성용!AK1233</f>
        <v>개별종목</v>
      </c>
      <c r="D1236" s="57">
        <f>작성용!T1233</f>
        <v>45587</v>
      </c>
      <c r="E1236" s="58" t="str">
        <f>작성용!B1233</f>
        <v>에너지인프라자산운용</v>
      </c>
      <c r="F1236" s="58" t="str">
        <f>작성용!C1233</f>
        <v>신규</v>
      </c>
      <c r="G1236" s="58" t="str">
        <f>작성용!D1233</f>
        <v>이큐브랩</v>
      </c>
      <c r="H1236" s="59">
        <f>작성용!E1233</f>
        <v>1101114638429</v>
      </c>
      <c r="I1236" s="58" t="str">
        <f>작성용!F1233</f>
        <v>A07</v>
      </c>
      <c r="J1236" s="58">
        <f>작성용!G1233</f>
        <v>77</v>
      </c>
      <c r="K1236" s="58" t="str">
        <f>작성용!H1233</f>
        <v>-</v>
      </c>
      <c r="L1236" s="58" t="str">
        <f>작성용!N1233</f>
        <v>미정</v>
      </c>
      <c r="M1236" s="57" t="str">
        <f>작성용!U1233</f>
        <v>2024.12.31</v>
      </c>
      <c r="N1236" s="57">
        <f>작성용!V1233</f>
        <v>45646</v>
      </c>
      <c r="O1236" s="57">
        <f>작성용!W1233</f>
        <v>45668</v>
      </c>
      <c r="P1236" s="57" t="str">
        <f>작성용!X1233</f>
        <v>-</v>
      </c>
      <c r="Q1236" s="58" t="str">
        <f>작성용!AD1233</f>
        <v>이문수</v>
      </c>
      <c r="R1236" s="60">
        <f>작성용!AE1233</f>
        <v>1</v>
      </c>
      <c r="S1236" s="58" t="str">
        <f>작성용!AF1233</f>
        <v>이문수</v>
      </c>
      <c r="T1236" s="61" t="str">
        <f>작성용!AG1233</f>
        <v>김수현</v>
      </c>
      <c r="U1236" s="61" t="str">
        <f>작성용!AH1233</f>
        <v>김수현</v>
      </c>
      <c r="V1236" s="56">
        <f>작성용!AA1233</f>
        <v>202412</v>
      </c>
      <c r="W1236" s="58" t="str">
        <f>작성용!AC1233</f>
        <v>[Y]금융기관</v>
      </c>
      <c r="X1236" s="58" t="str">
        <f>작성용!O1233</f>
        <v>홍채린매니저</v>
      </c>
      <c r="Y1236" s="58" t="str">
        <f>작성용!P1233</f>
        <v>02-3775-9515, 010-2896-5400</v>
      </c>
      <c r="Z1236" s="58" t="str">
        <f>작성용!Q1233</f>
        <v>chaerin@miraeasset.com</v>
      </c>
      <c r="AA1236" s="56" t="str">
        <f>작성용!AJ1233</f>
        <v>회계반영</v>
      </c>
      <c r="AB1236" s="56">
        <f>작성용!AB1233</f>
        <v>0</v>
      </c>
    </row>
    <row r="1237" spans="1:28" s="12" customFormat="1" ht="16.5" hidden="1" customHeight="1" x14ac:dyDescent="0.3">
      <c r="A1237" s="54">
        <f>작성용!AL1234</f>
        <v>1233</v>
      </c>
      <c r="B1237" s="55" t="str">
        <f>작성용!AI1234</f>
        <v>-</v>
      </c>
      <c r="C1237" s="56" t="str">
        <f>작성용!AK1234</f>
        <v>개별종목</v>
      </c>
      <c r="D1237" s="57">
        <f>작성용!T1234</f>
        <v>45587</v>
      </c>
      <c r="E1237" s="58" t="str">
        <f>작성용!B1234</f>
        <v>에너지인프라자산운용</v>
      </c>
      <c r="F1237" s="58" t="str">
        <f>작성용!C1234</f>
        <v>신규</v>
      </c>
      <c r="G1237" s="58" t="str">
        <f>작성용!D1234</f>
        <v>이큐브랩</v>
      </c>
      <c r="H1237" s="59">
        <f>작성용!E1234</f>
        <v>1101114638429</v>
      </c>
      <c r="I1237" s="58" t="str">
        <f>작성용!F1234</f>
        <v>D02</v>
      </c>
      <c r="J1237" s="58">
        <f>작성용!G1234</f>
        <v>77</v>
      </c>
      <c r="K1237" s="58" t="str">
        <f>작성용!H1234</f>
        <v>-</v>
      </c>
      <c r="L1237" s="58" t="str">
        <f>작성용!N1234</f>
        <v>미정</v>
      </c>
      <c r="M1237" s="57" t="str">
        <f>작성용!U1234</f>
        <v>2024.12.31</v>
      </c>
      <c r="N1237" s="57">
        <f>작성용!V1234</f>
        <v>45646</v>
      </c>
      <c r="O1237" s="57">
        <f>작성용!W1234</f>
        <v>45668</v>
      </c>
      <c r="P1237" s="57" t="str">
        <f>작성용!X1234</f>
        <v>-</v>
      </c>
      <c r="Q1237" s="58" t="str">
        <f>작성용!AD1234</f>
        <v>이문수</v>
      </c>
      <c r="R1237" s="60">
        <f>작성용!AE1234</f>
        <v>0</v>
      </c>
      <c r="S1237" s="58" t="str">
        <f>작성용!AF1234</f>
        <v>이문수</v>
      </c>
      <c r="T1237" s="61" t="str">
        <f>작성용!AG1234</f>
        <v>김수현</v>
      </c>
      <c r="U1237" s="61" t="str">
        <f>작성용!AH1234</f>
        <v>김수현</v>
      </c>
      <c r="V1237" s="56">
        <f>작성용!AA1234</f>
        <v>202412</v>
      </c>
      <c r="W1237" s="58" t="str">
        <f>작성용!AC1234</f>
        <v>[Y]금융기관</v>
      </c>
      <c r="X1237" s="58" t="str">
        <f>작성용!O1234</f>
        <v>홍채린매니저</v>
      </c>
      <c r="Y1237" s="58" t="str">
        <f>작성용!P1234</f>
        <v>02-3775-9515, 010-2896-5400</v>
      </c>
      <c r="Z1237" s="58" t="str">
        <f>작성용!Q1234</f>
        <v>chaerin@miraeasset.com</v>
      </c>
      <c r="AA1237" s="56" t="str">
        <f>작성용!AJ1234</f>
        <v>회계반영</v>
      </c>
      <c r="AB1237" s="56">
        <f>작성용!AB1234</f>
        <v>0</v>
      </c>
    </row>
    <row r="1238" spans="1:28" s="12" customFormat="1" ht="16.5" hidden="1" customHeight="1" x14ac:dyDescent="0.3">
      <c r="A1238" s="54">
        <f>작성용!AL1235</f>
        <v>1234</v>
      </c>
      <c r="B1238" s="55" t="str">
        <f>작성용!AI1235</f>
        <v>-</v>
      </c>
      <c r="C1238" s="56" t="str">
        <f>작성용!AK1235</f>
        <v>개별종목</v>
      </c>
      <c r="D1238" s="57">
        <f>작성용!T1235</f>
        <v>45587</v>
      </c>
      <c r="E1238" s="58" t="str">
        <f>작성용!B1235</f>
        <v>에너지인프라자산운용</v>
      </c>
      <c r="F1238" s="58" t="str">
        <f>작성용!C1235</f>
        <v>신규</v>
      </c>
      <c r="G1238" s="58" t="str">
        <f>작성용!D1235</f>
        <v>바이오프렌즈</v>
      </c>
      <c r="H1238" s="59">
        <f>작성용!E1235</f>
        <v>1101117427548</v>
      </c>
      <c r="I1238" s="58" t="str">
        <f>작성용!F1235</f>
        <v>A07</v>
      </c>
      <c r="J1238" s="58">
        <f>작성용!G1235</f>
        <v>77</v>
      </c>
      <c r="K1238" s="58" t="str">
        <f>작성용!H1235</f>
        <v>-</v>
      </c>
      <c r="L1238" s="58" t="str">
        <f>작성용!N1235</f>
        <v>미정</v>
      </c>
      <c r="M1238" s="57" t="str">
        <f>작성용!U1235</f>
        <v>2024.12.31</v>
      </c>
      <c r="N1238" s="57">
        <f>작성용!V1235</f>
        <v>45646</v>
      </c>
      <c r="O1238" s="57">
        <f>작성용!W1235</f>
        <v>45668</v>
      </c>
      <c r="P1238" s="57" t="str">
        <f>작성용!X1235</f>
        <v>-</v>
      </c>
      <c r="Q1238" s="58" t="str">
        <f>작성용!AD1235</f>
        <v>서경덕</v>
      </c>
      <c r="R1238" s="60">
        <f>작성용!AE1235</f>
        <v>1</v>
      </c>
      <c r="S1238" s="58" t="str">
        <f>작성용!AF1235</f>
        <v>서경덕</v>
      </c>
      <c r="T1238" s="61" t="str">
        <f>작성용!AG1235</f>
        <v>김수현</v>
      </c>
      <c r="U1238" s="61" t="str">
        <f>작성용!AH1235</f>
        <v>김수현</v>
      </c>
      <c r="V1238" s="56">
        <f>작성용!AA1235</f>
        <v>202412</v>
      </c>
      <c r="W1238" s="58" t="str">
        <f>작성용!AC1235</f>
        <v>[Y]금융기관</v>
      </c>
      <c r="X1238" s="58" t="str">
        <f>작성용!O1235</f>
        <v>홍채린매니저</v>
      </c>
      <c r="Y1238" s="58" t="str">
        <f>작성용!P1235</f>
        <v>02-3775-9515, 010-2896-5400</v>
      </c>
      <c r="Z1238" s="58" t="str">
        <f>작성용!Q1235</f>
        <v>chaerin@miraeasset.com</v>
      </c>
      <c r="AA1238" s="56" t="str">
        <f>작성용!AJ1235</f>
        <v>회계반영</v>
      </c>
      <c r="AB1238" s="56">
        <f>작성용!AB1235</f>
        <v>0</v>
      </c>
    </row>
    <row r="1239" spans="1:28" s="12" customFormat="1" ht="16.5" hidden="1" customHeight="1" x14ac:dyDescent="0.3">
      <c r="A1239" s="54">
        <f>작성용!AL1236</f>
        <v>1235</v>
      </c>
      <c r="B1239" s="55" t="str">
        <f>작성용!AI1236</f>
        <v>-</v>
      </c>
      <c r="C1239" s="56" t="str">
        <f>작성용!AK1236</f>
        <v>개별종목</v>
      </c>
      <c r="D1239" s="57">
        <f>작성용!T1236</f>
        <v>45587</v>
      </c>
      <c r="E1239" s="58" t="str">
        <f>작성용!B1236</f>
        <v>에너지인프라자산운용</v>
      </c>
      <c r="F1239" s="58" t="str">
        <f>작성용!C1236</f>
        <v>신규</v>
      </c>
      <c r="G1239" s="58" t="str">
        <f>작성용!D1236</f>
        <v>미코파워</v>
      </c>
      <c r="H1239" s="59">
        <f>작성용!E1236</f>
        <v>1346110111637</v>
      </c>
      <c r="I1239" s="58" t="str">
        <f>작성용!F1236</f>
        <v>A01</v>
      </c>
      <c r="J1239" s="58">
        <f>작성용!G1236</f>
        <v>0</v>
      </c>
      <c r="K1239" s="58" t="str">
        <f>작성용!H1236</f>
        <v>-</v>
      </c>
      <c r="L1239" s="58" t="str">
        <f>작성용!N1236</f>
        <v>미정</v>
      </c>
      <c r="M1239" s="57" t="str">
        <f>작성용!U1236</f>
        <v>2024.12.31</v>
      </c>
      <c r="N1239" s="57">
        <f>작성용!V1236</f>
        <v>45646</v>
      </c>
      <c r="O1239" s="57">
        <f>작성용!W1236</f>
        <v>45668</v>
      </c>
      <c r="P1239" s="57" t="str">
        <f>작성용!X1236</f>
        <v>-</v>
      </c>
      <c r="Q1239" s="58" t="str">
        <f>작성용!AD1236</f>
        <v>변혜진</v>
      </c>
      <c r="R1239" s="60">
        <f>작성용!AE1236</f>
        <v>1</v>
      </c>
      <c r="S1239" s="58" t="str">
        <f>작성용!AF1236</f>
        <v>변혜진</v>
      </c>
      <c r="T1239" s="61" t="str">
        <f>작성용!AG1236</f>
        <v>김수현</v>
      </c>
      <c r="U1239" s="61" t="str">
        <f>작성용!AH1236</f>
        <v>김수현</v>
      </c>
      <c r="V1239" s="56">
        <f>작성용!AA1236</f>
        <v>202412</v>
      </c>
      <c r="W1239" s="58" t="str">
        <f>작성용!AC1236</f>
        <v>[Y]금융기관</v>
      </c>
      <c r="X1239" s="58" t="str">
        <f>작성용!O1236</f>
        <v>홍채린매니저</v>
      </c>
      <c r="Y1239" s="58" t="str">
        <f>작성용!P1236</f>
        <v>02-3775-9515, 010-2896-5400</v>
      </c>
      <c r="Z1239" s="58" t="str">
        <f>작성용!Q1236</f>
        <v>chaerin@miraeasset.com</v>
      </c>
      <c r="AA1239" s="56" t="str">
        <f>작성용!AJ1236</f>
        <v>회계반영</v>
      </c>
      <c r="AB1239" s="56">
        <f>작성용!AB1236</f>
        <v>0</v>
      </c>
    </row>
    <row r="1240" spans="1:28" s="12" customFormat="1" ht="16.5" hidden="1" customHeight="1" x14ac:dyDescent="0.3">
      <c r="A1240" s="54">
        <f>작성용!AL1237</f>
        <v>1236</v>
      </c>
      <c r="B1240" s="55" t="str">
        <f>작성용!AI1237</f>
        <v>-</v>
      </c>
      <c r="C1240" s="56" t="str">
        <f>작성용!AK1237</f>
        <v>개별종목</v>
      </c>
      <c r="D1240" s="57">
        <f>작성용!T1237</f>
        <v>45587</v>
      </c>
      <c r="E1240" s="58" t="str">
        <f>작성용!B1237</f>
        <v>에너지인프라자산운용</v>
      </c>
      <c r="F1240" s="58" t="str">
        <f>작성용!C1237</f>
        <v>신규</v>
      </c>
      <c r="G1240" s="58" t="str">
        <f>작성용!D1237</f>
        <v>시너지</v>
      </c>
      <c r="H1240" s="59">
        <f>작성용!E1237</f>
        <v>2301110306405</v>
      </c>
      <c r="I1240" s="58" t="str">
        <f>작성용!F1237</f>
        <v>A07</v>
      </c>
      <c r="J1240" s="58">
        <f>작성용!G1237</f>
        <v>77</v>
      </c>
      <c r="K1240" s="58" t="str">
        <f>작성용!H1237</f>
        <v>-</v>
      </c>
      <c r="L1240" s="58" t="str">
        <f>작성용!N1237</f>
        <v>미정</v>
      </c>
      <c r="M1240" s="57" t="str">
        <f>작성용!U1237</f>
        <v>2024.12.31</v>
      </c>
      <c r="N1240" s="57">
        <f>작성용!V1237</f>
        <v>45646</v>
      </c>
      <c r="O1240" s="57">
        <f>작성용!W1237</f>
        <v>45668</v>
      </c>
      <c r="P1240" s="57" t="str">
        <f>작성용!X1237</f>
        <v>-</v>
      </c>
      <c r="Q1240" s="58" t="str">
        <f>작성용!AD1237</f>
        <v>오영석</v>
      </c>
      <c r="R1240" s="60">
        <f>작성용!AE1237</f>
        <v>1</v>
      </c>
      <c r="S1240" s="58" t="str">
        <f>작성용!AF1237</f>
        <v>신규</v>
      </c>
      <c r="T1240" s="61" t="str">
        <f>작성용!AG1237</f>
        <v>김수현</v>
      </c>
      <c r="U1240" s="61" t="str">
        <f>작성용!AH1237</f>
        <v>김수현</v>
      </c>
      <c r="V1240" s="56">
        <f>작성용!AA1237</f>
        <v>202412</v>
      </c>
      <c r="W1240" s="58" t="str">
        <f>작성용!AC1237</f>
        <v>[Y]금융기관</v>
      </c>
      <c r="X1240" s="58" t="str">
        <f>작성용!O1237</f>
        <v>홍채린매니저</v>
      </c>
      <c r="Y1240" s="58" t="str">
        <f>작성용!P1237</f>
        <v>02-3775-9515, 010-2896-5400</v>
      </c>
      <c r="Z1240" s="58" t="str">
        <f>작성용!Q1237</f>
        <v>chaerin@miraeasset.com</v>
      </c>
      <c r="AA1240" s="56" t="str">
        <f>작성용!AJ1237</f>
        <v>회계반영</v>
      </c>
      <c r="AB1240" s="56">
        <f>작성용!AB1237</f>
        <v>0</v>
      </c>
    </row>
    <row r="1241" spans="1:28" s="12" customFormat="1" ht="16.5" hidden="1" customHeight="1" x14ac:dyDescent="0.3">
      <c r="A1241" s="54">
        <f>작성용!AL1238</f>
        <v>1237</v>
      </c>
      <c r="B1241" s="55" t="str">
        <f>작성용!AI1238</f>
        <v>-</v>
      </c>
      <c r="C1241" s="56" t="str">
        <f>작성용!AK1238</f>
        <v>개별종목</v>
      </c>
      <c r="D1241" s="57">
        <f>작성용!T1238</f>
        <v>45587</v>
      </c>
      <c r="E1241" s="58" t="str">
        <f>작성용!B1238</f>
        <v>에너지인프라자산운용</v>
      </c>
      <c r="F1241" s="58" t="str">
        <f>작성용!C1238</f>
        <v>신규</v>
      </c>
      <c r="G1241" s="58" t="str">
        <f>작성용!D1238</f>
        <v>판다코리아닷컴</v>
      </c>
      <c r="H1241" s="59">
        <f>작성용!E1238</f>
        <v>1101115420635</v>
      </c>
      <c r="I1241" s="58" t="str">
        <f>작성용!F1238</f>
        <v>A07</v>
      </c>
      <c r="J1241" s="58">
        <f>작성용!G1238</f>
        <v>77</v>
      </c>
      <c r="K1241" s="58" t="str">
        <f>작성용!H1238</f>
        <v>-</v>
      </c>
      <c r="L1241" s="58" t="str">
        <f>작성용!N1238</f>
        <v>미정</v>
      </c>
      <c r="M1241" s="57" t="str">
        <f>작성용!U1238</f>
        <v>2024.12.31</v>
      </c>
      <c r="N1241" s="57">
        <f>작성용!V1238</f>
        <v>45646</v>
      </c>
      <c r="O1241" s="57">
        <f>작성용!W1238</f>
        <v>45668</v>
      </c>
      <c r="P1241" s="57" t="str">
        <f>작성용!X1238</f>
        <v>-</v>
      </c>
      <c r="Q1241" s="58" t="str">
        <f>작성용!AD1238</f>
        <v>강성은</v>
      </c>
      <c r="R1241" s="60">
        <f>작성용!AE1238</f>
        <v>1</v>
      </c>
      <c r="S1241" s="58" t="str">
        <f>작성용!AF1238</f>
        <v>신규</v>
      </c>
      <c r="T1241" s="61" t="str">
        <f>작성용!AG1238</f>
        <v>김수현</v>
      </c>
      <c r="U1241" s="61" t="str">
        <f>작성용!AH1238</f>
        <v>김수현</v>
      </c>
      <c r="V1241" s="56">
        <f>작성용!AA1238</f>
        <v>202412</v>
      </c>
      <c r="W1241" s="58" t="str">
        <f>작성용!AC1238</f>
        <v>[Y]금융기관</v>
      </c>
      <c r="X1241" s="58" t="str">
        <f>작성용!O1238</f>
        <v>홍채린매니저</v>
      </c>
      <c r="Y1241" s="58" t="str">
        <f>작성용!P1238</f>
        <v>02-3775-9515, 010-2896-5400</v>
      </c>
      <c r="Z1241" s="58" t="str">
        <f>작성용!Q1238</f>
        <v>chaerin@miraeasset.com</v>
      </c>
      <c r="AA1241" s="56" t="str">
        <f>작성용!AJ1238</f>
        <v>회계반영</v>
      </c>
      <c r="AB1241" s="56">
        <f>작성용!AB1238</f>
        <v>0</v>
      </c>
    </row>
    <row r="1242" spans="1:28" s="12" customFormat="1" ht="16.5" hidden="1" customHeight="1" x14ac:dyDescent="0.3">
      <c r="A1242" s="54">
        <f>작성용!AL1239</f>
        <v>1238</v>
      </c>
      <c r="B1242" s="55" t="str">
        <f>작성용!AI1239</f>
        <v>-</v>
      </c>
      <c r="C1242" s="56" t="str">
        <f>작성용!AK1239</f>
        <v>개별종목</v>
      </c>
      <c r="D1242" s="57">
        <f>작성용!T1239</f>
        <v>45587</v>
      </c>
      <c r="E1242" s="58" t="str">
        <f>작성용!B1239</f>
        <v>에너지인프라자산운용</v>
      </c>
      <c r="F1242" s="58" t="str">
        <f>작성용!C1239</f>
        <v>신규</v>
      </c>
      <c r="G1242" s="58" t="str">
        <f>작성용!D1239</f>
        <v>하이드로럭스</v>
      </c>
      <c r="H1242" s="59">
        <f>작성용!E1239</f>
        <v>1942110336223</v>
      </c>
      <c r="I1242" s="58" t="str">
        <f>작성용!F1239</f>
        <v>A07</v>
      </c>
      <c r="J1242" s="58">
        <f>작성용!G1239</f>
        <v>77</v>
      </c>
      <c r="K1242" s="58" t="str">
        <f>작성용!H1239</f>
        <v>-</v>
      </c>
      <c r="L1242" s="58" t="str">
        <f>작성용!N1239</f>
        <v>미정</v>
      </c>
      <c r="M1242" s="57" t="str">
        <f>작성용!U1239</f>
        <v>2024.12.31</v>
      </c>
      <c r="N1242" s="57">
        <f>작성용!V1239</f>
        <v>45646</v>
      </c>
      <c r="O1242" s="57">
        <f>작성용!W1239</f>
        <v>45668</v>
      </c>
      <c r="P1242" s="57" t="str">
        <f>작성용!X1239</f>
        <v>-</v>
      </c>
      <c r="Q1242" s="58" t="str">
        <f>작성용!AD1239</f>
        <v>강승현</v>
      </c>
      <c r="R1242" s="60">
        <f>작성용!AE1239</f>
        <v>1</v>
      </c>
      <c r="S1242" s="58" t="str">
        <f>작성용!AF1239</f>
        <v>신규</v>
      </c>
      <c r="T1242" s="61" t="str">
        <f>작성용!AG1239</f>
        <v>김수현</v>
      </c>
      <c r="U1242" s="61" t="str">
        <f>작성용!AH1239</f>
        <v>김수현</v>
      </c>
      <c r="V1242" s="56">
        <f>작성용!AA1239</f>
        <v>202412</v>
      </c>
      <c r="W1242" s="58" t="str">
        <f>작성용!AC1239</f>
        <v>[Y]금융기관</v>
      </c>
      <c r="X1242" s="58" t="str">
        <f>작성용!O1239</f>
        <v>홍채린매니저</v>
      </c>
      <c r="Y1242" s="58" t="str">
        <f>작성용!P1239</f>
        <v>02-3775-9515, 010-2896-5400</v>
      </c>
      <c r="Z1242" s="58" t="str">
        <f>작성용!Q1239</f>
        <v>chaerin@miraeasset.com</v>
      </c>
      <c r="AA1242" s="56" t="str">
        <f>작성용!AJ1239</f>
        <v>회계반영</v>
      </c>
      <c r="AB1242" s="56">
        <f>작성용!AB1239</f>
        <v>0</v>
      </c>
    </row>
    <row r="1243" spans="1:28" s="12" customFormat="1" ht="16.5" hidden="1" customHeight="1" x14ac:dyDescent="0.3">
      <c r="A1243" s="54">
        <f>작성용!AL1240</f>
        <v>1239</v>
      </c>
      <c r="B1243" s="55" t="str">
        <f>작성용!AI1240</f>
        <v>-</v>
      </c>
      <c r="C1243" s="56" t="str">
        <f>작성용!AK1240</f>
        <v>개별종목</v>
      </c>
      <c r="D1243" s="57">
        <f>작성용!T1240</f>
        <v>45587</v>
      </c>
      <c r="E1243" s="58" t="str">
        <f>작성용!B1240</f>
        <v>에너지인프라자산운용</v>
      </c>
      <c r="F1243" s="58" t="str">
        <f>작성용!C1240</f>
        <v>신규</v>
      </c>
      <c r="G1243" s="58" t="str">
        <f>작성용!D1240</f>
        <v>아우토크립트</v>
      </c>
      <c r="H1243" s="59">
        <f>작성용!E1240</f>
        <v>1101117213757</v>
      </c>
      <c r="I1243" s="58" t="str">
        <f>작성용!F1240</f>
        <v>A07</v>
      </c>
      <c r="J1243" s="58">
        <f>작성용!G1240</f>
        <v>77</v>
      </c>
      <c r="K1243" s="58" t="str">
        <f>작성용!H1240</f>
        <v>-</v>
      </c>
      <c r="L1243" s="58" t="str">
        <f>작성용!N1240</f>
        <v>미정</v>
      </c>
      <c r="M1243" s="57" t="str">
        <f>작성용!U1240</f>
        <v>2024.12.31</v>
      </c>
      <c r="N1243" s="57">
        <f>작성용!V1240</f>
        <v>45646</v>
      </c>
      <c r="O1243" s="57">
        <f>작성용!W1240</f>
        <v>45668</v>
      </c>
      <c r="P1243" s="57" t="str">
        <f>작성용!X1240</f>
        <v>-</v>
      </c>
      <c r="Q1243" s="58" t="str">
        <f>작성용!AD1240</f>
        <v>이문수</v>
      </c>
      <c r="R1243" s="60">
        <f>작성용!AE1240</f>
        <v>1</v>
      </c>
      <c r="S1243" s="58" t="str">
        <f>작성용!AF1240</f>
        <v>이문수</v>
      </c>
      <c r="T1243" s="61" t="str">
        <f>작성용!AG1240</f>
        <v>김수현</v>
      </c>
      <c r="U1243" s="61" t="str">
        <f>작성용!AH1240</f>
        <v>김수현</v>
      </c>
      <c r="V1243" s="56">
        <f>작성용!AA1240</f>
        <v>202412</v>
      </c>
      <c r="W1243" s="58" t="str">
        <f>작성용!AC1240</f>
        <v>[Y]금융기관</v>
      </c>
      <c r="X1243" s="58" t="str">
        <f>작성용!O1240</f>
        <v>홍채린매니저</v>
      </c>
      <c r="Y1243" s="58" t="str">
        <f>작성용!P1240</f>
        <v>02-3775-9515, 010-2896-5400</v>
      </c>
      <c r="Z1243" s="58" t="str">
        <f>작성용!Q1240</f>
        <v>chaerin@miraeasset.com</v>
      </c>
      <c r="AA1243" s="56" t="str">
        <f>작성용!AJ1240</f>
        <v>회계반영</v>
      </c>
      <c r="AB1243" s="56">
        <f>작성용!AB1240</f>
        <v>0</v>
      </c>
    </row>
    <row r="1244" spans="1:28" s="12" customFormat="1" ht="16.5" hidden="1" customHeight="1" x14ac:dyDescent="0.3">
      <c r="A1244" s="54">
        <f>작성용!AL1241</f>
        <v>1240</v>
      </c>
      <c r="B1244" s="55" t="str">
        <f>작성용!AI1241</f>
        <v>-</v>
      </c>
      <c r="C1244" s="56" t="str">
        <f>작성용!AK1241</f>
        <v>개별종목</v>
      </c>
      <c r="D1244" s="57">
        <f>작성용!T1241</f>
        <v>45587</v>
      </c>
      <c r="E1244" s="58" t="str">
        <f>작성용!B1241</f>
        <v>에너지인프라자산운용</v>
      </c>
      <c r="F1244" s="58" t="str">
        <f>작성용!C1241</f>
        <v>신규</v>
      </c>
      <c r="G1244" s="58" t="str">
        <f>작성용!D1241</f>
        <v>비이아이랩</v>
      </c>
      <c r="H1244" s="59">
        <f>작성용!E1241</f>
        <v>1314110475618</v>
      </c>
      <c r="I1244" s="58" t="str">
        <f>작성용!F1241</f>
        <v>A07</v>
      </c>
      <c r="J1244" s="58">
        <f>작성용!G1241</f>
        <v>77</v>
      </c>
      <c r="K1244" s="58" t="str">
        <f>작성용!H1241</f>
        <v>-</v>
      </c>
      <c r="L1244" s="58" t="str">
        <f>작성용!N1241</f>
        <v>미정</v>
      </c>
      <c r="M1244" s="57" t="str">
        <f>작성용!U1241</f>
        <v>2024.12.31</v>
      </c>
      <c r="N1244" s="57">
        <f>작성용!V1241</f>
        <v>45646</v>
      </c>
      <c r="O1244" s="57">
        <f>작성용!W1241</f>
        <v>45668</v>
      </c>
      <c r="P1244" s="57" t="str">
        <f>작성용!X1241</f>
        <v>-</v>
      </c>
      <c r="Q1244" s="58" t="str">
        <f>작성용!AD1241</f>
        <v>김영하</v>
      </c>
      <c r="R1244" s="60">
        <f>작성용!AE1241</f>
        <v>1</v>
      </c>
      <c r="S1244" s="58" t="str">
        <f>작성용!AF1241</f>
        <v>김영하</v>
      </c>
      <c r="T1244" s="61" t="str">
        <f>작성용!AG1241</f>
        <v>김수현</v>
      </c>
      <c r="U1244" s="61" t="str">
        <f>작성용!AH1241</f>
        <v>김수현</v>
      </c>
      <c r="V1244" s="56">
        <f>작성용!AA1241</f>
        <v>202412</v>
      </c>
      <c r="W1244" s="58" t="str">
        <f>작성용!AC1241</f>
        <v>[Y]금융기관</v>
      </c>
      <c r="X1244" s="58" t="str">
        <f>작성용!O1241</f>
        <v>홍채린매니저</v>
      </c>
      <c r="Y1244" s="58" t="str">
        <f>작성용!P1241</f>
        <v>02-3775-9515, 010-2896-5400</v>
      </c>
      <c r="Z1244" s="58" t="str">
        <f>작성용!Q1241</f>
        <v>chaerin@miraeasset.com</v>
      </c>
      <c r="AA1244" s="56" t="str">
        <f>작성용!AJ1241</f>
        <v>회계반영</v>
      </c>
      <c r="AB1244" s="56">
        <f>작성용!AB1241</f>
        <v>0</v>
      </c>
    </row>
    <row r="1245" spans="1:28" s="12" customFormat="1" ht="16.5" hidden="1" customHeight="1" x14ac:dyDescent="0.3">
      <c r="A1245" s="54">
        <f>작성용!AL1242</f>
        <v>1241</v>
      </c>
      <c r="B1245" s="55" t="str">
        <f>작성용!AI1242</f>
        <v>-</v>
      </c>
      <c r="C1245" s="56" t="str">
        <f>작성용!AK1242</f>
        <v>개별종목</v>
      </c>
      <c r="D1245" s="57">
        <f>작성용!T1242</f>
        <v>45587</v>
      </c>
      <c r="E1245" s="58" t="str">
        <f>작성용!B1242</f>
        <v>에너지인프라자산운용</v>
      </c>
      <c r="F1245" s="58" t="str">
        <f>작성용!C1242</f>
        <v>신규</v>
      </c>
      <c r="G1245" s="58" t="str">
        <f>작성용!D1242</f>
        <v>백퍼센트</v>
      </c>
      <c r="H1245" s="59">
        <f>작성용!E1242</f>
        <v>1101117198959</v>
      </c>
      <c r="I1245" s="58" t="str">
        <f>작성용!F1242</f>
        <v>A07</v>
      </c>
      <c r="J1245" s="58">
        <f>작성용!G1242</f>
        <v>77</v>
      </c>
      <c r="K1245" s="58" t="str">
        <f>작성용!H1242</f>
        <v>-</v>
      </c>
      <c r="L1245" s="58" t="str">
        <f>작성용!N1242</f>
        <v>미정</v>
      </c>
      <c r="M1245" s="57" t="str">
        <f>작성용!U1242</f>
        <v>2024.12.31</v>
      </c>
      <c r="N1245" s="57">
        <f>작성용!V1242</f>
        <v>45646</v>
      </c>
      <c r="O1245" s="57">
        <f>작성용!W1242</f>
        <v>45668</v>
      </c>
      <c r="P1245" s="57" t="str">
        <f>작성용!X1242</f>
        <v>-</v>
      </c>
      <c r="Q1245" s="58" t="str">
        <f>작성용!AD1242</f>
        <v>정재형</v>
      </c>
      <c r="R1245" s="60">
        <f>작성용!AE1242</f>
        <v>1</v>
      </c>
      <c r="S1245" s="58" t="str">
        <f>작성용!AF1242</f>
        <v>정재형</v>
      </c>
      <c r="T1245" s="61" t="str">
        <f>작성용!AG1242</f>
        <v>김수현</v>
      </c>
      <c r="U1245" s="61" t="str">
        <f>작성용!AH1242</f>
        <v>김수현</v>
      </c>
      <c r="V1245" s="56">
        <f>작성용!AA1242</f>
        <v>202412</v>
      </c>
      <c r="W1245" s="58" t="str">
        <f>작성용!AC1242</f>
        <v>[Y]금융기관</v>
      </c>
      <c r="X1245" s="58" t="str">
        <f>작성용!O1242</f>
        <v>홍채린매니저</v>
      </c>
      <c r="Y1245" s="58" t="str">
        <f>작성용!P1242</f>
        <v>02-3775-9515, 010-2896-5400</v>
      </c>
      <c r="Z1245" s="58" t="str">
        <f>작성용!Q1242</f>
        <v>chaerin@miraeasset.com</v>
      </c>
      <c r="AA1245" s="56" t="str">
        <f>작성용!AJ1242</f>
        <v>회계반영</v>
      </c>
      <c r="AB1245" s="56">
        <f>작성용!AB1242</f>
        <v>0</v>
      </c>
    </row>
    <row r="1246" spans="1:28" s="12" customFormat="1" ht="16.5" hidden="1" customHeight="1" x14ac:dyDescent="0.3">
      <c r="A1246" s="54">
        <f>작성용!AL1243</f>
        <v>1242</v>
      </c>
      <c r="B1246" s="55" t="str">
        <f>작성용!AI1243</f>
        <v>-</v>
      </c>
      <c r="C1246" s="56" t="str">
        <f>작성용!AK1243</f>
        <v>개별종목</v>
      </c>
      <c r="D1246" s="57">
        <f>작성용!T1243</f>
        <v>45587</v>
      </c>
      <c r="E1246" s="58" t="str">
        <f>작성용!B1243</f>
        <v>에너지인프라자산운용</v>
      </c>
      <c r="F1246" s="58" t="str">
        <f>작성용!C1243</f>
        <v>신규</v>
      </c>
      <c r="G1246" s="58" t="str">
        <f>작성용!D1243</f>
        <v>아르케</v>
      </c>
      <c r="H1246" s="59">
        <f>작성용!E1243</f>
        <v>1345110219871</v>
      </c>
      <c r="I1246" s="58" t="str">
        <f>작성용!F1243</f>
        <v>A07</v>
      </c>
      <c r="J1246" s="58">
        <f>작성용!G1243</f>
        <v>772</v>
      </c>
      <c r="K1246" s="58" t="str">
        <f>작성용!H1243</f>
        <v>-</v>
      </c>
      <c r="L1246" s="58" t="str">
        <f>작성용!N1243</f>
        <v>미정</v>
      </c>
      <c r="M1246" s="57" t="str">
        <f>작성용!U1243</f>
        <v>2024.12.31</v>
      </c>
      <c r="N1246" s="57">
        <f>작성용!V1243</f>
        <v>45646</v>
      </c>
      <c r="O1246" s="57">
        <f>작성용!W1243</f>
        <v>45668</v>
      </c>
      <c r="P1246" s="57" t="str">
        <f>작성용!X1243</f>
        <v>-</v>
      </c>
      <c r="Q1246" s="58" t="str">
        <f>작성용!AD1243</f>
        <v>이진주</v>
      </c>
      <c r="R1246" s="60">
        <f>작성용!AE1243</f>
        <v>0</v>
      </c>
      <c r="S1246" s="58" t="str">
        <f>작성용!AF1243</f>
        <v>신규</v>
      </c>
      <c r="T1246" s="61" t="str">
        <f>작성용!AG1243</f>
        <v>김수현</v>
      </c>
      <c r="U1246" s="61" t="str">
        <f>작성용!AH1243</f>
        <v>김수현</v>
      </c>
      <c r="V1246" s="56">
        <f>작성용!AA1243</f>
        <v>202412</v>
      </c>
      <c r="W1246" s="58" t="str">
        <f>작성용!AC1243</f>
        <v>[Y]금융기관</v>
      </c>
      <c r="X1246" s="58" t="str">
        <f>작성용!O1243</f>
        <v>홍채린매니저</v>
      </c>
      <c r="Y1246" s="58" t="str">
        <f>작성용!P1243</f>
        <v>02-3775-9515, 010-2896-5400</v>
      </c>
      <c r="Z1246" s="58" t="str">
        <f>작성용!Q1243</f>
        <v>chaerin@miraeasset.com</v>
      </c>
      <c r="AA1246" s="56" t="str">
        <f>작성용!AJ1243</f>
        <v>회계반영</v>
      </c>
      <c r="AB1246" s="56">
        <f>작성용!AB1243</f>
        <v>0</v>
      </c>
    </row>
    <row r="1247" spans="1:28" s="12" customFormat="1" ht="16.5" hidden="1" customHeight="1" x14ac:dyDescent="0.3">
      <c r="A1247" s="54">
        <f>작성용!AL1244</f>
        <v>1243</v>
      </c>
      <c r="B1247" s="55" t="str">
        <f>작성용!AI1244</f>
        <v>-</v>
      </c>
      <c r="C1247" s="56" t="str">
        <f>작성용!AK1244</f>
        <v>개별종목</v>
      </c>
      <c r="D1247" s="57">
        <f>작성용!T1244</f>
        <v>45587</v>
      </c>
      <c r="E1247" s="58" t="str">
        <f>작성용!B1244</f>
        <v>에너지인프라자산운용</v>
      </c>
      <c r="F1247" s="58" t="str">
        <f>작성용!C1244</f>
        <v>신규</v>
      </c>
      <c r="G1247" s="58" t="str">
        <f>작성용!D1244</f>
        <v>더굿시스템</v>
      </c>
      <c r="H1247" s="59">
        <f>작성용!E1244</f>
        <v>1314110367683</v>
      </c>
      <c r="I1247" s="58" t="str">
        <f>작성용!F1244</f>
        <v>A07</v>
      </c>
      <c r="J1247" s="58">
        <f>작성용!G1244</f>
        <v>77</v>
      </c>
      <c r="K1247" s="58" t="str">
        <f>작성용!H1244</f>
        <v>-</v>
      </c>
      <c r="L1247" s="58" t="str">
        <f>작성용!N1244</f>
        <v>미정</v>
      </c>
      <c r="M1247" s="57" t="str">
        <f>작성용!U1244</f>
        <v>2024.12.31</v>
      </c>
      <c r="N1247" s="57">
        <f>작성용!V1244</f>
        <v>45646</v>
      </c>
      <c r="O1247" s="57">
        <f>작성용!W1244</f>
        <v>45668</v>
      </c>
      <c r="P1247" s="57" t="str">
        <f>작성용!X1244</f>
        <v>-</v>
      </c>
      <c r="Q1247" s="58" t="str">
        <f>작성용!AD1244</f>
        <v>심태진</v>
      </c>
      <c r="R1247" s="60">
        <f>작성용!AE1244</f>
        <v>1</v>
      </c>
      <c r="S1247" s="58" t="str">
        <f>작성용!AF1244</f>
        <v>심태진</v>
      </c>
      <c r="T1247" s="61" t="str">
        <f>작성용!AG1244</f>
        <v>김수현</v>
      </c>
      <c r="U1247" s="61" t="str">
        <f>작성용!AH1244</f>
        <v>김수현</v>
      </c>
      <c r="V1247" s="56">
        <f>작성용!AA1244</f>
        <v>202412</v>
      </c>
      <c r="W1247" s="58" t="str">
        <f>작성용!AC1244</f>
        <v>[Y]금융기관</v>
      </c>
      <c r="X1247" s="58" t="str">
        <f>작성용!O1244</f>
        <v>홍채린매니저</v>
      </c>
      <c r="Y1247" s="58" t="str">
        <f>작성용!P1244</f>
        <v>02-3775-9515, 010-2896-5400</v>
      </c>
      <c r="Z1247" s="58" t="str">
        <f>작성용!Q1244</f>
        <v>chaerin@miraeasset.com</v>
      </c>
      <c r="AA1247" s="56" t="str">
        <f>작성용!AJ1244</f>
        <v>회계반영</v>
      </c>
      <c r="AB1247" s="56">
        <f>작성용!AB1244</f>
        <v>0</v>
      </c>
    </row>
    <row r="1248" spans="1:28" s="12" customFormat="1" ht="16.5" hidden="1" customHeight="1" x14ac:dyDescent="0.3">
      <c r="A1248" s="54">
        <f>작성용!AL1245</f>
        <v>1244</v>
      </c>
      <c r="B1248" s="55" t="str">
        <f>작성용!AI1245</f>
        <v>-</v>
      </c>
      <c r="C1248" s="56" t="str">
        <f>작성용!AK1245</f>
        <v>개별종목</v>
      </c>
      <c r="D1248" s="57">
        <f>작성용!T1245</f>
        <v>45587</v>
      </c>
      <c r="E1248" s="58" t="str">
        <f>작성용!B1245</f>
        <v>에너지인프라자산운용</v>
      </c>
      <c r="F1248" s="58" t="str">
        <f>작성용!C1245</f>
        <v>신규</v>
      </c>
      <c r="G1248" s="58" t="str">
        <f>작성용!D1245</f>
        <v>페리지에어로스페이스(구,페리지항공우주)</v>
      </c>
      <c r="H1248" s="59">
        <f>작성용!E1245</f>
        <v>1601110488696</v>
      </c>
      <c r="I1248" s="58" t="str">
        <f>작성용!F1245</f>
        <v>A07</v>
      </c>
      <c r="J1248" s="58">
        <f>작성용!G1245</f>
        <v>77</v>
      </c>
      <c r="K1248" s="58" t="str">
        <f>작성용!H1245</f>
        <v>-</v>
      </c>
      <c r="L1248" s="58" t="str">
        <f>작성용!N1245</f>
        <v>미정</v>
      </c>
      <c r="M1248" s="57" t="str">
        <f>작성용!U1245</f>
        <v>2024.12.31</v>
      </c>
      <c r="N1248" s="57">
        <f>작성용!V1245</f>
        <v>45646</v>
      </c>
      <c r="O1248" s="57">
        <f>작성용!W1245</f>
        <v>45668</v>
      </c>
      <c r="P1248" s="57" t="str">
        <f>작성용!X1245</f>
        <v>-</v>
      </c>
      <c r="Q1248" s="58" t="str">
        <f>작성용!AD1245</f>
        <v>변혜진</v>
      </c>
      <c r="R1248" s="60">
        <f>작성용!AE1245</f>
        <v>1</v>
      </c>
      <c r="S1248" s="58" t="str">
        <f>작성용!AF1245</f>
        <v>변혜진</v>
      </c>
      <c r="T1248" s="61" t="str">
        <f>작성용!AG1245</f>
        <v>김수현</v>
      </c>
      <c r="U1248" s="61" t="str">
        <f>작성용!AH1245</f>
        <v>김수현</v>
      </c>
      <c r="V1248" s="56">
        <f>작성용!AA1245</f>
        <v>202412</v>
      </c>
      <c r="W1248" s="58" t="str">
        <f>작성용!AC1245</f>
        <v>[Y]금융기관</v>
      </c>
      <c r="X1248" s="58" t="str">
        <f>작성용!O1245</f>
        <v>홍채린매니저</v>
      </c>
      <c r="Y1248" s="58" t="str">
        <f>작성용!P1245</f>
        <v>02-3775-9515, 010-2896-5400</v>
      </c>
      <c r="Z1248" s="58" t="str">
        <f>작성용!Q1245</f>
        <v>chaerin@miraeasset.com</v>
      </c>
      <c r="AA1248" s="56" t="str">
        <f>작성용!AJ1245</f>
        <v>회계반영</v>
      </c>
      <c r="AB1248" s="56">
        <f>작성용!AB1245</f>
        <v>0</v>
      </c>
    </row>
    <row r="1249" spans="1:28" s="12" customFormat="1" ht="16.5" hidden="1" customHeight="1" x14ac:dyDescent="0.3">
      <c r="A1249" s="54">
        <f>작성용!AL1246</f>
        <v>1245</v>
      </c>
      <c r="B1249" s="55" t="str">
        <f>작성용!AI1246</f>
        <v>-</v>
      </c>
      <c r="C1249" s="56" t="str">
        <f>작성용!AK1246</f>
        <v>개별종목</v>
      </c>
      <c r="D1249" s="57">
        <f>작성용!T1246</f>
        <v>45587</v>
      </c>
      <c r="E1249" s="58" t="str">
        <f>작성용!B1246</f>
        <v>에너지인프라자산운용</v>
      </c>
      <c r="F1249" s="58" t="str">
        <f>작성용!C1246</f>
        <v>신규</v>
      </c>
      <c r="G1249" s="58" t="str">
        <f>작성용!D1246</f>
        <v>비이아이랩</v>
      </c>
      <c r="H1249" s="59">
        <f>작성용!E1246</f>
        <v>1314110475618</v>
      </c>
      <c r="I1249" s="58" t="str">
        <f>작성용!F1246</f>
        <v>A07</v>
      </c>
      <c r="J1249" s="58">
        <f>작성용!G1246</f>
        <v>771</v>
      </c>
      <c r="K1249" s="58" t="str">
        <f>작성용!H1246</f>
        <v>-</v>
      </c>
      <c r="L1249" s="58" t="str">
        <f>작성용!N1246</f>
        <v>미정</v>
      </c>
      <c r="M1249" s="57" t="str">
        <f>작성용!U1246</f>
        <v>2024.12.31</v>
      </c>
      <c r="N1249" s="57">
        <f>작성용!V1246</f>
        <v>45646</v>
      </c>
      <c r="O1249" s="57">
        <f>작성용!W1246</f>
        <v>45668</v>
      </c>
      <c r="P1249" s="57" t="str">
        <f>작성용!X1246</f>
        <v>-</v>
      </c>
      <c r="Q1249" s="58" t="str">
        <f>작성용!AD1246</f>
        <v>김영하</v>
      </c>
      <c r="R1249" s="60">
        <f>작성용!AE1246</f>
        <v>0</v>
      </c>
      <c r="S1249" s="58" t="str">
        <f>작성용!AF1246</f>
        <v>김영하</v>
      </c>
      <c r="T1249" s="61" t="str">
        <f>작성용!AG1246</f>
        <v>김수현</v>
      </c>
      <c r="U1249" s="61" t="str">
        <f>작성용!AH1246</f>
        <v>김수현</v>
      </c>
      <c r="V1249" s="56">
        <f>작성용!AA1246</f>
        <v>202412</v>
      </c>
      <c r="W1249" s="58" t="str">
        <f>작성용!AC1246</f>
        <v>[Y]금융기관</v>
      </c>
      <c r="X1249" s="58" t="str">
        <f>작성용!O1246</f>
        <v>홍채린매니저</v>
      </c>
      <c r="Y1249" s="58" t="str">
        <f>작성용!P1246</f>
        <v>02-3775-9515, 010-2896-5400</v>
      </c>
      <c r="Z1249" s="58" t="str">
        <f>작성용!Q1246</f>
        <v>chaerin@miraeasset.com</v>
      </c>
      <c r="AA1249" s="56" t="str">
        <f>작성용!AJ1246</f>
        <v>회계반영</v>
      </c>
      <c r="AB1249" s="56">
        <f>작성용!AB1246</f>
        <v>0</v>
      </c>
    </row>
    <row r="1250" spans="1:28" s="12" customFormat="1" ht="16.5" hidden="1" customHeight="1" x14ac:dyDescent="0.3">
      <c r="A1250" s="54">
        <f>작성용!AL1247</f>
        <v>1246</v>
      </c>
      <c r="B1250" s="55" t="str">
        <f>작성용!AI1247</f>
        <v>-</v>
      </c>
      <c r="C1250" s="56" t="str">
        <f>작성용!AK1247</f>
        <v>개별종목</v>
      </c>
      <c r="D1250" s="57">
        <f>작성용!T1247</f>
        <v>45587</v>
      </c>
      <c r="E1250" s="58" t="str">
        <f>작성용!B1247</f>
        <v>에너지인프라자산운용</v>
      </c>
      <c r="F1250" s="58" t="str">
        <f>작성용!C1247</f>
        <v>신규</v>
      </c>
      <c r="G1250" s="58" t="str">
        <f>작성용!D1247</f>
        <v>스카이칩스</v>
      </c>
      <c r="H1250" s="59">
        <f>작성용!E1247</f>
        <v>1358110365396</v>
      </c>
      <c r="I1250" s="58" t="str">
        <f>작성용!F1247</f>
        <v>A07</v>
      </c>
      <c r="J1250" s="58">
        <f>작성용!G1247</f>
        <v>77</v>
      </c>
      <c r="K1250" s="58" t="str">
        <f>작성용!H1247</f>
        <v>-</v>
      </c>
      <c r="L1250" s="58" t="str">
        <f>작성용!N1247</f>
        <v>미정</v>
      </c>
      <c r="M1250" s="57" t="str">
        <f>작성용!U1247</f>
        <v>2024.12.31</v>
      </c>
      <c r="N1250" s="57">
        <f>작성용!V1247</f>
        <v>45646</v>
      </c>
      <c r="O1250" s="57">
        <f>작성용!W1247</f>
        <v>45668</v>
      </c>
      <c r="P1250" s="57" t="str">
        <f>작성용!X1247</f>
        <v>-</v>
      </c>
      <c r="Q1250" s="58" t="str">
        <f>작성용!AD1247</f>
        <v>신원준</v>
      </c>
      <c r="R1250" s="60">
        <f>작성용!AE1247</f>
        <v>1</v>
      </c>
      <c r="S1250" s="58" t="str">
        <f>작성용!AF1247</f>
        <v>신원준</v>
      </c>
      <c r="T1250" s="61" t="str">
        <f>작성용!AG1247</f>
        <v>김수현</v>
      </c>
      <c r="U1250" s="61" t="str">
        <f>작성용!AH1247</f>
        <v>김수현</v>
      </c>
      <c r="V1250" s="56">
        <f>작성용!AA1247</f>
        <v>202412</v>
      </c>
      <c r="W1250" s="58" t="str">
        <f>작성용!AC1247</f>
        <v>[Y]금융기관</v>
      </c>
      <c r="X1250" s="58" t="str">
        <f>작성용!O1247</f>
        <v>홍채린매니저</v>
      </c>
      <c r="Y1250" s="58" t="str">
        <f>작성용!P1247</f>
        <v>02-3775-9515, 010-2896-5400</v>
      </c>
      <c r="Z1250" s="58" t="str">
        <f>작성용!Q1247</f>
        <v>chaerin@miraeasset.com</v>
      </c>
      <c r="AA1250" s="56" t="str">
        <f>작성용!AJ1247</f>
        <v>회계반영</v>
      </c>
      <c r="AB1250" s="56">
        <f>작성용!AB1247</f>
        <v>0</v>
      </c>
    </row>
    <row r="1251" spans="1:28" s="12" customFormat="1" ht="16.5" hidden="1" customHeight="1" x14ac:dyDescent="0.3">
      <c r="A1251" s="54">
        <f>작성용!AL1248</f>
        <v>1247</v>
      </c>
      <c r="B1251" s="55" t="str">
        <f>작성용!AI1248</f>
        <v>-</v>
      </c>
      <c r="C1251" s="56" t="str">
        <f>작성용!AK1248</f>
        <v>개별종목</v>
      </c>
      <c r="D1251" s="57">
        <f>작성용!T1248</f>
        <v>45587</v>
      </c>
      <c r="E1251" s="58" t="str">
        <f>작성용!B1248</f>
        <v>에너지인프라자산운용</v>
      </c>
      <c r="F1251" s="58" t="str">
        <f>작성용!C1248</f>
        <v>신규</v>
      </c>
      <c r="G1251" s="58" t="str">
        <f>작성용!D1248</f>
        <v>웨이비스</v>
      </c>
      <c r="H1251" s="59">
        <f>작성용!E1248</f>
        <v>1348110407800</v>
      </c>
      <c r="I1251" s="58" t="str">
        <f>작성용!F1248</f>
        <v>A07</v>
      </c>
      <c r="J1251" s="58">
        <f>작성용!G1248</f>
        <v>77</v>
      </c>
      <c r="K1251" s="58" t="str">
        <f>작성용!H1248</f>
        <v>-</v>
      </c>
      <c r="L1251" s="58" t="str">
        <f>작성용!N1248</f>
        <v>미정</v>
      </c>
      <c r="M1251" s="57" t="str">
        <f>작성용!U1248</f>
        <v>2024.12.31</v>
      </c>
      <c r="N1251" s="57">
        <f>작성용!V1248</f>
        <v>45646</v>
      </c>
      <c r="O1251" s="57">
        <f>작성용!W1248</f>
        <v>45668</v>
      </c>
      <c r="P1251" s="57" t="str">
        <f>작성용!X1248</f>
        <v>-</v>
      </c>
      <c r="Q1251" s="58" t="str">
        <f>작성용!AD1248</f>
        <v>서동현</v>
      </c>
      <c r="R1251" s="60">
        <f>작성용!AE1248</f>
        <v>1</v>
      </c>
      <c r="S1251" s="58" t="str">
        <f>작성용!AF1248</f>
        <v>서동현</v>
      </c>
      <c r="T1251" s="61" t="str">
        <f>작성용!AG1248</f>
        <v>김수현</v>
      </c>
      <c r="U1251" s="61" t="str">
        <f>작성용!AH1248</f>
        <v>김수현</v>
      </c>
      <c r="V1251" s="56">
        <f>작성용!AA1248</f>
        <v>202412</v>
      </c>
      <c r="W1251" s="58" t="str">
        <f>작성용!AC1248</f>
        <v>[Y]금융기관</v>
      </c>
      <c r="X1251" s="58" t="str">
        <f>작성용!O1248</f>
        <v>홍채린매니저</v>
      </c>
      <c r="Y1251" s="58" t="str">
        <f>작성용!P1248</f>
        <v>02-3775-9515, 010-2896-5400</v>
      </c>
      <c r="Z1251" s="58" t="str">
        <f>작성용!Q1248</f>
        <v>chaerin@miraeasset.com</v>
      </c>
      <c r="AA1251" s="56" t="str">
        <f>작성용!AJ1248</f>
        <v>회계반영</v>
      </c>
      <c r="AB1251" s="56">
        <f>작성용!AB1248</f>
        <v>0</v>
      </c>
    </row>
    <row r="1252" spans="1:28" s="12" customFormat="1" ht="16.5" hidden="1" customHeight="1" x14ac:dyDescent="0.3">
      <c r="A1252" s="54">
        <f>작성용!AL1249</f>
        <v>1248</v>
      </c>
      <c r="B1252" s="55" t="str">
        <f>작성용!AI1249</f>
        <v>-</v>
      </c>
      <c r="C1252" s="56" t="str">
        <f>작성용!AK1249</f>
        <v>개별종목</v>
      </c>
      <c r="D1252" s="57">
        <f>작성용!T1249</f>
        <v>45587</v>
      </c>
      <c r="E1252" s="58" t="str">
        <f>작성용!B1249</f>
        <v>에너지인프라자산운용</v>
      </c>
      <c r="F1252" s="58" t="str">
        <f>작성용!C1249</f>
        <v>신규</v>
      </c>
      <c r="G1252" s="58" t="str">
        <f>작성용!D1249</f>
        <v>웨이비스</v>
      </c>
      <c r="H1252" s="59">
        <f>작성용!E1249</f>
        <v>1348110407800</v>
      </c>
      <c r="I1252" s="58" t="str">
        <f>작성용!F1249</f>
        <v>A01</v>
      </c>
      <c r="J1252" s="58">
        <f>작성용!G1249</f>
        <v>0</v>
      </c>
      <c r="K1252" s="58" t="str">
        <f>작성용!H1249</f>
        <v>-</v>
      </c>
      <c r="L1252" s="58" t="str">
        <f>작성용!N1249</f>
        <v>미정</v>
      </c>
      <c r="M1252" s="57" t="str">
        <f>작성용!U1249</f>
        <v>2024.12.31</v>
      </c>
      <c r="N1252" s="57">
        <f>작성용!V1249</f>
        <v>45646</v>
      </c>
      <c r="O1252" s="57">
        <f>작성용!W1249</f>
        <v>45668</v>
      </c>
      <c r="P1252" s="57" t="str">
        <f>작성용!X1249</f>
        <v>-</v>
      </c>
      <c r="Q1252" s="58" t="str">
        <f>작성용!AD1249</f>
        <v>서동현</v>
      </c>
      <c r="R1252" s="60">
        <f>작성용!AE1249</f>
        <v>0</v>
      </c>
      <c r="S1252" s="58" t="str">
        <f>작성용!AF1249</f>
        <v>서동현</v>
      </c>
      <c r="T1252" s="61" t="str">
        <f>작성용!AG1249</f>
        <v>김수현</v>
      </c>
      <c r="U1252" s="61" t="str">
        <f>작성용!AH1249</f>
        <v>김수현</v>
      </c>
      <c r="V1252" s="56">
        <f>작성용!AA1249</f>
        <v>202412</v>
      </c>
      <c r="W1252" s="58" t="str">
        <f>작성용!AC1249</f>
        <v>[Y]금융기관</v>
      </c>
      <c r="X1252" s="58" t="str">
        <f>작성용!O1249</f>
        <v>홍채린매니저</v>
      </c>
      <c r="Y1252" s="58" t="str">
        <f>작성용!P1249</f>
        <v>02-3775-9515, 010-2896-5400</v>
      </c>
      <c r="Z1252" s="58" t="str">
        <f>작성용!Q1249</f>
        <v>chaerin@miraeasset.com</v>
      </c>
      <c r="AA1252" s="56" t="str">
        <f>작성용!AJ1249</f>
        <v>회계반영</v>
      </c>
      <c r="AB1252" s="56">
        <f>작성용!AB1249</f>
        <v>0</v>
      </c>
    </row>
    <row r="1253" spans="1:28" s="12" customFormat="1" ht="16.5" hidden="1" customHeight="1" x14ac:dyDescent="0.3">
      <c r="A1253" s="54">
        <f>작성용!AL1250</f>
        <v>1249</v>
      </c>
      <c r="B1253" s="55" t="str">
        <f>작성용!AI1250</f>
        <v>-</v>
      </c>
      <c r="C1253" s="56" t="str">
        <f>작성용!AK1250</f>
        <v>개별종목</v>
      </c>
      <c r="D1253" s="57">
        <f>작성용!T1250</f>
        <v>45587</v>
      </c>
      <c r="E1253" s="58" t="str">
        <f>작성용!B1250</f>
        <v>에너지인프라자산운용</v>
      </c>
      <c r="F1253" s="58" t="str">
        <f>작성용!C1250</f>
        <v>신규</v>
      </c>
      <c r="G1253" s="58" t="str">
        <f>작성용!D1250</f>
        <v>퓨리켐</v>
      </c>
      <c r="H1253" s="59">
        <f>작성용!E1250</f>
        <v>1501110111299</v>
      </c>
      <c r="I1253" s="58" t="str">
        <f>작성용!F1250</f>
        <v>A07</v>
      </c>
      <c r="J1253" s="58">
        <f>작성용!G1250</f>
        <v>77</v>
      </c>
      <c r="K1253" s="58" t="str">
        <f>작성용!H1250</f>
        <v>-</v>
      </c>
      <c r="L1253" s="58" t="str">
        <f>작성용!N1250</f>
        <v>미정</v>
      </c>
      <c r="M1253" s="57" t="str">
        <f>작성용!U1250</f>
        <v>2024.12.31</v>
      </c>
      <c r="N1253" s="57">
        <f>작성용!V1250</f>
        <v>45646</v>
      </c>
      <c r="O1253" s="57">
        <f>작성용!W1250</f>
        <v>45668</v>
      </c>
      <c r="P1253" s="57" t="str">
        <f>작성용!X1250</f>
        <v>-</v>
      </c>
      <c r="Q1253" s="58" t="str">
        <f>작성용!AD1250</f>
        <v>이상민</v>
      </c>
      <c r="R1253" s="60">
        <f>작성용!AE1250</f>
        <v>0</v>
      </c>
      <c r="S1253" s="58" t="str">
        <f>작성용!AF1250</f>
        <v>이상민</v>
      </c>
      <c r="T1253" s="61" t="str">
        <f>작성용!AG1250</f>
        <v>김수현</v>
      </c>
      <c r="U1253" s="61" t="str">
        <f>작성용!AH1250</f>
        <v>김수현</v>
      </c>
      <c r="V1253" s="56">
        <f>작성용!AA1250</f>
        <v>202412</v>
      </c>
      <c r="W1253" s="58" t="str">
        <f>작성용!AC1250</f>
        <v>[Y]금융기관</v>
      </c>
      <c r="X1253" s="58" t="str">
        <f>작성용!O1250</f>
        <v>홍채린매니저</v>
      </c>
      <c r="Y1253" s="58" t="str">
        <f>작성용!P1250</f>
        <v>02-3775-9515, 010-2896-5400</v>
      </c>
      <c r="Z1253" s="58" t="str">
        <f>작성용!Q1250</f>
        <v>chaerin@miraeasset.com</v>
      </c>
      <c r="AA1253" s="56" t="str">
        <f>작성용!AJ1250</f>
        <v>회계반영</v>
      </c>
      <c r="AB1253" s="56">
        <f>작성용!AB1250</f>
        <v>0</v>
      </c>
    </row>
    <row r="1254" spans="1:28" s="12" customFormat="1" ht="16.5" hidden="1" customHeight="1" x14ac:dyDescent="0.3">
      <c r="A1254" s="54">
        <f>작성용!AL1251</f>
        <v>1250</v>
      </c>
      <c r="B1254" s="55" t="str">
        <f>작성용!AI1251</f>
        <v>-</v>
      </c>
      <c r="C1254" s="56" t="str">
        <f>작성용!AK1251</f>
        <v>개별종목</v>
      </c>
      <c r="D1254" s="57">
        <f>작성용!T1251</f>
        <v>45587</v>
      </c>
      <c r="E1254" s="58" t="str">
        <f>작성용!B1251</f>
        <v>에너지인프라자산운용</v>
      </c>
      <c r="F1254" s="58" t="str">
        <f>작성용!C1251</f>
        <v>신규</v>
      </c>
      <c r="G1254" s="58" t="str">
        <f>작성용!D1251</f>
        <v>하이드로럭스</v>
      </c>
      <c r="H1254" s="59">
        <f>작성용!E1251</f>
        <v>1942110336223</v>
      </c>
      <c r="I1254" s="58" t="str">
        <f>작성용!F1251</f>
        <v>A07</v>
      </c>
      <c r="J1254" s="58">
        <f>작성용!G1251</f>
        <v>771</v>
      </c>
      <c r="K1254" s="58" t="str">
        <f>작성용!H1251</f>
        <v>-</v>
      </c>
      <c r="L1254" s="58" t="str">
        <f>작성용!N1251</f>
        <v>미정</v>
      </c>
      <c r="M1254" s="57" t="str">
        <f>작성용!U1251</f>
        <v>2024.12.31</v>
      </c>
      <c r="N1254" s="57">
        <f>작성용!V1251</f>
        <v>45646</v>
      </c>
      <c r="O1254" s="57">
        <f>작성용!W1251</f>
        <v>45668</v>
      </c>
      <c r="P1254" s="57" t="str">
        <f>작성용!X1251</f>
        <v>-</v>
      </c>
      <c r="Q1254" s="58" t="str">
        <f>작성용!AD1251</f>
        <v>강승현</v>
      </c>
      <c r="R1254" s="60">
        <f>작성용!AE1251</f>
        <v>0</v>
      </c>
      <c r="S1254" s="58" t="str">
        <f>작성용!AF1251</f>
        <v>신규</v>
      </c>
      <c r="T1254" s="61" t="str">
        <f>작성용!AG1251</f>
        <v>김수현</v>
      </c>
      <c r="U1254" s="61" t="str">
        <f>작성용!AH1251</f>
        <v>김수현</v>
      </c>
      <c r="V1254" s="56">
        <f>작성용!AA1251</f>
        <v>202412</v>
      </c>
      <c r="W1254" s="58" t="str">
        <f>작성용!AC1251</f>
        <v>[Y]금융기관</v>
      </c>
      <c r="X1254" s="58" t="str">
        <f>작성용!O1251</f>
        <v>홍채린매니저</v>
      </c>
      <c r="Y1254" s="58" t="str">
        <f>작성용!P1251</f>
        <v>02-3775-9515, 010-2896-5400</v>
      </c>
      <c r="Z1254" s="58" t="str">
        <f>작성용!Q1251</f>
        <v>chaerin@miraeasset.com</v>
      </c>
      <c r="AA1254" s="56" t="str">
        <f>작성용!AJ1251</f>
        <v>회계반영</v>
      </c>
      <c r="AB1254" s="56">
        <f>작성용!AB1251</f>
        <v>0</v>
      </c>
    </row>
    <row r="1255" spans="1:28" s="12" customFormat="1" ht="16.5" hidden="1" customHeight="1" x14ac:dyDescent="0.3">
      <c r="A1255" s="54">
        <f>작성용!AL1252</f>
        <v>1251</v>
      </c>
      <c r="B1255" s="55" t="str">
        <f>작성용!AI1252</f>
        <v>-</v>
      </c>
      <c r="C1255" s="56" t="str">
        <f>작성용!AK1252</f>
        <v>개별종목</v>
      </c>
      <c r="D1255" s="57">
        <f>작성용!T1252</f>
        <v>45587</v>
      </c>
      <c r="E1255" s="58" t="str">
        <f>작성용!B1252</f>
        <v>에너지인프라자산운용</v>
      </c>
      <c r="F1255" s="58" t="str">
        <f>작성용!C1252</f>
        <v>신규</v>
      </c>
      <c r="G1255" s="58" t="str">
        <f>작성용!D1252</f>
        <v>엣지크로스</v>
      </c>
      <c r="H1255" s="59">
        <f>작성용!E1252</f>
        <v>1101115614478</v>
      </c>
      <c r="I1255" s="58" t="str">
        <f>작성용!F1252</f>
        <v>A07</v>
      </c>
      <c r="J1255" s="58">
        <f>작성용!G1252</f>
        <v>77</v>
      </c>
      <c r="K1255" s="58" t="str">
        <f>작성용!H1252</f>
        <v>-</v>
      </c>
      <c r="L1255" s="58" t="str">
        <f>작성용!N1252</f>
        <v>미정</v>
      </c>
      <c r="M1255" s="57" t="str">
        <f>작성용!U1252</f>
        <v>2024.12.31</v>
      </c>
      <c r="N1255" s="57">
        <f>작성용!V1252</f>
        <v>45646</v>
      </c>
      <c r="O1255" s="57">
        <f>작성용!W1252</f>
        <v>45668</v>
      </c>
      <c r="P1255" s="57" t="str">
        <f>작성용!X1252</f>
        <v>-</v>
      </c>
      <c r="Q1255" s="58" t="str">
        <f>작성용!AD1252</f>
        <v>신원준</v>
      </c>
      <c r="R1255" s="60">
        <f>작성용!AE1252</f>
        <v>1</v>
      </c>
      <c r="S1255" s="58" t="str">
        <f>작성용!AF1252</f>
        <v>신규</v>
      </c>
      <c r="T1255" s="61" t="str">
        <f>작성용!AG1252</f>
        <v>김수현</v>
      </c>
      <c r="U1255" s="61" t="str">
        <f>작성용!AH1252</f>
        <v>김수현</v>
      </c>
      <c r="V1255" s="56">
        <f>작성용!AA1252</f>
        <v>202412</v>
      </c>
      <c r="W1255" s="58" t="str">
        <f>작성용!AC1252</f>
        <v>[Y]금융기관</v>
      </c>
      <c r="X1255" s="58" t="str">
        <f>작성용!O1252</f>
        <v>홍채린매니저</v>
      </c>
      <c r="Y1255" s="58" t="str">
        <f>작성용!P1252</f>
        <v>02-3775-9515, 010-2896-5400</v>
      </c>
      <c r="Z1255" s="58" t="str">
        <f>작성용!Q1252</f>
        <v>chaerin@miraeasset.com</v>
      </c>
      <c r="AA1255" s="56" t="str">
        <f>작성용!AJ1252</f>
        <v>회계반영</v>
      </c>
      <c r="AB1255" s="56">
        <f>작성용!AB1252</f>
        <v>0</v>
      </c>
    </row>
    <row r="1256" spans="1:28" s="12" customFormat="1" ht="16.5" hidden="1" customHeight="1" x14ac:dyDescent="0.3">
      <c r="A1256" s="54">
        <f>작성용!AL1253</f>
        <v>1252</v>
      </c>
      <c r="B1256" s="55" t="str">
        <f>작성용!AI1253</f>
        <v>-</v>
      </c>
      <c r="C1256" s="56" t="str">
        <f>작성용!AK1253</f>
        <v>개별종목</v>
      </c>
      <c r="D1256" s="57">
        <f>작성용!T1253</f>
        <v>45587</v>
      </c>
      <c r="E1256" s="58" t="str">
        <f>작성용!B1253</f>
        <v>에너지인프라자산운용</v>
      </c>
      <c r="F1256" s="58" t="str">
        <f>작성용!C1253</f>
        <v>신규</v>
      </c>
      <c r="G1256" s="58" t="str">
        <f>작성용!D1253</f>
        <v>유아이탄소중립e-신산업육성펀드</v>
      </c>
      <c r="H1256" s="59" t="str">
        <f>작성용!E1253</f>
        <v>KBP2024120014</v>
      </c>
      <c r="I1256" s="58" t="str">
        <f>작성용!F1253</f>
        <v>B01</v>
      </c>
      <c r="J1256" s="58">
        <f>작성용!G1253</f>
        <v>0</v>
      </c>
      <c r="K1256" s="58" t="str">
        <f>작성용!H1253</f>
        <v>-</v>
      </c>
      <c r="L1256" s="58" t="str">
        <f>작성용!N1253</f>
        <v>미정</v>
      </c>
      <c r="M1256" s="57" t="str">
        <f>작성용!U1253</f>
        <v>2024.12.31</v>
      </c>
      <c r="N1256" s="57">
        <f>작성용!V1253</f>
        <v>45646</v>
      </c>
      <c r="O1256" s="57">
        <f>작성용!W1253</f>
        <v>45668</v>
      </c>
      <c r="P1256" s="57" t="str">
        <f>작성용!X1253</f>
        <v>-</v>
      </c>
      <c r="Q1256" s="58" t="str">
        <f>작성용!AD1253</f>
        <v>서경덕</v>
      </c>
      <c r="R1256" s="60">
        <f>작성용!AE1253</f>
        <v>1</v>
      </c>
      <c r="S1256" s="58" t="str">
        <f>작성용!AF1253</f>
        <v>신규</v>
      </c>
      <c r="T1256" s="61" t="str">
        <f>작성용!AG1253</f>
        <v>김수현</v>
      </c>
      <c r="U1256" s="61" t="str">
        <f>작성용!AH1253</f>
        <v>김수현</v>
      </c>
      <c r="V1256" s="56">
        <f>작성용!AA1253</f>
        <v>202412</v>
      </c>
      <c r="W1256" s="58" t="str">
        <f>작성용!AC1253</f>
        <v>[Y]금융기관</v>
      </c>
      <c r="X1256" s="58" t="str">
        <f>작성용!O1253</f>
        <v>홍채린매니저</v>
      </c>
      <c r="Y1256" s="58" t="str">
        <f>작성용!P1253</f>
        <v>02-3775-9515, 010-2896-5400</v>
      </c>
      <c r="Z1256" s="58" t="str">
        <f>작성용!Q1253</f>
        <v>chaerin@miraeasset.com</v>
      </c>
      <c r="AA1256" s="56" t="str">
        <f>작성용!AJ1253</f>
        <v>회계반영</v>
      </c>
      <c r="AB1256" s="56">
        <f>작성용!AB1253</f>
        <v>0</v>
      </c>
    </row>
    <row r="1257" spans="1:28" s="12" customFormat="1" ht="16.5" hidden="1" customHeight="1" x14ac:dyDescent="0.3">
      <c r="A1257" s="54">
        <f>작성용!AL1254</f>
        <v>1253</v>
      </c>
      <c r="B1257" s="55" t="str">
        <f>작성용!AI1254</f>
        <v>-</v>
      </c>
      <c r="C1257" s="56" t="str">
        <f>작성용!AK1254</f>
        <v>개별종목</v>
      </c>
      <c r="D1257" s="57">
        <f>작성용!T1254</f>
        <v>45587</v>
      </c>
      <c r="E1257" s="58" t="str">
        <f>작성용!B1254</f>
        <v>에너지인프라자산운용</v>
      </c>
      <c r="F1257" s="58" t="str">
        <f>작성용!C1254</f>
        <v>신규</v>
      </c>
      <c r="G1257" s="58" t="str">
        <f>작성용!D1254</f>
        <v>에버온</v>
      </c>
      <c r="H1257" s="59">
        <f>작성용!E1254</f>
        <v>1101115000081</v>
      </c>
      <c r="I1257" s="58" t="str">
        <f>작성용!F1254</f>
        <v>A07</v>
      </c>
      <c r="J1257" s="58">
        <f>작성용!G1254</f>
        <v>77</v>
      </c>
      <c r="K1257" s="58" t="str">
        <f>작성용!H1254</f>
        <v>-</v>
      </c>
      <c r="L1257" s="58" t="str">
        <f>작성용!N1254</f>
        <v>미정</v>
      </c>
      <c r="M1257" s="57" t="str">
        <f>작성용!U1254</f>
        <v>2024.12.31</v>
      </c>
      <c r="N1257" s="57">
        <f>작성용!V1254</f>
        <v>45646</v>
      </c>
      <c r="O1257" s="57">
        <f>작성용!W1254</f>
        <v>45668</v>
      </c>
      <c r="P1257" s="57" t="str">
        <f>작성용!X1254</f>
        <v>-</v>
      </c>
      <c r="Q1257" s="58" t="str">
        <f>작성용!AD1254</f>
        <v>오수현</v>
      </c>
      <c r="R1257" s="60">
        <f>작성용!AE1254</f>
        <v>1</v>
      </c>
      <c r="S1257" s="58" t="str">
        <f>작성용!AF1254</f>
        <v>오수현</v>
      </c>
      <c r="T1257" s="61" t="str">
        <f>작성용!AG1254</f>
        <v>김수현</v>
      </c>
      <c r="U1257" s="61" t="str">
        <f>작성용!AH1254</f>
        <v>김수현</v>
      </c>
      <c r="V1257" s="56">
        <f>작성용!AA1254</f>
        <v>202412</v>
      </c>
      <c r="W1257" s="58" t="str">
        <f>작성용!AC1254</f>
        <v>[Y]금융기관</v>
      </c>
      <c r="X1257" s="58" t="str">
        <f>작성용!O1254</f>
        <v>홍채린매니저</v>
      </c>
      <c r="Y1257" s="58" t="str">
        <f>작성용!P1254</f>
        <v>02-3775-9515, 010-2896-5400</v>
      </c>
      <c r="Z1257" s="58" t="str">
        <f>작성용!Q1254</f>
        <v>chaerin@miraeasset.com</v>
      </c>
      <c r="AA1257" s="56" t="str">
        <f>작성용!AJ1254</f>
        <v>회계반영</v>
      </c>
      <c r="AB1257" s="56">
        <f>작성용!AB1254</f>
        <v>0</v>
      </c>
    </row>
    <row r="1258" spans="1:28" s="12" customFormat="1" ht="16.5" hidden="1" customHeight="1" x14ac:dyDescent="0.3">
      <c r="A1258" s="54">
        <f>작성용!AL1255</f>
        <v>1254</v>
      </c>
      <c r="B1258" s="55" t="str">
        <f>작성용!AI1255</f>
        <v>-</v>
      </c>
      <c r="C1258" s="56" t="str">
        <f>작성용!AK1255</f>
        <v>개별종목</v>
      </c>
      <c r="D1258" s="57">
        <f>작성용!T1255</f>
        <v>45587</v>
      </c>
      <c r="E1258" s="58" t="str">
        <f>작성용!B1255</f>
        <v>에너지인프라자산운용</v>
      </c>
      <c r="F1258" s="58" t="str">
        <f>작성용!C1255</f>
        <v>신규</v>
      </c>
      <c r="G1258" s="58" t="str">
        <f>작성용!D1255</f>
        <v>넥서스비</v>
      </c>
      <c r="H1258" s="59">
        <f>작성용!E1255</f>
        <v>1311110431624</v>
      </c>
      <c r="I1258" s="58" t="str">
        <f>작성용!F1255</f>
        <v>A07</v>
      </c>
      <c r="J1258" s="58">
        <f>작성용!G1255</f>
        <v>77</v>
      </c>
      <c r="K1258" s="58" t="str">
        <f>작성용!H1255</f>
        <v>-</v>
      </c>
      <c r="L1258" s="58" t="str">
        <f>작성용!N1255</f>
        <v>미정</v>
      </c>
      <c r="M1258" s="57" t="str">
        <f>작성용!U1255</f>
        <v>2024.12.31</v>
      </c>
      <c r="N1258" s="57">
        <f>작성용!V1255</f>
        <v>45646</v>
      </c>
      <c r="O1258" s="57">
        <f>작성용!W1255</f>
        <v>45668</v>
      </c>
      <c r="P1258" s="57" t="str">
        <f>작성용!X1255</f>
        <v>-</v>
      </c>
      <c r="Q1258" s="58" t="str">
        <f>작성용!AD1255</f>
        <v>오수현</v>
      </c>
      <c r="R1258" s="60">
        <f>작성용!AE1255</f>
        <v>1</v>
      </c>
      <c r="S1258" s="58" t="str">
        <f>작성용!AF1255</f>
        <v>신승철</v>
      </c>
      <c r="T1258" s="61" t="str">
        <f>작성용!AG1255</f>
        <v>김수현</v>
      </c>
      <c r="U1258" s="61" t="str">
        <f>작성용!AH1255</f>
        <v>김수현</v>
      </c>
      <c r="V1258" s="56">
        <f>작성용!AA1255</f>
        <v>202412</v>
      </c>
      <c r="W1258" s="58" t="str">
        <f>작성용!AC1255</f>
        <v>[Y]금융기관</v>
      </c>
      <c r="X1258" s="58" t="str">
        <f>작성용!O1255</f>
        <v>홍채린매니저</v>
      </c>
      <c r="Y1258" s="58" t="str">
        <f>작성용!P1255</f>
        <v>02-3775-9515, 010-2896-5400</v>
      </c>
      <c r="Z1258" s="58" t="str">
        <f>작성용!Q1255</f>
        <v>chaerin@miraeasset.com</v>
      </c>
      <c r="AA1258" s="56" t="str">
        <f>작성용!AJ1255</f>
        <v>회계반영</v>
      </c>
      <c r="AB1258" s="56">
        <f>작성용!AB1255</f>
        <v>0</v>
      </c>
    </row>
    <row r="1259" spans="1:28" s="12" customFormat="1" ht="16.5" hidden="1" customHeight="1" x14ac:dyDescent="0.3">
      <c r="A1259" s="54">
        <f>작성용!AL1256</f>
        <v>1255</v>
      </c>
      <c r="B1259" s="55" t="str">
        <f>작성용!AI1256</f>
        <v>-</v>
      </c>
      <c r="C1259" s="56" t="str">
        <f>작성용!AK1256</f>
        <v>개별종목</v>
      </c>
      <c r="D1259" s="57">
        <f>작성용!T1256</f>
        <v>45587</v>
      </c>
      <c r="E1259" s="58" t="str">
        <f>작성용!B1256</f>
        <v>에너지인프라자산운용</v>
      </c>
      <c r="F1259" s="58" t="str">
        <f>작성용!C1256</f>
        <v>신규</v>
      </c>
      <c r="G1259" s="58" t="str">
        <f>작성용!D1256</f>
        <v>내일테크놀로지</v>
      </c>
      <c r="H1259" s="59">
        <f>작성용!E1256</f>
        <v>1601110407753</v>
      </c>
      <c r="I1259" s="58" t="str">
        <f>작성용!F1256</f>
        <v>A07</v>
      </c>
      <c r="J1259" s="58">
        <f>작성용!G1256</f>
        <v>77</v>
      </c>
      <c r="K1259" s="58" t="str">
        <f>작성용!H1256</f>
        <v>-</v>
      </c>
      <c r="L1259" s="58" t="str">
        <f>작성용!N1256</f>
        <v>미정</v>
      </c>
      <c r="M1259" s="57" t="str">
        <f>작성용!U1256</f>
        <v>2024.12.31</v>
      </c>
      <c r="N1259" s="57">
        <f>작성용!V1256</f>
        <v>45646</v>
      </c>
      <c r="O1259" s="57">
        <f>작성용!W1256</f>
        <v>45668</v>
      </c>
      <c r="P1259" s="57" t="str">
        <f>작성용!X1256</f>
        <v>-</v>
      </c>
      <c r="Q1259" s="58" t="str">
        <f>작성용!AD1256</f>
        <v>서경덕</v>
      </c>
      <c r="R1259" s="60">
        <f>작성용!AE1256</f>
        <v>1</v>
      </c>
      <c r="S1259" s="58" t="str">
        <f>작성용!AF1256</f>
        <v>서경덕</v>
      </c>
      <c r="T1259" s="61" t="str">
        <f>작성용!AG1256</f>
        <v>김수현</v>
      </c>
      <c r="U1259" s="61" t="str">
        <f>작성용!AH1256</f>
        <v>김수현</v>
      </c>
      <c r="V1259" s="56">
        <f>작성용!AA1256</f>
        <v>202412</v>
      </c>
      <c r="W1259" s="58" t="str">
        <f>작성용!AC1256</f>
        <v>[Y]금융기관</v>
      </c>
      <c r="X1259" s="58" t="str">
        <f>작성용!O1256</f>
        <v>홍채린매니저</v>
      </c>
      <c r="Y1259" s="58" t="str">
        <f>작성용!P1256</f>
        <v>02-3775-9515, 010-2896-5400</v>
      </c>
      <c r="Z1259" s="58" t="str">
        <f>작성용!Q1256</f>
        <v>chaerin@miraeasset.com</v>
      </c>
      <c r="AA1259" s="56" t="str">
        <f>작성용!AJ1256</f>
        <v>회계반영</v>
      </c>
      <c r="AB1259" s="56">
        <f>작성용!AB1256</f>
        <v>0</v>
      </c>
    </row>
    <row r="1260" spans="1:28" s="12" customFormat="1" ht="16.5" hidden="1" customHeight="1" x14ac:dyDescent="0.3">
      <c r="A1260" s="54">
        <f>작성용!AL1257</f>
        <v>1256</v>
      </c>
      <c r="B1260" s="55" t="str">
        <f>작성용!AI1257</f>
        <v>-</v>
      </c>
      <c r="C1260" s="56" t="str">
        <f>작성용!AK1257</f>
        <v>개별종목</v>
      </c>
      <c r="D1260" s="57">
        <f>작성용!T1257</f>
        <v>45587</v>
      </c>
      <c r="E1260" s="58" t="str">
        <f>작성용!B1257</f>
        <v>에너지인프라자산운용</v>
      </c>
      <c r="F1260" s="58" t="str">
        <f>작성용!C1257</f>
        <v>신규</v>
      </c>
      <c r="G1260" s="58" t="str">
        <f>작성용!D1257</f>
        <v>코솔러스</v>
      </c>
      <c r="H1260" s="59">
        <f>작성용!E1257</f>
        <v>2149110062043</v>
      </c>
      <c r="I1260" s="58" t="str">
        <f>작성용!F1257</f>
        <v>A07</v>
      </c>
      <c r="J1260" s="58">
        <f>작성용!G1257</f>
        <v>77</v>
      </c>
      <c r="K1260" s="58" t="str">
        <f>작성용!H1257</f>
        <v>-</v>
      </c>
      <c r="L1260" s="58" t="str">
        <f>작성용!N1257</f>
        <v>미정</v>
      </c>
      <c r="M1260" s="57" t="str">
        <f>작성용!U1257</f>
        <v>2024.12.31</v>
      </c>
      <c r="N1260" s="57">
        <f>작성용!V1257</f>
        <v>45646</v>
      </c>
      <c r="O1260" s="57">
        <f>작성용!W1257</f>
        <v>45668</v>
      </c>
      <c r="P1260" s="57" t="str">
        <f>작성용!X1257</f>
        <v>-</v>
      </c>
      <c r="Q1260" s="58" t="str">
        <f>작성용!AD1257</f>
        <v>김예림</v>
      </c>
      <c r="R1260" s="60">
        <f>작성용!AE1257</f>
        <v>1</v>
      </c>
      <c r="S1260" s="58" t="str">
        <f>작성용!AF1257</f>
        <v>신규</v>
      </c>
      <c r="T1260" s="61" t="str">
        <f>작성용!AG1257</f>
        <v>김수현</v>
      </c>
      <c r="U1260" s="61" t="str">
        <f>작성용!AH1257</f>
        <v>김수현</v>
      </c>
      <c r="V1260" s="56">
        <f>작성용!AA1257</f>
        <v>202412</v>
      </c>
      <c r="W1260" s="58" t="str">
        <f>작성용!AC1257</f>
        <v>[Y]금융기관</v>
      </c>
      <c r="X1260" s="58" t="str">
        <f>작성용!O1257</f>
        <v>홍채린매니저</v>
      </c>
      <c r="Y1260" s="58" t="str">
        <f>작성용!P1257</f>
        <v>02-3775-9515, 010-2896-5400</v>
      </c>
      <c r="Z1260" s="58" t="str">
        <f>작성용!Q1257</f>
        <v>chaerin@miraeasset.com</v>
      </c>
      <c r="AA1260" s="56" t="str">
        <f>작성용!AJ1257</f>
        <v>회계반영</v>
      </c>
      <c r="AB1260" s="56">
        <f>작성용!AB1257</f>
        <v>0</v>
      </c>
    </row>
    <row r="1261" spans="1:28" s="12" customFormat="1" ht="16.5" hidden="1" customHeight="1" x14ac:dyDescent="0.3">
      <c r="A1261" s="54">
        <f>작성용!AL1258</f>
        <v>1257</v>
      </c>
      <c r="B1261" s="55" t="str">
        <f>작성용!AI1258</f>
        <v>-</v>
      </c>
      <c r="C1261" s="56" t="str">
        <f>작성용!AK1258</f>
        <v>개별종목</v>
      </c>
      <c r="D1261" s="57">
        <f>작성용!T1258</f>
        <v>45587</v>
      </c>
      <c r="E1261" s="58" t="str">
        <f>작성용!B1258</f>
        <v>에너지인프라자산운용</v>
      </c>
      <c r="F1261" s="58" t="str">
        <f>작성용!C1258</f>
        <v>신규</v>
      </c>
      <c r="G1261" s="58" t="str">
        <f>작성용!D1258</f>
        <v>이알</v>
      </c>
      <c r="H1261" s="59">
        <f>작성용!E1258</f>
        <v>1955110113468</v>
      </c>
      <c r="I1261" s="58" t="str">
        <f>작성용!F1258</f>
        <v>A07</v>
      </c>
      <c r="J1261" s="58">
        <f>작성용!G1258</f>
        <v>77</v>
      </c>
      <c r="K1261" s="58" t="str">
        <f>작성용!H1258</f>
        <v>-</v>
      </c>
      <c r="L1261" s="58" t="str">
        <f>작성용!N1258</f>
        <v>미정</v>
      </c>
      <c r="M1261" s="57" t="str">
        <f>작성용!U1258</f>
        <v>2024.12.31</v>
      </c>
      <c r="N1261" s="57">
        <f>작성용!V1258</f>
        <v>45646</v>
      </c>
      <c r="O1261" s="57">
        <f>작성용!W1258</f>
        <v>45668</v>
      </c>
      <c r="P1261" s="57" t="str">
        <f>작성용!X1258</f>
        <v>-</v>
      </c>
      <c r="Q1261" s="58" t="str">
        <f>작성용!AD1258</f>
        <v>이상민</v>
      </c>
      <c r="R1261" s="60">
        <f>작성용!AE1258</f>
        <v>1</v>
      </c>
      <c r="S1261" s="58" t="str">
        <f>작성용!AF1258</f>
        <v>신규</v>
      </c>
      <c r="T1261" s="61" t="str">
        <f>작성용!AG1258</f>
        <v>김수현</v>
      </c>
      <c r="U1261" s="61" t="str">
        <f>작성용!AH1258</f>
        <v>김수현</v>
      </c>
      <c r="V1261" s="56">
        <f>작성용!AA1258</f>
        <v>202412</v>
      </c>
      <c r="W1261" s="58" t="str">
        <f>작성용!AC1258</f>
        <v>[Y]금융기관</v>
      </c>
      <c r="X1261" s="58" t="str">
        <f>작성용!O1258</f>
        <v>홍채린매니저</v>
      </c>
      <c r="Y1261" s="58" t="str">
        <f>작성용!P1258</f>
        <v>02-3775-9515, 010-2896-5400</v>
      </c>
      <c r="Z1261" s="58" t="str">
        <f>작성용!Q1258</f>
        <v>chaerin@miraeasset.com</v>
      </c>
      <c r="AA1261" s="56" t="str">
        <f>작성용!AJ1258</f>
        <v>회계반영</v>
      </c>
      <c r="AB1261" s="56">
        <f>작성용!AB1258</f>
        <v>0</v>
      </c>
    </row>
    <row r="1262" spans="1:28" s="12" customFormat="1" ht="16.5" customHeight="1" x14ac:dyDescent="0.3">
      <c r="A1262" s="54">
        <f>작성용!AL1677</f>
        <v>1676</v>
      </c>
      <c r="B1262" s="264" t="str">
        <f>작성용!AI1677</f>
        <v>-</v>
      </c>
      <c r="C1262" s="252" t="str">
        <f>작성용!AK1677</f>
        <v>기초자산</v>
      </c>
      <c r="D1262" s="265" t="str">
        <f>작성용!T1677</f>
        <v>사립학교교직원연금공단펀드(기초자산)</v>
      </c>
      <c r="E1262" s="253" t="str">
        <f>작성용!B1677</f>
        <v>KTBN18호벤처투자조합</v>
      </c>
      <c r="F1262" s="253" t="str">
        <f>작성용!C1677</f>
        <v>재평가</v>
      </c>
      <c r="G1262" s="253" t="str">
        <f>작성용!D1677</f>
        <v>팜캐드</v>
      </c>
      <c r="H1262" s="266">
        <f>작성용!E1677</f>
        <v>1801111204261</v>
      </c>
      <c r="I1262" s="253" t="str">
        <f>작성용!F1677</f>
        <v>A07</v>
      </c>
      <c r="J1262" s="253">
        <f>작성용!G1677</f>
        <v>3</v>
      </c>
      <c r="K1262" s="253" t="str">
        <f>작성용!H1677</f>
        <v>-</v>
      </c>
      <c r="L1262" s="253" t="str">
        <f>작성용!N1677</f>
        <v>분기</v>
      </c>
      <c r="M1262" s="265" t="str">
        <f>작성용!U1677</f>
        <v>2024.09.30</v>
      </c>
      <c r="N1262" s="265">
        <f>작성용!V1677</f>
        <v>45643</v>
      </c>
      <c r="O1262" s="265" t="str">
        <f>작성용!W1677</f>
        <v>보고서제공X</v>
      </c>
      <c r="P1262" s="265" t="str">
        <f>작성용!X1677</f>
        <v>-</v>
      </c>
      <c r="Q1262" s="253" t="str">
        <f>작성용!AD1677</f>
        <v>채동우</v>
      </c>
      <c r="R1262" s="267">
        <f>작성용!AE1677</f>
        <v>0</v>
      </c>
      <c r="S1262" s="253" t="str">
        <f>작성용!AF1677</f>
        <v>채동우</v>
      </c>
      <c r="T1262" s="268" t="str">
        <f>작성용!AG1677</f>
        <v>-</v>
      </c>
      <c r="U1262" s="268" t="str">
        <f>작성용!AH1677</f>
        <v>-</v>
      </c>
      <c r="V1262" s="252">
        <f>작성용!AA1677</f>
        <v>202411</v>
      </c>
      <c r="W1262" s="253" t="str">
        <f>작성용!AC1677</f>
        <v>[6]기타기관펀드(기초자산)</v>
      </c>
      <c r="X1262" s="253">
        <f>작성용!O1677</f>
        <v>0</v>
      </c>
      <c r="Y1262" s="253">
        <f>작성용!P1677</f>
        <v>0</v>
      </c>
      <c r="Z1262" s="253">
        <f>작성용!Q1677</f>
        <v>0</v>
      </c>
      <c r="AA1262" s="252" t="str">
        <f>작성용!AJ1677</f>
        <v>-</v>
      </c>
      <c r="AB1262" s="252">
        <f>작성용!AB1677</f>
        <v>0</v>
      </c>
    </row>
    <row r="1263" spans="1:28" s="12" customFormat="1" ht="16.5" hidden="1" customHeight="1" x14ac:dyDescent="0.3">
      <c r="A1263" s="54">
        <f>작성용!AL1260</f>
        <v>1259</v>
      </c>
      <c r="B1263" s="55" t="str">
        <f>작성용!AI1260</f>
        <v>-</v>
      </c>
      <c r="C1263" s="56" t="str">
        <f>작성용!AK1260</f>
        <v>개별종목</v>
      </c>
      <c r="D1263" s="57">
        <f>작성용!T1260</f>
        <v>45587</v>
      </c>
      <c r="E1263" s="58" t="str">
        <f>작성용!B1260</f>
        <v>에너지인프라자산운용</v>
      </c>
      <c r="F1263" s="58" t="str">
        <f>작성용!C1260</f>
        <v>신규</v>
      </c>
      <c r="G1263" s="58" t="str">
        <f>작성용!D1260</f>
        <v>지엘켐</v>
      </c>
      <c r="H1263" s="59">
        <f>작성용!E1260</f>
        <v>1601110177281</v>
      </c>
      <c r="I1263" s="58" t="str">
        <f>작성용!F1260</f>
        <v>A07</v>
      </c>
      <c r="J1263" s="58">
        <f>작성용!G1260</f>
        <v>77</v>
      </c>
      <c r="K1263" s="58" t="str">
        <f>작성용!H1260</f>
        <v>-</v>
      </c>
      <c r="L1263" s="58" t="str">
        <f>작성용!N1260</f>
        <v>미정</v>
      </c>
      <c r="M1263" s="57" t="str">
        <f>작성용!U1260</f>
        <v>2024.12.31</v>
      </c>
      <c r="N1263" s="57">
        <f>작성용!V1260</f>
        <v>45646</v>
      </c>
      <c r="O1263" s="57">
        <f>작성용!W1260</f>
        <v>45668</v>
      </c>
      <c r="P1263" s="57" t="str">
        <f>작성용!X1260</f>
        <v>-</v>
      </c>
      <c r="Q1263" s="58" t="str">
        <f>작성용!AD1260</f>
        <v>이상민</v>
      </c>
      <c r="R1263" s="60">
        <f>작성용!AE1260</f>
        <v>1</v>
      </c>
      <c r="S1263" s="58" t="str">
        <f>작성용!AF1260</f>
        <v>이상민</v>
      </c>
      <c r="T1263" s="61" t="str">
        <f>작성용!AG1260</f>
        <v>김수현</v>
      </c>
      <c r="U1263" s="61" t="str">
        <f>작성용!AH1260</f>
        <v>김수현</v>
      </c>
      <c r="V1263" s="56">
        <f>작성용!AA1260</f>
        <v>202412</v>
      </c>
      <c r="W1263" s="58" t="str">
        <f>작성용!AC1260</f>
        <v>[Y]금융기관</v>
      </c>
      <c r="X1263" s="58" t="str">
        <f>작성용!O1260</f>
        <v>홍채린매니저</v>
      </c>
      <c r="Y1263" s="58" t="str">
        <f>작성용!P1260</f>
        <v>02-3775-9515, 010-2896-5400</v>
      </c>
      <c r="Z1263" s="58" t="str">
        <f>작성용!Q1260</f>
        <v>chaerin@miraeasset.com</v>
      </c>
      <c r="AA1263" s="56" t="str">
        <f>작성용!AJ1260</f>
        <v>회계반영</v>
      </c>
      <c r="AB1263" s="56">
        <f>작성용!AB1260</f>
        <v>0</v>
      </c>
    </row>
    <row r="1264" spans="1:28" s="12" customFormat="1" ht="16.5" hidden="1" customHeight="1" x14ac:dyDescent="0.3">
      <c r="A1264" s="54">
        <f>작성용!AL1261</f>
        <v>1260</v>
      </c>
      <c r="B1264" s="55" t="str">
        <f>작성용!AI1261</f>
        <v>-</v>
      </c>
      <c r="C1264" s="56" t="str">
        <f>작성용!AK1261</f>
        <v>개별종목</v>
      </c>
      <c r="D1264" s="57">
        <f>작성용!T1261</f>
        <v>45587</v>
      </c>
      <c r="E1264" s="58" t="str">
        <f>작성용!B1261</f>
        <v>에너지인프라자산운용</v>
      </c>
      <c r="F1264" s="58" t="str">
        <f>작성용!C1261</f>
        <v>신규</v>
      </c>
      <c r="G1264" s="58" t="str">
        <f>작성용!D1261</f>
        <v>에스유엠</v>
      </c>
      <c r="H1264" s="59">
        <f>작성용!E1261</f>
        <v>1101117612842</v>
      </c>
      <c r="I1264" s="58" t="str">
        <f>작성용!F1261</f>
        <v>A01</v>
      </c>
      <c r="J1264" s="58">
        <f>작성용!G1261</f>
        <v>0</v>
      </c>
      <c r="K1264" s="58" t="str">
        <f>작성용!H1261</f>
        <v>-</v>
      </c>
      <c r="L1264" s="58" t="str">
        <f>작성용!N1261</f>
        <v>미정</v>
      </c>
      <c r="M1264" s="57" t="str">
        <f>작성용!U1261</f>
        <v>2024.12.31</v>
      </c>
      <c r="N1264" s="57">
        <f>작성용!V1261</f>
        <v>45646</v>
      </c>
      <c r="O1264" s="57">
        <f>작성용!W1261</f>
        <v>45668</v>
      </c>
      <c r="P1264" s="57" t="str">
        <f>작성용!X1261</f>
        <v>-</v>
      </c>
      <c r="Q1264" s="58" t="str">
        <f>작성용!AD1261</f>
        <v>오수현</v>
      </c>
      <c r="R1264" s="60">
        <f>작성용!AE1261</f>
        <v>1</v>
      </c>
      <c r="S1264" s="58" t="str">
        <f>작성용!AF1261</f>
        <v>신규</v>
      </c>
      <c r="T1264" s="61" t="str">
        <f>작성용!AG1261</f>
        <v>김수현</v>
      </c>
      <c r="U1264" s="61" t="str">
        <f>작성용!AH1261</f>
        <v>김수현</v>
      </c>
      <c r="V1264" s="56">
        <f>작성용!AA1261</f>
        <v>202412</v>
      </c>
      <c r="W1264" s="58" t="str">
        <f>작성용!AC1261</f>
        <v>[Y]금융기관</v>
      </c>
      <c r="X1264" s="58" t="str">
        <f>작성용!O1261</f>
        <v>홍채린매니저</v>
      </c>
      <c r="Y1264" s="58" t="str">
        <f>작성용!P1261</f>
        <v>02-3775-9515, 010-2896-5400</v>
      </c>
      <c r="Z1264" s="58" t="str">
        <f>작성용!Q1261</f>
        <v>chaerin@miraeasset.com</v>
      </c>
      <c r="AA1264" s="56" t="str">
        <f>작성용!AJ1261</f>
        <v>회계반영</v>
      </c>
      <c r="AB1264" s="56">
        <f>작성용!AB1261</f>
        <v>0</v>
      </c>
    </row>
    <row r="1265" spans="1:28" s="12" customFormat="1" ht="16.5" hidden="1" customHeight="1" x14ac:dyDescent="0.3">
      <c r="A1265" s="54">
        <f>작성용!AL1262</f>
        <v>1261</v>
      </c>
      <c r="B1265" s="55" t="str">
        <f>작성용!AI1262</f>
        <v>-</v>
      </c>
      <c r="C1265" s="56" t="str">
        <f>작성용!AK1262</f>
        <v>개별종목</v>
      </c>
      <c r="D1265" s="57">
        <f>작성용!T1262</f>
        <v>45600</v>
      </c>
      <c r="E1265" s="58" t="str">
        <f>작성용!B1262</f>
        <v>롯데벤처스(구,롯데액셀러레이터)</v>
      </c>
      <c r="F1265" s="58" t="str">
        <f>작성용!C1262</f>
        <v>재평가</v>
      </c>
      <c r="G1265" s="58" t="str">
        <f>작성용!D1262</f>
        <v>보맵</v>
      </c>
      <c r="H1265" s="59">
        <f>작성용!E1262</f>
        <v>1101115897529</v>
      </c>
      <c r="I1265" s="58" t="str">
        <f>작성용!F1262</f>
        <v>A01</v>
      </c>
      <c r="J1265" s="58">
        <f>작성용!G1262</f>
        <v>0</v>
      </c>
      <c r="K1265" s="58" t="str">
        <f>작성용!H1262</f>
        <v>-</v>
      </c>
      <c r="L1265" s="58" t="str">
        <f>작성용!N1262</f>
        <v>연말</v>
      </c>
      <c r="M1265" s="57" t="str">
        <f>작성용!U1262</f>
        <v>2024.09.30</v>
      </c>
      <c r="N1265" s="57">
        <f>작성용!V1262</f>
        <v>45657</v>
      </c>
      <c r="O1265" s="57">
        <f>작성용!W1262</f>
        <v>45663</v>
      </c>
      <c r="P1265" s="57" t="str">
        <f>작성용!X1262</f>
        <v>-</v>
      </c>
      <c r="Q1265" s="58" t="str">
        <f>작성용!AD1262</f>
        <v>이상민</v>
      </c>
      <c r="R1265" s="60">
        <f>작성용!AE1262</f>
        <v>1</v>
      </c>
      <c r="S1265" s="58" t="str">
        <f>작성용!AF1262</f>
        <v>허정욱</v>
      </c>
      <c r="T1265" s="61" t="str">
        <f>작성용!AG1262</f>
        <v>유재호</v>
      </c>
      <c r="U1265" s="61" t="str">
        <f>작성용!AH1262</f>
        <v>유재호</v>
      </c>
      <c r="V1265" s="56">
        <f>작성용!AA1262</f>
        <v>202411</v>
      </c>
      <c r="W1265" s="58" t="str">
        <f>작성용!AC1262</f>
        <v>[A]롯데그룹</v>
      </c>
      <c r="X1265" s="58" t="str">
        <f>작성용!O1262</f>
        <v>경영기획팀김현진</v>
      </c>
      <c r="Y1265" s="58" t="str">
        <f>작성용!P1262</f>
        <v xml:space="preserve">02-2051-1523  </v>
      </c>
      <c r="Z1265" s="58" t="str">
        <f>작성용!Q1262</f>
        <v>hj.kim43@lotte.net</v>
      </c>
      <c r="AA1265" s="56" t="str">
        <f>작성용!AJ1262</f>
        <v>-</v>
      </c>
      <c r="AB1265" s="56">
        <f>작성용!AB1262</f>
        <v>0</v>
      </c>
    </row>
    <row r="1266" spans="1:28" s="12" customFormat="1" ht="16.5" hidden="1" customHeight="1" x14ac:dyDescent="0.3">
      <c r="A1266" s="54">
        <f>작성용!AL1263</f>
        <v>1262</v>
      </c>
      <c r="B1266" s="55" t="str">
        <f>작성용!AI1263</f>
        <v>-</v>
      </c>
      <c r="C1266" s="56" t="str">
        <f>작성용!AK1263</f>
        <v>개별종목</v>
      </c>
      <c r="D1266" s="57">
        <f>작성용!T1263</f>
        <v>45600</v>
      </c>
      <c r="E1266" s="58" t="str">
        <f>작성용!B1263</f>
        <v>롯데벤처스(구,롯데액셀러레이터)</v>
      </c>
      <c r="F1266" s="58" t="str">
        <f>작성용!C1263</f>
        <v>재평가</v>
      </c>
      <c r="G1266" s="58" t="str">
        <f>작성용!D1263</f>
        <v>해빛</v>
      </c>
      <c r="H1266" s="59">
        <f>작성용!E1263</f>
        <v>1311110422392</v>
      </c>
      <c r="I1266" s="58" t="str">
        <f>작성용!F1263</f>
        <v>A07</v>
      </c>
      <c r="J1266" s="58">
        <f>작성용!G1263</f>
        <v>0</v>
      </c>
      <c r="K1266" s="58" t="str">
        <f>작성용!H1263</f>
        <v>-</v>
      </c>
      <c r="L1266" s="58" t="str">
        <f>작성용!N1263</f>
        <v>연말</v>
      </c>
      <c r="M1266" s="57" t="str">
        <f>작성용!U1263</f>
        <v>2024.09.30</v>
      </c>
      <c r="N1266" s="57">
        <f>작성용!V1263</f>
        <v>45657</v>
      </c>
      <c r="O1266" s="57">
        <f>작성용!W1263</f>
        <v>45663</v>
      </c>
      <c r="P1266" s="57" t="str">
        <f>작성용!X1263</f>
        <v>-</v>
      </c>
      <c r="Q1266" s="58" t="str">
        <f>작성용!AD1263</f>
        <v>김영하</v>
      </c>
      <c r="R1266" s="60">
        <f>작성용!AE1263</f>
        <v>1</v>
      </c>
      <c r="S1266" s="58" t="str">
        <f>작성용!AF1263</f>
        <v>김영하</v>
      </c>
      <c r="T1266" s="61" t="str">
        <f>작성용!AG1263</f>
        <v>유재호</v>
      </c>
      <c r="U1266" s="61" t="str">
        <f>작성용!AH1263</f>
        <v>유재호</v>
      </c>
      <c r="V1266" s="56">
        <f>작성용!AA1263</f>
        <v>202411</v>
      </c>
      <c r="W1266" s="58" t="str">
        <f>작성용!AC1263</f>
        <v>[A]롯데그룹</v>
      </c>
      <c r="X1266" s="58" t="str">
        <f>작성용!O1263</f>
        <v>경영기획팀김현진</v>
      </c>
      <c r="Y1266" s="58" t="str">
        <f>작성용!P1263</f>
        <v xml:space="preserve">02-2051-1523  </v>
      </c>
      <c r="Z1266" s="58" t="str">
        <f>작성용!Q1263</f>
        <v>hj.kim43@lotte.net</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개별종목</v>
      </c>
      <c r="D1267" s="57">
        <f>작성용!T1264</f>
        <v>45600</v>
      </c>
      <c r="E1267" s="58" t="str">
        <f>작성용!B1264</f>
        <v>롯데벤처스(구,롯데액셀러레이터)</v>
      </c>
      <c r="F1267" s="58" t="str">
        <f>작성용!C1264</f>
        <v>재평가</v>
      </c>
      <c r="G1267" s="58" t="str">
        <f>작성용!D1264</f>
        <v>센스톤</v>
      </c>
      <c r="H1267" s="59">
        <f>작성용!E1264</f>
        <v>1101115892553</v>
      </c>
      <c r="I1267" s="58" t="str">
        <f>작성용!F1264</f>
        <v>A05</v>
      </c>
      <c r="J1267" s="58">
        <f>작성용!G1264</f>
        <v>0</v>
      </c>
      <c r="K1267" s="58" t="str">
        <f>작성용!H1264</f>
        <v>-</v>
      </c>
      <c r="L1267" s="58" t="str">
        <f>작성용!N1264</f>
        <v>연말</v>
      </c>
      <c r="M1267" s="57" t="str">
        <f>작성용!U1264</f>
        <v>2024.09.30</v>
      </c>
      <c r="N1267" s="57">
        <f>작성용!V1264</f>
        <v>45657</v>
      </c>
      <c r="O1267" s="57">
        <f>작성용!W1264</f>
        <v>45663</v>
      </c>
      <c r="P1267" s="57" t="str">
        <f>작성용!X1264</f>
        <v>-</v>
      </c>
      <c r="Q1267" s="58" t="str">
        <f>작성용!AD1264</f>
        <v>서동현</v>
      </c>
      <c r="R1267" s="60">
        <f>작성용!AE1264</f>
        <v>1</v>
      </c>
      <c r="S1267" s="58" t="str">
        <f>작성용!AF1264</f>
        <v>서동현</v>
      </c>
      <c r="T1267" s="61" t="str">
        <f>작성용!AG1264</f>
        <v>유재호</v>
      </c>
      <c r="U1267" s="61" t="str">
        <f>작성용!AH1264</f>
        <v>유재호</v>
      </c>
      <c r="V1267" s="56">
        <f>작성용!AA1264</f>
        <v>202411</v>
      </c>
      <c r="W1267" s="58" t="str">
        <f>작성용!AC1264</f>
        <v>[A]롯데그룹</v>
      </c>
      <c r="X1267" s="58" t="str">
        <f>작성용!O1264</f>
        <v>경영기획팀김현진</v>
      </c>
      <c r="Y1267" s="58" t="str">
        <f>작성용!P1264</f>
        <v xml:space="preserve">02-2051-1523  </v>
      </c>
      <c r="Z1267" s="58" t="str">
        <f>작성용!Q1264</f>
        <v>hj.kim43@lotte.net</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개별종목</v>
      </c>
      <c r="D1268" s="57">
        <f>작성용!T1265</f>
        <v>45600</v>
      </c>
      <c r="E1268" s="58" t="str">
        <f>작성용!B1265</f>
        <v>롯데벤처스(구,롯데액셀러레이터)</v>
      </c>
      <c r="F1268" s="58" t="str">
        <f>작성용!C1265</f>
        <v>재평가</v>
      </c>
      <c r="G1268" s="58" t="str">
        <f>작성용!D1265</f>
        <v>프링커코리아(구,스케치온)</v>
      </c>
      <c r="H1268" s="59">
        <f>작성용!E1265</f>
        <v>1358110282235</v>
      </c>
      <c r="I1268" s="58" t="str">
        <f>작성용!F1265</f>
        <v>A07</v>
      </c>
      <c r="J1268" s="58">
        <f>작성용!G1265</f>
        <v>0</v>
      </c>
      <c r="K1268" s="58" t="str">
        <f>작성용!H1265</f>
        <v>-</v>
      </c>
      <c r="L1268" s="58" t="str">
        <f>작성용!N1265</f>
        <v>연말</v>
      </c>
      <c r="M1268" s="57" t="str">
        <f>작성용!U1265</f>
        <v>2024.09.30</v>
      </c>
      <c r="N1268" s="57">
        <f>작성용!V1265</f>
        <v>45657</v>
      </c>
      <c r="O1268" s="57">
        <f>작성용!W1265</f>
        <v>45663</v>
      </c>
      <c r="P1268" s="57" t="str">
        <f>작성용!X1265</f>
        <v>-</v>
      </c>
      <c r="Q1268" s="58" t="str">
        <f>작성용!AD1265</f>
        <v>이상민</v>
      </c>
      <c r="R1268" s="60">
        <f>작성용!AE1265</f>
        <v>1</v>
      </c>
      <c r="S1268" s="58" t="str">
        <f>작성용!AF1265</f>
        <v>이상민</v>
      </c>
      <c r="T1268" s="61" t="str">
        <f>작성용!AG1265</f>
        <v>유재호</v>
      </c>
      <c r="U1268" s="61" t="str">
        <f>작성용!AH1265</f>
        <v>유재호</v>
      </c>
      <c r="V1268" s="56">
        <f>작성용!AA1265</f>
        <v>202411</v>
      </c>
      <c r="W1268" s="58" t="str">
        <f>작성용!AC1265</f>
        <v>[A]롯데그룹</v>
      </c>
      <c r="X1268" s="58" t="str">
        <f>작성용!O1265</f>
        <v>경영기획팀김현진</v>
      </c>
      <c r="Y1268" s="58" t="str">
        <f>작성용!P1265</f>
        <v xml:space="preserve">02-2051-1523  </v>
      </c>
      <c r="Z1268" s="58" t="str">
        <f>작성용!Q1265</f>
        <v>hj.kim43@lotte.net</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개별종목</v>
      </c>
      <c r="D1269" s="57">
        <f>작성용!T1266</f>
        <v>45600</v>
      </c>
      <c r="E1269" s="58" t="str">
        <f>작성용!B1266</f>
        <v>롯데벤처스(구,롯데액셀러레이터)</v>
      </c>
      <c r="F1269" s="58" t="str">
        <f>작성용!C1266</f>
        <v>재평가</v>
      </c>
      <c r="G1269" s="58" t="str">
        <f>작성용!D1266</f>
        <v>모비두</v>
      </c>
      <c r="H1269" s="59">
        <f>작성용!E1266</f>
        <v>1101115199595</v>
      </c>
      <c r="I1269" s="58" t="str">
        <f>작성용!F1266</f>
        <v>A05</v>
      </c>
      <c r="J1269" s="58">
        <f>작성용!G1266</f>
        <v>0</v>
      </c>
      <c r="K1269" s="58" t="str">
        <f>작성용!H1266</f>
        <v>-</v>
      </c>
      <c r="L1269" s="58" t="str">
        <f>작성용!N1266</f>
        <v>연말</v>
      </c>
      <c r="M1269" s="57" t="str">
        <f>작성용!U1266</f>
        <v>2024.09.30</v>
      </c>
      <c r="N1269" s="57">
        <f>작성용!V1266</f>
        <v>45657</v>
      </c>
      <c r="O1269" s="57">
        <f>작성용!W1266</f>
        <v>45663</v>
      </c>
      <c r="P1269" s="57" t="str">
        <f>작성용!X1266</f>
        <v>-</v>
      </c>
      <c r="Q1269" s="58" t="str">
        <f>작성용!AD1266</f>
        <v>서동현</v>
      </c>
      <c r="R1269" s="60">
        <f>작성용!AE1266</f>
        <v>0</v>
      </c>
      <c r="S1269" s="58" t="str">
        <f>작성용!AF1266</f>
        <v>서동현</v>
      </c>
      <c r="T1269" s="61" t="str">
        <f>작성용!AG1266</f>
        <v>유재호</v>
      </c>
      <c r="U1269" s="61" t="str">
        <f>작성용!AH1266</f>
        <v>유재호</v>
      </c>
      <c r="V1269" s="56">
        <f>작성용!AA1266</f>
        <v>202411</v>
      </c>
      <c r="W1269" s="58" t="str">
        <f>작성용!AC1266</f>
        <v>[A]롯데그룹</v>
      </c>
      <c r="X1269" s="58" t="str">
        <f>작성용!O1266</f>
        <v>경영기획팀김현진</v>
      </c>
      <c r="Y1269" s="58" t="str">
        <f>작성용!P1266</f>
        <v xml:space="preserve">02-2051-1523  </v>
      </c>
      <c r="Z1269" s="58" t="str">
        <f>작성용!Q1266</f>
        <v>hj.kim43@lotte.net</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개별종목</v>
      </c>
      <c r="D1270" s="57">
        <f>작성용!T1267</f>
        <v>45600</v>
      </c>
      <c r="E1270" s="58" t="str">
        <f>작성용!B1267</f>
        <v>롯데벤처스(구,롯데액셀러레이터)</v>
      </c>
      <c r="F1270" s="58" t="str">
        <f>작성용!C1267</f>
        <v>재평가</v>
      </c>
      <c r="G1270" s="58" t="str">
        <f>작성용!D1267</f>
        <v>모비두</v>
      </c>
      <c r="H1270" s="59">
        <f>작성용!E1267</f>
        <v>1101115199595</v>
      </c>
      <c r="I1270" s="58" t="str">
        <f>작성용!F1267</f>
        <v>A05</v>
      </c>
      <c r="J1270" s="58">
        <f>작성용!G1267</f>
        <v>1</v>
      </c>
      <c r="K1270" s="58" t="str">
        <f>작성용!H1267</f>
        <v>-</v>
      </c>
      <c r="L1270" s="58" t="str">
        <f>작성용!N1267</f>
        <v>연말</v>
      </c>
      <c r="M1270" s="57" t="str">
        <f>작성용!U1267</f>
        <v>2024.09.30</v>
      </c>
      <c r="N1270" s="57">
        <f>작성용!V1267</f>
        <v>45657</v>
      </c>
      <c r="O1270" s="57">
        <f>작성용!W1267</f>
        <v>45663</v>
      </c>
      <c r="P1270" s="57" t="str">
        <f>작성용!X1267</f>
        <v>-</v>
      </c>
      <c r="Q1270" s="58" t="str">
        <f>작성용!AD1267</f>
        <v>서동현</v>
      </c>
      <c r="R1270" s="60">
        <f>작성용!AE1267</f>
        <v>0</v>
      </c>
      <c r="S1270" s="58" t="str">
        <f>작성용!AF1267</f>
        <v>서동현</v>
      </c>
      <c r="T1270" s="61" t="str">
        <f>작성용!AG1267</f>
        <v>유재호</v>
      </c>
      <c r="U1270" s="61" t="str">
        <f>작성용!AH1267</f>
        <v>유재호</v>
      </c>
      <c r="V1270" s="56">
        <f>작성용!AA1267</f>
        <v>202411</v>
      </c>
      <c r="W1270" s="58" t="str">
        <f>작성용!AC1267</f>
        <v>[A]롯데그룹</v>
      </c>
      <c r="X1270" s="58" t="str">
        <f>작성용!O1267</f>
        <v>경영기획팀김현진</v>
      </c>
      <c r="Y1270" s="58" t="str">
        <f>작성용!P1267</f>
        <v xml:space="preserve">02-2051-1523  </v>
      </c>
      <c r="Z1270" s="58" t="str">
        <f>작성용!Q1267</f>
        <v>hj.kim43@lotte.net</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개별종목</v>
      </c>
      <c r="D1271" s="57">
        <f>작성용!T1268</f>
        <v>45600</v>
      </c>
      <c r="E1271" s="58" t="str">
        <f>작성용!B1268</f>
        <v>롯데벤처스(구,롯데액셀러레이터)</v>
      </c>
      <c r="F1271" s="58" t="str">
        <f>작성용!C1268</f>
        <v>재평가</v>
      </c>
      <c r="G1271" s="58" t="str">
        <f>작성용!D1268</f>
        <v>모비두</v>
      </c>
      <c r="H1271" s="59">
        <f>작성용!E1268</f>
        <v>1101115199595</v>
      </c>
      <c r="I1271" s="58" t="str">
        <f>작성용!F1268</f>
        <v>A05</v>
      </c>
      <c r="J1271" s="58">
        <f>작성용!G1268</f>
        <v>2</v>
      </c>
      <c r="K1271" s="58" t="str">
        <f>작성용!H1268</f>
        <v>-</v>
      </c>
      <c r="L1271" s="58" t="str">
        <f>작성용!N1268</f>
        <v>연말</v>
      </c>
      <c r="M1271" s="57" t="str">
        <f>작성용!U1268</f>
        <v>2024.09.30</v>
      </c>
      <c r="N1271" s="57">
        <f>작성용!V1268</f>
        <v>45657</v>
      </c>
      <c r="O1271" s="57">
        <f>작성용!W1268</f>
        <v>45663</v>
      </c>
      <c r="P1271" s="57" t="str">
        <f>작성용!X1268</f>
        <v>-</v>
      </c>
      <c r="Q1271" s="58" t="str">
        <f>작성용!AD1268</f>
        <v>서동현</v>
      </c>
      <c r="R1271" s="60">
        <f>작성용!AE1268</f>
        <v>0</v>
      </c>
      <c r="S1271" s="58" t="str">
        <f>작성용!AF1268</f>
        <v>서동현</v>
      </c>
      <c r="T1271" s="61" t="str">
        <f>작성용!AG1268</f>
        <v>유재호</v>
      </c>
      <c r="U1271" s="61" t="str">
        <f>작성용!AH1268</f>
        <v>유재호</v>
      </c>
      <c r="V1271" s="56">
        <f>작성용!AA1268</f>
        <v>202411</v>
      </c>
      <c r="W1271" s="58" t="str">
        <f>작성용!AC1268</f>
        <v>[A]롯데그룹</v>
      </c>
      <c r="X1271" s="58" t="str">
        <f>작성용!O1268</f>
        <v>경영기획팀김현진</v>
      </c>
      <c r="Y1271" s="58" t="str">
        <f>작성용!P1268</f>
        <v xml:space="preserve">02-2051-1523  </v>
      </c>
      <c r="Z1271" s="58" t="str">
        <f>작성용!Q1268</f>
        <v>hj.kim43@lotte.net</v>
      </c>
      <c r="AA1271" s="56" t="str">
        <f>작성용!AJ1268</f>
        <v>-</v>
      </c>
      <c r="AB1271" s="56">
        <f>작성용!AB1268</f>
        <v>0</v>
      </c>
    </row>
    <row r="1272" spans="1:28" s="12" customFormat="1" ht="16.5" hidden="1" customHeight="1" x14ac:dyDescent="0.3">
      <c r="A1272" s="54">
        <f>작성용!AL1269</f>
        <v>1268</v>
      </c>
      <c r="B1272" s="264" t="str">
        <f>작성용!AI1269</f>
        <v>-</v>
      </c>
      <c r="C1272" s="252" t="str">
        <f>작성용!AK1269</f>
        <v>개별종목</v>
      </c>
      <c r="D1272" s="265">
        <f>작성용!T1269</f>
        <v>45600</v>
      </c>
      <c r="E1272" s="253" t="str">
        <f>작성용!B1269</f>
        <v>롯데벤처스(구,롯데액셀러레이터)</v>
      </c>
      <c r="F1272" s="253" t="str">
        <f>작성용!C1269</f>
        <v>재평가</v>
      </c>
      <c r="G1272" s="253" t="str">
        <f>작성용!D1269</f>
        <v>링크플로우</v>
      </c>
      <c r="H1272" s="266">
        <f>작성용!E1269</f>
        <v>1101116243218</v>
      </c>
      <c r="I1272" s="253" t="str">
        <f>작성용!F1269</f>
        <v>A07</v>
      </c>
      <c r="J1272" s="253">
        <f>작성용!G1269</f>
        <v>0</v>
      </c>
      <c r="K1272" s="253" t="str">
        <f>작성용!H1269</f>
        <v>-</v>
      </c>
      <c r="L1272" s="253" t="str">
        <f>작성용!N1269</f>
        <v>연말</v>
      </c>
      <c r="M1272" s="265" t="str">
        <f>작성용!U1269</f>
        <v>2024.09.30</v>
      </c>
      <c r="N1272" s="265">
        <f>작성용!V1269</f>
        <v>45657</v>
      </c>
      <c r="O1272" s="265">
        <f>작성용!W1269</f>
        <v>45663</v>
      </c>
      <c r="P1272" s="265" t="str">
        <f>작성용!X1269</f>
        <v>-</v>
      </c>
      <c r="Q1272" s="274" t="str">
        <f>작성용!AD1269</f>
        <v>이진주</v>
      </c>
      <c r="R1272" s="267">
        <f>작성용!AE1269</f>
        <v>1</v>
      </c>
      <c r="S1272" s="253" t="str">
        <f>작성용!AF1269</f>
        <v>이승희</v>
      </c>
      <c r="T1272" s="268" t="str">
        <f>작성용!AG1269</f>
        <v>유재호</v>
      </c>
      <c r="U1272" s="268" t="str">
        <f>작성용!AH1269</f>
        <v>유재호</v>
      </c>
      <c r="V1272" s="252">
        <f>작성용!AA1269</f>
        <v>202411</v>
      </c>
      <c r="W1272" s="253" t="str">
        <f>작성용!AC1269</f>
        <v>[A]롯데그룹</v>
      </c>
      <c r="X1272" s="253" t="str">
        <f>작성용!O1269</f>
        <v>경영기획팀김현진</v>
      </c>
      <c r="Y1272" s="253" t="str">
        <f>작성용!P1269</f>
        <v xml:space="preserve">02-2051-1523  </v>
      </c>
      <c r="Z1272" s="253" t="str">
        <f>작성용!Q1269</f>
        <v>hj.kim43@lotte.net</v>
      </c>
      <c r="AA1272" s="252" t="str">
        <f>작성용!AJ1269</f>
        <v>-</v>
      </c>
      <c r="AB1272" s="252">
        <f>작성용!AB1269</f>
        <v>2</v>
      </c>
    </row>
    <row r="1273" spans="1:28" s="12" customFormat="1" ht="16.5" hidden="1" customHeight="1" x14ac:dyDescent="0.3">
      <c r="A1273" s="54">
        <f>작성용!AL1270</f>
        <v>1269</v>
      </c>
      <c r="B1273" s="264" t="str">
        <f>작성용!AI1270</f>
        <v>-</v>
      </c>
      <c r="C1273" s="252" t="str">
        <f>작성용!AK1270</f>
        <v>개별종목</v>
      </c>
      <c r="D1273" s="265">
        <f>작성용!T1270</f>
        <v>45600</v>
      </c>
      <c r="E1273" s="253" t="str">
        <f>작성용!B1270</f>
        <v>롯데벤처스(구,롯데액셀러레이터)</v>
      </c>
      <c r="F1273" s="253" t="str">
        <f>작성용!C1270</f>
        <v>재평가</v>
      </c>
      <c r="G1273" s="253" t="str">
        <f>작성용!D1270</f>
        <v>링크플로우</v>
      </c>
      <c r="H1273" s="266">
        <f>작성용!E1270</f>
        <v>1101116243218</v>
      </c>
      <c r="I1273" s="253" t="str">
        <f>작성용!F1270</f>
        <v>A07</v>
      </c>
      <c r="J1273" s="253">
        <f>작성용!G1270</f>
        <v>1</v>
      </c>
      <c r="K1273" s="253" t="str">
        <f>작성용!H1270</f>
        <v>-</v>
      </c>
      <c r="L1273" s="253" t="str">
        <f>작성용!N1270</f>
        <v>연말</v>
      </c>
      <c r="M1273" s="265" t="str">
        <f>작성용!U1270</f>
        <v>2024.09.30</v>
      </c>
      <c r="N1273" s="265">
        <f>작성용!V1270</f>
        <v>45657</v>
      </c>
      <c r="O1273" s="265">
        <f>작성용!W1270</f>
        <v>45663</v>
      </c>
      <c r="P1273" s="265" t="str">
        <f>작성용!X1270</f>
        <v>-</v>
      </c>
      <c r="Q1273" s="274" t="str">
        <f>작성용!AD1270</f>
        <v>이진주</v>
      </c>
      <c r="R1273" s="267">
        <f>작성용!AE1270</f>
        <v>0</v>
      </c>
      <c r="S1273" s="253" t="str">
        <f>작성용!AF1270</f>
        <v>이승희</v>
      </c>
      <c r="T1273" s="268" t="str">
        <f>작성용!AG1270</f>
        <v>유재호</v>
      </c>
      <c r="U1273" s="268" t="str">
        <f>작성용!AH1270</f>
        <v>유재호</v>
      </c>
      <c r="V1273" s="252">
        <f>작성용!AA1270</f>
        <v>202411</v>
      </c>
      <c r="W1273" s="253" t="str">
        <f>작성용!AC1270</f>
        <v>[A]롯데그룹</v>
      </c>
      <c r="X1273" s="253" t="str">
        <f>작성용!O1270</f>
        <v>경영기획팀김현진</v>
      </c>
      <c r="Y1273" s="253" t="str">
        <f>작성용!P1270</f>
        <v xml:space="preserve">02-2051-1523  </v>
      </c>
      <c r="Z1273" s="253" t="str">
        <f>작성용!Q1270</f>
        <v>hj.kim43@lotte.net</v>
      </c>
      <c r="AA1273" s="252" t="str">
        <f>작성용!AJ1270</f>
        <v>-</v>
      </c>
      <c r="AB1273" s="252">
        <f>작성용!AB1270</f>
        <v>2</v>
      </c>
    </row>
    <row r="1274" spans="1:28" s="12" customFormat="1" ht="16.5" hidden="1" customHeight="1" x14ac:dyDescent="0.3">
      <c r="A1274" s="54">
        <f>작성용!AL1271</f>
        <v>1270</v>
      </c>
      <c r="B1274" s="55" t="str">
        <f>작성용!AI1271</f>
        <v>-</v>
      </c>
      <c r="C1274" s="56" t="str">
        <f>작성용!AK1271</f>
        <v>개별종목</v>
      </c>
      <c r="D1274" s="57">
        <f>작성용!T1271</f>
        <v>45600</v>
      </c>
      <c r="E1274" s="58" t="str">
        <f>작성용!B1271</f>
        <v>롯데벤처스(구,롯데액셀러레이터)</v>
      </c>
      <c r="F1274" s="58" t="str">
        <f>작성용!C1271</f>
        <v>재평가</v>
      </c>
      <c r="G1274" s="58" t="str">
        <f>작성용!D1271</f>
        <v>대디포베베</v>
      </c>
      <c r="H1274" s="59">
        <f>작성용!E1271</f>
        <v>1101116397354</v>
      </c>
      <c r="I1274" s="58" t="str">
        <f>작성용!F1271</f>
        <v>A07</v>
      </c>
      <c r="J1274" s="58">
        <f>작성용!G1271</f>
        <v>1</v>
      </c>
      <c r="K1274" s="58" t="str">
        <f>작성용!H1271</f>
        <v>-</v>
      </c>
      <c r="L1274" s="58" t="str">
        <f>작성용!N1271</f>
        <v>연말</v>
      </c>
      <c r="M1274" s="57" t="str">
        <f>작성용!U1271</f>
        <v>2024.09.30</v>
      </c>
      <c r="N1274" s="57">
        <f>작성용!V1271</f>
        <v>45657</v>
      </c>
      <c r="O1274" s="57">
        <f>작성용!W1271</f>
        <v>45663</v>
      </c>
      <c r="P1274" s="57" t="str">
        <f>작성용!X1271</f>
        <v>-</v>
      </c>
      <c r="Q1274" s="58" t="str">
        <f>작성용!AD1271</f>
        <v>최수민</v>
      </c>
      <c r="R1274" s="60">
        <f>작성용!AE1271</f>
        <v>1</v>
      </c>
      <c r="S1274" s="58" t="str">
        <f>작성용!AF1271</f>
        <v>김민지</v>
      </c>
      <c r="T1274" s="61" t="str">
        <f>작성용!AG1271</f>
        <v>유재호</v>
      </c>
      <c r="U1274" s="61" t="str">
        <f>작성용!AH1271</f>
        <v>유재호</v>
      </c>
      <c r="V1274" s="56">
        <f>작성용!AA1271</f>
        <v>202411</v>
      </c>
      <c r="W1274" s="58" t="str">
        <f>작성용!AC1271</f>
        <v>[A]롯데그룹</v>
      </c>
      <c r="X1274" s="58" t="str">
        <f>작성용!O1271</f>
        <v>경영기획팀김현진</v>
      </c>
      <c r="Y1274" s="58" t="str">
        <f>작성용!P1271</f>
        <v xml:space="preserve">02-2051-1523  </v>
      </c>
      <c r="Z1274" s="58" t="str">
        <f>작성용!Q1271</f>
        <v>hj.kim43@lotte.net</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개별종목</v>
      </c>
      <c r="D1275" s="57">
        <f>작성용!T1272</f>
        <v>45600</v>
      </c>
      <c r="E1275" s="58" t="str">
        <f>작성용!B1272</f>
        <v>롯데벤처스(구,롯데액셀러레이터)</v>
      </c>
      <c r="F1275" s="58" t="str">
        <f>작성용!C1272</f>
        <v>재평가</v>
      </c>
      <c r="G1275" s="58" t="str">
        <f>작성용!D1272</f>
        <v>대디포베베</v>
      </c>
      <c r="H1275" s="59">
        <f>작성용!E1272</f>
        <v>1101116397354</v>
      </c>
      <c r="I1275" s="58" t="str">
        <f>작성용!F1272</f>
        <v>A07</v>
      </c>
      <c r="J1275" s="58">
        <f>작성용!G1272</f>
        <v>2</v>
      </c>
      <c r="K1275" s="58" t="str">
        <f>작성용!H1272</f>
        <v>-</v>
      </c>
      <c r="L1275" s="58" t="str">
        <f>작성용!N1272</f>
        <v>연말</v>
      </c>
      <c r="M1275" s="57" t="str">
        <f>작성용!U1272</f>
        <v>2024.09.30</v>
      </c>
      <c r="N1275" s="57">
        <f>작성용!V1272</f>
        <v>45657</v>
      </c>
      <c r="O1275" s="57">
        <f>작성용!W1272</f>
        <v>45663</v>
      </c>
      <c r="P1275" s="57" t="str">
        <f>작성용!X1272</f>
        <v>-</v>
      </c>
      <c r="Q1275" s="58" t="str">
        <f>작성용!AD1272</f>
        <v>최수민</v>
      </c>
      <c r="R1275" s="60">
        <f>작성용!AE1272</f>
        <v>0</v>
      </c>
      <c r="S1275" s="58" t="str">
        <f>작성용!AF1272</f>
        <v>김민지</v>
      </c>
      <c r="T1275" s="61" t="str">
        <f>작성용!AG1272</f>
        <v>유재호</v>
      </c>
      <c r="U1275" s="61" t="str">
        <f>작성용!AH1272</f>
        <v>유재호</v>
      </c>
      <c r="V1275" s="56">
        <f>작성용!AA1272</f>
        <v>202411</v>
      </c>
      <c r="W1275" s="58" t="str">
        <f>작성용!AC1272</f>
        <v>[A]롯데그룹</v>
      </c>
      <c r="X1275" s="58" t="str">
        <f>작성용!O1272</f>
        <v>경영기획팀김현진</v>
      </c>
      <c r="Y1275" s="58" t="str">
        <f>작성용!P1272</f>
        <v xml:space="preserve">02-2051-1523  </v>
      </c>
      <c r="Z1275" s="58" t="str">
        <f>작성용!Q1272</f>
        <v>hj.kim43@lotte.net</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개별종목</v>
      </c>
      <c r="D1276" s="57">
        <f>작성용!T1273</f>
        <v>45600</v>
      </c>
      <c r="E1276" s="58" t="str">
        <f>작성용!B1273</f>
        <v>롯데벤처스(구,롯데액셀러레이터)</v>
      </c>
      <c r="F1276" s="58" t="str">
        <f>작성용!C1273</f>
        <v>재평가</v>
      </c>
      <c r="G1276" s="58" t="str">
        <f>작성용!D1273</f>
        <v>대디포베베</v>
      </c>
      <c r="H1276" s="59">
        <f>작성용!E1273</f>
        <v>1101116397354</v>
      </c>
      <c r="I1276" s="58" t="str">
        <f>작성용!F1273</f>
        <v>A07</v>
      </c>
      <c r="J1276" s="58">
        <f>작성용!G1273</f>
        <v>3</v>
      </c>
      <c r="K1276" s="58" t="str">
        <f>작성용!H1273</f>
        <v>-</v>
      </c>
      <c r="L1276" s="58" t="str">
        <f>작성용!N1273</f>
        <v>연말</v>
      </c>
      <c r="M1276" s="57" t="str">
        <f>작성용!U1273</f>
        <v>2024.09.30</v>
      </c>
      <c r="N1276" s="57">
        <f>작성용!V1273</f>
        <v>45657</v>
      </c>
      <c r="O1276" s="57">
        <f>작성용!W1273</f>
        <v>45663</v>
      </c>
      <c r="P1276" s="57" t="str">
        <f>작성용!X1273</f>
        <v>-</v>
      </c>
      <c r="Q1276" s="58" t="str">
        <f>작성용!AD1273</f>
        <v>최수민</v>
      </c>
      <c r="R1276" s="60">
        <f>작성용!AE1273</f>
        <v>0</v>
      </c>
      <c r="S1276" s="58" t="str">
        <f>작성용!AF1273</f>
        <v>김민지</v>
      </c>
      <c r="T1276" s="61" t="str">
        <f>작성용!AG1273</f>
        <v>유재호</v>
      </c>
      <c r="U1276" s="61" t="str">
        <f>작성용!AH1273</f>
        <v>유재호</v>
      </c>
      <c r="V1276" s="56">
        <f>작성용!AA1273</f>
        <v>202411</v>
      </c>
      <c r="W1276" s="58" t="str">
        <f>작성용!AC1273</f>
        <v>[A]롯데그룹</v>
      </c>
      <c r="X1276" s="58" t="str">
        <f>작성용!O1273</f>
        <v>경영기획팀김현진</v>
      </c>
      <c r="Y1276" s="58" t="str">
        <f>작성용!P1273</f>
        <v xml:space="preserve">02-2051-1523  </v>
      </c>
      <c r="Z1276" s="58" t="str">
        <f>작성용!Q1273</f>
        <v>hj.kim43@lotte.net</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개별종목</v>
      </c>
      <c r="D1277" s="57">
        <f>작성용!T1274</f>
        <v>45600</v>
      </c>
      <c r="E1277" s="58" t="str">
        <f>작성용!B1274</f>
        <v>롯데벤처스(구,롯데액셀러레이터)</v>
      </c>
      <c r="F1277" s="58" t="str">
        <f>작성용!C1274</f>
        <v>재평가</v>
      </c>
      <c r="G1277" s="58" t="str">
        <f>작성용!D1274</f>
        <v>니더</v>
      </c>
      <c r="H1277" s="59">
        <f>작성용!E1274</f>
        <v>1801110948646</v>
      </c>
      <c r="I1277" s="58" t="str">
        <f>작성용!F1274</f>
        <v>A07</v>
      </c>
      <c r="J1277" s="58">
        <f>작성용!G1274</f>
        <v>0</v>
      </c>
      <c r="K1277" s="58" t="str">
        <f>작성용!H1274</f>
        <v>-</v>
      </c>
      <c r="L1277" s="58" t="str">
        <f>작성용!N1274</f>
        <v>연말</v>
      </c>
      <c r="M1277" s="57" t="str">
        <f>작성용!U1274</f>
        <v>2024.09.30</v>
      </c>
      <c r="N1277" s="57">
        <f>작성용!V1274</f>
        <v>45657</v>
      </c>
      <c r="O1277" s="57">
        <f>작성용!W1274</f>
        <v>45663</v>
      </c>
      <c r="P1277" s="57" t="str">
        <f>작성용!X1274</f>
        <v>-</v>
      </c>
      <c r="Q1277" s="58" t="str">
        <f>작성용!AD1274</f>
        <v>김영하</v>
      </c>
      <c r="R1277" s="60">
        <f>작성용!AE1274</f>
        <v>1</v>
      </c>
      <c r="S1277" s="58" t="str">
        <f>작성용!AF1274</f>
        <v>김영하</v>
      </c>
      <c r="T1277" s="61" t="str">
        <f>작성용!AG1274</f>
        <v>유재호</v>
      </c>
      <c r="U1277" s="61" t="str">
        <f>작성용!AH1274</f>
        <v>유재호</v>
      </c>
      <c r="V1277" s="56">
        <f>작성용!AA1274</f>
        <v>202411</v>
      </c>
      <c r="W1277" s="58" t="str">
        <f>작성용!AC1274</f>
        <v>[A]롯데그룹</v>
      </c>
      <c r="X1277" s="58" t="str">
        <f>작성용!O1274</f>
        <v>경영기획팀김현진</v>
      </c>
      <c r="Y1277" s="58" t="str">
        <f>작성용!P1274</f>
        <v xml:space="preserve">02-2051-1523  </v>
      </c>
      <c r="Z1277" s="58" t="str">
        <f>작성용!Q1274</f>
        <v>hj.kim43@lotte.net</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개별종목</v>
      </c>
      <c r="D1278" s="57">
        <f>작성용!T1275</f>
        <v>45600</v>
      </c>
      <c r="E1278" s="58" t="str">
        <f>작성용!B1275</f>
        <v>롯데벤처스(구,롯데액셀러레이터)</v>
      </c>
      <c r="F1278" s="58" t="str">
        <f>작성용!C1275</f>
        <v>재평가</v>
      </c>
      <c r="G1278" s="58" t="str">
        <f>작성용!D1275</f>
        <v>피엘지</v>
      </c>
      <c r="H1278" s="59">
        <f>작성용!E1275</f>
        <v>1801110954958</v>
      </c>
      <c r="I1278" s="58" t="str">
        <f>작성용!F1275</f>
        <v>A07</v>
      </c>
      <c r="J1278" s="58">
        <f>작성용!G1275</f>
        <v>1</v>
      </c>
      <c r="K1278" s="58" t="str">
        <f>작성용!H1275</f>
        <v>-</v>
      </c>
      <c r="L1278" s="58" t="str">
        <f>작성용!N1275</f>
        <v>연말</v>
      </c>
      <c r="M1278" s="57" t="str">
        <f>작성용!U1275</f>
        <v>2024.09.30</v>
      </c>
      <c r="N1278" s="57">
        <f>작성용!V1275</f>
        <v>45657</v>
      </c>
      <c r="O1278" s="57">
        <f>작성용!W1275</f>
        <v>45663</v>
      </c>
      <c r="P1278" s="57" t="str">
        <f>작성용!X1275</f>
        <v>-</v>
      </c>
      <c r="Q1278" s="58" t="str">
        <f>작성용!AD1275</f>
        <v>김예림</v>
      </c>
      <c r="R1278" s="60">
        <f>작성용!AE1275</f>
        <v>1</v>
      </c>
      <c r="S1278" s="58" t="str">
        <f>작성용!AF1275</f>
        <v>김예림</v>
      </c>
      <c r="T1278" s="61" t="str">
        <f>작성용!AG1275</f>
        <v>유재호</v>
      </c>
      <c r="U1278" s="61" t="str">
        <f>작성용!AH1275</f>
        <v>유재호</v>
      </c>
      <c r="V1278" s="56">
        <f>작성용!AA1275</f>
        <v>202411</v>
      </c>
      <c r="W1278" s="58" t="str">
        <f>작성용!AC1275</f>
        <v>[A]롯데그룹</v>
      </c>
      <c r="X1278" s="58" t="str">
        <f>작성용!O1275</f>
        <v>경영기획팀김현진</v>
      </c>
      <c r="Y1278" s="58" t="str">
        <f>작성용!P1275</f>
        <v xml:space="preserve">02-2051-1523  </v>
      </c>
      <c r="Z1278" s="58" t="str">
        <f>작성용!Q1275</f>
        <v>hj.kim43@lotte.net</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개별종목</v>
      </c>
      <c r="D1279" s="57">
        <f>작성용!T1276</f>
        <v>45600</v>
      </c>
      <c r="E1279" s="58" t="str">
        <f>작성용!B1276</f>
        <v>롯데벤처스(구,롯데액셀러레이터)</v>
      </c>
      <c r="F1279" s="58" t="str">
        <f>작성용!C1276</f>
        <v>재평가</v>
      </c>
      <c r="G1279" s="58" t="str">
        <f>작성용!D1276</f>
        <v>피엘지</v>
      </c>
      <c r="H1279" s="59">
        <f>작성용!E1276</f>
        <v>1801110954958</v>
      </c>
      <c r="I1279" s="58" t="str">
        <f>작성용!F1276</f>
        <v>A07</v>
      </c>
      <c r="J1279" s="58">
        <f>작성용!G1276</f>
        <v>2</v>
      </c>
      <c r="K1279" s="58" t="str">
        <f>작성용!H1276</f>
        <v>-</v>
      </c>
      <c r="L1279" s="58" t="str">
        <f>작성용!N1276</f>
        <v>연말</v>
      </c>
      <c r="M1279" s="57" t="str">
        <f>작성용!U1276</f>
        <v>2024.09.30</v>
      </c>
      <c r="N1279" s="57">
        <f>작성용!V1276</f>
        <v>45657</v>
      </c>
      <c r="O1279" s="57">
        <f>작성용!W1276</f>
        <v>45663</v>
      </c>
      <c r="P1279" s="57" t="str">
        <f>작성용!X1276</f>
        <v>-</v>
      </c>
      <c r="Q1279" s="58" t="str">
        <f>작성용!AD1276</f>
        <v>김예림</v>
      </c>
      <c r="R1279" s="60">
        <f>작성용!AE1276</f>
        <v>0</v>
      </c>
      <c r="S1279" s="58" t="str">
        <f>작성용!AF1276</f>
        <v>김예림</v>
      </c>
      <c r="T1279" s="61" t="str">
        <f>작성용!AG1276</f>
        <v>유재호</v>
      </c>
      <c r="U1279" s="61" t="str">
        <f>작성용!AH1276</f>
        <v>유재호</v>
      </c>
      <c r="V1279" s="56">
        <f>작성용!AA1276</f>
        <v>202411</v>
      </c>
      <c r="W1279" s="58" t="str">
        <f>작성용!AC1276</f>
        <v>[A]롯데그룹</v>
      </c>
      <c r="X1279" s="58" t="str">
        <f>작성용!O1276</f>
        <v>경영기획팀김현진</v>
      </c>
      <c r="Y1279" s="58" t="str">
        <f>작성용!P1276</f>
        <v xml:space="preserve">02-2051-1523  </v>
      </c>
      <c r="Z1279" s="58" t="str">
        <f>작성용!Q1276</f>
        <v>hj.kim43@lotte.net</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개별종목</v>
      </c>
      <c r="D1280" s="57">
        <f>작성용!T1277</f>
        <v>45600</v>
      </c>
      <c r="E1280" s="58" t="str">
        <f>작성용!B1277</f>
        <v>롯데벤처스(구,롯데액셀러레이터)</v>
      </c>
      <c r="F1280" s="58" t="str">
        <f>작성용!C1277</f>
        <v>재평가</v>
      </c>
      <c r="G1280" s="58" t="str">
        <f>작성용!D1277</f>
        <v>더플랜잇</v>
      </c>
      <c r="H1280" s="59">
        <f>작성용!E1277</f>
        <v>1101116353984</v>
      </c>
      <c r="I1280" s="58" t="str">
        <f>작성용!F1277</f>
        <v>A07</v>
      </c>
      <c r="J1280" s="58">
        <f>작성용!G1277</f>
        <v>1</v>
      </c>
      <c r="K1280" s="58" t="str">
        <f>작성용!H1277</f>
        <v>-</v>
      </c>
      <c r="L1280" s="58" t="str">
        <f>작성용!N1277</f>
        <v>연말</v>
      </c>
      <c r="M1280" s="57" t="str">
        <f>작성용!U1277</f>
        <v>2024.09.30</v>
      </c>
      <c r="N1280" s="57">
        <f>작성용!V1277</f>
        <v>45657</v>
      </c>
      <c r="O1280" s="57">
        <f>작성용!W1277</f>
        <v>45663</v>
      </c>
      <c r="P1280" s="57" t="str">
        <f>작성용!X1277</f>
        <v>-</v>
      </c>
      <c r="Q1280" s="58" t="str">
        <f>작성용!AD1277</f>
        <v>이현승</v>
      </c>
      <c r="R1280" s="60">
        <f>작성용!AE1277</f>
        <v>1</v>
      </c>
      <c r="S1280" s="58" t="str">
        <f>작성용!AF1277</f>
        <v>이현승</v>
      </c>
      <c r="T1280" s="61" t="str">
        <f>작성용!AG1277</f>
        <v>유재호</v>
      </c>
      <c r="U1280" s="61" t="str">
        <f>작성용!AH1277</f>
        <v>유재호</v>
      </c>
      <c r="V1280" s="56">
        <f>작성용!AA1277</f>
        <v>202411</v>
      </c>
      <c r="W1280" s="58" t="str">
        <f>작성용!AC1277</f>
        <v>[A]롯데그룹</v>
      </c>
      <c r="X1280" s="58" t="str">
        <f>작성용!O1277</f>
        <v>경영기획팀김현진</v>
      </c>
      <c r="Y1280" s="58" t="str">
        <f>작성용!P1277</f>
        <v xml:space="preserve">02-2051-1523  </v>
      </c>
      <c r="Z1280" s="58" t="str">
        <f>작성용!Q1277</f>
        <v>hj.kim43@lotte.net</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개별종목</v>
      </c>
      <c r="D1281" s="57">
        <f>작성용!T1278</f>
        <v>45600</v>
      </c>
      <c r="E1281" s="58" t="str">
        <f>작성용!B1278</f>
        <v>롯데벤처스(구,롯데액셀러레이터)</v>
      </c>
      <c r="F1281" s="58" t="str">
        <f>작성용!C1278</f>
        <v>재평가</v>
      </c>
      <c r="G1281" s="58" t="str">
        <f>작성용!D1278</f>
        <v>더플랜잇</v>
      </c>
      <c r="H1281" s="59">
        <f>작성용!E1278</f>
        <v>1101116353984</v>
      </c>
      <c r="I1281" s="58" t="str">
        <f>작성용!F1278</f>
        <v>A07</v>
      </c>
      <c r="J1281" s="58">
        <f>작성용!G1278</f>
        <v>2</v>
      </c>
      <c r="K1281" s="58" t="str">
        <f>작성용!H1278</f>
        <v>-</v>
      </c>
      <c r="L1281" s="58" t="str">
        <f>작성용!N1278</f>
        <v>연말</v>
      </c>
      <c r="M1281" s="57" t="str">
        <f>작성용!U1278</f>
        <v>2024.09.30</v>
      </c>
      <c r="N1281" s="57">
        <f>작성용!V1278</f>
        <v>45657</v>
      </c>
      <c r="O1281" s="57">
        <f>작성용!W1278</f>
        <v>45663</v>
      </c>
      <c r="P1281" s="57" t="str">
        <f>작성용!X1278</f>
        <v>-</v>
      </c>
      <c r="Q1281" s="58" t="str">
        <f>작성용!AD1278</f>
        <v>이현승</v>
      </c>
      <c r="R1281" s="60">
        <f>작성용!AE1278</f>
        <v>0</v>
      </c>
      <c r="S1281" s="58" t="str">
        <f>작성용!AF1278</f>
        <v>이현승</v>
      </c>
      <c r="T1281" s="61" t="str">
        <f>작성용!AG1278</f>
        <v>유재호</v>
      </c>
      <c r="U1281" s="61" t="str">
        <f>작성용!AH1278</f>
        <v>유재호</v>
      </c>
      <c r="V1281" s="56">
        <f>작성용!AA1278</f>
        <v>202411</v>
      </c>
      <c r="W1281" s="58" t="str">
        <f>작성용!AC1278</f>
        <v>[A]롯데그룹</v>
      </c>
      <c r="X1281" s="58" t="str">
        <f>작성용!O1278</f>
        <v>경영기획팀김현진</v>
      </c>
      <c r="Y1281" s="58" t="str">
        <f>작성용!P1278</f>
        <v xml:space="preserve">02-2051-1523  </v>
      </c>
      <c r="Z1281" s="58" t="str">
        <f>작성용!Q1278</f>
        <v>hj.kim43@lotte.net</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개별종목</v>
      </c>
      <c r="D1282" s="57">
        <f>작성용!T1279</f>
        <v>45600</v>
      </c>
      <c r="E1282" s="58" t="str">
        <f>작성용!B1279</f>
        <v>롯데벤처스(구,롯데액셀러레이터)</v>
      </c>
      <c r="F1282" s="58" t="str">
        <f>작성용!C1279</f>
        <v>재평가</v>
      </c>
      <c r="G1282" s="58" t="str">
        <f>작성용!D1279</f>
        <v>아자스쿨</v>
      </c>
      <c r="H1282" s="59">
        <f>작성용!E1279</f>
        <v>1101115949461</v>
      </c>
      <c r="I1282" s="58" t="str">
        <f>작성용!F1279</f>
        <v>A07</v>
      </c>
      <c r="J1282" s="58">
        <f>작성용!G1279</f>
        <v>1</v>
      </c>
      <c r="K1282" s="58" t="str">
        <f>작성용!H1279</f>
        <v>-</v>
      </c>
      <c r="L1282" s="58" t="str">
        <f>작성용!N1279</f>
        <v>연말</v>
      </c>
      <c r="M1282" s="57" t="str">
        <f>작성용!U1279</f>
        <v>2024.09.30</v>
      </c>
      <c r="N1282" s="57">
        <f>작성용!V1279</f>
        <v>45657</v>
      </c>
      <c r="O1282" s="57">
        <f>작성용!W1279</f>
        <v>45663</v>
      </c>
      <c r="P1282" s="57" t="str">
        <f>작성용!X1279</f>
        <v>-</v>
      </c>
      <c r="Q1282" s="58" t="str">
        <f>작성용!AD1279</f>
        <v>원정우</v>
      </c>
      <c r="R1282" s="60">
        <f>작성용!AE1279</f>
        <v>1</v>
      </c>
      <c r="S1282" s="58" t="str">
        <f>작성용!AF1279</f>
        <v>신승철</v>
      </c>
      <c r="T1282" s="61" t="str">
        <f>작성용!AG1279</f>
        <v>유재호</v>
      </c>
      <c r="U1282" s="61" t="str">
        <f>작성용!AH1279</f>
        <v>유재호</v>
      </c>
      <c r="V1282" s="56">
        <f>작성용!AA1279</f>
        <v>202411</v>
      </c>
      <c r="W1282" s="58" t="str">
        <f>작성용!AC1279</f>
        <v>[A]롯데그룹</v>
      </c>
      <c r="X1282" s="58" t="str">
        <f>작성용!O1279</f>
        <v>경영기획팀김현진</v>
      </c>
      <c r="Y1282" s="58" t="str">
        <f>작성용!P1279</f>
        <v xml:space="preserve">02-2051-1523  </v>
      </c>
      <c r="Z1282" s="58" t="str">
        <f>작성용!Q1279</f>
        <v>hj.kim43@lotte.net</v>
      </c>
      <c r="AA1282" s="56" t="str">
        <f>작성용!AJ1279</f>
        <v>-</v>
      </c>
      <c r="AB1282" s="56">
        <f>작성용!AB1279</f>
        <v>0</v>
      </c>
    </row>
    <row r="1283" spans="1:28" s="12" customFormat="1" ht="16.5" hidden="1" customHeight="1" x14ac:dyDescent="0.3">
      <c r="A1283" s="54">
        <f>작성용!AL1280</f>
        <v>1279</v>
      </c>
      <c r="B1283" s="55" t="str">
        <f>작성용!AI1280</f>
        <v>-</v>
      </c>
      <c r="C1283" s="56" t="str">
        <f>작성용!AK1280</f>
        <v>개별종목</v>
      </c>
      <c r="D1283" s="57">
        <f>작성용!T1280</f>
        <v>45600</v>
      </c>
      <c r="E1283" s="58" t="str">
        <f>작성용!B1280</f>
        <v>롯데벤처스(구,롯데액셀러레이터)</v>
      </c>
      <c r="F1283" s="58" t="str">
        <f>작성용!C1280</f>
        <v>재평가</v>
      </c>
      <c r="G1283" s="58" t="str">
        <f>작성용!D1280</f>
        <v>아자스쿨</v>
      </c>
      <c r="H1283" s="59">
        <f>작성용!E1280</f>
        <v>1101115949461</v>
      </c>
      <c r="I1283" s="58" t="str">
        <f>작성용!F1280</f>
        <v>A07</v>
      </c>
      <c r="J1283" s="58">
        <f>작성용!G1280</f>
        <v>2</v>
      </c>
      <c r="K1283" s="58" t="str">
        <f>작성용!H1280</f>
        <v>-</v>
      </c>
      <c r="L1283" s="58" t="str">
        <f>작성용!N1280</f>
        <v>연말</v>
      </c>
      <c r="M1283" s="57" t="str">
        <f>작성용!U1280</f>
        <v>2024.09.30</v>
      </c>
      <c r="N1283" s="57">
        <f>작성용!V1280</f>
        <v>45657</v>
      </c>
      <c r="O1283" s="57">
        <f>작성용!W1280</f>
        <v>45663</v>
      </c>
      <c r="P1283" s="57" t="str">
        <f>작성용!X1280</f>
        <v>-</v>
      </c>
      <c r="Q1283" s="58" t="str">
        <f>작성용!AD1280</f>
        <v>원정우</v>
      </c>
      <c r="R1283" s="60">
        <f>작성용!AE1280</f>
        <v>0</v>
      </c>
      <c r="S1283" s="58" t="str">
        <f>작성용!AF1280</f>
        <v>신승철</v>
      </c>
      <c r="T1283" s="61" t="str">
        <f>작성용!AG1280</f>
        <v>유재호</v>
      </c>
      <c r="U1283" s="61" t="str">
        <f>작성용!AH1280</f>
        <v>유재호</v>
      </c>
      <c r="V1283" s="56">
        <f>작성용!AA1280</f>
        <v>202411</v>
      </c>
      <c r="W1283" s="58" t="str">
        <f>작성용!AC1280</f>
        <v>[A]롯데그룹</v>
      </c>
      <c r="X1283" s="58" t="str">
        <f>작성용!O1280</f>
        <v>경영기획팀김현진</v>
      </c>
      <c r="Y1283" s="58" t="str">
        <f>작성용!P1280</f>
        <v xml:space="preserve">02-2051-1523  </v>
      </c>
      <c r="Z1283" s="58" t="str">
        <f>작성용!Q1280</f>
        <v>hj.kim43@lotte.net</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개별종목</v>
      </c>
      <c r="D1284" s="57">
        <f>작성용!T1281</f>
        <v>45600</v>
      </c>
      <c r="E1284" s="58" t="str">
        <f>작성용!B1281</f>
        <v>롯데벤처스(구,롯데액셀러레이터)</v>
      </c>
      <c r="F1284" s="58" t="str">
        <f>작성용!C1281</f>
        <v>재평가</v>
      </c>
      <c r="G1284" s="58" t="str">
        <f>작성용!D1281</f>
        <v>씨브이티</v>
      </c>
      <c r="H1284" s="59">
        <f>작성용!E1281</f>
        <v>1101115780625</v>
      </c>
      <c r="I1284" s="58" t="str">
        <f>작성용!F1281</f>
        <v>A07</v>
      </c>
      <c r="J1284" s="58">
        <f>작성용!G1281</f>
        <v>0</v>
      </c>
      <c r="K1284" s="58" t="str">
        <f>작성용!H1281</f>
        <v>-</v>
      </c>
      <c r="L1284" s="58" t="str">
        <f>작성용!N1281</f>
        <v>연말</v>
      </c>
      <c r="M1284" s="57" t="str">
        <f>작성용!U1281</f>
        <v>2024.09.30</v>
      </c>
      <c r="N1284" s="57">
        <f>작성용!V1281</f>
        <v>45657</v>
      </c>
      <c r="O1284" s="57">
        <f>작성용!W1281</f>
        <v>45663</v>
      </c>
      <c r="P1284" s="57" t="str">
        <f>작성용!X1281</f>
        <v>-</v>
      </c>
      <c r="Q1284" s="58" t="str">
        <f>작성용!AD1281</f>
        <v>이문수</v>
      </c>
      <c r="R1284" s="60">
        <f>작성용!AE1281</f>
        <v>1</v>
      </c>
      <c r="S1284" s="58" t="str">
        <f>작성용!AF1281</f>
        <v>이문수</v>
      </c>
      <c r="T1284" s="61" t="str">
        <f>작성용!AG1281</f>
        <v>유재호</v>
      </c>
      <c r="U1284" s="61" t="str">
        <f>작성용!AH1281</f>
        <v>유재호</v>
      </c>
      <c r="V1284" s="56">
        <f>작성용!AA1281</f>
        <v>202411</v>
      </c>
      <c r="W1284" s="58" t="str">
        <f>작성용!AC1281</f>
        <v>[A]롯데그룹</v>
      </c>
      <c r="X1284" s="58" t="str">
        <f>작성용!O1281</f>
        <v>경영기획팀김현진</v>
      </c>
      <c r="Y1284" s="58" t="str">
        <f>작성용!P1281</f>
        <v xml:space="preserve">02-2051-1523  </v>
      </c>
      <c r="Z1284" s="58" t="str">
        <f>작성용!Q1281</f>
        <v>hj.kim43@lotte.net</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개별종목</v>
      </c>
      <c r="D1285" s="57">
        <f>작성용!T1282</f>
        <v>45600</v>
      </c>
      <c r="E1285" s="58" t="str">
        <f>작성용!B1282</f>
        <v>롯데벤처스(구,롯데액셀러레이터)</v>
      </c>
      <c r="F1285" s="58" t="str">
        <f>작성용!C1282</f>
        <v>재평가</v>
      </c>
      <c r="G1285" s="58" t="str">
        <f>작성용!D1282</f>
        <v>라이트브라더스</v>
      </c>
      <c r="H1285" s="59">
        <f>작성용!E1282</f>
        <v>1101116392198</v>
      </c>
      <c r="I1285" s="58" t="str">
        <f>작성용!F1282</f>
        <v>A07</v>
      </c>
      <c r="J1285" s="58">
        <f>작성용!G1282</f>
        <v>0</v>
      </c>
      <c r="K1285" s="58" t="str">
        <f>작성용!H1282</f>
        <v>-</v>
      </c>
      <c r="L1285" s="58" t="str">
        <f>작성용!N1282</f>
        <v>연말</v>
      </c>
      <c r="M1285" s="57" t="str">
        <f>작성용!U1282</f>
        <v>2024.09.30</v>
      </c>
      <c r="N1285" s="57">
        <f>작성용!V1282</f>
        <v>45657</v>
      </c>
      <c r="O1285" s="57">
        <f>작성용!W1282</f>
        <v>45663</v>
      </c>
      <c r="P1285" s="57" t="str">
        <f>작성용!X1282</f>
        <v>-</v>
      </c>
      <c r="Q1285" s="58" t="str">
        <f>작성용!AD1282</f>
        <v>서경덕</v>
      </c>
      <c r="R1285" s="60">
        <f>작성용!AE1282</f>
        <v>1</v>
      </c>
      <c r="S1285" s="58" t="str">
        <f>작성용!AF1282</f>
        <v>신규</v>
      </c>
      <c r="T1285" s="61" t="str">
        <f>작성용!AG1282</f>
        <v>유재호</v>
      </c>
      <c r="U1285" s="61" t="str">
        <f>작성용!AH1282</f>
        <v>유재호</v>
      </c>
      <c r="V1285" s="56">
        <f>작성용!AA1282</f>
        <v>202411</v>
      </c>
      <c r="W1285" s="58" t="str">
        <f>작성용!AC1282</f>
        <v>[A]롯데그룹</v>
      </c>
      <c r="X1285" s="58" t="str">
        <f>작성용!O1282</f>
        <v>경영기획팀김현진</v>
      </c>
      <c r="Y1285" s="58" t="str">
        <f>작성용!P1282</f>
        <v xml:space="preserve">02-2051-1523  </v>
      </c>
      <c r="Z1285" s="58" t="str">
        <f>작성용!Q1282</f>
        <v>hj.kim43@lotte.net</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개별종목</v>
      </c>
      <c r="D1286" s="57">
        <f>작성용!T1283</f>
        <v>45600</v>
      </c>
      <c r="E1286" s="58" t="str">
        <f>작성용!B1283</f>
        <v>롯데벤처스(구,롯데액셀러레이터)</v>
      </c>
      <c r="F1286" s="58" t="str">
        <f>작성용!C1283</f>
        <v>재평가</v>
      </c>
      <c r="G1286" s="58" t="str">
        <f>작성용!D1283</f>
        <v>라이트브라더스</v>
      </c>
      <c r="H1286" s="59">
        <f>작성용!E1283</f>
        <v>1101116392198</v>
      </c>
      <c r="I1286" s="58" t="str">
        <f>작성용!F1283</f>
        <v>A07</v>
      </c>
      <c r="J1286" s="58">
        <f>작성용!G1283</f>
        <v>1</v>
      </c>
      <c r="K1286" s="58" t="str">
        <f>작성용!H1283</f>
        <v>-</v>
      </c>
      <c r="L1286" s="58" t="str">
        <f>작성용!N1283</f>
        <v>연말</v>
      </c>
      <c r="M1286" s="57" t="str">
        <f>작성용!U1283</f>
        <v>2024.09.30</v>
      </c>
      <c r="N1286" s="57">
        <f>작성용!V1283</f>
        <v>45657</v>
      </c>
      <c r="O1286" s="57">
        <f>작성용!W1283</f>
        <v>45663</v>
      </c>
      <c r="P1286" s="57" t="str">
        <f>작성용!X1283</f>
        <v>-</v>
      </c>
      <c r="Q1286" s="58" t="str">
        <f>작성용!AD1283</f>
        <v>서경덕</v>
      </c>
      <c r="R1286" s="60">
        <f>작성용!AE1283</f>
        <v>0</v>
      </c>
      <c r="S1286" s="58" t="str">
        <f>작성용!AF1283</f>
        <v>신규</v>
      </c>
      <c r="T1286" s="61" t="str">
        <f>작성용!AG1283</f>
        <v>유재호</v>
      </c>
      <c r="U1286" s="61" t="str">
        <f>작성용!AH1283</f>
        <v>유재호</v>
      </c>
      <c r="V1286" s="56">
        <f>작성용!AA1283</f>
        <v>202411</v>
      </c>
      <c r="W1286" s="58" t="str">
        <f>작성용!AC1283</f>
        <v>[A]롯데그룹</v>
      </c>
      <c r="X1286" s="58" t="str">
        <f>작성용!O1283</f>
        <v>경영기획팀김현진</v>
      </c>
      <c r="Y1286" s="58" t="str">
        <f>작성용!P1283</f>
        <v xml:space="preserve">02-2051-1523  </v>
      </c>
      <c r="Z1286" s="58" t="str">
        <f>작성용!Q1283</f>
        <v>hj.kim43@lotte.net</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개별종목</v>
      </c>
      <c r="D1287" s="57">
        <f>작성용!T1284</f>
        <v>45600</v>
      </c>
      <c r="E1287" s="58" t="str">
        <f>작성용!B1284</f>
        <v>롯데벤처스(구,롯데액셀러레이터)</v>
      </c>
      <c r="F1287" s="58" t="str">
        <f>작성용!C1284</f>
        <v>재평가</v>
      </c>
      <c r="G1287" s="58" t="str">
        <f>작성용!D1284</f>
        <v>라이트브라더스</v>
      </c>
      <c r="H1287" s="59">
        <f>작성용!E1284</f>
        <v>1101116392198</v>
      </c>
      <c r="I1287" s="58" t="str">
        <f>작성용!F1284</f>
        <v>A07</v>
      </c>
      <c r="J1287" s="58">
        <f>작성용!G1284</f>
        <v>2</v>
      </c>
      <c r="K1287" s="58" t="str">
        <f>작성용!H1284</f>
        <v>-</v>
      </c>
      <c r="L1287" s="58" t="str">
        <f>작성용!N1284</f>
        <v>연말</v>
      </c>
      <c r="M1287" s="57" t="str">
        <f>작성용!U1284</f>
        <v>2024.09.30</v>
      </c>
      <c r="N1287" s="57">
        <f>작성용!V1284</f>
        <v>45657</v>
      </c>
      <c r="O1287" s="57">
        <f>작성용!W1284</f>
        <v>45663</v>
      </c>
      <c r="P1287" s="57" t="str">
        <f>작성용!X1284</f>
        <v>-</v>
      </c>
      <c r="Q1287" s="58" t="str">
        <f>작성용!AD1284</f>
        <v>서경덕</v>
      </c>
      <c r="R1287" s="60">
        <f>작성용!AE1284</f>
        <v>0</v>
      </c>
      <c r="S1287" s="58" t="str">
        <f>작성용!AF1284</f>
        <v>신규</v>
      </c>
      <c r="T1287" s="61" t="str">
        <f>작성용!AG1284</f>
        <v>유재호</v>
      </c>
      <c r="U1287" s="61" t="str">
        <f>작성용!AH1284</f>
        <v>유재호</v>
      </c>
      <c r="V1287" s="56">
        <f>작성용!AA1284</f>
        <v>202411</v>
      </c>
      <c r="W1287" s="58" t="str">
        <f>작성용!AC1284</f>
        <v>[A]롯데그룹</v>
      </c>
      <c r="X1287" s="58" t="str">
        <f>작성용!O1284</f>
        <v>경영기획팀김현진</v>
      </c>
      <c r="Y1287" s="58" t="str">
        <f>작성용!P1284</f>
        <v xml:space="preserve">02-2051-1523  </v>
      </c>
      <c r="Z1287" s="58" t="str">
        <f>작성용!Q1284</f>
        <v>hj.kim43@lotte.net</v>
      </c>
      <c r="AA1287" s="56" t="str">
        <f>작성용!AJ1284</f>
        <v>-</v>
      </c>
      <c r="AB1287" s="56">
        <f>작성용!AB1284</f>
        <v>0</v>
      </c>
    </row>
    <row r="1288" spans="1:28" s="12" customFormat="1" ht="16.5" hidden="1" customHeight="1" x14ac:dyDescent="0.3">
      <c r="A1288" s="54">
        <f>작성용!AL1285</f>
        <v>1284</v>
      </c>
      <c r="B1288" s="55" t="str">
        <f>작성용!AI1285</f>
        <v>-</v>
      </c>
      <c r="C1288" s="56" t="str">
        <f>작성용!AK1285</f>
        <v>개별종목</v>
      </c>
      <c r="D1288" s="57">
        <f>작성용!T1285</f>
        <v>45600</v>
      </c>
      <c r="E1288" s="58" t="str">
        <f>작성용!B1285</f>
        <v>롯데벤처스(구,롯데액셀러레이터)</v>
      </c>
      <c r="F1288" s="58" t="str">
        <f>작성용!C1285</f>
        <v>재평가</v>
      </c>
      <c r="G1288" s="58" t="str">
        <f>작성용!D1285</f>
        <v>라이트브라더스</v>
      </c>
      <c r="H1288" s="59">
        <f>작성용!E1285</f>
        <v>1101116392198</v>
      </c>
      <c r="I1288" s="58" t="str">
        <f>작성용!F1285</f>
        <v>A07</v>
      </c>
      <c r="J1288" s="58">
        <f>작성용!G1285</f>
        <v>3</v>
      </c>
      <c r="K1288" s="58" t="str">
        <f>작성용!H1285</f>
        <v>-</v>
      </c>
      <c r="L1288" s="58" t="str">
        <f>작성용!N1285</f>
        <v>연말</v>
      </c>
      <c r="M1288" s="57" t="str">
        <f>작성용!U1285</f>
        <v>2024.09.30</v>
      </c>
      <c r="N1288" s="57">
        <f>작성용!V1285</f>
        <v>45657</v>
      </c>
      <c r="O1288" s="57">
        <f>작성용!W1285</f>
        <v>45663</v>
      </c>
      <c r="P1288" s="57" t="str">
        <f>작성용!X1285</f>
        <v>-</v>
      </c>
      <c r="Q1288" s="58" t="str">
        <f>작성용!AD1285</f>
        <v>서경덕</v>
      </c>
      <c r="R1288" s="60">
        <f>작성용!AE1285</f>
        <v>0</v>
      </c>
      <c r="S1288" s="58" t="str">
        <f>작성용!AF1285</f>
        <v>신규</v>
      </c>
      <c r="T1288" s="61" t="str">
        <f>작성용!AG1285</f>
        <v>유재호</v>
      </c>
      <c r="U1288" s="61" t="str">
        <f>작성용!AH1285</f>
        <v>유재호</v>
      </c>
      <c r="V1288" s="56">
        <f>작성용!AA1285</f>
        <v>202411</v>
      </c>
      <c r="W1288" s="58" t="str">
        <f>작성용!AC1285</f>
        <v>[A]롯데그룹</v>
      </c>
      <c r="X1288" s="58" t="str">
        <f>작성용!O1285</f>
        <v>경영기획팀김현진</v>
      </c>
      <c r="Y1288" s="58" t="str">
        <f>작성용!P1285</f>
        <v xml:space="preserve">02-2051-1523  </v>
      </c>
      <c r="Z1288" s="58" t="str">
        <f>작성용!Q1285</f>
        <v>hj.kim43@lotte.net</v>
      </c>
      <c r="AA1288" s="56" t="str">
        <f>작성용!AJ1285</f>
        <v>-</v>
      </c>
      <c r="AB1288" s="56">
        <f>작성용!AB1285</f>
        <v>0</v>
      </c>
    </row>
    <row r="1289" spans="1:28" s="12" customFormat="1" ht="16.5" hidden="1" customHeight="1" x14ac:dyDescent="0.3">
      <c r="A1289" s="54">
        <f>작성용!AL1286</f>
        <v>1285</v>
      </c>
      <c r="B1289" s="55" t="str">
        <f>작성용!AI1286</f>
        <v>-</v>
      </c>
      <c r="C1289" s="56" t="str">
        <f>작성용!AK1286</f>
        <v>개별종목</v>
      </c>
      <c r="D1289" s="57">
        <f>작성용!T1286</f>
        <v>45600</v>
      </c>
      <c r="E1289" s="58" t="str">
        <f>작성용!B1286</f>
        <v>롯데벤처스(구,롯데액셀러레이터)</v>
      </c>
      <c r="F1289" s="58" t="str">
        <f>작성용!C1286</f>
        <v>재평가</v>
      </c>
      <c r="G1289" s="58" t="str">
        <f>작성용!D1286</f>
        <v>미로</v>
      </c>
      <c r="H1289" s="59">
        <f>작성용!E1286</f>
        <v>1101116700432</v>
      </c>
      <c r="I1289" s="58" t="str">
        <f>작성용!F1286</f>
        <v>A07</v>
      </c>
      <c r="J1289" s="58">
        <f>작성용!G1286</f>
        <v>1</v>
      </c>
      <c r="K1289" s="58" t="str">
        <f>작성용!H1286</f>
        <v>-</v>
      </c>
      <c r="L1289" s="58" t="str">
        <f>작성용!N1286</f>
        <v>연말</v>
      </c>
      <c r="M1289" s="57" t="str">
        <f>작성용!U1286</f>
        <v>2024.09.30</v>
      </c>
      <c r="N1289" s="57">
        <f>작성용!V1286</f>
        <v>45657</v>
      </c>
      <c r="O1289" s="57">
        <f>작성용!W1286</f>
        <v>45663</v>
      </c>
      <c r="P1289" s="57" t="str">
        <f>작성용!X1286</f>
        <v>-</v>
      </c>
      <c r="Q1289" s="58" t="str">
        <f>작성용!AD1286</f>
        <v>심태진</v>
      </c>
      <c r="R1289" s="60">
        <f>작성용!AE1286</f>
        <v>1</v>
      </c>
      <c r="S1289" s="58" t="str">
        <f>작성용!AF1286</f>
        <v>김혜지</v>
      </c>
      <c r="T1289" s="61" t="str">
        <f>작성용!AG1286</f>
        <v>유재호</v>
      </c>
      <c r="U1289" s="61" t="str">
        <f>작성용!AH1286</f>
        <v>유재호</v>
      </c>
      <c r="V1289" s="56">
        <f>작성용!AA1286</f>
        <v>202411</v>
      </c>
      <c r="W1289" s="58" t="str">
        <f>작성용!AC1286</f>
        <v>[A]롯데그룹</v>
      </c>
      <c r="X1289" s="58" t="str">
        <f>작성용!O1286</f>
        <v>경영기획팀김현진</v>
      </c>
      <c r="Y1289" s="58" t="str">
        <f>작성용!P1286</f>
        <v xml:space="preserve">02-2051-1523  </v>
      </c>
      <c r="Z1289" s="58" t="str">
        <f>작성용!Q1286</f>
        <v>hj.kim43@lotte.net</v>
      </c>
      <c r="AA1289" s="56" t="str">
        <f>작성용!AJ1286</f>
        <v>-</v>
      </c>
      <c r="AB1289" s="56">
        <f>작성용!AB1286</f>
        <v>0</v>
      </c>
    </row>
    <row r="1290" spans="1:28" s="12" customFormat="1" ht="16.5" hidden="1" customHeight="1" x14ac:dyDescent="0.3">
      <c r="A1290" s="54">
        <f>작성용!AL1287</f>
        <v>1286</v>
      </c>
      <c r="B1290" s="55" t="str">
        <f>작성용!AI1287</f>
        <v>-</v>
      </c>
      <c r="C1290" s="56" t="str">
        <f>작성용!AK1287</f>
        <v>개별종목</v>
      </c>
      <c r="D1290" s="57">
        <f>작성용!T1287</f>
        <v>45600</v>
      </c>
      <c r="E1290" s="58" t="str">
        <f>작성용!B1287</f>
        <v>롯데벤처스(구,롯데액셀러레이터)</v>
      </c>
      <c r="F1290" s="58" t="str">
        <f>작성용!C1287</f>
        <v>재평가</v>
      </c>
      <c r="G1290" s="58" t="str">
        <f>작성용!D1287</f>
        <v>미로</v>
      </c>
      <c r="H1290" s="59">
        <f>작성용!E1287</f>
        <v>1101116700432</v>
      </c>
      <c r="I1290" s="58" t="str">
        <f>작성용!F1287</f>
        <v>A07</v>
      </c>
      <c r="J1290" s="58">
        <f>작성용!G1287</f>
        <v>2</v>
      </c>
      <c r="K1290" s="58" t="str">
        <f>작성용!H1287</f>
        <v>-</v>
      </c>
      <c r="L1290" s="58" t="str">
        <f>작성용!N1287</f>
        <v>연말</v>
      </c>
      <c r="M1290" s="57" t="str">
        <f>작성용!U1287</f>
        <v>2024.09.30</v>
      </c>
      <c r="N1290" s="57">
        <f>작성용!V1287</f>
        <v>45657</v>
      </c>
      <c r="O1290" s="57">
        <f>작성용!W1287</f>
        <v>45663</v>
      </c>
      <c r="P1290" s="57" t="str">
        <f>작성용!X1287</f>
        <v>-</v>
      </c>
      <c r="Q1290" s="58" t="str">
        <f>작성용!AD1287</f>
        <v>심태진</v>
      </c>
      <c r="R1290" s="60">
        <f>작성용!AE1287</f>
        <v>0</v>
      </c>
      <c r="S1290" s="58" t="str">
        <f>작성용!AF1287</f>
        <v>김혜지</v>
      </c>
      <c r="T1290" s="61" t="str">
        <f>작성용!AG1287</f>
        <v>유재호</v>
      </c>
      <c r="U1290" s="61" t="str">
        <f>작성용!AH1287</f>
        <v>유재호</v>
      </c>
      <c r="V1290" s="56">
        <f>작성용!AA1287</f>
        <v>202411</v>
      </c>
      <c r="W1290" s="58" t="str">
        <f>작성용!AC1287</f>
        <v>[A]롯데그룹</v>
      </c>
      <c r="X1290" s="58" t="str">
        <f>작성용!O1287</f>
        <v>경영기획팀김현진</v>
      </c>
      <c r="Y1290" s="58" t="str">
        <f>작성용!P1287</f>
        <v xml:space="preserve">02-2051-1523  </v>
      </c>
      <c r="Z1290" s="58" t="str">
        <f>작성용!Q1287</f>
        <v>hj.kim43@lotte.net</v>
      </c>
      <c r="AA1290" s="56" t="str">
        <f>작성용!AJ1287</f>
        <v>-</v>
      </c>
      <c r="AB1290" s="56">
        <f>작성용!AB1287</f>
        <v>0</v>
      </c>
    </row>
    <row r="1291" spans="1:28" s="12" customFormat="1" ht="16.5" hidden="1" customHeight="1" x14ac:dyDescent="0.3">
      <c r="A1291" s="54">
        <f>작성용!AL1288</f>
        <v>1287</v>
      </c>
      <c r="B1291" s="55" t="str">
        <f>작성용!AI1288</f>
        <v>-</v>
      </c>
      <c r="C1291" s="56" t="str">
        <f>작성용!AK1288</f>
        <v>개별종목</v>
      </c>
      <c r="D1291" s="57">
        <f>작성용!T1288</f>
        <v>45600</v>
      </c>
      <c r="E1291" s="58" t="str">
        <f>작성용!B1288</f>
        <v>롯데벤처스(구,롯데액셀러레이터)</v>
      </c>
      <c r="F1291" s="58" t="str">
        <f>작성용!C1288</f>
        <v>재평가</v>
      </c>
      <c r="G1291" s="58" t="str">
        <f>작성용!D1288</f>
        <v>미로</v>
      </c>
      <c r="H1291" s="59">
        <f>작성용!E1288</f>
        <v>1101116700432</v>
      </c>
      <c r="I1291" s="58" t="str">
        <f>작성용!F1288</f>
        <v>A07</v>
      </c>
      <c r="J1291" s="58">
        <f>작성용!G1288</f>
        <v>3</v>
      </c>
      <c r="K1291" s="58" t="str">
        <f>작성용!H1288</f>
        <v>-</v>
      </c>
      <c r="L1291" s="58" t="str">
        <f>작성용!N1288</f>
        <v>연말</v>
      </c>
      <c r="M1291" s="57" t="str">
        <f>작성용!U1288</f>
        <v>2024.09.30</v>
      </c>
      <c r="N1291" s="57">
        <f>작성용!V1288</f>
        <v>45657</v>
      </c>
      <c r="O1291" s="57">
        <f>작성용!W1288</f>
        <v>45663</v>
      </c>
      <c r="P1291" s="57" t="str">
        <f>작성용!X1288</f>
        <v>-</v>
      </c>
      <c r="Q1291" s="58" t="str">
        <f>작성용!AD1288</f>
        <v>심태진</v>
      </c>
      <c r="R1291" s="60">
        <f>작성용!AE1288</f>
        <v>0</v>
      </c>
      <c r="S1291" s="58" t="str">
        <f>작성용!AF1288</f>
        <v>김혜지</v>
      </c>
      <c r="T1291" s="61" t="str">
        <f>작성용!AG1288</f>
        <v>유재호</v>
      </c>
      <c r="U1291" s="61" t="str">
        <f>작성용!AH1288</f>
        <v>유재호</v>
      </c>
      <c r="V1291" s="56">
        <f>작성용!AA1288</f>
        <v>202411</v>
      </c>
      <c r="W1291" s="58" t="str">
        <f>작성용!AC1288</f>
        <v>[A]롯데그룹</v>
      </c>
      <c r="X1291" s="58" t="str">
        <f>작성용!O1288</f>
        <v>경영기획팀김현진</v>
      </c>
      <c r="Y1291" s="58" t="str">
        <f>작성용!P1288</f>
        <v xml:space="preserve">02-2051-1523  </v>
      </c>
      <c r="Z1291" s="58" t="str">
        <f>작성용!Q1288</f>
        <v>hj.kim43@lotte.net</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개별종목</v>
      </c>
      <c r="D1292" s="57">
        <f>작성용!T1289</f>
        <v>45600</v>
      </c>
      <c r="E1292" s="58" t="str">
        <f>작성용!B1289</f>
        <v>롯데벤처스(구,롯데액셀러레이터)</v>
      </c>
      <c r="F1292" s="58" t="str">
        <f>작성용!C1289</f>
        <v>재평가</v>
      </c>
      <c r="G1292" s="58" t="str">
        <f>작성용!D1289</f>
        <v>코너마켓</v>
      </c>
      <c r="H1292" s="59">
        <f>작성용!E1289</f>
        <v>1101116702214</v>
      </c>
      <c r="I1292" s="58" t="str">
        <f>작성용!F1289</f>
        <v>A05</v>
      </c>
      <c r="J1292" s="58">
        <f>작성용!G1289</f>
        <v>2</v>
      </c>
      <c r="K1292" s="58" t="str">
        <f>작성용!H1289</f>
        <v>-</v>
      </c>
      <c r="L1292" s="58" t="str">
        <f>작성용!N1289</f>
        <v>연말</v>
      </c>
      <c r="M1292" s="57" t="str">
        <f>작성용!U1289</f>
        <v>2024.09.30</v>
      </c>
      <c r="N1292" s="57">
        <f>작성용!V1289</f>
        <v>45657</v>
      </c>
      <c r="O1292" s="57">
        <f>작성용!W1289</f>
        <v>45663</v>
      </c>
      <c r="P1292" s="57" t="str">
        <f>작성용!X1289</f>
        <v>-</v>
      </c>
      <c r="Q1292" s="58" t="str">
        <f>작성용!AD1289</f>
        <v>심태진</v>
      </c>
      <c r="R1292" s="60">
        <f>작성용!AE1289</f>
        <v>1</v>
      </c>
      <c r="S1292" s="58" t="str">
        <f>작성용!AF1289</f>
        <v>이가영</v>
      </c>
      <c r="T1292" s="61" t="str">
        <f>작성용!AG1289</f>
        <v>유재호</v>
      </c>
      <c r="U1292" s="61" t="str">
        <f>작성용!AH1289</f>
        <v>유재호</v>
      </c>
      <c r="V1292" s="56">
        <f>작성용!AA1289</f>
        <v>202411</v>
      </c>
      <c r="W1292" s="58" t="str">
        <f>작성용!AC1289</f>
        <v>[A]롯데그룹</v>
      </c>
      <c r="X1292" s="58" t="str">
        <f>작성용!O1289</f>
        <v>경영기획팀김현진</v>
      </c>
      <c r="Y1292" s="58" t="str">
        <f>작성용!P1289</f>
        <v xml:space="preserve">02-2051-1523  </v>
      </c>
      <c r="Z1292" s="58" t="str">
        <f>작성용!Q1289</f>
        <v>hj.kim43@lotte.net</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개별종목</v>
      </c>
      <c r="D1293" s="57">
        <f>작성용!T1290</f>
        <v>45600</v>
      </c>
      <c r="E1293" s="58" t="str">
        <f>작성용!B1290</f>
        <v>롯데벤처스(구,롯데액셀러레이터)</v>
      </c>
      <c r="F1293" s="58" t="str">
        <f>작성용!C1290</f>
        <v>재평가</v>
      </c>
      <c r="G1293" s="58" t="str">
        <f>작성용!D1290</f>
        <v>코너마켓</v>
      </c>
      <c r="H1293" s="59">
        <f>작성용!E1290</f>
        <v>1101116702214</v>
      </c>
      <c r="I1293" s="58" t="str">
        <f>작성용!F1290</f>
        <v>A05</v>
      </c>
      <c r="J1293" s="58">
        <f>작성용!G1290</f>
        <v>77</v>
      </c>
      <c r="K1293" s="58" t="str">
        <f>작성용!H1290</f>
        <v>-</v>
      </c>
      <c r="L1293" s="58" t="str">
        <f>작성용!N1290</f>
        <v>연말</v>
      </c>
      <c r="M1293" s="57" t="str">
        <f>작성용!U1290</f>
        <v>2024.09.30</v>
      </c>
      <c r="N1293" s="57">
        <f>작성용!V1290</f>
        <v>45657</v>
      </c>
      <c r="O1293" s="57">
        <f>작성용!W1290</f>
        <v>45663</v>
      </c>
      <c r="P1293" s="57" t="str">
        <f>작성용!X1290</f>
        <v>-</v>
      </c>
      <c r="Q1293" s="58" t="str">
        <f>작성용!AD1290</f>
        <v>심태진</v>
      </c>
      <c r="R1293" s="60">
        <f>작성용!AE1290</f>
        <v>0</v>
      </c>
      <c r="S1293" s="58" t="str">
        <f>작성용!AF1290</f>
        <v>이가영</v>
      </c>
      <c r="T1293" s="61" t="str">
        <f>작성용!AG1290</f>
        <v>유재호</v>
      </c>
      <c r="U1293" s="61" t="str">
        <f>작성용!AH1290</f>
        <v>유재호</v>
      </c>
      <c r="V1293" s="56">
        <f>작성용!AA1290</f>
        <v>202411</v>
      </c>
      <c r="W1293" s="58" t="str">
        <f>작성용!AC1290</f>
        <v>[A]롯데그룹</v>
      </c>
      <c r="X1293" s="58" t="str">
        <f>작성용!O1290</f>
        <v>경영기획팀김현진</v>
      </c>
      <c r="Y1293" s="58" t="str">
        <f>작성용!P1290</f>
        <v xml:space="preserve">02-2051-1523  </v>
      </c>
      <c r="Z1293" s="58" t="str">
        <f>작성용!Q1290</f>
        <v>hj.kim43@lotte.net</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개별종목</v>
      </c>
      <c r="D1294" s="57">
        <f>작성용!T1291</f>
        <v>45600</v>
      </c>
      <c r="E1294" s="58" t="str">
        <f>작성용!B1291</f>
        <v>롯데벤처스(구,롯데액셀러레이터)</v>
      </c>
      <c r="F1294" s="58" t="str">
        <f>작성용!C1291</f>
        <v>재평가</v>
      </c>
      <c r="G1294" s="58" t="str">
        <f>작성용!D1291</f>
        <v>모어씽즈(구,모어이즈모어)</v>
      </c>
      <c r="H1294" s="59">
        <f>작성용!E1291</f>
        <v>1314110357189</v>
      </c>
      <c r="I1294" s="58" t="str">
        <f>작성용!F1291</f>
        <v>A01</v>
      </c>
      <c r="J1294" s="58">
        <f>작성용!G1291</f>
        <v>0</v>
      </c>
      <c r="K1294" s="58" t="str">
        <f>작성용!H1291</f>
        <v>-</v>
      </c>
      <c r="L1294" s="58" t="str">
        <f>작성용!N1291</f>
        <v>연말</v>
      </c>
      <c r="M1294" s="57" t="str">
        <f>작성용!U1291</f>
        <v>2024.09.30</v>
      </c>
      <c r="N1294" s="57">
        <f>작성용!V1291</f>
        <v>45657</v>
      </c>
      <c r="O1294" s="57">
        <f>작성용!W1291</f>
        <v>45663</v>
      </c>
      <c r="P1294" s="57" t="str">
        <f>작성용!X1291</f>
        <v>-</v>
      </c>
      <c r="Q1294" s="58" t="str">
        <f>작성용!AD1291</f>
        <v>최수민</v>
      </c>
      <c r="R1294" s="60">
        <f>작성용!AE1291</f>
        <v>1</v>
      </c>
      <c r="S1294" s="58" t="str">
        <f>작성용!AF1291</f>
        <v>조영재</v>
      </c>
      <c r="T1294" s="61" t="str">
        <f>작성용!AG1291</f>
        <v>유재호</v>
      </c>
      <c r="U1294" s="61" t="str">
        <f>작성용!AH1291</f>
        <v>유재호</v>
      </c>
      <c r="V1294" s="56">
        <f>작성용!AA1291</f>
        <v>202411</v>
      </c>
      <c r="W1294" s="58" t="str">
        <f>작성용!AC1291</f>
        <v>[A]롯데그룹</v>
      </c>
      <c r="X1294" s="58" t="str">
        <f>작성용!O1291</f>
        <v>경영기획팀김현진</v>
      </c>
      <c r="Y1294" s="58" t="str">
        <f>작성용!P1291</f>
        <v xml:space="preserve">02-2051-1523  </v>
      </c>
      <c r="Z1294" s="58" t="str">
        <f>작성용!Q1291</f>
        <v>hj.kim43@lotte.net</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개별종목</v>
      </c>
      <c r="D1295" s="57">
        <f>작성용!T1292</f>
        <v>45600</v>
      </c>
      <c r="E1295" s="58" t="str">
        <f>작성용!B1292</f>
        <v>롯데벤처스(구,롯데액셀러레이터)</v>
      </c>
      <c r="F1295" s="58" t="str">
        <f>작성용!C1292</f>
        <v>재평가</v>
      </c>
      <c r="G1295" s="58" t="str">
        <f>작성용!D1292</f>
        <v>꽃팜</v>
      </c>
      <c r="H1295" s="59">
        <f>작성용!E1292</f>
        <v>1801111197565</v>
      </c>
      <c r="I1295" s="58" t="str">
        <f>작성용!F1292</f>
        <v>A07</v>
      </c>
      <c r="J1295" s="58">
        <f>작성용!G1292</f>
        <v>0</v>
      </c>
      <c r="K1295" s="58" t="str">
        <f>작성용!H1292</f>
        <v>-</v>
      </c>
      <c r="L1295" s="58" t="str">
        <f>작성용!N1292</f>
        <v>연말</v>
      </c>
      <c r="M1295" s="57" t="str">
        <f>작성용!U1292</f>
        <v>2024.09.30</v>
      </c>
      <c r="N1295" s="57">
        <f>작성용!V1292</f>
        <v>45657</v>
      </c>
      <c r="O1295" s="57">
        <f>작성용!W1292</f>
        <v>45663</v>
      </c>
      <c r="P1295" s="57" t="str">
        <f>작성용!X1292</f>
        <v>-</v>
      </c>
      <c r="Q1295" s="58" t="str">
        <f>작성용!AD1292</f>
        <v>이진주</v>
      </c>
      <c r="R1295" s="60">
        <f>작성용!AE1292</f>
        <v>1</v>
      </c>
      <c r="S1295" s="58" t="str">
        <f>작성용!AF1292</f>
        <v>신승철</v>
      </c>
      <c r="T1295" s="61" t="str">
        <f>작성용!AG1292</f>
        <v>유재호</v>
      </c>
      <c r="U1295" s="61" t="str">
        <f>작성용!AH1292</f>
        <v>유재호</v>
      </c>
      <c r="V1295" s="56">
        <f>작성용!AA1292</f>
        <v>202411</v>
      </c>
      <c r="W1295" s="58" t="str">
        <f>작성용!AC1292</f>
        <v>[A]롯데그룹</v>
      </c>
      <c r="X1295" s="58" t="str">
        <f>작성용!O1292</f>
        <v>경영기획팀김현진</v>
      </c>
      <c r="Y1295" s="58" t="str">
        <f>작성용!P1292</f>
        <v xml:space="preserve">02-2051-1523  </v>
      </c>
      <c r="Z1295" s="58" t="str">
        <f>작성용!Q1292</f>
        <v>hj.kim43@lotte.net</v>
      </c>
      <c r="AA1295" s="56" t="str">
        <f>작성용!AJ1292</f>
        <v>-</v>
      </c>
      <c r="AB1295" s="56">
        <f>작성용!AB1292</f>
        <v>0</v>
      </c>
    </row>
    <row r="1296" spans="1:28" s="12" customFormat="1" ht="16.5" hidden="1" customHeight="1" x14ac:dyDescent="0.3">
      <c r="A1296" s="54">
        <f>작성용!AL1293</f>
        <v>1292</v>
      </c>
      <c r="B1296" s="55" t="str">
        <f>작성용!AI1293</f>
        <v>-</v>
      </c>
      <c r="C1296" s="56" t="str">
        <f>작성용!AK1293</f>
        <v>개별종목</v>
      </c>
      <c r="D1296" s="57">
        <f>작성용!T1293</f>
        <v>45600</v>
      </c>
      <c r="E1296" s="58" t="str">
        <f>작성용!B1293</f>
        <v>롯데벤처스(구,롯데액셀러레이터)</v>
      </c>
      <c r="F1296" s="58" t="str">
        <f>작성용!C1293</f>
        <v>재평가</v>
      </c>
      <c r="G1296" s="58" t="str">
        <f>작성용!D1293</f>
        <v>케어닥</v>
      </c>
      <c r="H1296" s="59">
        <f>작성용!E1293</f>
        <v>1801111151040</v>
      </c>
      <c r="I1296" s="58" t="str">
        <f>작성용!F1293</f>
        <v>A07</v>
      </c>
      <c r="J1296" s="58">
        <f>작성용!G1293</f>
        <v>0</v>
      </c>
      <c r="K1296" s="58" t="str">
        <f>작성용!H1293</f>
        <v>-</v>
      </c>
      <c r="L1296" s="58" t="str">
        <f>작성용!N1293</f>
        <v>연말</v>
      </c>
      <c r="M1296" s="57" t="str">
        <f>작성용!U1293</f>
        <v>2024.09.30</v>
      </c>
      <c r="N1296" s="57">
        <f>작성용!V1293</f>
        <v>45657</v>
      </c>
      <c r="O1296" s="57">
        <f>작성용!W1293</f>
        <v>45663</v>
      </c>
      <c r="P1296" s="57" t="str">
        <f>작성용!X1293</f>
        <v>-</v>
      </c>
      <c r="Q1296" s="58" t="str">
        <f>작성용!AD1293</f>
        <v>김영하</v>
      </c>
      <c r="R1296" s="60">
        <f>작성용!AE1293</f>
        <v>1</v>
      </c>
      <c r="S1296" s="58" t="str">
        <f>작성용!AF1293</f>
        <v>김영하</v>
      </c>
      <c r="T1296" s="61" t="str">
        <f>작성용!AG1293</f>
        <v>유재호</v>
      </c>
      <c r="U1296" s="61" t="str">
        <f>작성용!AH1293</f>
        <v>유재호</v>
      </c>
      <c r="V1296" s="56">
        <f>작성용!AA1293</f>
        <v>202411</v>
      </c>
      <c r="W1296" s="58" t="str">
        <f>작성용!AC1293</f>
        <v>[A]롯데그룹</v>
      </c>
      <c r="X1296" s="58" t="str">
        <f>작성용!O1293</f>
        <v>경영기획팀김현진</v>
      </c>
      <c r="Y1296" s="58" t="str">
        <f>작성용!P1293</f>
        <v xml:space="preserve">02-2051-1523  </v>
      </c>
      <c r="Z1296" s="58" t="str">
        <f>작성용!Q1293</f>
        <v>hj.kim43@lotte.net</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개별종목</v>
      </c>
      <c r="D1297" s="57">
        <f>작성용!T1294</f>
        <v>45600</v>
      </c>
      <c r="E1297" s="58" t="str">
        <f>작성용!B1294</f>
        <v>롯데벤처스(구,롯데액셀러레이터)</v>
      </c>
      <c r="F1297" s="58" t="str">
        <f>작성용!C1294</f>
        <v>재평가</v>
      </c>
      <c r="G1297" s="58" t="str">
        <f>작성용!D1294</f>
        <v>Bear Robotics, Inc.</v>
      </c>
      <c r="H1297" s="59" t="str">
        <f>작성용!E1294</f>
        <v>KBP2019120310</v>
      </c>
      <c r="I1297" s="58" t="str">
        <f>작성용!F1294</f>
        <v>A05</v>
      </c>
      <c r="J1297" s="58">
        <f>작성용!G1294</f>
        <v>0</v>
      </c>
      <c r="K1297" s="58" t="str">
        <f>작성용!H1294</f>
        <v>-</v>
      </c>
      <c r="L1297" s="58" t="str">
        <f>작성용!N1294</f>
        <v>연말</v>
      </c>
      <c r="M1297" s="57" t="str">
        <f>작성용!U1294</f>
        <v>2024.09.30</v>
      </c>
      <c r="N1297" s="57">
        <f>작성용!V1294</f>
        <v>45657</v>
      </c>
      <c r="O1297" s="57">
        <f>작성용!W1294</f>
        <v>45663</v>
      </c>
      <c r="P1297" s="57" t="str">
        <f>작성용!X1294</f>
        <v>-</v>
      </c>
      <c r="Q1297" s="58" t="str">
        <f>작성용!AD1294</f>
        <v>이상민</v>
      </c>
      <c r="R1297" s="60">
        <f>작성용!AE1294</f>
        <v>1</v>
      </c>
      <c r="S1297" s="58" t="str">
        <f>작성용!AF1294</f>
        <v>이상민</v>
      </c>
      <c r="T1297" s="61" t="str">
        <f>작성용!AG1294</f>
        <v>유재호</v>
      </c>
      <c r="U1297" s="61" t="str">
        <f>작성용!AH1294</f>
        <v>유재호</v>
      </c>
      <c r="V1297" s="56">
        <f>작성용!AA1294</f>
        <v>202411</v>
      </c>
      <c r="W1297" s="58" t="str">
        <f>작성용!AC1294</f>
        <v>[A]롯데그룹</v>
      </c>
      <c r="X1297" s="58" t="str">
        <f>작성용!O1294</f>
        <v>경영기획팀김현진</v>
      </c>
      <c r="Y1297" s="58" t="str">
        <f>작성용!P1294</f>
        <v xml:space="preserve">02-2051-1523  </v>
      </c>
      <c r="Z1297" s="58" t="str">
        <f>작성용!Q1294</f>
        <v>hj.kim43@lotte.net</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개별종목</v>
      </c>
      <c r="D1298" s="57">
        <f>작성용!T1295</f>
        <v>45600</v>
      </c>
      <c r="E1298" s="58" t="str">
        <f>작성용!B1295</f>
        <v>롯데벤처스(구,롯데액셀러레이터)</v>
      </c>
      <c r="F1298" s="58" t="str">
        <f>작성용!C1295</f>
        <v>재평가</v>
      </c>
      <c r="G1298" s="58" t="str">
        <f>작성용!D1295</f>
        <v>큐엠아이티</v>
      </c>
      <c r="H1298" s="59">
        <f>작성용!E1295</f>
        <v>1101116927482</v>
      </c>
      <c r="I1298" s="58" t="str">
        <f>작성용!F1295</f>
        <v>A07</v>
      </c>
      <c r="J1298" s="58">
        <f>작성용!G1295</f>
        <v>1</v>
      </c>
      <c r="K1298" s="58" t="str">
        <f>작성용!H1295</f>
        <v>-</v>
      </c>
      <c r="L1298" s="58" t="str">
        <f>작성용!N1295</f>
        <v>연말</v>
      </c>
      <c r="M1298" s="57" t="str">
        <f>작성용!U1295</f>
        <v>2024.09.30</v>
      </c>
      <c r="N1298" s="57">
        <f>작성용!V1295</f>
        <v>45657</v>
      </c>
      <c r="O1298" s="57">
        <f>작성용!W1295</f>
        <v>45663</v>
      </c>
      <c r="P1298" s="57" t="str">
        <f>작성용!X1295</f>
        <v>-</v>
      </c>
      <c r="Q1298" s="58" t="str">
        <f>작성용!AD1295</f>
        <v>서동현</v>
      </c>
      <c r="R1298" s="60">
        <f>작성용!AE1295</f>
        <v>1</v>
      </c>
      <c r="S1298" s="58" t="str">
        <f>작성용!AF1295</f>
        <v>서동현</v>
      </c>
      <c r="T1298" s="61" t="str">
        <f>작성용!AG1295</f>
        <v>유재호</v>
      </c>
      <c r="U1298" s="61" t="str">
        <f>작성용!AH1295</f>
        <v>유재호</v>
      </c>
      <c r="V1298" s="56">
        <f>작성용!AA1295</f>
        <v>202411</v>
      </c>
      <c r="W1298" s="58" t="str">
        <f>작성용!AC1295</f>
        <v>[A]롯데그룹</v>
      </c>
      <c r="X1298" s="58" t="str">
        <f>작성용!O1295</f>
        <v>경영기획팀김현진</v>
      </c>
      <c r="Y1298" s="58" t="str">
        <f>작성용!P1295</f>
        <v xml:space="preserve">02-2051-1523  </v>
      </c>
      <c r="Z1298" s="58" t="str">
        <f>작성용!Q1295</f>
        <v>hj.kim43@lotte.net</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개별종목</v>
      </c>
      <c r="D1299" s="57">
        <f>작성용!T1296</f>
        <v>45600</v>
      </c>
      <c r="E1299" s="58" t="str">
        <f>작성용!B1296</f>
        <v>롯데벤처스(구,롯데액셀러레이터)</v>
      </c>
      <c r="F1299" s="58" t="str">
        <f>작성용!C1296</f>
        <v>재평가</v>
      </c>
      <c r="G1299" s="58" t="str">
        <f>작성용!D1296</f>
        <v>큐엠아이티</v>
      </c>
      <c r="H1299" s="59">
        <f>작성용!E1296</f>
        <v>1101116927482</v>
      </c>
      <c r="I1299" s="58" t="str">
        <f>작성용!F1296</f>
        <v>A07</v>
      </c>
      <c r="J1299" s="58">
        <f>작성용!G1296</f>
        <v>2</v>
      </c>
      <c r="K1299" s="58" t="str">
        <f>작성용!H1296</f>
        <v>-</v>
      </c>
      <c r="L1299" s="58" t="str">
        <f>작성용!N1296</f>
        <v>연말</v>
      </c>
      <c r="M1299" s="57" t="str">
        <f>작성용!U1296</f>
        <v>2024.09.30</v>
      </c>
      <c r="N1299" s="57">
        <f>작성용!V1296</f>
        <v>45657</v>
      </c>
      <c r="O1299" s="57">
        <f>작성용!W1296</f>
        <v>45663</v>
      </c>
      <c r="P1299" s="57" t="str">
        <f>작성용!X1296</f>
        <v>-</v>
      </c>
      <c r="Q1299" s="58" t="str">
        <f>작성용!AD1296</f>
        <v>서동현</v>
      </c>
      <c r="R1299" s="60">
        <f>작성용!AE1296</f>
        <v>0</v>
      </c>
      <c r="S1299" s="58" t="str">
        <f>작성용!AF1296</f>
        <v>서동현</v>
      </c>
      <c r="T1299" s="61" t="str">
        <f>작성용!AG1296</f>
        <v>유재호</v>
      </c>
      <c r="U1299" s="61" t="str">
        <f>작성용!AH1296</f>
        <v>유재호</v>
      </c>
      <c r="V1299" s="56">
        <f>작성용!AA1296</f>
        <v>202411</v>
      </c>
      <c r="W1299" s="58" t="str">
        <f>작성용!AC1296</f>
        <v>[A]롯데그룹</v>
      </c>
      <c r="X1299" s="58" t="str">
        <f>작성용!O1296</f>
        <v>경영기획팀김현진</v>
      </c>
      <c r="Y1299" s="58" t="str">
        <f>작성용!P1296</f>
        <v xml:space="preserve">02-2051-1523  </v>
      </c>
      <c r="Z1299" s="58" t="str">
        <f>작성용!Q1296</f>
        <v>hj.kim43@lotte.net</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개별종목</v>
      </c>
      <c r="D1300" s="57">
        <f>작성용!T1297</f>
        <v>45600</v>
      </c>
      <c r="E1300" s="58" t="str">
        <f>작성용!B1297</f>
        <v>롯데벤처스(구,롯데액셀러레이터)</v>
      </c>
      <c r="F1300" s="58" t="str">
        <f>작성용!C1297</f>
        <v>재평가</v>
      </c>
      <c r="G1300" s="58" t="str">
        <f>작성용!D1297</f>
        <v>서울언니들</v>
      </c>
      <c r="H1300" s="59">
        <f>작성용!E1297</f>
        <v>1101116814176</v>
      </c>
      <c r="I1300" s="58" t="str">
        <f>작성용!F1297</f>
        <v>A05</v>
      </c>
      <c r="J1300" s="58">
        <f>작성용!G1297</f>
        <v>77</v>
      </c>
      <c r="K1300" s="58" t="str">
        <f>작성용!H1297</f>
        <v>-</v>
      </c>
      <c r="L1300" s="58" t="str">
        <f>작성용!N1297</f>
        <v>연말</v>
      </c>
      <c r="M1300" s="57" t="str">
        <f>작성용!U1297</f>
        <v>2024.09.30</v>
      </c>
      <c r="N1300" s="57">
        <f>작성용!V1297</f>
        <v>45657</v>
      </c>
      <c r="O1300" s="57">
        <f>작성용!W1297</f>
        <v>45663</v>
      </c>
      <c r="P1300" s="57" t="str">
        <f>작성용!X1297</f>
        <v>-</v>
      </c>
      <c r="Q1300" s="58" t="str">
        <f>작성용!AD1297</f>
        <v>정재형</v>
      </c>
      <c r="R1300" s="60">
        <f>작성용!AE1297</f>
        <v>1</v>
      </c>
      <c r="S1300" s="58" t="str">
        <f>작성용!AF1297</f>
        <v>정병열</v>
      </c>
      <c r="T1300" s="61" t="str">
        <f>작성용!AG1297</f>
        <v>유재호</v>
      </c>
      <c r="U1300" s="61" t="str">
        <f>작성용!AH1297</f>
        <v>유재호</v>
      </c>
      <c r="V1300" s="56">
        <f>작성용!AA1297</f>
        <v>202411</v>
      </c>
      <c r="W1300" s="58" t="str">
        <f>작성용!AC1297</f>
        <v>[A]롯데그룹</v>
      </c>
      <c r="X1300" s="58" t="str">
        <f>작성용!O1297</f>
        <v>경영기획팀김현진</v>
      </c>
      <c r="Y1300" s="58" t="str">
        <f>작성용!P1297</f>
        <v xml:space="preserve">02-2051-1523  </v>
      </c>
      <c r="Z1300" s="58" t="str">
        <f>작성용!Q1297</f>
        <v>hj.kim43@lotte.net</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개별종목</v>
      </c>
      <c r="D1301" s="57">
        <f>작성용!T1298</f>
        <v>45600</v>
      </c>
      <c r="E1301" s="58" t="str">
        <f>작성용!B1298</f>
        <v>롯데벤처스(구,롯데액셀러레이터)</v>
      </c>
      <c r="F1301" s="58" t="str">
        <f>작성용!C1298</f>
        <v>재평가</v>
      </c>
      <c r="G1301" s="58" t="str">
        <f>작성용!D1298</f>
        <v>서울언니들</v>
      </c>
      <c r="H1301" s="59">
        <f>작성용!E1298</f>
        <v>1101116814176</v>
      </c>
      <c r="I1301" s="58" t="str">
        <f>작성용!F1298</f>
        <v>A07</v>
      </c>
      <c r="J1301" s="58">
        <f>작성용!G1298</f>
        <v>2</v>
      </c>
      <c r="K1301" s="58" t="str">
        <f>작성용!H1298</f>
        <v>-</v>
      </c>
      <c r="L1301" s="58" t="str">
        <f>작성용!N1298</f>
        <v>연말</v>
      </c>
      <c r="M1301" s="57" t="str">
        <f>작성용!U1298</f>
        <v>2024.09.30</v>
      </c>
      <c r="N1301" s="57">
        <f>작성용!V1298</f>
        <v>45657</v>
      </c>
      <c r="O1301" s="57">
        <f>작성용!W1298</f>
        <v>45663</v>
      </c>
      <c r="P1301" s="57" t="str">
        <f>작성용!X1298</f>
        <v>-</v>
      </c>
      <c r="Q1301" s="58" t="str">
        <f>작성용!AD1298</f>
        <v>정재형</v>
      </c>
      <c r="R1301" s="60">
        <f>작성용!AE1298</f>
        <v>0</v>
      </c>
      <c r="S1301" s="58" t="str">
        <f>작성용!AF1298</f>
        <v>정병열</v>
      </c>
      <c r="T1301" s="61" t="str">
        <f>작성용!AG1298</f>
        <v>유재호</v>
      </c>
      <c r="U1301" s="61" t="str">
        <f>작성용!AH1298</f>
        <v>유재호</v>
      </c>
      <c r="V1301" s="56">
        <f>작성용!AA1298</f>
        <v>202411</v>
      </c>
      <c r="W1301" s="58" t="str">
        <f>작성용!AC1298</f>
        <v>[A]롯데그룹</v>
      </c>
      <c r="X1301" s="58" t="str">
        <f>작성용!O1298</f>
        <v>경영기획팀김현진</v>
      </c>
      <c r="Y1301" s="58" t="str">
        <f>작성용!P1298</f>
        <v xml:space="preserve">02-2051-1523  </v>
      </c>
      <c r="Z1301" s="58" t="str">
        <f>작성용!Q1298</f>
        <v>hj.kim43@lotte.net</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개별종목</v>
      </c>
      <c r="D1302" s="57">
        <f>작성용!T1299</f>
        <v>45600</v>
      </c>
      <c r="E1302" s="58" t="str">
        <f>작성용!B1299</f>
        <v>롯데벤처스(구,롯데액셀러레이터)</v>
      </c>
      <c r="F1302" s="58" t="str">
        <f>작성용!C1299</f>
        <v>재평가</v>
      </c>
      <c r="G1302" s="58" t="str">
        <f>작성용!D1299</f>
        <v>서울언니들</v>
      </c>
      <c r="H1302" s="59">
        <f>작성용!E1299</f>
        <v>1101116814176</v>
      </c>
      <c r="I1302" s="58" t="str">
        <f>작성용!F1299</f>
        <v>A07</v>
      </c>
      <c r="J1302" s="58">
        <f>작성용!G1299</f>
        <v>77</v>
      </c>
      <c r="K1302" s="58" t="str">
        <f>작성용!H1299</f>
        <v>-</v>
      </c>
      <c r="L1302" s="58" t="str">
        <f>작성용!N1299</f>
        <v>연말</v>
      </c>
      <c r="M1302" s="57" t="str">
        <f>작성용!U1299</f>
        <v>2024.09.30</v>
      </c>
      <c r="N1302" s="57">
        <f>작성용!V1299</f>
        <v>45657</v>
      </c>
      <c r="O1302" s="57">
        <f>작성용!W1299</f>
        <v>45663</v>
      </c>
      <c r="P1302" s="57" t="str">
        <f>작성용!X1299</f>
        <v>-</v>
      </c>
      <c r="Q1302" s="58" t="str">
        <f>작성용!AD1299</f>
        <v>정재형</v>
      </c>
      <c r="R1302" s="60">
        <f>작성용!AE1299</f>
        <v>0</v>
      </c>
      <c r="S1302" s="58" t="str">
        <f>작성용!AF1299</f>
        <v>정병열</v>
      </c>
      <c r="T1302" s="61" t="str">
        <f>작성용!AG1299</f>
        <v>유재호</v>
      </c>
      <c r="U1302" s="61" t="str">
        <f>작성용!AH1299</f>
        <v>유재호</v>
      </c>
      <c r="V1302" s="56">
        <f>작성용!AA1299</f>
        <v>202411</v>
      </c>
      <c r="W1302" s="58" t="str">
        <f>작성용!AC1299</f>
        <v>[A]롯데그룹</v>
      </c>
      <c r="X1302" s="58" t="str">
        <f>작성용!O1299</f>
        <v>경영기획팀김현진</v>
      </c>
      <c r="Y1302" s="58" t="str">
        <f>작성용!P1299</f>
        <v xml:space="preserve">02-2051-1523  </v>
      </c>
      <c r="Z1302" s="58" t="str">
        <f>작성용!Q1299</f>
        <v>hj.kim43@lotte.net</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개별종목</v>
      </c>
      <c r="D1303" s="57">
        <f>작성용!T1300</f>
        <v>45600</v>
      </c>
      <c r="E1303" s="58" t="str">
        <f>작성용!B1300</f>
        <v>롯데벤처스(구,롯데액셀러레이터)</v>
      </c>
      <c r="F1303" s="58" t="str">
        <f>작성용!C1300</f>
        <v>재평가</v>
      </c>
      <c r="G1303" s="58" t="str">
        <f>작성용!D1300</f>
        <v>서울언니들</v>
      </c>
      <c r="H1303" s="59">
        <f>작성용!E1300</f>
        <v>1101116814176</v>
      </c>
      <c r="I1303" s="58" t="str">
        <f>작성용!F1300</f>
        <v>A07</v>
      </c>
      <c r="J1303" s="58">
        <f>작성용!G1300</f>
        <v>771</v>
      </c>
      <c r="K1303" s="58" t="str">
        <f>작성용!H1300</f>
        <v>-</v>
      </c>
      <c r="L1303" s="58" t="str">
        <f>작성용!N1300</f>
        <v>연말</v>
      </c>
      <c r="M1303" s="57" t="str">
        <f>작성용!U1300</f>
        <v>2024.09.30</v>
      </c>
      <c r="N1303" s="57">
        <f>작성용!V1300</f>
        <v>45657</v>
      </c>
      <c r="O1303" s="57">
        <f>작성용!W1300</f>
        <v>45663</v>
      </c>
      <c r="P1303" s="57" t="str">
        <f>작성용!X1300</f>
        <v>-</v>
      </c>
      <c r="Q1303" s="58" t="str">
        <f>작성용!AD1300</f>
        <v>정재형</v>
      </c>
      <c r="R1303" s="60">
        <f>작성용!AE1300</f>
        <v>0</v>
      </c>
      <c r="S1303" s="58" t="str">
        <f>작성용!AF1300</f>
        <v>정병열</v>
      </c>
      <c r="T1303" s="61" t="str">
        <f>작성용!AG1300</f>
        <v>유재호</v>
      </c>
      <c r="U1303" s="61" t="str">
        <f>작성용!AH1300</f>
        <v>유재호</v>
      </c>
      <c r="V1303" s="56">
        <f>작성용!AA1300</f>
        <v>202411</v>
      </c>
      <c r="W1303" s="58" t="str">
        <f>작성용!AC1300</f>
        <v>[A]롯데그룹</v>
      </c>
      <c r="X1303" s="58" t="str">
        <f>작성용!O1300</f>
        <v>경영기획팀김현진</v>
      </c>
      <c r="Y1303" s="58" t="str">
        <f>작성용!P1300</f>
        <v xml:space="preserve">02-2051-1523  </v>
      </c>
      <c r="Z1303" s="58" t="str">
        <f>작성용!Q1300</f>
        <v>hj.kim43@lotte.net</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개별종목</v>
      </c>
      <c r="D1304" s="57">
        <f>작성용!T1301</f>
        <v>45600</v>
      </c>
      <c r="E1304" s="58" t="str">
        <f>작성용!B1301</f>
        <v>롯데벤처스(구,롯데액셀러레이터)</v>
      </c>
      <c r="F1304" s="58" t="str">
        <f>작성용!C1301</f>
        <v>재평가</v>
      </c>
      <c r="G1304" s="58" t="str">
        <f>작성용!D1301</f>
        <v>페이타랩</v>
      </c>
      <c r="H1304" s="59">
        <f>작성용!E1301</f>
        <v>1801111142479</v>
      </c>
      <c r="I1304" s="58" t="str">
        <f>작성용!F1301</f>
        <v>A07</v>
      </c>
      <c r="J1304" s="58">
        <f>작성용!G1301</f>
        <v>1</v>
      </c>
      <c r="K1304" s="58" t="str">
        <f>작성용!H1301</f>
        <v>-</v>
      </c>
      <c r="L1304" s="58" t="str">
        <f>작성용!N1301</f>
        <v>연말</v>
      </c>
      <c r="M1304" s="57" t="str">
        <f>작성용!U1301</f>
        <v>2024.09.30</v>
      </c>
      <c r="N1304" s="57">
        <f>작성용!V1301</f>
        <v>45657</v>
      </c>
      <c r="O1304" s="57">
        <f>작성용!W1301</f>
        <v>45663</v>
      </c>
      <c r="P1304" s="57" t="str">
        <f>작성용!X1301</f>
        <v>-</v>
      </c>
      <c r="Q1304" s="58" t="str">
        <f>작성용!AD1301</f>
        <v>원정우</v>
      </c>
      <c r="R1304" s="60">
        <f>작성용!AE1301</f>
        <v>1</v>
      </c>
      <c r="S1304" s="58" t="str">
        <f>작성용!AF1301</f>
        <v>이석중</v>
      </c>
      <c r="T1304" s="61" t="str">
        <f>작성용!AG1301</f>
        <v>유재호</v>
      </c>
      <c r="U1304" s="61" t="str">
        <f>작성용!AH1301</f>
        <v>유재호</v>
      </c>
      <c r="V1304" s="56">
        <f>작성용!AA1301</f>
        <v>202411</v>
      </c>
      <c r="W1304" s="58" t="str">
        <f>작성용!AC1301</f>
        <v>[A]롯데그룹</v>
      </c>
      <c r="X1304" s="58" t="str">
        <f>작성용!O1301</f>
        <v>경영기획팀김현진</v>
      </c>
      <c r="Y1304" s="58" t="str">
        <f>작성용!P1301</f>
        <v xml:space="preserve">02-2051-1523  </v>
      </c>
      <c r="Z1304" s="58" t="str">
        <f>작성용!Q1301</f>
        <v>hj.kim43@lotte.net</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개별종목</v>
      </c>
      <c r="D1305" s="57">
        <f>작성용!T1302</f>
        <v>45600</v>
      </c>
      <c r="E1305" s="58" t="str">
        <f>작성용!B1302</f>
        <v>롯데벤처스(구,롯데액셀러레이터)</v>
      </c>
      <c r="F1305" s="58" t="str">
        <f>작성용!C1302</f>
        <v>재평가</v>
      </c>
      <c r="G1305" s="58" t="str">
        <f>작성용!D1302</f>
        <v>페이타랩</v>
      </c>
      <c r="H1305" s="59">
        <f>작성용!E1302</f>
        <v>1801111142479</v>
      </c>
      <c r="I1305" s="58" t="str">
        <f>작성용!F1302</f>
        <v>A07</v>
      </c>
      <c r="J1305" s="58">
        <f>작성용!G1302</f>
        <v>2</v>
      </c>
      <c r="K1305" s="58" t="str">
        <f>작성용!H1302</f>
        <v>-</v>
      </c>
      <c r="L1305" s="58" t="str">
        <f>작성용!N1302</f>
        <v>연말</v>
      </c>
      <c r="M1305" s="57" t="str">
        <f>작성용!U1302</f>
        <v>2024.09.30</v>
      </c>
      <c r="N1305" s="57">
        <f>작성용!V1302</f>
        <v>45657</v>
      </c>
      <c r="O1305" s="57">
        <f>작성용!W1302</f>
        <v>45663</v>
      </c>
      <c r="P1305" s="57" t="str">
        <f>작성용!X1302</f>
        <v>-</v>
      </c>
      <c r="Q1305" s="58" t="str">
        <f>작성용!AD1302</f>
        <v>원정우</v>
      </c>
      <c r="R1305" s="60">
        <f>작성용!AE1302</f>
        <v>0</v>
      </c>
      <c r="S1305" s="58" t="str">
        <f>작성용!AF1302</f>
        <v>이석중</v>
      </c>
      <c r="T1305" s="61" t="str">
        <f>작성용!AG1302</f>
        <v>유재호</v>
      </c>
      <c r="U1305" s="61" t="str">
        <f>작성용!AH1302</f>
        <v>유재호</v>
      </c>
      <c r="V1305" s="56">
        <f>작성용!AA1302</f>
        <v>202411</v>
      </c>
      <c r="W1305" s="58" t="str">
        <f>작성용!AC1302</f>
        <v>[A]롯데그룹</v>
      </c>
      <c r="X1305" s="58" t="str">
        <f>작성용!O1302</f>
        <v>경영기획팀김현진</v>
      </c>
      <c r="Y1305" s="58" t="str">
        <f>작성용!P1302</f>
        <v xml:space="preserve">02-2051-1523  </v>
      </c>
      <c r="Z1305" s="58" t="str">
        <f>작성용!Q1302</f>
        <v>hj.kim43@lotte.net</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개별종목</v>
      </c>
      <c r="D1306" s="57">
        <f>작성용!T1303</f>
        <v>45600</v>
      </c>
      <c r="E1306" s="58" t="str">
        <f>작성용!B1303</f>
        <v>롯데벤처스(구,롯데액셀러레이터)</v>
      </c>
      <c r="F1306" s="58" t="str">
        <f>작성용!C1303</f>
        <v>재평가</v>
      </c>
      <c r="G1306" s="58" t="str">
        <f>작성용!D1303</f>
        <v>페이타랩</v>
      </c>
      <c r="H1306" s="59">
        <f>작성용!E1303</f>
        <v>1801111142479</v>
      </c>
      <c r="I1306" s="58" t="str">
        <f>작성용!F1303</f>
        <v>A07</v>
      </c>
      <c r="J1306" s="58">
        <f>작성용!G1303</f>
        <v>77</v>
      </c>
      <c r="K1306" s="58" t="str">
        <f>작성용!H1303</f>
        <v>-</v>
      </c>
      <c r="L1306" s="58" t="str">
        <f>작성용!N1303</f>
        <v>연말</v>
      </c>
      <c r="M1306" s="57" t="str">
        <f>작성용!U1303</f>
        <v>2024.09.30</v>
      </c>
      <c r="N1306" s="57">
        <f>작성용!V1303</f>
        <v>45657</v>
      </c>
      <c r="O1306" s="57">
        <f>작성용!W1303</f>
        <v>45663</v>
      </c>
      <c r="P1306" s="57" t="str">
        <f>작성용!X1303</f>
        <v>-</v>
      </c>
      <c r="Q1306" s="58" t="str">
        <f>작성용!AD1303</f>
        <v>원정우</v>
      </c>
      <c r="R1306" s="60">
        <f>작성용!AE1303</f>
        <v>0</v>
      </c>
      <c r="S1306" s="58" t="str">
        <f>작성용!AF1303</f>
        <v>이석중</v>
      </c>
      <c r="T1306" s="61" t="str">
        <f>작성용!AG1303</f>
        <v>유재호</v>
      </c>
      <c r="U1306" s="61" t="str">
        <f>작성용!AH1303</f>
        <v>유재호</v>
      </c>
      <c r="V1306" s="56">
        <f>작성용!AA1303</f>
        <v>202411</v>
      </c>
      <c r="W1306" s="58" t="str">
        <f>작성용!AC1303</f>
        <v>[A]롯데그룹</v>
      </c>
      <c r="X1306" s="58" t="str">
        <f>작성용!O1303</f>
        <v>경영기획팀김현진</v>
      </c>
      <c r="Y1306" s="58" t="str">
        <f>작성용!P1303</f>
        <v xml:space="preserve">02-2051-1523  </v>
      </c>
      <c r="Z1306" s="58" t="str">
        <f>작성용!Q1303</f>
        <v>hj.kim43@lotte.net</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개별종목</v>
      </c>
      <c r="D1307" s="57">
        <f>작성용!T1304</f>
        <v>45600</v>
      </c>
      <c r="E1307" s="58" t="str">
        <f>작성용!B1304</f>
        <v>롯데벤처스(구,롯데액셀러레이터)</v>
      </c>
      <c r="F1307" s="58" t="str">
        <f>작성용!C1304</f>
        <v>재평가</v>
      </c>
      <c r="G1307" s="58" t="str">
        <f>작성용!D1304</f>
        <v>페이타랩</v>
      </c>
      <c r="H1307" s="59">
        <f>작성용!E1304</f>
        <v>1801111142479</v>
      </c>
      <c r="I1307" s="58" t="str">
        <f>작성용!F1304</f>
        <v>A07</v>
      </c>
      <c r="J1307" s="58">
        <f>작성용!G1304</f>
        <v>771</v>
      </c>
      <c r="K1307" s="58" t="str">
        <f>작성용!H1304</f>
        <v>-</v>
      </c>
      <c r="L1307" s="58" t="str">
        <f>작성용!N1304</f>
        <v>연말</v>
      </c>
      <c r="M1307" s="57" t="str">
        <f>작성용!U1304</f>
        <v>2024.09.30</v>
      </c>
      <c r="N1307" s="57">
        <f>작성용!V1304</f>
        <v>45657</v>
      </c>
      <c r="O1307" s="57">
        <f>작성용!W1304</f>
        <v>45663</v>
      </c>
      <c r="P1307" s="57" t="str">
        <f>작성용!X1304</f>
        <v>-</v>
      </c>
      <c r="Q1307" s="58" t="str">
        <f>작성용!AD1304</f>
        <v>원정우</v>
      </c>
      <c r="R1307" s="60">
        <f>작성용!AE1304</f>
        <v>0</v>
      </c>
      <c r="S1307" s="58" t="str">
        <f>작성용!AF1304</f>
        <v>이석중</v>
      </c>
      <c r="T1307" s="61" t="str">
        <f>작성용!AG1304</f>
        <v>유재호</v>
      </c>
      <c r="U1307" s="61" t="str">
        <f>작성용!AH1304</f>
        <v>유재호</v>
      </c>
      <c r="V1307" s="56">
        <f>작성용!AA1304</f>
        <v>202411</v>
      </c>
      <c r="W1307" s="58" t="str">
        <f>작성용!AC1304</f>
        <v>[A]롯데그룹</v>
      </c>
      <c r="X1307" s="58" t="str">
        <f>작성용!O1304</f>
        <v>경영기획팀김현진</v>
      </c>
      <c r="Y1307" s="58" t="str">
        <f>작성용!P1304</f>
        <v xml:space="preserve">02-2051-1523  </v>
      </c>
      <c r="Z1307" s="58" t="str">
        <f>작성용!Q1304</f>
        <v>hj.kim43@lotte.net</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개별종목</v>
      </c>
      <c r="D1308" s="57">
        <f>작성용!T1305</f>
        <v>45600</v>
      </c>
      <c r="E1308" s="58" t="str">
        <f>작성용!B1305</f>
        <v>롯데벤처스(구,롯데액셀러레이터)</v>
      </c>
      <c r="F1308" s="58" t="str">
        <f>작성용!C1305</f>
        <v>재평가</v>
      </c>
      <c r="G1308" s="58" t="str">
        <f>작성용!D1305</f>
        <v>에임트</v>
      </c>
      <c r="H1308" s="59">
        <f>작성용!E1305</f>
        <v>1701110605602</v>
      </c>
      <c r="I1308" s="58" t="str">
        <f>작성용!F1305</f>
        <v>A07</v>
      </c>
      <c r="J1308" s="58">
        <f>작성용!G1305</f>
        <v>0</v>
      </c>
      <c r="K1308" s="58" t="str">
        <f>작성용!H1305</f>
        <v>-</v>
      </c>
      <c r="L1308" s="58" t="str">
        <f>작성용!N1305</f>
        <v>연말</v>
      </c>
      <c r="M1308" s="57" t="str">
        <f>작성용!U1305</f>
        <v>2024.09.30</v>
      </c>
      <c r="N1308" s="57">
        <f>작성용!V1305</f>
        <v>45657</v>
      </c>
      <c r="O1308" s="57">
        <f>작성용!W1305</f>
        <v>45663</v>
      </c>
      <c r="P1308" s="57" t="str">
        <f>작성용!X1305</f>
        <v>-</v>
      </c>
      <c r="Q1308" s="58" t="str">
        <f>작성용!AD1305</f>
        <v>서동현</v>
      </c>
      <c r="R1308" s="60">
        <f>작성용!AE1305</f>
        <v>1</v>
      </c>
      <c r="S1308" s="58" t="str">
        <f>작성용!AF1305</f>
        <v>서동현</v>
      </c>
      <c r="T1308" s="61" t="str">
        <f>작성용!AG1305</f>
        <v>유재호</v>
      </c>
      <c r="U1308" s="61" t="str">
        <f>작성용!AH1305</f>
        <v>유재호</v>
      </c>
      <c r="V1308" s="56">
        <f>작성용!AA1305</f>
        <v>202411</v>
      </c>
      <c r="W1308" s="58" t="str">
        <f>작성용!AC1305</f>
        <v>[A]롯데그룹</v>
      </c>
      <c r="X1308" s="58" t="str">
        <f>작성용!O1305</f>
        <v>경영기획팀김현진</v>
      </c>
      <c r="Y1308" s="58" t="str">
        <f>작성용!P1305</f>
        <v xml:space="preserve">02-2051-1523  </v>
      </c>
      <c r="Z1308" s="58" t="str">
        <f>작성용!Q1305</f>
        <v>hj.kim43@lotte.net</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개별종목</v>
      </c>
      <c r="D1309" s="57">
        <f>작성용!T1306</f>
        <v>45600</v>
      </c>
      <c r="E1309" s="58" t="str">
        <f>작성용!B1306</f>
        <v>롯데벤처스(구,롯데액셀러레이터)</v>
      </c>
      <c r="F1309" s="58" t="str">
        <f>작성용!C1306</f>
        <v>재평가</v>
      </c>
      <c r="G1309" s="58" t="str">
        <f>작성용!D1306</f>
        <v>엔피프틴</v>
      </c>
      <c r="H1309" s="59">
        <f>작성용!E1306</f>
        <v>1101115642495</v>
      </c>
      <c r="I1309" s="58" t="str">
        <f>작성용!F1306</f>
        <v>A07</v>
      </c>
      <c r="J1309" s="58">
        <f>작성용!G1306</f>
        <v>0</v>
      </c>
      <c r="K1309" s="58" t="str">
        <f>작성용!H1306</f>
        <v>-</v>
      </c>
      <c r="L1309" s="58" t="str">
        <f>작성용!N1306</f>
        <v>연말</v>
      </c>
      <c r="M1309" s="57" t="str">
        <f>작성용!U1306</f>
        <v>2024.09.30</v>
      </c>
      <c r="N1309" s="57">
        <f>작성용!V1306</f>
        <v>45657</v>
      </c>
      <c r="O1309" s="57">
        <f>작성용!W1306</f>
        <v>45663</v>
      </c>
      <c r="P1309" s="57" t="str">
        <f>작성용!X1306</f>
        <v>-</v>
      </c>
      <c r="Q1309" s="58" t="str">
        <f>작성용!AD1306</f>
        <v>심태진</v>
      </c>
      <c r="R1309" s="60">
        <f>작성용!AE1306</f>
        <v>1</v>
      </c>
      <c r="S1309" s="58" t="str">
        <f>작성용!AF1306</f>
        <v>정은지</v>
      </c>
      <c r="T1309" s="61" t="str">
        <f>작성용!AG1306</f>
        <v>유재호</v>
      </c>
      <c r="U1309" s="61" t="str">
        <f>작성용!AH1306</f>
        <v>유재호</v>
      </c>
      <c r="V1309" s="56">
        <f>작성용!AA1306</f>
        <v>202411</v>
      </c>
      <c r="W1309" s="58" t="str">
        <f>작성용!AC1306</f>
        <v>[A]롯데그룹</v>
      </c>
      <c r="X1309" s="58" t="str">
        <f>작성용!O1306</f>
        <v>경영기획팀김현진</v>
      </c>
      <c r="Y1309" s="58" t="str">
        <f>작성용!P1306</f>
        <v xml:space="preserve">02-2051-1523  </v>
      </c>
      <c r="Z1309" s="58" t="str">
        <f>작성용!Q1306</f>
        <v>hj.kim43@lotte.net</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개별종목</v>
      </c>
      <c r="D1310" s="57">
        <f>작성용!T1307</f>
        <v>45600</v>
      </c>
      <c r="E1310" s="58" t="str">
        <f>작성용!B1307</f>
        <v>롯데벤처스(구,롯데액셀러레이터)</v>
      </c>
      <c r="F1310" s="58" t="str">
        <f>작성용!C1307</f>
        <v>재평가</v>
      </c>
      <c r="G1310" s="58" t="str">
        <f>작성용!D1307</f>
        <v>엔피프틴</v>
      </c>
      <c r="H1310" s="59">
        <f>작성용!E1307</f>
        <v>1101115642495</v>
      </c>
      <c r="I1310" s="58" t="str">
        <f>작성용!F1307</f>
        <v>A05</v>
      </c>
      <c r="J1310" s="58">
        <f>작성용!G1307</f>
        <v>0</v>
      </c>
      <c r="K1310" s="58" t="str">
        <f>작성용!H1307</f>
        <v>-</v>
      </c>
      <c r="L1310" s="58" t="str">
        <f>작성용!N1307</f>
        <v>연말</v>
      </c>
      <c r="M1310" s="57" t="str">
        <f>작성용!U1307</f>
        <v>2024.09.30</v>
      </c>
      <c r="N1310" s="57">
        <f>작성용!V1307</f>
        <v>45657</v>
      </c>
      <c r="O1310" s="57">
        <f>작성용!W1307</f>
        <v>45663</v>
      </c>
      <c r="P1310" s="57" t="str">
        <f>작성용!X1307</f>
        <v>-</v>
      </c>
      <c r="Q1310" s="58" t="str">
        <f>작성용!AD1307</f>
        <v>심태진</v>
      </c>
      <c r="R1310" s="60">
        <f>작성용!AE1307</f>
        <v>0</v>
      </c>
      <c r="S1310" s="58" t="str">
        <f>작성용!AF1307</f>
        <v>정은지</v>
      </c>
      <c r="T1310" s="61" t="str">
        <f>작성용!AG1307</f>
        <v>유재호</v>
      </c>
      <c r="U1310" s="61" t="str">
        <f>작성용!AH1307</f>
        <v>유재호</v>
      </c>
      <c r="V1310" s="56">
        <f>작성용!AA1307</f>
        <v>202411</v>
      </c>
      <c r="W1310" s="58" t="str">
        <f>작성용!AC1307</f>
        <v>[A]롯데그룹</v>
      </c>
      <c r="X1310" s="58" t="str">
        <f>작성용!O1307</f>
        <v>경영기획팀김현진</v>
      </c>
      <c r="Y1310" s="58" t="str">
        <f>작성용!P1307</f>
        <v xml:space="preserve">02-2051-1523  </v>
      </c>
      <c r="Z1310" s="58" t="str">
        <f>작성용!Q1307</f>
        <v>hj.kim43@lotte.net</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개별종목</v>
      </c>
      <c r="D1311" s="57">
        <f>작성용!T1308</f>
        <v>45600</v>
      </c>
      <c r="E1311" s="58" t="str">
        <f>작성용!B1308</f>
        <v>롯데벤처스(구,롯데액셀러레이터)</v>
      </c>
      <c r="F1311" s="58" t="str">
        <f>작성용!C1308</f>
        <v>신규</v>
      </c>
      <c r="G1311" s="58" t="str">
        <f>작성용!D1308</f>
        <v>Cura Patient</v>
      </c>
      <c r="H1311" s="59" t="str">
        <f>작성용!E1308</f>
        <v>KBP2024110022</v>
      </c>
      <c r="I1311" s="58" t="str">
        <f>작성용!F1308</f>
        <v>A01</v>
      </c>
      <c r="J1311" s="58">
        <f>작성용!G1308</f>
        <v>0</v>
      </c>
      <c r="K1311" s="58" t="str">
        <f>작성용!H1308</f>
        <v>-</v>
      </c>
      <c r="L1311" s="58" t="str">
        <f>작성용!N1308</f>
        <v>연말</v>
      </c>
      <c r="M1311" s="57" t="str">
        <f>작성용!U1308</f>
        <v>2024.09.30</v>
      </c>
      <c r="N1311" s="57">
        <f>작성용!V1308</f>
        <v>45657</v>
      </c>
      <c r="O1311" s="57">
        <f>작성용!W1308</f>
        <v>45663</v>
      </c>
      <c r="P1311" s="57" t="str">
        <f>작성용!X1308</f>
        <v>-</v>
      </c>
      <c r="Q1311" s="58" t="str">
        <f>작성용!AD1308</f>
        <v>서경덕</v>
      </c>
      <c r="R1311" s="60">
        <f>작성용!AE1308</f>
        <v>1</v>
      </c>
      <c r="S1311" s="58" t="str">
        <f>작성용!AF1308</f>
        <v>신규</v>
      </c>
      <c r="T1311" s="61" t="str">
        <f>작성용!AG1308</f>
        <v>유재호</v>
      </c>
      <c r="U1311" s="61" t="str">
        <f>작성용!AH1308</f>
        <v>유재호</v>
      </c>
      <c r="V1311" s="56">
        <f>작성용!AA1308</f>
        <v>202411</v>
      </c>
      <c r="W1311" s="58" t="str">
        <f>작성용!AC1308</f>
        <v>[A]롯데그룹</v>
      </c>
      <c r="X1311" s="58" t="str">
        <f>작성용!O1308</f>
        <v>경영기획팀김현진</v>
      </c>
      <c r="Y1311" s="58" t="str">
        <f>작성용!P1308</f>
        <v xml:space="preserve">02-2051-1523  </v>
      </c>
      <c r="Z1311" s="58" t="str">
        <f>작성용!Q1308</f>
        <v>hj.kim43@lotte.net</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개별종목</v>
      </c>
      <c r="D1312" s="57">
        <f>작성용!T1309</f>
        <v>45600</v>
      </c>
      <c r="E1312" s="58" t="str">
        <f>작성용!B1309</f>
        <v>롯데벤처스(구,롯데액셀러레이터)</v>
      </c>
      <c r="F1312" s="58" t="str">
        <f>작성용!C1309</f>
        <v>재평가</v>
      </c>
      <c r="G1312" s="58" t="str">
        <f>작성용!D1309</f>
        <v>블루뱅크</v>
      </c>
      <c r="H1312" s="59">
        <f>작성용!E1309</f>
        <v>1345110170114</v>
      </c>
      <c r="I1312" s="58" t="str">
        <f>작성용!F1309</f>
        <v>A07</v>
      </c>
      <c r="J1312" s="58">
        <f>작성용!G1309</f>
        <v>0</v>
      </c>
      <c r="K1312" s="58" t="str">
        <f>작성용!H1309</f>
        <v>-</v>
      </c>
      <c r="L1312" s="58" t="str">
        <f>작성용!N1309</f>
        <v>연말</v>
      </c>
      <c r="M1312" s="57" t="str">
        <f>작성용!U1309</f>
        <v>2024.09.30</v>
      </c>
      <c r="N1312" s="57">
        <f>작성용!V1309</f>
        <v>45657</v>
      </c>
      <c r="O1312" s="57">
        <f>작성용!W1309</f>
        <v>45663</v>
      </c>
      <c r="P1312" s="57" t="str">
        <f>작성용!X1309</f>
        <v>-</v>
      </c>
      <c r="Q1312" s="58" t="str">
        <f>작성용!AD1309</f>
        <v>정재형</v>
      </c>
      <c r="R1312" s="60">
        <f>작성용!AE1309</f>
        <v>1</v>
      </c>
      <c r="S1312" s="58" t="str">
        <f>작성용!AF1309</f>
        <v>박재민</v>
      </c>
      <c r="T1312" s="61" t="str">
        <f>작성용!AG1309</f>
        <v>유재호</v>
      </c>
      <c r="U1312" s="61" t="str">
        <f>작성용!AH1309</f>
        <v>유재호</v>
      </c>
      <c r="V1312" s="56">
        <f>작성용!AA1309</f>
        <v>202411</v>
      </c>
      <c r="W1312" s="58" t="str">
        <f>작성용!AC1309</f>
        <v>[A]롯데그룹</v>
      </c>
      <c r="X1312" s="58" t="str">
        <f>작성용!O1309</f>
        <v>경영기획팀김현진</v>
      </c>
      <c r="Y1312" s="58" t="str">
        <f>작성용!P1309</f>
        <v xml:space="preserve">02-2051-1523  </v>
      </c>
      <c r="Z1312" s="58" t="str">
        <f>작성용!Q1309</f>
        <v>hj.kim43@lotte.net</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개별종목</v>
      </c>
      <c r="D1313" s="57">
        <f>작성용!T1310</f>
        <v>45600</v>
      </c>
      <c r="E1313" s="58" t="str">
        <f>작성용!B1310</f>
        <v>롯데벤처스(구,롯데액셀러레이터)</v>
      </c>
      <c r="F1313" s="58" t="str">
        <f>작성용!C1310</f>
        <v>재평가</v>
      </c>
      <c r="G1313" s="58" t="str">
        <f>작성용!D1310</f>
        <v>케미코첨단소재</v>
      </c>
      <c r="H1313" s="59">
        <f>작성용!E1310</f>
        <v>1346110067260</v>
      </c>
      <c r="I1313" s="58" t="str">
        <f>작성용!F1310</f>
        <v>A07</v>
      </c>
      <c r="J1313" s="58">
        <f>작성용!G1310</f>
        <v>0</v>
      </c>
      <c r="K1313" s="58" t="str">
        <f>작성용!H1310</f>
        <v>-</v>
      </c>
      <c r="L1313" s="58" t="str">
        <f>작성용!N1310</f>
        <v>연말</v>
      </c>
      <c r="M1313" s="57" t="str">
        <f>작성용!U1310</f>
        <v>2024.09.30</v>
      </c>
      <c r="N1313" s="57">
        <f>작성용!V1310</f>
        <v>45657</v>
      </c>
      <c r="O1313" s="57">
        <f>작성용!W1310</f>
        <v>45663</v>
      </c>
      <c r="P1313" s="57" t="str">
        <f>작성용!X1310</f>
        <v>-</v>
      </c>
      <c r="Q1313" s="58" t="str">
        <f>작성용!AD1310</f>
        <v>심태진</v>
      </c>
      <c r="R1313" s="60">
        <f>작성용!AE1310</f>
        <v>1</v>
      </c>
      <c r="S1313" s="58" t="str">
        <f>작성용!AF1310</f>
        <v>김범준</v>
      </c>
      <c r="T1313" s="61" t="str">
        <f>작성용!AG1310</f>
        <v>유재호</v>
      </c>
      <c r="U1313" s="61" t="str">
        <f>작성용!AH1310</f>
        <v>유재호</v>
      </c>
      <c r="V1313" s="56">
        <f>작성용!AA1310</f>
        <v>202411</v>
      </c>
      <c r="W1313" s="58" t="str">
        <f>작성용!AC1310</f>
        <v>[A]롯데그룹</v>
      </c>
      <c r="X1313" s="58" t="str">
        <f>작성용!O1310</f>
        <v>경영기획팀김현진</v>
      </c>
      <c r="Y1313" s="58" t="str">
        <f>작성용!P1310</f>
        <v xml:space="preserve">02-2051-1523  </v>
      </c>
      <c r="Z1313" s="58" t="str">
        <f>작성용!Q1310</f>
        <v>hj.kim43@lotte.net</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개별종목</v>
      </c>
      <c r="D1314" s="57">
        <f>작성용!T1311</f>
        <v>45600</v>
      </c>
      <c r="E1314" s="58" t="str">
        <f>작성용!B1311</f>
        <v>롯데벤처스(구,롯데액셀러레이터)</v>
      </c>
      <c r="F1314" s="58" t="str">
        <f>작성용!C1311</f>
        <v>재평가</v>
      </c>
      <c r="G1314" s="58" t="str">
        <f>작성용!D1311</f>
        <v>케미코첨단소재</v>
      </c>
      <c r="H1314" s="59">
        <f>작성용!E1311</f>
        <v>1346110067260</v>
      </c>
      <c r="I1314" s="58" t="str">
        <f>작성용!F1311</f>
        <v>A07</v>
      </c>
      <c r="J1314" s="58">
        <f>작성용!G1311</f>
        <v>1</v>
      </c>
      <c r="K1314" s="58" t="str">
        <f>작성용!H1311</f>
        <v>-</v>
      </c>
      <c r="L1314" s="58" t="str">
        <f>작성용!N1311</f>
        <v>연말</v>
      </c>
      <c r="M1314" s="57" t="str">
        <f>작성용!U1311</f>
        <v>2024.09.30</v>
      </c>
      <c r="N1314" s="57">
        <f>작성용!V1311</f>
        <v>45657</v>
      </c>
      <c r="O1314" s="57">
        <f>작성용!W1311</f>
        <v>45663</v>
      </c>
      <c r="P1314" s="57" t="str">
        <f>작성용!X1311</f>
        <v>-</v>
      </c>
      <c r="Q1314" s="58" t="str">
        <f>작성용!AD1311</f>
        <v>심태진</v>
      </c>
      <c r="R1314" s="60">
        <f>작성용!AE1311</f>
        <v>0</v>
      </c>
      <c r="S1314" s="58" t="str">
        <f>작성용!AF1311</f>
        <v>김범준</v>
      </c>
      <c r="T1314" s="61" t="str">
        <f>작성용!AG1311</f>
        <v>유재호</v>
      </c>
      <c r="U1314" s="61" t="str">
        <f>작성용!AH1311</f>
        <v>유재호</v>
      </c>
      <c r="V1314" s="56">
        <f>작성용!AA1311</f>
        <v>202411</v>
      </c>
      <c r="W1314" s="58" t="str">
        <f>작성용!AC1311</f>
        <v>[A]롯데그룹</v>
      </c>
      <c r="X1314" s="58" t="str">
        <f>작성용!O1311</f>
        <v>경영기획팀김현진</v>
      </c>
      <c r="Y1314" s="58" t="str">
        <f>작성용!P1311</f>
        <v xml:space="preserve">02-2051-1523  </v>
      </c>
      <c r="Z1314" s="58" t="str">
        <f>작성용!Q1311</f>
        <v>hj.kim43@lotte.net</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개별종목</v>
      </c>
      <c r="D1315" s="57">
        <f>작성용!T1312</f>
        <v>45600</v>
      </c>
      <c r="E1315" s="58" t="str">
        <f>작성용!B1312</f>
        <v>롯데벤처스(구,롯데액셀러레이터)</v>
      </c>
      <c r="F1315" s="58" t="str">
        <f>작성용!C1312</f>
        <v>재평가</v>
      </c>
      <c r="G1315" s="58" t="str">
        <f>작성용!D1312</f>
        <v>레티널</v>
      </c>
      <c r="H1315" s="59">
        <f>작성용!E1312</f>
        <v>1101116190336</v>
      </c>
      <c r="I1315" s="58" t="str">
        <f>작성용!F1312</f>
        <v>A07</v>
      </c>
      <c r="J1315" s="58">
        <f>작성용!G1312</f>
        <v>0</v>
      </c>
      <c r="K1315" s="58" t="str">
        <f>작성용!H1312</f>
        <v>-</v>
      </c>
      <c r="L1315" s="58" t="str">
        <f>작성용!N1312</f>
        <v>연말</v>
      </c>
      <c r="M1315" s="57" t="str">
        <f>작성용!U1312</f>
        <v>2024.09.30</v>
      </c>
      <c r="N1315" s="57">
        <f>작성용!V1312</f>
        <v>45657</v>
      </c>
      <c r="O1315" s="57">
        <f>작성용!W1312</f>
        <v>45663</v>
      </c>
      <c r="P1315" s="57" t="str">
        <f>작성용!X1312</f>
        <v>-</v>
      </c>
      <c r="Q1315" s="58" t="str">
        <f>작성용!AD1312</f>
        <v>김에스더</v>
      </c>
      <c r="R1315" s="60">
        <f>작성용!AE1312</f>
        <v>1</v>
      </c>
      <c r="S1315" s="58" t="str">
        <f>작성용!AF1312</f>
        <v>김에스더</v>
      </c>
      <c r="T1315" s="61" t="str">
        <f>작성용!AG1312</f>
        <v>유재호</v>
      </c>
      <c r="U1315" s="61" t="str">
        <f>작성용!AH1312</f>
        <v>유재호</v>
      </c>
      <c r="V1315" s="56">
        <f>작성용!AA1312</f>
        <v>202411</v>
      </c>
      <c r="W1315" s="58" t="str">
        <f>작성용!AC1312</f>
        <v>[A]롯데그룹</v>
      </c>
      <c r="X1315" s="58" t="str">
        <f>작성용!O1312</f>
        <v>경영기획팀김현진</v>
      </c>
      <c r="Y1315" s="58" t="str">
        <f>작성용!P1312</f>
        <v xml:space="preserve">02-2051-1523  </v>
      </c>
      <c r="Z1315" s="58" t="str">
        <f>작성용!Q1312</f>
        <v>hj.kim43@lotte.net</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개별종목</v>
      </c>
      <c r="D1316" s="57">
        <f>작성용!T1313</f>
        <v>45600</v>
      </c>
      <c r="E1316" s="58" t="str">
        <f>작성용!B1313</f>
        <v>롯데벤처스(구,롯데액셀러레이터)</v>
      </c>
      <c r="F1316" s="58" t="str">
        <f>작성용!C1313</f>
        <v>재평가</v>
      </c>
      <c r="G1316" s="58" t="str">
        <f>작성용!D1313</f>
        <v>올블랑</v>
      </c>
      <c r="H1316" s="59">
        <f>작성용!E1313</f>
        <v>1101116462389</v>
      </c>
      <c r="I1316" s="58" t="str">
        <f>작성용!F1313</f>
        <v>A07</v>
      </c>
      <c r="J1316" s="58">
        <f>작성용!G1313</f>
        <v>0</v>
      </c>
      <c r="K1316" s="58" t="str">
        <f>작성용!H1313</f>
        <v>-</v>
      </c>
      <c r="L1316" s="58" t="str">
        <f>작성용!N1313</f>
        <v>연말</v>
      </c>
      <c r="M1316" s="57" t="str">
        <f>작성용!U1313</f>
        <v>2024.09.30</v>
      </c>
      <c r="N1316" s="57">
        <f>작성용!V1313</f>
        <v>45657</v>
      </c>
      <c r="O1316" s="57">
        <f>작성용!W1313</f>
        <v>45663</v>
      </c>
      <c r="P1316" s="57" t="str">
        <f>작성용!X1313</f>
        <v>-</v>
      </c>
      <c r="Q1316" s="58" t="str">
        <f>작성용!AD1313</f>
        <v>유재호</v>
      </c>
      <c r="R1316" s="60">
        <f>작성용!AE1313</f>
        <v>1</v>
      </c>
      <c r="S1316" s="58" t="str">
        <f>작성용!AF1313</f>
        <v>유재호</v>
      </c>
      <c r="T1316" s="61" t="str">
        <f>작성용!AG1313</f>
        <v>유재호</v>
      </c>
      <c r="U1316" s="61" t="str">
        <f>작성용!AH1313</f>
        <v>유재호</v>
      </c>
      <c r="V1316" s="56">
        <f>작성용!AA1313</f>
        <v>202411</v>
      </c>
      <c r="W1316" s="58" t="str">
        <f>작성용!AC1313</f>
        <v>[A]롯데그룹</v>
      </c>
      <c r="X1316" s="58" t="str">
        <f>작성용!O1313</f>
        <v>경영기획팀김현진</v>
      </c>
      <c r="Y1316" s="58" t="str">
        <f>작성용!P1313</f>
        <v xml:space="preserve">02-2051-1523  </v>
      </c>
      <c r="Z1316" s="58" t="str">
        <f>작성용!Q1313</f>
        <v>hj.kim43@lotte.net</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개별종목</v>
      </c>
      <c r="D1317" s="57">
        <f>작성용!T1314</f>
        <v>45600</v>
      </c>
      <c r="E1317" s="58" t="str">
        <f>작성용!B1314</f>
        <v>롯데벤처스(구,롯데액셀러레이터)</v>
      </c>
      <c r="F1317" s="58" t="str">
        <f>작성용!C1314</f>
        <v>재평가</v>
      </c>
      <c r="G1317" s="58" t="str">
        <f>작성용!D1314</f>
        <v>테크타카</v>
      </c>
      <c r="H1317" s="59">
        <f>작성용!E1314</f>
        <v>1101117488095</v>
      </c>
      <c r="I1317" s="58" t="str">
        <f>작성용!F1314</f>
        <v>A05</v>
      </c>
      <c r="J1317" s="58">
        <f>작성용!G1314</f>
        <v>77</v>
      </c>
      <c r="K1317" s="58" t="str">
        <f>작성용!H1314</f>
        <v>-</v>
      </c>
      <c r="L1317" s="58" t="str">
        <f>작성용!N1314</f>
        <v>연말</v>
      </c>
      <c r="M1317" s="57" t="str">
        <f>작성용!U1314</f>
        <v>2024.09.30</v>
      </c>
      <c r="N1317" s="57">
        <f>작성용!V1314</f>
        <v>45657</v>
      </c>
      <c r="O1317" s="57">
        <f>작성용!W1314</f>
        <v>45663</v>
      </c>
      <c r="P1317" s="57" t="str">
        <f>작성용!X1314</f>
        <v>-</v>
      </c>
      <c r="Q1317" s="58" t="str">
        <f>작성용!AD1314</f>
        <v>유재호</v>
      </c>
      <c r="R1317" s="60">
        <f>작성용!AE1314</f>
        <v>1</v>
      </c>
      <c r="S1317" s="58" t="str">
        <f>작성용!AF1314</f>
        <v>유재호</v>
      </c>
      <c r="T1317" s="61" t="str">
        <f>작성용!AG1314</f>
        <v>유재호</v>
      </c>
      <c r="U1317" s="61" t="str">
        <f>작성용!AH1314</f>
        <v>유재호</v>
      </c>
      <c r="V1317" s="56">
        <f>작성용!AA1314</f>
        <v>202411</v>
      </c>
      <c r="W1317" s="58" t="str">
        <f>작성용!AC1314</f>
        <v>[A]롯데그룹</v>
      </c>
      <c r="X1317" s="58" t="str">
        <f>작성용!O1314</f>
        <v>경영기획팀김현진</v>
      </c>
      <c r="Y1317" s="58" t="str">
        <f>작성용!P1314</f>
        <v xml:space="preserve">02-2051-1523  </v>
      </c>
      <c r="Z1317" s="58" t="str">
        <f>작성용!Q1314</f>
        <v>hj.kim43@lotte.net</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개별종목</v>
      </c>
      <c r="D1318" s="57">
        <f>작성용!T1315</f>
        <v>45600</v>
      </c>
      <c r="E1318" s="58" t="str">
        <f>작성용!B1315</f>
        <v>롯데벤처스(구,롯데액셀러레이터)</v>
      </c>
      <c r="F1318" s="58" t="str">
        <f>작성용!C1315</f>
        <v>재평가</v>
      </c>
      <c r="G1318" s="58" t="str">
        <f>작성용!D1315</f>
        <v>테크타카</v>
      </c>
      <c r="H1318" s="59">
        <f>작성용!E1315</f>
        <v>1101117488095</v>
      </c>
      <c r="I1318" s="58" t="str">
        <f>작성용!F1315</f>
        <v>A05</v>
      </c>
      <c r="J1318" s="58">
        <f>작성용!G1315</f>
        <v>771</v>
      </c>
      <c r="K1318" s="58" t="str">
        <f>작성용!H1315</f>
        <v>-</v>
      </c>
      <c r="L1318" s="58" t="str">
        <f>작성용!N1315</f>
        <v>연말</v>
      </c>
      <c r="M1318" s="57" t="str">
        <f>작성용!U1315</f>
        <v>2024.09.30</v>
      </c>
      <c r="N1318" s="57">
        <f>작성용!V1315</f>
        <v>45657</v>
      </c>
      <c r="O1318" s="57">
        <f>작성용!W1315</f>
        <v>45663</v>
      </c>
      <c r="P1318" s="57" t="str">
        <f>작성용!X1315</f>
        <v>-</v>
      </c>
      <c r="Q1318" s="58" t="str">
        <f>작성용!AD1315</f>
        <v>유재호</v>
      </c>
      <c r="R1318" s="60">
        <f>작성용!AE1315</f>
        <v>0</v>
      </c>
      <c r="S1318" s="58" t="str">
        <f>작성용!AF1315</f>
        <v>유재호</v>
      </c>
      <c r="T1318" s="61" t="str">
        <f>작성용!AG1315</f>
        <v>유재호</v>
      </c>
      <c r="U1318" s="61" t="str">
        <f>작성용!AH1315</f>
        <v>유재호</v>
      </c>
      <c r="V1318" s="56">
        <f>작성용!AA1315</f>
        <v>202411</v>
      </c>
      <c r="W1318" s="58" t="str">
        <f>작성용!AC1315</f>
        <v>[A]롯데그룹</v>
      </c>
      <c r="X1318" s="58" t="str">
        <f>작성용!O1315</f>
        <v>경영기획팀김현진</v>
      </c>
      <c r="Y1318" s="58" t="str">
        <f>작성용!P1315</f>
        <v xml:space="preserve">02-2051-1523  </v>
      </c>
      <c r="Z1318" s="58" t="str">
        <f>작성용!Q1315</f>
        <v>hj.kim43@lotte.net</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개별종목</v>
      </c>
      <c r="D1319" s="57">
        <f>작성용!T1316</f>
        <v>45600</v>
      </c>
      <c r="E1319" s="58" t="str">
        <f>작성용!B1316</f>
        <v>롯데벤처스(구,롯데액셀러레이터)</v>
      </c>
      <c r="F1319" s="58" t="str">
        <f>작성용!C1316</f>
        <v>신규</v>
      </c>
      <c r="G1319" s="58" t="str">
        <f>작성용!D1316</f>
        <v>뉴트리인더스트리</v>
      </c>
      <c r="H1319" s="59">
        <f>작성용!E1316</f>
        <v>1942110313594</v>
      </c>
      <c r="I1319" s="58" t="str">
        <f>작성용!F1316</f>
        <v>A05</v>
      </c>
      <c r="J1319" s="58">
        <f>작성용!G1316</f>
        <v>77</v>
      </c>
      <c r="K1319" s="58" t="str">
        <f>작성용!H1316</f>
        <v>-</v>
      </c>
      <c r="L1319" s="58" t="str">
        <f>작성용!N1316</f>
        <v>연말</v>
      </c>
      <c r="M1319" s="57" t="str">
        <f>작성용!U1316</f>
        <v>2024.09.30</v>
      </c>
      <c r="N1319" s="57">
        <f>작성용!V1316</f>
        <v>45657</v>
      </c>
      <c r="O1319" s="57">
        <f>작성용!W1316</f>
        <v>45663</v>
      </c>
      <c r="P1319" s="57" t="str">
        <f>작성용!X1316</f>
        <v>-</v>
      </c>
      <c r="Q1319" s="58" t="str">
        <f>작성용!AD1316</f>
        <v>오영석</v>
      </c>
      <c r="R1319" s="60">
        <f>작성용!AE1316</f>
        <v>1</v>
      </c>
      <c r="S1319" s="58" t="str">
        <f>작성용!AF1316</f>
        <v>신규</v>
      </c>
      <c r="T1319" s="61" t="str">
        <f>작성용!AG1316</f>
        <v>유재호</v>
      </c>
      <c r="U1319" s="61" t="str">
        <f>작성용!AH1316</f>
        <v>유재호</v>
      </c>
      <c r="V1319" s="56">
        <f>작성용!AA1316</f>
        <v>202411</v>
      </c>
      <c r="W1319" s="58" t="str">
        <f>작성용!AC1316</f>
        <v>[A]롯데그룹</v>
      </c>
      <c r="X1319" s="58" t="str">
        <f>작성용!O1316</f>
        <v>경영기획팀김현진</v>
      </c>
      <c r="Y1319" s="58" t="str">
        <f>작성용!P1316</f>
        <v xml:space="preserve">02-2051-1523  </v>
      </c>
      <c r="Z1319" s="58" t="str">
        <f>작성용!Q1316</f>
        <v>hj.kim43@lotte.net</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개별종목</v>
      </c>
      <c r="D1320" s="57">
        <f>작성용!T1317</f>
        <v>45600</v>
      </c>
      <c r="E1320" s="58" t="str">
        <f>작성용!B1317</f>
        <v>롯데벤처스(구,롯데액셀러레이터)</v>
      </c>
      <c r="F1320" s="58" t="str">
        <f>작성용!C1317</f>
        <v>신규</v>
      </c>
      <c r="G1320" s="58" t="str">
        <f>작성용!D1317</f>
        <v>뉴트리인더스트리</v>
      </c>
      <c r="H1320" s="59">
        <f>작성용!E1317</f>
        <v>1942110313594</v>
      </c>
      <c r="I1320" s="58" t="str">
        <f>작성용!F1317</f>
        <v>A07</v>
      </c>
      <c r="J1320" s="58">
        <f>작성용!G1317</f>
        <v>77</v>
      </c>
      <c r="K1320" s="58" t="str">
        <f>작성용!H1317</f>
        <v>-</v>
      </c>
      <c r="L1320" s="58" t="str">
        <f>작성용!N1317</f>
        <v>연말</v>
      </c>
      <c r="M1320" s="57" t="str">
        <f>작성용!U1317</f>
        <v>2024.09.30</v>
      </c>
      <c r="N1320" s="57">
        <f>작성용!V1317</f>
        <v>45657</v>
      </c>
      <c r="O1320" s="57">
        <f>작성용!W1317</f>
        <v>45663</v>
      </c>
      <c r="P1320" s="57" t="str">
        <f>작성용!X1317</f>
        <v>-</v>
      </c>
      <c r="Q1320" s="58" t="str">
        <f>작성용!AD1317</f>
        <v>오영석</v>
      </c>
      <c r="R1320" s="60">
        <f>작성용!AE1317</f>
        <v>0</v>
      </c>
      <c r="S1320" s="58" t="str">
        <f>작성용!AF1317</f>
        <v>신규</v>
      </c>
      <c r="T1320" s="61" t="str">
        <f>작성용!AG1317</f>
        <v>유재호</v>
      </c>
      <c r="U1320" s="61" t="str">
        <f>작성용!AH1317</f>
        <v>유재호</v>
      </c>
      <c r="V1320" s="56">
        <f>작성용!AA1317</f>
        <v>202411</v>
      </c>
      <c r="W1320" s="58" t="str">
        <f>작성용!AC1317</f>
        <v>[A]롯데그룹</v>
      </c>
      <c r="X1320" s="58" t="str">
        <f>작성용!O1317</f>
        <v>경영기획팀김현진</v>
      </c>
      <c r="Y1320" s="58" t="str">
        <f>작성용!P1317</f>
        <v xml:space="preserve">02-2051-1523  </v>
      </c>
      <c r="Z1320" s="58" t="str">
        <f>작성용!Q1317</f>
        <v>hj.kim43@lotte.net</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개별종목</v>
      </c>
      <c r="D1321" s="57">
        <f>작성용!T1318</f>
        <v>45600</v>
      </c>
      <c r="E1321" s="58" t="str">
        <f>작성용!B1318</f>
        <v>롯데벤처스(구,롯데액셀러레이터)</v>
      </c>
      <c r="F1321" s="58" t="str">
        <f>작성용!C1318</f>
        <v>재평가</v>
      </c>
      <c r="G1321" s="58" t="str">
        <f>작성용!D1318</f>
        <v>워프솔루션</v>
      </c>
      <c r="H1321" s="59">
        <f>작성용!E1318</f>
        <v>1601110416837</v>
      </c>
      <c r="I1321" s="58" t="str">
        <f>작성용!F1318</f>
        <v>A07</v>
      </c>
      <c r="J1321" s="58">
        <f>작성용!G1318</f>
        <v>0</v>
      </c>
      <c r="K1321" s="58" t="str">
        <f>작성용!H1318</f>
        <v>-</v>
      </c>
      <c r="L1321" s="58" t="str">
        <f>작성용!N1318</f>
        <v>연말</v>
      </c>
      <c r="M1321" s="57" t="str">
        <f>작성용!U1318</f>
        <v>2024.09.30</v>
      </c>
      <c r="N1321" s="57">
        <f>작성용!V1318</f>
        <v>45657</v>
      </c>
      <c r="O1321" s="57">
        <f>작성용!W1318</f>
        <v>45663</v>
      </c>
      <c r="P1321" s="57" t="str">
        <f>작성용!X1318</f>
        <v>-</v>
      </c>
      <c r="Q1321" s="58" t="str">
        <f>작성용!AD1318</f>
        <v>최수민</v>
      </c>
      <c r="R1321" s="60">
        <f>작성용!AE1318</f>
        <v>1</v>
      </c>
      <c r="S1321" s="58" t="str">
        <f>작성용!AF1318</f>
        <v>신용화</v>
      </c>
      <c r="T1321" s="61" t="str">
        <f>작성용!AG1318</f>
        <v>유재호</v>
      </c>
      <c r="U1321" s="61" t="str">
        <f>작성용!AH1318</f>
        <v>유재호</v>
      </c>
      <c r="V1321" s="56">
        <f>작성용!AA1318</f>
        <v>202411</v>
      </c>
      <c r="W1321" s="58" t="str">
        <f>작성용!AC1318</f>
        <v>[A]롯데그룹</v>
      </c>
      <c r="X1321" s="58" t="str">
        <f>작성용!O1318</f>
        <v>경영기획팀김현진</v>
      </c>
      <c r="Y1321" s="58" t="str">
        <f>작성용!P1318</f>
        <v xml:space="preserve">02-2051-1523  </v>
      </c>
      <c r="Z1321" s="58" t="str">
        <f>작성용!Q1318</f>
        <v>hj.kim43@lotte.net</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개별종목</v>
      </c>
      <c r="D1322" s="57">
        <f>작성용!T1319</f>
        <v>45600</v>
      </c>
      <c r="E1322" s="58" t="str">
        <f>작성용!B1319</f>
        <v>롯데벤처스(구,롯데액셀러레이터)</v>
      </c>
      <c r="F1322" s="58" t="str">
        <f>작성용!C1319</f>
        <v>재평가</v>
      </c>
      <c r="G1322" s="58" t="str">
        <f>작성용!D1319</f>
        <v>라이클</v>
      </c>
      <c r="H1322" s="59">
        <f>작성용!E1319</f>
        <v>1101114997693</v>
      </c>
      <c r="I1322" s="58" t="str">
        <f>작성용!F1319</f>
        <v>A07</v>
      </c>
      <c r="J1322" s="58">
        <f>작성용!G1319</f>
        <v>77</v>
      </c>
      <c r="K1322" s="58" t="str">
        <f>작성용!H1319</f>
        <v>-</v>
      </c>
      <c r="L1322" s="58" t="str">
        <f>작성용!N1319</f>
        <v>연말</v>
      </c>
      <c r="M1322" s="57" t="str">
        <f>작성용!U1319</f>
        <v>2024.09.30</v>
      </c>
      <c r="N1322" s="57">
        <f>작성용!V1319</f>
        <v>45657</v>
      </c>
      <c r="O1322" s="57">
        <f>작성용!W1319</f>
        <v>45663</v>
      </c>
      <c r="P1322" s="57" t="str">
        <f>작성용!X1319</f>
        <v>-</v>
      </c>
      <c r="Q1322" s="58" t="str">
        <f>작성용!AD1319</f>
        <v>이진주</v>
      </c>
      <c r="R1322" s="60">
        <f>작성용!AE1319</f>
        <v>1</v>
      </c>
      <c r="S1322" s="58" t="str">
        <f>작성용!AF1319</f>
        <v>박예진</v>
      </c>
      <c r="T1322" s="61" t="str">
        <f>작성용!AG1319</f>
        <v>유재호</v>
      </c>
      <c r="U1322" s="61" t="str">
        <f>작성용!AH1319</f>
        <v>유재호</v>
      </c>
      <c r="V1322" s="56">
        <f>작성용!AA1319</f>
        <v>202411</v>
      </c>
      <c r="W1322" s="58" t="str">
        <f>작성용!AC1319</f>
        <v>[A]롯데그룹</v>
      </c>
      <c r="X1322" s="58" t="str">
        <f>작성용!O1319</f>
        <v>경영기획팀김현진</v>
      </c>
      <c r="Y1322" s="58" t="str">
        <f>작성용!P1319</f>
        <v xml:space="preserve">02-2051-1523  </v>
      </c>
      <c r="Z1322" s="58" t="str">
        <f>작성용!Q1319</f>
        <v>hj.kim43@lotte.net</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개별종목</v>
      </c>
      <c r="D1323" s="57">
        <f>작성용!T1320</f>
        <v>45600</v>
      </c>
      <c r="E1323" s="58" t="str">
        <f>작성용!B1320</f>
        <v>롯데벤처스(구,롯데액셀러레이터)</v>
      </c>
      <c r="F1323" s="58" t="str">
        <f>작성용!C1320</f>
        <v>재평가</v>
      </c>
      <c r="G1323" s="58" t="str">
        <f>작성용!D1320</f>
        <v>라이클</v>
      </c>
      <c r="H1323" s="59">
        <f>작성용!E1320</f>
        <v>1101114997693</v>
      </c>
      <c r="I1323" s="58" t="str">
        <f>작성용!F1320</f>
        <v>A07</v>
      </c>
      <c r="J1323" s="58">
        <f>작성용!G1320</f>
        <v>771</v>
      </c>
      <c r="K1323" s="58" t="str">
        <f>작성용!H1320</f>
        <v>-</v>
      </c>
      <c r="L1323" s="58" t="str">
        <f>작성용!N1320</f>
        <v>연말</v>
      </c>
      <c r="M1323" s="57" t="str">
        <f>작성용!U1320</f>
        <v>2024.09.30</v>
      </c>
      <c r="N1323" s="57">
        <f>작성용!V1320</f>
        <v>45657</v>
      </c>
      <c r="O1323" s="57">
        <f>작성용!W1320</f>
        <v>45663</v>
      </c>
      <c r="P1323" s="57" t="str">
        <f>작성용!X1320</f>
        <v>-</v>
      </c>
      <c r="Q1323" s="58" t="str">
        <f>작성용!AD1320</f>
        <v>이진주</v>
      </c>
      <c r="R1323" s="60">
        <f>작성용!AE1320</f>
        <v>0</v>
      </c>
      <c r="S1323" s="58" t="str">
        <f>작성용!AF1320</f>
        <v>박예진</v>
      </c>
      <c r="T1323" s="61" t="str">
        <f>작성용!AG1320</f>
        <v>유재호</v>
      </c>
      <c r="U1323" s="61" t="str">
        <f>작성용!AH1320</f>
        <v>유재호</v>
      </c>
      <c r="V1323" s="56">
        <f>작성용!AA1320</f>
        <v>202411</v>
      </c>
      <c r="W1323" s="58" t="str">
        <f>작성용!AC1320</f>
        <v>[A]롯데그룹</v>
      </c>
      <c r="X1323" s="58" t="str">
        <f>작성용!O1320</f>
        <v>경영기획팀김현진</v>
      </c>
      <c r="Y1323" s="58" t="str">
        <f>작성용!P1320</f>
        <v xml:space="preserve">02-2051-1523  </v>
      </c>
      <c r="Z1323" s="58" t="str">
        <f>작성용!Q1320</f>
        <v>hj.kim43@lotte.net</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개별종목</v>
      </c>
      <c r="D1324" s="57">
        <f>작성용!T1321</f>
        <v>45600</v>
      </c>
      <c r="E1324" s="58" t="str">
        <f>작성용!B1321</f>
        <v>롯데벤처스(구,롯데액셀러레이터)</v>
      </c>
      <c r="F1324" s="58" t="str">
        <f>작성용!C1321</f>
        <v>재평가</v>
      </c>
      <c r="G1324" s="58" t="str">
        <f>작성용!D1321</f>
        <v>라이클</v>
      </c>
      <c r="H1324" s="59">
        <f>작성용!E1321</f>
        <v>1101114997693</v>
      </c>
      <c r="I1324" s="58" t="str">
        <f>작성용!F1321</f>
        <v>A07</v>
      </c>
      <c r="J1324" s="58">
        <f>작성용!G1321</f>
        <v>772</v>
      </c>
      <c r="K1324" s="58" t="str">
        <f>작성용!H1321</f>
        <v>-</v>
      </c>
      <c r="L1324" s="58" t="str">
        <f>작성용!N1321</f>
        <v>연말</v>
      </c>
      <c r="M1324" s="57" t="str">
        <f>작성용!U1321</f>
        <v>2024.09.30</v>
      </c>
      <c r="N1324" s="57">
        <f>작성용!V1321</f>
        <v>45657</v>
      </c>
      <c r="O1324" s="57">
        <f>작성용!W1321</f>
        <v>45663</v>
      </c>
      <c r="P1324" s="57" t="str">
        <f>작성용!X1321</f>
        <v>-</v>
      </c>
      <c r="Q1324" s="58" t="str">
        <f>작성용!AD1321</f>
        <v>이진주</v>
      </c>
      <c r="R1324" s="60">
        <f>작성용!AE1321</f>
        <v>0</v>
      </c>
      <c r="S1324" s="58" t="str">
        <f>작성용!AF1321</f>
        <v>박예진</v>
      </c>
      <c r="T1324" s="61" t="str">
        <f>작성용!AG1321</f>
        <v>유재호</v>
      </c>
      <c r="U1324" s="61" t="str">
        <f>작성용!AH1321</f>
        <v>유재호</v>
      </c>
      <c r="V1324" s="56">
        <f>작성용!AA1321</f>
        <v>202411</v>
      </c>
      <c r="W1324" s="58" t="str">
        <f>작성용!AC1321</f>
        <v>[A]롯데그룹</v>
      </c>
      <c r="X1324" s="58" t="str">
        <f>작성용!O1321</f>
        <v>경영기획팀김현진</v>
      </c>
      <c r="Y1324" s="58" t="str">
        <f>작성용!P1321</f>
        <v xml:space="preserve">02-2051-1523  </v>
      </c>
      <c r="Z1324" s="58" t="str">
        <f>작성용!Q1321</f>
        <v>hj.kim43@lotte.net</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개별종목</v>
      </c>
      <c r="D1325" s="57">
        <f>작성용!T1322</f>
        <v>45600</v>
      </c>
      <c r="E1325" s="58" t="str">
        <f>작성용!B1322</f>
        <v>롯데벤처스(구,롯데액셀러레이터)</v>
      </c>
      <c r="F1325" s="58" t="str">
        <f>작성용!C1322</f>
        <v>재평가</v>
      </c>
      <c r="G1325" s="58" t="str">
        <f>작성용!D1322</f>
        <v>수퍼빈</v>
      </c>
      <c r="H1325" s="59">
        <f>작성용!E1322</f>
        <v>1101115770139</v>
      </c>
      <c r="I1325" s="58" t="str">
        <f>작성용!F1322</f>
        <v>A07</v>
      </c>
      <c r="J1325" s="58">
        <f>작성용!G1322</f>
        <v>0</v>
      </c>
      <c r="K1325" s="58" t="str">
        <f>작성용!H1322</f>
        <v>-</v>
      </c>
      <c r="L1325" s="58" t="str">
        <f>작성용!N1322</f>
        <v>연말</v>
      </c>
      <c r="M1325" s="57" t="str">
        <f>작성용!U1322</f>
        <v>2024.09.30</v>
      </c>
      <c r="N1325" s="57">
        <f>작성용!V1322</f>
        <v>45657</v>
      </c>
      <c r="O1325" s="57">
        <f>작성용!W1322</f>
        <v>45663</v>
      </c>
      <c r="P1325" s="57" t="str">
        <f>작성용!X1322</f>
        <v>-</v>
      </c>
      <c r="Q1325" s="58" t="str">
        <f>작성용!AD1322</f>
        <v>김수현</v>
      </c>
      <c r="R1325" s="60">
        <f>작성용!AE1322</f>
        <v>1.3</v>
      </c>
      <c r="S1325" s="58" t="str">
        <f>작성용!AF1322</f>
        <v>김수현</v>
      </c>
      <c r="T1325" s="61" t="str">
        <f>작성용!AG1322</f>
        <v>유재호</v>
      </c>
      <c r="U1325" s="61" t="str">
        <f>작성용!AH1322</f>
        <v>유재호</v>
      </c>
      <c r="V1325" s="56">
        <f>작성용!AA1322</f>
        <v>202411</v>
      </c>
      <c r="W1325" s="58" t="str">
        <f>작성용!AC1322</f>
        <v>[A]롯데그룹</v>
      </c>
      <c r="X1325" s="58" t="str">
        <f>작성용!O1322</f>
        <v>경영기획팀김현진</v>
      </c>
      <c r="Y1325" s="58" t="str">
        <f>작성용!P1322</f>
        <v xml:space="preserve">02-2051-1523  </v>
      </c>
      <c r="Z1325" s="58" t="str">
        <f>작성용!Q1322</f>
        <v>hj.kim43@lotte.net</v>
      </c>
      <c r="AA1325" s="56" t="str">
        <f>작성용!AJ1322</f>
        <v>-</v>
      </c>
      <c r="AB1325" s="56">
        <f>작성용!AB1322</f>
        <v>0</v>
      </c>
    </row>
    <row r="1326" spans="1:28" s="12" customFormat="1" ht="16.5" hidden="1" customHeight="1" x14ac:dyDescent="0.3">
      <c r="A1326" s="54">
        <f>작성용!AL1323</f>
        <v>1322</v>
      </c>
      <c r="B1326" s="264" t="str">
        <f>작성용!AI1323</f>
        <v>-</v>
      </c>
      <c r="C1326" s="252" t="str">
        <f>작성용!AK1323</f>
        <v>개별종목</v>
      </c>
      <c r="D1326" s="265">
        <f>작성용!T1323</f>
        <v>45600</v>
      </c>
      <c r="E1326" s="253" t="str">
        <f>작성용!B1323</f>
        <v>롯데벤처스(구,롯데액셀러레이터)</v>
      </c>
      <c r="F1326" s="253" t="str">
        <f>작성용!C1323</f>
        <v>재평가</v>
      </c>
      <c r="G1326" s="253" t="str">
        <f>작성용!D1323</f>
        <v>에이앤폴리</v>
      </c>
      <c r="H1326" s="266">
        <f>작성용!E1323</f>
        <v>1717110130432</v>
      </c>
      <c r="I1326" s="253" t="str">
        <f>작성용!F1323</f>
        <v>A07</v>
      </c>
      <c r="J1326" s="253">
        <f>작성용!G1323</f>
        <v>0</v>
      </c>
      <c r="K1326" s="253" t="str">
        <f>작성용!H1323</f>
        <v>-</v>
      </c>
      <c r="L1326" s="253" t="str">
        <f>작성용!N1323</f>
        <v>연말</v>
      </c>
      <c r="M1326" s="265" t="str">
        <f>작성용!U1323</f>
        <v>2024.09.30</v>
      </c>
      <c r="N1326" s="265">
        <f>작성용!V1323</f>
        <v>45657</v>
      </c>
      <c r="O1326" s="265">
        <f>작성용!W1323</f>
        <v>45663</v>
      </c>
      <c r="P1326" s="265" t="str">
        <f>작성용!X1323</f>
        <v>-</v>
      </c>
      <c r="Q1326" s="274" t="str">
        <f>작성용!AD1323</f>
        <v>이진주</v>
      </c>
      <c r="R1326" s="267">
        <f>작성용!AE1323</f>
        <v>1</v>
      </c>
      <c r="S1326" s="253" t="str">
        <f>작성용!AF1323</f>
        <v>조현우</v>
      </c>
      <c r="T1326" s="268" t="str">
        <f>작성용!AG1323</f>
        <v>유재호</v>
      </c>
      <c r="U1326" s="268" t="str">
        <f>작성용!AH1323</f>
        <v>유재호</v>
      </c>
      <c r="V1326" s="252">
        <f>작성용!AA1323</f>
        <v>202411</v>
      </c>
      <c r="W1326" s="253" t="str">
        <f>작성용!AC1323</f>
        <v>[A]롯데그룹</v>
      </c>
      <c r="X1326" s="253" t="str">
        <f>작성용!O1323</f>
        <v>경영기획팀김현진</v>
      </c>
      <c r="Y1326" s="253" t="str">
        <f>작성용!P1323</f>
        <v xml:space="preserve">02-2051-1523  </v>
      </c>
      <c r="Z1326" s="253" t="str">
        <f>작성용!Q1323</f>
        <v>hj.kim43@lotte.net</v>
      </c>
      <c r="AA1326" s="252" t="str">
        <f>작성용!AJ1323</f>
        <v>-</v>
      </c>
      <c r="AB1326" s="252">
        <f>작성용!AB1323</f>
        <v>2</v>
      </c>
    </row>
    <row r="1327" spans="1:28" s="12" customFormat="1" ht="16.5" hidden="1" customHeight="1" x14ac:dyDescent="0.3">
      <c r="A1327" s="54">
        <f>작성용!AL1324</f>
        <v>1323</v>
      </c>
      <c r="B1327" s="264" t="str">
        <f>작성용!AI1324</f>
        <v>-</v>
      </c>
      <c r="C1327" s="252" t="str">
        <f>작성용!AK1324</f>
        <v>개별종목</v>
      </c>
      <c r="D1327" s="265">
        <f>작성용!T1324</f>
        <v>45600</v>
      </c>
      <c r="E1327" s="253" t="str">
        <f>작성용!B1324</f>
        <v>롯데벤처스(구,롯데액셀러레이터)</v>
      </c>
      <c r="F1327" s="253" t="str">
        <f>작성용!C1324</f>
        <v>재평가</v>
      </c>
      <c r="G1327" s="253" t="str">
        <f>작성용!D1324</f>
        <v>에이앤폴리</v>
      </c>
      <c r="H1327" s="266">
        <f>작성용!E1324</f>
        <v>1717110130432</v>
      </c>
      <c r="I1327" s="253" t="str">
        <f>작성용!F1324</f>
        <v>A07</v>
      </c>
      <c r="J1327" s="253">
        <f>작성용!G1324</f>
        <v>1</v>
      </c>
      <c r="K1327" s="253" t="str">
        <f>작성용!H1324</f>
        <v>-</v>
      </c>
      <c r="L1327" s="253" t="str">
        <f>작성용!N1324</f>
        <v>연말</v>
      </c>
      <c r="M1327" s="265" t="str">
        <f>작성용!U1324</f>
        <v>2024.09.30</v>
      </c>
      <c r="N1327" s="265">
        <f>작성용!V1324</f>
        <v>45657</v>
      </c>
      <c r="O1327" s="265">
        <f>작성용!W1324</f>
        <v>45663</v>
      </c>
      <c r="P1327" s="265" t="str">
        <f>작성용!X1324</f>
        <v>-</v>
      </c>
      <c r="Q1327" s="274" t="str">
        <f>작성용!AD1324</f>
        <v>이진주</v>
      </c>
      <c r="R1327" s="267">
        <f>작성용!AE1324</f>
        <v>0</v>
      </c>
      <c r="S1327" s="253" t="str">
        <f>작성용!AF1324</f>
        <v>조현우</v>
      </c>
      <c r="T1327" s="268" t="str">
        <f>작성용!AG1324</f>
        <v>유재호</v>
      </c>
      <c r="U1327" s="268" t="str">
        <f>작성용!AH1324</f>
        <v>유재호</v>
      </c>
      <c r="V1327" s="252">
        <f>작성용!AA1324</f>
        <v>202411</v>
      </c>
      <c r="W1327" s="253" t="str">
        <f>작성용!AC1324</f>
        <v>[A]롯데그룹</v>
      </c>
      <c r="X1327" s="253" t="str">
        <f>작성용!O1324</f>
        <v>경영기획팀김현진</v>
      </c>
      <c r="Y1327" s="253" t="str">
        <f>작성용!P1324</f>
        <v xml:space="preserve">02-2051-1523  </v>
      </c>
      <c r="Z1327" s="253" t="str">
        <f>작성용!Q1324</f>
        <v>hj.kim43@lotte.net</v>
      </c>
      <c r="AA1327" s="252" t="str">
        <f>작성용!AJ1324</f>
        <v>-</v>
      </c>
      <c r="AB1327" s="252">
        <f>작성용!AB1324</f>
        <v>2</v>
      </c>
    </row>
    <row r="1328" spans="1:28" s="12" customFormat="1" ht="16.5" hidden="1" customHeight="1" x14ac:dyDescent="0.3">
      <c r="A1328" s="54">
        <f>작성용!AL1325</f>
        <v>1324</v>
      </c>
      <c r="B1328" s="55" t="str">
        <f>작성용!AI1325</f>
        <v>-</v>
      </c>
      <c r="C1328" s="56" t="str">
        <f>작성용!AK1325</f>
        <v>개별종목</v>
      </c>
      <c r="D1328" s="57">
        <f>작성용!T1325</f>
        <v>45600</v>
      </c>
      <c r="E1328" s="58" t="str">
        <f>작성용!B1325</f>
        <v>롯데벤처스(구,롯데액셀러레이터)</v>
      </c>
      <c r="F1328" s="58" t="str">
        <f>작성용!C1325</f>
        <v>재평가</v>
      </c>
      <c r="G1328" s="58" t="str">
        <f>작성용!D1325</f>
        <v>니바코퍼레이션</v>
      </c>
      <c r="H1328" s="59">
        <f>작성용!E1325</f>
        <v>1601110535009</v>
      </c>
      <c r="I1328" s="58" t="str">
        <f>작성용!F1325</f>
        <v>A07</v>
      </c>
      <c r="J1328" s="58">
        <f>작성용!G1325</f>
        <v>0</v>
      </c>
      <c r="K1328" s="58" t="str">
        <f>작성용!H1325</f>
        <v>-</v>
      </c>
      <c r="L1328" s="58" t="str">
        <f>작성용!N1325</f>
        <v>연말</v>
      </c>
      <c r="M1328" s="57" t="str">
        <f>작성용!U1325</f>
        <v>2024.09.30</v>
      </c>
      <c r="N1328" s="57">
        <f>작성용!V1325</f>
        <v>45657</v>
      </c>
      <c r="O1328" s="57">
        <f>작성용!W1325</f>
        <v>45663</v>
      </c>
      <c r="P1328" s="57" t="str">
        <f>작성용!X1325</f>
        <v>-</v>
      </c>
      <c r="Q1328" s="58" t="str">
        <f>작성용!AD1325</f>
        <v>유재호</v>
      </c>
      <c r="R1328" s="60">
        <f>작성용!AE1325</f>
        <v>1</v>
      </c>
      <c r="S1328" s="58" t="str">
        <f>작성용!AF1325</f>
        <v>유재호</v>
      </c>
      <c r="T1328" s="61" t="str">
        <f>작성용!AG1325</f>
        <v>유재호</v>
      </c>
      <c r="U1328" s="61" t="str">
        <f>작성용!AH1325</f>
        <v>유재호</v>
      </c>
      <c r="V1328" s="56">
        <f>작성용!AA1325</f>
        <v>202411</v>
      </c>
      <c r="W1328" s="58" t="str">
        <f>작성용!AC1325</f>
        <v>[A]롯데그룹</v>
      </c>
      <c r="X1328" s="58" t="str">
        <f>작성용!O1325</f>
        <v>경영기획팀김현진</v>
      </c>
      <c r="Y1328" s="58" t="str">
        <f>작성용!P1325</f>
        <v xml:space="preserve">02-2051-1523  </v>
      </c>
      <c r="Z1328" s="58" t="str">
        <f>작성용!Q1325</f>
        <v>hj.kim43@lotte.net</v>
      </c>
      <c r="AA1328" s="56" t="str">
        <f>작성용!AJ1325</f>
        <v>-</v>
      </c>
      <c r="AB1328" s="56">
        <f>작성용!AB1325</f>
        <v>0</v>
      </c>
    </row>
    <row r="1329" spans="1:28" s="12" customFormat="1" ht="16.5" customHeight="1" x14ac:dyDescent="0.3">
      <c r="A1329" s="54">
        <f>작성용!AL1702</f>
        <v>1701</v>
      </c>
      <c r="B1329" s="264" t="str">
        <f>작성용!AI1702</f>
        <v>-</v>
      </c>
      <c r="C1329" s="252" t="str">
        <f>작성용!AK1702</f>
        <v>기초자산</v>
      </c>
      <c r="D1329" s="265" t="str">
        <f>작성용!T1702</f>
        <v>사립학교교직원연금공단펀드(기초자산)</v>
      </c>
      <c r="E1329" s="253" t="str">
        <f>작성용!B1702</f>
        <v>KTBN18호벤처투자조합</v>
      </c>
      <c r="F1329" s="253" t="str">
        <f>작성용!C1702</f>
        <v>재평가</v>
      </c>
      <c r="G1329" s="253" t="str">
        <f>작성용!D1702</f>
        <v>Leadermed Health Group Limited</v>
      </c>
      <c r="H1329" s="266" t="str">
        <f>작성용!E1702</f>
        <v>KBP2021120185</v>
      </c>
      <c r="I1329" s="253" t="str">
        <f>작성용!F1702</f>
        <v>A07</v>
      </c>
      <c r="J1329" s="253">
        <f>작성용!G1702</f>
        <v>0</v>
      </c>
      <c r="K1329" s="253" t="str">
        <f>작성용!H1702</f>
        <v>-</v>
      </c>
      <c r="L1329" s="253" t="str">
        <f>작성용!N1702</f>
        <v>분기</v>
      </c>
      <c r="M1329" s="265" t="str">
        <f>작성용!U1702</f>
        <v>2024.09.30</v>
      </c>
      <c r="N1329" s="265">
        <f>작성용!V1702</f>
        <v>45643</v>
      </c>
      <c r="O1329" s="265" t="str">
        <f>작성용!W1702</f>
        <v>보고서제공X</v>
      </c>
      <c r="P1329" s="265" t="str">
        <f>작성용!X1702</f>
        <v>-</v>
      </c>
      <c r="Q1329" s="253" t="str">
        <f>작성용!AD1702</f>
        <v>채동우</v>
      </c>
      <c r="R1329" s="267">
        <f>작성용!AE1702</f>
        <v>0</v>
      </c>
      <c r="S1329" s="253" t="str">
        <f>작성용!AF1702</f>
        <v>채동우</v>
      </c>
      <c r="T1329" s="268" t="str">
        <f>작성용!AG1702</f>
        <v>-</v>
      </c>
      <c r="U1329" s="268" t="str">
        <f>작성용!AH1702</f>
        <v>-</v>
      </c>
      <c r="V1329" s="252">
        <f>작성용!AA1702</f>
        <v>202411</v>
      </c>
      <c r="W1329" s="253" t="str">
        <f>작성용!AC1702</f>
        <v>[6]기타기관펀드(기초자산)</v>
      </c>
      <c r="X1329" s="253">
        <f>작성용!O1702</f>
        <v>0</v>
      </c>
      <c r="Y1329" s="253">
        <f>작성용!P1702</f>
        <v>0</v>
      </c>
      <c r="Z1329" s="253">
        <f>작성용!Q1702</f>
        <v>0</v>
      </c>
      <c r="AA1329" s="252" t="str">
        <f>작성용!AJ1702</f>
        <v>-</v>
      </c>
      <c r="AB1329" s="252">
        <f>작성용!AB1702</f>
        <v>0</v>
      </c>
    </row>
    <row r="1330" spans="1:28" s="12" customFormat="1" ht="16.5" customHeight="1" x14ac:dyDescent="0.3">
      <c r="A1330" s="54">
        <f>작성용!AL1715</f>
        <v>1714</v>
      </c>
      <c r="B1330" s="264" t="str">
        <f>작성용!AI1715</f>
        <v>-</v>
      </c>
      <c r="C1330" s="252" t="str">
        <f>작성용!AK1715</f>
        <v>기초자산</v>
      </c>
      <c r="D1330" s="265" t="str">
        <f>작성용!T1715</f>
        <v>사립학교교직원연금공단펀드(기초자산)</v>
      </c>
      <c r="E1330" s="253" t="str">
        <f>작성용!B1715</f>
        <v>KTBN18호벤처투자조합</v>
      </c>
      <c r="F1330" s="253" t="str">
        <f>작성용!C1715</f>
        <v>재평가</v>
      </c>
      <c r="G1330" s="253" t="str">
        <f>작성용!D1715</f>
        <v>지지큐컴퍼니</v>
      </c>
      <c r="H1330" s="266">
        <f>작성용!E1715</f>
        <v>1311110547356</v>
      </c>
      <c r="I1330" s="253" t="str">
        <f>작성용!F1715</f>
        <v>A05</v>
      </c>
      <c r="J1330" s="253">
        <f>작성용!G1715</f>
        <v>0</v>
      </c>
      <c r="K1330" s="253" t="str">
        <f>작성용!H1715</f>
        <v>-</v>
      </c>
      <c r="L1330" s="253" t="str">
        <f>작성용!N1715</f>
        <v>분기</v>
      </c>
      <c r="M1330" s="265" t="str">
        <f>작성용!U1715</f>
        <v>2024.09.30</v>
      </c>
      <c r="N1330" s="265">
        <f>작성용!V1715</f>
        <v>45643</v>
      </c>
      <c r="O1330" s="265" t="str">
        <f>작성용!W1715</f>
        <v>보고서제공X</v>
      </c>
      <c r="P1330" s="265" t="str">
        <f>작성용!X1715</f>
        <v>-</v>
      </c>
      <c r="Q1330" s="253" t="str">
        <f>작성용!AD1715</f>
        <v>채동우</v>
      </c>
      <c r="R1330" s="267">
        <f>작성용!AE1715</f>
        <v>0</v>
      </c>
      <c r="S1330" s="253" t="str">
        <f>작성용!AF1715</f>
        <v>채동우</v>
      </c>
      <c r="T1330" s="268" t="str">
        <f>작성용!AG1715</f>
        <v>-</v>
      </c>
      <c r="U1330" s="268" t="str">
        <f>작성용!AH1715</f>
        <v>-</v>
      </c>
      <c r="V1330" s="252">
        <f>작성용!AA1715</f>
        <v>202411</v>
      </c>
      <c r="W1330" s="253" t="str">
        <f>작성용!AC1715</f>
        <v>[6]기타기관펀드(기초자산)</v>
      </c>
      <c r="X1330" s="253">
        <f>작성용!O1715</f>
        <v>0</v>
      </c>
      <c r="Y1330" s="253">
        <f>작성용!P1715</f>
        <v>0</v>
      </c>
      <c r="Z1330" s="253">
        <f>작성용!Q1715</f>
        <v>0</v>
      </c>
      <c r="AA1330" s="252" t="str">
        <f>작성용!AJ1715</f>
        <v>-</v>
      </c>
      <c r="AB1330" s="252">
        <f>작성용!AB1715</f>
        <v>0</v>
      </c>
    </row>
    <row r="1331" spans="1:28" s="12" customFormat="1" ht="16.5" hidden="1" customHeight="1" x14ac:dyDescent="0.3">
      <c r="A1331" s="54">
        <f>작성용!AL1328</f>
        <v>1327</v>
      </c>
      <c r="B1331" s="55" t="str">
        <f>작성용!AI1328</f>
        <v>-</v>
      </c>
      <c r="C1331" s="56" t="str">
        <f>작성용!AK1328</f>
        <v>개별종목</v>
      </c>
      <c r="D1331" s="57">
        <f>작성용!T1328</f>
        <v>45600</v>
      </c>
      <c r="E1331" s="58" t="str">
        <f>작성용!B1328</f>
        <v>롯데벤처스(구,롯데액셀러레이터)</v>
      </c>
      <c r="F1331" s="58" t="str">
        <f>작성용!C1328</f>
        <v>재평가</v>
      </c>
      <c r="G1331" s="58" t="str">
        <f>작성용!D1328</f>
        <v>케이비엘러먼트</v>
      </c>
      <c r="H1331" s="59">
        <f>작성용!E1328</f>
        <v>1358110299678</v>
      </c>
      <c r="I1331" s="58" t="str">
        <f>작성용!F1328</f>
        <v>A07</v>
      </c>
      <c r="J1331" s="58">
        <f>작성용!G1328</f>
        <v>0</v>
      </c>
      <c r="K1331" s="58" t="str">
        <f>작성용!H1328</f>
        <v>-</v>
      </c>
      <c r="L1331" s="58" t="str">
        <f>작성용!N1328</f>
        <v>연말</v>
      </c>
      <c r="M1331" s="57" t="str">
        <f>작성용!U1328</f>
        <v>2024.09.30</v>
      </c>
      <c r="N1331" s="57">
        <f>작성용!V1328</f>
        <v>45657</v>
      </c>
      <c r="O1331" s="57">
        <f>작성용!W1328</f>
        <v>45663</v>
      </c>
      <c r="P1331" s="57" t="str">
        <f>작성용!X1328</f>
        <v>-</v>
      </c>
      <c r="Q1331" s="58" t="str">
        <f>작성용!AD1328</f>
        <v>백형진</v>
      </c>
      <c r="R1331" s="60">
        <f>작성용!AE1328</f>
        <v>1</v>
      </c>
      <c r="S1331" s="58" t="str">
        <f>작성용!AF1328</f>
        <v>백형진</v>
      </c>
      <c r="T1331" s="61" t="str">
        <f>작성용!AG1328</f>
        <v>유재호</v>
      </c>
      <c r="U1331" s="61" t="str">
        <f>작성용!AH1328</f>
        <v>유재호</v>
      </c>
      <c r="V1331" s="56">
        <f>작성용!AA1328</f>
        <v>202411</v>
      </c>
      <c r="W1331" s="58" t="str">
        <f>작성용!AC1328</f>
        <v>[A]롯데그룹</v>
      </c>
      <c r="X1331" s="58" t="str">
        <f>작성용!O1328</f>
        <v>경영기획팀김현진</v>
      </c>
      <c r="Y1331" s="58" t="str">
        <f>작성용!P1328</f>
        <v xml:space="preserve">02-2051-1523  </v>
      </c>
      <c r="Z1331" s="58" t="str">
        <f>작성용!Q1328</f>
        <v>hj.kim43@lotte.net</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개별종목</v>
      </c>
      <c r="D1332" s="57">
        <f>작성용!T1329</f>
        <v>45600</v>
      </c>
      <c r="E1332" s="58" t="str">
        <f>작성용!B1329</f>
        <v>롯데벤처스(구,롯데액셀러레이터)</v>
      </c>
      <c r="F1332" s="58" t="str">
        <f>작성용!C1329</f>
        <v>재평가</v>
      </c>
      <c r="G1332" s="58" t="str">
        <f>작성용!D1329</f>
        <v>생활연구소</v>
      </c>
      <c r="H1332" s="59">
        <f>작성용!E1329</f>
        <v>1101116254041</v>
      </c>
      <c r="I1332" s="58" t="str">
        <f>작성용!F1329</f>
        <v>A07</v>
      </c>
      <c r="J1332" s="58">
        <f>작성용!G1329</f>
        <v>0</v>
      </c>
      <c r="K1332" s="58" t="str">
        <f>작성용!H1329</f>
        <v>-</v>
      </c>
      <c r="L1332" s="58" t="str">
        <f>작성용!N1329</f>
        <v>연말</v>
      </c>
      <c r="M1332" s="57" t="str">
        <f>작성용!U1329</f>
        <v>2024.09.30</v>
      </c>
      <c r="N1332" s="57">
        <f>작성용!V1329</f>
        <v>45657</v>
      </c>
      <c r="O1332" s="57">
        <f>작성용!W1329</f>
        <v>45663</v>
      </c>
      <c r="P1332" s="57" t="str">
        <f>작성용!X1329</f>
        <v>-</v>
      </c>
      <c r="Q1332" s="58" t="str">
        <f>작성용!AD1329</f>
        <v>서경덕</v>
      </c>
      <c r="R1332" s="60">
        <f>작성용!AE1329</f>
        <v>1</v>
      </c>
      <c r="S1332" s="58" t="str">
        <f>작성용!AF1329</f>
        <v>서경덕</v>
      </c>
      <c r="T1332" s="61" t="str">
        <f>작성용!AG1329</f>
        <v>유재호</v>
      </c>
      <c r="U1332" s="61" t="str">
        <f>작성용!AH1329</f>
        <v>유재호</v>
      </c>
      <c r="V1332" s="56">
        <f>작성용!AA1329</f>
        <v>202411</v>
      </c>
      <c r="W1332" s="58" t="str">
        <f>작성용!AC1329</f>
        <v>[A]롯데그룹</v>
      </c>
      <c r="X1332" s="58" t="str">
        <f>작성용!O1329</f>
        <v>경영기획팀김현진</v>
      </c>
      <c r="Y1332" s="58" t="str">
        <f>작성용!P1329</f>
        <v xml:space="preserve">02-2051-1523  </v>
      </c>
      <c r="Z1332" s="58" t="str">
        <f>작성용!Q1329</f>
        <v>hj.kim43@lotte.net</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개별종목</v>
      </c>
      <c r="D1333" s="57">
        <f>작성용!T1330</f>
        <v>45600</v>
      </c>
      <c r="E1333" s="58" t="str">
        <f>작성용!B1330</f>
        <v>롯데벤처스(구,롯데액셀러레이터)</v>
      </c>
      <c r="F1333" s="58" t="str">
        <f>작성용!C1330</f>
        <v>재평가</v>
      </c>
      <c r="G1333" s="58" t="str">
        <f>작성용!D1330</f>
        <v>프록시헬스케어</v>
      </c>
      <c r="H1333" s="59">
        <f>작성용!E1330</f>
        <v>1101117221833</v>
      </c>
      <c r="I1333" s="58" t="str">
        <f>작성용!F1330</f>
        <v>A05</v>
      </c>
      <c r="J1333" s="58">
        <f>작성용!G1330</f>
        <v>0</v>
      </c>
      <c r="K1333" s="58" t="str">
        <f>작성용!H1330</f>
        <v>-</v>
      </c>
      <c r="L1333" s="58" t="str">
        <f>작성용!N1330</f>
        <v>연말</v>
      </c>
      <c r="M1333" s="57" t="str">
        <f>작성용!U1330</f>
        <v>2024.09.30</v>
      </c>
      <c r="N1333" s="57">
        <f>작성용!V1330</f>
        <v>45657</v>
      </c>
      <c r="O1333" s="57">
        <f>작성용!W1330</f>
        <v>45663</v>
      </c>
      <c r="P1333" s="57" t="str">
        <f>작성용!X1330</f>
        <v>-</v>
      </c>
      <c r="Q1333" s="58" t="str">
        <f>작성용!AD1330</f>
        <v>김수현</v>
      </c>
      <c r="R1333" s="60">
        <f>작성용!AE1330</f>
        <v>1</v>
      </c>
      <c r="S1333" s="58" t="str">
        <f>작성용!AF1330</f>
        <v>김수현</v>
      </c>
      <c r="T1333" s="61" t="str">
        <f>작성용!AG1330</f>
        <v>유재호</v>
      </c>
      <c r="U1333" s="61" t="str">
        <f>작성용!AH1330</f>
        <v>유재호</v>
      </c>
      <c r="V1333" s="56">
        <f>작성용!AA1330</f>
        <v>202411</v>
      </c>
      <c r="W1333" s="58" t="str">
        <f>작성용!AC1330</f>
        <v>[A]롯데그룹</v>
      </c>
      <c r="X1333" s="58" t="str">
        <f>작성용!O1330</f>
        <v>경영기획팀김현진</v>
      </c>
      <c r="Y1333" s="58" t="str">
        <f>작성용!P1330</f>
        <v xml:space="preserve">02-2051-1523  </v>
      </c>
      <c r="Z1333" s="58" t="str">
        <f>작성용!Q1330</f>
        <v>hj.kim43@lotte.net</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개별종목</v>
      </c>
      <c r="D1334" s="57">
        <f>작성용!T1331</f>
        <v>45600</v>
      </c>
      <c r="E1334" s="58" t="str">
        <f>작성용!B1331</f>
        <v>롯데벤처스(구,롯데액셀러레이터)</v>
      </c>
      <c r="F1334" s="58" t="str">
        <f>작성용!C1331</f>
        <v>신규</v>
      </c>
      <c r="G1334" s="58" t="str">
        <f>작성용!D1331</f>
        <v>Shark Market</v>
      </c>
      <c r="H1334" s="59" t="str">
        <f>작성용!E1331</f>
        <v>KBP2024110023</v>
      </c>
      <c r="I1334" s="58" t="str">
        <f>작성용!F1331</f>
        <v>A05</v>
      </c>
      <c r="J1334" s="58">
        <f>작성용!G1331</f>
        <v>77</v>
      </c>
      <c r="K1334" s="58" t="str">
        <f>작성용!H1331</f>
        <v>-</v>
      </c>
      <c r="L1334" s="58" t="str">
        <f>작성용!N1331</f>
        <v>연말</v>
      </c>
      <c r="M1334" s="57" t="str">
        <f>작성용!U1331</f>
        <v>2024.09.30</v>
      </c>
      <c r="N1334" s="57">
        <f>작성용!V1331</f>
        <v>45657</v>
      </c>
      <c r="O1334" s="57">
        <f>작성용!W1331</f>
        <v>45663</v>
      </c>
      <c r="P1334" s="57" t="str">
        <f>작성용!X1331</f>
        <v>-</v>
      </c>
      <c r="Q1334" s="58" t="str">
        <f>작성용!AD1331</f>
        <v>서경덕</v>
      </c>
      <c r="R1334" s="60">
        <f>작성용!AE1331</f>
        <v>1</v>
      </c>
      <c r="S1334" s="58" t="str">
        <f>작성용!AF1331</f>
        <v>신규</v>
      </c>
      <c r="T1334" s="61" t="str">
        <f>작성용!AG1331</f>
        <v>유재호</v>
      </c>
      <c r="U1334" s="61" t="str">
        <f>작성용!AH1331</f>
        <v>유재호</v>
      </c>
      <c r="V1334" s="56">
        <f>작성용!AA1331</f>
        <v>202411</v>
      </c>
      <c r="W1334" s="58" t="str">
        <f>작성용!AC1331</f>
        <v>[A]롯데그룹</v>
      </c>
      <c r="X1334" s="58" t="str">
        <f>작성용!O1331</f>
        <v>경영기획팀김현진</v>
      </c>
      <c r="Y1334" s="58" t="str">
        <f>작성용!P1331</f>
        <v xml:space="preserve">02-2051-1523  </v>
      </c>
      <c r="Z1334" s="58" t="str">
        <f>작성용!Q1331</f>
        <v>hj.kim43@lotte.net</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개별종목</v>
      </c>
      <c r="D1335" s="57">
        <f>작성용!T1332</f>
        <v>45600</v>
      </c>
      <c r="E1335" s="58" t="str">
        <f>작성용!B1332</f>
        <v>롯데벤처스(구,롯데액셀러레이터)</v>
      </c>
      <c r="F1335" s="58" t="str">
        <f>작성용!C1332</f>
        <v>재평가</v>
      </c>
      <c r="G1335" s="58" t="str">
        <f>작성용!D1332</f>
        <v>슈퍼플레이</v>
      </c>
      <c r="H1335" s="59">
        <f>작성용!E1332</f>
        <v>1101116372421</v>
      </c>
      <c r="I1335" s="58" t="str">
        <f>작성용!F1332</f>
        <v>A07</v>
      </c>
      <c r="J1335" s="58">
        <f>작성용!G1332</f>
        <v>0</v>
      </c>
      <c r="K1335" s="58" t="str">
        <f>작성용!H1332</f>
        <v>-</v>
      </c>
      <c r="L1335" s="58" t="str">
        <f>작성용!N1332</f>
        <v>연말</v>
      </c>
      <c r="M1335" s="57" t="str">
        <f>작성용!U1332</f>
        <v>2024.09.30</v>
      </c>
      <c r="N1335" s="57">
        <f>작성용!V1332</f>
        <v>45657</v>
      </c>
      <c r="O1335" s="57">
        <f>작성용!W1332</f>
        <v>45663</v>
      </c>
      <c r="P1335" s="57" t="str">
        <f>작성용!X1332</f>
        <v>-</v>
      </c>
      <c r="Q1335" s="58" t="str">
        <f>작성용!AD1332</f>
        <v>정재형</v>
      </c>
      <c r="R1335" s="60">
        <f>작성용!AE1332</f>
        <v>1</v>
      </c>
      <c r="S1335" s="58" t="str">
        <f>작성용!AF1332</f>
        <v>박재민</v>
      </c>
      <c r="T1335" s="61" t="str">
        <f>작성용!AG1332</f>
        <v>유재호</v>
      </c>
      <c r="U1335" s="61" t="str">
        <f>작성용!AH1332</f>
        <v>유재호</v>
      </c>
      <c r="V1335" s="56">
        <f>작성용!AA1332</f>
        <v>202411</v>
      </c>
      <c r="W1335" s="58" t="str">
        <f>작성용!AC1332</f>
        <v>[A]롯데그룹</v>
      </c>
      <c r="X1335" s="58" t="str">
        <f>작성용!O1332</f>
        <v>경영기획팀김현진</v>
      </c>
      <c r="Y1335" s="58" t="str">
        <f>작성용!P1332</f>
        <v xml:space="preserve">02-2051-1523  </v>
      </c>
      <c r="Z1335" s="58" t="str">
        <f>작성용!Q1332</f>
        <v>hj.kim43@lotte.net</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개별종목</v>
      </c>
      <c r="D1336" s="57">
        <f>작성용!T1333</f>
        <v>45600</v>
      </c>
      <c r="E1336" s="58" t="str">
        <f>작성용!B1333</f>
        <v>롯데벤처스(구,롯데액셀러레이터)</v>
      </c>
      <c r="F1336" s="58" t="str">
        <f>작성용!C1333</f>
        <v>신규</v>
      </c>
      <c r="G1336" s="58" t="str">
        <f>작성용!D1333</f>
        <v>리콘랩스</v>
      </c>
      <c r="H1336" s="59">
        <f>작성용!E1333</f>
        <v>1101117288031</v>
      </c>
      <c r="I1336" s="58" t="str">
        <f>작성용!F1333</f>
        <v>A05</v>
      </c>
      <c r="J1336" s="58">
        <f>작성용!G1333</f>
        <v>77</v>
      </c>
      <c r="K1336" s="58" t="str">
        <f>작성용!H1333</f>
        <v>-</v>
      </c>
      <c r="L1336" s="58" t="str">
        <f>작성용!N1333</f>
        <v>연말</v>
      </c>
      <c r="M1336" s="57" t="str">
        <f>작성용!U1333</f>
        <v>2024.09.30</v>
      </c>
      <c r="N1336" s="57">
        <f>작성용!V1333</f>
        <v>45657</v>
      </c>
      <c r="O1336" s="57">
        <f>작성용!W1333</f>
        <v>45663</v>
      </c>
      <c r="P1336" s="57" t="str">
        <f>작성용!X1333</f>
        <v>-</v>
      </c>
      <c r="Q1336" s="58" t="str">
        <f>작성용!AD1333</f>
        <v>신원준</v>
      </c>
      <c r="R1336" s="60">
        <f>작성용!AE1333</f>
        <v>1</v>
      </c>
      <c r="S1336" s="58" t="str">
        <f>작성용!AF1333</f>
        <v>윤현빈</v>
      </c>
      <c r="T1336" s="61" t="str">
        <f>작성용!AG1333</f>
        <v>유재호</v>
      </c>
      <c r="U1336" s="61" t="str">
        <f>작성용!AH1333</f>
        <v>유재호</v>
      </c>
      <c r="V1336" s="56">
        <f>작성용!AA1333</f>
        <v>202411</v>
      </c>
      <c r="W1336" s="58" t="str">
        <f>작성용!AC1333</f>
        <v>[A]롯데그룹</v>
      </c>
      <c r="X1336" s="58" t="str">
        <f>작성용!O1333</f>
        <v>경영기획팀김현진</v>
      </c>
      <c r="Y1336" s="58" t="str">
        <f>작성용!P1333</f>
        <v xml:space="preserve">02-2051-1523  </v>
      </c>
      <c r="Z1336" s="58" t="str">
        <f>작성용!Q1333</f>
        <v>hj.kim43@lotte.net</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개별종목</v>
      </c>
      <c r="D1337" s="57">
        <f>작성용!T1334</f>
        <v>45600</v>
      </c>
      <c r="E1337" s="58" t="str">
        <f>작성용!B1334</f>
        <v>롯데벤처스(구,롯데액셀러레이터)</v>
      </c>
      <c r="F1337" s="58" t="str">
        <f>작성용!C1334</f>
        <v>신규</v>
      </c>
      <c r="G1337" s="58" t="str">
        <f>작성용!D1334</f>
        <v>리콘랩스</v>
      </c>
      <c r="H1337" s="59">
        <f>작성용!E1334</f>
        <v>1101117288031</v>
      </c>
      <c r="I1337" s="58" t="str">
        <f>작성용!F1334</f>
        <v>A07</v>
      </c>
      <c r="J1337" s="58">
        <f>작성용!G1334</f>
        <v>77</v>
      </c>
      <c r="K1337" s="58" t="str">
        <f>작성용!H1334</f>
        <v>-</v>
      </c>
      <c r="L1337" s="58" t="str">
        <f>작성용!N1334</f>
        <v>연말</v>
      </c>
      <c r="M1337" s="57" t="str">
        <f>작성용!U1334</f>
        <v>2024.09.30</v>
      </c>
      <c r="N1337" s="57">
        <f>작성용!V1334</f>
        <v>45657</v>
      </c>
      <c r="O1337" s="57">
        <f>작성용!W1334</f>
        <v>45663</v>
      </c>
      <c r="P1337" s="57" t="str">
        <f>작성용!X1334</f>
        <v>-</v>
      </c>
      <c r="Q1337" s="58" t="str">
        <f>작성용!AD1334</f>
        <v>신원준</v>
      </c>
      <c r="R1337" s="60">
        <f>작성용!AE1334</f>
        <v>0</v>
      </c>
      <c r="S1337" s="58" t="str">
        <f>작성용!AF1334</f>
        <v>윤현빈</v>
      </c>
      <c r="T1337" s="61" t="str">
        <f>작성용!AG1334</f>
        <v>유재호</v>
      </c>
      <c r="U1337" s="61" t="str">
        <f>작성용!AH1334</f>
        <v>유재호</v>
      </c>
      <c r="V1337" s="56">
        <f>작성용!AA1334</f>
        <v>202411</v>
      </c>
      <c r="W1337" s="58" t="str">
        <f>작성용!AC1334</f>
        <v>[A]롯데그룹</v>
      </c>
      <c r="X1337" s="58" t="str">
        <f>작성용!O1334</f>
        <v>경영기획팀김현진</v>
      </c>
      <c r="Y1337" s="58" t="str">
        <f>작성용!P1334</f>
        <v xml:space="preserve">02-2051-1523  </v>
      </c>
      <c r="Z1337" s="58" t="str">
        <f>작성용!Q1334</f>
        <v>hj.kim43@lotte.net</v>
      </c>
      <c r="AA1337" s="56" t="str">
        <f>작성용!AJ1334</f>
        <v>-</v>
      </c>
      <c r="AB1337" s="56">
        <f>작성용!AB1334</f>
        <v>0</v>
      </c>
    </row>
    <row r="1338" spans="1:28" s="12" customFormat="1" ht="16.5" hidden="1" customHeight="1" x14ac:dyDescent="0.3">
      <c r="A1338" s="54">
        <f>작성용!AL1335</f>
        <v>1334</v>
      </c>
      <c r="B1338" s="55" t="str">
        <f>작성용!AI1335</f>
        <v>-</v>
      </c>
      <c r="C1338" s="56" t="str">
        <f>작성용!AK1335</f>
        <v>개별종목</v>
      </c>
      <c r="D1338" s="57">
        <f>작성용!T1335</f>
        <v>45600</v>
      </c>
      <c r="E1338" s="58" t="str">
        <f>작성용!B1335</f>
        <v>롯데벤처스(구,롯데액셀러레이터)</v>
      </c>
      <c r="F1338" s="58" t="str">
        <f>작성용!C1335</f>
        <v>신규</v>
      </c>
      <c r="G1338" s="58" t="str">
        <f>작성용!D1335</f>
        <v>리콘랩스</v>
      </c>
      <c r="H1338" s="59">
        <f>작성용!E1335</f>
        <v>1101117288031</v>
      </c>
      <c r="I1338" s="58" t="str">
        <f>작성용!F1335</f>
        <v>A07</v>
      </c>
      <c r="J1338" s="58">
        <f>작성용!G1335</f>
        <v>771</v>
      </c>
      <c r="K1338" s="58" t="str">
        <f>작성용!H1335</f>
        <v>-</v>
      </c>
      <c r="L1338" s="58" t="str">
        <f>작성용!N1335</f>
        <v>연말</v>
      </c>
      <c r="M1338" s="57" t="str">
        <f>작성용!U1335</f>
        <v>2024.09.30</v>
      </c>
      <c r="N1338" s="57">
        <f>작성용!V1335</f>
        <v>45657</v>
      </c>
      <c r="O1338" s="57">
        <f>작성용!W1335</f>
        <v>45663</v>
      </c>
      <c r="P1338" s="57" t="str">
        <f>작성용!X1335</f>
        <v>-</v>
      </c>
      <c r="Q1338" s="58" t="str">
        <f>작성용!AD1335</f>
        <v>신원준</v>
      </c>
      <c r="R1338" s="60">
        <f>작성용!AE1335</f>
        <v>0</v>
      </c>
      <c r="S1338" s="58" t="str">
        <f>작성용!AF1335</f>
        <v>윤현빈</v>
      </c>
      <c r="T1338" s="61" t="str">
        <f>작성용!AG1335</f>
        <v>유재호</v>
      </c>
      <c r="U1338" s="61" t="str">
        <f>작성용!AH1335</f>
        <v>유재호</v>
      </c>
      <c r="V1338" s="56">
        <f>작성용!AA1335</f>
        <v>202411</v>
      </c>
      <c r="W1338" s="58" t="str">
        <f>작성용!AC1335</f>
        <v>[A]롯데그룹</v>
      </c>
      <c r="X1338" s="58" t="str">
        <f>작성용!O1335</f>
        <v>경영기획팀김현진</v>
      </c>
      <c r="Y1338" s="58" t="str">
        <f>작성용!P1335</f>
        <v xml:space="preserve">02-2051-1523  </v>
      </c>
      <c r="Z1338" s="58" t="str">
        <f>작성용!Q1335</f>
        <v>hj.kim43@lotte.net</v>
      </c>
      <c r="AA1338" s="56" t="str">
        <f>작성용!AJ1335</f>
        <v>-</v>
      </c>
      <c r="AB1338" s="56">
        <f>작성용!AB1335</f>
        <v>0</v>
      </c>
    </row>
    <row r="1339" spans="1:28" s="12" customFormat="1" ht="16.5" hidden="1" customHeight="1" x14ac:dyDescent="0.3">
      <c r="A1339" s="54">
        <f>작성용!AL1336</f>
        <v>1335</v>
      </c>
      <c r="B1339" s="55" t="str">
        <f>작성용!AI1336</f>
        <v>-</v>
      </c>
      <c r="C1339" s="56" t="str">
        <f>작성용!AK1336</f>
        <v>개별종목</v>
      </c>
      <c r="D1339" s="57">
        <f>작성용!T1336</f>
        <v>45600</v>
      </c>
      <c r="E1339" s="58" t="str">
        <f>작성용!B1336</f>
        <v>롯데벤처스(구,롯데액셀러레이터)</v>
      </c>
      <c r="F1339" s="58" t="str">
        <f>작성용!C1336</f>
        <v>신규</v>
      </c>
      <c r="G1339" s="58" t="str">
        <f>작성용!D1336</f>
        <v>비컨</v>
      </c>
      <c r="H1339" s="59">
        <f>작성용!E1336</f>
        <v>1101117668267</v>
      </c>
      <c r="I1339" s="58" t="str">
        <f>작성용!F1336</f>
        <v>A07</v>
      </c>
      <c r="J1339" s="58">
        <f>작성용!G1336</f>
        <v>77</v>
      </c>
      <c r="K1339" s="58" t="str">
        <f>작성용!H1336</f>
        <v>-</v>
      </c>
      <c r="L1339" s="58" t="str">
        <f>작성용!N1336</f>
        <v>연말</v>
      </c>
      <c r="M1339" s="57" t="str">
        <f>작성용!U1336</f>
        <v>2024.09.30</v>
      </c>
      <c r="N1339" s="57">
        <f>작성용!V1336</f>
        <v>45657</v>
      </c>
      <c r="O1339" s="57">
        <f>작성용!W1336</f>
        <v>45663</v>
      </c>
      <c r="P1339" s="57" t="str">
        <f>작성용!X1336</f>
        <v>-</v>
      </c>
      <c r="Q1339" s="58" t="str">
        <f>작성용!AD1336</f>
        <v>변혜진</v>
      </c>
      <c r="R1339" s="60">
        <f>작성용!AE1336</f>
        <v>1</v>
      </c>
      <c r="S1339" s="58" t="str">
        <f>작성용!AF1336</f>
        <v>신규</v>
      </c>
      <c r="T1339" s="61" t="str">
        <f>작성용!AG1336</f>
        <v>유재호</v>
      </c>
      <c r="U1339" s="61" t="str">
        <f>작성용!AH1336</f>
        <v>유재호</v>
      </c>
      <c r="V1339" s="56">
        <f>작성용!AA1336</f>
        <v>202411</v>
      </c>
      <c r="W1339" s="58" t="str">
        <f>작성용!AC1336</f>
        <v>[A]롯데그룹</v>
      </c>
      <c r="X1339" s="58" t="str">
        <f>작성용!O1336</f>
        <v>경영기획팀김현진</v>
      </c>
      <c r="Y1339" s="58" t="str">
        <f>작성용!P1336</f>
        <v xml:space="preserve">02-2051-1523  </v>
      </c>
      <c r="Z1339" s="58" t="str">
        <f>작성용!Q1336</f>
        <v>hj.kim43@lotte.net</v>
      </c>
      <c r="AA1339" s="56" t="str">
        <f>작성용!AJ1336</f>
        <v>-</v>
      </c>
      <c r="AB1339" s="56">
        <f>작성용!AB1336</f>
        <v>0</v>
      </c>
    </row>
    <row r="1340" spans="1:28" s="12" customFormat="1" ht="16.5" hidden="1" customHeight="1" x14ac:dyDescent="0.3">
      <c r="A1340" s="54">
        <f>작성용!AL1337</f>
        <v>1336</v>
      </c>
      <c r="B1340" s="55" t="str">
        <f>작성용!AI1337</f>
        <v>-</v>
      </c>
      <c r="C1340" s="56" t="str">
        <f>작성용!AK1337</f>
        <v>개별종목</v>
      </c>
      <c r="D1340" s="57">
        <f>작성용!T1337</f>
        <v>45600</v>
      </c>
      <c r="E1340" s="58" t="str">
        <f>작성용!B1337</f>
        <v>롯데벤처스(구,롯데액셀러레이터)</v>
      </c>
      <c r="F1340" s="58" t="str">
        <f>작성용!C1337</f>
        <v>신규</v>
      </c>
      <c r="G1340" s="58" t="str">
        <f>작성용!D1337</f>
        <v>비컨</v>
      </c>
      <c r="H1340" s="59">
        <f>작성용!E1337</f>
        <v>1101117668267</v>
      </c>
      <c r="I1340" s="58" t="str">
        <f>작성용!F1337</f>
        <v>A07</v>
      </c>
      <c r="J1340" s="58">
        <f>작성용!G1337</f>
        <v>771</v>
      </c>
      <c r="K1340" s="58" t="str">
        <f>작성용!H1337</f>
        <v>-</v>
      </c>
      <c r="L1340" s="58" t="str">
        <f>작성용!N1337</f>
        <v>연말</v>
      </c>
      <c r="M1340" s="57" t="str">
        <f>작성용!U1337</f>
        <v>2024.09.30</v>
      </c>
      <c r="N1340" s="57">
        <f>작성용!V1337</f>
        <v>45657</v>
      </c>
      <c r="O1340" s="57">
        <f>작성용!W1337</f>
        <v>45663</v>
      </c>
      <c r="P1340" s="57" t="str">
        <f>작성용!X1337</f>
        <v>-</v>
      </c>
      <c r="Q1340" s="58" t="str">
        <f>작성용!AD1337</f>
        <v>변혜진</v>
      </c>
      <c r="R1340" s="60">
        <f>작성용!AE1337</f>
        <v>0</v>
      </c>
      <c r="S1340" s="58" t="str">
        <f>작성용!AF1337</f>
        <v>신규</v>
      </c>
      <c r="T1340" s="61" t="str">
        <f>작성용!AG1337</f>
        <v>유재호</v>
      </c>
      <c r="U1340" s="61" t="str">
        <f>작성용!AH1337</f>
        <v>유재호</v>
      </c>
      <c r="V1340" s="56">
        <f>작성용!AA1337</f>
        <v>202411</v>
      </c>
      <c r="W1340" s="58" t="str">
        <f>작성용!AC1337</f>
        <v>[A]롯데그룹</v>
      </c>
      <c r="X1340" s="58" t="str">
        <f>작성용!O1337</f>
        <v>경영기획팀김현진</v>
      </c>
      <c r="Y1340" s="58" t="str">
        <f>작성용!P1337</f>
        <v xml:space="preserve">02-2051-1523  </v>
      </c>
      <c r="Z1340" s="58" t="str">
        <f>작성용!Q1337</f>
        <v>hj.kim43@lotte.net</v>
      </c>
      <c r="AA1340" s="56" t="str">
        <f>작성용!AJ1337</f>
        <v>-</v>
      </c>
      <c r="AB1340" s="56">
        <f>작성용!AB1337</f>
        <v>0</v>
      </c>
    </row>
    <row r="1341" spans="1:28" s="12" customFormat="1" ht="16.5" hidden="1" customHeight="1" x14ac:dyDescent="0.3">
      <c r="A1341" s="54">
        <f>작성용!AL1338</f>
        <v>1337</v>
      </c>
      <c r="B1341" s="55" t="str">
        <f>작성용!AI1338</f>
        <v>-</v>
      </c>
      <c r="C1341" s="56" t="str">
        <f>작성용!AK1338</f>
        <v>개별종목</v>
      </c>
      <c r="D1341" s="57">
        <f>작성용!T1338</f>
        <v>45600</v>
      </c>
      <c r="E1341" s="58" t="str">
        <f>작성용!B1338</f>
        <v>롯데벤처스(구,롯데액셀러레이터)</v>
      </c>
      <c r="F1341" s="58" t="str">
        <f>작성용!C1338</f>
        <v>신규</v>
      </c>
      <c r="G1341" s="58" t="str">
        <f>작성용!D1338</f>
        <v>워커스하이</v>
      </c>
      <c r="H1341" s="59">
        <f>작성용!E1338</f>
        <v>1101117813028</v>
      </c>
      <c r="I1341" s="58" t="str">
        <f>작성용!F1338</f>
        <v>A07</v>
      </c>
      <c r="J1341" s="58">
        <f>작성용!G1338</f>
        <v>77</v>
      </c>
      <c r="K1341" s="58" t="str">
        <f>작성용!H1338</f>
        <v>-</v>
      </c>
      <c r="L1341" s="58" t="str">
        <f>작성용!N1338</f>
        <v>연말</v>
      </c>
      <c r="M1341" s="57" t="str">
        <f>작성용!U1338</f>
        <v>2024.09.30</v>
      </c>
      <c r="N1341" s="57">
        <f>작성용!V1338</f>
        <v>45657</v>
      </c>
      <c r="O1341" s="57">
        <f>작성용!W1338</f>
        <v>45663</v>
      </c>
      <c r="P1341" s="57" t="str">
        <f>작성용!X1338</f>
        <v>-</v>
      </c>
      <c r="Q1341" s="58" t="str">
        <f>작성용!AD1338</f>
        <v>최수민</v>
      </c>
      <c r="R1341" s="60">
        <f>작성용!AE1338</f>
        <v>1</v>
      </c>
      <c r="S1341" s="58" t="str">
        <f>작성용!AF1338</f>
        <v>신규</v>
      </c>
      <c r="T1341" s="61" t="str">
        <f>작성용!AG1338</f>
        <v>유재호</v>
      </c>
      <c r="U1341" s="61" t="str">
        <f>작성용!AH1338</f>
        <v>유재호</v>
      </c>
      <c r="V1341" s="56">
        <f>작성용!AA1338</f>
        <v>202411</v>
      </c>
      <c r="W1341" s="58" t="str">
        <f>작성용!AC1338</f>
        <v>[A]롯데그룹</v>
      </c>
      <c r="X1341" s="58" t="str">
        <f>작성용!O1338</f>
        <v>경영기획팀김현진</v>
      </c>
      <c r="Y1341" s="58" t="str">
        <f>작성용!P1338</f>
        <v xml:space="preserve">02-2051-1523  </v>
      </c>
      <c r="Z1341" s="58" t="str">
        <f>작성용!Q1338</f>
        <v>hj.kim43@lotte.net</v>
      </c>
      <c r="AA1341" s="56" t="str">
        <f>작성용!AJ1338</f>
        <v>-</v>
      </c>
      <c r="AB1341" s="56">
        <f>작성용!AB1338</f>
        <v>0</v>
      </c>
    </row>
    <row r="1342" spans="1:28" s="12" customFormat="1" ht="16.5" hidden="1" customHeight="1" x14ac:dyDescent="0.3">
      <c r="A1342" s="54">
        <f>작성용!AL1339</f>
        <v>1338</v>
      </c>
      <c r="B1342" s="55" t="str">
        <f>작성용!AI1339</f>
        <v>-</v>
      </c>
      <c r="C1342" s="56" t="str">
        <f>작성용!AK1339</f>
        <v>개별종목</v>
      </c>
      <c r="D1342" s="57">
        <f>작성용!T1339</f>
        <v>45600</v>
      </c>
      <c r="E1342" s="58" t="str">
        <f>작성용!B1339</f>
        <v>롯데벤처스(구,롯데액셀러레이터)</v>
      </c>
      <c r="F1342" s="58" t="str">
        <f>작성용!C1339</f>
        <v>신규</v>
      </c>
      <c r="G1342" s="58" t="str">
        <f>작성용!D1339</f>
        <v>워커스하이</v>
      </c>
      <c r="H1342" s="59">
        <f>작성용!E1339</f>
        <v>1101117813028</v>
      </c>
      <c r="I1342" s="58" t="str">
        <f>작성용!F1339</f>
        <v>A07</v>
      </c>
      <c r="J1342" s="58">
        <f>작성용!G1339</f>
        <v>771</v>
      </c>
      <c r="K1342" s="58" t="str">
        <f>작성용!H1339</f>
        <v>-</v>
      </c>
      <c r="L1342" s="58" t="str">
        <f>작성용!N1339</f>
        <v>연말</v>
      </c>
      <c r="M1342" s="57" t="str">
        <f>작성용!U1339</f>
        <v>2024.09.30</v>
      </c>
      <c r="N1342" s="57">
        <f>작성용!V1339</f>
        <v>45657</v>
      </c>
      <c r="O1342" s="57">
        <f>작성용!W1339</f>
        <v>45663</v>
      </c>
      <c r="P1342" s="57" t="str">
        <f>작성용!X1339</f>
        <v>-</v>
      </c>
      <c r="Q1342" s="58" t="str">
        <f>작성용!AD1339</f>
        <v>최수민</v>
      </c>
      <c r="R1342" s="60">
        <f>작성용!AE1339</f>
        <v>0</v>
      </c>
      <c r="S1342" s="58" t="str">
        <f>작성용!AF1339</f>
        <v>신규</v>
      </c>
      <c r="T1342" s="61" t="str">
        <f>작성용!AG1339</f>
        <v>유재호</v>
      </c>
      <c r="U1342" s="61" t="str">
        <f>작성용!AH1339</f>
        <v>유재호</v>
      </c>
      <c r="V1342" s="56">
        <f>작성용!AA1339</f>
        <v>202411</v>
      </c>
      <c r="W1342" s="58" t="str">
        <f>작성용!AC1339</f>
        <v>[A]롯데그룹</v>
      </c>
      <c r="X1342" s="58" t="str">
        <f>작성용!O1339</f>
        <v>경영기획팀김현진</v>
      </c>
      <c r="Y1342" s="58" t="str">
        <f>작성용!P1339</f>
        <v xml:space="preserve">02-2051-1523  </v>
      </c>
      <c r="Z1342" s="58" t="str">
        <f>작성용!Q1339</f>
        <v>hj.kim43@lotte.net</v>
      </c>
      <c r="AA1342" s="56" t="str">
        <f>작성용!AJ1339</f>
        <v>-</v>
      </c>
      <c r="AB1342" s="56">
        <f>작성용!AB1339</f>
        <v>0</v>
      </c>
    </row>
    <row r="1343" spans="1:28" s="12" customFormat="1" ht="16.5" hidden="1" customHeight="1" x14ac:dyDescent="0.3">
      <c r="A1343" s="54">
        <f>작성용!AL1340</f>
        <v>1339</v>
      </c>
      <c r="B1343" s="55" t="str">
        <f>작성용!AI1340</f>
        <v>-</v>
      </c>
      <c r="C1343" s="56" t="str">
        <f>작성용!AK1340</f>
        <v>개별종목</v>
      </c>
      <c r="D1343" s="57">
        <f>작성용!T1340</f>
        <v>45600</v>
      </c>
      <c r="E1343" s="58" t="str">
        <f>작성용!B1340</f>
        <v>롯데벤처스(구,롯데액셀러레이터)</v>
      </c>
      <c r="F1343" s="58" t="str">
        <f>작성용!C1340</f>
        <v>재평가</v>
      </c>
      <c r="G1343" s="58" t="str">
        <f>작성용!D1340</f>
        <v>파블로항공</v>
      </c>
      <c r="H1343" s="59">
        <f>작성용!E1340</f>
        <v>1201110950833</v>
      </c>
      <c r="I1343" s="58" t="str">
        <f>작성용!F1340</f>
        <v>A07</v>
      </c>
      <c r="J1343" s="58">
        <f>작성용!G1340</f>
        <v>0</v>
      </c>
      <c r="K1343" s="58" t="str">
        <f>작성용!H1340</f>
        <v>-</v>
      </c>
      <c r="L1343" s="58" t="str">
        <f>작성용!N1340</f>
        <v>연말</v>
      </c>
      <c r="M1343" s="57" t="str">
        <f>작성용!U1340</f>
        <v>2024.09.30</v>
      </c>
      <c r="N1343" s="57">
        <f>작성용!V1340</f>
        <v>45657</v>
      </c>
      <c r="O1343" s="57">
        <f>작성용!W1340</f>
        <v>45663</v>
      </c>
      <c r="P1343" s="57" t="str">
        <f>작성용!X1340</f>
        <v>-</v>
      </c>
      <c r="Q1343" s="58" t="str">
        <f>작성용!AD1340</f>
        <v>강승현</v>
      </c>
      <c r="R1343" s="60">
        <f>작성용!AE1340</f>
        <v>1</v>
      </c>
      <c r="S1343" s="58" t="str">
        <f>작성용!AF1340</f>
        <v>강승현</v>
      </c>
      <c r="T1343" s="61" t="str">
        <f>작성용!AG1340</f>
        <v>유재호</v>
      </c>
      <c r="U1343" s="61" t="str">
        <f>작성용!AH1340</f>
        <v>유재호</v>
      </c>
      <c r="V1343" s="56">
        <f>작성용!AA1340</f>
        <v>202411</v>
      </c>
      <c r="W1343" s="58" t="str">
        <f>작성용!AC1340</f>
        <v>[A]롯데그룹</v>
      </c>
      <c r="X1343" s="58" t="str">
        <f>작성용!O1340</f>
        <v>경영기획팀김현진</v>
      </c>
      <c r="Y1343" s="58" t="str">
        <f>작성용!P1340</f>
        <v xml:space="preserve">02-2051-1523  </v>
      </c>
      <c r="Z1343" s="58" t="str">
        <f>작성용!Q1340</f>
        <v>hj.kim43@lotte.net</v>
      </c>
      <c r="AA1343" s="56" t="str">
        <f>작성용!AJ1340</f>
        <v>-</v>
      </c>
      <c r="AB1343" s="56">
        <f>작성용!AB1340</f>
        <v>0</v>
      </c>
    </row>
    <row r="1344" spans="1:28" s="12" customFormat="1" ht="16.5" customHeight="1" x14ac:dyDescent="0.3">
      <c r="A1344" s="54">
        <f>작성용!AL1739</f>
        <v>1738</v>
      </c>
      <c r="B1344" s="264" t="str">
        <f>작성용!AI1739</f>
        <v>-</v>
      </c>
      <c r="C1344" s="252" t="str">
        <f>작성용!AK1739</f>
        <v>기초자산</v>
      </c>
      <c r="D1344" s="265" t="str">
        <f>작성용!T1739</f>
        <v>사립학교교직원연금공단펀드(기초자산)</v>
      </c>
      <c r="E1344" s="253" t="str">
        <f>작성용!B1739</f>
        <v>KTBN18호벤처투자조합</v>
      </c>
      <c r="F1344" s="253" t="str">
        <f>작성용!C1739</f>
        <v>재평가</v>
      </c>
      <c r="G1344" s="253" t="str">
        <f>작성용!D1739</f>
        <v>Smart Coffee Technology, Inc.</v>
      </c>
      <c r="H1344" s="266" t="str">
        <f>작성용!E1739</f>
        <v>KBP2024090042</v>
      </c>
      <c r="I1344" s="253" t="str">
        <f>작성용!F1739</f>
        <v>D06</v>
      </c>
      <c r="J1344" s="253">
        <f>작성용!G1739</f>
        <v>0</v>
      </c>
      <c r="K1344" s="253" t="str">
        <f>작성용!H1739</f>
        <v>-</v>
      </c>
      <c r="L1344" s="253" t="str">
        <f>작성용!N1739</f>
        <v>분기</v>
      </c>
      <c r="M1344" s="265" t="str">
        <f>작성용!U1739</f>
        <v>2024.09.30</v>
      </c>
      <c r="N1344" s="265">
        <f>작성용!V1739</f>
        <v>45643</v>
      </c>
      <c r="O1344" s="265" t="str">
        <f>작성용!W1739</f>
        <v>보고서제공X</v>
      </c>
      <c r="P1344" s="265" t="str">
        <f>작성용!X1739</f>
        <v>-</v>
      </c>
      <c r="Q1344" s="253" t="str">
        <f>작성용!AD1739</f>
        <v>채동우</v>
      </c>
      <c r="R1344" s="267">
        <f>작성용!AE1739</f>
        <v>0</v>
      </c>
      <c r="S1344" s="253" t="str">
        <f>작성용!AF1739</f>
        <v>채동우</v>
      </c>
      <c r="T1344" s="268" t="str">
        <f>작성용!AG1739</f>
        <v>-</v>
      </c>
      <c r="U1344" s="268" t="str">
        <f>작성용!AH1739</f>
        <v>-</v>
      </c>
      <c r="V1344" s="252">
        <f>작성용!AA1739</f>
        <v>202411</v>
      </c>
      <c r="W1344" s="253" t="str">
        <f>작성용!AC1739</f>
        <v>[6]기타기관펀드(기초자산)</v>
      </c>
      <c r="X1344" s="253">
        <f>작성용!O1739</f>
        <v>0</v>
      </c>
      <c r="Y1344" s="253">
        <f>작성용!P1739</f>
        <v>0</v>
      </c>
      <c r="Z1344" s="253">
        <f>작성용!Q1739</f>
        <v>0</v>
      </c>
      <c r="AA1344" s="252" t="str">
        <f>작성용!AJ1739</f>
        <v>-</v>
      </c>
      <c r="AB1344" s="252">
        <f>작성용!AB1739</f>
        <v>0</v>
      </c>
    </row>
    <row r="1345" spans="1:28" s="12" customFormat="1" ht="16.5" hidden="1" customHeight="1" x14ac:dyDescent="0.3">
      <c r="A1345" s="54">
        <f>작성용!AL1342</f>
        <v>1341</v>
      </c>
      <c r="B1345" s="55" t="str">
        <f>작성용!AI1342</f>
        <v>-</v>
      </c>
      <c r="C1345" s="56" t="str">
        <f>작성용!AK1342</f>
        <v>개별종목</v>
      </c>
      <c r="D1345" s="57">
        <f>작성용!T1342</f>
        <v>45600</v>
      </c>
      <c r="E1345" s="58" t="str">
        <f>작성용!B1342</f>
        <v>롯데벤처스(구,롯데액셀러레이터)</v>
      </c>
      <c r="F1345" s="58" t="str">
        <f>작성용!C1342</f>
        <v>신규</v>
      </c>
      <c r="G1345" s="58" t="str">
        <f>작성용!D1342</f>
        <v>Glassdome, Inc</v>
      </c>
      <c r="H1345" s="59" t="str">
        <f>작성용!E1342</f>
        <v>KBP2023060092</v>
      </c>
      <c r="I1345" s="58" t="str">
        <f>작성용!F1342</f>
        <v>A05</v>
      </c>
      <c r="J1345" s="58">
        <f>작성용!G1342</f>
        <v>77</v>
      </c>
      <c r="K1345" s="58" t="str">
        <f>작성용!H1342</f>
        <v>-</v>
      </c>
      <c r="L1345" s="58" t="str">
        <f>작성용!N1342</f>
        <v>연말</v>
      </c>
      <c r="M1345" s="57" t="str">
        <f>작성용!U1342</f>
        <v>2024.09.30</v>
      </c>
      <c r="N1345" s="57">
        <f>작성용!V1342</f>
        <v>45657</v>
      </c>
      <c r="O1345" s="57">
        <f>작성용!W1342</f>
        <v>45663</v>
      </c>
      <c r="P1345" s="57" t="str">
        <f>작성용!X1342</f>
        <v>-</v>
      </c>
      <c r="Q1345" s="58" t="str">
        <f>작성용!AD1342</f>
        <v>강승현</v>
      </c>
      <c r="R1345" s="60">
        <f>작성용!AE1342</f>
        <v>1</v>
      </c>
      <c r="S1345" s="58" t="str">
        <f>작성용!AF1342</f>
        <v>강승현</v>
      </c>
      <c r="T1345" s="61" t="str">
        <f>작성용!AG1342</f>
        <v>유재호</v>
      </c>
      <c r="U1345" s="61" t="str">
        <f>작성용!AH1342</f>
        <v>유재호</v>
      </c>
      <c r="V1345" s="56">
        <f>작성용!AA1342</f>
        <v>202411</v>
      </c>
      <c r="W1345" s="58" t="str">
        <f>작성용!AC1342</f>
        <v>[A]롯데그룹</v>
      </c>
      <c r="X1345" s="58" t="str">
        <f>작성용!O1342</f>
        <v>경영기획팀김현진</v>
      </c>
      <c r="Y1345" s="58" t="str">
        <f>작성용!P1342</f>
        <v xml:space="preserve">02-2051-1523  </v>
      </c>
      <c r="Z1345" s="58" t="str">
        <f>작성용!Q1342</f>
        <v>hj.kim43@lotte.net</v>
      </c>
      <c r="AA1345" s="56" t="str">
        <f>작성용!AJ1342</f>
        <v>-</v>
      </c>
      <c r="AB1345" s="56">
        <f>작성용!AB1342</f>
        <v>0</v>
      </c>
    </row>
    <row r="1346" spans="1:28" s="12" customFormat="1" ht="16.5" hidden="1" customHeight="1" x14ac:dyDescent="0.3">
      <c r="A1346" s="54">
        <f>작성용!AL1343</f>
        <v>1342</v>
      </c>
      <c r="B1346" s="55" t="str">
        <f>작성용!AI1343</f>
        <v>-</v>
      </c>
      <c r="C1346" s="56" t="str">
        <f>작성용!AK1343</f>
        <v>개별종목</v>
      </c>
      <c r="D1346" s="57">
        <f>작성용!T1343</f>
        <v>45600</v>
      </c>
      <c r="E1346" s="58" t="str">
        <f>작성용!B1343</f>
        <v>롯데벤처스(구,롯데액셀러레이터)</v>
      </c>
      <c r="F1346" s="58" t="str">
        <f>작성용!C1343</f>
        <v>신규</v>
      </c>
      <c r="G1346" s="58" t="str">
        <f>작성용!D1343</f>
        <v>Glassdome, Inc</v>
      </c>
      <c r="H1346" s="59" t="str">
        <f>작성용!E1343</f>
        <v>KBP2023060092</v>
      </c>
      <c r="I1346" s="58" t="str">
        <f>작성용!F1343</f>
        <v>A05</v>
      </c>
      <c r="J1346" s="58">
        <f>작성용!G1343</f>
        <v>771</v>
      </c>
      <c r="K1346" s="58" t="str">
        <f>작성용!H1343</f>
        <v>-</v>
      </c>
      <c r="L1346" s="58" t="str">
        <f>작성용!N1343</f>
        <v>연말</v>
      </c>
      <c r="M1346" s="57" t="str">
        <f>작성용!U1343</f>
        <v>2024.09.30</v>
      </c>
      <c r="N1346" s="57">
        <f>작성용!V1343</f>
        <v>45657</v>
      </c>
      <c r="O1346" s="57">
        <f>작성용!W1343</f>
        <v>45663</v>
      </c>
      <c r="P1346" s="57" t="str">
        <f>작성용!X1343</f>
        <v>-</v>
      </c>
      <c r="Q1346" s="58" t="str">
        <f>작성용!AD1343</f>
        <v>강승현</v>
      </c>
      <c r="R1346" s="60">
        <f>작성용!AE1343</f>
        <v>0</v>
      </c>
      <c r="S1346" s="58" t="str">
        <f>작성용!AF1343</f>
        <v>강승현</v>
      </c>
      <c r="T1346" s="61" t="str">
        <f>작성용!AG1343</f>
        <v>유재호</v>
      </c>
      <c r="U1346" s="61" t="str">
        <f>작성용!AH1343</f>
        <v>유재호</v>
      </c>
      <c r="V1346" s="56">
        <f>작성용!AA1343</f>
        <v>202411</v>
      </c>
      <c r="W1346" s="58" t="str">
        <f>작성용!AC1343</f>
        <v>[A]롯데그룹</v>
      </c>
      <c r="X1346" s="58" t="str">
        <f>작성용!O1343</f>
        <v>경영기획팀김현진</v>
      </c>
      <c r="Y1346" s="58" t="str">
        <f>작성용!P1343</f>
        <v xml:space="preserve">02-2051-1523  </v>
      </c>
      <c r="Z1346" s="58" t="str">
        <f>작성용!Q1343</f>
        <v>hj.kim43@lotte.net</v>
      </c>
      <c r="AA1346" s="56" t="str">
        <f>작성용!AJ1343</f>
        <v>-</v>
      </c>
      <c r="AB1346" s="56">
        <f>작성용!AB1343</f>
        <v>0</v>
      </c>
    </row>
    <row r="1347" spans="1:28" s="12" customFormat="1" ht="16.5" hidden="1" customHeight="1" x14ac:dyDescent="0.3">
      <c r="A1347" s="54">
        <f>작성용!AL1344</f>
        <v>1343</v>
      </c>
      <c r="B1347" s="55" t="str">
        <f>작성용!AI1344</f>
        <v>-</v>
      </c>
      <c r="C1347" s="56" t="str">
        <f>작성용!AK1344</f>
        <v>개별종목</v>
      </c>
      <c r="D1347" s="57">
        <f>작성용!T1344</f>
        <v>45600</v>
      </c>
      <c r="E1347" s="58" t="str">
        <f>작성용!B1344</f>
        <v>롯데벤처스(구,롯데액셀러레이터)</v>
      </c>
      <c r="F1347" s="58" t="str">
        <f>작성용!C1344</f>
        <v>신규</v>
      </c>
      <c r="G1347" s="58" t="str">
        <f>작성용!D1344</f>
        <v>프레시지</v>
      </c>
      <c r="H1347" s="59">
        <f>작성용!E1344</f>
        <v>1101115957670</v>
      </c>
      <c r="I1347" s="58" t="str">
        <f>작성용!F1344</f>
        <v>A01</v>
      </c>
      <c r="J1347" s="58">
        <f>작성용!G1344</f>
        <v>0</v>
      </c>
      <c r="K1347" s="58" t="str">
        <f>작성용!H1344</f>
        <v>-</v>
      </c>
      <c r="L1347" s="58" t="str">
        <f>작성용!N1344</f>
        <v>연말</v>
      </c>
      <c r="M1347" s="57" t="str">
        <f>작성용!U1344</f>
        <v>2024.09.30</v>
      </c>
      <c r="N1347" s="57">
        <f>작성용!V1344</f>
        <v>45657</v>
      </c>
      <c r="O1347" s="57">
        <f>작성용!W1344</f>
        <v>45663</v>
      </c>
      <c r="P1347" s="57" t="str">
        <f>작성용!X1344</f>
        <v>-</v>
      </c>
      <c r="Q1347" s="58" t="str">
        <f>작성용!AD1344</f>
        <v>조현우</v>
      </c>
      <c r="R1347" s="60">
        <f>작성용!AE1344</f>
        <v>1</v>
      </c>
      <c r="S1347" s="58" t="str">
        <f>작성용!AF1344</f>
        <v>조현우</v>
      </c>
      <c r="T1347" s="61" t="str">
        <f>작성용!AG1344</f>
        <v>유재호</v>
      </c>
      <c r="U1347" s="61" t="str">
        <f>작성용!AH1344</f>
        <v>유재호</v>
      </c>
      <c r="V1347" s="56">
        <f>작성용!AA1344</f>
        <v>202411</v>
      </c>
      <c r="W1347" s="58" t="str">
        <f>작성용!AC1344</f>
        <v>[A]롯데그룹</v>
      </c>
      <c r="X1347" s="58" t="str">
        <f>작성용!O1344</f>
        <v>경영기획팀김현진</v>
      </c>
      <c r="Y1347" s="58" t="str">
        <f>작성용!P1344</f>
        <v xml:space="preserve">02-2051-1523  </v>
      </c>
      <c r="Z1347" s="58" t="str">
        <f>작성용!Q1344</f>
        <v>hj.kim43@lotte.net</v>
      </c>
      <c r="AA1347" s="56" t="str">
        <f>작성용!AJ1344</f>
        <v>-</v>
      </c>
      <c r="AB1347" s="56">
        <f>작성용!AB1344</f>
        <v>0</v>
      </c>
    </row>
    <row r="1348" spans="1:28" s="12" customFormat="1" ht="16.5" hidden="1" customHeight="1" x14ac:dyDescent="0.3">
      <c r="A1348" s="54">
        <f>작성용!AL1345</f>
        <v>1344</v>
      </c>
      <c r="B1348" s="55" t="str">
        <f>작성용!AI1345</f>
        <v>-</v>
      </c>
      <c r="C1348" s="56" t="str">
        <f>작성용!AK1345</f>
        <v>개별종목</v>
      </c>
      <c r="D1348" s="57">
        <f>작성용!T1345</f>
        <v>45600</v>
      </c>
      <c r="E1348" s="58" t="str">
        <f>작성용!B1345</f>
        <v>롯데벤처스(구,롯데액셀러레이터)</v>
      </c>
      <c r="F1348" s="58" t="str">
        <f>작성용!C1345</f>
        <v>신규</v>
      </c>
      <c r="G1348" s="58" t="str">
        <f>작성용!D1345</f>
        <v>에디트콜렉티브</v>
      </c>
      <c r="H1348" s="59">
        <f>작성용!E1345</f>
        <v>1101116860757</v>
      </c>
      <c r="I1348" s="58" t="str">
        <f>작성용!F1345</f>
        <v>A05</v>
      </c>
      <c r="J1348" s="58">
        <f>작성용!G1345</f>
        <v>77</v>
      </c>
      <c r="K1348" s="58" t="str">
        <f>작성용!H1345</f>
        <v>-</v>
      </c>
      <c r="L1348" s="58" t="str">
        <f>작성용!N1345</f>
        <v>연말</v>
      </c>
      <c r="M1348" s="57" t="str">
        <f>작성용!U1345</f>
        <v>2024.09.30</v>
      </c>
      <c r="N1348" s="57">
        <f>작성용!V1345</f>
        <v>45657</v>
      </c>
      <c r="O1348" s="57">
        <f>작성용!W1345</f>
        <v>45663</v>
      </c>
      <c r="P1348" s="57" t="str">
        <f>작성용!X1345</f>
        <v>-</v>
      </c>
      <c r="Q1348" s="58" t="str">
        <f>작성용!AD1345</f>
        <v>윤광일</v>
      </c>
      <c r="R1348" s="60">
        <f>작성용!AE1345</f>
        <v>1</v>
      </c>
      <c r="S1348" s="58" t="str">
        <f>작성용!AF1345</f>
        <v>윤광일</v>
      </c>
      <c r="T1348" s="61" t="str">
        <f>작성용!AG1345</f>
        <v>유재호</v>
      </c>
      <c r="U1348" s="61" t="str">
        <f>작성용!AH1345</f>
        <v>유재호</v>
      </c>
      <c r="V1348" s="56">
        <f>작성용!AA1345</f>
        <v>202411</v>
      </c>
      <c r="W1348" s="58" t="str">
        <f>작성용!AC1345</f>
        <v>[A]롯데그룹</v>
      </c>
      <c r="X1348" s="58" t="str">
        <f>작성용!O1345</f>
        <v>경영기획팀김현진</v>
      </c>
      <c r="Y1348" s="58" t="str">
        <f>작성용!P1345</f>
        <v xml:space="preserve">02-2051-1523  </v>
      </c>
      <c r="Z1348" s="58" t="str">
        <f>작성용!Q1345</f>
        <v>hj.kim43@lotte.net</v>
      </c>
      <c r="AA1348" s="56" t="str">
        <f>작성용!AJ1345</f>
        <v>-</v>
      </c>
      <c r="AB1348" s="56">
        <f>작성용!AB1345</f>
        <v>0</v>
      </c>
    </row>
    <row r="1349" spans="1:28" s="12" customFormat="1" ht="16.5" hidden="1" customHeight="1" x14ac:dyDescent="0.3">
      <c r="A1349" s="54">
        <f>작성용!AL1346</f>
        <v>1345</v>
      </c>
      <c r="B1349" s="55" t="str">
        <f>작성용!AI1346</f>
        <v>-</v>
      </c>
      <c r="C1349" s="56" t="str">
        <f>작성용!AK1346</f>
        <v>개별종목</v>
      </c>
      <c r="D1349" s="57">
        <f>작성용!T1346</f>
        <v>45600</v>
      </c>
      <c r="E1349" s="58" t="str">
        <f>작성용!B1346</f>
        <v>롯데벤처스(구,롯데액셀러레이터)</v>
      </c>
      <c r="F1349" s="58" t="str">
        <f>작성용!C1346</f>
        <v>신규</v>
      </c>
      <c r="G1349" s="58" t="str">
        <f>작성용!D1346</f>
        <v>에디트콜렉티브</v>
      </c>
      <c r="H1349" s="59">
        <f>작성용!E1346</f>
        <v>1101116860757</v>
      </c>
      <c r="I1349" s="58" t="str">
        <f>작성용!F1346</f>
        <v>A05</v>
      </c>
      <c r="J1349" s="58">
        <f>작성용!G1346</f>
        <v>771</v>
      </c>
      <c r="K1349" s="58" t="str">
        <f>작성용!H1346</f>
        <v>-</v>
      </c>
      <c r="L1349" s="58" t="str">
        <f>작성용!N1346</f>
        <v>연말</v>
      </c>
      <c r="M1349" s="57" t="str">
        <f>작성용!U1346</f>
        <v>2024.09.30</v>
      </c>
      <c r="N1349" s="57">
        <f>작성용!V1346</f>
        <v>45657</v>
      </c>
      <c r="O1349" s="57">
        <f>작성용!W1346</f>
        <v>45663</v>
      </c>
      <c r="P1349" s="57" t="str">
        <f>작성용!X1346</f>
        <v>-</v>
      </c>
      <c r="Q1349" s="58" t="str">
        <f>작성용!AD1346</f>
        <v>윤광일</v>
      </c>
      <c r="R1349" s="60">
        <f>작성용!AE1346</f>
        <v>0</v>
      </c>
      <c r="S1349" s="58" t="str">
        <f>작성용!AF1346</f>
        <v>윤광일</v>
      </c>
      <c r="T1349" s="61" t="str">
        <f>작성용!AG1346</f>
        <v>유재호</v>
      </c>
      <c r="U1349" s="61" t="str">
        <f>작성용!AH1346</f>
        <v>유재호</v>
      </c>
      <c r="V1349" s="56">
        <f>작성용!AA1346</f>
        <v>202411</v>
      </c>
      <c r="W1349" s="58" t="str">
        <f>작성용!AC1346</f>
        <v>[A]롯데그룹</v>
      </c>
      <c r="X1349" s="58" t="str">
        <f>작성용!O1346</f>
        <v>경영기획팀김현진</v>
      </c>
      <c r="Y1349" s="58" t="str">
        <f>작성용!P1346</f>
        <v xml:space="preserve">02-2051-1523  </v>
      </c>
      <c r="Z1349" s="58" t="str">
        <f>작성용!Q1346</f>
        <v>hj.kim43@lotte.net</v>
      </c>
      <c r="AA1349" s="56" t="str">
        <f>작성용!AJ1346</f>
        <v>-</v>
      </c>
      <c r="AB1349" s="56">
        <f>작성용!AB1346</f>
        <v>0</v>
      </c>
    </row>
    <row r="1350" spans="1:28" s="12" customFormat="1" ht="16.5" hidden="1" customHeight="1" x14ac:dyDescent="0.3">
      <c r="A1350" s="54">
        <f>작성용!AL1347</f>
        <v>1346</v>
      </c>
      <c r="B1350" s="55" t="str">
        <f>작성용!AI1347</f>
        <v>-</v>
      </c>
      <c r="C1350" s="56" t="str">
        <f>작성용!AK1347</f>
        <v>개별종목</v>
      </c>
      <c r="D1350" s="57">
        <f>작성용!T1347</f>
        <v>45600</v>
      </c>
      <c r="E1350" s="58" t="str">
        <f>작성용!B1347</f>
        <v>롯데벤처스(구,롯데액셀러레이터)</v>
      </c>
      <c r="F1350" s="58" t="str">
        <f>작성용!C1347</f>
        <v>신규</v>
      </c>
      <c r="G1350" s="58" t="str">
        <f>작성용!D1347</f>
        <v>에디트콜렉티브</v>
      </c>
      <c r="H1350" s="59">
        <f>작성용!E1347</f>
        <v>1101116860757</v>
      </c>
      <c r="I1350" s="58" t="str">
        <f>작성용!F1347</f>
        <v>A01</v>
      </c>
      <c r="J1350" s="58">
        <f>작성용!G1347</f>
        <v>0</v>
      </c>
      <c r="K1350" s="58" t="str">
        <f>작성용!H1347</f>
        <v>-</v>
      </c>
      <c r="L1350" s="58" t="str">
        <f>작성용!N1347</f>
        <v>연말</v>
      </c>
      <c r="M1350" s="57" t="str">
        <f>작성용!U1347</f>
        <v>2024.09.30</v>
      </c>
      <c r="N1350" s="57">
        <f>작성용!V1347</f>
        <v>45657</v>
      </c>
      <c r="O1350" s="57">
        <f>작성용!W1347</f>
        <v>45663</v>
      </c>
      <c r="P1350" s="57" t="str">
        <f>작성용!X1347</f>
        <v>-</v>
      </c>
      <c r="Q1350" s="58" t="str">
        <f>작성용!AD1347</f>
        <v>윤광일</v>
      </c>
      <c r="R1350" s="60">
        <f>작성용!AE1347</f>
        <v>0</v>
      </c>
      <c r="S1350" s="58" t="str">
        <f>작성용!AF1347</f>
        <v>윤광일</v>
      </c>
      <c r="T1350" s="61" t="str">
        <f>작성용!AG1347</f>
        <v>유재호</v>
      </c>
      <c r="U1350" s="61" t="str">
        <f>작성용!AH1347</f>
        <v>유재호</v>
      </c>
      <c r="V1350" s="56">
        <f>작성용!AA1347</f>
        <v>202411</v>
      </c>
      <c r="W1350" s="58" t="str">
        <f>작성용!AC1347</f>
        <v>[A]롯데그룹</v>
      </c>
      <c r="X1350" s="58" t="str">
        <f>작성용!O1347</f>
        <v>경영기획팀김현진</v>
      </c>
      <c r="Y1350" s="58" t="str">
        <f>작성용!P1347</f>
        <v xml:space="preserve">02-2051-1523  </v>
      </c>
      <c r="Z1350" s="58" t="str">
        <f>작성용!Q1347</f>
        <v>hj.kim43@lotte.net</v>
      </c>
      <c r="AA1350" s="56" t="str">
        <f>작성용!AJ1347</f>
        <v>-</v>
      </c>
      <c r="AB1350" s="56">
        <f>작성용!AB1347</f>
        <v>0</v>
      </c>
    </row>
    <row r="1351" spans="1:28" s="12" customFormat="1" ht="16.5" hidden="1" customHeight="1" x14ac:dyDescent="0.3">
      <c r="A1351" s="54">
        <f>작성용!AL1348</f>
        <v>1347</v>
      </c>
      <c r="B1351" s="55" t="str">
        <f>작성용!AI1348</f>
        <v>-</v>
      </c>
      <c r="C1351" s="56" t="str">
        <f>작성용!AK1348</f>
        <v>개별종목</v>
      </c>
      <c r="D1351" s="57">
        <f>작성용!T1348</f>
        <v>45600</v>
      </c>
      <c r="E1351" s="58" t="str">
        <f>작성용!B1348</f>
        <v>롯데벤처스(구,롯데액셀러레이터)</v>
      </c>
      <c r="F1351" s="58" t="str">
        <f>작성용!C1348</f>
        <v>신규</v>
      </c>
      <c r="G1351" s="58" t="str">
        <f>작성용!D1348</f>
        <v>다나그린</v>
      </c>
      <c r="H1351" s="59">
        <f>작성용!E1348</f>
        <v>1101116446193</v>
      </c>
      <c r="I1351" s="58" t="str">
        <f>작성용!F1348</f>
        <v>A07</v>
      </c>
      <c r="J1351" s="58">
        <f>작성용!G1348</f>
        <v>77</v>
      </c>
      <c r="K1351" s="58" t="str">
        <f>작성용!H1348</f>
        <v>-</v>
      </c>
      <c r="L1351" s="58" t="str">
        <f>작성용!N1348</f>
        <v>연말</v>
      </c>
      <c r="M1351" s="57" t="str">
        <f>작성용!U1348</f>
        <v>2024.09.30</v>
      </c>
      <c r="N1351" s="57">
        <f>작성용!V1348</f>
        <v>45657</v>
      </c>
      <c r="O1351" s="57">
        <f>작성용!W1348</f>
        <v>45663</v>
      </c>
      <c r="P1351" s="57" t="str">
        <f>작성용!X1348</f>
        <v>-</v>
      </c>
      <c r="Q1351" s="58" t="str">
        <f>작성용!AD1348</f>
        <v>변혜진</v>
      </c>
      <c r="R1351" s="60">
        <f>작성용!AE1348</f>
        <v>1</v>
      </c>
      <c r="S1351" s="58" t="str">
        <f>작성용!AF1348</f>
        <v>변혜진</v>
      </c>
      <c r="T1351" s="61" t="str">
        <f>작성용!AG1348</f>
        <v>유재호</v>
      </c>
      <c r="U1351" s="61" t="str">
        <f>작성용!AH1348</f>
        <v>유재호</v>
      </c>
      <c r="V1351" s="56">
        <f>작성용!AA1348</f>
        <v>202411</v>
      </c>
      <c r="W1351" s="58" t="str">
        <f>작성용!AC1348</f>
        <v>[A]롯데그룹</v>
      </c>
      <c r="X1351" s="58" t="str">
        <f>작성용!O1348</f>
        <v>경영기획팀김현진</v>
      </c>
      <c r="Y1351" s="58" t="str">
        <f>작성용!P1348</f>
        <v xml:space="preserve">02-2051-1523  </v>
      </c>
      <c r="Z1351" s="58" t="str">
        <f>작성용!Q1348</f>
        <v>hj.kim43@lotte.net</v>
      </c>
      <c r="AA1351" s="56" t="str">
        <f>작성용!AJ1348</f>
        <v>-</v>
      </c>
      <c r="AB1351" s="56">
        <f>작성용!AB1348</f>
        <v>0</v>
      </c>
    </row>
    <row r="1352" spans="1:28" s="12" customFormat="1" ht="16.5" hidden="1" customHeight="1" x14ac:dyDescent="0.3">
      <c r="A1352" s="54">
        <f>작성용!AL1349</f>
        <v>1348</v>
      </c>
      <c r="B1352" s="55" t="str">
        <f>작성용!AI1349</f>
        <v>-</v>
      </c>
      <c r="C1352" s="56" t="str">
        <f>작성용!AK1349</f>
        <v>개별종목</v>
      </c>
      <c r="D1352" s="57">
        <f>작성용!T1349</f>
        <v>45600</v>
      </c>
      <c r="E1352" s="58" t="str">
        <f>작성용!B1349</f>
        <v>롯데벤처스(구,롯데액셀러레이터)</v>
      </c>
      <c r="F1352" s="58" t="str">
        <f>작성용!C1349</f>
        <v>신규</v>
      </c>
      <c r="G1352" s="58" t="str">
        <f>작성용!D1349</f>
        <v>스페이스에프</v>
      </c>
      <c r="H1352" s="59">
        <f>작성용!E1349</f>
        <v>1348110553421</v>
      </c>
      <c r="I1352" s="58" t="str">
        <f>작성용!F1349</f>
        <v>A07</v>
      </c>
      <c r="J1352" s="58">
        <f>작성용!G1349</f>
        <v>77</v>
      </c>
      <c r="K1352" s="58" t="str">
        <f>작성용!H1349</f>
        <v>-</v>
      </c>
      <c r="L1352" s="58" t="str">
        <f>작성용!N1349</f>
        <v>연말</v>
      </c>
      <c r="M1352" s="57" t="str">
        <f>작성용!U1349</f>
        <v>2024.09.30</v>
      </c>
      <c r="N1352" s="57">
        <f>작성용!V1349</f>
        <v>45657</v>
      </c>
      <c r="O1352" s="57">
        <f>작성용!W1349</f>
        <v>45663</v>
      </c>
      <c r="P1352" s="57" t="str">
        <f>작성용!X1349</f>
        <v>-</v>
      </c>
      <c r="Q1352" s="58" t="str">
        <f>작성용!AD1349</f>
        <v>강성은</v>
      </c>
      <c r="R1352" s="60">
        <f>작성용!AE1349</f>
        <v>1</v>
      </c>
      <c r="S1352" s="58" t="str">
        <f>작성용!AF1349</f>
        <v>신규</v>
      </c>
      <c r="T1352" s="61" t="str">
        <f>작성용!AG1349</f>
        <v>유재호</v>
      </c>
      <c r="U1352" s="61" t="str">
        <f>작성용!AH1349</f>
        <v>유재호</v>
      </c>
      <c r="V1352" s="56">
        <f>작성용!AA1349</f>
        <v>202411</v>
      </c>
      <c r="W1352" s="58" t="str">
        <f>작성용!AC1349</f>
        <v>[A]롯데그룹</v>
      </c>
      <c r="X1352" s="58" t="str">
        <f>작성용!O1349</f>
        <v>경영기획팀김현진</v>
      </c>
      <c r="Y1352" s="58" t="str">
        <f>작성용!P1349</f>
        <v xml:space="preserve">02-2051-1523  </v>
      </c>
      <c r="Z1352" s="58" t="str">
        <f>작성용!Q1349</f>
        <v>hj.kim43@lotte.net</v>
      </c>
      <c r="AA1352" s="56" t="str">
        <f>작성용!AJ1349</f>
        <v>-</v>
      </c>
      <c r="AB1352" s="56">
        <f>작성용!AB1349</f>
        <v>0</v>
      </c>
    </row>
    <row r="1353" spans="1:28" s="12" customFormat="1" ht="16.5" hidden="1" customHeight="1" x14ac:dyDescent="0.3">
      <c r="A1353" s="54">
        <f>작성용!AL1350</f>
        <v>1349</v>
      </c>
      <c r="B1353" s="55" t="str">
        <f>작성용!AI1350</f>
        <v>-</v>
      </c>
      <c r="C1353" s="56" t="str">
        <f>작성용!AK1350</f>
        <v>개별종목</v>
      </c>
      <c r="D1353" s="57">
        <f>작성용!T1350</f>
        <v>45600</v>
      </c>
      <c r="E1353" s="58" t="str">
        <f>작성용!B1350</f>
        <v>롯데벤처스(구,롯데액셀러레이터)</v>
      </c>
      <c r="F1353" s="58" t="str">
        <f>작성용!C1350</f>
        <v>신규</v>
      </c>
      <c r="G1353" s="58" t="str">
        <f>작성용!D1350</f>
        <v>체카</v>
      </c>
      <c r="H1353" s="59">
        <f>작성용!E1350</f>
        <v>1101116600830</v>
      </c>
      <c r="I1353" s="58" t="str">
        <f>작성용!F1350</f>
        <v>A07</v>
      </c>
      <c r="J1353" s="58">
        <f>작성용!G1350</f>
        <v>77</v>
      </c>
      <c r="K1353" s="58" t="str">
        <f>작성용!H1350</f>
        <v>-</v>
      </c>
      <c r="L1353" s="58" t="str">
        <f>작성용!N1350</f>
        <v>연말</v>
      </c>
      <c r="M1353" s="57" t="str">
        <f>작성용!U1350</f>
        <v>2024.09.30</v>
      </c>
      <c r="N1353" s="57">
        <f>작성용!V1350</f>
        <v>45657</v>
      </c>
      <c r="O1353" s="57">
        <f>작성용!W1350</f>
        <v>45663</v>
      </c>
      <c r="P1353" s="57" t="str">
        <f>작성용!X1350</f>
        <v>-</v>
      </c>
      <c r="Q1353" s="58" t="str">
        <f>작성용!AD1350</f>
        <v>이진주</v>
      </c>
      <c r="R1353" s="60">
        <f>작성용!AE1350</f>
        <v>1</v>
      </c>
      <c r="S1353" s="58" t="str">
        <f>작성용!AF1350</f>
        <v>신규</v>
      </c>
      <c r="T1353" s="61" t="str">
        <f>작성용!AG1350</f>
        <v>유재호</v>
      </c>
      <c r="U1353" s="61" t="str">
        <f>작성용!AH1350</f>
        <v>유재호</v>
      </c>
      <c r="V1353" s="56">
        <f>작성용!AA1350</f>
        <v>202411</v>
      </c>
      <c r="W1353" s="58" t="str">
        <f>작성용!AC1350</f>
        <v>[A]롯데그룹</v>
      </c>
      <c r="X1353" s="58" t="str">
        <f>작성용!O1350</f>
        <v>경영기획팀김현진</v>
      </c>
      <c r="Y1353" s="58" t="str">
        <f>작성용!P1350</f>
        <v xml:space="preserve">02-2051-1523  </v>
      </c>
      <c r="Z1353" s="58" t="str">
        <f>작성용!Q1350</f>
        <v>hj.kim43@lotte.net</v>
      </c>
      <c r="AA1353" s="56" t="str">
        <f>작성용!AJ1350</f>
        <v>-</v>
      </c>
      <c r="AB1353" s="56">
        <f>작성용!AB1350</f>
        <v>0</v>
      </c>
    </row>
    <row r="1354" spans="1:28" s="12" customFormat="1" ht="16.5" hidden="1" customHeight="1" x14ac:dyDescent="0.3">
      <c r="A1354" s="54">
        <f>작성용!AL1351</f>
        <v>1350</v>
      </c>
      <c r="B1354" s="55" t="str">
        <f>작성용!AI1351</f>
        <v>-</v>
      </c>
      <c r="C1354" s="56" t="str">
        <f>작성용!AK1351</f>
        <v>개별종목</v>
      </c>
      <c r="D1354" s="57">
        <f>작성용!T1351</f>
        <v>45600</v>
      </c>
      <c r="E1354" s="58" t="str">
        <f>작성용!B1351</f>
        <v>롯데벤처스(구,롯데액셀러레이터)</v>
      </c>
      <c r="F1354" s="58" t="str">
        <f>작성용!C1351</f>
        <v>신규</v>
      </c>
      <c r="G1354" s="58" t="str">
        <f>작성용!D1351</f>
        <v>체카</v>
      </c>
      <c r="H1354" s="59">
        <f>작성용!E1351</f>
        <v>1101116600830</v>
      </c>
      <c r="I1354" s="58" t="str">
        <f>작성용!F1351</f>
        <v>A07</v>
      </c>
      <c r="J1354" s="58">
        <f>작성용!G1351</f>
        <v>771</v>
      </c>
      <c r="K1354" s="58" t="str">
        <f>작성용!H1351</f>
        <v>-</v>
      </c>
      <c r="L1354" s="58" t="str">
        <f>작성용!N1351</f>
        <v>연말</v>
      </c>
      <c r="M1354" s="57" t="str">
        <f>작성용!U1351</f>
        <v>2024.09.30</v>
      </c>
      <c r="N1354" s="57">
        <f>작성용!V1351</f>
        <v>45657</v>
      </c>
      <c r="O1354" s="57">
        <f>작성용!W1351</f>
        <v>45663</v>
      </c>
      <c r="P1354" s="57" t="str">
        <f>작성용!X1351</f>
        <v>-</v>
      </c>
      <c r="Q1354" s="58" t="str">
        <f>작성용!AD1351</f>
        <v>이진주</v>
      </c>
      <c r="R1354" s="60">
        <f>작성용!AE1351</f>
        <v>0</v>
      </c>
      <c r="S1354" s="58" t="str">
        <f>작성용!AF1351</f>
        <v>신규</v>
      </c>
      <c r="T1354" s="61" t="str">
        <f>작성용!AG1351</f>
        <v>유재호</v>
      </c>
      <c r="U1354" s="61" t="str">
        <f>작성용!AH1351</f>
        <v>유재호</v>
      </c>
      <c r="V1354" s="56">
        <f>작성용!AA1351</f>
        <v>202411</v>
      </c>
      <c r="W1354" s="58" t="str">
        <f>작성용!AC1351</f>
        <v>[A]롯데그룹</v>
      </c>
      <c r="X1354" s="58" t="str">
        <f>작성용!O1351</f>
        <v>경영기획팀김현진</v>
      </c>
      <c r="Y1354" s="58" t="str">
        <f>작성용!P1351</f>
        <v xml:space="preserve">02-2051-1523  </v>
      </c>
      <c r="Z1354" s="58" t="str">
        <f>작성용!Q1351</f>
        <v>hj.kim43@lotte.net</v>
      </c>
      <c r="AA1354" s="56" t="str">
        <f>작성용!AJ1351</f>
        <v>-</v>
      </c>
      <c r="AB1354" s="56">
        <f>작성용!AB1351</f>
        <v>0</v>
      </c>
    </row>
    <row r="1355" spans="1:28" s="12" customFormat="1" ht="16.5" hidden="1" customHeight="1" x14ac:dyDescent="0.3">
      <c r="A1355" s="54">
        <f>작성용!AL1352</f>
        <v>1351</v>
      </c>
      <c r="B1355" s="55" t="str">
        <f>작성용!AI1352</f>
        <v>-</v>
      </c>
      <c r="C1355" s="56" t="str">
        <f>작성용!AK1352</f>
        <v>개별종목</v>
      </c>
      <c r="D1355" s="57">
        <f>작성용!T1352</f>
        <v>45600</v>
      </c>
      <c r="E1355" s="58" t="str">
        <f>작성용!B1352</f>
        <v>롯데벤처스(구,롯데액셀러레이터)</v>
      </c>
      <c r="F1355" s="58" t="str">
        <f>작성용!C1352</f>
        <v>신규</v>
      </c>
      <c r="G1355" s="58" t="str">
        <f>작성용!D1352</f>
        <v>체카</v>
      </c>
      <c r="H1355" s="59">
        <f>작성용!E1352</f>
        <v>1101116600830</v>
      </c>
      <c r="I1355" s="58" t="str">
        <f>작성용!F1352</f>
        <v>A07</v>
      </c>
      <c r="J1355" s="58">
        <f>작성용!G1352</f>
        <v>772</v>
      </c>
      <c r="K1355" s="58" t="str">
        <f>작성용!H1352</f>
        <v>-</v>
      </c>
      <c r="L1355" s="58" t="str">
        <f>작성용!N1352</f>
        <v>연말</v>
      </c>
      <c r="M1355" s="57" t="str">
        <f>작성용!U1352</f>
        <v>2024.09.30</v>
      </c>
      <c r="N1355" s="57">
        <f>작성용!V1352</f>
        <v>45657</v>
      </c>
      <c r="O1355" s="57">
        <f>작성용!W1352</f>
        <v>45663</v>
      </c>
      <c r="P1355" s="57" t="str">
        <f>작성용!X1352</f>
        <v>-</v>
      </c>
      <c r="Q1355" s="58" t="str">
        <f>작성용!AD1352</f>
        <v>이진주</v>
      </c>
      <c r="R1355" s="60">
        <f>작성용!AE1352</f>
        <v>0</v>
      </c>
      <c r="S1355" s="58" t="str">
        <f>작성용!AF1352</f>
        <v>신규</v>
      </c>
      <c r="T1355" s="61" t="str">
        <f>작성용!AG1352</f>
        <v>유재호</v>
      </c>
      <c r="U1355" s="61" t="str">
        <f>작성용!AH1352</f>
        <v>유재호</v>
      </c>
      <c r="V1355" s="56">
        <f>작성용!AA1352</f>
        <v>202411</v>
      </c>
      <c r="W1355" s="58" t="str">
        <f>작성용!AC1352</f>
        <v>[A]롯데그룹</v>
      </c>
      <c r="X1355" s="58" t="str">
        <f>작성용!O1352</f>
        <v>경영기획팀김현진</v>
      </c>
      <c r="Y1355" s="58" t="str">
        <f>작성용!P1352</f>
        <v xml:space="preserve">02-2051-1523  </v>
      </c>
      <c r="Z1355" s="58" t="str">
        <f>작성용!Q1352</f>
        <v>hj.kim43@lotte.net</v>
      </c>
      <c r="AA1355" s="56" t="str">
        <f>작성용!AJ1352</f>
        <v>-</v>
      </c>
      <c r="AB1355" s="56">
        <f>작성용!AB1352</f>
        <v>0</v>
      </c>
    </row>
    <row r="1356" spans="1:28" s="12" customFormat="1" ht="16.5" hidden="1" customHeight="1" x14ac:dyDescent="0.3">
      <c r="A1356" s="54">
        <f>작성용!AL1353</f>
        <v>1352</v>
      </c>
      <c r="B1356" s="55" t="str">
        <f>작성용!AI1353</f>
        <v>-</v>
      </c>
      <c r="C1356" s="56" t="str">
        <f>작성용!AK1353</f>
        <v>개별종목</v>
      </c>
      <c r="D1356" s="57">
        <f>작성용!T1353</f>
        <v>45600</v>
      </c>
      <c r="E1356" s="58" t="str">
        <f>작성용!B1353</f>
        <v>롯데벤처스(구,롯데액셀러레이터)</v>
      </c>
      <c r="F1356" s="58" t="str">
        <f>작성용!C1353</f>
        <v>신규</v>
      </c>
      <c r="G1356" s="58" t="str">
        <f>작성용!D1353</f>
        <v>폴레드</v>
      </c>
      <c r="H1356" s="59">
        <f>작성용!E1353</f>
        <v>1342110213952</v>
      </c>
      <c r="I1356" s="58" t="str">
        <f>작성용!F1353</f>
        <v>A07</v>
      </c>
      <c r="J1356" s="58">
        <f>작성용!G1353</f>
        <v>77</v>
      </c>
      <c r="K1356" s="58" t="str">
        <f>작성용!H1353</f>
        <v>-</v>
      </c>
      <c r="L1356" s="58" t="str">
        <f>작성용!N1353</f>
        <v>연말</v>
      </c>
      <c r="M1356" s="57" t="str">
        <f>작성용!U1353</f>
        <v>2024.09.30</v>
      </c>
      <c r="N1356" s="57">
        <f>작성용!V1353</f>
        <v>45657</v>
      </c>
      <c r="O1356" s="57">
        <f>작성용!W1353</f>
        <v>45663</v>
      </c>
      <c r="P1356" s="57" t="str">
        <f>작성용!X1353</f>
        <v>-</v>
      </c>
      <c r="Q1356" s="58" t="str">
        <f>작성용!AD1353</f>
        <v>김예림</v>
      </c>
      <c r="R1356" s="60">
        <f>작성용!AE1353</f>
        <v>1</v>
      </c>
      <c r="S1356" s="58" t="str">
        <f>작성용!AF1353</f>
        <v>김예림</v>
      </c>
      <c r="T1356" s="61" t="str">
        <f>작성용!AG1353</f>
        <v>유재호</v>
      </c>
      <c r="U1356" s="61" t="str">
        <f>작성용!AH1353</f>
        <v>유재호</v>
      </c>
      <c r="V1356" s="56">
        <f>작성용!AA1353</f>
        <v>202411</v>
      </c>
      <c r="W1356" s="58" t="str">
        <f>작성용!AC1353</f>
        <v>[A]롯데그룹</v>
      </c>
      <c r="X1356" s="58" t="str">
        <f>작성용!O1353</f>
        <v>경영기획팀김현진</v>
      </c>
      <c r="Y1356" s="58" t="str">
        <f>작성용!P1353</f>
        <v xml:space="preserve">02-2051-1523  </v>
      </c>
      <c r="Z1356" s="58" t="str">
        <f>작성용!Q1353</f>
        <v>hj.kim43@lotte.net</v>
      </c>
      <c r="AA1356" s="56" t="str">
        <f>작성용!AJ1353</f>
        <v>-</v>
      </c>
      <c r="AB1356" s="56">
        <f>작성용!AB1353</f>
        <v>0</v>
      </c>
    </row>
    <row r="1357" spans="1:28" s="12" customFormat="1" ht="16.5" hidden="1" customHeight="1" x14ac:dyDescent="0.3">
      <c r="A1357" s="54">
        <f>작성용!AL1354</f>
        <v>1353</v>
      </c>
      <c r="B1357" s="55" t="str">
        <f>작성용!AI1354</f>
        <v>-</v>
      </c>
      <c r="C1357" s="56" t="str">
        <f>작성용!AK1354</f>
        <v>개별종목</v>
      </c>
      <c r="D1357" s="57">
        <f>작성용!T1354</f>
        <v>45600</v>
      </c>
      <c r="E1357" s="58" t="str">
        <f>작성용!B1354</f>
        <v>롯데벤처스(구,롯데액셀러레이터)</v>
      </c>
      <c r="F1357" s="58" t="str">
        <f>작성용!C1354</f>
        <v>신규</v>
      </c>
      <c r="G1357" s="58" t="str">
        <f>작성용!D1354</f>
        <v>폴레드</v>
      </c>
      <c r="H1357" s="59">
        <f>작성용!E1354</f>
        <v>1342110213952</v>
      </c>
      <c r="I1357" s="58" t="str">
        <f>작성용!F1354</f>
        <v>D02</v>
      </c>
      <c r="J1357" s="58">
        <f>작성용!G1354</f>
        <v>77</v>
      </c>
      <c r="K1357" s="58" t="str">
        <f>작성용!H1354</f>
        <v>-</v>
      </c>
      <c r="L1357" s="58" t="str">
        <f>작성용!N1354</f>
        <v>연말</v>
      </c>
      <c r="M1357" s="57" t="str">
        <f>작성용!U1354</f>
        <v>2024.09.30</v>
      </c>
      <c r="N1357" s="57">
        <f>작성용!V1354</f>
        <v>45657</v>
      </c>
      <c r="O1357" s="57">
        <f>작성용!W1354</f>
        <v>45663</v>
      </c>
      <c r="P1357" s="57" t="str">
        <f>작성용!X1354</f>
        <v>-</v>
      </c>
      <c r="Q1357" s="58" t="str">
        <f>작성용!AD1354</f>
        <v>김예림</v>
      </c>
      <c r="R1357" s="60">
        <f>작성용!AE1354</f>
        <v>0</v>
      </c>
      <c r="S1357" s="58" t="str">
        <f>작성용!AF1354</f>
        <v>김예림</v>
      </c>
      <c r="T1357" s="61" t="str">
        <f>작성용!AG1354</f>
        <v>유재호</v>
      </c>
      <c r="U1357" s="61" t="str">
        <f>작성용!AH1354</f>
        <v>유재호</v>
      </c>
      <c r="V1357" s="56">
        <f>작성용!AA1354</f>
        <v>202411</v>
      </c>
      <c r="W1357" s="58" t="str">
        <f>작성용!AC1354</f>
        <v>[A]롯데그룹</v>
      </c>
      <c r="X1357" s="58" t="str">
        <f>작성용!O1354</f>
        <v>경영기획팀김현진</v>
      </c>
      <c r="Y1357" s="58" t="str">
        <f>작성용!P1354</f>
        <v xml:space="preserve">02-2051-1523  </v>
      </c>
      <c r="Z1357" s="58" t="str">
        <f>작성용!Q1354</f>
        <v>hj.kim43@lotte.net</v>
      </c>
      <c r="AA1357" s="56" t="str">
        <f>작성용!AJ1354</f>
        <v>-</v>
      </c>
      <c r="AB1357" s="56">
        <f>작성용!AB1354</f>
        <v>0</v>
      </c>
    </row>
    <row r="1358" spans="1:28" s="12" customFormat="1" ht="16.5" hidden="1" customHeight="1" x14ac:dyDescent="0.3">
      <c r="A1358" s="54">
        <f>작성용!AL1355</f>
        <v>1354</v>
      </c>
      <c r="B1358" s="55" t="str">
        <f>작성용!AI1355</f>
        <v>-</v>
      </c>
      <c r="C1358" s="56" t="str">
        <f>작성용!AK1355</f>
        <v>개별종목</v>
      </c>
      <c r="D1358" s="57">
        <f>작성용!T1355</f>
        <v>45600</v>
      </c>
      <c r="E1358" s="58" t="str">
        <f>작성용!B1355</f>
        <v>롯데벤처스(구,롯데액셀러레이터)</v>
      </c>
      <c r="F1358" s="58" t="str">
        <f>작성용!C1355</f>
        <v>신규</v>
      </c>
      <c r="G1358" s="58" t="str">
        <f>작성용!D1355</f>
        <v>어반플레이</v>
      </c>
      <c r="H1358" s="59">
        <f>작성용!E1355</f>
        <v>1101115292993</v>
      </c>
      <c r="I1358" s="58" t="str">
        <f>작성용!F1355</f>
        <v>A07</v>
      </c>
      <c r="J1358" s="58">
        <f>작성용!G1355</f>
        <v>77</v>
      </c>
      <c r="K1358" s="58" t="str">
        <f>작성용!H1355</f>
        <v>-</v>
      </c>
      <c r="L1358" s="58" t="str">
        <f>작성용!N1355</f>
        <v>연말</v>
      </c>
      <c r="M1358" s="57" t="str">
        <f>작성용!U1355</f>
        <v>2024.09.30</v>
      </c>
      <c r="N1358" s="57">
        <f>작성용!V1355</f>
        <v>45657</v>
      </c>
      <c r="O1358" s="57">
        <f>작성용!W1355</f>
        <v>45663</v>
      </c>
      <c r="P1358" s="57" t="str">
        <f>작성용!X1355</f>
        <v>-</v>
      </c>
      <c r="Q1358" s="58" t="str">
        <f>작성용!AD1355</f>
        <v>서경덕</v>
      </c>
      <c r="R1358" s="60">
        <f>작성용!AE1355</f>
        <v>1</v>
      </c>
      <c r="S1358" s="58" t="str">
        <f>작성용!AF1355</f>
        <v>서경덕</v>
      </c>
      <c r="T1358" s="61" t="str">
        <f>작성용!AG1355</f>
        <v>유재호</v>
      </c>
      <c r="U1358" s="61" t="str">
        <f>작성용!AH1355</f>
        <v>유재호</v>
      </c>
      <c r="V1358" s="56">
        <f>작성용!AA1355</f>
        <v>202411</v>
      </c>
      <c r="W1358" s="58" t="str">
        <f>작성용!AC1355</f>
        <v>[A]롯데그룹</v>
      </c>
      <c r="X1358" s="58" t="str">
        <f>작성용!O1355</f>
        <v>경영기획팀김현진</v>
      </c>
      <c r="Y1358" s="58" t="str">
        <f>작성용!P1355</f>
        <v xml:space="preserve">02-2051-1523  </v>
      </c>
      <c r="Z1358" s="58" t="str">
        <f>작성용!Q1355</f>
        <v>hj.kim43@lotte.net</v>
      </c>
      <c r="AA1358" s="56" t="str">
        <f>작성용!AJ1355</f>
        <v>-</v>
      </c>
      <c r="AB1358" s="56">
        <f>작성용!AB1355</f>
        <v>0</v>
      </c>
    </row>
    <row r="1359" spans="1:28" s="12" customFormat="1" ht="16.5" hidden="1" customHeight="1" x14ac:dyDescent="0.3">
      <c r="A1359" s="54">
        <f>작성용!AL1356</f>
        <v>1355</v>
      </c>
      <c r="B1359" s="55" t="str">
        <f>작성용!AI1356</f>
        <v>-</v>
      </c>
      <c r="C1359" s="56" t="str">
        <f>작성용!AK1356</f>
        <v>개별종목</v>
      </c>
      <c r="D1359" s="57">
        <f>작성용!T1356</f>
        <v>45600</v>
      </c>
      <c r="E1359" s="58" t="str">
        <f>작성용!B1356</f>
        <v>롯데벤처스(구,롯데액셀러레이터)</v>
      </c>
      <c r="F1359" s="58" t="str">
        <f>작성용!C1356</f>
        <v>신규</v>
      </c>
      <c r="G1359" s="58" t="str">
        <f>작성용!D1356</f>
        <v>어반플레이</v>
      </c>
      <c r="H1359" s="59">
        <f>작성용!E1356</f>
        <v>1101115292993</v>
      </c>
      <c r="I1359" s="58" t="str">
        <f>작성용!F1356</f>
        <v>A07</v>
      </c>
      <c r="J1359" s="58">
        <f>작성용!G1356</f>
        <v>771</v>
      </c>
      <c r="K1359" s="58" t="str">
        <f>작성용!H1356</f>
        <v>-</v>
      </c>
      <c r="L1359" s="58" t="str">
        <f>작성용!N1356</f>
        <v>연말</v>
      </c>
      <c r="M1359" s="57" t="str">
        <f>작성용!U1356</f>
        <v>2024.09.30</v>
      </c>
      <c r="N1359" s="57">
        <f>작성용!V1356</f>
        <v>45657</v>
      </c>
      <c r="O1359" s="57">
        <f>작성용!W1356</f>
        <v>45663</v>
      </c>
      <c r="P1359" s="57" t="str">
        <f>작성용!X1356</f>
        <v>-</v>
      </c>
      <c r="Q1359" s="58" t="str">
        <f>작성용!AD1356</f>
        <v>서경덕</v>
      </c>
      <c r="R1359" s="60">
        <f>작성용!AE1356</f>
        <v>0</v>
      </c>
      <c r="S1359" s="58" t="str">
        <f>작성용!AF1356</f>
        <v>서경덕</v>
      </c>
      <c r="T1359" s="61" t="str">
        <f>작성용!AG1356</f>
        <v>유재호</v>
      </c>
      <c r="U1359" s="61" t="str">
        <f>작성용!AH1356</f>
        <v>유재호</v>
      </c>
      <c r="V1359" s="56">
        <f>작성용!AA1356</f>
        <v>202411</v>
      </c>
      <c r="W1359" s="58" t="str">
        <f>작성용!AC1356</f>
        <v>[A]롯데그룹</v>
      </c>
      <c r="X1359" s="58" t="str">
        <f>작성용!O1356</f>
        <v>경영기획팀김현진</v>
      </c>
      <c r="Y1359" s="58" t="str">
        <f>작성용!P1356</f>
        <v xml:space="preserve">02-2051-1523  </v>
      </c>
      <c r="Z1359" s="58" t="str">
        <f>작성용!Q1356</f>
        <v>hj.kim43@lotte.net</v>
      </c>
      <c r="AA1359" s="56" t="str">
        <f>작성용!AJ1356</f>
        <v>-</v>
      </c>
      <c r="AB1359" s="56">
        <f>작성용!AB1356</f>
        <v>0</v>
      </c>
    </row>
    <row r="1360" spans="1:28" s="12" customFormat="1" ht="16.5" hidden="1" customHeight="1" x14ac:dyDescent="0.3">
      <c r="A1360" s="54">
        <f>작성용!AL1357</f>
        <v>1356</v>
      </c>
      <c r="B1360" s="55" t="str">
        <f>작성용!AI1357</f>
        <v>-</v>
      </c>
      <c r="C1360" s="56" t="str">
        <f>작성용!AK1357</f>
        <v>개별종목</v>
      </c>
      <c r="D1360" s="57">
        <f>작성용!T1357</f>
        <v>45600</v>
      </c>
      <c r="E1360" s="58" t="str">
        <f>작성용!B1357</f>
        <v>롯데벤처스(구,롯데액셀러레이터)</v>
      </c>
      <c r="F1360" s="58" t="str">
        <f>작성용!C1357</f>
        <v>신규</v>
      </c>
      <c r="G1360" s="58" t="str">
        <f>작성용!D1357</f>
        <v>에스투더블유</v>
      </c>
      <c r="H1360" s="59">
        <f>작성용!E1357</f>
        <v>1101116873750</v>
      </c>
      <c r="I1360" s="58" t="str">
        <f>작성용!F1357</f>
        <v>A07</v>
      </c>
      <c r="J1360" s="58">
        <f>작성용!G1357</f>
        <v>77</v>
      </c>
      <c r="K1360" s="58" t="str">
        <f>작성용!H1357</f>
        <v>-</v>
      </c>
      <c r="L1360" s="58" t="str">
        <f>작성용!N1357</f>
        <v>연말</v>
      </c>
      <c r="M1360" s="57" t="str">
        <f>작성용!U1357</f>
        <v>2024.09.30</v>
      </c>
      <c r="N1360" s="57">
        <f>작성용!V1357</f>
        <v>45657</v>
      </c>
      <c r="O1360" s="57">
        <f>작성용!W1357</f>
        <v>45663</v>
      </c>
      <c r="P1360" s="57" t="str">
        <f>작성용!X1357</f>
        <v>-</v>
      </c>
      <c r="Q1360" s="58" t="str">
        <f>작성용!AD1357</f>
        <v>신원준</v>
      </c>
      <c r="R1360" s="60">
        <f>작성용!AE1357</f>
        <v>0</v>
      </c>
      <c r="S1360" s="58" t="str">
        <f>작성용!AF1357</f>
        <v>신원준</v>
      </c>
      <c r="T1360" s="61" t="str">
        <f>작성용!AG1357</f>
        <v>유재호</v>
      </c>
      <c r="U1360" s="61" t="str">
        <f>작성용!AH1357</f>
        <v>유재호</v>
      </c>
      <c r="V1360" s="56">
        <f>작성용!AA1357</f>
        <v>202411</v>
      </c>
      <c r="W1360" s="58" t="str">
        <f>작성용!AC1357</f>
        <v>[A]롯데그룹</v>
      </c>
      <c r="X1360" s="58" t="str">
        <f>작성용!O1357</f>
        <v>경영기획팀김현진</v>
      </c>
      <c r="Y1360" s="58" t="str">
        <f>작성용!P1357</f>
        <v xml:space="preserve">02-2051-1523  </v>
      </c>
      <c r="Z1360" s="58" t="str">
        <f>작성용!Q1357</f>
        <v>hj.kim43@lotte.net</v>
      </c>
      <c r="AA1360" s="56" t="str">
        <f>작성용!AJ1357</f>
        <v>-</v>
      </c>
      <c r="AB1360" s="56">
        <f>작성용!AB1357</f>
        <v>0</v>
      </c>
    </row>
    <row r="1361" spans="1:28" s="12" customFormat="1" ht="16.5" hidden="1" customHeight="1" x14ac:dyDescent="0.3">
      <c r="A1361" s="54">
        <f>작성용!AL1358</f>
        <v>1357</v>
      </c>
      <c r="B1361" s="55" t="str">
        <f>작성용!AI1358</f>
        <v>-</v>
      </c>
      <c r="C1361" s="56" t="str">
        <f>작성용!AK1358</f>
        <v>개별종목</v>
      </c>
      <c r="D1361" s="57">
        <f>작성용!T1358</f>
        <v>45600</v>
      </c>
      <c r="E1361" s="58" t="str">
        <f>작성용!B1358</f>
        <v>롯데벤처스(구,롯데액셀러레이터)</v>
      </c>
      <c r="F1361" s="58" t="str">
        <f>작성용!C1358</f>
        <v>신규</v>
      </c>
      <c r="G1361" s="58" t="str">
        <f>작성용!D1358</f>
        <v>에스투더블유</v>
      </c>
      <c r="H1361" s="59">
        <f>작성용!E1358</f>
        <v>1101116873750</v>
      </c>
      <c r="I1361" s="58" t="str">
        <f>작성용!F1358</f>
        <v>A07</v>
      </c>
      <c r="J1361" s="58">
        <f>작성용!G1358</f>
        <v>771</v>
      </c>
      <c r="K1361" s="58" t="str">
        <f>작성용!H1358</f>
        <v>-</v>
      </c>
      <c r="L1361" s="58" t="str">
        <f>작성용!N1358</f>
        <v>연말</v>
      </c>
      <c r="M1361" s="57" t="str">
        <f>작성용!U1358</f>
        <v>2024.09.30</v>
      </c>
      <c r="N1361" s="57">
        <f>작성용!V1358</f>
        <v>45657</v>
      </c>
      <c r="O1361" s="57">
        <f>작성용!W1358</f>
        <v>45663</v>
      </c>
      <c r="P1361" s="57" t="str">
        <f>작성용!X1358</f>
        <v>-</v>
      </c>
      <c r="Q1361" s="58" t="str">
        <f>작성용!AD1358</f>
        <v>신원준</v>
      </c>
      <c r="R1361" s="60">
        <f>작성용!AE1358</f>
        <v>0</v>
      </c>
      <c r="S1361" s="58" t="str">
        <f>작성용!AF1358</f>
        <v>신원준</v>
      </c>
      <c r="T1361" s="61" t="str">
        <f>작성용!AG1358</f>
        <v>유재호</v>
      </c>
      <c r="U1361" s="61" t="str">
        <f>작성용!AH1358</f>
        <v>유재호</v>
      </c>
      <c r="V1361" s="56">
        <f>작성용!AA1358</f>
        <v>202411</v>
      </c>
      <c r="W1361" s="58" t="str">
        <f>작성용!AC1358</f>
        <v>[A]롯데그룹</v>
      </c>
      <c r="X1361" s="58" t="str">
        <f>작성용!O1358</f>
        <v>경영기획팀김현진</v>
      </c>
      <c r="Y1361" s="58" t="str">
        <f>작성용!P1358</f>
        <v xml:space="preserve">02-2051-1523  </v>
      </c>
      <c r="Z1361" s="58" t="str">
        <f>작성용!Q1358</f>
        <v>hj.kim43@lotte.net</v>
      </c>
      <c r="AA1361" s="56" t="str">
        <f>작성용!AJ1358</f>
        <v>-</v>
      </c>
      <c r="AB1361" s="56">
        <f>작성용!AB1358</f>
        <v>0</v>
      </c>
    </row>
    <row r="1362" spans="1:28" s="12" customFormat="1" ht="16.5" hidden="1" customHeight="1" x14ac:dyDescent="0.3">
      <c r="A1362" s="54">
        <f>작성용!AL1359</f>
        <v>1358</v>
      </c>
      <c r="B1362" s="55" t="str">
        <f>작성용!AI1359</f>
        <v>-</v>
      </c>
      <c r="C1362" s="56" t="str">
        <f>작성용!AK1359</f>
        <v>개별종목</v>
      </c>
      <c r="D1362" s="57">
        <f>작성용!T1359</f>
        <v>45600</v>
      </c>
      <c r="E1362" s="58" t="str">
        <f>작성용!B1359</f>
        <v>롯데벤처스(구,롯데액셀러레이터)</v>
      </c>
      <c r="F1362" s="58" t="str">
        <f>작성용!C1359</f>
        <v>신규</v>
      </c>
      <c r="G1362" s="58" t="str">
        <f>작성용!D1359</f>
        <v>Gushcloud Talent Agency</v>
      </c>
      <c r="H1362" s="59" t="str">
        <f>작성용!E1359</f>
        <v>KBP2023060001</v>
      </c>
      <c r="I1362" s="58" t="str">
        <f>작성용!F1359</f>
        <v>A05</v>
      </c>
      <c r="J1362" s="58">
        <f>작성용!G1359</f>
        <v>77</v>
      </c>
      <c r="K1362" s="58" t="str">
        <f>작성용!H1359</f>
        <v>-</v>
      </c>
      <c r="L1362" s="58" t="str">
        <f>작성용!N1359</f>
        <v>연말</v>
      </c>
      <c r="M1362" s="57" t="str">
        <f>작성용!U1359</f>
        <v>2024.09.30</v>
      </c>
      <c r="N1362" s="57">
        <f>작성용!V1359</f>
        <v>45657</v>
      </c>
      <c r="O1362" s="57">
        <f>작성용!W1359</f>
        <v>45663</v>
      </c>
      <c r="P1362" s="57" t="str">
        <f>작성용!X1359</f>
        <v>-</v>
      </c>
      <c r="Q1362" s="58" t="str">
        <f>작성용!AD1359</f>
        <v>정은채</v>
      </c>
      <c r="R1362" s="60">
        <f>작성용!AE1359</f>
        <v>1</v>
      </c>
      <c r="S1362" s="58" t="str">
        <f>작성용!AF1359</f>
        <v>정은채</v>
      </c>
      <c r="T1362" s="61" t="str">
        <f>작성용!AG1359</f>
        <v>유재호</v>
      </c>
      <c r="U1362" s="61" t="str">
        <f>작성용!AH1359</f>
        <v>유재호</v>
      </c>
      <c r="V1362" s="56">
        <f>작성용!AA1359</f>
        <v>202411</v>
      </c>
      <c r="W1362" s="58" t="str">
        <f>작성용!AC1359</f>
        <v>[A]롯데그룹</v>
      </c>
      <c r="X1362" s="58" t="str">
        <f>작성용!O1359</f>
        <v>경영기획팀김현진</v>
      </c>
      <c r="Y1362" s="58" t="str">
        <f>작성용!P1359</f>
        <v xml:space="preserve">02-2051-1523  </v>
      </c>
      <c r="Z1362" s="58" t="str">
        <f>작성용!Q1359</f>
        <v>hj.kim43@lotte.net</v>
      </c>
      <c r="AA1362" s="56" t="str">
        <f>작성용!AJ1359</f>
        <v>-</v>
      </c>
      <c r="AB1362" s="56">
        <f>작성용!AB1359</f>
        <v>0</v>
      </c>
    </row>
    <row r="1363" spans="1:28" s="12" customFormat="1" ht="16.5" hidden="1" customHeight="1" x14ac:dyDescent="0.3">
      <c r="A1363" s="54">
        <f>작성용!AL1360</f>
        <v>1359</v>
      </c>
      <c r="B1363" s="55" t="str">
        <f>작성용!AI1360</f>
        <v>-</v>
      </c>
      <c r="C1363" s="56" t="str">
        <f>작성용!AK1360</f>
        <v>개별종목</v>
      </c>
      <c r="D1363" s="57">
        <f>작성용!T1360</f>
        <v>45600</v>
      </c>
      <c r="E1363" s="58" t="str">
        <f>작성용!B1360</f>
        <v>롯데벤처스(구,롯데액셀러레이터)</v>
      </c>
      <c r="F1363" s="58" t="str">
        <f>작성용!C1360</f>
        <v>신규</v>
      </c>
      <c r="G1363" s="58" t="str">
        <f>작성용!D1360</f>
        <v>Gushcloud Talent Agency</v>
      </c>
      <c r="H1363" s="59" t="str">
        <f>작성용!E1360</f>
        <v>KBP2023060001</v>
      </c>
      <c r="I1363" s="58" t="str">
        <f>작성용!F1360</f>
        <v>A05</v>
      </c>
      <c r="J1363" s="58">
        <f>작성용!G1360</f>
        <v>771</v>
      </c>
      <c r="K1363" s="58" t="str">
        <f>작성용!H1360</f>
        <v>-</v>
      </c>
      <c r="L1363" s="58" t="str">
        <f>작성용!N1360</f>
        <v>연말</v>
      </c>
      <c r="M1363" s="57" t="str">
        <f>작성용!U1360</f>
        <v>2024.09.30</v>
      </c>
      <c r="N1363" s="57">
        <f>작성용!V1360</f>
        <v>45657</v>
      </c>
      <c r="O1363" s="57">
        <f>작성용!W1360</f>
        <v>45663</v>
      </c>
      <c r="P1363" s="57" t="str">
        <f>작성용!X1360</f>
        <v>-</v>
      </c>
      <c r="Q1363" s="58" t="str">
        <f>작성용!AD1360</f>
        <v>정은채</v>
      </c>
      <c r="R1363" s="60">
        <f>작성용!AE1360</f>
        <v>0</v>
      </c>
      <c r="S1363" s="58" t="str">
        <f>작성용!AF1360</f>
        <v>정은채</v>
      </c>
      <c r="T1363" s="61" t="str">
        <f>작성용!AG1360</f>
        <v>유재호</v>
      </c>
      <c r="U1363" s="61" t="str">
        <f>작성용!AH1360</f>
        <v>유재호</v>
      </c>
      <c r="V1363" s="56">
        <f>작성용!AA1360</f>
        <v>202411</v>
      </c>
      <c r="W1363" s="58" t="str">
        <f>작성용!AC1360</f>
        <v>[A]롯데그룹</v>
      </c>
      <c r="X1363" s="58" t="str">
        <f>작성용!O1360</f>
        <v>경영기획팀김현진</v>
      </c>
      <c r="Y1363" s="58" t="str">
        <f>작성용!P1360</f>
        <v xml:space="preserve">02-2051-1523  </v>
      </c>
      <c r="Z1363" s="58" t="str">
        <f>작성용!Q1360</f>
        <v>hj.kim43@lotte.net</v>
      </c>
      <c r="AA1363" s="56" t="str">
        <f>작성용!AJ1360</f>
        <v>-</v>
      </c>
      <c r="AB1363" s="56">
        <f>작성용!AB1360</f>
        <v>0</v>
      </c>
    </row>
    <row r="1364" spans="1:28" s="12" customFormat="1" ht="16.5" hidden="1" customHeight="1" x14ac:dyDescent="0.3">
      <c r="A1364" s="54">
        <f>작성용!AL1361</f>
        <v>1360</v>
      </c>
      <c r="B1364" s="55" t="str">
        <f>작성용!AI1361</f>
        <v>-</v>
      </c>
      <c r="C1364" s="56" t="str">
        <f>작성용!AK1361</f>
        <v>개별종목</v>
      </c>
      <c r="D1364" s="57">
        <f>작성용!T1361</f>
        <v>45600</v>
      </c>
      <c r="E1364" s="58" t="str">
        <f>작성용!B1361</f>
        <v>롯데벤처스(구,롯데액셀러레이터)</v>
      </c>
      <c r="F1364" s="58" t="str">
        <f>작성용!C1361</f>
        <v>신규</v>
      </c>
      <c r="G1364" s="58" t="str">
        <f>작성용!D1361</f>
        <v>컬쳐히어로</v>
      </c>
      <c r="H1364" s="59">
        <f>작성용!E1361</f>
        <v>1311110399096</v>
      </c>
      <c r="I1364" s="58" t="str">
        <f>작성용!F1361</f>
        <v>A05</v>
      </c>
      <c r="J1364" s="58">
        <f>작성용!G1361</f>
        <v>77</v>
      </c>
      <c r="K1364" s="58" t="str">
        <f>작성용!H1361</f>
        <v>-</v>
      </c>
      <c r="L1364" s="58" t="str">
        <f>작성용!N1361</f>
        <v>연말</v>
      </c>
      <c r="M1364" s="57" t="str">
        <f>작성용!U1361</f>
        <v>2024.09.30</v>
      </c>
      <c r="N1364" s="57">
        <f>작성용!V1361</f>
        <v>45657</v>
      </c>
      <c r="O1364" s="57">
        <f>작성용!W1361</f>
        <v>45663</v>
      </c>
      <c r="P1364" s="57" t="str">
        <f>작성용!X1361</f>
        <v>-</v>
      </c>
      <c r="Q1364" s="58" t="str">
        <f>작성용!AD1361</f>
        <v>정재형</v>
      </c>
      <c r="R1364" s="60">
        <f>작성용!AE1361</f>
        <v>1</v>
      </c>
      <c r="S1364" s="58" t="str">
        <f>작성용!AF1361</f>
        <v>신규</v>
      </c>
      <c r="T1364" s="61" t="str">
        <f>작성용!AG1361</f>
        <v>유재호</v>
      </c>
      <c r="U1364" s="61" t="str">
        <f>작성용!AH1361</f>
        <v>유재호</v>
      </c>
      <c r="V1364" s="56">
        <f>작성용!AA1361</f>
        <v>202411</v>
      </c>
      <c r="W1364" s="58" t="str">
        <f>작성용!AC1361</f>
        <v>[A]롯데그룹</v>
      </c>
      <c r="X1364" s="58" t="str">
        <f>작성용!O1361</f>
        <v>경영기획팀김현진</v>
      </c>
      <c r="Y1364" s="58" t="str">
        <f>작성용!P1361</f>
        <v xml:space="preserve">02-2051-1523  </v>
      </c>
      <c r="Z1364" s="58" t="str">
        <f>작성용!Q1361</f>
        <v>hj.kim43@lotte.net</v>
      </c>
      <c r="AA1364" s="56" t="str">
        <f>작성용!AJ1361</f>
        <v>-</v>
      </c>
      <c r="AB1364" s="56">
        <f>작성용!AB1361</f>
        <v>0</v>
      </c>
    </row>
    <row r="1365" spans="1:28" s="12" customFormat="1" ht="16.5" hidden="1" customHeight="1" x14ac:dyDescent="0.3">
      <c r="A1365" s="54">
        <f>작성용!AL1362</f>
        <v>1361</v>
      </c>
      <c r="B1365" s="264" t="str">
        <f>작성용!AI1362</f>
        <v>-</v>
      </c>
      <c r="C1365" s="252" t="str">
        <f>작성용!AK1362</f>
        <v>개별종목</v>
      </c>
      <c r="D1365" s="265">
        <f>작성용!T1362</f>
        <v>45600</v>
      </c>
      <c r="E1365" s="253" t="str">
        <f>작성용!B1362</f>
        <v>롯데벤처스(구,롯데액셀러레이터)</v>
      </c>
      <c r="F1365" s="253" t="str">
        <f>작성용!C1362</f>
        <v>신규</v>
      </c>
      <c r="G1365" s="253" t="str">
        <f>작성용!D1362</f>
        <v>센디</v>
      </c>
      <c r="H1365" s="266">
        <f>작성용!E1362</f>
        <v>1801110844167</v>
      </c>
      <c r="I1365" s="253" t="str">
        <f>작성용!F1362</f>
        <v>A07</v>
      </c>
      <c r="J1365" s="253">
        <f>작성용!G1362</f>
        <v>77</v>
      </c>
      <c r="K1365" s="253" t="str">
        <f>작성용!H1362</f>
        <v>-</v>
      </c>
      <c r="L1365" s="253" t="str">
        <f>작성용!N1362</f>
        <v>연말</v>
      </c>
      <c r="M1365" s="265" t="str">
        <f>작성용!U1362</f>
        <v>2024.09.30</v>
      </c>
      <c r="N1365" s="265">
        <f>작성용!V1362</f>
        <v>45657</v>
      </c>
      <c r="O1365" s="265">
        <f>작성용!W1362</f>
        <v>45663</v>
      </c>
      <c r="P1365" s="265" t="str">
        <f>작성용!X1362</f>
        <v>-</v>
      </c>
      <c r="Q1365" s="274" t="str">
        <f>작성용!AD1362</f>
        <v>오영석</v>
      </c>
      <c r="R1365" s="267">
        <f>작성용!AE1362</f>
        <v>1</v>
      </c>
      <c r="S1365" s="253" t="str">
        <f>작성용!AF1362</f>
        <v>신규</v>
      </c>
      <c r="T1365" s="268" t="str">
        <f>작성용!AG1362</f>
        <v>유재호</v>
      </c>
      <c r="U1365" s="268" t="str">
        <f>작성용!AH1362</f>
        <v>유재호</v>
      </c>
      <c r="V1365" s="252">
        <f>작성용!AA1362</f>
        <v>202411</v>
      </c>
      <c r="W1365" s="253" t="str">
        <f>작성용!AC1362</f>
        <v>[A]롯데그룹</v>
      </c>
      <c r="X1365" s="253" t="str">
        <f>작성용!O1362</f>
        <v>경영기획팀김현진</v>
      </c>
      <c r="Y1365" s="253" t="str">
        <f>작성용!P1362</f>
        <v xml:space="preserve">02-2051-1523  </v>
      </c>
      <c r="Z1365" s="253" t="str">
        <f>작성용!Q1362</f>
        <v>hj.kim43@lotte.net</v>
      </c>
      <c r="AA1365" s="252" t="str">
        <f>작성용!AJ1362</f>
        <v>-</v>
      </c>
      <c r="AB1365" s="252">
        <f>작성용!AB1362</f>
        <v>2</v>
      </c>
    </row>
    <row r="1366" spans="1:28" s="12" customFormat="1" ht="16.5" hidden="1" customHeight="1" x14ac:dyDescent="0.3">
      <c r="A1366" s="54">
        <f>작성용!AL1363</f>
        <v>1362</v>
      </c>
      <c r="B1366" s="55" t="str">
        <f>작성용!AI1363</f>
        <v>-</v>
      </c>
      <c r="C1366" s="56" t="str">
        <f>작성용!AK1363</f>
        <v>개별종목</v>
      </c>
      <c r="D1366" s="57">
        <f>작성용!T1363</f>
        <v>45600</v>
      </c>
      <c r="E1366" s="58" t="str">
        <f>작성용!B1363</f>
        <v>롯데벤처스(구,롯데액셀러레이터)</v>
      </c>
      <c r="F1366" s="58" t="str">
        <f>작성용!C1363</f>
        <v>신규</v>
      </c>
      <c r="G1366" s="58" t="str">
        <f>작성용!D1363</f>
        <v>글루업</v>
      </c>
      <c r="H1366" s="59">
        <f>작성용!E1363</f>
        <v>1101116879667</v>
      </c>
      <c r="I1366" s="58" t="str">
        <f>작성용!F1363</f>
        <v>A05</v>
      </c>
      <c r="J1366" s="58">
        <f>작성용!G1363</f>
        <v>77</v>
      </c>
      <c r="K1366" s="58" t="str">
        <f>작성용!H1363</f>
        <v>-</v>
      </c>
      <c r="L1366" s="58" t="str">
        <f>작성용!N1363</f>
        <v>연말</v>
      </c>
      <c r="M1366" s="57" t="str">
        <f>작성용!U1363</f>
        <v>2024.09.30</v>
      </c>
      <c r="N1366" s="57">
        <f>작성용!V1363</f>
        <v>45657</v>
      </c>
      <c r="O1366" s="57">
        <f>작성용!W1363</f>
        <v>45663</v>
      </c>
      <c r="P1366" s="57" t="str">
        <f>작성용!X1363</f>
        <v>-</v>
      </c>
      <c r="Q1366" s="58" t="str">
        <f>작성용!AD1363</f>
        <v>강승현</v>
      </c>
      <c r="R1366" s="60">
        <f>작성용!AE1363</f>
        <v>1</v>
      </c>
      <c r="S1366" s="58" t="str">
        <f>작성용!AF1363</f>
        <v>신규</v>
      </c>
      <c r="T1366" s="61" t="str">
        <f>작성용!AG1363</f>
        <v>유재호</v>
      </c>
      <c r="U1366" s="61" t="str">
        <f>작성용!AH1363</f>
        <v>유재호</v>
      </c>
      <c r="V1366" s="56">
        <f>작성용!AA1363</f>
        <v>202411</v>
      </c>
      <c r="W1366" s="58" t="str">
        <f>작성용!AC1363</f>
        <v>[A]롯데그룹</v>
      </c>
      <c r="X1366" s="58" t="str">
        <f>작성용!O1363</f>
        <v>경영기획팀김현진</v>
      </c>
      <c r="Y1366" s="58" t="str">
        <f>작성용!P1363</f>
        <v xml:space="preserve">02-2051-1523  </v>
      </c>
      <c r="Z1366" s="58" t="str">
        <f>작성용!Q1363</f>
        <v>hj.kim43@lotte.net</v>
      </c>
      <c r="AA1366" s="56" t="str">
        <f>작성용!AJ1363</f>
        <v>-</v>
      </c>
      <c r="AB1366" s="56">
        <f>작성용!AB1363</f>
        <v>0</v>
      </c>
    </row>
    <row r="1367" spans="1:28" s="12" customFormat="1" ht="16.5" hidden="1" customHeight="1" x14ac:dyDescent="0.3">
      <c r="A1367" s="54">
        <f>작성용!AL1364</f>
        <v>1363</v>
      </c>
      <c r="B1367" s="55" t="str">
        <f>작성용!AI1364</f>
        <v>-</v>
      </c>
      <c r="C1367" s="56" t="str">
        <f>작성용!AK1364</f>
        <v>개별종목</v>
      </c>
      <c r="D1367" s="57">
        <f>작성용!T1364</f>
        <v>45600</v>
      </c>
      <c r="E1367" s="58" t="str">
        <f>작성용!B1364</f>
        <v>롯데벤처스(구,롯데액셀러레이터)</v>
      </c>
      <c r="F1367" s="58" t="str">
        <f>작성용!C1364</f>
        <v>신규</v>
      </c>
      <c r="G1367" s="58" t="str">
        <f>작성용!D1364</f>
        <v>키클롭스</v>
      </c>
      <c r="H1367" s="59">
        <f>작성용!E1364</f>
        <v>1101116021961</v>
      </c>
      <c r="I1367" s="58" t="str">
        <f>작성용!F1364</f>
        <v>A07</v>
      </c>
      <c r="J1367" s="58">
        <f>작성용!G1364</f>
        <v>77</v>
      </c>
      <c r="K1367" s="58" t="str">
        <f>작성용!H1364</f>
        <v>-</v>
      </c>
      <c r="L1367" s="58" t="str">
        <f>작성용!N1364</f>
        <v>연말</v>
      </c>
      <c r="M1367" s="57" t="str">
        <f>작성용!U1364</f>
        <v>2024.09.30</v>
      </c>
      <c r="N1367" s="57">
        <f>작성용!V1364</f>
        <v>45657</v>
      </c>
      <c r="O1367" s="57">
        <f>작성용!W1364</f>
        <v>45663</v>
      </c>
      <c r="P1367" s="57" t="str">
        <f>작성용!X1364</f>
        <v>-</v>
      </c>
      <c r="Q1367" s="58" t="str">
        <f>작성용!AD1364</f>
        <v>신원준</v>
      </c>
      <c r="R1367" s="60">
        <f>작성용!AE1364</f>
        <v>1</v>
      </c>
      <c r="S1367" s="58" t="str">
        <f>작성용!AF1364</f>
        <v>신규</v>
      </c>
      <c r="T1367" s="61" t="str">
        <f>작성용!AG1364</f>
        <v>유재호</v>
      </c>
      <c r="U1367" s="61" t="str">
        <f>작성용!AH1364</f>
        <v>유재호</v>
      </c>
      <c r="V1367" s="56">
        <f>작성용!AA1364</f>
        <v>202411</v>
      </c>
      <c r="W1367" s="58" t="str">
        <f>작성용!AC1364</f>
        <v>[A]롯데그룹</v>
      </c>
      <c r="X1367" s="58" t="str">
        <f>작성용!O1364</f>
        <v>경영기획팀김현진</v>
      </c>
      <c r="Y1367" s="58" t="str">
        <f>작성용!P1364</f>
        <v xml:space="preserve">02-2051-1523  </v>
      </c>
      <c r="Z1367" s="58" t="str">
        <f>작성용!Q1364</f>
        <v>hj.kim43@lotte.net</v>
      </c>
      <c r="AA1367" s="56" t="str">
        <f>작성용!AJ1364</f>
        <v>-</v>
      </c>
      <c r="AB1367" s="56">
        <f>작성용!AB1364</f>
        <v>0</v>
      </c>
    </row>
    <row r="1368" spans="1:28" s="12" customFormat="1" ht="16.5" hidden="1" customHeight="1" x14ac:dyDescent="0.3">
      <c r="A1368" s="54">
        <f>작성용!AL1365</f>
        <v>1364</v>
      </c>
      <c r="B1368" s="55" t="str">
        <f>작성용!AI1365</f>
        <v>-</v>
      </c>
      <c r="C1368" s="56" t="str">
        <f>작성용!AK1365</f>
        <v>개별종목</v>
      </c>
      <c r="D1368" s="57">
        <f>작성용!T1365</f>
        <v>45600</v>
      </c>
      <c r="E1368" s="58" t="str">
        <f>작성용!B1365</f>
        <v>롯데벤처스(구,롯데액셀러레이터)</v>
      </c>
      <c r="F1368" s="58" t="str">
        <f>작성용!C1365</f>
        <v>신규</v>
      </c>
      <c r="G1368" s="58" t="str">
        <f>작성용!D1365</f>
        <v>Soelect Inc</v>
      </c>
      <c r="H1368" s="59" t="str">
        <f>작성용!E1365</f>
        <v>KBP2023030023</v>
      </c>
      <c r="I1368" s="58" t="str">
        <f>작성용!F1365</f>
        <v>A07</v>
      </c>
      <c r="J1368" s="58">
        <f>작성용!G1365</f>
        <v>77</v>
      </c>
      <c r="K1368" s="58" t="str">
        <f>작성용!H1365</f>
        <v>-</v>
      </c>
      <c r="L1368" s="58" t="str">
        <f>작성용!N1365</f>
        <v>연말</v>
      </c>
      <c r="M1368" s="57" t="str">
        <f>작성용!U1365</f>
        <v>2024.09.30</v>
      </c>
      <c r="N1368" s="57">
        <f>작성용!V1365</f>
        <v>45657</v>
      </c>
      <c r="O1368" s="57">
        <f>작성용!W1365</f>
        <v>45663</v>
      </c>
      <c r="P1368" s="57" t="str">
        <f>작성용!X1365</f>
        <v>-</v>
      </c>
      <c r="Q1368" s="58" t="str">
        <f>작성용!AD1365</f>
        <v>오수현</v>
      </c>
      <c r="R1368" s="60">
        <f>작성용!AE1365</f>
        <v>1</v>
      </c>
      <c r="S1368" s="58" t="str">
        <f>작성용!AF1365</f>
        <v>오수현</v>
      </c>
      <c r="T1368" s="61" t="str">
        <f>작성용!AG1365</f>
        <v>유재호</v>
      </c>
      <c r="U1368" s="61" t="str">
        <f>작성용!AH1365</f>
        <v>유재호</v>
      </c>
      <c r="V1368" s="56">
        <f>작성용!AA1365</f>
        <v>202411</v>
      </c>
      <c r="W1368" s="58" t="str">
        <f>작성용!AC1365</f>
        <v>[A]롯데그룹</v>
      </c>
      <c r="X1368" s="58" t="str">
        <f>작성용!O1365</f>
        <v>경영기획팀김현진</v>
      </c>
      <c r="Y1368" s="58" t="str">
        <f>작성용!P1365</f>
        <v xml:space="preserve">02-2051-1523  </v>
      </c>
      <c r="Z1368" s="58" t="str">
        <f>작성용!Q1365</f>
        <v>hj.kim43@lotte.net</v>
      </c>
      <c r="AA1368" s="56" t="str">
        <f>작성용!AJ1365</f>
        <v>-</v>
      </c>
      <c r="AB1368" s="56">
        <f>작성용!AB1365</f>
        <v>0</v>
      </c>
    </row>
    <row r="1369" spans="1:28" s="12" customFormat="1" ht="16.5" customHeight="1" x14ac:dyDescent="0.3">
      <c r="A1369" s="54">
        <f>작성용!AL1747</f>
        <v>1746</v>
      </c>
      <c r="B1369" s="264" t="str">
        <f>작성용!AI1747</f>
        <v>-</v>
      </c>
      <c r="C1369" s="252" t="str">
        <f>작성용!AK1747</f>
        <v>기초자산</v>
      </c>
      <c r="D1369" s="265" t="str">
        <f>작성용!T1747</f>
        <v>사립학교교직원연금공단펀드(기초자산)</v>
      </c>
      <c r="E1369" s="253" t="str">
        <f>작성용!B1747</f>
        <v>스틱스페셜시츄에이션제2호사모투자</v>
      </c>
      <c r="F1369" s="253" t="str">
        <f>작성용!C1747</f>
        <v>재평가</v>
      </c>
      <c r="G1369" s="253" t="str">
        <f>작성용!D1747</f>
        <v>Carousell Pte. Ltd</v>
      </c>
      <c r="H1369" s="266" t="str">
        <f>작성용!E1747</f>
        <v>KBP2021120256</v>
      </c>
      <c r="I1369" s="253" t="str">
        <f>작성용!F1747</f>
        <v>A05</v>
      </c>
      <c r="J1369" s="253">
        <f>작성용!G1747</f>
        <v>0</v>
      </c>
      <c r="K1369" s="253" t="str">
        <f>작성용!H1747</f>
        <v>-</v>
      </c>
      <c r="L1369" s="253" t="str">
        <f>작성용!N1747</f>
        <v xml:space="preserve">분기 </v>
      </c>
      <c r="M1369" s="265" t="str">
        <f>작성용!U1747</f>
        <v>2024.09.30</v>
      </c>
      <c r="N1369" s="265">
        <f>작성용!V1747</f>
        <v>45643</v>
      </c>
      <c r="O1369" s="265" t="str">
        <f>작성용!W1747</f>
        <v>보고서제공X</v>
      </c>
      <c r="P1369" s="265" t="str">
        <f>작성용!X1747</f>
        <v>-</v>
      </c>
      <c r="Q1369" s="253" t="str">
        <f>작성용!AD1747</f>
        <v>채동우</v>
      </c>
      <c r="R1369" s="267">
        <f>작성용!AE1747</f>
        <v>0.4</v>
      </c>
      <c r="S1369" s="253" t="str">
        <f>작성용!AF1747</f>
        <v>채동우</v>
      </c>
      <c r="T1369" s="268" t="str">
        <f>작성용!AG1747</f>
        <v>-</v>
      </c>
      <c r="U1369" s="268" t="str">
        <f>작성용!AH1747</f>
        <v>-</v>
      </c>
      <c r="V1369" s="252">
        <f>작성용!AA1747</f>
        <v>202411</v>
      </c>
      <c r="W1369" s="253" t="str">
        <f>작성용!AC1747</f>
        <v>[6]기타기관펀드(기초자산)</v>
      </c>
      <c r="X1369" s="253">
        <f>작성용!O1747</f>
        <v>0</v>
      </c>
      <c r="Y1369" s="253">
        <f>작성용!P1747</f>
        <v>0</v>
      </c>
      <c r="Z1369" s="253">
        <f>작성용!Q1747</f>
        <v>0</v>
      </c>
      <c r="AA1369" s="252" t="str">
        <f>작성용!AJ1747</f>
        <v>-</v>
      </c>
      <c r="AB1369" s="252">
        <f>작성용!AB1747</f>
        <v>0</v>
      </c>
    </row>
    <row r="1370" spans="1:28" s="12" customFormat="1" ht="16.5" customHeight="1" x14ac:dyDescent="0.3">
      <c r="A1370" s="54">
        <f>작성용!AL1761</f>
        <v>1760</v>
      </c>
      <c r="B1370" s="264" t="str">
        <f>작성용!AI1761</f>
        <v>-</v>
      </c>
      <c r="C1370" s="252" t="str">
        <f>작성용!AK1761</f>
        <v>기초자산</v>
      </c>
      <c r="D1370" s="265" t="str">
        <f>작성용!T1761</f>
        <v>사립학교교직원연금공단펀드(기초자산)</v>
      </c>
      <c r="E1370" s="253" t="str">
        <f>작성용!B1761</f>
        <v>KTBN16호벤처투자조합</v>
      </c>
      <c r="F1370" s="253" t="str">
        <f>작성용!C1761</f>
        <v>재평가</v>
      </c>
      <c r="G1370" s="253" t="str">
        <f>작성용!D1761</f>
        <v>아파트멘터리</v>
      </c>
      <c r="H1370" s="266">
        <f>작성용!E1761</f>
        <v>1101115927342</v>
      </c>
      <c r="I1370" s="253" t="str">
        <f>작성용!F1761</f>
        <v>A07</v>
      </c>
      <c r="J1370" s="253">
        <f>작성용!G1761</f>
        <v>0</v>
      </c>
      <c r="K1370" s="253" t="str">
        <f>작성용!H1761</f>
        <v>-</v>
      </c>
      <c r="L1370" s="253" t="str">
        <f>작성용!N1761</f>
        <v xml:space="preserve">분기 </v>
      </c>
      <c r="M1370" s="265" t="str">
        <f>작성용!U1761</f>
        <v>2024.09.30</v>
      </c>
      <c r="N1370" s="265">
        <f>작성용!V1761</f>
        <v>45643</v>
      </c>
      <c r="O1370" s="265" t="str">
        <f>작성용!W1761</f>
        <v>보고서제공X</v>
      </c>
      <c r="P1370" s="265" t="str">
        <f>작성용!X1761</f>
        <v>-</v>
      </c>
      <c r="Q1370" s="253" t="str">
        <f>작성용!AD1761</f>
        <v>채동우</v>
      </c>
      <c r="R1370" s="267">
        <f>작성용!AE1761</f>
        <v>0.4</v>
      </c>
      <c r="S1370" s="253" t="str">
        <f>작성용!AF1761</f>
        <v>채동우</v>
      </c>
      <c r="T1370" s="268" t="str">
        <f>작성용!AG1761</f>
        <v>-</v>
      </c>
      <c r="U1370" s="268" t="str">
        <f>작성용!AH1761</f>
        <v>-</v>
      </c>
      <c r="V1370" s="252">
        <f>작성용!AA1761</f>
        <v>202411</v>
      </c>
      <c r="W1370" s="253" t="str">
        <f>작성용!AC1761</f>
        <v>[6]기타기관펀드(기초자산)</v>
      </c>
      <c r="X1370" s="253">
        <f>작성용!O1761</f>
        <v>0</v>
      </c>
      <c r="Y1370" s="253">
        <f>작성용!P1761</f>
        <v>0</v>
      </c>
      <c r="Z1370" s="253">
        <f>작성용!Q1761</f>
        <v>0</v>
      </c>
      <c r="AA1370" s="252" t="str">
        <f>작성용!AJ1761</f>
        <v>-</v>
      </c>
      <c r="AB1370" s="252">
        <f>작성용!AB1761</f>
        <v>0</v>
      </c>
    </row>
    <row r="1371" spans="1:28" s="12" customFormat="1" ht="16.5" customHeight="1" x14ac:dyDescent="0.3">
      <c r="A1371" s="54">
        <f>작성용!AL1762</f>
        <v>1761</v>
      </c>
      <c r="B1371" s="264" t="str">
        <f>작성용!AI1762</f>
        <v>-</v>
      </c>
      <c r="C1371" s="252" t="str">
        <f>작성용!AK1762</f>
        <v>기초자산</v>
      </c>
      <c r="D1371" s="265" t="str">
        <f>작성용!T1762</f>
        <v>사립학교교직원연금공단펀드(기초자산)</v>
      </c>
      <c r="E1371" s="253" t="str">
        <f>작성용!B1762</f>
        <v>KTBN16호벤처투자조합</v>
      </c>
      <c r="F1371" s="253" t="str">
        <f>작성용!C1762</f>
        <v>재평가</v>
      </c>
      <c r="G1371" s="253" t="str">
        <f>작성용!D1762</f>
        <v>아파트멘터리</v>
      </c>
      <c r="H1371" s="266">
        <f>작성용!E1762</f>
        <v>1101115927342</v>
      </c>
      <c r="I1371" s="253" t="str">
        <f>작성용!F1762</f>
        <v>A07</v>
      </c>
      <c r="J1371" s="253">
        <f>작성용!G1762</f>
        <v>1</v>
      </c>
      <c r="K1371" s="253" t="str">
        <f>작성용!H1762</f>
        <v>-</v>
      </c>
      <c r="L1371" s="253" t="str">
        <f>작성용!N1762</f>
        <v xml:space="preserve">분기 </v>
      </c>
      <c r="M1371" s="265" t="str">
        <f>작성용!U1762</f>
        <v>2024.09.30</v>
      </c>
      <c r="N1371" s="265">
        <f>작성용!V1762</f>
        <v>45643</v>
      </c>
      <c r="O1371" s="265" t="str">
        <f>작성용!W1762</f>
        <v>보고서제공X</v>
      </c>
      <c r="P1371" s="265" t="str">
        <f>작성용!X1762</f>
        <v>-</v>
      </c>
      <c r="Q1371" s="253" t="str">
        <f>작성용!AD1762</f>
        <v>채동우</v>
      </c>
      <c r="R1371" s="267">
        <f>작성용!AE1762</f>
        <v>0</v>
      </c>
      <c r="S1371" s="253" t="str">
        <f>작성용!AF1762</f>
        <v>채동우</v>
      </c>
      <c r="T1371" s="268" t="str">
        <f>작성용!AG1762</f>
        <v>-</v>
      </c>
      <c r="U1371" s="268" t="str">
        <f>작성용!AH1762</f>
        <v>-</v>
      </c>
      <c r="V1371" s="252">
        <f>작성용!AA1762</f>
        <v>202411</v>
      </c>
      <c r="W1371" s="253" t="str">
        <f>작성용!AC1762</f>
        <v>[6]기타기관펀드(기초자산)</v>
      </c>
      <c r="X1371" s="253">
        <f>작성용!O1762</f>
        <v>0</v>
      </c>
      <c r="Y1371" s="253">
        <f>작성용!P1762</f>
        <v>0</v>
      </c>
      <c r="Z1371" s="253">
        <f>작성용!Q1762</f>
        <v>0</v>
      </c>
      <c r="AA1371" s="252" t="str">
        <f>작성용!AJ1762</f>
        <v>-</v>
      </c>
      <c r="AB1371" s="252">
        <f>작성용!AB1762</f>
        <v>0</v>
      </c>
    </row>
    <row r="1372" spans="1:28" s="12" customFormat="1" ht="16.5" hidden="1" customHeight="1" x14ac:dyDescent="0.3">
      <c r="A1372" s="54">
        <f>작성용!AL1369</f>
        <v>1368</v>
      </c>
      <c r="B1372" s="55" t="str">
        <f>작성용!AI1369</f>
        <v>-</v>
      </c>
      <c r="C1372" s="56" t="str">
        <f>작성용!AK1369</f>
        <v>개별종목</v>
      </c>
      <c r="D1372" s="57">
        <f>작성용!T1369</f>
        <v>45600</v>
      </c>
      <c r="E1372" s="58" t="str">
        <f>작성용!B1369</f>
        <v>롯데벤처스(구,롯데액셀러레이터)</v>
      </c>
      <c r="F1372" s="58" t="str">
        <f>작성용!C1369</f>
        <v>신규</v>
      </c>
      <c r="G1372" s="58" t="str">
        <f>작성용!D1369</f>
        <v>로컬스티치</v>
      </c>
      <c r="H1372" s="59">
        <f>작성용!E1369</f>
        <v>1101116644490</v>
      </c>
      <c r="I1372" s="58" t="str">
        <f>작성용!F1369</f>
        <v>A07</v>
      </c>
      <c r="J1372" s="58">
        <f>작성용!G1369</f>
        <v>77</v>
      </c>
      <c r="K1372" s="58" t="str">
        <f>작성용!H1369</f>
        <v>-</v>
      </c>
      <c r="L1372" s="58" t="str">
        <f>작성용!N1369</f>
        <v>연말</v>
      </c>
      <c r="M1372" s="57" t="str">
        <f>작성용!U1369</f>
        <v>2024.09.30</v>
      </c>
      <c r="N1372" s="57">
        <f>작성용!V1369</f>
        <v>45657</v>
      </c>
      <c r="O1372" s="57">
        <f>작성용!W1369</f>
        <v>45663</v>
      </c>
      <c r="P1372" s="57" t="str">
        <f>작성용!X1369</f>
        <v>-</v>
      </c>
      <c r="Q1372" s="58" t="str">
        <f>작성용!AD1369</f>
        <v>유재호</v>
      </c>
      <c r="R1372" s="60">
        <f>작성용!AE1369</f>
        <v>1</v>
      </c>
      <c r="S1372" s="58" t="str">
        <f>작성용!AF1369</f>
        <v>유재호</v>
      </c>
      <c r="T1372" s="61" t="str">
        <f>작성용!AG1369</f>
        <v>유재호</v>
      </c>
      <c r="U1372" s="61" t="str">
        <f>작성용!AH1369</f>
        <v>유재호</v>
      </c>
      <c r="V1372" s="56">
        <f>작성용!AA1369</f>
        <v>202411</v>
      </c>
      <c r="W1372" s="58" t="str">
        <f>작성용!AC1369</f>
        <v>[A]롯데그룹</v>
      </c>
      <c r="X1372" s="58" t="str">
        <f>작성용!O1369</f>
        <v>경영기획팀김현진</v>
      </c>
      <c r="Y1372" s="58" t="str">
        <f>작성용!P1369</f>
        <v xml:space="preserve">02-2051-1523  </v>
      </c>
      <c r="Z1372" s="58" t="str">
        <f>작성용!Q1369</f>
        <v>hj.kim43@lotte.net</v>
      </c>
      <c r="AA1372" s="56" t="str">
        <f>작성용!AJ1369</f>
        <v>-</v>
      </c>
      <c r="AB1372" s="56">
        <f>작성용!AB1369</f>
        <v>0</v>
      </c>
    </row>
    <row r="1373" spans="1:28" s="12" customFormat="1" ht="16.5" hidden="1" customHeight="1" x14ac:dyDescent="0.3">
      <c r="A1373" s="54">
        <f>작성용!AL1370</f>
        <v>1369</v>
      </c>
      <c r="B1373" s="55" t="str">
        <f>작성용!AI1370</f>
        <v>-</v>
      </c>
      <c r="C1373" s="56" t="str">
        <f>작성용!AK1370</f>
        <v>개별종목</v>
      </c>
      <c r="D1373" s="57">
        <f>작성용!T1370</f>
        <v>45600</v>
      </c>
      <c r="E1373" s="58" t="str">
        <f>작성용!B1370</f>
        <v>롯데벤처스(구,롯데액셀러레이터)</v>
      </c>
      <c r="F1373" s="58" t="str">
        <f>작성용!C1370</f>
        <v>신규</v>
      </c>
      <c r="G1373" s="58" t="str">
        <f>작성용!D1370</f>
        <v>로컬스티치</v>
      </c>
      <c r="H1373" s="59">
        <f>작성용!E1370</f>
        <v>1101116644490</v>
      </c>
      <c r="I1373" s="58" t="str">
        <f>작성용!F1370</f>
        <v>A07</v>
      </c>
      <c r="J1373" s="58">
        <f>작성용!G1370</f>
        <v>771</v>
      </c>
      <c r="K1373" s="58" t="str">
        <f>작성용!H1370</f>
        <v>-</v>
      </c>
      <c r="L1373" s="58" t="str">
        <f>작성용!N1370</f>
        <v>연말</v>
      </c>
      <c r="M1373" s="57" t="str">
        <f>작성용!U1370</f>
        <v>2024.09.30</v>
      </c>
      <c r="N1373" s="57">
        <f>작성용!V1370</f>
        <v>45657</v>
      </c>
      <c r="O1373" s="57">
        <f>작성용!W1370</f>
        <v>45663</v>
      </c>
      <c r="P1373" s="57" t="str">
        <f>작성용!X1370</f>
        <v>-</v>
      </c>
      <c r="Q1373" s="58" t="str">
        <f>작성용!AD1370</f>
        <v>유재호</v>
      </c>
      <c r="R1373" s="60">
        <f>작성용!AE1370</f>
        <v>0</v>
      </c>
      <c r="S1373" s="58" t="str">
        <f>작성용!AF1370</f>
        <v>유재호</v>
      </c>
      <c r="T1373" s="61" t="str">
        <f>작성용!AG1370</f>
        <v>유재호</v>
      </c>
      <c r="U1373" s="61" t="str">
        <f>작성용!AH1370</f>
        <v>유재호</v>
      </c>
      <c r="V1373" s="56">
        <f>작성용!AA1370</f>
        <v>202411</v>
      </c>
      <c r="W1373" s="58" t="str">
        <f>작성용!AC1370</f>
        <v>[A]롯데그룹</v>
      </c>
      <c r="X1373" s="58" t="str">
        <f>작성용!O1370</f>
        <v>경영기획팀김현진</v>
      </c>
      <c r="Y1373" s="58" t="str">
        <f>작성용!P1370</f>
        <v xml:space="preserve">02-2051-1523  </v>
      </c>
      <c r="Z1373" s="58" t="str">
        <f>작성용!Q1370</f>
        <v>hj.kim43@lotte.net</v>
      </c>
      <c r="AA1373" s="56" t="str">
        <f>작성용!AJ1370</f>
        <v>-</v>
      </c>
      <c r="AB1373" s="56">
        <f>작성용!AB1370</f>
        <v>0</v>
      </c>
    </row>
    <row r="1374" spans="1:28" s="12" customFormat="1" ht="16.5" hidden="1" customHeight="1" x14ac:dyDescent="0.3">
      <c r="A1374" s="54">
        <f>작성용!AL1371</f>
        <v>1370</v>
      </c>
      <c r="B1374" s="55" t="str">
        <f>작성용!AI1371</f>
        <v>-</v>
      </c>
      <c r="C1374" s="56" t="str">
        <f>작성용!AK1371</f>
        <v>개별종목</v>
      </c>
      <c r="D1374" s="57">
        <f>작성용!T1371</f>
        <v>45600</v>
      </c>
      <c r="E1374" s="58" t="str">
        <f>작성용!B1371</f>
        <v>롯데벤처스(구,롯데액셀러레이터)</v>
      </c>
      <c r="F1374" s="58" t="str">
        <f>작성용!C1371</f>
        <v>신규</v>
      </c>
      <c r="G1374" s="58" t="str">
        <f>작성용!D1371</f>
        <v>로컬스티치</v>
      </c>
      <c r="H1374" s="59">
        <f>작성용!E1371</f>
        <v>1101116644490</v>
      </c>
      <c r="I1374" s="58" t="str">
        <f>작성용!F1371</f>
        <v>A07</v>
      </c>
      <c r="J1374" s="58">
        <f>작성용!G1371</f>
        <v>772</v>
      </c>
      <c r="K1374" s="58" t="str">
        <f>작성용!H1371</f>
        <v>-</v>
      </c>
      <c r="L1374" s="58" t="str">
        <f>작성용!N1371</f>
        <v>연말</v>
      </c>
      <c r="M1374" s="57" t="str">
        <f>작성용!U1371</f>
        <v>2024.09.30</v>
      </c>
      <c r="N1374" s="57">
        <f>작성용!V1371</f>
        <v>45657</v>
      </c>
      <c r="O1374" s="57">
        <f>작성용!W1371</f>
        <v>45663</v>
      </c>
      <c r="P1374" s="57" t="str">
        <f>작성용!X1371</f>
        <v>-</v>
      </c>
      <c r="Q1374" s="58" t="str">
        <f>작성용!AD1371</f>
        <v>유재호</v>
      </c>
      <c r="R1374" s="60">
        <f>작성용!AE1371</f>
        <v>0</v>
      </c>
      <c r="S1374" s="58" t="str">
        <f>작성용!AF1371</f>
        <v>유재호</v>
      </c>
      <c r="T1374" s="61" t="str">
        <f>작성용!AG1371</f>
        <v>유재호</v>
      </c>
      <c r="U1374" s="61" t="str">
        <f>작성용!AH1371</f>
        <v>유재호</v>
      </c>
      <c r="V1374" s="56">
        <f>작성용!AA1371</f>
        <v>202411</v>
      </c>
      <c r="W1374" s="58" t="str">
        <f>작성용!AC1371</f>
        <v>[A]롯데그룹</v>
      </c>
      <c r="X1374" s="58" t="str">
        <f>작성용!O1371</f>
        <v>경영기획팀김현진</v>
      </c>
      <c r="Y1374" s="58" t="str">
        <f>작성용!P1371</f>
        <v xml:space="preserve">02-2051-1523  </v>
      </c>
      <c r="Z1374" s="58" t="str">
        <f>작성용!Q1371</f>
        <v>hj.kim43@lotte.net</v>
      </c>
      <c r="AA1374" s="56" t="str">
        <f>작성용!AJ1371</f>
        <v>-</v>
      </c>
      <c r="AB1374" s="56">
        <f>작성용!AB1371</f>
        <v>0</v>
      </c>
    </row>
    <row r="1375" spans="1:28" s="12" customFormat="1" ht="16.5" hidden="1" customHeight="1" x14ac:dyDescent="0.3">
      <c r="A1375" s="54">
        <f>작성용!AL1372</f>
        <v>1371</v>
      </c>
      <c r="B1375" s="55" t="str">
        <f>작성용!AI1372</f>
        <v>-</v>
      </c>
      <c r="C1375" s="56" t="str">
        <f>작성용!AK1372</f>
        <v>개별종목</v>
      </c>
      <c r="D1375" s="57">
        <f>작성용!T1372</f>
        <v>45600</v>
      </c>
      <c r="E1375" s="58" t="str">
        <f>작성용!B1372</f>
        <v>롯데벤처스(구,롯데액셀러레이터)</v>
      </c>
      <c r="F1375" s="58" t="str">
        <f>작성용!C1372</f>
        <v>신규</v>
      </c>
      <c r="G1375" s="58" t="str">
        <f>작성용!D1372</f>
        <v>론픽</v>
      </c>
      <c r="H1375" s="59">
        <f>작성용!E1372</f>
        <v>1801111018795</v>
      </c>
      <c r="I1375" s="58" t="str">
        <f>작성용!F1372</f>
        <v>A07</v>
      </c>
      <c r="J1375" s="58">
        <f>작성용!G1372</f>
        <v>77</v>
      </c>
      <c r="K1375" s="58" t="str">
        <f>작성용!H1372</f>
        <v>-</v>
      </c>
      <c r="L1375" s="58" t="str">
        <f>작성용!N1372</f>
        <v>연말</v>
      </c>
      <c r="M1375" s="57" t="str">
        <f>작성용!U1372</f>
        <v>2024.09.30</v>
      </c>
      <c r="N1375" s="57">
        <f>작성용!V1372</f>
        <v>45657</v>
      </c>
      <c r="O1375" s="57">
        <f>작성용!W1372</f>
        <v>45663</v>
      </c>
      <c r="P1375" s="57" t="str">
        <f>작성용!X1372</f>
        <v>-</v>
      </c>
      <c r="Q1375" s="58" t="str">
        <f>작성용!AD1372</f>
        <v>오수현</v>
      </c>
      <c r="R1375" s="60">
        <f>작성용!AE1372</f>
        <v>0</v>
      </c>
      <c r="S1375" s="58" t="str">
        <f>작성용!AF1372</f>
        <v>오수현</v>
      </c>
      <c r="T1375" s="61" t="str">
        <f>작성용!AG1372</f>
        <v>유재호</v>
      </c>
      <c r="U1375" s="61" t="str">
        <f>작성용!AH1372</f>
        <v>유재호</v>
      </c>
      <c r="V1375" s="56">
        <f>작성용!AA1372</f>
        <v>202411</v>
      </c>
      <c r="W1375" s="58" t="str">
        <f>작성용!AC1372</f>
        <v>[A]롯데그룹</v>
      </c>
      <c r="X1375" s="58" t="str">
        <f>작성용!O1372</f>
        <v>경영기획팀김현진</v>
      </c>
      <c r="Y1375" s="58" t="str">
        <f>작성용!P1372</f>
        <v xml:space="preserve">02-2051-1523  </v>
      </c>
      <c r="Z1375" s="58" t="str">
        <f>작성용!Q1372</f>
        <v>hj.kim43@lotte.net</v>
      </c>
      <c r="AA1375" s="56" t="str">
        <f>작성용!AJ1372</f>
        <v>-</v>
      </c>
      <c r="AB1375" s="56">
        <f>작성용!AB1372</f>
        <v>0</v>
      </c>
    </row>
    <row r="1376" spans="1:28" s="12" customFormat="1" ht="16.5" hidden="1" customHeight="1" x14ac:dyDescent="0.3">
      <c r="A1376" s="54">
        <f>작성용!AL1373</f>
        <v>1372</v>
      </c>
      <c r="B1376" s="55" t="str">
        <f>작성용!AI1373</f>
        <v>-</v>
      </c>
      <c r="C1376" s="56" t="str">
        <f>작성용!AK1373</f>
        <v>개별종목</v>
      </c>
      <c r="D1376" s="57">
        <f>작성용!T1373</f>
        <v>45600</v>
      </c>
      <c r="E1376" s="58" t="str">
        <f>작성용!B1373</f>
        <v>롯데벤처스(구,롯데액셀러레이터)</v>
      </c>
      <c r="F1376" s="58" t="str">
        <f>작성용!C1373</f>
        <v>신규</v>
      </c>
      <c r="G1376" s="58" t="str">
        <f>작성용!D1373</f>
        <v>론픽</v>
      </c>
      <c r="H1376" s="59">
        <f>작성용!E1373</f>
        <v>1801111018795</v>
      </c>
      <c r="I1376" s="58" t="str">
        <f>작성용!F1373</f>
        <v>A07</v>
      </c>
      <c r="J1376" s="58">
        <f>작성용!G1373</f>
        <v>771</v>
      </c>
      <c r="K1376" s="58" t="str">
        <f>작성용!H1373</f>
        <v>-</v>
      </c>
      <c r="L1376" s="58" t="str">
        <f>작성용!N1373</f>
        <v>연말</v>
      </c>
      <c r="M1376" s="57" t="str">
        <f>작성용!U1373</f>
        <v>2024.09.30</v>
      </c>
      <c r="N1376" s="57">
        <f>작성용!V1373</f>
        <v>45657</v>
      </c>
      <c r="O1376" s="57">
        <f>작성용!W1373</f>
        <v>45663</v>
      </c>
      <c r="P1376" s="57" t="str">
        <f>작성용!X1373</f>
        <v>-</v>
      </c>
      <c r="Q1376" s="58" t="str">
        <f>작성용!AD1373</f>
        <v>오수현</v>
      </c>
      <c r="R1376" s="60">
        <f>작성용!AE1373</f>
        <v>0</v>
      </c>
      <c r="S1376" s="58" t="str">
        <f>작성용!AF1373</f>
        <v>오수현</v>
      </c>
      <c r="T1376" s="61" t="str">
        <f>작성용!AG1373</f>
        <v>유재호</v>
      </c>
      <c r="U1376" s="61" t="str">
        <f>작성용!AH1373</f>
        <v>유재호</v>
      </c>
      <c r="V1376" s="56">
        <f>작성용!AA1373</f>
        <v>202411</v>
      </c>
      <c r="W1376" s="58" t="str">
        <f>작성용!AC1373</f>
        <v>[A]롯데그룹</v>
      </c>
      <c r="X1376" s="58" t="str">
        <f>작성용!O1373</f>
        <v>경영기획팀김현진</v>
      </c>
      <c r="Y1376" s="58" t="str">
        <f>작성용!P1373</f>
        <v xml:space="preserve">02-2051-1523  </v>
      </c>
      <c r="Z1376" s="58" t="str">
        <f>작성용!Q1373</f>
        <v>hj.kim43@lotte.net</v>
      </c>
      <c r="AA1376" s="56" t="str">
        <f>작성용!AJ1373</f>
        <v>-</v>
      </c>
      <c r="AB1376" s="56">
        <f>작성용!AB1373</f>
        <v>0</v>
      </c>
    </row>
    <row r="1377" spans="1:28" s="12" customFormat="1" ht="16.5" hidden="1" customHeight="1" x14ac:dyDescent="0.3">
      <c r="A1377" s="54">
        <f>작성용!AL1374</f>
        <v>1373</v>
      </c>
      <c r="B1377" s="55" t="str">
        <f>작성용!AI1374</f>
        <v>-</v>
      </c>
      <c r="C1377" s="56" t="str">
        <f>작성용!AK1374</f>
        <v>개별종목</v>
      </c>
      <c r="D1377" s="57">
        <f>작성용!T1374</f>
        <v>45600</v>
      </c>
      <c r="E1377" s="58" t="str">
        <f>작성용!B1374</f>
        <v>롯데벤처스(구,롯데액셀러레이터)</v>
      </c>
      <c r="F1377" s="58" t="str">
        <f>작성용!C1374</f>
        <v>신규</v>
      </c>
      <c r="G1377" s="58" t="str">
        <f>작성용!D1374</f>
        <v>해긴</v>
      </c>
      <c r="H1377" s="59">
        <f>작성용!E1374</f>
        <v>1101116514833</v>
      </c>
      <c r="I1377" s="58" t="str">
        <f>작성용!F1374</f>
        <v>A01</v>
      </c>
      <c r="J1377" s="58">
        <f>작성용!G1374</f>
        <v>0</v>
      </c>
      <c r="K1377" s="58" t="str">
        <f>작성용!H1374</f>
        <v>-</v>
      </c>
      <c r="L1377" s="58" t="str">
        <f>작성용!N1374</f>
        <v>연말</v>
      </c>
      <c r="M1377" s="57" t="str">
        <f>작성용!U1374</f>
        <v>2024.09.30</v>
      </c>
      <c r="N1377" s="57">
        <f>작성용!V1374</f>
        <v>45657</v>
      </c>
      <c r="O1377" s="57">
        <f>작성용!W1374</f>
        <v>45663</v>
      </c>
      <c r="P1377" s="57" t="str">
        <f>작성용!X1374</f>
        <v>-</v>
      </c>
      <c r="Q1377" s="58" t="str">
        <f>작성용!AD1374</f>
        <v>원정우</v>
      </c>
      <c r="R1377" s="60">
        <f>작성용!AE1374</f>
        <v>1</v>
      </c>
      <c r="S1377" s="58" t="str">
        <f>작성용!AF1374</f>
        <v>신규</v>
      </c>
      <c r="T1377" s="61" t="str">
        <f>작성용!AG1374</f>
        <v>유재호</v>
      </c>
      <c r="U1377" s="61" t="str">
        <f>작성용!AH1374</f>
        <v>유재호</v>
      </c>
      <c r="V1377" s="56">
        <f>작성용!AA1374</f>
        <v>202411</v>
      </c>
      <c r="W1377" s="58" t="str">
        <f>작성용!AC1374</f>
        <v>[A]롯데그룹</v>
      </c>
      <c r="X1377" s="58" t="str">
        <f>작성용!O1374</f>
        <v>경영기획팀김현진</v>
      </c>
      <c r="Y1377" s="58" t="str">
        <f>작성용!P1374</f>
        <v xml:space="preserve">02-2051-1523  </v>
      </c>
      <c r="Z1377" s="58" t="str">
        <f>작성용!Q1374</f>
        <v>hj.kim43@lotte.net</v>
      </c>
      <c r="AA1377" s="56" t="str">
        <f>작성용!AJ1374</f>
        <v>-</v>
      </c>
      <c r="AB1377" s="56">
        <f>작성용!AB1374</f>
        <v>0</v>
      </c>
    </row>
    <row r="1378" spans="1:28" s="12" customFormat="1" ht="16.5" hidden="1" customHeight="1" x14ac:dyDescent="0.3">
      <c r="A1378" s="54">
        <f>작성용!AL1375</f>
        <v>1374</v>
      </c>
      <c r="B1378" s="55" t="str">
        <f>작성용!AI1375</f>
        <v>-</v>
      </c>
      <c r="C1378" s="56" t="str">
        <f>작성용!AK1375</f>
        <v>개별종목</v>
      </c>
      <c r="D1378" s="57">
        <f>작성용!T1375</f>
        <v>45600</v>
      </c>
      <c r="E1378" s="58" t="str">
        <f>작성용!B1375</f>
        <v>롯데벤처스(구,롯데액셀러레이터)</v>
      </c>
      <c r="F1378" s="58" t="str">
        <f>작성용!C1375</f>
        <v>신규</v>
      </c>
      <c r="G1378" s="58" t="str">
        <f>작성용!D1375</f>
        <v>몬드리안에이아이</v>
      </c>
      <c r="H1378" s="59">
        <f>작성용!E1375</f>
        <v>1201110942236</v>
      </c>
      <c r="I1378" s="58" t="str">
        <f>작성용!F1375</f>
        <v>A07</v>
      </c>
      <c r="J1378" s="58">
        <f>작성용!G1375</f>
        <v>77</v>
      </c>
      <c r="K1378" s="58" t="str">
        <f>작성용!H1375</f>
        <v>-</v>
      </c>
      <c r="L1378" s="58" t="str">
        <f>작성용!N1375</f>
        <v>연말</v>
      </c>
      <c r="M1378" s="57" t="str">
        <f>작성용!U1375</f>
        <v>2024.09.30</v>
      </c>
      <c r="N1378" s="57">
        <f>작성용!V1375</f>
        <v>45657</v>
      </c>
      <c r="O1378" s="57">
        <f>작성용!W1375</f>
        <v>45663</v>
      </c>
      <c r="P1378" s="57" t="str">
        <f>작성용!X1375</f>
        <v>-</v>
      </c>
      <c r="Q1378" s="58" t="str">
        <f>작성용!AD1375</f>
        <v>변혜진</v>
      </c>
      <c r="R1378" s="60">
        <f>작성용!AE1375</f>
        <v>1</v>
      </c>
      <c r="S1378" s="58" t="str">
        <f>작성용!AF1375</f>
        <v>이주영</v>
      </c>
      <c r="T1378" s="61" t="str">
        <f>작성용!AG1375</f>
        <v>유재호</v>
      </c>
      <c r="U1378" s="61" t="str">
        <f>작성용!AH1375</f>
        <v>유재호</v>
      </c>
      <c r="V1378" s="56">
        <f>작성용!AA1375</f>
        <v>202411</v>
      </c>
      <c r="W1378" s="58" t="str">
        <f>작성용!AC1375</f>
        <v>[A]롯데그룹</v>
      </c>
      <c r="X1378" s="58" t="str">
        <f>작성용!O1375</f>
        <v>경영기획팀김현진</v>
      </c>
      <c r="Y1378" s="58" t="str">
        <f>작성용!P1375</f>
        <v xml:space="preserve">02-2051-1523  </v>
      </c>
      <c r="Z1378" s="58" t="str">
        <f>작성용!Q1375</f>
        <v>hj.kim43@lotte.net</v>
      </c>
      <c r="AA1378" s="56" t="str">
        <f>작성용!AJ1375</f>
        <v>-</v>
      </c>
      <c r="AB1378" s="56">
        <f>작성용!AB1375</f>
        <v>0</v>
      </c>
    </row>
    <row r="1379" spans="1:28" s="12" customFormat="1" ht="16.5" hidden="1" customHeight="1" x14ac:dyDescent="0.3">
      <c r="A1379" s="54">
        <f>작성용!AL1376</f>
        <v>1375</v>
      </c>
      <c r="B1379" s="55" t="str">
        <f>작성용!AI1376</f>
        <v>-</v>
      </c>
      <c r="C1379" s="56" t="str">
        <f>작성용!AK1376</f>
        <v>개별종목</v>
      </c>
      <c r="D1379" s="57">
        <f>작성용!T1376</f>
        <v>45600</v>
      </c>
      <c r="E1379" s="58" t="str">
        <f>작성용!B1376</f>
        <v>롯데벤처스(구,롯데액셀러레이터)</v>
      </c>
      <c r="F1379" s="58" t="str">
        <f>작성용!C1376</f>
        <v>신규</v>
      </c>
      <c r="G1379" s="58" t="str">
        <f>작성용!D1376</f>
        <v>아머드프레시</v>
      </c>
      <c r="H1379" s="59">
        <f>작성용!E1376</f>
        <v>1101112273269</v>
      </c>
      <c r="I1379" s="58" t="str">
        <f>작성용!F1376</f>
        <v>A07</v>
      </c>
      <c r="J1379" s="58">
        <f>작성용!G1376</f>
        <v>77</v>
      </c>
      <c r="K1379" s="58" t="str">
        <f>작성용!H1376</f>
        <v>-</v>
      </c>
      <c r="L1379" s="58" t="str">
        <f>작성용!N1376</f>
        <v>연말</v>
      </c>
      <c r="M1379" s="57" t="str">
        <f>작성용!U1376</f>
        <v>2024.09.30</v>
      </c>
      <c r="N1379" s="57">
        <f>작성용!V1376</f>
        <v>45657</v>
      </c>
      <c r="O1379" s="57">
        <f>작성용!W1376</f>
        <v>45663</v>
      </c>
      <c r="P1379" s="57" t="str">
        <f>작성용!X1376</f>
        <v>-</v>
      </c>
      <c r="Q1379" s="58" t="str">
        <f>작성용!AD1376</f>
        <v>김에스더</v>
      </c>
      <c r="R1379" s="60">
        <f>작성용!AE1376</f>
        <v>1</v>
      </c>
      <c r="S1379" s="58" t="str">
        <f>작성용!AF1376</f>
        <v>김범준</v>
      </c>
      <c r="T1379" s="61" t="str">
        <f>작성용!AG1376</f>
        <v>유재호</v>
      </c>
      <c r="U1379" s="61" t="str">
        <f>작성용!AH1376</f>
        <v>유재호</v>
      </c>
      <c r="V1379" s="56">
        <f>작성용!AA1376</f>
        <v>202411</v>
      </c>
      <c r="W1379" s="58" t="str">
        <f>작성용!AC1376</f>
        <v>[A]롯데그룹</v>
      </c>
      <c r="X1379" s="58" t="str">
        <f>작성용!O1376</f>
        <v>경영기획팀김현진</v>
      </c>
      <c r="Y1379" s="58" t="str">
        <f>작성용!P1376</f>
        <v xml:space="preserve">02-2051-1523  </v>
      </c>
      <c r="Z1379" s="58" t="str">
        <f>작성용!Q1376</f>
        <v>hj.kim43@lotte.net</v>
      </c>
      <c r="AA1379" s="56" t="str">
        <f>작성용!AJ1376</f>
        <v>-</v>
      </c>
      <c r="AB1379" s="56">
        <f>작성용!AB1376</f>
        <v>0</v>
      </c>
    </row>
    <row r="1380" spans="1:28" s="12" customFormat="1" ht="16.5" hidden="1" customHeight="1" x14ac:dyDescent="0.3">
      <c r="A1380" s="54">
        <f>작성용!AL1377</f>
        <v>1376</v>
      </c>
      <c r="B1380" s="55" t="str">
        <f>작성용!AI1377</f>
        <v>-</v>
      </c>
      <c r="C1380" s="56" t="str">
        <f>작성용!AK1377</f>
        <v>개별종목</v>
      </c>
      <c r="D1380" s="57">
        <f>작성용!T1377</f>
        <v>45600</v>
      </c>
      <c r="E1380" s="58" t="str">
        <f>작성용!B1377</f>
        <v>롯데벤처스(구,롯데액셀러레이터)</v>
      </c>
      <c r="F1380" s="58" t="str">
        <f>작성용!C1377</f>
        <v>신규</v>
      </c>
      <c r="G1380" s="58" t="str">
        <f>작성용!D1377</f>
        <v>뉴빌리티</v>
      </c>
      <c r="H1380" s="59">
        <f>작성용!E1377</f>
        <v>2850110367511</v>
      </c>
      <c r="I1380" s="58" t="str">
        <f>작성용!F1377</f>
        <v>A07</v>
      </c>
      <c r="J1380" s="58">
        <f>작성용!G1377</f>
        <v>77</v>
      </c>
      <c r="K1380" s="58" t="str">
        <f>작성용!H1377</f>
        <v>-</v>
      </c>
      <c r="L1380" s="58" t="str">
        <f>작성용!N1377</f>
        <v>연말</v>
      </c>
      <c r="M1380" s="57" t="str">
        <f>작성용!U1377</f>
        <v>2024.09.30</v>
      </c>
      <c r="N1380" s="57">
        <f>작성용!V1377</f>
        <v>45657</v>
      </c>
      <c r="O1380" s="57">
        <f>작성용!W1377</f>
        <v>45663</v>
      </c>
      <c r="P1380" s="57" t="str">
        <f>작성용!X1377</f>
        <v>-</v>
      </c>
      <c r="Q1380" s="58" t="str">
        <f>작성용!AD1377</f>
        <v>오수현</v>
      </c>
      <c r="R1380" s="60">
        <f>작성용!AE1377</f>
        <v>1</v>
      </c>
      <c r="S1380" s="58" t="str">
        <f>작성용!AF1377</f>
        <v>오수현</v>
      </c>
      <c r="T1380" s="61" t="str">
        <f>작성용!AG1377</f>
        <v>유재호</v>
      </c>
      <c r="U1380" s="61" t="str">
        <f>작성용!AH1377</f>
        <v>유재호</v>
      </c>
      <c r="V1380" s="56">
        <f>작성용!AA1377</f>
        <v>202411</v>
      </c>
      <c r="W1380" s="58" t="str">
        <f>작성용!AC1377</f>
        <v>[A]롯데그룹</v>
      </c>
      <c r="X1380" s="58" t="str">
        <f>작성용!O1377</f>
        <v>경영기획팀김현진</v>
      </c>
      <c r="Y1380" s="58" t="str">
        <f>작성용!P1377</f>
        <v xml:space="preserve">02-2051-1523  </v>
      </c>
      <c r="Z1380" s="58" t="str">
        <f>작성용!Q1377</f>
        <v>hj.kim43@lotte.net</v>
      </c>
      <c r="AA1380" s="56" t="str">
        <f>작성용!AJ1377</f>
        <v>-</v>
      </c>
      <c r="AB1380" s="56">
        <f>작성용!AB1377</f>
        <v>0</v>
      </c>
    </row>
    <row r="1381" spans="1:28" s="12" customFormat="1" ht="16.5" hidden="1" customHeight="1" x14ac:dyDescent="0.3">
      <c r="A1381" s="54">
        <f>작성용!AL1378</f>
        <v>1377</v>
      </c>
      <c r="B1381" s="55" t="str">
        <f>작성용!AI1378</f>
        <v>-</v>
      </c>
      <c r="C1381" s="56" t="str">
        <f>작성용!AK1378</f>
        <v>개별종목</v>
      </c>
      <c r="D1381" s="57">
        <f>작성용!T1378</f>
        <v>45600</v>
      </c>
      <c r="E1381" s="58" t="str">
        <f>작성용!B1378</f>
        <v>롯데벤처스(구,롯데액셀러레이터)</v>
      </c>
      <c r="F1381" s="58" t="str">
        <f>작성용!C1378</f>
        <v>신규</v>
      </c>
      <c r="G1381" s="58" t="str">
        <f>작성용!D1378</f>
        <v>위플로</v>
      </c>
      <c r="H1381" s="59">
        <f>작성용!E1378</f>
        <v>1601110625545</v>
      </c>
      <c r="I1381" s="58" t="str">
        <f>작성용!F1378</f>
        <v>A07</v>
      </c>
      <c r="J1381" s="58">
        <f>작성용!G1378</f>
        <v>77</v>
      </c>
      <c r="K1381" s="58" t="str">
        <f>작성용!H1378</f>
        <v>-</v>
      </c>
      <c r="L1381" s="58" t="str">
        <f>작성용!N1378</f>
        <v>연말</v>
      </c>
      <c r="M1381" s="57" t="str">
        <f>작성용!U1378</f>
        <v>2024.09.30</v>
      </c>
      <c r="N1381" s="57">
        <f>작성용!V1378</f>
        <v>45657</v>
      </c>
      <c r="O1381" s="57">
        <f>작성용!W1378</f>
        <v>45663</v>
      </c>
      <c r="P1381" s="57" t="str">
        <f>작성용!X1378</f>
        <v>-</v>
      </c>
      <c r="Q1381" s="58" t="str">
        <f>작성용!AD1378</f>
        <v>김에스더</v>
      </c>
      <c r="R1381" s="60">
        <f>작성용!AE1378</f>
        <v>1</v>
      </c>
      <c r="S1381" s="58" t="str">
        <f>작성용!AF1378</f>
        <v>신규</v>
      </c>
      <c r="T1381" s="61" t="str">
        <f>작성용!AG1378</f>
        <v>유재호</v>
      </c>
      <c r="U1381" s="61" t="str">
        <f>작성용!AH1378</f>
        <v>유재호</v>
      </c>
      <c r="V1381" s="56">
        <f>작성용!AA1378</f>
        <v>202411</v>
      </c>
      <c r="W1381" s="58" t="str">
        <f>작성용!AC1378</f>
        <v>[A]롯데그룹</v>
      </c>
      <c r="X1381" s="58" t="str">
        <f>작성용!O1378</f>
        <v>경영기획팀김현진</v>
      </c>
      <c r="Y1381" s="58" t="str">
        <f>작성용!P1378</f>
        <v xml:space="preserve">02-2051-1523  </v>
      </c>
      <c r="Z1381" s="58" t="str">
        <f>작성용!Q1378</f>
        <v>hj.kim43@lotte.net</v>
      </c>
      <c r="AA1381" s="56" t="str">
        <f>작성용!AJ1378</f>
        <v>-</v>
      </c>
      <c r="AB1381" s="56">
        <f>작성용!AB1378</f>
        <v>0</v>
      </c>
    </row>
    <row r="1382" spans="1:28" s="12" customFormat="1" ht="16.5" hidden="1" customHeight="1" x14ac:dyDescent="0.3">
      <c r="A1382" s="54">
        <f>작성용!AL1379</f>
        <v>1378</v>
      </c>
      <c r="B1382" s="55" t="str">
        <f>작성용!AI1379</f>
        <v>-</v>
      </c>
      <c r="C1382" s="56" t="str">
        <f>작성용!AK1379</f>
        <v>개별종목</v>
      </c>
      <c r="D1382" s="57">
        <f>작성용!T1379</f>
        <v>45600</v>
      </c>
      <c r="E1382" s="58" t="str">
        <f>작성용!B1379</f>
        <v>롯데벤처스(구,롯데액셀러레이터)</v>
      </c>
      <c r="F1382" s="58" t="str">
        <f>작성용!C1379</f>
        <v>신규</v>
      </c>
      <c r="G1382" s="58" t="str">
        <f>작성용!D1379</f>
        <v>위플로</v>
      </c>
      <c r="H1382" s="59">
        <f>작성용!E1379</f>
        <v>1601110625545</v>
      </c>
      <c r="I1382" s="58" t="str">
        <f>작성용!F1379</f>
        <v>A07</v>
      </c>
      <c r="J1382" s="58">
        <f>작성용!G1379</f>
        <v>771</v>
      </c>
      <c r="K1382" s="58" t="str">
        <f>작성용!H1379</f>
        <v>-</v>
      </c>
      <c r="L1382" s="58" t="str">
        <f>작성용!N1379</f>
        <v>연말</v>
      </c>
      <c r="M1382" s="57" t="str">
        <f>작성용!U1379</f>
        <v>2024.09.30</v>
      </c>
      <c r="N1382" s="57">
        <f>작성용!V1379</f>
        <v>45657</v>
      </c>
      <c r="O1382" s="57">
        <f>작성용!W1379</f>
        <v>45663</v>
      </c>
      <c r="P1382" s="57" t="str">
        <f>작성용!X1379</f>
        <v>-</v>
      </c>
      <c r="Q1382" s="58" t="str">
        <f>작성용!AD1379</f>
        <v>김에스더</v>
      </c>
      <c r="R1382" s="60">
        <f>작성용!AE1379</f>
        <v>0</v>
      </c>
      <c r="S1382" s="58" t="str">
        <f>작성용!AF1379</f>
        <v>신규</v>
      </c>
      <c r="T1382" s="61" t="str">
        <f>작성용!AG1379</f>
        <v>유재호</v>
      </c>
      <c r="U1382" s="61" t="str">
        <f>작성용!AH1379</f>
        <v>유재호</v>
      </c>
      <c r="V1382" s="56">
        <f>작성용!AA1379</f>
        <v>202411</v>
      </c>
      <c r="W1382" s="58" t="str">
        <f>작성용!AC1379</f>
        <v>[A]롯데그룹</v>
      </c>
      <c r="X1382" s="58" t="str">
        <f>작성용!O1379</f>
        <v>경영기획팀김현진</v>
      </c>
      <c r="Y1382" s="58" t="str">
        <f>작성용!P1379</f>
        <v xml:space="preserve">02-2051-1523  </v>
      </c>
      <c r="Z1382" s="58" t="str">
        <f>작성용!Q1379</f>
        <v>hj.kim43@lotte.net</v>
      </c>
      <c r="AA1382" s="56" t="str">
        <f>작성용!AJ1379</f>
        <v>-</v>
      </c>
      <c r="AB1382" s="56">
        <f>작성용!AB1379</f>
        <v>0</v>
      </c>
    </row>
    <row r="1383" spans="1:28" s="12" customFormat="1" ht="16.5" hidden="1" customHeight="1" x14ac:dyDescent="0.3">
      <c r="A1383" s="54">
        <f>작성용!AL1380</f>
        <v>1379</v>
      </c>
      <c r="B1383" s="55" t="str">
        <f>작성용!AI1380</f>
        <v>-</v>
      </c>
      <c r="C1383" s="56" t="str">
        <f>작성용!AK1380</f>
        <v>개별종목</v>
      </c>
      <c r="D1383" s="57">
        <f>작성용!T1380</f>
        <v>45600</v>
      </c>
      <c r="E1383" s="58" t="str">
        <f>작성용!B1380</f>
        <v>롯데벤처스(구,롯데액셀러레이터)</v>
      </c>
      <c r="F1383" s="58" t="str">
        <f>작성용!C1380</f>
        <v>신규</v>
      </c>
      <c r="G1383" s="58" t="str">
        <f>작성용!D1380</f>
        <v>노태그코리아</v>
      </c>
      <c r="H1383" s="59">
        <f>작성용!E1380</f>
        <v>1101117869807</v>
      </c>
      <c r="I1383" s="58" t="str">
        <f>작성용!F1380</f>
        <v>A07</v>
      </c>
      <c r="J1383" s="58">
        <f>작성용!G1380</f>
        <v>77</v>
      </c>
      <c r="K1383" s="58" t="str">
        <f>작성용!H1380</f>
        <v>-</v>
      </c>
      <c r="L1383" s="58" t="str">
        <f>작성용!N1380</f>
        <v>연말</v>
      </c>
      <c r="M1383" s="57" t="str">
        <f>작성용!U1380</f>
        <v>2024.09.30</v>
      </c>
      <c r="N1383" s="57">
        <f>작성용!V1380</f>
        <v>45657</v>
      </c>
      <c r="O1383" s="57">
        <f>작성용!W1380</f>
        <v>45663</v>
      </c>
      <c r="P1383" s="57" t="str">
        <f>작성용!X1380</f>
        <v>-</v>
      </c>
      <c r="Q1383" s="58" t="str">
        <f>작성용!AD1380</f>
        <v>오영석</v>
      </c>
      <c r="R1383" s="60">
        <f>작성용!AE1380</f>
        <v>1</v>
      </c>
      <c r="S1383" s="58" t="str">
        <f>작성용!AF1380</f>
        <v>김현준</v>
      </c>
      <c r="T1383" s="61" t="str">
        <f>작성용!AG1380</f>
        <v>유재호</v>
      </c>
      <c r="U1383" s="61" t="str">
        <f>작성용!AH1380</f>
        <v>유재호</v>
      </c>
      <c r="V1383" s="56">
        <f>작성용!AA1380</f>
        <v>202411</v>
      </c>
      <c r="W1383" s="58" t="str">
        <f>작성용!AC1380</f>
        <v>[A]롯데그룹</v>
      </c>
      <c r="X1383" s="58" t="str">
        <f>작성용!O1380</f>
        <v>경영기획팀김현진</v>
      </c>
      <c r="Y1383" s="58" t="str">
        <f>작성용!P1380</f>
        <v xml:space="preserve">02-2051-1523  </v>
      </c>
      <c r="Z1383" s="58" t="str">
        <f>작성용!Q1380</f>
        <v>hj.kim43@lotte.net</v>
      </c>
      <c r="AA1383" s="56" t="str">
        <f>작성용!AJ1380</f>
        <v>-</v>
      </c>
      <c r="AB1383" s="56">
        <f>작성용!AB1380</f>
        <v>0</v>
      </c>
    </row>
    <row r="1384" spans="1:28" s="12" customFormat="1" ht="16.5" hidden="1" customHeight="1" x14ac:dyDescent="0.3">
      <c r="A1384" s="54">
        <f>작성용!AL1381</f>
        <v>1380</v>
      </c>
      <c r="B1384" s="55" t="str">
        <f>작성용!AI1381</f>
        <v>-</v>
      </c>
      <c r="C1384" s="56" t="str">
        <f>작성용!AK1381</f>
        <v>개별종목</v>
      </c>
      <c r="D1384" s="57">
        <f>작성용!T1381</f>
        <v>45600</v>
      </c>
      <c r="E1384" s="58" t="str">
        <f>작성용!B1381</f>
        <v>롯데벤처스(구,롯데액셀러레이터)</v>
      </c>
      <c r="F1384" s="58" t="str">
        <f>작성용!C1381</f>
        <v>신규</v>
      </c>
      <c r="G1384" s="58" t="str">
        <f>작성용!D1381</f>
        <v>노태그코리아</v>
      </c>
      <c r="H1384" s="59">
        <f>작성용!E1381</f>
        <v>1101117869807</v>
      </c>
      <c r="I1384" s="58" t="str">
        <f>작성용!F1381</f>
        <v>A07</v>
      </c>
      <c r="J1384" s="58">
        <f>작성용!G1381</f>
        <v>771</v>
      </c>
      <c r="K1384" s="58" t="str">
        <f>작성용!H1381</f>
        <v>-</v>
      </c>
      <c r="L1384" s="58" t="str">
        <f>작성용!N1381</f>
        <v>연말</v>
      </c>
      <c r="M1384" s="57" t="str">
        <f>작성용!U1381</f>
        <v>2024.09.30</v>
      </c>
      <c r="N1384" s="57">
        <f>작성용!V1381</f>
        <v>45657</v>
      </c>
      <c r="O1384" s="57">
        <f>작성용!W1381</f>
        <v>45663</v>
      </c>
      <c r="P1384" s="57" t="str">
        <f>작성용!X1381</f>
        <v>-</v>
      </c>
      <c r="Q1384" s="58" t="str">
        <f>작성용!AD1381</f>
        <v>오영석</v>
      </c>
      <c r="R1384" s="60">
        <f>작성용!AE1381</f>
        <v>0</v>
      </c>
      <c r="S1384" s="58" t="str">
        <f>작성용!AF1381</f>
        <v>김현준</v>
      </c>
      <c r="T1384" s="61" t="str">
        <f>작성용!AG1381</f>
        <v>유재호</v>
      </c>
      <c r="U1384" s="61" t="str">
        <f>작성용!AH1381</f>
        <v>유재호</v>
      </c>
      <c r="V1384" s="56">
        <f>작성용!AA1381</f>
        <v>202411</v>
      </c>
      <c r="W1384" s="58" t="str">
        <f>작성용!AC1381</f>
        <v>[A]롯데그룹</v>
      </c>
      <c r="X1384" s="58" t="str">
        <f>작성용!O1381</f>
        <v>경영기획팀김현진</v>
      </c>
      <c r="Y1384" s="58" t="str">
        <f>작성용!P1381</f>
        <v xml:space="preserve">02-2051-1523  </v>
      </c>
      <c r="Z1384" s="58" t="str">
        <f>작성용!Q1381</f>
        <v>hj.kim43@lotte.net</v>
      </c>
      <c r="AA1384" s="56" t="str">
        <f>작성용!AJ1381</f>
        <v>-</v>
      </c>
      <c r="AB1384" s="56">
        <f>작성용!AB1381</f>
        <v>0</v>
      </c>
    </row>
    <row r="1385" spans="1:28" s="12" customFormat="1" ht="16.5" hidden="1" customHeight="1" x14ac:dyDescent="0.3">
      <c r="A1385" s="54">
        <f>작성용!AL1382</f>
        <v>1381</v>
      </c>
      <c r="B1385" s="55" t="str">
        <f>작성용!AI1382</f>
        <v>-</v>
      </c>
      <c r="C1385" s="56" t="str">
        <f>작성용!AK1382</f>
        <v>개별종목</v>
      </c>
      <c r="D1385" s="57">
        <f>작성용!T1382</f>
        <v>45600</v>
      </c>
      <c r="E1385" s="58" t="str">
        <f>작성용!B1382</f>
        <v>롯데벤처스(구,롯데액셀러레이터)</v>
      </c>
      <c r="F1385" s="58" t="str">
        <f>작성용!C1382</f>
        <v>신규</v>
      </c>
      <c r="G1385" s="58" t="str">
        <f>작성용!D1382</f>
        <v>ANAFLASH Inc.</v>
      </c>
      <c r="H1385" s="59" t="str">
        <f>작성용!E1382</f>
        <v>KBP2024110024</v>
      </c>
      <c r="I1385" s="58" t="str">
        <f>작성용!F1382</f>
        <v>A07</v>
      </c>
      <c r="J1385" s="58">
        <f>작성용!G1382</f>
        <v>77</v>
      </c>
      <c r="K1385" s="58" t="str">
        <f>작성용!H1382</f>
        <v>-</v>
      </c>
      <c r="L1385" s="58" t="str">
        <f>작성용!N1382</f>
        <v>연말</v>
      </c>
      <c r="M1385" s="57" t="str">
        <f>작성용!U1382</f>
        <v>2024.09.30</v>
      </c>
      <c r="N1385" s="57">
        <f>작성용!V1382</f>
        <v>45657</v>
      </c>
      <c r="O1385" s="57">
        <f>작성용!W1382</f>
        <v>45663</v>
      </c>
      <c r="P1385" s="57" t="str">
        <f>작성용!X1382</f>
        <v>-</v>
      </c>
      <c r="Q1385" s="58" t="str">
        <f>작성용!AD1382</f>
        <v>김예림</v>
      </c>
      <c r="R1385" s="60">
        <f>작성용!AE1382</f>
        <v>1</v>
      </c>
      <c r="S1385" s="58" t="str">
        <f>작성용!AF1382</f>
        <v>신규</v>
      </c>
      <c r="T1385" s="61" t="str">
        <f>작성용!AG1382</f>
        <v>유재호</v>
      </c>
      <c r="U1385" s="61" t="str">
        <f>작성용!AH1382</f>
        <v>유재호</v>
      </c>
      <c r="V1385" s="56">
        <f>작성용!AA1382</f>
        <v>202411</v>
      </c>
      <c r="W1385" s="58" t="str">
        <f>작성용!AC1382</f>
        <v>[A]롯데그룹</v>
      </c>
      <c r="X1385" s="58" t="str">
        <f>작성용!O1382</f>
        <v>경영기획팀김현진</v>
      </c>
      <c r="Y1385" s="58" t="str">
        <f>작성용!P1382</f>
        <v xml:space="preserve">02-2051-1523  </v>
      </c>
      <c r="Z1385" s="58" t="str">
        <f>작성용!Q1382</f>
        <v>hj.kim43@lotte.net</v>
      </c>
      <c r="AA1385" s="56" t="str">
        <f>작성용!AJ1382</f>
        <v>-</v>
      </c>
      <c r="AB1385" s="56">
        <f>작성용!AB1382</f>
        <v>0</v>
      </c>
    </row>
    <row r="1386" spans="1:28" s="12" customFormat="1" ht="16.5" hidden="1" customHeight="1" x14ac:dyDescent="0.3">
      <c r="A1386" s="54">
        <f>작성용!AL1383</f>
        <v>1382</v>
      </c>
      <c r="B1386" s="55" t="str">
        <f>작성용!AI1383</f>
        <v>-</v>
      </c>
      <c r="C1386" s="56" t="str">
        <f>작성용!AK1383</f>
        <v>개별종목</v>
      </c>
      <c r="D1386" s="57">
        <f>작성용!T1383</f>
        <v>45600</v>
      </c>
      <c r="E1386" s="58" t="str">
        <f>작성용!B1383</f>
        <v>롯데벤처스(구,롯데액셀러레이터)</v>
      </c>
      <c r="F1386" s="58" t="str">
        <f>작성용!C1383</f>
        <v>신규</v>
      </c>
      <c r="G1386" s="58" t="str">
        <f>작성용!D1383</f>
        <v>로플리</v>
      </c>
      <c r="H1386" s="59">
        <f>작성용!E1383</f>
        <v>1601110472912</v>
      </c>
      <c r="I1386" s="58" t="str">
        <f>작성용!F1383</f>
        <v>A07</v>
      </c>
      <c r="J1386" s="58">
        <f>작성용!G1383</f>
        <v>77</v>
      </c>
      <c r="K1386" s="58" t="str">
        <f>작성용!H1383</f>
        <v>-</v>
      </c>
      <c r="L1386" s="58" t="str">
        <f>작성용!N1383</f>
        <v>연말</v>
      </c>
      <c r="M1386" s="57" t="str">
        <f>작성용!U1383</f>
        <v>2024.09.30</v>
      </c>
      <c r="N1386" s="57">
        <f>작성용!V1383</f>
        <v>45657</v>
      </c>
      <c r="O1386" s="57">
        <f>작성용!W1383</f>
        <v>45663</v>
      </c>
      <c r="P1386" s="57" t="str">
        <f>작성용!X1383</f>
        <v>-</v>
      </c>
      <c r="Q1386" s="58" t="str">
        <f>작성용!AD1383</f>
        <v>심태진</v>
      </c>
      <c r="R1386" s="60">
        <f>작성용!AE1383</f>
        <v>1</v>
      </c>
      <c r="S1386" s="58" t="str">
        <f>작성용!AF1383</f>
        <v>심태진</v>
      </c>
      <c r="T1386" s="61" t="str">
        <f>작성용!AG1383</f>
        <v>유재호</v>
      </c>
      <c r="U1386" s="61" t="str">
        <f>작성용!AH1383</f>
        <v>유재호</v>
      </c>
      <c r="V1386" s="56">
        <f>작성용!AA1383</f>
        <v>202411</v>
      </c>
      <c r="W1386" s="58" t="str">
        <f>작성용!AC1383</f>
        <v>[A]롯데그룹</v>
      </c>
      <c r="X1386" s="58" t="str">
        <f>작성용!O1383</f>
        <v>경영기획팀김현진</v>
      </c>
      <c r="Y1386" s="58" t="str">
        <f>작성용!P1383</f>
        <v xml:space="preserve">02-2051-1523  </v>
      </c>
      <c r="Z1386" s="58" t="str">
        <f>작성용!Q1383</f>
        <v>hj.kim43@lotte.net</v>
      </c>
      <c r="AA1386" s="56" t="str">
        <f>작성용!AJ1383</f>
        <v>-</v>
      </c>
      <c r="AB1386" s="56">
        <f>작성용!AB1383</f>
        <v>0</v>
      </c>
    </row>
    <row r="1387" spans="1:28" s="12" customFormat="1" ht="16.5" hidden="1" customHeight="1" x14ac:dyDescent="0.3">
      <c r="A1387" s="54">
        <f>작성용!AL1384</f>
        <v>1383</v>
      </c>
      <c r="B1387" s="55" t="str">
        <f>작성용!AI1384</f>
        <v>-</v>
      </c>
      <c r="C1387" s="56" t="str">
        <f>작성용!AK1384</f>
        <v>개별종목</v>
      </c>
      <c r="D1387" s="57">
        <f>작성용!T1384</f>
        <v>45600</v>
      </c>
      <c r="E1387" s="58" t="str">
        <f>작성용!B1384</f>
        <v>롯데벤처스(구,롯데액셀러레이터)</v>
      </c>
      <c r="F1387" s="58" t="str">
        <f>작성용!C1384</f>
        <v>신규</v>
      </c>
      <c r="G1387" s="58" t="str">
        <f>작성용!D1384</f>
        <v>소셜인베스팅랩</v>
      </c>
      <c r="H1387" s="59">
        <f>작성용!E1384</f>
        <v>1601110576631</v>
      </c>
      <c r="I1387" s="58" t="str">
        <f>작성용!F1384</f>
        <v>A07</v>
      </c>
      <c r="J1387" s="58">
        <f>작성용!G1384</f>
        <v>77</v>
      </c>
      <c r="K1387" s="58" t="str">
        <f>작성용!H1384</f>
        <v>-</v>
      </c>
      <c r="L1387" s="58" t="str">
        <f>작성용!N1384</f>
        <v>연말</v>
      </c>
      <c r="M1387" s="57" t="str">
        <f>작성용!U1384</f>
        <v>2024.09.30</v>
      </c>
      <c r="N1387" s="57">
        <f>작성용!V1384</f>
        <v>45657</v>
      </c>
      <c r="O1387" s="57">
        <f>작성용!W1384</f>
        <v>45663</v>
      </c>
      <c r="P1387" s="57" t="str">
        <f>작성용!X1384</f>
        <v>-</v>
      </c>
      <c r="Q1387" s="58" t="str">
        <f>작성용!AD1384</f>
        <v>최수민</v>
      </c>
      <c r="R1387" s="60">
        <f>작성용!AE1384</f>
        <v>1</v>
      </c>
      <c r="S1387" s="58" t="str">
        <f>작성용!AF1384</f>
        <v>최수민</v>
      </c>
      <c r="T1387" s="61" t="str">
        <f>작성용!AG1384</f>
        <v>유재호</v>
      </c>
      <c r="U1387" s="61" t="str">
        <f>작성용!AH1384</f>
        <v>유재호</v>
      </c>
      <c r="V1387" s="56">
        <f>작성용!AA1384</f>
        <v>202411</v>
      </c>
      <c r="W1387" s="58" t="str">
        <f>작성용!AC1384</f>
        <v>[A]롯데그룹</v>
      </c>
      <c r="X1387" s="58" t="str">
        <f>작성용!O1384</f>
        <v>경영기획팀김현진</v>
      </c>
      <c r="Y1387" s="58" t="str">
        <f>작성용!P1384</f>
        <v xml:space="preserve">02-2051-1523  </v>
      </c>
      <c r="Z1387" s="58" t="str">
        <f>작성용!Q1384</f>
        <v>hj.kim43@lotte.net</v>
      </c>
      <c r="AA1387" s="56" t="str">
        <f>작성용!AJ1384</f>
        <v>-</v>
      </c>
      <c r="AB1387" s="56">
        <f>작성용!AB1384</f>
        <v>0</v>
      </c>
    </row>
    <row r="1388" spans="1:28" s="12" customFormat="1" ht="16.5" hidden="1" customHeight="1" x14ac:dyDescent="0.3">
      <c r="A1388" s="54">
        <f>작성용!AL1385</f>
        <v>1384</v>
      </c>
      <c r="B1388" s="55" t="str">
        <f>작성용!AI1385</f>
        <v>-</v>
      </c>
      <c r="C1388" s="56" t="str">
        <f>작성용!AK1385</f>
        <v>개별종목</v>
      </c>
      <c r="D1388" s="57">
        <f>작성용!T1385</f>
        <v>45600</v>
      </c>
      <c r="E1388" s="58" t="str">
        <f>작성용!B1385</f>
        <v>롯데벤처스(구,롯데액셀러레이터)</v>
      </c>
      <c r="F1388" s="58" t="str">
        <f>작성용!C1385</f>
        <v>신규</v>
      </c>
      <c r="G1388" s="58" t="str">
        <f>작성용!D1385</f>
        <v>벌스워크</v>
      </c>
      <c r="H1388" s="59">
        <f>작성용!E1385</f>
        <v>1101117974276</v>
      </c>
      <c r="I1388" s="58" t="str">
        <f>작성용!F1385</f>
        <v>A07</v>
      </c>
      <c r="J1388" s="58">
        <f>작성용!G1385</f>
        <v>77</v>
      </c>
      <c r="K1388" s="58" t="str">
        <f>작성용!H1385</f>
        <v>-</v>
      </c>
      <c r="L1388" s="58" t="str">
        <f>작성용!N1385</f>
        <v>연말</v>
      </c>
      <c r="M1388" s="57" t="str">
        <f>작성용!U1385</f>
        <v>2024.09.30</v>
      </c>
      <c r="N1388" s="57">
        <f>작성용!V1385</f>
        <v>45657</v>
      </c>
      <c r="O1388" s="57">
        <f>작성용!W1385</f>
        <v>45663</v>
      </c>
      <c r="P1388" s="57" t="str">
        <f>작성용!X1385</f>
        <v>-</v>
      </c>
      <c r="Q1388" s="58" t="str">
        <f>작성용!AD1385</f>
        <v>김예림</v>
      </c>
      <c r="R1388" s="60">
        <f>작성용!AE1385</f>
        <v>1</v>
      </c>
      <c r="S1388" s="58" t="str">
        <f>작성용!AF1385</f>
        <v>김예림</v>
      </c>
      <c r="T1388" s="61" t="str">
        <f>작성용!AG1385</f>
        <v>유재호</v>
      </c>
      <c r="U1388" s="61" t="str">
        <f>작성용!AH1385</f>
        <v>유재호</v>
      </c>
      <c r="V1388" s="56">
        <f>작성용!AA1385</f>
        <v>202411</v>
      </c>
      <c r="W1388" s="58" t="str">
        <f>작성용!AC1385</f>
        <v>[A]롯데그룹</v>
      </c>
      <c r="X1388" s="58" t="str">
        <f>작성용!O1385</f>
        <v>경영기획팀김현진</v>
      </c>
      <c r="Y1388" s="58" t="str">
        <f>작성용!P1385</f>
        <v xml:space="preserve">02-2051-1523  </v>
      </c>
      <c r="Z1388" s="58" t="str">
        <f>작성용!Q1385</f>
        <v>hj.kim43@lotte.net</v>
      </c>
      <c r="AA1388" s="56" t="str">
        <f>작성용!AJ1385</f>
        <v>-</v>
      </c>
      <c r="AB1388" s="56">
        <f>작성용!AB1385</f>
        <v>0</v>
      </c>
    </row>
    <row r="1389" spans="1:28" s="12" customFormat="1" ht="16.5" hidden="1" customHeight="1" x14ac:dyDescent="0.3">
      <c r="A1389" s="54">
        <f>작성용!AL1386</f>
        <v>1385</v>
      </c>
      <c r="B1389" s="55" t="str">
        <f>작성용!AI1386</f>
        <v>-</v>
      </c>
      <c r="C1389" s="56" t="str">
        <f>작성용!AK1386</f>
        <v>개별종목</v>
      </c>
      <c r="D1389" s="57">
        <f>작성용!T1386</f>
        <v>45600</v>
      </c>
      <c r="E1389" s="58" t="str">
        <f>작성용!B1386</f>
        <v>롯데벤처스(구,롯데액셀러레이터)</v>
      </c>
      <c r="F1389" s="58" t="str">
        <f>작성용!C1386</f>
        <v>신규</v>
      </c>
      <c r="G1389" s="58" t="str">
        <f>작성용!D1386</f>
        <v>에이씨아이케미칼아시아</v>
      </c>
      <c r="H1389" s="59">
        <f>작성용!E1386</f>
        <v>1101113282524</v>
      </c>
      <c r="I1389" s="58" t="str">
        <f>작성용!F1386</f>
        <v>A07</v>
      </c>
      <c r="J1389" s="58">
        <f>작성용!G1386</f>
        <v>77</v>
      </c>
      <c r="K1389" s="58" t="str">
        <f>작성용!H1386</f>
        <v>-</v>
      </c>
      <c r="L1389" s="58" t="str">
        <f>작성용!N1386</f>
        <v>연말</v>
      </c>
      <c r="M1389" s="57" t="str">
        <f>작성용!U1386</f>
        <v>2024.09.30</v>
      </c>
      <c r="N1389" s="57">
        <f>작성용!V1386</f>
        <v>45657</v>
      </c>
      <c r="O1389" s="57">
        <f>작성용!W1386</f>
        <v>45663</v>
      </c>
      <c r="P1389" s="57" t="str">
        <f>작성용!X1386</f>
        <v>-</v>
      </c>
      <c r="Q1389" s="58" t="str">
        <f>작성용!AD1386</f>
        <v>이문수</v>
      </c>
      <c r="R1389" s="60">
        <f>작성용!AE1386</f>
        <v>1</v>
      </c>
      <c r="S1389" s="58" t="str">
        <f>작성용!AF1386</f>
        <v>이문수</v>
      </c>
      <c r="T1389" s="61" t="str">
        <f>작성용!AG1386</f>
        <v>유재호</v>
      </c>
      <c r="U1389" s="61" t="str">
        <f>작성용!AH1386</f>
        <v>유재호</v>
      </c>
      <c r="V1389" s="56">
        <f>작성용!AA1386</f>
        <v>202411</v>
      </c>
      <c r="W1389" s="58" t="str">
        <f>작성용!AC1386</f>
        <v>[A]롯데그룹</v>
      </c>
      <c r="X1389" s="58" t="str">
        <f>작성용!O1386</f>
        <v>경영기획팀김현진</v>
      </c>
      <c r="Y1389" s="58" t="str">
        <f>작성용!P1386</f>
        <v xml:space="preserve">02-2051-1523  </v>
      </c>
      <c r="Z1389" s="58" t="str">
        <f>작성용!Q1386</f>
        <v>hj.kim43@lotte.net</v>
      </c>
      <c r="AA1389" s="56" t="str">
        <f>작성용!AJ1386</f>
        <v>-</v>
      </c>
      <c r="AB1389" s="56">
        <f>작성용!AB1386</f>
        <v>0</v>
      </c>
    </row>
    <row r="1390" spans="1:28" s="12" customFormat="1" ht="16.5" hidden="1" customHeight="1" x14ac:dyDescent="0.3">
      <c r="A1390" s="54">
        <f>작성용!AL1387</f>
        <v>1386</v>
      </c>
      <c r="B1390" s="55" t="str">
        <f>작성용!AI1387</f>
        <v>-</v>
      </c>
      <c r="C1390" s="56" t="str">
        <f>작성용!AK1387</f>
        <v>개별종목</v>
      </c>
      <c r="D1390" s="57">
        <f>작성용!T1387</f>
        <v>45600</v>
      </c>
      <c r="E1390" s="58" t="str">
        <f>작성용!B1387</f>
        <v>롯데벤처스(구,롯데액셀러레이터)</v>
      </c>
      <c r="F1390" s="58" t="str">
        <f>작성용!C1387</f>
        <v>신규</v>
      </c>
      <c r="G1390" s="58" t="str">
        <f>작성용!D1387</f>
        <v>SYZYGY PLASMONICS INC.</v>
      </c>
      <c r="H1390" s="59" t="str">
        <f>작성용!E1387</f>
        <v>KBP2024110025</v>
      </c>
      <c r="I1390" s="58" t="str">
        <f>작성용!F1387</f>
        <v>A07</v>
      </c>
      <c r="J1390" s="58">
        <f>작성용!G1387</f>
        <v>77</v>
      </c>
      <c r="K1390" s="58" t="str">
        <f>작성용!H1387</f>
        <v>-</v>
      </c>
      <c r="L1390" s="58" t="str">
        <f>작성용!N1387</f>
        <v>연말</v>
      </c>
      <c r="M1390" s="57" t="str">
        <f>작성용!U1387</f>
        <v>2024.09.30</v>
      </c>
      <c r="N1390" s="57">
        <f>작성용!V1387</f>
        <v>45657</v>
      </c>
      <c r="O1390" s="57">
        <f>작성용!W1387</f>
        <v>45663</v>
      </c>
      <c r="P1390" s="57" t="str">
        <f>작성용!X1387</f>
        <v>-</v>
      </c>
      <c r="Q1390" s="58" t="str">
        <f>작성용!AD1387</f>
        <v>최수민</v>
      </c>
      <c r="R1390" s="60">
        <f>작성용!AE1387</f>
        <v>1</v>
      </c>
      <c r="S1390" s="58" t="str">
        <f>작성용!AF1387</f>
        <v>신규</v>
      </c>
      <c r="T1390" s="61" t="str">
        <f>작성용!AG1387</f>
        <v>유재호</v>
      </c>
      <c r="U1390" s="61" t="str">
        <f>작성용!AH1387</f>
        <v>유재호</v>
      </c>
      <c r="V1390" s="56">
        <f>작성용!AA1387</f>
        <v>202411</v>
      </c>
      <c r="W1390" s="58" t="str">
        <f>작성용!AC1387</f>
        <v>[A]롯데그룹</v>
      </c>
      <c r="X1390" s="58" t="str">
        <f>작성용!O1387</f>
        <v>경영기획팀김현진</v>
      </c>
      <c r="Y1390" s="58" t="str">
        <f>작성용!P1387</f>
        <v xml:space="preserve">02-2051-1523  </v>
      </c>
      <c r="Z1390" s="58" t="str">
        <f>작성용!Q1387</f>
        <v>hj.kim43@lotte.net</v>
      </c>
      <c r="AA1390" s="56" t="str">
        <f>작성용!AJ1387</f>
        <v>-</v>
      </c>
      <c r="AB1390" s="56">
        <f>작성용!AB1387</f>
        <v>0</v>
      </c>
    </row>
    <row r="1391" spans="1:28" s="12" customFormat="1" ht="16.5" hidden="1" customHeight="1" x14ac:dyDescent="0.3">
      <c r="A1391" s="54">
        <f>작성용!AL1388</f>
        <v>1387</v>
      </c>
      <c r="B1391" s="55" t="str">
        <f>작성용!AI1388</f>
        <v>-</v>
      </c>
      <c r="C1391" s="56" t="str">
        <f>작성용!AK1388</f>
        <v>개별종목</v>
      </c>
      <c r="D1391" s="57">
        <f>작성용!T1388</f>
        <v>45600</v>
      </c>
      <c r="E1391" s="58" t="str">
        <f>작성용!B1388</f>
        <v>롯데벤처스(구,롯데액셀러레이터)</v>
      </c>
      <c r="F1391" s="58" t="str">
        <f>작성용!C1388</f>
        <v>신규</v>
      </c>
      <c r="G1391" s="58" t="str">
        <f>작성용!D1388</f>
        <v>웨이스트에너지솔루션</v>
      </c>
      <c r="H1391" s="59">
        <f>작성용!E1388</f>
        <v>1244110178089</v>
      </c>
      <c r="I1391" s="58" t="str">
        <f>작성용!F1388</f>
        <v>A07</v>
      </c>
      <c r="J1391" s="58">
        <f>작성용!G1388</f>
        <v>77</v>
      </c>
      <c r="K1391" s="58" t="str">
        <f>작성용!H1388</f>
        <v>-</v>
      </c>
      <c r="L1391" s="58" t="str">
        <f>작성용!N1388</f>
        <v>연말</v>
      </c>
      <c r="M1391" s="57" t="str">
        <f>작성용!U1388</f>
        <v>2024.09.30</v>
      </c>
      <c r="N1391" s="57">
        <f>작성용!V1388</f>
        <v>45657</v>
      </c>
      <c r="O1391" s="57">
        <f>작성용!W1388</f>
        <v>45663</v>
      </c>
      <c r="P1391" s="57" t="str">
        <f>작성용!X1388</f>
        <v>-</v>
      </c>
      <c r="Q1391" s="58" t="str">
        <f>작성용!AD1388</f>
        <v>이진주</v>
      </c>
      <c r="R1391" s="60">
        <f>작성용!AE1388</f>
        <v>1</v>
      </c>
      <c r="S1391" s="58" t="str">
        <f>작성용!AF1388</f>
        <v>신규</v>
      </c>
      <c r="T1391" s="61" t="str">
        <f>작성용!AG1388</f>
        <v>유재호</v>
      </c>
      <c r="U1391" s="61" t="str">
        <f>작성용!AH1388</f>
        <v>유재호</v>
      </c>
      <c r="V1391" s="56">
        <f>작성용!AA1388</f>
        <v>202411</v>
      </c>
      <c r="W1391" s="58" t="str">
        <f>작성용!AC1388</f>
        <v>[A]롯데그룹</v>
      </c>
      <c r="X1391" s="58" t="str">
        <f>작성용!O1388</f>
        <v>경영기획팀김현진</v>
      </c>
      <c r="Y1391" s="58" t="str">
        <f>작성용!P1388</f>
        <v xml:space="preserve">02-2051-1523  </v>
      </c>
      <c r="Z1391" s="58" t="str">
        <f>작성용!Q1388</f>
        <v>hj.kim43@lotte.net</v>
      </c>
      <c r="AA1391" s="56" t="str">
        <f>작성용!AJ1388</f>
        <v>-</v>
      </c>
      <c r="AB1391" s="56">
        <f>작성용!AB1388</f>
        <v>0</v>
      </c>
    </row>
    <row r="1392" spans="1:28" s="12" customFormat="1" ht="16.5" hidden="1" customHeight="1" x14ac:dyDescent="0.3">
      <c r="A1392" s="54">
        <f>작성용!AL1389</f>
        <v>1388</v>
      </c>
      <c r="B1392" s="55" t="str">
        <f>작성용!AI1389</f>
        <v>-</v>
      </c>
      <c r="C1392" s="56" t="str">
        <f>작성용!AK1389</f>
        <v>개별종목</v>
      </c>
      <c r="D1392" s="57">
        <f>작성용!T1389</f>
        <v>45600</v>
      </c>
      <c r="E1392" s="58" t="str">
        <f>작성용!B1389</f>
        <v>롯데벤처스(구,롯데액셀러레이터)</v>
      </c>
      <c r="F1392" s="58" t="str">
        <f>작성용!C1389</f>
        <v>신규</v>
      </c>
      <c r="G1392" s="58" t="str">
        <f>작성용!D1389</f>
        <v>웨이스트에너지솔루션</v>
      </c>
      <c r="H1392" s="59">
        <f>작성용!E1389</f>
        <v>1244110178089</v>
      </c>
      <c r="I1392" s="58" t="str">
        <f>작성용!F1389</f>
        <v>A07</v>
      </c>
      <c r="J1392" s="58">
        <f>작성용!G1389</f>
        <v>771</v>
      </c>
      <c r="K1392" s="58" t="str">
        <f>작성용!H1389</f>
        <v>-</v>
      </c>
      <c r="L1392" s="58" t="str">
        <f>작성용!N1389</f>
        <v>연말</v>
      </c>
      <c r="M1392" s="57" t="str">
        <f>작성용!U1389</f>
        <v>2024.09.30</v>
      </c>
      <c r="N1392" s="57">
        <f>작성용!V1389</f>
        <v>45657</v>
      </c>
      <c r="O1392" s="57">
        <f>작성용!W1389</f>
        <v>45663</v>
      </c>
      <c r="P1392" s="57" t="str">
        <f>작성용!X1389</f>
        <v>-</v>
      </c>
      <c r="Q1392" s="58" t="str">
        <f>작성용!AD1389</f>
        <v>이진주</v>
      </c>
      <c r="R1392" s="60">
        <f>작성용!AE1389</f>
        <v>0</v>
      </c>
      <c r="S1392" s="58" t="str">
        <f>작성용!AF1389</f>
        <v>신규</v>
      </c>
      <c r="T1392" s="61" t="str">
        <f>작성용!AG1389</f>
        <v>유재호</v>
      </c>
      <c r="U1392" s="61" t="str">
        <f>작성용!AH1389</f>
        <v>유재호</v>
      </c>
      <c r="V1392" s="56">
        <f>작성용!AA1389</f>
        <v>202411</v>
      </c>
      <c r="W1392" s="58" t="str">
        <f>작성용!AC1389</f>
        <v>[A]롯데그룹</v>
      </c>
      <c r="X1392" s="58" t="str">
        <f>작성용!O1389</f>
        <v>경영기획팀김현진</v>
      </c>
      <c r="Y1392" s="58" t="str">
        <f>작성용!P1389</f>
        <v xml:space="preserve">02-2051-1523  </v>
      </c>
      <c r="Z1392" s="58" t="str">
        <f>작성용!Q1389</f>
        <v>hj.kim43@lotte.net</v>
      </c>
      <c r="AA1392" s="56" t="str">
        <f>작성용!AJ1389</f>
        <v>-</v>
      </c>
      <c r="AB1392" s="56">
        <f>작성용!AB1389</f>
        <v>0</v>
      </c>
    </row>
    <row r="1393" spans="1:28" s="12" customFormat="1" ht="16.5" hidden="1" customHeight="1" x14ac:dyDescent="0.3">
      <c r="A1393" s="54">
        <f>작성용!AL1390</f>
        <v>1389</v>
      </c>
      <c r="B1393" s="55" t="str">
        <f>작성용!AI1390</f>
        <v>-</v>
      </c>
      <c r="C1393" s="56" t="str">
        <f>작성용!AK1390</f>
        <v>개별종목</v>
      </c>
      <c r="D1393" s="57">
        <f>작성용!T1390</f>
        <v>45600</v>
      </c>
      <c r="E1393" s="58" t="str">
        <f>작성용!B1390</f>
        <v>롯데벤처스(구,롯데액셀러레이터)</v>
      </c>
      <c r="F1393" s="58" t="str">
        <f>작성용!C1390</f>
        <v>신규</v>
      </c>
      <c r="G1393" s="58" t="str">
        <f>작성용!D1390</f>
        <v>디오리진</v>
      </c>
      <c r="H1393" s="59">
        <f>작성용!E1390</f>
        <v>1101117884110</v>
      </c>
      <c r="I1393" s="58" t="str">
        <f>작성용!F1390</f>
        <v>A07</v>
      </c>
      <c r="J1393" s="58">
        <f>작성용!G1390</f>
        <v>77</v>
      </c>
      <c r="K1393" s="58" t="str">
        <f>작성용!H1390</f>
        <v>-</v>
      </c>
      <c r="L1393" s="58" t="str">
        <f>작성용!N1390</f>
        <v>연말</v>
      </c>
      <c r="M1393" s="57" t="str">
        <f>작성용!U1390</f>
        <v>2024.09.30</v>
      </c>
      <c r="N1393" s="57">
        <f>작성용!V1390</f>
        <v>45657</v>
      </c>
      <c r="O1393" s="57">
        <f>작성용!W1390</f>
        <v>45663</v>
      </c>
      <c r="P1393" s="57" t="str">
        <f>작성용!X1390</f>
        <v>-</v>
      </c>
      <c r="Q1393" s="58" t="str">
        <f>작성용!AD1390</f>
        <v>백형진</v>
      </c>
      <c r="R1393" s="60">
        <f>작성용!AE1390</f>
        <v>1</v>
      </c>
      <c r="S1393" s="58" t="str">
        <f>작성용!AF1390</f>
        <v>백형진</v>
      </c>
      <c r="T1393" s="61" t="str">
        <f>작성용!AG1390</f>
        <v>유재호</v>
      </c>
      <c r="U1393" s="61" t="str">
        <f>작성용!AH1390</f>
        <v>유재호</v>
      </c>
      <c r="V1393" s="56">
        <f>작성용!AA1390</f>
        <v>202411</v>
      </c>
      <c r="W1393" s="58" t="str">
        <f>작성용!AC1390</f>
        <v>[A]롯데그룹</v>
      </c>
      <c r="X1393" s="58" t="str">
        <f>작성용!O1390</f>
        <v>경영기획팀김현진</v>
      </c>
      <c r="Y1393" s="58" t="str">
        <f>작성용!P1390</f>
        <v xml:space="preserve">02-2051-1523  </v>
      </c>
      <c r="Z1393" s="58" t="str">
        <f>작성용!Q1390</f>
        <v>hj.kim43@lotte.net</v>
      </c>
      <c r="AA1393" s="56" t="str">
        <f>작성용!AJ1390</f>
        <v>-</v>
      </c>
      <c r="AB1393" s="56">
        <f>작성용!AB1390</f>
        <v>0</v>
      </c>
    </row>
    <row r="1394" spans="1:28" s="12" customFormat="1" ht="16.5" hidden="1" customHeight="1" x14ac:dyDescent="0.3">
      <c r="A1394" s="54">
        <f>작성용!AL1391</f>
        <v>1390</v>
      </c>
      <c r="B1394" s="55" t="str">
        <f>작성용!AI1391</f>
        <v>-</v>
      </c>
      <c r="C1394" s="56" t="str">
        <f>작성용!AK1391</f>
        <v>개별종목</v>
      </c>
      <c r="D1394" s="57">
        <f>작성용!T1391</f>
        <v>45600</v>
      </c>
      <c r="E1394" s="58" t="str">
        <f>작성용!B1391</f>
        <v>롯데벤처스(구,롯데액셀러레이터)</v>
      </c>
      <c r="F1394" s="58" t="str">
        <f>작성용!C1391</f>
        <v>신규</v>
      </c>
      <c r="G1394" s="58" t="str">
        <f>작성용!D1391</f>
        <v>디오리진</v>
      </c>
      <c r="H1394" s="59">
        <f>작성용!E1391</f>
        <v>1101117884110</v>
      </c>
      <c r="I1394" s="58" t="str">
        <f>작성용!F1391</f>
        <v>A07</v>
      </c>
      <c r="J1394" s="58">
        <f>작성용!G1391</f>
        <v>771</v>
      </c>
      <c r="K1394" s="58" t="str">
        <f>작성용!H1391</f>
        <v>-</v>
      </c>
      <c r="L1394" s="58" t="str">
        <f>작성용!N1391</f>
        <v>연말</v>
      </c>
      <c r="M1394" s="57" t="str">
        <f>작성용!U1391</f>
        <v>2024.09.30</v>
      </c>
      <c r="N1394" s="57">
        <f>작성용!V1391</f>
        <v>45657</v>
      </c>
      <c r="O1394" s="57">
        <f>작성용!W1391</f>
        <v>45663</v>
      </c>
      <c r="P1394" s="57" t="str">
        <f>작성용!X1391</f>
        <v>-</v>
      </c>
      <c r="Q1394" s="58" t="str">
        <f>작성용!AD1391</f>
        <v>백형진</v>
      </c>
      <c r="R1394" s="60">
        <f>작성용!AE1391</f>
        <v>0</v>
      </c>
      <c r="S1394" s="58" t="str">
        <f>작성용!AF1391</f>
        <v>백형진</v>
      </c>
      <c r="T1394" s="61" t="str">
        <f>작성용!AG1391</f>
        <v>유재호</v>
      </c>
      <c r="U1394" s="61" t="str">
        <f>작성용!AH1391</f>
        <v>유재호</v>
      </c>
      <c r="V1394" s="56">
        <f>작성용!AA1391</f>
        <v>202411</v>
      </c>
      <c r="W1394" s="58" t="str">
        <f>작성용!AC1391</f>
        <v>[A]롯데그룹</v>
      </c>
      <c r="X1394" s="58" t="str">
        <f>작성용!O1391</f>
        <v>경영기획팀김현진</v>
      </c>
      <c r="Y1394" s="58" t="str">
        <f>작성용!P1391</f>
        <v xml:space="preserve">02-2051-1523  </v>
      </c>
      <c r="Z1394" s="58" t="str">
        <f>작성용!Q1391</f>
        <v>hj.kim43@lotte.net</v>
      </c>
      <c r="AA1394" s="56" t="str">
        <f>작성용!AJ1391</f>
        <v>-</v>
      </c>
      <c r="AB1394" s="56">
        <f>작성용!AB1391</f>
        <v>0</v>
      </c>
    </row>
    <row r="1395" spans="1:28" s="12" customFormat="1" ht="16.5" hidden="1" customHeight="1" x14ac:dyDescent="0.3">
      <c r="A1395" s="54">
        <f>작성용!AL1392</f>
        <v>1391</v>
      </c>
      <c r="B1395" s="55" t="str">
        <f>작성용!AI1392</f>
        <v>-</v>
      </c>
      <c r="C1395" s="56" t="str">
        <f>작성용!AK1392</f>
        <v>개별종목</v>
      </c>
      <c r="D1395" s="57">
        <f>작성용!T1392</f>
        <v>45600</v>
      </c>
      <c r="E1395" s="58" t="str">
        <f>작성용!B1392</f>
        <v>롯데벤처스(구,롯데액셀러레이터)</v>
      </c>
      <c r="F1395" s="58" t="str">
        <f>작성용!C1392</f>
        <v>신규</v>
      </c>
      <c r="G1395" s="58" t="str">
        <f>작성용!D1392</f>
        <v>디오리진</v>
      </c>
      <c r="H1395" s="59">
        <f>작성용!E1392</f>
        <v>1101117884110</v>
      </c>
      <c r="I1395" s="58" t="str">
        <f>작성용!F1392</f>
        <v>A01</v>
      </c>
      <c r="J1395" s="58">
        <f>작성용!G1392</f>
        <v>0</v>
      </c>
      <c r="K1395" s="58" t="str">
        <f>작성용!H1392</f>
        <v>-</v>
      </c>
      <c r="L1395" s="58" t="str">
        <f>작성용!N1392</f>
        <v>연말</v>
      </c>
      <c r="M1395" s="57" t="str">
        <f>작성용!U1392</f>
        <v>2024.09.30</v>
      </c>
      <c r="N1395" s="57">
        <f>작성용!V1392</f>
        <v>45657</v>
      </c>
      <c r="O1395" s="57">
        <f>작성용!W1392</f>
        <v>45663</v>
      </c>
      <c r="P1395" s="57" t="str">
        <f>작성용!X1392</f>
        <v>-</v>
      </c>
      <c r="Q1395" s="58" t="str">
        <f>작성용!AD1392</f>
        <v>백형진</v>
      </c>
      <c r="R1395" s="60">
        <f>작성용!AE1392</f>
        <v>0</v>
      </c>
      <c r="S1395" s="58" t="str">
        <f>작성용!AF1392</f>
        <v>백형진</v>
      </c>
      <c r="T1395" s="61" t="str">
        <f>작성용!AG1392</f>
        <v>유재호</v>
      </c>
      <c r="U1395" s="61" t="str">
        <f>작성용!AH1392</f>
        <v>유재호</v>
      </c>
      <c r="V1395" s="56">
        <f>작성용!AA1392</f>
        <v>202411</v>
      </c>
      <c r="W1395" s="58" t="str">
        <f>작성용!AC1392</f>
        <v>[A]롯데그룹</v>
      </c>
      <c r="X1395" s="58" t="str">
        <f>작성용!O1392</f>
        <v>경영기획팀김현진</v>
      </c>
      <c r="Y1395" s="58" t="str">
        <f>작성용!P1392</f>
        <v xml:space="preserve">02-2051-1523  </v>
      </c>
      <c r="Z1395" s="58" t="str">
        <f>작성용!Q1392</f>
        <v>hj.kim43@lotte.net</v>
      </c>
      <c r="AA1395" s="56" t="str">
        <f>작성용!AJ1392</f>
        <v>-</v>
      </c>
      <c r="AB1395" s="56">
        <f>작성용!AB1392</f>
        <v>0</v>
      </c>
    </row>
    <row r="1396" spans="1:28" s="12" customFormat="1" ht="16.5" hidden="1" customHeight="1" x14ac:dyDescent="0.3">
      <c r="A1396" s="54">
        <f>작성용!AL1393</f>
        <v>1392</v>
      </c>
      <c r="B1396" s="55" t="str">
        <f>작성용!AI1393</f>
        <v>-</v>
      </c>
      <c r="C1396" s="56" t="str">
        <f>작성용!AK1393</f>
        <v>개별종목</v>
      </c>
      <c r="D1396" s="57">
        <f>작성용!T1393</f>
        <v>45600</v>
      </c>
      <c r="E1396" s="58" t="str">
        <f>작성용!B1393</f>
        <v>롯데벤처스(구,롯데액셀러레이터)</v>
      </c>
      <c r="F1396" s="58" t="str">
        <f>작성용!C1393</f>
        <v>신규</v>
      </c>
      <c r="G1396" s="58" t="str">
        <f>작성용!D1393</f>
        <v>Enwires</v>
      </c>
      <c r="H1396" s="59" t="str">
        <f>작성용!E1393</f>
        <v>KBP2024110026</v>
      </c>
      <c r="I1396" s="58" t="str">
        <f>작성용!F1393</f>
        <v>A07</v>
      </c>
      <c r="J1396" s="58">
        <f>작성용!G1393</f>
        <v>77</v>
      </c>
      <c r="K1396" s="58" t="str">
        <f>작성용!H1393</f>
        <v>-</v>
      </c>
      <c r="L1396" s="58" t="str">
        <f>작성용!N1393</f>
        <v>연말</v>
      </c>
      <c r="M1396" s="57" t="str">
        <f>작성용!U1393</f>
        <v>2024.09.30</v>
      </c>
      <c r="N1396" s="57">
        <f>작성용!V1393</f>
        <v>45657</v>
      </c>
      <c r="O1396" s="57">
        <f>작성용!W1393</f>
        <v>45663</v>
      </c>
      <c r="P1396" s="57" t="str">
        <f>작성용!X1393</f>
        <v>-</v>
      </c>
      <c r="Q1396" s="58" t="str">
        <f>작성용!AD1393</f>
        <v>변혜진</v>
      </c>
      <c r="R1396" s="60">
        <f>작성용!AE1393</f>
        <v>1</v>
      </c>
      <c r="S1396" s="58" t="str">
        <f>작성용!AF1393</f>
        <v>신규</v>
      </c>
      <c r="T1396" s="61" t="str">
        <f>작성용!AG1393</f>
        <v>유재호</v>
      </c>
      <c r="U1396" s="61" t="str">
        <f>작성용!AH1393</f>
        <v>유재호</v>
      </c>
      <c r="V1396" s="56">
        <f>작성용!AA1393</f>
        <v>202411</v>
      </c>
      <c r="W1396" s="58" t="str">
        <f>작성용!AC1393</f>
        <v>[A]롯데그룹</v>
      </c>
      <c r="X1396" s="58" t="str">
        <f>작성용!O1393</f>
        <v>경영기획팀김현진</v>
      </c>
      <c r="Y1396" s="58" t="str">
        <f>작성용!P1393</f>
        <v xml:space="preserve">02-2051-1523  </v>
      </c>
      <c r="Z1396" s="58" t="str">
        <f>작성용!Q1393</f>
        <v>hj.kim43@lotte.net</v>
      </c>
      <c r="AA1396" s="56" t="str">
        <f>작성용!AJ1393</f>
        <v>-</v>
      </c>
      <c r="AB1396" s="56">
        <f>작성용!AB1393</f>
        <v>0</v>
      </c>
    </row>
    <row r="1397" spans="1:28" s="12" customFormat="1" ht="16.5" customHeight="1" x14ac:dyDescent="0.3">
      <c r="A1397" s="54">
        <f>작성용!AL1768</f>
        <v>1767</v>
      </c>
      <c r="B1397" s="264" t="str">
        <f>작성용!AI1768</f>
        <v>-</v>
      </c>
      <c r="C1397" s="252" t="str">
        <f>작성용!AK1768</f>
        <v>기초자산</v>
      </c>
      <c r="D1397" s="265" t="str">
        <f>작성용!T1768</f>
        <v>사립학교교직원연금공단펀드(기초자산)</v>
      </c>
      <c r="E1397" s="253" t="str">
        <f>작성용!B1768</f>
        <v>KTBN16호벤처투자조합</v>
      </c>
      <c r="F1397" s="253" t="str">
        <f>작성용!C1768</f>
        <v>재평가</v>
      </c>
      <c r="G1397" s="253" t="str">
        <f>작성용!D1768</f>
        <v>스튜디오앤뉴</v>
      </c>
      <c r="H1397" s="266">
        <f>작성용!E1768</f>
        <v>1101116163763</v>
      </c>
      <c r="I1397" s="253" t="str">
        <f>작성용!F1768</f>
        <v>A05</v>
      </c>
      <c r="J1397" s="253">
        <f>작성용!G1768</f>
        <v>0</v>
      </c>
      <c r="K1397" s="253" t="str">
        <f>작성용!H1768</f>
        <v>-</v>
      </c>
      <c r="L1397" s="253" t="str">
        <f>작성용!N1768</f>
        <v xml:space="preserve">분기 </v>
      </c>
      <c r="M1397" s="265" t="str">
        <f>작성용!U1768</f>
        <v>2024.09.30</v>
      </c>
      <c r="N1397" s="265">
        <f>작성용!V1768</f>
        <v>45643</v>
      </c>
      <c r="O1397" s="265" t="str">
        <f>작성용!W1768</f>
        <v>보고서제공X</v>
      </c>
      <c r="P1397" s="265" t="str">
        <f>작성용!X1768</f>
        <v>-</v>
      </c>
      <c r="Q1397" s="253" t="str">
        <f>작성용!AD1768</f>
        <v>채동우</v>
      </c>
      <c r="R1397" s="267">
        <f>작성용!AE1768</f>
        <v>0.4</v>
      </c>
      <c r="S1397" s="253" t="str">
        <f>작성용!AF1768</f>
        <v>채동우</v>
      </c>
      <c r="T1397" s="268" t="str">
        <f>작성용!AG1768</f>
        <v>-</v>
      </c>
      <c r="U1397" s="268" t="str">
        <f>작성용!AH1768</f>
        <v>-</v>
      </c>
      <c r="V1397" s="252">
        <f>작성용!AA1768</f>
        <v>202411</v>
      </c>
      <c r="W1397" s="253" t="str">
        <f>작성용!AC1768</f>
        <v>[6]기타기관펀드(기초자산)</v>
      </c>
      <c r="X1397" s="253">
        <f>작성용!O1768</f>
        <v>0</v>
      </c>
      <c r="Y1397" s="253">
        <f>작성용!P1768</f>
        <v>0</v>
      </c>
      <c r="Z1397" s="253">
        <f>작성용!Q1768</f>
        <v>0</v>
      </c>
      <c r="AA1397" s="252" t="str">
        <f>작성용!AJ1768</f>
        <v>-</v>
      </c>
      <c r="AB1397" s="252">
        <f>작성용!AB1768</f>
        <v>0</v>
      </c>
    </row>
    <row r="1398" spans="1:28" s="12" customFormat="1" ht="16.5" hidden="1" customHeight="1" x14ac:dyDescent="0.3">
      <c r="A1398" s="54">
        <f>작성용!AL1395</f>
        <v>1394</v>
      </c>
      <c r="B1398" s="55" t="str">
        <f>작성용!AI1395</f>
        <v>-</v>
      </c>
      <c r="C1398" s="56" t="str">
        <f>작성용!AK1395</f>
        <v>개별종목</v>
      </c>
      <c r="D1398" s="57">
        <f>작성용!T1395</f>
        <v>45600</v>
      </c>
      <c r="E1398" s="58" t="str">
        <f>작성용!B1395</f>
        <v>롯데벤처스(구,롯데액셀러레이터)</v>
      </c>
      <c r="F1398" s="58" t="str">
        <f>작성용!C1395</f>
        <v>신규</v>
      </c>
      <c r="G1398" s="58" t="str">
        <f>작성용!D1395</f>
        <v>뷰브레인헬스케어</v>
      </c>
      <c r="H1398" s="59">
        <f>작성용!E1395</f>
        <v>1101118202080</v>
      </c>
      <c r="I1398" s="58" t="str">
        <f>작성용!F1395</f>
        <v>A07</v>
      </c>
      <c r="J1398" s="58">
        <f>작성용!G1395</f>
        <v>77</v>
      </c>
      <c r="K1398" s="58" t="str">
        <f>작성용!H1395</f>
        <v>-</v>
      </c>
      <c r="L1398" s="58" t="str">
        <f>작성용!N1395</f>
        <v>연말</v>
      </c>
      <c r="M1398" s="57" t="str">
        <f>작성용!U1395</f>
        <v>2024.09.30</v>
      </c>
      <c r="N1398" s="57">
        <f>작성용!V1395</f>
        <v>45657</v>
      </c>
      <c r="O1398" s="57">
        <f>작성용!W1395</f>
        <v>45663</v>
      </c>
      <c r="P1398" s="57" t="str">
        <f>작성용!X1395</f>
        <v>-</v>
      </c>
      <c r="Q1398" s="58" t="str">
        <f>작성용!AD1395</f>
        <v>강승현</v>
      </c>
      <c r="R1398" s="60">
        <f>작성용!AE1395</f>
        <v>1</v>
      </c>
      <c r="S1398" s="58" t="str">
        <f>작성용!AF1395</f>
        <v>신규</v>
      </c>
      <c r="T1398" s="61" t="str">
        <f>작성용!AG1395</f>
        <v>유재호</v>
      </c>
      <c r="U1398" s="61" t="str">
        <f>작성용!AH1395</f>
        <v>유재호</v>
      </c>
      <c r="V1398" s="56">
        <f>작성용!AA1395</f>
        <v>202411</v>
      </c>
      <c r="W1398" s="58" t="str">
        <f>작성용!AC1395</f>
        <v>[A]롯데그룹</v>
      </c>
      <c r="X1398" s="58" t="str">
        <f>작성용!O1395</f>
        <v>경영기획팀김현진</v>
      </c>
      <c r="Y1398" s="58" t="str">
        <f>작성용!P1395</f>
        <v xml:space="preserve">02-2051-1523  </v>
      </c>
      <c r="Z1398" s="58" t="str">
        <f>작성용!Q1395</f>
        <v>hj.kim43@lotte.net</v>
      </c>
      <c r="AA1398" s="56" t="str">
        <f>작성용!AJ1395</f>
        <v>-</v>
      </c>
      <c r="AB1398" s="56">
        <f>작성용!AB1395</f>
        <v>0</v>
      </c>
    </row>
    <row r="1399" spans="1:28" s="12" customFormat="1" ht="16.5" hidden="1" customHeight="1" x14ac:dyDescent="0.3">
      <c r="A1399" s="54">
        <f>작성용!AL1396</f>
        <v>1395</v>
      </c>
      <c r="B1399" s="55" t="str">
        <f>작성용!AI1396</f>
        <v>-</v>
      </c>
      <c r="C1399" s="56" t="str">
        <f>작성용!AK1396</f>
        <v>개별종목</v>
      </c>
      <c r="D1399" s="57">
        <f>작성용!T1396</f>
        <v>45600</v>
      </c>
      <c r="E1399" s="58" t="str">
        <f>작성용!B1396</f>
        <v>롯데벤처스(구,롯데액셀러레이터)</v>
      </c>
      <c r="F1399" s="58" t="str">
        <f>작성용!C1396</f>
        <v>신규</v>
      </c>
      <c r="G1399" s="58" t="str">
        <f>작성용!D1396</f>
        <v>소셜빈</v>
      </c>
      <c r="H1399" s="59">
        <f>작성용!E1396</f>
        <v>1955110162100</v>
      </c>
      <c r="I1399" s="58" t="str">
        <f>작성용!F1396</f>
        <v>A07</v>
      </c>
      <c r="J1399" s="58">
        <f>작성용!G1396</f>
        <v>77</v>
      </c>
      <c r="K1399" s="58" t="str">
        <f>작성용!H1396</f>
        <v>-</v>
      </c>
      <c r="L1399" s="58" t="str">
        <f>작성용!N1396</f>
        <v>연말</v>
      </c>
      <c r="M1399" s="57" t="str">
        <f>작성용!U1396</f>
        <v>2024.09.30</v>
      </c>
      <c r="N1399" s="57">
        <f>작성용!V1396</f>
        <v>45657</v>
      </c>
      <c r="O1399" s="57">
        <f>작성용!W1396</f>
        <v>45663</v>
      </c>
      <c r="P1399" s="57" t="str">
        <f>작성용!X1396</f>
        <v>-</v>
      </c>
      <c r="Q1399" s="58" t="str">
        <f>작성용!AD1396</f>
        <v>오영석</v>
      </c>
      <c r="R1399" s="60">
        <f>작성용!AE1396</f>
        <v>1</v>
      </c>
      <c r="S1399" s="58" t="str">
        <f>작성용!AF1396</f>
        <v>신규</v>
      </c>
      <c r="T1399" s="61" t="str">
        <f>작성용!AG1396</f>
        <v>유재호</v>
      </c>
      <c r="U1399" s="61" t="str">
        <f>작성용!AH1396</f>
        <v>유재호</v>
      </c>
      <c r="V1399" s="56">
        <f>작성용!AA1396</f>
        <v>202411</v>
      </c>
      <c r="W1399" s="58" t="str">
        <f>작성용!AC1396</f>
        <v>[A]롯데그룹</v>
      </c>
      <c r="X1399" s="58" t="str">
        <f>작성용!O1396</f>
        <v>경영기획팀김현진</v>
      </c>
      <c r="Y1399" s="58" t="str">
        <f>작성용!P1396</f>
        <v xml:space="preserve">02-2051-1523  </v>
      </c>
      <c r="Z1399" s="58" t="str">
        <f>작성용!Q1396</f>
        <v>hj.kim43@lotte.net</v>
      </c>
      <c r="AA1399" s="56" t="str">
        <f>작성용!AJ1396</f>
        <v>-</v>
      </c>
      <c r="AB1399" s="56">
        <f>작성용!AB1396</f>
        <v>0</v>
      </c>
    </row>
    <row r="1400" spans="1:28" s="12" customFormat="1" ht="16.5" hidden="1" customHeight="1" x14ac:dyDescent="0.3">
      <c r="A1400" s="54">
        <f>작성용!AL1397</f>
        <v>1396</v>
      </c>
      <c r="B1400" s="55" t="str">
        <f>작성용!AI1397</f>
        <v>-</v>
      </c>
      <c r="C1400" s="56" t="str">
        <f>작성용!AK1397</f>
        <v>개별종목</v>
      </c>
      <c r="D1400" s="57">
        <f>작성용!T1397</f>
        <v>45600</v>
      </c>
      <c r="E1400" s="58" t="str">
        <f>작성용!B1397</f>
        <v>롯데벤처스(구,롯데액셀러레이터)</v>
      </c>
      <c r="F1400" s="58" t="str">
        <f>작성용!C1397</f>
        <v>신규</v>
      </c>
      <c r="G1400" s="58" t="str">
        <f>작성용!D1397</f>
        <v>소셜빈</v>
      </c>
      <c r="H1400" s="59">
        <f>작성용!E1397</f>
        <v>1955110162100</v>
      </c>
      <c r="I1400" s="58" t="str">
        <f>작성용!F1397</f>
        <v>A01</v>
      </c>
      <c r="J1400" s="58">
        <f>작성용!G1397</f>
        <v>0</v>
      </c>
      <c r="K1400" s="58" t="str">
        <f>작성용!H1397</f>
        <v>-</v>
      </c>
      <c r="L1400" s="58" t="str">
        <f>작성용!N1397</f>
        <v>연말</v>
      </c>
      <c r="M1400" s="57" t="str">
        <f>작성용!U1397</f>
        <v>2024.09.30</v>
      </c>
      <c r="N1400" s="57">
        <f>작성용!V1397</f>
        <v>45657</v>
      </c>
      <c r="O1400" s="57">
        <f>작성용!W1397</f>
        <v>45663</v>
      </c>
      <c r="P1400" s="57" t="str">
        <f>작성용!X1397</f>
        <v>-</v>
      </c>
      <c r="Q1400" s="58" t="str">
        <f>작성용!AD1397</f>
        <v>오영석</v>
      </c>
      <c r="R1400" s="60">
        <f>작성용!AE1397</f>
        <v>0</v>
      </c>
      <c r="S1400" s="58" t="str">
        <f>작성용!AF1397</f>
        <v>신규</v>
      </c>
      <c r="T1400" s="61" t="str">
        <f>작성용!AG1397</f>
        <v>유재호</v>
      </c>
      <c r="U1400" s="61" t="str">
        <f>작성용!AH1397</f>
        <v>유재호</v>
      </c>
      <c r="V1400" s="56">
        <f>작성용!AA1397</f>
        <v>202411</v>
      </c>
      <c r="W1400" s="58" t="str">
        <f>작성용!AC1397</f>
        <v>[A]롯데그룹</v>
      </c>
      <c r="X1400" s="58" t="str">
        <f>작성용!O1397</f>
        <v>경영기획팀김현진</v>
      </c>
      <c r="Y1400" s="58" t="str">
        <f>작성용!P1397</f>
        <v xml:space="preserve">02-2051-1523  </v>
      </c>
      <c r="Z1400" s="58" t="str">
        <f>작성용!Q1397</f>
        <v>hj.kim43@lotte.net</v>
      </c>
      <c r="AA1400" s="56" t="str">
        <f>작성용!AJ1397</f>
        <v>-</v>
      </c>
      <c r="AB1400" s="56">
        <f>작성용!AB1397</f>
        <v>0</v>
      </c>
    </row>
    <row r="1401" spans="1:28" s="12" customFormat="1" ht="16.5" hidden="1" customHeight="1" x14ac:dyDescent="0.3">
      <c r="A1401" s="54">
        <f>작성용!AL1398</f>
        <v>1397</v>
      </c>
      <c r="B1401" s="55" t="str">
        <f>작성용!AI1398</f>
        <v>-</v>
      </c>
      <c r="C1401" s="56" t="str">
        <f>작성용!AK1398</f>
        <v>개별종목</v>
      </c>
      <c r="D1401" s="57">
        <f>작성용!T1398</f>
        <v>45600</v>
      </c>
      <c r="E1401" s="58" t="str">
        <f>작성용!B1398</f>
        <v>롯데벤처스(구,롯데액셀러레이터)</v>
      </c>
      <c r="F1401" s="58" t="str">
        <f>작성용!C1398</f>
        <v>신규</v>
      </c>
      <c r="G1401" s="58" t="str">
        <f>작성용!D1398</f>
        <v>에이지엣랩스</v>
      </c>
      <c r="H1401" s="59">
        <f>작성용!E1398</f>
        <v>1101116836865</v>
      </c>
      <c r="I1401" s="58" t="str">
        <f>작성용!F1398</f>
        <v>A07</v>
      </c>
      <c r="J1401" s="58">
        <f>작성용!G1398</f>
        <v>77</v>
      </c>
      <c r="K1401" s="58" t="str">
        <f>작성용!H1398</f>
        <v>-</v>
      </c>
      <c r="L1401" s="58" t="str">
        <f>작성용!N1398</f>
        <v>연말</v>
      </c>
      <c r="M1401" s="57" t="str">
        <f>작성용!U1398</f>
        <v>2024.09.30</v>
      </c>
      <c r="N1401" s="57">
        <f>작성용!V1398</f>
        <v>45657</v>
      </c>
      <c r="O1401" s="57">
        <f>작성용!W1398</f>
        <v>45663</v>
      </c>
      <c r="P1401" s="57" t="str">
        <f>작성용!X1398</f>
        <v>-</v>
      </c>
      <c r="Q1401" s="58" t="str">
        <f>작성용!AD1398</f>
        <v>백형진</v>
      </c>
      <c r="R1401" s="60">
        <f>작성용!AE1398</f>
        <v>1</v>
      </c>
      <c r="S1401" s="58" t="str">
        <f>작성용!AF1398</f>
        <v>신규</v>
      </c>
      <c r="T1401" s="61" t="str">
        <f>작성용!AG1398</f>
        <v>유재호</v>
      </c>
      <c r="U1401" s="61" t="str">
        <f>작성용!AH1398</f>
        <v>유재호</v>
      </c>
      <c r="V1401" s="56">
        <f>작성용!AA1398</f>
        <v>202411</v>
      </c>
      <c r="W1401" s="58" t="str">
        <f>작성용!AC1398</f>
        <v>[A]롯데그룹</v>
      </c>
      <c r="X1401" s="58" t="str">
        <f>작성용!O1398</f>
        <v>경영기획팀김현진</v>
      </c>
      <c r="Y1401" s="58" t="str">
        <f>작성용!P1398</f>
        <v xml:space="preserve">02-2051-1523  </v>
      </c>
      <c r="Z1401" s="58" t="str">
        <f>작성용!Q1398</f>
        <v>hj.kim43@lotte.net</v>
      </c>
      <c r="AA1401" s="56" t="str">
        <f>작성용!AJ1398</f>
        <v>-</v>
      </c>
      <c r="AB1401" s="56">
        <f>작성용!AB1398</f>
        <v>0</v>
      </c>
    </row>
    <row r="1402" spans="1:28" s="12" customFormat="1" ht="16.5" hidden="1" customHeight="1" x14ac:dyDescent="0.3">
      <c r="A1402" s="54">
        <f>작성용!AL1399</f>
        <v>1398</v>
      </c>
      <c r="B1402" s="55" t="str">
        <f>작성용!AI1399</f>
        <v>-</v>
      </c>
      <c r="C1402" s="56" t="str">
        <f>작성용!AK1399</f>
        <v>개별종목</v>
      </c>
      <c r="D1402" s="57">
        <f>작성용!T1399</f>
        <v>45600</v>
      </c>
      <c r="E1402" s="58" t="str">
        <f>작성용!B1399</f>
        <v>롯데벤처스(구,롯데액셀러레이터)</v>
      </c>
      <c r="F1402" s="58" t="str">
        <f>작성용!C1399</f>
        <v>신규</v>
      </c>
      <c r="G1402" s="58" t="str">
        <f>작성용!D1399</f>
        <v>이공이공</v>
      </c>
      <c r="H1402" s="59">
        <f>작성용!E1399</f>
        <v>1101117064457</v>
      </c>
      <c r="I1402" s="58" t="str">
        <f>작성용!F1399</f>
        <v>A07</v>
      </c>
      <c r="J1402" s="58">
        <f>작성용!G1399</f>
        <v>77</v>
      </c>
      <c r="K1402" s="58" t="str">
        <f>작성용!H1399</f>
        <v>-</v>
      </c>
      <c r="L1402" s="58" t="str">
        <f>작성용!N1399</f>
        <v>연말</v>
      </c>
      <c r="M1402" s="57" t="str">
        <f>작성용!U1399</f>
        <v>2024.09.30</v>
      </c>
      <c r="N1402" s="57">
        <f>작성용!V1399</f>
        <v>45657</v>
      </c>
      <c r="O1402" s="57">
        <f>작성용!W1399</f>
        <v>45663</v>
      </c>
      <c r="P1402" s="57" t="str">
        <f>작성용!X1399</f>
        <v>-</v>
      </c>
      <c r="Q1402" s="58" t="str">
        <f>작성용!AD1399</f>
        <v>이상민</v>
      </c>
      <c r="R1402" s="60">
        <f>작성용!AE1399</f>
        <v>0</v>
      </c>
      <c r="S1402" s="58" t="str">
        <f>작성용!AF1399</f>
        <v>이상민</v>
      </c>
      <c r="T1402" s="61" t="str">
        <f>작성용!AG1399</f>
        <v>유재호</v>
      </c>
      <c r="U1402" s="61" t="str">
        <f>작성용!AH1399</f>
        <v>유재호</v>
      </c>
      <c r="V1402" s="56">
        <f>작성용!AA1399</f>
        <v>202411</v>
      </c>
      <c r="W1402" s="58" t="str">
        <f>작성용!AC1399</f>
        <v>[A]롯데그룹</v>
      </c>
      <c r="X1402" s="58" t="str">
        <f>작성용!O1399</f>
        <v>경영기획팀김현진</v>
      </c>
      <c r="Y1402" s="58" t="str">
        <f>작성용!P1399</f>
        <v xml:space="preserve">02-2051-1523  </v>
      </c>
      <c r="Z1402" s="58" t="str">
        <f>작성용!Q1399</f>
        <v>hj.kim43@lotte.net</v>
      </c>
      <c r="AA1402" s="56" t="str">
        <f>작성용!AJ1399</f>
        <v>-</v>
      </c>
      <c r="AB1402" s="56">
        <f>작성용!AB1399</f>
        <v>0</v>
      </c>
    </row>
    <row r="1403" spans="1:28" s="12" customFormat="1" ht="16.5" hidden="1" customHeight="1" x14ac:dyDescent="0.3">
      <c r="A1403" s="54">
        <f>작성용!AL1400</f>
        <v>1399</v>
      </c>
      <c r="B1403" s="55" t="str">
        <f>작성용!AI1400</f>
        <v>-</v>
      </c>
      <c r="C1403" s="56" t="str">
        <f>작성용!AK1400</f>
        <v>개별종목</v>
      </c>
      <c r="D1403" s="57">
        <f>작성용!T1400</f>
        <v>45600</v>
      </c>
      <c r="E1403" s="58" t="str">
        <f>작성용!B1400</f>
        <v>롯데벤처스(구,롯데액셀러레이터)</v>
      </c>
      <c r="F1403" s="58" t="str">
        <f>작성용!C1400</f>
        <v>신규</v>
      </c>
      <c r="G1403" s="58" t="str">
        <f>작성용!D1400</f>
        <v>스페이스비전에이아이</v>
      </c>
      <c r="H1403" s="59">
        <f>작성용!E1400</f>
        <v>1101118679560</v>
      </c>
      <c r="I1403" s="58" t="str">
        <f>작성용!F1400</f>
        <v>A07</v>
      </c>
      <c r="J1403" s="58">
        <f>작성용!G1400</f>
        <v>77</v>
      </c>
      <c r="K1403" s="58" t="str">
        <f>작성용!H1400</f>
        <v>-</v>
      </c>
      <c r="L1403" s="58" t="str">
        <f>작성용!N1400</f>
        <v>연말</v>
      </c>
      <c r="M1403" s="57" t="str">
        <f>작성용!U1400</f>
        <v>2024.09.30</v>
      </c>
      <c r="N1403" s="57">
        <f>작성용!V1400</f>
        <v>45657</v>
      </c>
      <c r="O1403" s="57">
        <f>작성용!W1400</f>
        <v>45663</v>
      </c>
      <c r="P1403" s="57" t="str">
        <f>작성용!X1400</f>
        <v>-</v>
      </c>
      <c r="Q1403" s="58" t="str">
        <f>작성용!AD1400</f>
        <v>오수현</v>
      </c>
      <c r="R1403" s="60">
        <f>작성용!AE1400</f>
        <v>1</v>
      </c>
      <c r="S1403" s="58" t="str">
        <f>작성용!AF1400</f>
        <v>신규</v>
      </c>
      <c r="T1403" s="61" t="str">
        <f>작성용!AG1400</f>
        <v>유재호</v>
      </c>
      <c r="U1403" s="61" t="str">
        <f>작성용!AH1400</f>
        <v>유재호</v>
      </c>
      <c r="V1403" s="56">
        <f>작성용!AA1400</f>
        <v>202411</v>
      </c>
      <c r="W1403" s="58" t="str">
        <f>작성용!AC1400</f>
        <v>[A]롯데그룹</v>
      </c>
      <c r="X1403" s="58" t="str">
        <f>작성용!O1400</f>
        <v>경영기획팀김현진</v>
      </c>
      <c r="Y1403" s="58" t="str">
        <f>작성용!P1400</f>
        <v xml:space="preserve">02-2051-1523  </v>
      </c>
      <c r="Z1403" s="58" t="str">
        <f>작성용!Q1400</f>
        <v>hj.kim43@lotte.net</v>
      </c>
      <c r="AA1403" s="56" t="str">
        <f>작성용!AJ1400</f>
        <v>-</v>
      </c>
      <c r="AB1403" s="56">
        <f>작성용!AB1400</f>
        <v>0</v>
      </c>
    </row>
    <row r="1404" spans="1:28" s="12" customFormat="1" ht="16.5" hidden="1" customHeight="1" x14ac:dyDescent="0.3">
      <c r="A1404" s="54">
        <f>작성용!AL1401</f>
        <v>1400</v>
      </c>
      <c r="B1404" s="55" t="str">
        <f>작성용!AI1401</f>
        <v>-</v>
      </c>
      <c r="C1404" s="56" t="str">
        <f>작성용!AK1401</f>
        <v>개별종목</v>
      </c>
      <c r="D1404" s="57">
        <f>작성용!T1401</f>
        <v>45600</v>
      </c>
      <c r="E1404" s="58" t="str">
        <f>작성용!B1401</f>
        <v>롯데벤처스(구,롯데액셀러레이터)</v>
      </c>
      <c r="F1404" s="58" t="str">
        <f>작성용!C1401</f>
        <v>신규</v>
      </c>
      <c r="G1404" s="58" t="str">
        <f>작성용!D1401</f>
        <v>나비프라</v>
      </c>
      <c r="H1404" s="59">
        <f>작성용!E1401</f>
        <v>1101118155578</v>
      </c>
      <c r="I1404" s="58" t="str">
        <f>작성용!F1401</f>
        <v>A07</v>
      </c>
      <c r="J1404" s="58">
        <f>작성용!G1401</f>
        <v>77</v>
      </c>
      <c r="K1404" s="58" t="str">
        <f>작성용!H1401</f>
        <v>-</v>
      </c>
      <c r="L1404" s="58" t="str">
        <f>작성용!N1401</f>
        <v>연말</v>
      </c>
      <c r="M1404" s="57" t="str">
        <f>작성용!U1401</f>
        <v>2024.09.30</v>
      </c>
      <c r="N1404" s="57">
        <f>작성용!V1401</f>
        <v>45657</v>
      </c>
      <c r="O1404" s="57">
        <f>작성용!W1401</f>
        <v>45663</v>
      </c>
      <c r="P1404" s="57" t="str">
        <f>작성용!X1401</f>
        <v>-</v>
      </c>
      <c r="Q1404" s="58" t="str">
        <f>작성용!AD1401</f>
        <v>백형진</v>
      </c>
      <c r="R1404" s="60">
        <f>작성용!AE1401</f>
        <v>1</v>
      </c>
      <c r="S1404" s="58" t="str">
        <f>작성용!AF1401</f>
        <v>백형진</v>
      </c>
      <c r="T1404" s="61" t="str">
        <f>작성용!AG1401</f>
        <v>유재호</v>
      </c>
      <c r="U1404" s="61" t="str">
        <f>작성용!AH1401</f>
        <v>유재호</v>
      </c>
      <c r="V1404" s="56">
        <f>작성용!AA1401</f>
        <v>202411</v>
      </c>
      <c r="W1404" s="58" t="str">
        <f>작성용!AC1401</f>
        <v>[A]롯데그룹</v>
      </c>
      <c r="X1404" s="58" t="str">
        <f>작성용!O1401</f>
        <v>경영기획팀김현진</v>
      </c>
      <c r="Y1404" s="58" t="str">
        <f>작성용!P1401</f>
        <v xml:space="preserve">02-2051-1523  </v>
      </c>
      <c r="Z1404" s="58" t="str">
        <f>작성용!Q1401</f>
        <v>hj.kim43@lotte.net</v>
      </c>
      <c r="AA1404" s="56" t="str">
        <f>작성용!AJ1401</f>
        <v>-</v>
      </c>
      <c r="AB1404" s="56">
        <f>작성용!AB1401</f>
        <v>0</v>
      </c>
    </row>
    <row r="1405" spans="1:28" s="12" customFormat="1" ht="16.5" hidden="1" customHeight="1" x14ac:dyDescent="0.3">
      <c r="A1405" s="54">
        <f>작성용!AL1402</f>
        <v>1401</v>
      </c>
      <c r="B1405" s="55" t="str">
        <f>작성용!AI1402</f>
        <v>-</v>
      </c>
      <c r="C1405" s="56" t="str">
        <f>작성용!AK1402</f>
        <v>개별종목</v>
      </c>
      <c r="D1405" s="57">
        <f>작성용!T1402</f>
        <v>45600</v>
      </c>
      <c r="E1405" s="58" t="str">
        <f>작성용!B1402</f>
        <v>롯데벤처스(구,롯데액셀러레이터)</v>
      </c>
      <c r="F1405" s="58" t="str">
        <f>작성용!C1402</f>
        <v>신규</v>
      </c>
      <c r="G1405" s="58" t="str">
        <f>작성용!D1402</f>
        <v>포엔</v>
      </c>
      <c r="H1405" s="59">
        <f>작성용!E1402</f>
        <v>1341110538047</v>
      </c>
      <c r="I1405" s="58" t="str">
        <f>작성용!F1402</f>
        <v>A07</v>
      </c>
      <c r="J1405" s="58">
        <f>작성용!G1402</f>
        <v>77</v>
      </c>
      <c r="K1405" s="58" t="str">
        <f>작성용!H1402</f>
        <v>-</v>
      </c>
      <c r="L1405" s="58" t="str">
        <f>작성용!N1402</f>
        <v>연말</v>
      </c>
      <c r="M1405" s="57" t="str">
        <f>작성용!U1402</f>
        <v>2024.09.30</v>
      </c>
      <c r="N1405" s="57">
        <f>작성용!V1402</f>
        <v>45657</v>
      </c>
      <c r="O1405" s="57">
        <f>작성용!W1402</f>
        <v>45663</v>
      </c>
      <c r="P1405" s="57" t="str">
        <f>작성용!X1402</f>
        <v>-</v>
      </c>
      <c r="Q1405" s="58" t="str">
        <f>작성용!AD1402</f>
        <v>원정우</v>
      </c>
      <c r="R1405" s="60">
        <f>작성용!AE1402</f>
        <v>1</v>
      </c>
      <c r="S1405" s="58" t="str">
        <f>작성용!AF1402</f>
        <v>원정우</v>
      </c>
      <c r="T1405" s="61" t="str">
        <f>작성용!AG1402</f>
        <v>유재호</v>
      </c>
      <c r="U1405" s="61" t="str">
        <f>작성용!AH1402</f>
        <v>유재호</v>
      </c>
      <c r="V1405" s="56">
        <f>작성용!AA1402</f>
        <v>202411</v>
      </c>
      <c r="W1405" s="58" t="str">
        <f>작성용!AC1402</f>
        <v>[A]롯데그룹</v>
      </c>
      <c r="X1405" s="58" t="str">
        <f>작성용!O1402</f>
        <v>경영기획팀김현진</v>
      </c>
      <c r="Y1405" s="58" t="str">
        <f>작성용!P1402</f>
        <v xml:space="preserve">02-2051-1523  </v>
      </c>
      <c r="Z1405" s="58" t="str">
        <f>작성용!Q1402</f>
        <v>hj.kim43@lotte.net</v>
      </c>
      <c r="AA1405" s="56" t="str">
        <f>작성용!AJ1402</f>
        <v>-</v>
      </c>
      <c r="AB1405" s="56">
        <f>작성용!AB1402</f>
        <v>0</v>
      </c>
    </row>
    <row r="1406" spans="1:28" s="12" customFormat="1" ht="16.5" hidden="1" customHeight="1" x14ac:dyDescent="0.3">
      <c r="A1406" s="54">
        <f>작성용!AL1403</f>
        <v>1402</v>
      </c>
      <c r="B1406" s="264" t="str">
        <f>작성용!AI1403</f>
        <v>-</v>
      </c>
      <c r="C1406" s="252" t="str">
        <f>작성용!AK1403</f>
        <v>개별종목</v>
      </c>
      <c r="D1406" s="265">
        <f>작성용!T1403</f>
        <v>45600</v>
      </c>
      <c r="E1406" s="253" t="str">
        <f>작성용!B1403</f>
        <v>롯데벤처스(구,롯데액셀러레이터)</v>
      </c>
      <c r="F1406" s="253" t="str">
        <f>작성용!C1403</f>
        <v>재평가</v>
      </c>
      <c r="G1406" s="253" t="str">
        <f>작성용!D1403</f>
        <v>셀러허브</v>
      </c>
      <c r="H1406" s="266">
        <f>작성용!E1403</f>
        <v>1101114929000</v>
      </c>
      <c r="I1406" s="253" t="str">
        <f>작성용!F1403</f>
        <v>A07</v>
      </c>
      <c r="J1406" s="253">
        <f>작성용!G1403</f>
        <v>0</v>
      </c>
      <c r="K1406" s="253" t="str">
        <f>작성용!H1403</f>
        <v>-</v>
      </c>
      <c r="L1406" s="253" t="str">
        <f>작성용!N1403</f>
        <v>연말</v>
      </c>
      <c r="M1406" s="265" t="str">
        <f>작성용!U1403</f>
        <v>2024.09.30</v>
      </c>
      <c r="N1406" s="265">
        <f>작성용!V1403</f>
        <v>45657</v>
      </c>
      <c r="O1406" s="265">
        <f>작성용!W1403</f>
        <v>45663</v>
      </c>
      <c r="P1406" s="265" t="str">
        <f>작성용!X1403</f>
        <v>-</v>
      </c>
      <c r="Q1406" s="274" t="str">
        <f>작성용!AD1403</f>
        <v>김에스더</v>
      </c>
      <c r="R1406" s="267">
        <f>작성용!AE1403</f>
        <v>1</v>
      </c>
      <c r="S1406" s="253" t="str">
        <f>작성용!AF1403</f>
        <v>조현우</v>
      </c>
      <c r="T1406" s="268" t="str">
        <f>작성용!AG1403</f>
        <v>유재호</v>
      </c>
      <c r="U1406" s="268" t="str">
        <f>작성용!AH1403</f>
        <v>유재호</v>
      </c>
      <c r="V1406" s="252">
        <f>작성용!AA1403</f>
        <v>202411</v>
      </c>
      <c r="W1406" s="253" t="str">
        <f>작성용!AC1403</f>
        <v>[A]롯데그룹</v>
      </c>
      <c r="X1406" s="253" t="str">
        <f>작성용!O1403</f>
        <v>경영기획팀김현진</v>
      </c>
      <c r="Y1406" s="253" t="str">
        <f>작성용!P1403</f>
        <v xml:space="preserve">02-2051-1523  </v>
      </c>
      <c r="Z1406" s="253" t="str">
        <f>작성용!Q1403</f>
        <v>hj.kim43@lotte.net</v>
      </c>
      <c r="AA1406" s="252" t="str">
        <f>작성용!AJ1403</f>
        <v>-</v>
      </c>
      <c r="AB1406" s="252">
        <f>작성용!AB1403</f>
        <v>2</v>
      </c>
    </row>
    <row r="1407" spans="1:28" s="12" customFormat="1" ht="16.5" customHeight="1" x14ac:dyDescent="0.3">
      <c r="A1407" s="54">
        <f>작성용!AL1799</f>
        <v>1798</v>
      </c>
      <c r="B1407" s="264" t="str">
        <f>작성용!AI1799</f>
        <v>-</v>
      </c>
      <c r="C1407" s="252" t="str">
        <f>작성용!AK1799</f>
        <v>기초자산</v>
      </c>
      <c r="D1407" s="265" t="str">
        <f>작성용!T1799</f>
        <v>사립학교교직원연금공단펀드(기초자산)</v>
      </c>
      <c r="E1407" s="253" t="str">
        <f>작성용!B1799</f>
        <v>KTBN16호벤처투자조합</v>
      </c>
      <c r="F1407" s="253" t="str">
        <f>작성용!C1799</f>
        <v>재평가</v>
      </c>
      <c r="G1407" s="253" t="str">
        <f>작성용!D1799</f>
        <v>아파트멘터리</v>
      </c>
      <c r="H1407" s="266">
        <f>작성용!E1799</f>
        <v>1101115927342</v>
      </c>
      <c r="I1407" s="253" t="str">
        <f>작성용!F1799</f>
        <v>A01</v>
      </c>
      <c r="J1407" s="253">
        <f>작성용!G1799</f>
        <v>0</v>
      </c>
      <c r="K1407" s="253" t="str">
        <f>작성용!H1799</f>
        <v>-</v>
      </c>
      <c r="L1407" s="253" t="str">
        <f>작성용!N1799</f>
        <v xml:space="preserve">분기 </v>
      </c>
      <c r="M1407" s="265" t="str">
        <f>작성용!U1799</f>
        <v>2024.09.30</v>
      </c>
      <c r="N1407" s="265">
        <f>작성용!V1799</f>
        <v>45643</v>
      </c>
      <c r="O1407" s="265" t="str">
        <f>작성용!W1799</f>
        <v>보고서제공X</v>
      </c>
      <c r="P1407" s="265" t="str">
        <f>작성용!X1799</f>
        <v>-</v>
      </c>
      <c r="Q1407" s="253" t="str">
        <f>작성용!AD1799</f>
        <v>채동우</v>
      </c>
      <c r="R1407" s="267">
        <f>작성용!AE1799</f>
        <v>0</v>
      </c>
      <c r="S1407" s="253" t="str">
        <f>작성용!AF1799</f>
        <v>채동우</v>
      </c>
      <c r="T1407" s="268" t="str">
        <f>작성용!AG1799</f>
        <v>-</v>
      </c>
      <c r="U1407" s="268" t="str">
        <f>작성용!AH1799</f>
        <v>-</v>
      </c>
      <c r="V1407" s="252">
        <f>작성용!AA1799</f>
        <v>202411</v>
      </c>
      <c r="W1407" s="253" t="str">
        <f>작성용!AC1799</f>
        <v>[6]기타기관펀드(기초자산)</v>
      </c>
      <c r="X1407" s="253">
        <f>작성용!O1799</f>
        <v>0</v>
      </c>
      <c r="Y1407" s="253">
        <f>작성용!P1799</f>
        <v>0</v>
      </c>
      <c r="Z1407" s="253">
        <f>작성용!Q1799</f>
        <v>0</v>
      </c>
      <c r="AA1407" s="252" t="str">
        <f>작성용!AJ1799</f>
        <v>-</v>
      </c>
      <c r="AB1407" s="252">
        <f>작성용!AB1799</f>
        <v>0</v>
      </c>
    </row>
    <row r="1408" spans="1:28" s="12" customFormat="1" ht="16.5" hidden="1" customHeight="1" x14ac:dyDescent="0.3">
      <c r="A1408" s="54">
        <f>작성용!AL1405</f>
        <v>1404</v>
      </c>
      <c r="B1408" s="55" t="str">
        <f>작성용!AI1405</f>
        <v>-</v>
      </c>
      <c r="C1408" s="56" t="str">
        <f>작성용!AK1405</f>
        <v>개별종목</v>
      </c>
      <c r="D1408" s="57">
        <f>작성용!T1405</f>
        <v>45600</v>
      </c>
      <c r="E1408" s="58" t="str">
        <f>작성용!B1405</f>
        <v>얼라인드제네틱스(구,로고스바이오시스템스)</v>
      </c>
      <c r="F1408" s="58" t="str">
        <f>작성용!C1405</f>
        <v>재평가</v>
      </c>
      <c r="G1408" s="58" t="str">
        <f>작성용!D1405</f>
        <v>메테오바이오텍</v>
      </c>
      <c r="H1408" s="59">
        <f>작성용!E1405</f>
        <v>1101118433099</v>
      </c>
      <c r="I1408" s="58" t="str">
        <f>작성용!F1405</f>
        <v>A01</v>
      </c>
      <c r="J1408" s="58">
        <f>작성용!G1405</f>
        <v>0</v>
      </c>
      <c r="K1408" s="58" t="str">
        <f>작성용!H1405</f>
        <v>-</v>
      </c>
      <c r="L1408" s="58" t="str">
        <f>작성용!N1405</f>
        <v>연말</v>
      </c>
      <c r="M1408" s="57" t="str">
        <f>작성용!U1405</f>
        <v>2024.09.30</v>
      </c>
      <c r="N1408" s="57">
        <f>작성용!V1405</f>
        <v>45649</v>
      </c>
      <c r="O1408" s="57">
        <f>작성용!W1405</f>
        <v>45670</v>
      </c>
      <c r="P1408" s="57" t="str">
        <f>작성용!X1405</f>
        <v>-</v>
      </c>
      <c r="Q1408" s="58" t="str">
        <f>작성용!AD1405</f>
        <v>심태진</v>
      </c>
      <c r="R1408" s="60">
        <f>작성용!AE1405</f>
        <v>1</v>
      </c>
      <c r="S1408" s="58" t="str">
        <f>작성용!AF1405</f>
        <v>심태진</v>
      </c>
      <c r="T1408" s="61" t="str">
        <f>작성용!AG1405</f>
        <v>김수현</v>
      </c>
      <c r="U1408" s="61" t="str">
        <f>작성용!AH1405</f>
        <v>김수현</v>
      </c>
      <c r="V1408" s="56">
        <f>작성용!AA1405</f>
        <v>202411</v>
      </c>
      <c r="W1408" s="58" t="str">
        <f>작성용!AC1405</f>
        <v>[X]일반기업</v>
      </c>
      <c r="X1408" s="58" t="str">
        <f>작성용!O1405</f>
        <v>김바위팀장</v>
      </c>
      <c r="Y1408" s="58" t="str">
        <f>작성용!P1405</f>
        <v>010-9782-6415</v>
      </c>
      <c r="Z1408" s="58" t="str">
        <f>작성용!Q1405</f>
        <v>bawhi.kim@alignedgenetics.com</v>
      </c>
      <c r="AA1408" s="56" t="str">
        <f>작성용!AJ1405</f>
        <v>회계반영</v>
      </c>
      <c r="AB1408" s="56">
        <f>작성용!AB1405</f>
        <v>0</v>
      </c>
    </row>
    <row r="1409" spans="1:28" s="12" customFormat="1" ht="16.5" hidden="1" customHeight="1" x14ac:dyDescent="0.3">
      <c r="A1409" s="54">
        <f>작성용!AL1406</f>
        <v>1405</v>
      </c>
      <c r="B1409" s="55" t="str">
        <f>작성용!AI1406</f>
        <v>-</v>
      </c>
      <c r="C1409" s="56" t="str">
        <f>작성용!AK1406</f>
        <v>개별종목</v>
      </c>
      <c r="D1409" s="57">
        <f>작성용!T1406</f>
        <v>45600</v>
      </c>
      <c r="E1409" s="58" t="str">
        <f>작성용!B1406</f>
        <v>얼라인드제네틱스(구,로고스바이오시스템스)</v>
      </c>
      <c r="F1409" s="58" t="str">
        <f>작성용!C1406</f>
        <v>재평가</v>
      </c>
      <c r="G1409" s="58" t="str">
        <f>작성용!D1406</f>
        <v>앰틱스바이오</v>
      </c>
      <c r="H1409" s="59">
        <f>작성용!E1406</f>
        <v>1101115734820</v>
      </c>
      <c r="I1409" s="58" t="str">
        <f>작성용!F1406</f>
        <v>A01</v>
      </c>
      <c r="J1409" s="58">
        <f>작성용!G1406</f>
        <v>0</v>
      </c>
      <c r="K1409" s="58" t="str">
        <f>작성용!H1406</f>
        <v>-</v>
      </c>
      <c r="L1409" s="58" t="str">
        <f>작성용!N1406</f>
        <v>연말</v>
      </c>
      <c r="M1409" s="57" t="str">
        <f>작성용!U1406</f>
        <v>2024.09.30</v>
      </c>
      <c r="N1409" s="57">
        <f>작성용!V1406</f>
        <v>45649</v>
      </c>
      <c r="O1409" s="57">
        <f>작성용!W1406</f>
        <v>45670</v>
      </c>
      <c r="P1409" s="57" t="str">
        <f>작성용!X1406</f>
        <v>-</v>
      </c>
      <c r="Q1409" s="58" t="str">
        <f>작성용!AD1406</f>
        <v>이상민</v>
      </c>
      <c r="R1409" s="60">
        <f>작성용!AE1406</f>
        <v>1</v>
      </c>
      <c r="S1409" s="58" t="str">
        <f>작성용!AF1406</f>
        <v>이상민</v>
      </c>
      <c r="T1409" s="61" t="str">
        <f>작성용!AG1406</f>
        <v>김수현</v>
      </c>
      <c r="U1409" s="61" t="str">
        <f>작성용!AH1406</f>
        <v>김수현</v>
      </c>
      <c r="V1409" s="56">
        <f>작성용!AA1406</f>
        <v>202411</v>
      </c>
      <c r="W1409" s="58" t="str">
        <f>작성용!AC1406</f>
        <v>[X]일반기업</v>
      </c>
      <c r="X1409" s="58" t="str">
        <f>작성용!O1406</f>
        <v>김바위팀장</v>
      </c>
      <c r="Y1409" s="58" t="str">
        <f>작성용!P1406</f>
        <v>010-9782-6415</v>
      </c>
      <c r="Z1409" s="58" t="str">
        <f>작성용!Q1406</f>
        <v>bawhi.kim@alignedgenetics.com</v>
      </c>
      <c r="AA1409" s="56" t="str">
        <f>작성용!AJ1406</f>
        <v>회계반영</v>
      </c>
      <c r="AB1409" s="56">
        <f>작성용!AB1406</f>
        <v>0</v>
      </c>
    </row>
    <row r="1410" spans="1:28" s="12" customFormat="1" ht="16.5" hidden="1" customHeight="1" x14ac:dyDescent="0.3">
      <c r="A1410" s="54">
        <f>작성용!AL1407</f>
        <v>1406</v>
      </c>
      <c r="B1410" s="55" t="str">
        <f>작성용!AI1407</f>
        <v>-</v>
      </c>
      <c r="C1410" s="56" t="str">
        <f>작성용!AK1407</f>
        <v>개별종목</v>
      </c>
      <c r="D1410" s="57">
        <f>작성용!T1407</f>
        <v>45600</v>
      </c>
      <c r="E1410" s="58" t="str">
        <f>작성용!B1407</f>
        <v>얼라인드제네틱스(구,로고스바이오시스템스)</v>
      </c>
      <c r="F1410" s="58" t="str">
        <f>작성용!C1407</f>
        <v>재평가</v>
      </c>
      <c r="G1410" s="58" t="str">
        <f>작성용!D1407</f>
        <v>앰틱스바이오</v>
      </c>
      <c r="H1410" s="59">
        <f>작성용!E1407</f>
        <v>1101115734820</v>
      </c>
      <c r="I1410" s="58" t="str">
        <f>작성용!F1407</f>
        <v>A07</v>
      </c>
      <c r="J1410" s="58">
        <f>작성용!G1407</f>
        <v>1</v>
      </c>
      <c r="K1410" s="58" t="str">
        <f>작성용!H1407</f>
        <v>-</v>
      </c>
      <c r="L1410" s="58" t="str">
        <f>작성용!N1407</f>
        <v>연말</v>
      </c>
      <c r="M1410" s="57" t="str">
        <f>작성용!U1407</f>
        <v>2024.09.30</v>
      </c>
      <c r="N1410" s="57">
        <f>작성용!V1407</f>
        <v>45649</v>
      </c>
      <c r="O1410" s="57">
        <f>작성용!W1407</f>
        <v>45670</v>
      </c>
      <c r="P1410" s="57" t="str">
        <f>작성용!X1407</f>
        <v>-</v>
      </c>
      <c r="Q1410" s="58" t="str">
        <f>작성용!AD1407</f>
        <v>이상민</v>
      </c>
      <c r="R1410" s="60">
        <f>작성용!AE1407</f>
        <v>0</v>
      </c>
      <c r="S1410" s="58" t="str">
        <f>작성용!AF1407</f>
        <v>이상민</v>
      </c>
      <c r="T1410" s="61" t="str">
        <f>작성용!AG1407</f>
        <v>김수현</v>
      </c>
      <c r="U1410" s="61" t="str">
        <f>작성용!AH1407</f>
        <v>김수현</v>
      </c>
      <c r="V1410" s="56">
        <f>작성용!AA1407</f>
        <v>202411</v>
      </c>
      <c r="W1410" s="58" t="str">
        <f>작성용!AC1407</f>
        <v>[X]일반기업</v>
      </c>
      <c r="X1410" s="58" t="str">
        <f>작성용!O1407</f>
        <v>김바위팀장</v>
      </c>
      <c r="Y1410" s="58" t="str">
        <f>작성용!P1407</f>
        <v>010-9782-6415</v>
      </c>
      <c r="Z1410" s="58" t="str">
        <f>작성용!Q1407</f>
        <v>bawhi.kim@alignedgenetics.com</v>
      </c>
      <c r="AA1410" s="56" t="str">
        <f>작성용!AJ1407</f>
        <v>회계반영</v>
      </c>
      <c r="AB1410" s="56">
        <f>작성용!AB1407</f>
        <v>0</v>
      </c>
    </row>
    <row r="1411" spans="1:28" s="12" customFormat="1" ht="16.5" hidden="1" customHeight="1" x14ac:dyDescent="0.3">
      <c r="A1411" s="54">
        <f>작성용!AL1408</f>
        <v>1407</v>
      </c>
      <c r="B1411" s="55" t="str">
        <f>작성용!AI1408</f>
        <v>-</v>
      </c>
      <c r="C1411" s="56" t="str">
        <f>작성용!AK1408</f>
        <v>개별종목</v>
      </c>
      <c r="D1411" s="57">
        <f>작성용!T1408</f>
        <v>45600</v>
      </c>
      <c r="E1411" s="58" t="str">
        <f>작성용!B1408</f>
        <v>얼라인드제네틱스(구,로고스바이오시스템스)</v>
      </c>
      <c r="F1411" s="58" t="str">
        <f>작성용!C1408</f>
        <v>재평가</v>
      </c>
      <c r="G1411" s="58" t="str">
        <f>작성용!D1408</f>
        <v>큐렉스</v>
      </c>
      <c r="H1411" s="59">
        <f>작성용!E1408</f>
        <v>1101117158482</v>
      </c>
      <c r="I1411" s="58" t="str">
        <f>작성용!F1408</f>
        <v>A01</v>
      </c>
      <c r="J1411" s="58">
        <f>작성용!G1408</f>
        <v>0</v>
      </c>
      <c r="K1411" s="58" t="str">
        <f>작성용!H1408</f>
        <v>-</v>
      </c>
      <c r="L1411" s="58" t="str">
        <f>작성용!N1408</f>
        <v>연말</v>
      </c>
      <c r="M1411" s="57" t="str">
        <f>작성용!U1408</f>
        <v>2024.09.30</v>
      </c>
      <c r="N1411" s="57">
        <f>작성용!V1408</f>
        <v>45649</v>
      </c>
      <c r="O1411" s="57">
        <f>작성용!W1408</f>
        <v>45670</v>
      </c>
      <c r="P1411" s="57" t="str">
        <f>작성용!X1408</f>
        <v>-</v>
      </c>
      <c r="Q1411" s="58" t="str">
        <f>작성용!AD1408</f>
        <v>오수현</v>
      </c>
      <c r="R1411" s="60">
        <f>작성용!AE1408</f>
        <v>1</v>
      </c>
      <c r="S1411" s="58" t="str">
        <f>작성용!AF1408</f>
        <v>오수현</v>
      </c>
      <c r="T1411" s="61" t="str">
        <f>작성용!AG1408</f>
        <v>김수현</v>
      </c>
      <c r="U1411" s="61" t="str">
        <f>작성용!AH1408</f>
        <v>김수현</v>
      </c>
      <c r="V1411" s="56">
        <f>작성용!AA1408</f>
        <v>202411</v>
      </c>
      <c r="W1411" s="58" t="str">
        <f>작성용!AC1408</f>
        <v>[X]일반기업</v>
      </c>
      <c r="X1411" s="58" t="str">
        <f>작성용!O1408</f>
        <v>김바위팀장</v>
      </c>
      <c r="Y1411" s="58" t="str">
        <f>작성용!P1408</f>
        <v>010-9782-6415</v>
      </c>
      <c r="Z1411" s="58" t="str">
        <f>작성용!Q1408</f>
        <v>bawhi.kim@alignedgenetics.com</v>
      </c>
      <c r="AA1411" s="56" t="str">
        <f>작성용!AJ1408</f>
        <v>회계반영</v>
      </c>
      <c r="AB1411" s="56">
        <f>작성용!AB1408</f>
        <v>0</v>
      </c>
    </row>
    <row r="1412" spans="1:28" s="12" customFormat="1" ht="16.5" hidden="1" customHeight="1" x14ac:dyDescent="0.3">
      <c r="A1412" s="54">
        <f>작성용!AL1409</f>
        <v>1408</v>
      </c>
      <c r="B1412" s="55" t="str">
        <f>작성용!AI1409</f>
        <v>-</v>
      </c>
      <c r="C1412" s="56" t="str">
        <f>작성용!AK1409</f>
        <v>개별종목</v>
      </c>
      <c r="D1412" s="57">
        <f>작성용!T1409</f>
        <v>45600</v>
      </c>
      <c r="E1412" s="58" t="str">
        <f>작성용!B1409</f>
        <v>얼라인드제네틱스(구,로고스바이오시스템스)</v>
      </c>
      <c r="F1412" s="58" t="str">
        <f>작성용!C1409</f>
        <v>재평가</v>
      </c>
      <c r="G1412" s="58" t="str">
        <f>작성용!D1409</f>
        <v>큐렉스</v>
      </c>
      <c r="H1412" s="59">
        <f>작성용!E1409</f>
        <v>1101117158482</v>
      </c>
      <c r="I1412" s="58" t="str">
        <f>작성용!F1409</f>
        <v>A07</v>
      </c>
      <c r="J1412" s="58">
        <f>작성용!G1409</f>
        <v>0</v>
      </c>
      <c r="K1412" s="58" t="str">
        <f>작성용!H1409</f>
        <v>-</v>
      </c>
      <c r="L1412" s="58" t="str">
        <f>작성용!N1409</f>
        <v>연말</v>
      </c>
      <c r="M1412" s="57" t="str">
        <f>작성용!U1409</f>
        <v>2024.09.30</v>
      </c>
      <c r="N1412" s="57">
        <f>작성용!V1409</f>
        <v>45649</v>
      </c>
      <c r="O1412" s="57">
        <f>작성용!W1409</f>
        <v>45670</v>
      </c>
      <c r="P1412" s="57" t="str">
        <f>작성용!X1409</f>
        <v>-</v>
      </c>
      <c r="Q1412" s="58" t="str">
        <f>작성용!AD1409</f>
        <v>오수현</v>
      </c>
      <c r="R1412" s="60">
        <f>작성용!AE1409</f>
        <v>0</v>
      </c>
      <c r="S1412" s="58" t="str">
        <f>작성용!AF1409</f>
        <v>오수현</v>
      </c>
      <c r="T1412" s="61" t="str">
        <f>작성용!AG1409</f>
        <v>김수현</v>
      </c>
      <c r="U1412" s="61" t="str">
        <f>작성용!AH1409</f>
        <v>김수현</v>
      </c>
      <c r="V1412" s="56">
        <f>작성용!AA1409</f>
        <v>202411</v>
      </c>
      <c r="W1412" s="58" t="str">
        <f>작성용!AC1409</f>
        <v>[X]일반기업</v>
      </c>
      <c r="X1412" s="58" t="str">
        <f>작성용!O1409</f>
        <v>김바위팀장</v>
      </c>
      <c r="Y1412" s="58" t="str">
        <f>작성용!P1409</f>
        <v>010-9782-6415</v>
      </c>
      <c r="Z1412" s="58" t="str">
        <f>작성용!Q1409</f>
        <v>bawhi.kim@alignedgenetics.com</v>
      </c>
      <c r="AA1412" s="56" t="str">
        <f>작성용!AJ1409</f>
        <v>회계반영</v>
      </c>
      <c r="AB1412" s="56">
        <f>작성용!AB1409</f>
        <v>0</v>
      </c>
    </row>
    <row r="1413" spans="1:28" s="12" customFormat="1" ht="16.5" hidden="1" customHeight="1" x14ac:dyDescent="0.3">
      <c r="A1413" s="54">
        <f>작성용!AL1410</f>
        <v>1409</v>
      </c>
      <c r="B1413" s="55" t="str">
        <f>작성용!AI1410</f>
        <v>-</v>
      </c>
      <c r="C1413" s="56" t="str">
        <f>작성용!AK1410</f>
        <v>개별종목</v>
      </c>
      <c r="D1413" s="57">
        <f>작성용!T1410</f>
        <v>45600</v>
      </c>
      <c r="E1413" s="58" t="str">
        <f>작성용!B1410</f>
        <v>얼라인드제네틱스(구,로고스바이오시스템스)</v>
      </c>
      <c r="F1413" s="58" t="str">
        <f>작성용!C1410</f>
        <v>재평가</v>
      </c>
      <c r="G1413" s="58" t="str">
        <f>작성용!D1410</f>
        <v>뉴라클제네틱스</v>
      </c>
      <c r="H1413" s="59">
        <f>작성용!E1410</f>
        <v>1101116750867</v>
      </c>
      <c r="I1413" s="58" t="str">
        <f>작성용!F1410</f>
        <v>A01</v>
      </c>
      <c r="J1413" s="58">
        <f>작성용!G1410</f>
        <v>0</v>
      </c>
      <c r="K1413" s="58" t="str">
        <f>작성용!H1410</f>
        <v>-</v>
      </c>
      <c r="L1413" s="58" t="str">
        <f>작성용!N1410</f>
        <v>연말</v>
      </c>
      <c r="M1413" s="57" t="str">
        <f>작성용!U1410</f>
        <v>2024.09.30</v>
      </c>
      <c r="N1413" s="57">
        <f>작성용!V1410</f>
        <v>45649</v>
      </c>
      <c r="O1413" s="57">
        <f>작성용!W1410</f>
        <v>45670</v>
      </c>
      <c r="P1413" s="57" t="str">
        <f>작성용!X1410</f>
        <v>-</v>
      </c>
      <c r="Q1413" s="58" t="str">
        <f>작성용!AD1410</f>
        <v>김예림</v>
      </c>
      <c r="R1413" s="60">
        <f>작성용!AE1410</f>
        <v>1</v>
      </c>
      <c r="S1413" s="58" t="str">
        <f>작성용!AF1410</f>
        <v>김예림</v>
      </c>
      <c r="T1413" s="61" t="str">
        <f>작성용!AG1410</f>
        <v>김수현</v>
      </c>
      <c r="U1413" s="61" t="str">
        <f>작성용!AH1410</f>
        <v>김수현</v>
      </c>
      <c r="V1413" s="56">
        <f>작성용!AA1410</f>
        <v>202411</v>
      </c>
      <c r="W1413" s="58" t="str">
        <f>작성용!AC1410</f>
        <v>[X]일반기업</v>
      </c>
      <c r="X1413" s="58" t="str">
        <f>작성용!O1410</f>
        <v>김바위팀장</v>
      </c>
      <c r="Y1413" s="58" t="str">
        <f>작성용!P1410</f>
        <v>010-9782-6415</v>
      </c>
      <c r="Z1413" s="58" t="str">
        <f>작성용!Q1410</f>
        <v>bawhi.kim@alignedgenetics.com</v>
      </c>
      <c r="AA1413" s="56" t="str">
        <f>작성용!AJ1410</f>
        <v>회계반영</v>
      </c>
      <c r="AB1413" s="56">
        <f>작성용!AB1410</f>
        <v>0</v>
      </c>
    </row>
    <row r="1414" spans="1:28" s="12" customFormat="1" ht="16.5" hidden="1" customHeight="1" x14ac:dyDescent="0.3">
      <c r="A1414" s="54">
        <f>작성용!AL1411</f>
        <v>1410</v>
      </c>
      <c r="B1414" s="55" t="str">
        <f>작성용!AI1411</f>
        <v>-</v>
      </c>
      <c r="C1414" s="56" t="str">
        <f>작성용!AK1411</f>
        <v>개별종목</v>
      </c>
      <c r="D1414" s="57">
        <f>작성용!T1411</f>
        <v>45600</v>
      </c>
      <c r="E1414" s="58" t="str">
        <f>작성용!B1411</f>
        <v>얼라인드제네틱스(구,로고스바이오시스템스)</v>
      </c>
      <c r="F1414" s="58" t="str">
        <f>작성용!C1411</f>
        <v>재평가</v>
      </c>
      <c r="G1414" s="58" t="str">
        <f>작성용!D1411</f>
        <v>뉴라클제네틱스</v>
      </c>
      <c r="H1414" s="59">
        <f>작성용!E1411</f>
        <v>1101116750867</v>
      </c>
      <c r="I1414" s="58" t="str">
        <f>작성용!F1411</f>
        <v>A07</v>
      </c>
      <c r="J1414" s="58">
        <f>작성용!G1411</f>
        <v>0</v>
      </c>
      <c r="K1414" s="58" t="str">
        <f>작성용!H1411</f>
        <v>-</v>
      </c>
      <c r="L1414" s="58" t="str">
        <f>작성용!N1411</f>
        <v>연말</v>
      </c>
      <c r="M1414" s="57" t="str">
        <f>작성용!U1411</f>
        <v>2024.09.30</v>
      </c>
      <c r="N1414" s="57">
        <f>작성용!V1411</f>
        <v>45649</v>
      </c>
      <c r="O1414" s="57">
        <f>작성용!W1411</f>
        <v>45670</v>
      </c>
      <c r="P1414" s="57" t="str">
        <f>작성용!X1411</f>
        <v>-</v>
      </c>
      <c r="Q1414" s="58" t="str">
        <f>작성용!AD1411</f>
        <v>김예림</v>
      </c>
      <c r="R1414" s="60">
        <f>작성용!AE1411</f>
        <v>0</v>
      </c>
      <c r="S1414" s="58" t="str">
        <f>작성용!AF1411</f>
        <v>김예림</v>
      </c>
      <c r="T1414" s="61" t="str">
        <f>작성용!AG1411</f>
        <v>김수현</v>
      </c>
      <c r="U1414" s="61" t="str">
        <f>작성용!AH1411</f>
        <v>김수현</v>
      </c>
      <c r="V1414" s="56">
        <f>작성용!AA1411</f>
        <v>202411</v>
      </c>
      <c r="W1414" s="58" t="str">
        <f>작성용!AC1411</f>
        <v>[X]일반기업</v>
      </c>
      <c r="X1414" s="58" t="str">
        <f>작성용!O1411</f>
        <v>김바위팀장</v>
      </c>
      <c r="Y1414" s="58" t="str">
        <f>작성용!P1411</f>
        <v>010-9782-6415</v>
      </c>
      <c r="Z1414" s="58" t="str">
        <f>작성용!Q1411</f>
        <v>bawhi.kim@alignedgenetics.com</v>
      </c>
      <c r="AA1414" s="56" t="str">
        <f>작성용!AJ1411</f>
        <v>회계반영</v>
      </c>
      <c r="AB1414" s="56">
        <f>작성용!AB1411</f>
        <v>0</v>
      </c>
    </row>
    <row r="1415" spans="1:28" s="12" customFormat="1" ht="16.5" hidden="1" customHeight="1" x14ac:dyDescent="0.3">
      <c r="A1415" s="54">
        <f>작성용!AL1412</f>
        <v>1411</v>
      </c>
      <c r="B1415" s="55" t="str">
        <f>작성용!AI1412</f>
        <v>-</v>
      </c>
      <c r="C1415" s="56" t="str">
        <f>작성용!AK1412</f>
        <v>개별종목</v>
      </c>
      <c r="D1415" s="57">
        <f>작성용!T1412</f>
        <v>45600</v>
      </c>
      <c r="E1415" s="58" t="str">
        <f>작성용!B1412</f>
        <v>얼라인드제네틱스(구,로고스바이오시스템스)</v>
      </c>
      <c r="F1415" s="58" t="str">
        <f>작성용!C1412</f>
        <v>재평가</v>
      </c>
      <c r="G1415" s="58" t="str">
        <f>작성용!D1412</f>
        <v>Ring Therapeutics</v>
      </c>
      <c r="H1415" s="59" t="str">
        <f>작성용!E1412</f>
        <v>KBP2021110034</v>
      </c>
      <c r="I1415" s="58" t="str">
        <f>작성용!F1412</f>
        <v>A01</v>
      </c>
      <c r="J1415" s="58">
        <f>작성용!G1412</f>
        <v>0</v>
      </c>
      <c r="K1415" s="58" t="str">
        <f>작성용!H1412</f>
        <v>-</v>
      </c>
      <c r="L1415" s="58" t="str">
        <f>작성용!N1412</f>
        <v>연말</v>
      </c>
      <c r="M1415" s="57" t="str">
        <f>작성용!U1412</f>
        <v>2024.09.30</v>
      </c>
      <c r="N1415" s="57">
        <f>작성용!V1412</f>
        <v>45649</v>
      </c>
      <c r="O1415" s="57">
        <f>작성용!W1412</f>
        <v>45670</v>
      </c>
      <c r="P1415" s="57" t="str">
        <f>작성용!X1412</f>
        <v>-</v>
      </c>
      <c r="Q1415" s="58" t="str">
        <f>작성용!AD1412</f>
        <v>김수현</v>
      </c>
      <c r="R1415" s="60">
        <f>작성용!AE1412</f>
        <v>1.3</v>
      </c>
      <c r="S1415" s="58" t="str">
        <f>작성용!AF1412</f>
        <v>김수현</v>
      </c>
      <c r="T1415" s="61" t="str">
        <f>작성용!AG1412</f>
        <v>김수현</v>
      </c>
      <c r="U1415" s="61" t="str">
        <f>작성용!AH1412</f>
        <v>김수현</v>
      </c>
      <c r="V1415" s="56">
        <f>작성용!AA1412</f>
        <v>202411</v>
      </c>
      <c r="W1415" s="58" t="str">
        <f>작성용!AC1412</f>
        <v>[X]일반기업</v>
      </c>
      <c r="X1415" s="58" t="str">
        <f>작성용!O1412</f>
        <v>김바위팀장</v>
      </c>
      <c r="Y1415" s="58" t="str">
        <f>작성용!P1412</f>
        <v>010-9782-6415</v>
      </c>
      <c r="Z1415" s="58" t="str">
        <f>작성용!Q1412</f>
        <v>bawhi.kim@alignedgenetics.com</v>
      </c>
      <c r="AA1415" s="56" t="str">
        <f>작성용!AJ1412</f>
        <v>회계반영</v>
      </c>
      <c r="AB1415" s="56">
        <f>작성용!AB1412</f>
        <v>0</v>
      </c>
    </row>
    <row r="1416" spans="1:28" s="12" customFormat="1" ht="16.5" hidden="1" customHeight="1" x14ac:dyDescent="0.3">
      <c r="A1416" s="54">
        <f>작성용!AL1413</f>
        <v>1412</v>
      </c>
      <c r="B1416" s="55" t="str">
        <f>작성용!AI1413</f>
        <v>-</v>
      </c>
      <c r="C1416" s="56" t="str">
        <f>작성용!AK1413</f>
        <v>개별종목</v>
      </c>
      <c r="D1416" s="57">
        <f>작성용!T1413</f>
        <v>45600</v>
      </c>
      <c r="E1416" s="58" t="str">
        <f>작성용!B1413</f>
        <v>얼라인드제네틱스(구,로고스바이오시스템스)</v>
      </c>
      <c r="F1416" s="58" t="str">
        <f>작성용!C1413</f>
        <v>재평가</v>
      </c>
      <c r="G1416" s="58" t="str">
        <f>작성용!D1413</f>
        <v>Ring Therapeutics</v>
      </c>
      <c r="H1416" s="59" t="str">
        <f>작성용!E1413</f>
        <v>KBP2021110034</v>
      </c>
      <c r="I1416" s="58" t="str">
        <f>작성용!F1413</f>
        <v>A05</v>
      </c>
      <c r="J1416" s="58">
        <f>작성용!G1413</f>
        <v>0</v>
      </c>
      <c r="K1416" s="58" t="str">
        <f>작성용!H1413</f>
        <v>-</v>
      </c>
      <c r="L1416" s="58" t="str">
        <f>작성용!N1413</f>
        <v>연말</v>
      </c>
      <c r="M1416" s="57" t="str">
        <f>작성용!U1413</f>
        <v>2024.09.30</v>
      </c>
      <c r="N1416" s="57">
        <f>작성용!V1413</f>
        <v>45649</v>
      </c>
      <c r="O1416" s="57">
        <f>작성용!W1413</f>
        <v>45670</v>
      </c>
      <c r="P1416" s="57" t="str">
        <f>작성용!X1413</f>
        <v>-</v>
      </c>
      <c r="Q1416" s="58" t="str">
        <f>작성용!AD1413</f>
        <v>김수현</v>
      </c>
      <c r="R1416" s="60">
        <f>작성용!AE1413</f>
        <v>0</v>
      </c>
      <c r="S1416" s="58" t="str">
        <f>작성용!AF1413</f>
        <v>김수현</v>
      </c>
      <c r="T1416" s="61" t="str">
        <f>작성용!AG1413</f>
        <v>김수현</v>
      </c>
      <c r="U1416" s="61" t="str">
        <f>작성용!AH1413</f>
        <v>김수현</v>
      </c>
      <c r="V1416" s="56">
        <f>작성용!AA1413</f>
        <v>202411</v>
      </c>
      <c r="W1416" s="58" t="str">
        <f>작성용!AC1413</f>
        <v>[X]일반기업</v>
      </c>
      <c r="X1416" s="58" t="str">
        <f>작성용!O1413</f>
        <v>김바위팀장</v>
      </c>
      <c r="Y1416" s="58" t="str">
        <f>작성용!P1413</f>
        <v>010-9782-6415</v>
      </c>
      <c r="Z1416" s="58" t="str">
        <f>작성용!Q1413</f>
        <v>bawhi.kim@alignedgenetics.com</v>
      </c>
      <c r="AA1416" s="56" t="str">
        <f>작성용!AJ1413</f>
        <v>회계반영</v>
      </c>
      <c r="AB1416" s="56">
        <f>작성용!AB1413</f>
        <v>0</v>
      </c>
    </row>
    <row r="1417" spans="1:28" s="12" customFormat="1" ht="16.5" hidden="1" customHeight="1" x14ac:dyDescent="0.3">
      <c r="A1417" s="54">
        <f>작성용!AL1414</f>
        <v>1413</v>
      </c>
      <c r="B1417" s="55" t="str">
        <f>작성용!AI1414</f>
        <v>-</v>
      </c>
      <c r="C1417" s="56" t="str">
        <f>작성용!AK1414</f>
        <v>개별종목</v>
      </c>
      <c r="D1417" s="57">
        <f>작성용!T1414</f>
        <v>45600</v>
      </c>
      <c r="E1417" s="58" t="str">
        <f>작성용!B1414</f>
        <v>얼라인드제네틱스(구,로고스바이오시스템스)</v>
      </c>
      <c r="F1417" s="58" t="str">
        <f>작성용!C1414</f>
        <v>재평가</v>
      </c>
      <c r="G1417" s="58" t="str">
        <f>작성용!D1414</f>
        <v>Generate Biomedicines</v>
      </c>
      <c r="H1417" s="59" t="str">
        <f>작성용!E1414</f>
        <v>KBP2021110049</v>
      </c>
      <c r="I1417" s="58" t="str">
        <f>작성용!F1414</f>
        <v>A01</v>
      </c>
      <c r="J1417" s="58">
        <f>작성용!G1414</f>
        <v>0</v>
      </c>
      <c r="K1417" s="58" t="str">
        <f>작성용!H1414</f>
        <v>-</v>
      </c>
      <c r="L1417" s="58" t="str">
        <f>작성용!N1414</f>
        <v>연말</v>
      </c>
      <c r="M1417" s="57" t="str">
        <f>작성용!U1414</f>
        <v>2024.09.30</v>
      </c>
      <c r="N1417" s="57">
        <f>작성용!V1414</f>
        <v>45649</v>
      </c>
      <c r="O1417" s="57">
        <f>작성용!W1414</f>
        <v>45670</v>
      </c>
      <c r="P1417" s="57" t="str">
        <f>작성용!X1414</f>
        <v>-</v>
      </c>
      <c r="Q1417" s="58" t="str">
        <f>작성용!AD1414</f>
        <v>변혜진</v>
      </c>
      <c r="R1417" s="60">
        <f>작성용!AE1414</f>
        <v>1</v>
      </c>
      <c r="S1417" s="58" t="str">
        <f>작성용!AF1414</f>
        <v>변혜진</v>
      </c>
      <c r="T1417" s="61" t="str">
        <f>작성용!AG1414</f>
        <v>김수현</v>
      </c>
      <c r="U1417" s="61" t="str">
        <f>작성용!AH1414</f>
        <v>김수현</v>
      </c>
      <c r="V1417" s="56">
        <f>작성용!AA1414</f>
        <v>202411</v>
      </c>
      <c r="W1417" s="58" t="str">
        <f>작성용!AC1414</f>
        <v>[X]일반기업</v>
      </c>
      <c r="X1417" s="58" t="str">
        <f>작성용!O1414</f>
        <v>김바위팀장</v>
      </c>
      <c r="Y1417" s="58" t="str">
        <f>작성용!P1414</f>
        <v>010-9782-6415</v>
      </c>
      <c r="Z1417" s="58" t="str">
        <f>작성용!Q1414</f>
        <v>bawhi.kim@alignedgenetics.com</v>
      </c>
      <c r="AA1417" s="56" t="str">
        <f>작성용!AJ1414</f>
        <v>회계반영</v>
      </c>
      <c r="AB1417" s="56">
        <f>작성용!AB1414</f>
        <v>0</v>
      </c>
    </row>
    <row r="1418" spans="1:28" s="12" customFormat="1" ht="16.5" hidden="1" customHeight="1" x14ac:dyDescent="0.3">
      <c r="A1418" s="54">
        <f>작성용!AL1415</f>
        <v>1414</v>
      </c>
      <c r="B1418" s="55" t="str">
        <f>작성용!AI1415</f>
        <v>-</v>
      </c>
      <c r="C1418" s="56" t="str">
        <f>작성용!AK1415</f>
        <v>개별종목</v>
      </c>
      <c r="D1418" s="57">
        <f>작성용!T1415</f>
        <v>45600</v>
      </c>
      <c r="E1418" s="58" t="str">
        <f>작성용!B1415</f>
        <v>얼라인드제네틱스(구,로고스바이오시스템스)</v>
      </c>
      <c r="F1418" s="58" t="str">
        <f>작성용!C1415</f>
        <v>재평가</v>
      </c>
      <c r="G1418" s="58" t="str">
        <f>작성용!D1415</f>
        <v>Generate Biomedicines</v>
      </c>
      <c r="H1418" s="59" t="str">
        <f>작성용!E1415</f>
        <v>KBP2021110049</v>
      </c>
      <c r="I1418" s="58" t="str">
        <f>작성용!F1415</f>
        <v>A05</v>
      </c>
      <c r="J1418" s="58">
        <f>작성용!G1415</f>
        <v>1</v>
      </c>
      <c r="K1418" s="58" t="str">
        <f>작성용!H1415</f>
        <v>-</v>
      </c>
      <c r="L1418" s="58" t="str">
        <f>작성용!N1415</f>
        <v>연말</v>
      </c>
      <c r="M1418" s="57" t="str">
        <f>작성용!U1415</f>
        <v>2024.09.30</v>
      </c>
      <c r="N1418" s="57">
        <f>작성용!V1415</f>
        <v>45649</v>
      </c>
      <c r="O1418" s="57">
        <f>작성용!W1415</f>
        <v>45670</v>
      </c>
      <c r="P1418" s="57" t="str">
        <f>작성용!X1415</f>
        <v>-</v>
      </c>
      <c r="Q1418" s="58" t="str">
        <f>작성용!AD1415</f>
        <v>변혜진</v>
      </c>
      <c r="R1418" s="60">
        <f>작성용!AE1415</f>
        <v>0</v>
      </c>
      <c r="S1418" s="58" t="str">
        <f>작성용!AF1415</f>
        <v>변혜진</v>
      </c>
      <c r="T1418" s="61" t="str">
        <f>작성용!AG1415</f>
        <v>김수현</v>
      </c>
      <c r="U1418" s="61" t="str">
        <f>작성용!AH1415</f>
        <v>김수현</v>
      </c>
      <c r="V1418" s="56">
        <f>작성용!AA1415</f>
        <v>202411</v>
      </c>
      <c r="W1418" s="58" t="str">
        <f>작성용!AC1415</f>
        <v>[X]일반기업</v>
      </c>
      <c r="X1418" s="58" t="str">
        <f>작성용!O1415</f>
        <v>김바위팀장</v>
      </c>
      <c r="Y1418" s="58" t="str">
        <f>작성용!P1415</f>
        <v>010-9782-6415</v>
      </c>
      <c r="Z1418" s="58" t="str">
        <f>작성용!Q1415</f>
        <v>bawhi.kim@alignedgenetics.com</v>
      </c>
      <c r="AA1418" s="56" t="str">
        <f>작성용!AJ1415</f>
        <v>회계반영</v>
      </c>
      <c r="AB1418" s="56">
        <f>작성용!AB1415</f>
        <v>0</v>
      </c>
    </row>
    <row r="1419" spans="1:28" s="12" customFormat="1" ht="16.5" hidden="1" customHeight="1" x14ac:dyDescent="0.3">
      <c r="A1419" s="54">
        <f>작성용!AL1416</f>
        <v>1415</v>
      </c>
      <c r="B1419" s="55" t="str">
        <f>작성용!AI1416</f>
        <v>-</v>
      </c>
      <c r="C1419" s="56" t="str">
        <f>작성용!AK1416</f>
        <v>개별종목</v>
      </c>
      <c r="D1419" s="57">
        <f>작성용!T1416</f>
        <v>45600</v>
      </c>
      <c r="E1419" s="58" t="str">
        <f>작성용!B1416</f>
        <v>얼라인드제네틱스(구,로고스바이오시스템스)</v>
      </c>
      <c r="F1419" s="58" t="str">
        <f>작성용!C1416</f>
        <v>재평가</v>
      </c>
      <c r="G1419" s="58" t="str">
        <f>작성용!D1416</f>
        <v>파트너스3호글로벌헬스케어사모투자</v>
      </c>
      <c r="H1419" s="59">
        <f>작성용!E1416</f>
        <v>1101130029496</v>
      </c>
      <c r="I1419" s="58" t="str">
        <f>작성용!F1416</f>
        <v>B01</v>
      </c>
      <c r="J1419" s="58">
        <f>작성용!G1416</f>
        <v>0</v>
      </c>
      <c r="K1419" s="58" t="str">
        <f>작성용!H1416</f>
        <v>-</v>
      </c>
      <c r="L1419" s="58" t="str">
        <f>작성용!N1416</f>
        <v>연말</v>
      </c>
      <c r="M1419" s="57" t="str">
        <f>작성용!U1416</f>
        <v>2024.09.30</v>
      </c>
      <c r="N1419" s="57">
        <f>작성용!V1416</f>
        <v>45649</v>
      </c>
      <c r="O1419" s="57">
        <f>작성용!W1416</f>
        <v>45670</v>
      </c>
      <c r="P1419" s="57" t="str">
        <f>작성용!X1416</f>
        <v>-</v>
      </c>
      <c r="Q1419" s="58" t="str">
        <f>작성용!AD1416</f>
        <v>김수현</v>
      </c>
      <c r="R1419" s="60">
        <f>작성용!AE1416</f>
        <v>1</v>
      </c>
      <c r="S1419" s="58" t="str">
        <f>작성용!AF1416</f>
        <v>김수현</v>
      </c>
      <c r="T1419" s="61" t="str">
        <f>작성용!AG1416</f>
        <v>김수현</v>
      </c>
      <c r="U1419" s="61" t="str">
        <f>작성용!AH1416</f>
        <v>김수현</v>
      </c>
      <c r="V1419" s="56">
        <f>작성용!AA1416</f>
        <v>202411</v>
      </c>
      <c r="W1419" s="58" t="str">
        <f>작성용!AC1416</f>
        <v>[X]일반기업</v>
      </c>
      <c r="X1419" s="58" t="str">
        <f>작성용!O1416</f>
        <v>김바위팀장</v>
      </c>
      <c r="Y1419" s="58" t="str">
        <f>작성용!P1416</f>
        <v>010-9782-6415</v>
      </c>
      <c r="Z1419" s="58" t="str">
        <f>작성용!Q1416</f>
        <v>bawhi.kim@alignedgenetics.com</v>
      </c>
      <c r="AA1419" s="56" t="str">
        <f>작성용!AJ1416</f>
        <v>회계반영</v>
      </c>
      <c r="AB1419" s="56">
        <f>작성용!AB1416</f>
        <v>0</v>
      </c>
    </row>
    <row r="1420" spans="1:28" s="12" customFormat="1" ht="16.5" hidden="1" customHeight="1" x14ac:dyDescent="0.3">
      <c r="A1420" s="54">
        <f>작성용!AL1417</f>
        <v>1416</v>
      </c>
      <c r="B1420" s="55" t="str">
        <f>작성용!AI1417</f>
        <v>-</v>
      </c>
      <c r="C1420" s="56" t="str">
        <f>작성용!AK1417</f>
        <v>기초자산</v>
      </c>
      <c r="D1420" s="57" t="str">
        <f>작성용!T1417</f>
        <v>얼라인드제네틱스(구,로고스바이오시스템스)펀드(기초자산)</v>
      </c>
      <c r="E1420" s="58" t="str">
        <f>작성용!B1417</f>
        <v>파트너스3호글로벌헬스케어사모투자</v>
      </c>
      <c r="F1420" s="58" t="str">
        <f>작성용!C1417</f>
        <v>재평가</v>
      </c>
      <c r="G1420" s="58" t="str">
        <f>작성용!D1417</f>
        <v>Partners Investment Affamed Limited</v>
      </c>
      <c r="H1420" s="59" t="str">
        <f>작성용!E1417</f>
        <v>KBP2021110011</v>
      </c>
      <c r="I1420" s="58" t="str">
        <f>작성용!F1417</f>
        <v>A01</v>
      </c>
      <c r="J1420" s="58">
        <f>작성용!G1417</f>
        <v>0</v>
      </c>
      <c r="K1420" s="58" t="str">
        <f>작성용!H1417</f>
        <v>-</v>
      </c>
      <c r="L1420" s="58" t="str">
        <f>작성용!N1417</f>
        <v>연말</v>
      </c>
      <c r="M1420" s="57" t="str">
        <f>작성용!U1417</f>
        <v>2024.09.30</v>
      </c>
      <c r="N1420" s="57">
        <f>작성용!V1417</f>
        <v>45649</v>
      </c>
      <c r="O1420" s="57" t="str">
        <f>작성용!W1417</f>
        <v>보고서제공X</v>
      </c>
      <c r="P1420" s="57" t="str">
        <f>작성용!X1417</f>
        <v>-</v>
      </c>
      <c r="Q1420" s="58" t="str">
        <f>작성용!AD1417</f>
        <v>김수현</v>
      </c>
      <c r="R1420" s="60">
        <f>작성용!AE1417</f>
        <v>0.4</v>
      </c>
      <c r="S1420" s="58" t="str">
        <f>작성용!AF1417</f>
        <v>김수현</v>
      </c>
      <c r="T1420" s="61" t="str">
        <f>작성용!AG1417</f>
        <v>-</v>
      </c>
      <c r="U1420" s="61" t="str">
        <f>작성용!AH1417</f>
        <v>-</v>
      </c>
      <c r="V1420" s="56">
        <f>작성용!AA1417</f>
        <v>202411</v>
      </c>
      <c r="W1420" s="58" t="str">
        <f>작성용!AC1417</f>
        <v>[6]기타기관펀드(기초자산)</v>
      </c>
      <c r="X1420" s="58">
        <f>작성용!O1417</f>
        <v>0</v>
      </c>
      <c r="Y1420" s="58">
        <f>작성용!P1417</f>
        <v>0</v>
      </c>
      <c r="Z1420" s="58">
        <f>작성용!Q1417</f>
        <v>0</v>
      </c>
      <c r="AA1420" s="56" t="str">
        <f>작성용!AJ1417</f>
        <v>-</v>
      </c>
      <c r="AB1420" s="56">
        <f>작성용!AB1417</f>
        <v>0</v>
      </c>
    </row>
    <row r="1421" spans="1:28" s="12" customFormat="1" ht="16.5" hidden="1" customHeight="1" x14ac:dyDescent="0.3">
      <c r="A1421" s="54">
        <f>작성용!AL1418</f>
        <v>1417</v>
      </c>
      <c r="B1421" s="55" t="str">
        <f>작성용!AI1418</f>
        <v>-</v>
      </c>
      <c r="C1421" s="56" t="str">
        <f>작성용!AK1418</f>
        <v>기초자산</v>
      </c>
      <c r="D1421" s="57" t="str">
        <f>작성용!T1418</f>
        <v>얼라인드제네틱스(구,로고스바이오시스템스)펀드(기초자산)</v>
      </c>
      <c r="E1421" s="58" t="str">
        <f>작성용!B1418</f>
        <v>파트너스3호글로벌헬스케어사모투자</v>
      </c>
      <c r="F1421" s="58" t="str">
        <f>작성용!C1418</f>
        <v>재평가</v>
      </c>
      <c r="G1421" s="58" t="str">
        <f>작성용!D1418</f>
        <v>AFFAMED THERAPEUTICS LIMITED</v>
      </c>
      <c r="H1421" s="59" t="str">
        <f>작성용!E1418</f>
        <v>KBP2021110050</v>
      </c>
      <c r="I1421" s="58" t="str">
        <f>작성용!F1418</f>
        <v>A01</v>
      </c>
      <c r="J1421" s="58">
        <f>작성용!G1418</f>
        <v>0</v>
      </c>
      <c r="K1421" s="58" t="str">
        <f>작성용!H1418</f>
        <v>-</v>
      </c>
      <c r="L1421" s="58" t="str">
        <f>작성용!N1418</f>
        <v>연말</v>
      </c>
      <c r="M1421" s="57" t="str">
        <f>작성용!U1418</f>
        <v>2024.09.30</v>
      </c>
      <c r="N1421" s="57">
        <f>작성용!V1418</f>
        <v>45649</v>
      </c>
      <c r="O1421" s="57" t="str">
        <f>작성용!W1418</f>
        <v>보고서제공X</v>
      </c>
      <c r="P1421" s="57" t="str">
        <f>작성용!X1418</f>
        <v>-</v>
      </c>
      <c r="Q1421" s="58" t="str">
        <f>작성용!AD1418</f>
        <v>김수현</v>
      </c>
      <c r="R1421" s="60">
        <f>작성용!AE1418</f>
        <v>0</v>
      </c>
      <c r="S1421" s="58" t="str">
        <f>작성용!AF1418</f>
        <v>김수현</v>
      </c>
      <c r="T1421" s="61" t="str">
        <f>작성용!AG1418</f>
        <v>-</v>
      </c>
      <c r="U1421" s="61" t="str">
        <f>작성용!AH1418</f>
        <v>-</v>
      </c>
      <c r="V1421" s="56">
        <f>작성용!AA1418</f>
        <v>202411</v>
      </c>
      <c r="W1421" s="58" t="str">
        <f>작성용!AC1418</f>
        <v>[6]기타기관펀드(기초자산)</v>
      </c>
      <c r="X1421" s="58">
        <f>작성용!O1418</f>
        <v>0</v>
      </c>
      <c r="Y1421" s="58">
        <f>작성용!P1418</f>
        <v>0</v>
      </c>
      <c r="Z1421" s="58">
        <f>작성용!Q1418</f>
        <v>0</v>
      </c>
      <c r="AA1421" s="56" t="str">
        <f>작성용!AJ1418</f>
        <v>-</v>
      </c>
      <c r="AB1421" s="56">
        <f>작성용!AB1418</f>
        <v>0</v>
      </c>
    </row>
    <row r="1422" spans="1:28" s="12" customFormat="1" ht="16.5" hidden="1" customHeight="1" x14ac:dyDescent="0.3">
      <c r="A1422" s="54">
        <f>작성용!AL1419</f>
        <v>1418</v>
      </c>
      <c r="B1422" s="55" t="str">
        <f>작성용!AI1419</f>
        <v>-</v>
      </c>
      <c r="C1422" s="56" t="str">
        <f>작성용!AK1419</f>
        <v>개별종목</v>
      </c>
      <c r="D1422" s="57">
        <f>작성용!T1419</f>
        <v>45579</v>
      </c>
      <c r="E1422" s="58" t="str">
        <f>작성용!B1419</f>
        <v>에스지프라이빗에쿼티</v>
      </c>
      <c r="F1422" s="58" t="str">
        <f>작성용!C1419</f>
        <v>재평가</v>
      </c>
      <c r="G1422" s="58" t="str">
        <f>작성용!D1419</f>
        <v>GCT Semiconductor, Inc.</v>
      </c>
      <c r="H1422" s="59" t="str">
        <f>작성용!E1419</f>
        <v>KBP2011120050</v>
      </c>
      <c r="I1422" s="58" t="str">
        <f>작성용!F1419</f>
        <v>D06</v>
      </c>
      <c r="J1422" s="58">
        <f>작성용!G1419</f>
        <v>0</v>
      </c>
      <c r="K1422" s="58" t="str">
        <f>작성용!H1419</f>
        <v>-</v>
      </c>
      <c r="L1422" s="58" t="str">
        <f>작성용!N1419</f>
        <v xml:space="preserve">반기 </v>
      </c>
      <c r="M1422" s="57" t="str">
        <f>작성용!U1419</f>
        <v>2024.09.30</v>
      </c>
      <c r="N1422" s="57">
        <f>작성용!V1419</f>
        <v>45608</v>
      </c>
      <c r="O1422" s="57">
        <f>작성용!W1419</f>
        <v>45611</v>
      </c>
      <c r="P1422" s="57" t="str">
        <f>작성용!X1419</f>
        <v>-</v>
      </c>
      <c r="Q1422" s="58" t="str">
        <f>작성용!AD1419</f>
        <v>강승현</v>
      </c>
      <c r="R1422" s="60">
        <f>작성용!AE1419</f>
        <v>0</v>
      </c>
      <c r="S1422" s="58" t="str">
        <f>작성용!AF1419</f>
        <v>강승현</v>
      </c>
      <c r="T1422" s="61" t="str">
        <f>작성용!AG1419</f>
        <v>서경덕</v>
      </c>
      <c r="U1422" s="61" t="str">
        <f>작성용!AH1419</f>
        <v>서경덕</v>
      </c>
      <c r="V1422" s="56">
        <f>작성용!AA1419</f>
        <v>202411</v>
      </c>
      <c r="W1422" s="58" t="str">
        <f>작성용!AC1419</f>
        <v>[Y]금융기관</v>
      </c>
      <c r="X1422" s="58" t="str">
        <f>작성용!O1419</f>
        <v>김은정상무</v>
      </c>
      <c r="Y1422" s="58" t="str">
        <f>작성용!P1419</f>
        <v>02-6090-1308, 010-9009-3544</v>
      </c>
      <c r="Z1422" s="58" t="str">
        <f>작성용!Q1419</f>
        <v xml:space="preserve">ejkim@sgpef.com </v>
      </c>
      <c r="AA1422" s="56" t="str">
        <f>작성용!AJ1419</f>
        <v>국민연금제출</v>
      </c>
      <c r="AB1422" s="56">
        <f>작성용!AB1419</f>
        <v>0</v>
      </c>
    </row>
    <row r="1423" spans="1:28" s="12" customFormat="1" ht="16.5" hidden="1" customHeight="1" x14ac:dyDescent="0.3">
      <c r="A1423" s="54">
        <f>작성용!AL1420</f>
        <v>1419</v>
      </c>
      <c r="B1423" s="55" t="str">
        <f>작성용!AI1420</f>
        <v>-</v>
      </c>
      <c r="C1423" s="56" t="str">
        <f>작성용!AK1420</f>
        <v>개별종목</v>
      </c>
      <c r="D1423" s="57">
        <f>작성용!T1420</f>
        <v>45600</v>
      </c>
      <c r="E1423" s="58" t="str">
        <f>작성용!B1420</f>
        <v>미래에셋자산운용</v>
      </c>
      <c r="F1423" s="58" t="str">
        <f>작성용!C1420</f>
        <v>재평가</v>
      </c>
      <c r="G1423" s="58" t="str">
        <f>작성용!D1420</f>
        <v>크래프트테크놀로지스</v>
      </c>
      <c r="H1423" s="59">
        <f>작성용!E1420</f>
        <v>1101115942499</v>
      </c>
      <c r="I1423" s="58" t="str">
        <f>작성용!F1420</f>
        <v>A01</v>
      </c>
      <c r="J1423" s="58">
        <f>작성용!G1420</f>
        <v>0</v>
      </c>
      <c r="K1423" s="58" t="str">
        <f>작성용!H1420</f>
        <v>-</v>
      </c>
      <c r="L1423" s="58" t="str">
        <f>작성용!N1420</f>
        <v>년</v>
      </c>
      <c r="M1423" s="57" t="str">
        <f>작성용!U1420</f>
        <v>2024.09.30</v>
      </c>
      <c r="N1423" s="57">
        <f>작성용!V1420</f>
        <v>45623</v>
      </c>
      <c r="O1423" s="57">
        <f>작성용!W1420</f>
        <v>45630</v>
      </c>
      <c r="P1423" s="57" t="str">
        <f>작성용!X1420</f>
        <v>-</v>
      </c>
      <c r="Q1423" s="58" t="str">
        <f>작성용!AD1420</f>
        <v>서동현</v>
      </c>
      <c r="R1423" s="60">
        <f>작성용!AE1420</f>
        <v>1</v>
      </c>
      <c r="S1423" s="58" t="str">
        <f>작성용!AF1420</f>
        <v>서동현</v>
      </c>
      <c r="T1423" s="61" t="str">
        <f>작성용!AG1420</f>
        <v>서동현</v>
      </c>
      <c r="U1423" s="61" t="str">
        <f>작성용!AH1420</f>
        <v>서동현</v>
      </c>
      <c r="V1423" s="56">
        <f>작성용!AA1420</f>
        <v>202411</v>
      </c>
      <c r="W1423" s="58" t="str">
        <f>작성용!AC1420</f>
        <v>[Y]금융기관</v>
      </c>
      <c r="X1423" s="58" t="str">
        <f>작성용!O1420</f>
        <v>김선화매니저</v>
      </c>
      <c r="Y1423" s="58" t="str">
        <f>작성용!P1420</f>
        <v>02-6355-8913</v>
      </c>
      <c r="Z1423" s="58" t="str">
        <f>작성용!Q1420</f>
        <v>sunhwa.kim@miraeasset.com</v>
      </c>
      <c r="AA1423" s="56" t="str">
        <f>작성용!AJ1420</f>
        <v>회계반영</v>
      </c>
      <c r="AB1423" s="56">
        <f>작성용!AB1420</f>
        <v>0</v>
      </c>
    </row>
    <row r="1424" spans="1:28" s="12" customFormat="1" ht="16.5" hidden="1" customHeight="1" x14ac:dyDescent="0.3">
      <c r="A1424" s="54">
        <f>작성용!AL1421</f>
        <v>1420</v>
      </c>
      <c r="B1424" s="55" t="str">
        <f>작성용!AI1421</f>
        <v>-</v>
      </c>
      <c r="C1424" s="56" t="str">
        <f>작성용!AK1421</f>
        <v>개별종목</v>
      </c>
      <c r="D1424" s="57">
        <f>작성용!T1421</f>
        <v>45600</v>
      </c>
      <c r="E1424" s="58" t="str">
        <f>작성용!B1421</f>
        <v>미래에셋자산운용</v>
      </c>
      <c r="F1424" s="58" t="str">
        <f>작성용!C1421</f>
        <v>재평가</v>
      </c>
      <c r="G1424" s="58" t="str">
        <f>작성용!D1421</f>
        <v>우리투자증권(구,한국포스증권)</v>
      </c>
      <c r="H1424" s="59">
        <f>작성용!E1421</f>
        <v>1101115232204</v>
      </c>
      <c r="I1424" s="58" t="str">
        <f>작성용!F1421</f>
        <v>A01</v>
      </c>
      <c r="J1424" s="58">
        <f>작성용!G1421</f>
        <v>0</v>
      </c>
      <c r="K1424" s="58" t="str">
        <f>작성용!H1421</f>
        <v>-</v>
      </c>
      <c r="L1424" s="58" t="str">
        <f>작성용!N1421</f>
        <v>년</v>
      </c>
      <c r="M1424" s="57" t="str">
        <f>작성용!U1421</f>
        <v>2024.09.30</v>
      </c>
      <c r="N1424" s="57">
        <f>작성용!V1421</f>
        <v>45623</v>
      </c>
      <c r="O1424" s="57">
        <f>작성용!W1421</f>
        <v>45630</v>
      </c>
      <c r="P1424" s="57" t="str">
        <f>작성용!X1421</f>
        <v>-</v>
      </c>
      <c r="Q1424" s="58" t="str">
        <f>작성용!AD1421</f>
        <v>강승현</v>
      </c>
      <c r="R1424" s="60">
        <f>작성용!AE1421</f>
        <v>1</v>
      </c>
      <c r="S1424" s="58" t="str">
        <f>작성용!AF1421</f>
        <v>강승현</v>
      </c>
      <c r="T1424" s="61" t="str">
        <f>작성용!AG1421</f>
        <v>서동현</v>
      </c>
      <c r="U1424" s="61" t="str">
        <f>작성용!AH1421</f>
        <v>서동현</v>
      </c>
      <c r="V1424" s="56">
        <f>작성용!AA1421</f>
        <v>202411</v>
      </c>
      <c r="W1424" s="58" t="str">
        <f>작성용!AC1421</f>
        <v>[Y]금융기관</v>
      </c>
      <c r="X1424" s="58" t="str">
        <f>작성용!O1421</f>
        <v>김선화매니저</v>
      </c>
      <c r="Y1424" s="58" t="str">
        <f>작성용!P1421</f>
        <v>02-6355-8913</v>
      </c>
      <c r="Z1424" s="58" t="str">
        <f>작성용!Q1421</f>
        <v>sunhwa.kim@miraeasset.com</v>
      </c>
      <c r="AA1424" s="56" t="str">
        <f>작성용!AJ1421</f>
        <v>회계반영</v>
      </c>
      <c r="AB1424" s="56">
        <f>작성용!AB1421</f>
        <v>0</v>
      </c>
    </row>
    <row r="1425" spans="1:28" s="12" customFormat="1" ht="16.5" hidden="1" customHeight="1" x14ac:dyDescent="0.3">
      <c r="A1425" s="54">
        <f>작성용!AL1422</f>
        <v>1421</v>
      </c>
      <c r="B1425" s="55" t="str">
        <f>작성용!AI1422</f>
        <v>-</v>
      </c>
      <c r="C1425" s="56" t="str">
        <f>작성용!AK1422</f>
        <v>개별종목</v>
      </c>
      <c r="D1425" s="57">
        <f>작성용!T1422</f>
        <v>45600</v>
      </c>
      <c r="E1425" s="58" t="str">
        <f>작성용!B1422</f>
        <v>제넥신(상장)</v>
      </c>
      <c r="F1425" s="58" t="str">
        <f>작성용!C1422</f>
        <v>재평가</v>
      </c>
      <c r="G1425" s="58" t="str">
        <f>작성용!D1422</f>
        <v>제넥신</v>
      </c>
      <c r="H1425" s="59">
        <f>작성용!E1422</f>
        <v>1717110036705</v>
      </c>
      <c r="I1425" s="58" t="str">
        <f>작성용!F1422</f>
        <v>D06</v>
      </c>
      <c r="J1425" s="58">
        <f>작성용!G1422</f>
        <v>41</v>
      </c>
      <c r="K1425" s="58" t="str">
        <f>작성용!H1422</f>
        <v>-</v>
      </c>
      <c r="L1425" s="58" t="str">
        <f>작성용!N1422</f>
        <v>분기</v>
      </c>
      <c r="M1425" s="57" t="str">
        <f>작성용!U1422</f>
        <v>2024.03.13</v>
      </c>
      <c r="N1425" s="57">
        <f>작성용!V1422</f>
        <v>45603</v>
      </c>
      <c r="O1425" s="57">
        <f>작성용!W1422</f>
        <v>45610</v>
      </c>
      <c r="P1425" s="57" t="str">
        <f>작성용!X1422</f>
        <v>-</v>
      </c>
      <c r="Q1425" s="58" t="str">
        <f>작성용!AD1422</f>
        <v>상장</v>
      </c>
      <c r="R1425" s="60">
        <f>작성용!AE1422</f>
        <v>0</v>
      </c>
      <c r="S1425" s="58" t="str">
        <f>작성용!AF1422</f>
        <v>상장</v>
      </c>
      <c r="T1425" s="61" t="str">
        <f>작성용!AG1422</f>
        <v>메자닌평가팀</v>
      </c>
      <c r="U1425" s="61" t="str">
        <f>작성용!AH1422</f>
        <v>메자닌평가팀</v>
      </c>
      <c r="V1425" s="56">
        <f>작성용!AA1422</f>
        <v>202411</v>
      </c>
      <c r="W1425" s="58" t="str">
        <f>작성용!AC1422</f>
        <v>[W]상장기업</v>
      </c>
      <c r="X1425" s="58" t="str">
        <f>작성용!O1422</f>
        <v>김슬혜대리</v>
      </c>
      <c r="Y1425" s="58" t="str">
        <f>작성용!P1422</f>
        <v>02-6098-2776</v>
      </c>
      <c r="Z1425" s="58" t="str">
        <f>작성용!Q1422</f>
        <v>suelhye.kim@genexine.com</v>
      </c>
      <c r="AA1425" s="56" t="str">
        <f>작성용!AJ1422</f>
        <v xml:space="preserve">회계반영 </v>
      </c>
      <c r="AB1425" s="56">
        <f>작성용!AB1422</f>
        <v>0</v>
      </c>
    </row>
    <row r="1426" spans="1:28" s="12" customFormat="1" ht="16.5" hidden="1" customHeight="1" x14ac:dyDescent="0.3">
      <c r="A1426" s="54">
        <f>작성용!AL1423</f>
        <v>1422</v>
      </c>
      <c r="B1426" s="264" t="str">
        <f>작성용!AI1423</f>
        <v>2차평가 : 2024-01-07</v>
      </c>
      <c r="C1426" s="252" t="str">
        <f>작성용!AK1423</f>
        <v>개별종목</v>
      </c>
      <c r="D1426" s="265">
        <f>작성용!T1423</f>
        <v>45601</v>
      </c>
      <c r="E1426" s="253" t="str">
        <f>작성용!B1423</f>
        <v>사립학교교직원연금공단</v>
      </c>
      <c r="F1426" s="253" t="str">
        <f>작성용!C1423</f>
        <v>재평가</v>
      </c>
      <c r="G1426" s="253" t="str">
        <f>작성용!D1423</f>
        <v>DB전문투자형사모부동산투자신탁제21호</v>
      </c>
      <c r="H1426" s="266" t="str">
        <f>작성용!E1423</f>
        <v>KBP2022110007</v>
      </c>
      <c r="I1426" s="253" t="str">
        <f>작성용!F1423</f>
        <v>B02</v>
      </c>
      <c r="J1426" s="253">
        <f>작성용!G1423</f>
        <v>0</v>
      </c>
      <c r="K1426" s="253" t="str">
        <f>작성용!H1423</f>
        <v>-</v>
      </c>
      <c r="L1426" s="253" t="str">
        <f>작성용!N1423</f>
        <v>연말</v>
      </c>
      <c r="M1426" s="265" t="str">
        <f>작성용!U1423</f>
        <v>2024.09.30</v>
      </c>
      <c r="N1426" s="265">
        <f>작성용!V1423</f>
        <v>45643</v>
      </c>
      <c r="O1426" s="265">
        <f>작성용!W1423</f>
        <v>45708</v>
      </c>
      <c r="P1426" s="265" t="str">
        <f>작성용!X1423</f>
        <v>-</v>
      </c>
      <c r="Q1426" s="253" t="str">
        <f>작성용!AD1423</f>
        <v>대체평가3사업본부</v>
      </c>
      <c r="R1426" s="267">
        <f>작성용!AE1423</f>
        <v>0</v>
      </c>
      <c r="S1426" s="253" t="str">
        <f>작성용!AF1423</f>
        <v>대체평가3사업본부</v>
      </c>
      <c r="T1426" s="268" t="str">
        <f>작성용!AG1423</f>
        <v>김영규</v>
      </c>
      <c r="U1426" s="268" t="str">
        <f>작성용!AH1423</f>
        <v>김영규</v>
      </c>
      <c r="V1426" s="252">
        <f>작성용!AA1423</f>
        <v>202411</v>
      </c>
      <c r="W1426" s="253" t="str">
        <f>작성용!AC1423</f>
        <v>[T]기타보험기관[1본부]</v>
      </c>
      <c r="X1426" s="253" t="str">
        <f>작성용!O1423</f>
        <v>고민호파트장</v>
      </c>
      <c r="Y1426" s="253">
        <f>작성용!P1423</f>
        <v>0</v>
      </c>
      <c r="Z1426" s="253" t="str">
        <f>작성용!Q1423</f>
        <v>khmsy123@tp.or.kr;shinkd@tp.or.kr;a221136@tp.or.kr;hyuntak@tp.or.kr</v>
      </c>
      <c r="AA1426" s="252" t="str">
        <f>작성용!AJ1423</f>
        <v>-</v>
      </c>
      <c r="AB1426" s="252">
        <f>작성용!AB1423</f>
        <v>0</v>
      </c>
    </row>
    <row r="1427" spans="1:28" s="12" customFormat="1" ht="16.5" hidden="1" customHeight="1" x14ac:dyDescent="0.3">
      <c r="A1427" s="54">
        <f>작성용!AL1424</f>
        <v>1423</v>
      </c>
      <c r="B1427" s="264" t="str">
        <f>작성용!AI1424</f>
        <v>2차평가 : 2024-01-07</v>
      </c>
      <c r="C1427" s="252" t="str">
        <f>작성용!AK1424</f>
        <v>개별종목</v>
      </c>
      <c r="D1427" s="265">
        <f>작성용!T1424</f>
        <v>45601</v>
      </c>
      <c r="E1427" s="253" t="str">
        <f>작성용!B1424</f>
        <v>사립학교교직원연금공단</v>
      </c>
      <c r="F1427" s="253" t="str">
        <f>작성용!C1424</f>
        <v>재평가</v>
      </c>
      <c r="G1427" s="253" t="str">
        <f>작성용!D1424</f>
        <v>BNK강남코어오피스부동산투자신탁1종</v>
      </c>
      <c r="H1427" s="266" t="str">
        <f>작성용!E1424</f>
        <v>KBP2022110006</v>
      </c>
      <c r="I1427" s="253" t="str">
        <f>작성용!F1424</f>
        <v>B02</v>
      </c>
      <c r="J1427" s="253">
        <f>작성용!G1424</f>
        <v>0</v>
      </c>
      <c r="K1427" s="253" t="str">
        <f>작성용!H1424</f>
        <v>-</v>
      </c>
      <c r="L1427" s="253" t="str">
        <f>작성용!N1424</f>
        <v>연말</v>
      </c>
      <c r="M1427" s="265" t="str">
        <f>작성용!U1424</f>
        <v>2024.09.30</v>
      </c>
      <c r="N1427" s="265">
        <f>작성용!V1424</f>
        <v>45643</v>
      </c>
      <c r="O1427" s="265">
        <f>작성용!W1424</f>
        <v>45708</v>
      </c>
      <c r="P1427" s="265" t="str">
        <f>작성용!X1424</f>
        <v>-</v>
      </c>
      <c r="Q1427" s="253" t="str">
        <f>작성용!AD1424</f>
        <v>대체평가3사업본부</v>
      </c>
      <c r="R1427" s="267">
        <f>작성용!AE1424</f>
        <v>0</v>
      </c>
      <c r="S1427" s="253" t="str">
        <f>작성용!AF1424</f>
        <v>대체평가3사업본부</v>
      </c>
      <c r="T1427" s="268" t="str">
        <f>작성용!AG1424</f>
        <v>김영규</v>
      </c>
      <c r="U1427" s="268" t="str">
        <f>작성용!AH1424</f>
        <v>김영규</v>
      </c>
      <c r="V1427" s="252">
        <f>작성용!AA1424</f>
        <v>202411</v>
      </c>
      <c r="W1427" s="253" t="str">
        <f>작성용!AC1424</f>
        <v>[T]기타보험기관[1본부]</v>
      </c>
      <c r="X1427" s="253" t="str">
        <f>작성용!O1424</f>
        <v>고민호파트장</v>
      </c>
      <c r="Y1427" s="253">
        <f>작성용!P1424</f>
        <v>0</v>
      </c>
      <c r="Z1427" s="253" t="str">
        <f>작성용!Q1424</f>
        <v>khmsy123@tp.or.kr;shinkd@tp.or.kr;a221136@tp.or.kr;hyuntak@tp.or.kr</v>
      </c>
      <c r="AA1427" s="252" t="str">
        <f>작성용!AJ1424</f>
        <v>-</v>
      </c>
      <c r="AB1427" s="252">
        <f>작성용!AB1424</f>
        <v>0</v>
      </c>
    </row>
    <row r="1428" spans="1:28" s="12" customFormat="1" ht="16.5" hidden="1" customHeight="1" x14ac:dyDescent="0.3">
      <c r="A1428" s="54">
        <f>작성용!AL1425</f>
        <v>1424</v>
      </c>
      <c r="B1428" s="264" t="str">
        <f>작성용!AI1425</f>
        <v>2차평가 : 2024-01-07</v>
      </c>
      <c r="C1428" s="252" t="str">
        <f>작성용!AK1425</f>
        <v>개별종목</v>
      </c>
      <c r="D1428" s="265">
        <f>작성용!T1425</f>
        <v>45601</v>
      </c>
      <c r="E1428" s="253" t="str">
        <f>작성용!B1425</f>
        <v>사립학교교직원연금공단(수익증권)</v>
      </c>
      <c r="F1428" s="253" t="str">
        <f>작성용!C1425</f>
        <v>재평가</v>
      </c>
      <c r="G1428" s="253" t="str">
        <f>작성용!D1425</f>
        <v>KIAMCO파주곤돌라사모특별자산투자신탁</v>
      </c>
      <c r="H1428" s="266" t="str">
        <f>작성용!E1425</f>
        <v>KBP2020110004</v>
      </c>
      <c r="I1428" s="253" t="str">
        <f>작성용!F1425</f>
        <v>B02</v>
      </c>
      <c r="J1428" s="253">
        <f>작성용!G1425</f>
        <v>0</v>
      </c>
      <c r="K1428" s="253" t="str">
        <f>작성용!H1425</f>
        <v>-</v>
      </c>
      <c r="L1428" s="253" t="str">
        <f>작성용!N1425</f>
        <v>연말</v>
      </c>
      <c r="M1428" s="265" t="str">
        <f>작성용!U1425</f>
        <v>2024.09.30</v>
      </c>
      <c r="N1428" s="265">
        <f>작성용!V1425</f>
        <v>45643</v>
      </c>
      <c r="O1428" s="265">
        <f>작성용!W1425</f>
        <v>45708</v>
      </c>
      <c r="P1428" s="265" t="str">
        <f>작성용!X1425</f>
        <v>-</v>
      </c>
      <c r="Q1428" s="253" t="str">
        <f>작성용!AD1425</f>
        <v>대체평가3사업본부</v>
      </c>
      <c r="R1428" s="267">
        <f>작성용!AE1425</f>
        <v>0</v>
      </c>
      <c r="S1428" s="253" t="str">
        <f>작성용!AF1425</f>
        <v>대체평가3사업본부</v>
      </c>
      <c r="T1428" s="268" t="str">
        <f>작성용!AG1425</f>
        <v>김영규</v>
      </c>
      <c r="U1428" s="268" t="str">
        <f>작성용!AH1425</f>
        <v>김영규</v>
      </c>
      <c r="V1428" s="252">
        <f>작성용!AA1425</f>
        <v>202411</v>
      </c>
      <c r="W1428" s="253" t="str">
        <f>작성용!AC1425</f>
        <v>[T]기타보험기관[1본부]</v>
      </c>
      <c r="X1428" s="253" t="str">
        <f>작성용!O1425</f>
        <v>고민호파트장</v>
      </c>
      <c r="Y1428" s="253">
        <f>작성용!P1425</f>
        <v>0</v>
      </c>
      <c r="Z1428" s="253" t="str">
        <f>작성용!Q1425</f>
        <v>khmsy123@tp.or.kr;shinkd@tp.or.kr;a221136@tp.or.kr;hyuntak@tp.or.kr</v>
      </c>
      <c r="AA1428" s="252" t="str">
        <f>작성용!AJ1425</f>
        <v>-</v>
      </c>
      <c r="AB1428" s="252">
        <f>작성용!AB1425</f>
        <v>0</v>
      </c>
    </row>
    <row r="1429" spans="1:28" s="12" customFormat="1" ht="16.5" hidden="1" customHeight="1" x14ac:dyDescent="0.3">
      <c r="A1429" s="54">
        <f>작성용!AL1426</f>
        <v>1425</v>
      </c>
      <c r="B1429" s="264" t="str">
        <f>작성용!AI1426</f>
        <v>2차평가 : 2024-01-07</v>
      </c>
      <c r="C1429" s="252" t="str">
        <f>작성용!AK1426</f>
        <v>개별종목</v>
      </c>
      <c r="D1429" s="265">
        <f>작성용!T1426</f>
        <v>45601</v>
      </c>
      <c r="E1429" s="253" t="str">
        <f>작성용!B1426</f>
        <v>사립학교교직원연금공단(수익증권)</v>
      </c>
      <c r="F1429" s="253" t="str">
        <f>작성용!C1426</f>
        <v>재평가</v>
      </c>
      <c r="G1429" s="253" t="str">
        <f>작성용!D1426</f>
        <v>삼성SRA전문투자형사모부동산자투자신탁제35호</v>
      </c>
      <c r="H1429" s="266" t="str">
        <f>작성용!E1426</f>
        <v>KBP2018090005</v>
      </c>
      <c r="I1429" s="253" t="str">
        <f>작성용!F1426</f>
        <v>B02</v>
      </c>
      <c r="J1429" s="253">
        <f>작성용!G1426</f>
        <v>0</v>
      </c>
      <c r="K1429" s="253" t="str">
        <f>작성용!H1426</f>
        <v>-</v>
      </c>
      <c r="L1429" s="253" t="str">
        <f>작성용!N1426</f>
        <v>연말</v>
      </c>
      <c r="M1429" s="265" t="str">
        <f>작성용!U1426</f>
        <v>2024.09.30</v>
      </c>
      <c r="N1429" s="265">
        <f>작성용!V1426</f>
        <v>45643</v>
      </c>
      <c r="O1429" s="265">
        <f>작성용!W1426</f>
        <v>45708</v>
      </c>
      <c r="P1429" s="265" t="str">
        <f>작성용!X1426</f>
        <v>-</v>
      </c>
      <c r="Q1429" s="253" t="str">
        <f>작성용!AD1426</f>
        <v>대체평가3사업본부</v>
      </c>
      <c r="R1429" s="267">
        <f>작성용!AE1426</f>
        <v>0</v>
      </c>
      <c r="S1429" s="253" t="str">
        <f>작성용!AF1426</f>
        <v>대체평가3사업본부</v>
      </c>
      <c r="T1429" s="268" t="str">
        <f>작성용!AG1426</f>
        <v>김영규</v>
      </c>
      <c r="U1429" s="268" t="str">
        <f>작성용!AH1426</f>
        <v>김영규</v>
      </c>
      <c r="V1429" s="252">
        <f>작성용!AA1426</f>
        <v>202411</v>
      </c>
      <c r="W1429" s="253" t="str">
        <f>작성용!AC1426</f>
        <v>[T]기타보험기관[1본부]</v>
      </c>
      <c r="X1429" s="253" t="str">
        <f>작성용!O1426</f>
        <v>고민호파트장</v>
      </c>
      <c r="Y1429" s="253">
        <f>작성용!P1426</f>
        <v>0</v>
      </c>
      <c r="Z1429" s="253" t="str">
        <f>작성용!Q1426</f>
        <v>khmsy123@tp.or.kr;shinkd@tp.or.kr;a221136@tp.or.kr;hyuntak@tp.or.kr</v>
      </c>
      <c r="AA1429" s="252" t="str">
        <f>작성용!AJ1426</f>
        <v>-</v>
      </c>
      <c r="AB1429" s="252">
        <f>작성용!AB1426</f>
        <v>0</v>
      </c>
    </row>
    <row r="1430" spans="1:28" s="12" customFormat="1" ht="16.5" hidden="1" customHeight="1" x14ac:dyDescent="0.3">
      <c r="A1430" s="54">
        <f>작성용!AL1427</f>
        <v>1426</v>
      </c>
      <c r="B1430" s="264" t="str">
        <f>작성용!AI1427</f>
        <v>2차평가 : 2024-01-07</v>
      </c>
      <c r="C1430" s="252" t="str">
        <f>작성용!AK1427</f>
        <v>개별종목</v>
      </c>
      <c r="D1430" s="265">
        <f>작성용!T1427</f>
        <v>45601</v>
      </c>
      <c r="E1430" s="253" t="str">
        <f>작성용!B1427</f>
        <v>사립학교교직원연금공단(수익증권)</v>
      </c>
      <c r="F1430" s="253" t="str">
        <f>작성용!C1427</f>
        <v>재평가</v>
      </c>
      <c r="G1430" s="253" t="str">
        <f>작성용!D1427</f>
        <v>KIAMCO진천우드펠릿사모특별자산투자신탁</v>
      </c>
      <c r="H1430" s="266" t="str">
        <f>작성용!E1427</f>
        <v>KBP2018030123</v>
      </c>
      <c r="I1430" s="253" t="str">
        <f>작성용!F1427</f>
        <v>B02</v>
      </c>
      <c r="J1430" s="253">
        <f>작성용!G1427</f>
        <v>0</v>
      </c>
      <c r="K1430" s="253" t="str">
        <f>작성용!H1427</f>
        <v>-</v>
      </c>
      <c r="L1430" s="253" t="str">
        <f>작성용!N1427</f>
        <v>연말</v>
      </c>
      <c r="M1430" s="265" t="str">
        <f>작성용!U1427</f>
        <v>2024.09.30</v>
      </c>
      <c r="N1430" s="265">
        <f>작성용!V1427</f>
        <v>45643</v>
      </c>
      <c r="O1430" s="265">
        <f>작성용!W1427</f>
        <v>45708</v>
      </c>
      <c r="P1430" s="265" t="str">
        <f>작성용!X1427</f>
        <v>-</v>
      </c>
      <c r="Q1430" s="253" t="str">
        <f>작성용!AD1427</f>
        <v>대체평가3사업본부</v>
      </c>
      <c r="R1430" s="267">
        <f>작성용!AE1427</f>
        <v>0</v>
      </c>
      <c r="S1430" s="253" t="str">
        <f>작성용!AF1427</f>
        <v>대체평가3사업본부</v>
      </c>
      <c r="T1430" s="268" t="str">
        <f>작성용!AG1427</f>
        <v>김영규</v>
      </c>
      <c r="U1430" s="268" t="str">
        <f>작성용!AH1427</f>
        <v>김영규</v>
      </c>
      <c r="V1430" s="252">
        <f>작성용!AA1427</f>
        <v>202411</v>
      </c>
      <c r="W1430" s="253" t="str">
        <f>작성용!AC1427</f>
        <v>[T]기타보험기관[1본부]</v>
      </c>
      <c r="X1430" s="253" t="str">
        <f>작성용!O1427</f>
        <v>고민호파트장</v>
      </c>
      <c r="Y1430" s="253">
        <f>작성용!P1427</f>
        <v>0</v>
      </c>
      <c r="Z1430" s="253" t="str">
        <f>작성용!Q1427</f>
        <v>khmsy123@tp.or.kr;shinkd@tp.or.kr;a221136@tp.or.kr;hyuntak@tp.or.kr</v>
      </c>
      <c r="AA1430" s="252" t="str">
        <f>작성용!AJ1427</f>
        <v>-</v>
      </c>
      <c r="AB1430" s="252">
        <f>작성용!AB1427</f>
        <v>0</v>
      </c>
    </row>
    <row r="1431" spans="1:28" s="12" customFormat="1" ht="16.5" hidden="1" customHeight="1" x14ac:dyDescent="0.3">
      <c r="A1431" s="54">
        <f>작성용!AL1428</f>
        <v>1427</v>
      </c>
      <c r="B1431" s="264" t="str">
        <f>작성용!AI1428</f>
        <v>2차평가 : 2024-01-07</v>
      </c>
      <c r="C1431" s="252" t="str">
        <f>작성용!AK1428</f>
        <v>개별종목</v>
      </c>
      <c r="D1431" s="265">
        <f>작성용!T1428</f>
        <v>45601</v>
      </c>
      <c r="E1431" s="253" t="str">
        <f>작성용!B1428</f>
        <v>사립학교교직원연금공단(수익증권)</v>
      </c>
      <c r="F1431" s="253" t="str">
        <f>작성용!C1428</f>
        <v>재평가</v>
      </c>
      <c r="G1431" s="253" t="str">
        <f>작성용!D1428</f>
        <v>삼성SRA전문투자형부동산자투자신탁제29호</v>
      </c>
      <c r="H1431" s="266" t="str">
        <f>작성용!E1428</f>
        <v>KBP2020110018</v>
      </c>
      <c r="I1431" s="253" t="str">
        <f>작성용!F1428</f>
        <v>B02</v>
      </c>
      <c r="J1431" s="253">
        <f>작성용!G1428</f>
        <v>0</v>
      </c>
      <c r="K1431" s="253" t="str">
        <f>작성용!H1428</f>
        <v>-</v>
      </c>
      <c r="L1431" s="253" t="str">
        <f>작성용!N1428</f>
        <v>연말</v>
      </c>
      <c r="M1431" s="265" t="str">
        <f>작성용!U1428</f>
        <v>2024.09.30</v>
      </c>
      <c r="N1431" s="265">
        <f>작성용!V1428</f>
        <v>45643</v>
      </c>
      <c r="O1431" s="265">
        <f>작성용!W1428</f>
        <v>45708</v>
      </c>
      <c r="P1431" s="265" t="str">
        <f>작성용!X1428</f>
        <v>-</v>
      </c>
      <c r="Q1431" s="253" t="str">
        <f>작성용!AD1428</f>
        <v>대체평가3사업본부</v>
      </c>
      <c r="R1431" s="267">
        <f>작성용!AE1428</f>
        <v>0</v>
      </c>
      <c r="S1431" s="253" t="str">
        <f>작성용!AF1428</f>
        <v>대체평가3사업본부</v>
      </c>
      <c r="T1431" s="268" t="str">
        <f>작성용!AG1428</f>
        <v>김영규</v>
      </c>
      <c r="U1431" s="268" t="str">
        <f>작성용!AH1428</f>
        <v>김영규</v>
      </c>
      <c r="V1431" s="252">
        <f>작성용!AA1428</f>
        <v>202411</v>
      </c>
      <c r="W1431" s="253" t="str">
        <f>작성용!AC1428</f>
        <v>[T]기타보험기관[1본부]</v>
      </c>
      <c r="X1431" s="253" t="str">
        <f>작성용!O1428</f>
        <v>고민호파트장</v>
      </c>
      <c r="Y1431" s="253">
        <f>작성용!P1428</f>
        <v>0</v>
      </c>
      <c r="Z1431" s="253" t="str">
        <f>작성용!Q1428</f>
        <v>khmsy123@tp.or.kr;shinkd@tp.or.kr;a221136@tp.or.kr;hyuntak@tp.or.kr</v>
      </c>
      <c r="AA1431" s="252" t="str">
        <f>작성용!AJ1428</f>
        <v>-</v>
      </c>
      <c r="AB1431" s="252">
        <f>작성용!AB1428</f>
        <v>0</v>
      </c>
    </row>
    <row r="1432" spans="1:28" s="12" customFormat="1" ht="16.5" hidden="1" customHeight="1" x14ac:dyDescent="0.3">
      <c r="A1432" s="54">
        <f>작성용!AL1429</f>
        <v>1428</v>
      </c>
      <c r="B1432" s="264" t="str">
        <f>작성용!AI1429</f>
        <v>2차평가 : 2024-01-07</v>
      </c>
      <c r="C1432" s="252" t="str">
        <f>작성용!AK1429</f>
        <v>개별종목</v>
      </c>
      <c r="D1432" s="265">
        <f>작성용!T1429</f>
        <v>45601</v>
      </c>
      <c r="E1432" s="253" t="str">
        <f>작성용!B1429</f>
        <v>사립학교교직원연금공단(수익증권)</v>
      </c>
      <c r="F1432" s="253" t="str">
        <f>작성용!C1429</f>
        <v>재평가</v>
      </c>
      <c r="G1432" s="253" t="str">
        <f>작성용!D1429</f>
        <v>동부사모부동산투자신탁제16호</v>
      </c>
      <c r="H1432" s="266" t="str">
        <f>작성용!E1429</f>
        <v>KBP2016120005</v>
      </c>
      <c r="I1432" s="253" t="str">
        <f>작성용!F1429</f>
        <v>B02</v>
      </c>
      <c r="J1432" s="253">
        <f>작성용!G1429</f>
        <v>0</v>
      </c>
      <c r="K1432" s="253" t="str">
        <f>작성용!H1429</f>
        <v>-</v>
      </c>
      <c r="L1432" s="253" t="str">
        <f>작성용!N1429</f>
        <v>연말</v>
      </c>
      <c r="M1432" s="265" t="str">
        <f>작성용!U1429</f>
        <v>2024.09.30</v>
      </c>
      <c r="N1432" s="265">
        <f>작성용!V1429</f>
        <v>45643</v>
      </c>
      <c r="O1432" s="265">
        <f>작성용!W1429</f>
        <v>45708</v>
      </c>
      <c r="P1432" s="265" t="str">
        <f>작성용!X1429</f>
        <v>-</v>
      </c>
      <c r="Q1432" s="253" t="str">
        <f>작성용!AD1429</f>
        <v>대체평가3사업본부</v>
      </c>
      <c r="R1432" s="267">
        <f>작성용!AE1429</f>
        <v>0</v>
      </c>
      <c r="S1432" s="253" t="str">
        <f>작성용!AF1429</f>
        <v>대체평가3사업본부</v>
      </c>
      <c r="T1432" s="268" t="str">
        <f>작성용!AG1429</f>
        <v>김영규</v>
      </c>
      <c r="U1432" s="268" t="str">
        <f>작성용!AH1429</f>
        <v>김영규</v>
      </c>
      <c r="V1432" s="252">
        <f>작성용!AA1429</f>
        <v>202411</v>
      </c>
      <c r="W1432" s="253" t="str">
        <f>작성용!AC1429</f>
        <v>[T]기타보험기관[1본부]</v>
      </c>
      <c r="X1432" s="253" t="str">
        <f>작성용!O1429</f>
        <v>고민호파트장</v>
      </c>
      <c r="Y1432" s="253">
        <f>작성용!P1429</f>
        <v>0</v>
      </c>
      <c r="Z1432" s="253" t="str">
        <f>작성용!Q1429</f>
        <v>khmsy123@tp.or.kr;shinkd@tp.or.kr;a221136@tp.or.kr;hyuntak@tp.or.kr</v>
      </c>
      <c r="AA1432" s="252" t="str">
        <f>작성용!AJ1429</f>
        <v>-</v>
      </c>
      <c r="AB1432" s="252">
        <f>작성용!AB1429</f>
        <v>0</v>
      </c>
    </row>
    <row r="1433" spans="1:28" s="12" customFormat="1" ht="16.5" hidden="1" customHeight="1" x14ac:dyDescent="0.3">
      <c r="A1433" s="54">
        <f>작성용!AL1430</f>
        <v>1429</v>
      </c>
      <c r="B1433" s="264" t="str">
        <f>작성용!AI1430</f>
        <v>2차평가 : 2024-01-07</v>
      </c>
      <c r="C1433" s="252" t="str">
        <f>작성용!AK1430</f>
        <v>개별종목</v>
      </c>
      <c r="D1433" s="265">
        <f>작성용!T1430</f>
        <v>45601</v>
      </c>
      <c r="E1433" s="253" t="str">
        <f>작성용!B1430</f>
        <v>사립학교교직원연금공단(수익증권)</v>
      </c>
      <c r="F1433" s="253" t="str">
        <f>작성용!C1430</f>
        <v>재평가</v>
      </c>
      <c r="G1433" s="253" t="str">
        <f>작성용!D1430</f>
        <v>한화마스터리스RETAIL사모부동산투자신탁1</v>
      </c>
      <c r="H1433" s="266" t="str">
        <f>작성용!E1430</f>
        <v>KBP2016120010</v>
      </c>
      <c r="I1433" s="253" t="str">
        <f>작성용!F1430</f>
        <v>B02</v>
      </c>
      <c r="J1433" s="253">
        <f>작성용!G1430</f>
        <v>0</v>
      </c>
      <c r="K1433" s="253" t="str">
        <f>작성용!H1430</f>
        <v>-</v>
      </c>
      <c r="L1433" s="253" t="str">
        <f>작성용!N1430</f>
        <v>연말</v>
      </c>
      <c r="M1433" s="265" t="str">
        <f>작성용!U1430</f>
        <v>2024.09.30</v>
      </c>
      <c r="N1433" s="265">
        <f>작성용!V1430</f>
        <v>45643</v>
      </c>
      <c r="O1433" s="265">
        <f>작성용!W1430</f>
        <v>45708</v>
      </c>
      <c r="P1433" s="265" t="str">
        <f>작성용!X1430</f>
        <v>-</v>
      </c>
      <c r="Q1433" s="253" t="str">
        <f>작성용!AD1430</f>
        <v>대체평가3사업본부</v>
      </c>
      <c r="R1433" s="267">
        <f>작성용!AE1430</f>
        <v>0</v>
      </c>
      <c r="S1433" s="253" t="str">
        <f>작성용!AF1430</f>
        <v>대체평가3사업본부</v>
      </c>
      <c r="T1433" s="268" t="str">
        <f>작성용!AG1430</f>
        <v>김영규</v>
      </c>
      <c r="U1433" s="268" t="str">
        <f>작성용!AH1430</f>
        <v>김영규</v>
      </c>
      <c r="V1433" s="252">
        <f>작성용!AA1430</f>
        <v>202411</v>
      </c>
      <c r="W1433" s="253" t="str">
        <f>작성용!AC1430</f>
        <v>[T]기타보험기관[1본부]</v>
      </c>
      <c r="X1433" s="253" t="str">
        <f>작성용!O1430</f>
        <v>고민호파트장</v>
      </c>
      <c r="Y1433" s="253">
        <f>작성용!P1430</f>
        <v>0</v>
      </c>
      <c r="Z1433" s="253" t="str">
        <f>작성용!Q1430</f>
        <v>khmsy123@tp.or.kr;shinkd@tp.or.kr;a221136@tp.or.kr;hyuntak@tp.or.kr</v>
      </c>
      <c r="AA1433" s="252" t="str">
        <f>작성용!AJ1430</f>
        <v>-</v>
      </c>
      <c r="AB1433" s="252">
        <f>작성용!AB1430</f>
        <v>0</v>
      </c>
    </row>
    <row r="1434" spans="1:28" s="12" customFormat="1" ht="16.5" hidden="1" customHeight="1" x14ac:dyDescent="0.3">
      <c r="A1434" s="54">
        <f>작성용!AL1431</f>
        <v>1430</v>
      </c>
      <c r="B1434" s="264" t="str">
        <f>작성용!AI1431</f>
        <v>2차평가 : 2024-01-07</v>
      </c>
      <c r="C1434" s="252" t="str">
        <f>작성용!AK1431</f>
        <v>개별종목</v>
      </c>
      <c r="D1434" s="265">
        <f>작성용!T1431</f>
        <v>45601</v>
      </c>
      <c r="E1434" s="253" t="str">
        <f>작성용!B1431</f>
        <v>사립학교교직원연금공단(수익증권)</v>
      </c>
      <c r="F1434" s="253" t="str">
        <f>작성용!C1431</f>
        <v>재평가</v>
      </c>
      <c r="G1434" s="253" t="str">
        <f>작성용!D1431</f>
        <v>KIAMCO휴게소투자사모특별자산투자신탁</v>
      </c>
      <c r="H1434" s="266" t="str">
        <f>작성용!E1431</f>
        <v>KBP2020110034</v>
      </c>
      <c r="I1434" s="253" t="str">
        <f>작성용!F1431</f>
        <v>B02</v>
      </c>
      <c r="J1434" s="253">
        <f>작성용!G1431</f>
        <v>0</v>
      </c>
      <c r="K1434" s="253" t="str">
        <f>작성용!H1431</f>
        <v>-</v>
      </c>
      <c r="L1434" s="253" t="str">
        <f>작성용!N1431</f>
        <v>연말</v>
      </c>
      <c r="M1434" s="265" t="str">
        <f>작성용!U1431</f>
        <v>2024.09.30</v>
      </c>
      <c r="N1434" s="265">
        <f>작성용!V1431</f>
        <v>45643</v>
      </c>
      <c r="O1434" s="265">
        <f>작성용!W1431</f>
        <v>45708</v>
      </c>
      <c r="P1434" s="265" t="str">
        <f>작성용!X1431</f>
        <v>-</v>
      </c>
      <c r="Q1434" s="253" t="str">
        <f>작성용!AD1431</f>
        <v>대체평가3사업본부</v>
      </c>
      <c r="R1434" s="267">
        <f>작성용!AE1431</f>
        <v>0</v>
      </c>
      <c r="S1434" s="253" t="str">
        <f>작성용!AF1431</f>
        <v>대체평가3사업본부</v>
      </c>
      <c r="T1434" s="268" t="str">
        <f>작성용!AG1431</f>
        <v>김영규</v>
      </c>
      <c r="U1434" s="268" t="str">
        <f>작성용!AH1431</f>
        <v>김영규</v>
      </c>
      <c r="V1434" s="252">
        <f>작성용!AA1431</f>
        <v>202411</v>
      </c>
      <c r="W1434" s="253" t="str">
        <f>작성용!AC1431</f>
        <v>[T]기타보험기관[1본부]</v>
      </c>
      <c r="X1434" s="253" t="str">
        <f>작성용!O1431</f>
        <v>고민호파트장</v>
      </c>
      <c r="Y1434" s="253">
        <f>작성용!P1431</f>
        <v>0</v>
      </c>
      <c r="Z1434" s="253" t="str">
        <f>작성용!Q1431</f>
        <v>khmsy123@tp.or.kr;shinkd@tp.or.kr;a221136@tp.or.kr;hyuntak@tp.or.kr</v>
      </c>
      <c r="AA1434" s="252" t="str">
        <f>작성용!AJ1431</f>
        <v>-</v>
      </c>
      <c r="AB1434" s="252">
        <f>작성용!AB1431</f>
        <v>0</v>
      </c>
    </row>
    <row r="1435" spans="1:28" s="12" customFormat="1" ht="16.5" hidden="1" customHeight="1" x14ac:dyDescent="0.3">
      <c r="A1435" s="54">
        <f>작성용!AL1432</f>
        <v>1431</v>
      </c>
      <c r="B1435" s="264" t="str">
        <f>작성용!AI1432</f>
        <v>2차평가 : 2024-01-07</v>
      </c>
      <c r="C1435" s="252" t="str">
        <f>작성용!AK1432</f>
        <v>개별종목</v>
      </c>
      <c r="D1435" s="265">
        <f>작성용!T1432</f>
        <v>45601</v>
      </c>
      <c r="E1435" s="253" t="str">
        <f>작성용!B1432</f>
        <v>사립학교교직원연금공단(수익증권)</v>
      </c>
      <c r="F1435" s="253" t="str">
        <f>작성용!C1432</f>
        <v>재평가</v>
      </c>
      <c r="G1435" s="253" t="str">
        <f>작성용!D1432</f>
        <v>한국인프라이호투융자회사</v>
      </c>
      <c r="H1435" s="266">
        <f>작성용!E1432</f>
        <v>1101113232321</v>
      </c>
      <c r="I1435" s="253" t="str">
        <f>작성용!F1432</f>
        <v>B01</v>
      </c>
      <c r="J1435" s="253">
        <f>작성용!G1432</f>
        <v>0</v>
      </c>
      <c r="K1435" s="253" t="str">
        <f>작성용!H1432</f>
        <v>-</v>
      </c>
      <c r="L1435" s="253" t="str">
        <f>작성용!N1432</f>
        <v>연말</v>
      </c>
      <c r="M1435" s="265" t="str">
        <f>작성용!U1432</f>
        <v>2024.09.30</v>
      </c>
      <c r="N1435" s="265">
        <f>작성용!V1432</f>
        <v>45643</v>
      </c>
      <c r="O1435" s="265">
        <f>작성용!W1432</f>
        <v>45708</v>
      </c>
      <c r="P1435" s="265" t="str">
        <f>작성용!X1432</f>
        <v>-</v>
      </c>
      <c r="Q1435" s="253" t="str">
        <f>작성용!AD1432</f>
        <v>대체평가3사업본부</v>
      </c>
      <c r="R1435" s="267">
        <f>작성용!AE1432</f>
        <v>0</v>
      </c>
      <c r="S1435" s="253" t="str">
        <f>작성용!AF1432</f>
        <v>대체평가3사업본부</v>
      </c>
      <c r="T1435" s="268" t="str">
        <f>작성용!AG1432</f>
        <v>김영규</v>
      </c>
      <c r="U1435" s="268" t="str">
        <f>작성용!AH1432</f>
        <v>김영규</v>
      </c>
      <c r="V1435" s="252">
        <f>작성용!AA1432</f>
        <v>202411</v>
      </c>
      <c r="W1435" s="253" t="str">
        <f>작성용!AC1432</f>
        <v>[T]기타보험기관[1본부]</v>
      </c>
      <c r="X1435" s="253" t="str">
        <f>작성용!O1432</f>
        <v>고민호파트장</v>
      </c>
      <c r="Y1435" s="253">
        <f>작성용!P1432</f>
        <v>0</v>
      </c>
      <c r="Z1435" s="253" t="str">
        <f>작성용!Q1432</f>
        <v>khmsy123@tp.or.kr;shinkd@tp.or.kr;a221136@tp.or.kr;hyuntak@tp.or.kr</v>
      </c>
      <c r="AA1435" s="252" t="str">
        <f>작성용!AJ1432</f>
        <v>-</v>
      </c>
      <c r="AB1435" s="252">
        <f>작성용!AB1432</f>
        <v>0</v>
      </c>
    </row>
    <row r="1436" spans="1:28" s="12" customFormat="1" ht="16.5" hidden="1" customHeight="1" x14ac:dyDescent="0.3">
      <c r="A1436" s="54">
        <f>작성용!AL1433</f>
        <v>1432</v>
      </c>
      <c r="B1436" s="264" t="str">
        <f>작성용!AI1433</f>
        <v>2차평가 : 2024-01-07</v>
      </c>
      <c r="C1436" s="252" t="str">
        <f>작성용!AK1433</f>
        <v>개별종목</v>
      </c>
      <c r="D1436" s="265">
        <f>작성용!T1433</f>
        <v>45601</v>
      </c>
      <c r="E1436" s="253" t="str">
        <f>작성용!B1433</f>
        <v>사립학교교직원연금공단</v>
      </c>
      <c r="F1436" s="253" t="str">
        <f>작성용!C1433</f>
        <v>재평가</v>
      </c>
      <c r="G1436" s="253" t="str">
        <f>작성용!D1433</f>
        <v>Oaktree Opportunities Fund Xb</v>
      </c>
      <c r="H1436" s="266" t="str">
        <f>작성용!E1433</f>
        <v>KBP2020110012</v>
      </c>
      <c r="I1436" s="253" t="str">
        <f>작성용!F1433</f>
        <v>B01</v>
      </c>
      <c r="J1436" s="253">
        <f>작성용!G1433</f>
        <v>0</v>
      </c>
      <c r="K1436" s="253" t="str">
        <f>작성용!H1433</f>
        <v>-</v>
      </c>
      <c r="L1436" s="253" t="str">
        <f>작성용!N1433</f>
        <v>연말</v>
      </c>
      <c r="M1436" s="265" t="str">
        <f>작성용!U1433</f>
        <v>2024.09.30</v>
      </c>
      <c r="N1436" s="265">
        <f>작성용!V1433</f>
        <v>45643</v>
      </c>
      <c r="O1436" s="265">
        <f>작성용!W1433</f>
        <v>45708</v>
      </c>
      <c r="P1436" s="265" t="str">
        <f>작성용!X1433</f>
        <v>-</v>
      </c>
      <c r="Q1436" s="253" t="str">
        <f>작성용!AD1433</f>
        <v>대체평가3사업본부</v>
      </c>
      <c r="R1436" s="267">
        <f>작성용!AE1433</f>
        <v>0</v>
      </c>
      <c r="S1436" s="253" t="str">
        <f>작성용!AF1433</f>
        <v>대체평가3사업본부</v>
      </c>
      <c r="T1436" s="268" t="str">
        <f>작성용!AG1433</f>
        <v>김영규</v>
      </c>
      <c r="U1436" s="268" t="str">
        <f>작성용!AH1433</f>
        <v>김영규</v>
      </c>
      <c r="V1436" s="252">
        <f>작성용!AA1433</f>
        <v>202411</v>
      </c>
      <c r="W1436" s="253" t="str">
        <f>작성용!AC1433</f>
        <v>[T]기타보험기관[1본부]</v>
      </c>
      <c r="X1436" s="253" t="str">
        <f>작성용!O1433</f>
        <v>고민호파트장</v>
      </c>
      <c r="Y1436" s="253">
        <f>작성용!P1433</f>
        <v>0</v>
      </c>
      <c r="Z1436" s="253" t="str">
        <f>작성용!Q1433</f>
        <v>khmsy123@tp.or.kr;shinkd@tp.or.kr;a221136@tp.or.kr;hyuntak@tp.or.kr</v>
      </c>
      <c r="AA1436" s="252" t="str">
        <f>작성용!AJ1433</f>
        <v>-</v>
      </c>
      <c r="AB1436" s="252">
        <f>작성용!AB1433</f>
        <v>0</v>
      </c>
    </row>
    <row r="1437" spans="1:28" s="12" customFormat="1" ht="16.5" hidden="1" customHeight="1" x14ac:dyDescent="0.3">
      <c r="A1437" s="54">
        <f>작성용!AL1434</f>
        <v>1433</v>
      </c>
      <c r="B1437" s="264" t="str">
        <f>작성용!AI1434</f>
        <v>2차평가 : 2024-01-07</v>
      </c>
      <c r="C1437" s="252" t="str">
        <f>작성용!AK1434</f>
        <v>개별종목</v>
      </c>
      <c r="D1437" s="265">
        <f>작성용!T1434</f>
        <v>45601</v>
      </c>
      <c r="E1437" s="253" t="str">
        <f>작성용!B1434</f>
        <v>사립학교교직원연금공단(수익증권)</v>
      </c>
      <c r="F1437" s="253" t="str">
        <f>작성용!C1434</f>
        <v>재평가</v>
      </c>
      <c r="G1437" s="253" t="str">
        <f>작성용!D1434</f>
        <v>씨티은행특금(파트너스그룹)</v>
      </c>
      <c r="H1437" s="266" t="str">
        <f>작성용!E1434</f>
        <v>KBP2016120012</v>
      </c>
      <c r="I1437" s="253" t="str">
        <f>작성용!F1434</f>
        <v>B02</v>
      </c>
      <c r="J1437" s="253">
        <f>작성용!G1434</f>
        <v>0</v>
      </c>
      <c r="K1437" s="253" t="str">
        <f>작성용!H1434</f>
        <v>-</v>
      </c>
      <c r="L1437" s="253" t="str">
        <f>작성용!N1434</f>
        <v>연말</v>
      </c>
      <c r="M1437" s="265" t="str">
        <f>작성용!U1434</f>
        <v>2024.09.30</v>
      </c>
      <c r="N1437" s="265">
        <f>작성용!V1434</f>
        <v>45643</v>
      </c>
      <c r="O1437" s="265">
        <f>작성용!W1434</f>
        <v>45708</v>
      </c>
      <c r="P1437" s="265" t="str">
        <f>작성용!X1434</f>
        <v>-</v>
      </c>
      <c r="Q1437" s="253" t="str">
        <f>작성용!AD1434</f>
        <v>대체평가3사업본부</v>
      </c>
      <c r="R1437" s="267">
        <f>작성용!AE1434</f>
        <v>0</v>
      </c>
      <c r="S1437" s="253" t="str">
        <f>작성용!AF1434</f>
        <v>대체평가3사업본부</v>
      </c>
      <c r="T1437" s="268" t="str">
        <f>작성용!AG1434</f>
        <v>김영규</v>
      </c>
      <c r="U1437" s="268" t="str">
        <f>작성용!AH1434</f>
        <v>김영규</v>
      </c>
      <c r="V1437" s="252">
        <f>작성용!AA1434</f>
        <v>202411</v>
      </c>
      <c r="W1437" s="253" t="str">
        <f>작성용!AC1434</f>
        <v>[T]기타보험기관[1본부]</v>
      </c>
      <c r="X1437" s="253" t="str">
        <f>작성용!O1434</f>
        <v>고민호파트장</v>
      </c>
      <c r="Y1437" s="253">
        <f>작성용!P1434</f>
        <v>0</v>
      </c>
      <c r="Z1437" s="253" t="str">
        <f>작성용!Q1434</f>
        <v>khmsy123@tp.or.kr;shinkd@tp.or.kr;a221136@tp.or.kr;hyuntak@tp.or.kr</v>
      </c>
      <c r="AA1437" s="252" t="str">
        <f>작성용!AJ1434</f>
        <v>-</v>
      </c>
      <c r="AB1437" s="252">
        <f>작성용!AB1434</f>
        <v>0</v>
      </c>
    </row>
    <row r="1438" spans="1:28" s="12" customFormat="1" ht="16.5" hidden="1" customHeight="1" x14ac:dyDescent="0.3">
      <c r="A1438" s="54">
        <f>작성용!AL1435</f>
        <v>1434</v>
      </c>
      <c r="B1438" s="264" t="str">
        <f>작성용!AI1435</f>
        <v>2차평가 : 2024-01-07</v>
      </c>
      <c r="C1438" s="252" t="str">
        <f>작성용!AK1435</f>
        <v>개별종목</v>
      </c>
      <c r="D1438" s="265">
        <f>작성용!T1435</f>
        <v>45601</v>
      </c>
      <c r="E1438" s="253" t="str">
        <f>작성용!B1435</f>
        <v>사립학교교직원연금공단</v>
      </c>
      <c r="F1438" s="253" t="str">
        <f>작성용!C1435</f>
        <v>신규</v>
      </c>
      <c r="G1438" s="253" t="str">
        <f>작성용!D1435</f>
        <v>이지스케이포커스일반사모부동산신탁</v>
      </c>
      <c r="H1438" s="266" t="str">
        <f>작성용!E1435</f>
        <v>KBP2024110027</v>
      </c>
      <c r="I1438" s="253" t="str">
        <f>작성용!F1435</f>
        <v>B02</v>
      </c>
      <c r="J1438" s="253">
        <f>작성용!G1435</f>
        <v>0</v>
      </c>
      <c r="K1438" s="253" t="str">
        <f>작성용!H1435</f>
        <v>-</v>
      </c>
      <c r="L1438" s="253" t="str">
        <f>작성용!N1435</f>
        <v>연말</v>
      </c>
      <c r="M1438" s="265" t="str">
        <f>작성용!U1435</f>
        <v>2024.09.30</v>
      </c>
      <c r="N1438" s="265">
        <f>작성용!V1435</f>
        <v>45643</v>
      </c>
      <c r="O1438" s="265">
        <f>작성용!W1435</f>
        <v>45708</v>
      </c>
      <c r="P1438" s="265" t="str">
        <f>작성용!X1435</f>
        <v>-</v>
      </c>
      <c r="Q1438" s="253" t="str">
        <f>작성용!AD1435</f>
        <v>대체평가3사업본부</v>
      </c>
      <c r="R1438" s="267">
        <f>작성용!AE1435</f>
        <v>0</v>
      </c>
      <c r="S1438" s="253" t="str">
        <f>작성용!AF1435</f>
        <v>대체평가3사업본부</v>
      </c>
      <c r="T1438" s="268" t="str">
        <f>작성용!AG1435</f>
        <v>김영규</v>
      </c>
      <c r="U1438" s="268" t="str">
        <f>작성용!AH1435</f>
        <v>김영규</v>
      </c>
      <c r="V1438" s="252">
        <f>작성용!AA1435</f>
        <v>202411</v>
      </c>
      <c r="W1438" s="253" t="str">
        <f>작성용!AC1435</f>
        <v>[T]기타보험기관[1본부]</v>
      </c>
      <c r="X1438" s="253" t="str">
        <f>작성용!O1435</f>
        <v>고민호파트장</v>
      </c>
      <c r="Y1438" s="253">
        <f>작성용!P1435</f>
        <v>0</v>
      </c>
      <c r="Z1438" s="253" t="str">
        <f>작성용!Q1435</f>
        <v>khmsy123@tp.or.kr;shinkd@tp.or.kr;a221136@tp.or.kr;hyuntak@tp.or.kr</v>
      </c>
      <c r="AA1438" s="252" t="str">
        <f>작성용!AJ1435</f>
        <v>-</v>
      </c>
      <c r="AB1438" s="252">
        <f>작성용!AB1435</f>
        <v>0</v>
      </c>
    </row>
    <row r="1439" spans="1:28" s="12" customFormat="1" ht="16.5" hidden="1" customHeight="1" x14ac:dyDescent="0.3">
      <c r="A1439" s="54">
        <f>작성용!AL1436</f>
        <v>1435</v>
      </c>
      <c r="B1439" s="264" t="str">
        <f>작성용!AI1436</f>
        <v>2차평가 : 2024-01-07</v>
      </c>
      <c r="C1439" s="252" t="str">
        <f>작성용!AK1436</f>
        <v>개별종목</v>
      </c>
      <c r="D1439" s="265">
        <f>작성용!T1436</f>
        <v>45601</v>
      </c>
      <c r="E1439" s="253" t="str">
        <f>작성용!B1436</f>
        <v>사립학교교직원연금공단</v>
      </c>
      <c r="F1439" s="253" t="str">
        <f>작성용!C1436</f>
        <v>재평가</v>
      </c>
      <c r="G1439" s="253" t="str">
        <f>작성용!D1436</f>
        <v>아주좋은벤처펀드2.0</v>
      </c>
      <c r="H1439" s="266" t="str">
        <f>작성용!E1436</f>
        <v>KBP2021120190</v>
      </c>
      <c r="I1439" s="253" t="str">
        <f>작성용!F1436</f>
        <v>B01</v>
      </c>
      <c r="J1439" s="253">
        <f>작성용!G1436</f>
        <v>0</v>
      </c>
      <c r="K1439" s="253" t="str">
        <f>작성용!H1436</f>
        <v>-</v>
      </c>
      <c r="L1439" s="253" t="str">
        <f>작성용!N1436</f>
        <v>연말</v>
      </c>
      <c r="M1439" s="265" t="str">
        <f>작성용!U1436</f>
        <v>2024.09.30</v>
      </c>
      <c r="N1439" s="265">
        <f>작성용!V1436</f>
        <v>45643</v>
      </c>
      <c r="O1439" s="265">
        <f>작성용!W1436</f>
        <v>45708</v>
      </c>
      <c r="P1439" s="265" t="str">
        <f>작성용!X1436</f>
        <v>-</v>
      </c>
      <c r="Q1439" s="253" t="str">
        <f>작성용!AD1436</f>
        <v>강성은</v>
      </c>
      <c r="R1439" s="267">
        <f>작성용!AE1436</f>
        <v>1</v>
      </c>
      <c r="S1439" s="253" t="str">
        <f>작성용!AF1436</f>
        <v>강성은</v>
      </c>
      <c r="T1439" s="268" t="str">
        <f>작성용!AG1436</f>
        <v>김영규</v>
      </c>
      <c r="U1439" s="268" t="str">
        <f>작성용!AH1436</f>
        <v>김영규</v>
      </c>
      <c r="V1439" s="252">
        <f>작성용!AA1436</f>
        <v>202411</v>
      </c>
      <c r="W1439" s="253" t="str">
        <f>작성용!AC1436</f>
        <v>[Z]공기업</v>
      </c>
      <c r="X1439" s="253" t="str">
        <f>작성용!O1436</f>
        <v>고민호파트장</v>
      </c>
      <c r="Y1439" s="253">
        <f>작성용!P1436</f>
        <v>0</v>
      </c>
      <c r="Z1439" s="253" t="str">
        <f>작성용!Q1436</f>
        <v>khmsy123@tp.or.kr;shinkd@tp.or.kr;a221136@tp.or.kr;hyuntak@tp.or.kr</v>
      </c>
      <c r="AA1439" s="252" t="str">
        <f>작성용!AJ1436</f>
        <v>-</v>
      </c>
      <c r="AB1439" s="252">
        <f>작성용!AB1436</f>
        <v>0</v>
      </c>
    </row>
    <row r="1440" spans="1:28" s="12" customFormat="1" ht="16.5" hidden="1" customHeight="1" x14ac:dyDescent="0.3">
      <c r="A1440" s="54">
        <f>작성용!AL1437</f>
        <v>1436</v>
      </c>
      <c r="B1440" s="264" t="str">
        <f>작성용!AI1437</f>
        <v>2차평가 : 2024-01-07</v>
      </c>
      <c r="C1440" s="252" t="str">
        <f>작성용!AK1437</f>
        <v>개별종목</v>
      </c>
      <c r="D1440" s="265">
        <f>작성용!T1437</f>
        <v>45601</v>
      </c>
      <c r="E1440" s="253" t="str">
        <f>작성용!B1437</f>
        <v>사립학교교직원연금공단</v>
      </c>
      <c r="F1440" s="253" t="str">
        <f>작성용!C1437</f>
        <v>재평가</v>
      </c>
      <c r="G1440" s="253" t="str">
        <f>작성용!D1437</f>
        <v>맥쿼리코리아오퍼튜니티즈사모투자제5호</v>
      </c>
      <c r="H1440" s="266">
        <f>작성용!E1437</f>
        <v>1101130025915</v>
      </c>
      <c r="I1440" s="253" t="str">
        <f>작성용!F1437</f>
        <v>B01</v>
      </c>
      <c r="J1440" s="253">
        <f>작성용!G1437</f>
        <v>0</v>
      </c>
      <c r="K1440" s="253" t="str">
        <f>작성용!H1437</f>
        <v>-</v>
      </c>
      <c r="L1440" s="253" t="str">
        <f>작성용!N1437</f>
        <v>연말</v>
      </c>
      <c r="M1440" s="265" t="str">
        <f>작성용!U1437</f>
        <v>2024.09.30</v>
      </c>
      <c r="N1440" s="265">
        <f>작성용!V1437</f>
        <v>45643</v>
      </c>
      <c r="O1440" s="265">
        <f>작성용!W1437</f>
        <v>45708</v>
      </c>
      <c r="P1440" s="265" t="str">
        <f>작성용!X1437</f>
        <v>-</v>
      </c>
      <c r="Q1440" s="253" t="str">
        <f>작성용!AD1437</f>
        <v>서동현</v>
      </c>
      <c r="R1440" s="267">
        <f>작성용!AE1437</f>
        <v>1</v>
      </c>
      <c r="S1440" s="253" t="str">
        <f>작성용!AF1437</f>
        <v>서동현</v>
      </c>
      <c r="T1440" s="268" t="str">
        <f>작성용!AG1437</f>
        <v>김영규</v>
      </c>
      <c r="U1440" s="268" t="str">
        <f>작성용!AH1437</f>
        <v>김영규</v>
      </c>
      <c r="V1440" s="252">
        <f>작성용!AA1437</f>
        <v>202411</v>
      </c>
      <c r="W1440" s="253" t="str">
        <f>작성용!AC1437</f>
        <v>[Z]공기업</v>
      </c>
      <c r="X1440" s="253" t="str">
        <f>작성용!O1437</f>
        <v>고민호파트장</v>
      </c>
      <c r="Y1440" s="253">
        <f>작성용!P1437</f>
        <v>0</v>
      </c>
      <c r="Z1440" s="253" t="str">
        <f>작성용!Q1437</f>
        <v>khmsy123@tp.or.kr;shinkd@tp.or.kr;a221136@tp.or.kr;hyuntak@tp.or.kr</v>
      </c>
      <c r="AA1440" s="252" t="str">
        <f>작성용!AJ1437</f>
        <v>-</v>
      </c>
      <c r="AB1440" s="252">
        <f>작성용!AB1437</f>
        <v>0</v>
      </c>
    </row>
    <row r="1441" spans="1:28" s="12" customFormat="1" ht="16.5" hidden="1" customHeight="1" x14ac:dyDescent="0.3">
      <c r="A1441" s="54">
        <f>작성용!AL1438</f>
        <v>1437</v>
      </c>
      <c r="B1441" s="264" t="str">
        <f>작성용!AI1438</f>
        <v>2차평가 : 2024-01-07</v>
      </c>
      <c r="C1441" s="252" t="str">
        <f>작성용!AK1438</f>
        <v>개별종목</v>
      </c>
      <c r="D1441" s="265">
        <f>작성용!T1438</f>
        <v>45601</v>
      </c>
      <c r="E1441" s="253" t="str">
        <f>작성용!B1438</f>
        <v>사립학교교직원연금공단</v>
      </c>
      <c r="F1441" s="253" t="str">
        <f>작성용!C1438</f>
        <v>재평가</v>
      </c>
      <c r="G1441" s="253" t="str">
        <f>작성용!D1438</f>
        <v>엠비케이파트너스오호의이사모투자</v>
      </c>
      <c r="H1441" s="266">
        <f>작성용!E1438</f>
        <v>1101130026351</v>
      </c>
      <c r="I1441" s="253" t="str">
        <f>작성용!F1438</f>
        <v>B01</v>
      </c>
      <c r="J1441" s="253">
        <f>작성용!G1438</f>
        <v>0</v>
      </c>
      <c r="K1441" s="253" t="str">
        <f>작성용!H1438</f>
        <v>-</v>
      </c>
      <c r="L1441" s="253" t="str">
        <f>작성용!N1438</f>
        <v>연말</v>
      </c>
      <c r="M1441" s="265" t="str">
        <f>작성용!U1438</f>
        <v>2024.09.30</v>
      </c>
      <c r="N1441" s="265">
        <f>작성용!V1438</f>
        <v>45643</v>
      </c>
      <c r="O1441" s="265">
        <f>작성용!W1438</f>
        <v>45708</v>
      </c>
      <c r="P1441" s="265" t="str">
        <f>작성용!X1438</f>
        <v>-</v>
      </c>
      <c r="Q1441" s="253" t="str">
        <f>작성용!AD1438</f>
        <v>윤광일</v>
      </c>
      <c r="R1441" s="267">
        <f>작성용!AE1438</f>
        <v>1</v>
      </c>
      <c r="S1441" s="253" t="str">
        <f>작성용!AF1438</f>
        <v>윤광일</v>
      </c>
      <c r="T1441" s="268" t="str">
        <f>작성용!AG1438</f>
        <v>김영규</v>
      </c>
      <c r="U1441" s="268" t="str">
        <f>작성용!AH1438</f>
        <v>김영규</v>
      </c>
      <c r="V1441" s="252">
        <f>작성용!AA1438</f>
        <v>202411</v>
      </c>
      <c r="W1441" s="253" t="str">
        <f>작성용!AC1438</f>
        <v>[Z]공기업</v>
      </c>
      <c r="X1441" s="253" t="str">
        <f>작성용!O1438</f>
        <v>고민호파트장</v>
      </c>
      <c r="Y1441" s="253">
        <f>작성용!P1438</f>
        <v>0</v>
      </c>
      <c r="Z1441" s="253" t="str">
        <f>작성용!Q1438</f>
        <v>khmsy123@tp.or.kr;shinkd@tp.or.kr;a221136@tp.or.kr;hyuntak@tp.or.kr</v>
      </c>
      <c r="AA1441" s="252" t="str">
        <f>작성용!AJ1438</f>
        <v>-</v>
      </c>
      <c r="AB1441" s="252">
        <f>작성용!AB1438</f>
        <v>0</v>
      </c>
    </row>
    <row r="1442" spans="1:28" s="12" customFormat="1" ht="16.5" hidden="1" customHeight="1" x14ac:dyDescent="0.3">
      <c r="A1442" s="54">
        <f>작성용!AL1439</f>
        <v>1438</v>
      </c>
      <c r="B1442" s="264" t="str">
        <f>작성용!AI1439</f>
        <v>2차평가 : 2024-01-07</v>
      </c>
      <c r="C1442" s="252" t="str">
        <f>작성용!AK1439</f>
        <v>개별종목</v>
      </c>
      <c r="D1442" s="265">
        <f>작성용!T1439</f>
        <v>45601</v>
      </c>
      <c r="E1442" s="253" t="str">
        <f>작성용!B1439</f>
        <v>사립학교교직원연금공단</v>
      </c>
      <c r="F1442" s="253" t="str">
        <f>작성용!C1439</f>
        <v>재평가</v>
      </c>
      <c r="G1442" s="253" t="str">
        <f>작성용!D1439</f>
        <v>KTBN18호벤처투자조합</v>
      </c>
      <c r="H1442" s="266" t="str">
        <f>작성용!E1439</f>
        <v>KBP2021030037</v>
      </c>
      <c r="I1442" s="253" t="str">
        <f>작성용!F1439</f>
        <v>B01</v>
      </c>
      <c r="J1442" s="253">
        <f>작성용!G1439</f>
        <v>0</v>
      </c>
      <c r="K1442" s="253" t="str">
        <f>작성용!H1439</f>
        <v>-</v>
      </c>
      <c r="L1442" s="253" t="str">
        <f>작성용!N1439</f>
        <v>연말</v>
      </c>
      <c r="M1442" s="265" t="str">
        <f>작성용!U1439</f>
        <v>2024.09.30</v>
      </c>
      <c r="N1442" s="265">
        <f>작성용!V1439</f>
        <v>45643</v>
      </c>
      <c r="O1442" s="265">
        <f>작성용!W1439</f>
        <v>45708</v>
      </c>
      <c r="P1442" s="265" t="str">
        <f>작성용!X1439</f>
        <v>-</v>
      </c>
      <c r="Q1442" s="253" t="str">
        <f>작성용!AD1439</f>
        <v>유재호</v>
      </c>
      <c r="R1442" s="267">
        <f>작성용!AE1439</f>
        <v>1.5</v>
      </c>
      <c r="S1442" s="253" t="str">
        <f>작성용!AF1439</f>
        <v>유재호</v>
      </c>
      <c r="T1442" s="268" t="str">
        <f>작성용!AG1439</f>
        <v>김영규</v>
      </c>
      <c r="U1442" s="268" t="str">
        <f>작성용!AH1439</f>
        <v>김영규</v>
      </c>
      <c r="V1442" s="252">
        <f>작성용!AA1439</f>
        <v>202411</v>
      </c>
      <c r="W1442" s="253" t="str">
        <f>작성용!AC1439</f>
        <v>[Z]공기업</v>
      </c>
      <c r="X1442" s="253" t="str">
        <f>작성용!O1439</f>
        <v>고민호파트장</v>
      </c>
      <c r="Y1442" s="253">
        <f>작성용!P1439</f>
        <v>0</v>
      </c>
      <c r="Z1442" s="253" t="str">
        <f>작성용!Q1439</f>
        <v>khmsy123@tp.or.kr;shinkd@tp.or.kr;a221136@tp.or.kr;hyuntak@tp.or.kr</v>
      </c>
      <c r="AA1442" s="252" t="str">
        <f>작성용!AJ1439</f>
        <v>-</v>
      </c>
      <c r="AB1442" s="252">
        <f>작성용!AB1439</f>
        <v>0</v>
      </c>
    </row>
    <row r="1443" spans="1:28" s="12" customFormat="1" ht="16.5" hidden="1" customHeight="1" x14ac:dyDescent="0.3">
      <c r="A1443" s="54">
        <f>작성용!AL1440</f>
        <v>1439</v>
      </c>
      <c r="B1443" s="264" t="str">
        <f>작성용!AI1440</f>
        <v>2차평가 : 2024-01-07</v>
      </c>
      <c r="C1443" s="252" t="str">
        <f>작성용!AK1440</f>
        <v>개별종목</v>
      </c>
      <c r="D1443" s="265">
        <f>작성용!T1440</f>
        <v>45601</v>
      </c>
      <c r="E1443" s="253" t="str">
        <f>작성용!B1440</f>
        <v>사립학교교직원연금공단</v>
      </c>
      <c r="F1443" s="253" t="str">
        <f>작성용!C1440</f>
        <v>재평가</v>
      </c>
      <c r="G1443" s="253" t="str">
        <f>작성용!D1440</f>
        <v>에이티넘성장투자조합2020</v>
      </c>
      <c r="H1443" s="266" t="str">
        <f>작성용!E1440</f>
        <v>KBP2020120152</v>
      </c>
      <c r="I1443" s="253" t="str">
        <f>작성용!F1440</f>
        <v>B01</v>
      </c>
      <c r="J1443" s="253">
        <f>작성용!G1440</f>
        <v>0</v>
      </c>
      <c r="K1443" s="253" t="str">
        <f>작성용!H1440</f>
        <v>-</v>
      </c>
      <c r="L1443" s="253" t="str">
        <f>작성용!N1440</f>
        <v>연말</v>
      </c>
      <c r="M1443" s="265" t="str">
        <f>작성용!U1440</f>
        <v>2024.09.30</v>
      </c>
      <c r="N1443" s="265">
        <f>작성용!V1440</f>
        <v>45643</v>
      </c>
      <c r="O1443" s="265">
        <f>작성용!W1440</f>
        <v>45708</v>
      </c>
      <c r="P1443" s="265" t="str">
        <f>작성용!X1440</f>
        <v>-</v>
      </c>
      <c r="Q1443" s="253" t="str">
        <f>작성용!AD1440</f>
        <v>이현승</v>
      </c>
      <c r="R1443" s="267">
        <f>작성용!AE1440</f>
        <v>1.5</v>
      </c>
      <c r="S1443" s="253" t="str">
        <f>작성용!AF1440</f>
        <v>이현승</v>
      </c>
      <c r="T1443" s="268" t="str">
        <f>작성용!AG1440</f>
        <v>김영규</v>
      </c>
      <c r="U1443" s="268" t="str">
        <f>작성용!AH1440</f>
        <v>김영규</v>
      </c>
      <c r="V1443" s="252">
        <f>작성용!AA1440</f>
        <v>202411</v>
      </c>
      <c r="W1443" s="253" t="str">
        <f>작성용!AC1440</f>
        <v>[Z]공기업</v>
      </c>
      <c r="X1443" s="253" t="str">
        <f>작성용!O1440</f>
        <v>고민호파트장</v>
      </c>
      <c r="Y1443" s="253">
        <f>작성용!P1440</f>
        <v>0</v>
      </c>
      <c r="Z1443" s="253" t="str">
        <f>작성용!Q1440</f>
        <v>khmsy123@tp.or.kr;shinkd@tp.or.kr;a221136@tp.or.kr;hyuntak@tp.or.kr</v>
      </c>
      <c r="AA1443" s="252" t="str">
        <f>작성용!AJ1440</f>
        <v>-</v>
      </c>
      <c r="AB1443" s="252">
        <f>작성용!AB1440</f>
        <v>0</v>
      </c>
    </row>
    <row r="1444" spans="1:28" s="12" customFormat="1" ht="16.5" hidden="1" customHeight="1" x14ac:dyDescent="0.3">
      <c r="A1444" s="54">
        <f>작성용!AL1441</f>
        <v>1440</v>
      </c>
      <c r="B1444" s="264" t="str">
        <f>작성용!AI1441</f>
        <v>2차평가 : 2024-01-07</v>
      </c>
      <c r="C1444" s="252" t="str">
        <f>작성용!AK1441</f>
        <v>개별종목</v>
      </c>
      <c r="D1444" s="265">
        <f>작성용!T1441</f>
        <v>45601</v>
      </c>
      <c r="E1444" s="253" t="str">
        <f>작성용!B1441</f>
        <v>사립학교교직원연금공단</v>
      </c>
      <c r="F1444" s="253" t="str">
        <f>작성용!C1441</f>
        <v>재평가</v>
      </c>
      <c r="G1444" s="253" t="str">
        <f>작성용!D1441</f>
        <v>스카이레이크메자닌제1호사모투자</v>
      </c>
      <c r="H1444" s="266">
        <f>작성용!E1441</f>
        <v>1101130028290</v>
      </c>
      <c r="I1444" s="253" t="str">
        <f>작성용!F1441</f>
        <v>B01</v>
      </c>
      <c r="J1444" s="253">
        <f>작성용!G1441</f>
        <v>0</v>
      </c>
      <c r="K1444" s="253" t="str">
        <f>작성용!H1441</f>
        <v>-</v>
      </c>
      <c r="L1444" s="253" t="str">
        <f>작성용!N1441</f>
        <v>연말</v>
      </c>
      <c r="M1444" s="265" t="str">
        <f>작성용!U1441</f>
        <v>2024.09.30</v>
      </c>
      <c r="N1444" s="265">
        <f>작성용!V1441</f>
        <v>45643</v>
      </c>
      <c r="O1444" s="265">
        <f>작성용!W1441</f>
        <v>45708</v>
      </c>
      <c r="P1444" s="265" t="str">
        <f>작성용!X1441</f>
        <v>-</v>
      </c>
      <c r="Q1444" s="253" t="str">
        <f>작성용!AD1441</f>
        <v>오수현</v>
      </c>
      <c r="R1444" s="267">
        <f>작성용!AE1441</f>
        <v>1</v>
      </c>
      <c r="S1444" s="253" t="str">
        <f>작성용!AF1441</f>
        <v>오수현</v>
      </c>
      <c r="T1444" s="268" t="str">
        <f>작성용!AG1441</f>
        <v>김영규</v>
      </c>
      <c r="U1444" s="268" t="str">
        <f>작성용!AH1441</f>
        <v>김영규</v>
      </c>
      <c r="V1444" s="252">
        <f>작성용!AA1441</f>
        <v>202411</v>
      </c>
      <c r="W1444" s="253" t="str">
        <f>작성용!AC1441</f>
        <v>[Z]공기업</v>
      </c>
      <c r="X1444" s="253" t="str">
        <f>작성용!O1441</f>
        <v>고민호파트장</v>
      </c>
      <c r="Y1444" s="253">
        <f>작성용!P1441</f>
        <v>0</v>
      </c>
      <c r="Z1444" s="253" t="str">
        <f>작성용!Q1441</f>
        <v>khmsy123@tp.or.kr;shinkd@tp.or.kr;a221136@tp.or.kr;hyuntak@tp.or.kr</v>
      </c>
      <c r="AA1444" s="252" t="str">
        <f>작성용!AJ1441</f>
        <v>-</v>
      </c>
      <c r="AB1444" s="252">
        <f>작성용!AB1441</f>
        <v>0</v>
      </c>
    </row>
    <row r="1445" spans="1:28" s="12" customFormat="1" ht="16.5" hidden="1" customHeight="1" x14ac:dyDescent="0.3">
      <c r="A1445" s="54">
        <f>작성용!AL1442</f>
        <v>1441</v>
      </c>
      <c r="B1445" s="264" t="str">
        <f>작성용!AI1442</f>
        <v>2차평가 : 2024-01-07</v>
      </c>
      <c r="C1445" s="252" t="str">
        <f>작성용!AK1442</f>
        <v>개별종목</v>
      </c>
      <c r="D1445" s="265">
        <f>작성용!T1442</f>
        <v>45601</v>
      </c>
      <c r="E1445" s="253" t="str">
        <f>작성용!B1442</f>
        <v>사립학교교직원연금공단</v>
      </c>
      <c r="F1445" s="253" t="str">
        <f>작성용!C1442</f>
        <v>재평가</v>
      </c>
      <c r="G1445" s="253" t="str">
        <f>작성용!D1442</f>
        <v>스카이레이크에쿼티제1호사모투자</v>
      </c>
      <c r="H1445" s="266">
        <f>작성용!E1442</f>
        <v>1101130028307</v>
      </c>
      <c r="I1445" s="253" t="str">
        <f>작성용!F1442</f>
        <v>B01</v>
      </c>
      <c r="J1445" s="253">
        <f>작성용!G1442</f>
        <v>0</v>
      </c>
      <c r="K1445" s="253" t="str">
        <f>작성용!H1442</f>
        <v>-</v>
      </c>
      <c r="L1445" s="253" t="str">
        <f>작성용!N1442</f>
        <v>연말</v>
      </c>
      <c r="M1445" s="265" t="str">
        <f>작성용!U1442</f>
        <v>2024.09.30</v>
      </c>
      <c r="N1445" s="265">
        <f>작성용!V1442</f>
        <v>45643</v>
      </c>
      <c r="O1445" s="265">
        <f>작성용!W1442</f>
        <v>45708</v>
      </c>
      <c r="P1445" s="265" t="str">
        <f>작성용!X1442</f>
        <v>-</v>
      </c>
      <c r="Q1445" s="274" t="str">
        <f>작성용!AD1442</f>
        <v>김에스더</v>
      </c>
      <c r="R1445" s="267">
        <f>작성용!AE1442</f>
        <v>1</v>
      </c>
      <c r="S1445" s="253" t="str">
        <f>작성용!AF1442</f>
        <v>김수현</v>
      </c>
      <c r="T1445" s="268" t="str">
        <f>작성용!AG1442</f>
        <v>김영규</v>
      </c>
      <c r="U1445" s="268" t="str">
        <f>작성용!AH1442</f>
        <v>김영규</v>
      </c>
      <c r="V1445" s="252">
        <f>작성용!AA1442</f>
        <v>202411</v>
      </c>
      <c r="W1445" s="253" t="str">
        <f>작성용!AC1442</f>
        <v>[Z]공기업</v>
      </c>
      <c r="X1445" s="253" t="str">
        <f>작성용!O1442</f>
        <v>고민호파트장</v>
      </c>
      <c r="Y1445" s="253">
        <f>작성용!P1442</f>
        <v>0</v>
      </c>
      <c r="Z1445" s="253" t="str">
        <f>작성용!Q1442</f>
        <v>khmsy123@tp.or.kr;shinkd@tp.or.kr;a221136@tp.or.kr;hyuntak@tp.or.kr</v>
      </c>
      <c r="AA1445" s="252" t="str">
        <f>작성용!AJ1442</f>
        <v>-</v>
      </c>
      <c r="AB1445" s="252">
        <f>작성용!AB1442</f>
        <v>2</v>
      </c>
    </row>
    <row r="1446" spans="1:28" s="12" customFormat="1" ht="16.5" hidden="1" customHeight="1" x14ac:dyDescent="0.3">
      <c r="A1446" s="54">
        <f>작성용!AL1443</f>
        <v>1442</v>
      </c>
      <c r="B1446" s="264" t="str">
        <f>작성용!AI1443</f>
        <v>2차평가 : 2024-01-07</v>
      </c>
      <c r="C1446" s="252" t="str">
        <f>작성용!AK1443</f>
        <v>개별종목</v>
      </c>
      <c r="D1446" s="265">
        <f>작성용!T1443</f>
        <v>45601</v>
      </c>
      <c r="E1446" s="253" t="str">
        <f>작성용!B1443</f>
        <v>사립학교교직원연금공단</v>
      </c>
      <c r="F1446" s="253" t="str">
        <f>작성용!C1443</f>
        <v>재평가</v>
      </c>
      <c r="G1446" s="253" t="str">
        <f>작성용!D1443</f>
        <v>스톤브릿지미드캡제1호사모투자</v>
      </c>
      <c r="H1446" s="266">
        <f>작성용!E1443</f>
        <v>1101130026715</v>
      </c>
      <c r="I1446" s="253" t="str">
        <f>작성용!F1443</f>
        <v>B01</v>
      </c>
      <c r="J1446" s="253">
        <f>작성용!G1443</f>
        <v>0</v>
      </c>
      <c r="K1446" s="253" t="str">
        <f>작성용!H1443</f>
        <v>-</v>
      </c>
      <c r="L1446" s="253" t="str">
        <f>작성용!N1443</f>
        <v>연말</v>
      </c>
      <c r="M1446" s="265" t="str">
        <f>작성용!U1443</f>
        <v>2024.09.30</v>
      </c>
      <c r="N1446" s="265">
        <f>작성용!V1443</f>
        <v>45643</v>
      </c>
      <c r="O1446" s="265">
        <f>작성용!W1443</f>
        <v>45708</v>
      </c>
      <c r="P1446" s="265" t="str">
        <f>작성용!X1443</f>
        <v>-</v>
      </c>
      <c r="Q1446" s="253" t="str">
        <f>작성용!AD1443</f>
        <v>강성은</v>
      </c>
      <c r="R1446" s="267">
        <f>작성용!AE1443</f>
        <v>1</v>
      </c>
      <c r="S1446" s="253" t="str">
        <f>작성용!AF1443</f>
        <v>강성은</v>
      </c>
      <c r="T1446" s="268" t="str">
        <f>작성용!AG1443</f>
        <v>김영규</v>
      </c>
      <c r="U1446" s="268" t="str">
        <f>작성용!AH1443</f>
        <v>김영규</v>
      </c>
      <c r="V1446" s="252">
        <f>작성용!AA1443</f>
        <v>202411</v>
      </c>
      <c r="W1446" s="253" t="str">
        <f>작성용!AC1443</f>
        <v>[Z]공기업</v>
      </c>
      <c r="X1446" s="253" t="str">
        <f>작성용!O1443</f>
        <v>고민호파트장</v>
      </c>
      <c r="Y1446" s="253">
        <f>작성용!P1443</f>
        <v>0</v>
      </c>
      <c r="Z1446" s="253" t="str">
        <f>작성용!Q1443</f>
        <v>khmsy123@tp.or.kr;shinkd@tp.or.kr;a221136@tp.or.kr;hyuntak@tp.or.kr</v>
      </c>
      <c r="AA1446" s="252" t="str">
        <f>작성용!AJ1443</f>
        <v>-</v>
      </c>
      <c r="AB1446" s="252">
        <f>작성용!AB1443</f>
        <v>0</v>
      </c>
    </row>
    <row r="1447" spans="1:28" s="12" customFormat="1" ht="16.5" hidden="1" customHeight="1" x14ac:dyDescent="0.3">
      <c r="A1447" s="54">
        <f>작성용!AL1444</f>
        <v>1443</v>
      </c>
      <c r="B1447" s="264" t="str">
        <f>작성용!AI1444</f>
        <v>2차평가 : 2024-01-07</v>
      </c>
      <c r="C1447" s="252" t="str">
        <f>작성용!AK1444</f>
        <v>개별종목</v>
      </c>
      <c r="D1447" s="265">
        <f>작성용!T1444</f>
        <v>45601</v>
      </c>
      <c r="E1447" s="253" t="str">
        <f>작성용!B1444</f>
        <v>사립학교교직원연금공단</v>
      </c>
      <c r="F1447" s="253" t="str">
        <f>작성용!C1444</f>
        <v>재평가</v>
      </c>
      <c r="G1447" s="253" t="str">
        <f>작성용!D1444</f>
        <v>스틱스페셜시츄에이션제2호사모투자</v>
      </c>
      <c r="H1447" s="266">
        <f>작성용!E1444</f>
        <v>1101130025600</v>
      </c>
      <c r="I1447" s="253" t="str">
        <f>작성용!F1444</f>
        <v>B01</v>
      </c>
      <c r="J1447" s="253">
        <f>작성용!G1444</f>
        <v>0</v>
      </c>
      <c r="K1447" s="253" t="str">
        <f>작성용!H1444</f>
        <v>-</v>
      </c>
      <c r="L1447" s="253" t="str">
        <f>작성용!N1444</f>
        <v>연말</v>
      </c>
      <c r="M1447" s="265" t="str">
        <f>작성용!U1444</f>
        <v>2024.09.30</v>
      </c>
      <c r="N1447" s="265">
        <f>작성용!V1444</f>
        <v>45643</v>
      </c>
      <c r="O1447" s="265">
        <f>작성용!W1444</f>
        <v>45708</v>
      </c>
      <c r="P1447" s="265" t="str">
        <f>작성용!X1444</f>
        <v>-</v>
      </c>
      <c r="Q1447" s="253" t="str">
        <f>작성용!AD1444</f>
        <v>서경덕</v>
      </c>
      <c r="R1447" s="267">
        <f>작성용!AE1444</f>
        <v>1.5</v>
      </c>
      <c r="S1447" s="253" t="str">
        <f>작성용!AF1444</f>
        <v>김범준</v>
      </c>
      <c r="T1447" s="268" t="str">
        <f>작성용!AG1444</f>
        <v>김영규</v>
      </c>
      <c r="U1447" s="268" t="str">
        <f>작성용!AH1444</f>
        <v>김영규</v>
      </c>
      <c r="V1447" s="252">
        <f>작성용!AA1444</f>
        <v>202411</v>
      </c>
      <c r="W1447" s="253" t="str">
        <f>작성용!AC1444</f>
        <v>[Z]공기업</v>
      </c>
      <c r="X1447" s="253" t="str">
        <f>작성용!O1444</f>
        <v>고민호파트장</v>
      </c>
      <c r="Y1447" s="253">
        <f>작성용!P1444</f>
        <v>0</v>
      </c>
      <c r="Z1447" s="253" t="str">
        <f>작성용!Q1444</f>
        <v>khmsy123@tp.or.kr;shinkd@tp.or.kr;a221136@tp.or.kr;hyuntak@tp.or.kr</v>
      </c>
      <c r="AA1447" s="252" t="str">
        <f>작성용!AJ1444</f>
        <v>-</v>
      </c>
      <c r="AB1447" s="252">
        <f>작성용!AB1444</f>
        <v>0</v>
      </c>
    </row>
    <row r="1448" spans="1:28" s="12" customFormat="1" ht="16.5" hidden="1" customHeight="1" x14ac:dyDescent="0.3">
      <c r="A1448" s="54">
        <f>작성용!AL1445</f>
        <v>1444</v>
      </c>
      <c r="B1448" s="264" t="str">
        <f>작성용!AI1445</f>
        <v>2차평가 : 2024-01-07</v>
      </c>
      <c r="C1448" s="252" t="str">
        <f>작성용!AK1445</f>
        <v>개별종목</v>
      </c>
      <c r="D1448" s="265">
        <f>작성용!T1445</f>
        <v>45601</v>
      </c>
      <c r="E1448" s="253" t="str">
        <f>작성용!B1445</f>
        <v>사립학교교직원연금공단</v>
      </c>
      <c r="F1448" s="253" t="str">
        <f>작성용!C1445</f>
        <v>재평가</v>
      </c>
      <c r="G1448" s="253" t="str">
        <f>작성용!D1445</f>
        <v>생보제십이호위탁관리부동산투자회사</v>
      </c>
      <c r="H1448" s="266">
        <f>작성용!E1445</f>
        <v>1101117098092</v>
      </c>
      <c r="I1448" s="253" t="str">
        <f>작성용!F1445</f>
        <v>A04</v>
      </c>
      <c r="J1448" s="253">
        <f>작성용!G1445</f>
        <v>2</v>
      </c>
      <c r="K1448" s="253" t="str">
        <f>작성용!H1445</f>
        <v>-</v>
      </c>
      <c r="L1448" s="253" t="str">
        <f>작성용!N1445</f>
        <v>연말</v>
      </c>
      <c r="M1448" s="265" t="str">
        <f>작성용!U1445</f>
        <v>2024.09.30</v>
      </c>
      <c r="N1448" s="265">
        <f>작성용!V1445</f>
        <v>45643</v>
      </c>
      <c r="O1448" s="265">
        <f>작성용!W1445</f>
        <v>45708</v>
      </c>
      <c r="P1448" s="265" t="str">
        <f>작성용!X1445</f>
        <v>-</v>
      </c>
      <c r="Q1448" s="253" t="str">
        <f>작성용!AD1445</f>
        <v>조현우</v>
      </c>
      <c r="R1448" s="267">
        <f>작성용!AE1445</f>
        <v>1</v>
      </c>
      <c r="S1448" s="253" t="str">
        <f>작성용!AF1445</f>
        <v>조현우</v>
      </c>
      <c r="T1448" s="268" t="str">
        <f>작성용!AG1445</f>
        <v>김영규</v>
      </c>
      <c r="U1448" s="268" t="str">
        <f>작성용!AH1445</f>
        <v>김영규</v>
      </c>
      <c r="V1448" s="252">
        <f>작성용!AA1445</f>
        <v>202411</v>
      </c>
      <c r="W1448" s="253" t="str">
        <f>작성용!AC1445</f>
        <v>[Z]공기업</v>
      </c>
      <c r="X1448" s="253" t="str">
        <f>작성용!O1445</f>
        <v>고민호파트장</v>
      </c>
      <c r="Y1448" s="253">
        <f>작성용!P1445</f>
        <v>0</v>
      </c>
      <c r="Z1448" s="253" t="str">
        <f>작성용!Q1445</f>
        <v>khmsy123@tp.or.kr;shinkd@tp.or.kr;a221136@tp.or.kr;hyuntak@tp.or.kr</v>
      </c>
      <c r="AA1448" s="252" t="str">
        <f>작성용!AJ1445</f>
        <v>-</v>
      </c>
      <c r="AB1448" s="252">
        <f>작성용!AB1445</f>
        <v>0</v>
      </c>
    </row>
    <row r="1449" spans="1:28" s="12" customFormat="1" ht="16.5" hidden="1" customHeight="1" x14ac:dyDescent="0.3">
      <c r="A1449" s="54">
        <f>작성용!AL1446</f>
        <v>1445</v>
      </c>
      <c r="B1449" s="264" t="str">
        <f>작성용!AI1446</f>
        <v>2차평가 : 2024-01-07</v>
      </c>
      <c r="C1449" s="252" t="str">
        <f>작성용!AK1446</f>
        <v>개별종목</v>
      </c>
      <c r="D1449" s="265">
        <f>작성용!T1446</f>
        <v>45601</v>
      </c>
      <c r="E1449" s="253" t="str">
        <f>작성용!B1446</f>
        <v>사립학교교직원연금공단</v>
      </c>
      <c r="F1449" s="253" t="str">
        <f>작성용!C1446</f>
        <v>재평가</v>
      </c>
      <c r="G1449" s="253" t="str">
        <f>작성용!D1446</f>
        <v>펨코로지스틱제삼호위탁관리부동산투자회사</v>
      </c>
      <c r="H1449" s="266">
        <f>작성용!E1446</f>
        <v>1101114677120</v>
      </c>
      <c r="I1449" s="253" t="str">
        <f>작성용!F1446</f>
        <v>B06</v>
      </c>
      <c r="J1449" s="253">
        <f>작성용!G1446</f>
        <v>0</v>
      </c>
      <c r="K1449" s="253" t="str">
        <f>작성용!H1446</f>
        <v>-</v>
      </c>
      <c r="L1449" s="253" t="str">
        <f>작성용!N1446</f>
        <v>연말</v>
      </c>
      <c r="M1449" s="265" t="str">
        <f>작성용!U1446</f>
        <v>2024.09.30</v>
      </c>
      <c r="N1449" s="265">
        <f>작성용!V1446</f>
        <v>45643</v>
      </c>
      <c r="O1449" s="265">
        <f>작성용!W1446</f>
        <v>45708</v>
      </c>
      <c r="P1449" s="265" t="str">
        <f>작성용!X1446</f>
        <v>-</v>
      </c>
      <c r="Q1449" s="253" t="str">
        <f>작성용!AD1446</f>
        <v>유재호</v>
      </c>
      <c r="R1449" s="267">
        <f>작성용!AE1446</f>
        <v>1</v>
      </c>
      <c r="S1449" s="253" t="str">
        <f>작성용!AF1446</f>
        <v>유재호</v>
      </c>
      <c r="T1449" s="268" t="str">
        <f>작성용!AG1446</f>
        <v>김영규</v>
      </c>
      <c r="U1449" s="268" t="str">
        <f>작성용!AH1446</f>
        <v>김영규</v>
      </c>
      <c r="V1449" s="252">
        <f>작성용!AA1446</f>
        <v>202411</v>
      </c>
      <c r="W1449" s="253" t="str">
        <f>작성용!AC1446</f>
        <v>[Z]공기업</v>
      </c>
      <c r="X1449" s="253" t="str">
        <f>작성용!O1446</f>
        <v>고민호파트장</v>
      </c>
      <c r="Y1449" s="253">
        <f>작성용!P1446</f>
        <v>0</v>
      </c>
      <c r="Z1449" s="253" t="str">
        <f>작성용!Q1446</f>
        <v>khmsy123@tp.or.kr;shinkd@tp.or.kr;a221136@tp.or.kr;hyuntak@tp.or.kr</v>
      </c>
      <c r="AA1449" s="252" t="str">
        <f>작성용!AJ1446</f>
        <v>-</v>
      </c>
      <c r="AB1449" s="252">
        <f>작성용!AB1446</f>
        <v>0</v>
      </c>
    </row>
    <row r="1450" spans="1:28" s="12" customFormat="1" ht="16.5" hidden="1" customHeight="1" x14ac:dyDescent="0.3">
      <c r="A1450" s="54">
        <f>작성용!AL1447</f>
        <v>1446</v>
      </c>
      <c r="B1450" s="264" t="str">
        <f>작성용!AI1447</f>
        <v>2차평가 : 2024-01-07</v>
      </c>
      <c r="C1450" s="252" t="str">
        <f>작성용!AK1447</f>
        <v>개별종목</v>
      </c>
      <c r="D1450" s="265">
        <f>작성용!T1447</f>
        <v>45601</v>
      </c>
      <c r="E1450" s="253" t="str">
        <f>작성용!B1447</f>
        <v>사립학교교직원연금공단</v>
      </c>
      <c r="F1450" s="253" t="str">
        <f>작성용!C1447</f>
        <v>재평가</v>
      </c>
      <c r="G1450" s="253" t="str">
        <f>작성용!D1447</f>
        <v>KTBN16호벤처투자조합</v>
      </c>
      <c r="H1450" s="266" t="str">
        <f>작성용!E1447</f>
        <v>KBP2019120134</v>
      </c>
      <c r="I1450" s="253" t="str">
        <f>작성용!F1447</f>
        <v>B01</v>
      </c>
      <c r="J1450" s="253">
        <f>작성용!G1447</f>
        <v>0</v>
      </c>
      <c r="K1450" s="253" t="str">
        <f>작성용!H1447</f>
        <v>-</v>
      </c>
      <c r="L1450" s="253" t="str">
        <f>작성용!N1447</f>
        <v>연말</v>
      </c>
      <c r="M1450" s="265" t="str">
        <f>작성용!U1447</f>
        <v>2024.09.30</v>
      </c>
      <c r="N1450" s="265">
        <f>작성용!V1447</f>
        <v>45643</v>
      </c>
      <c r="O1450" s="265">
        <f>작성용!W1447</f>
        <v>45708</v>
      </c>
      <c r="P1450" s="265" t="str">
        <f>작성용!X1447</f>
        <v>-</v>
      </c>
      <c r="Q1450" s="253" t="str">
        <f>작성용!AD1447</f>
        <v>김예림</v>
      </c>
      <c r="R1450" s="267">
        <f>작성용!AE1447</f>
        <v>1.5</v>
      </c>
      <c r="S1450" s="253" t="str">
        <f>작성용!AF1447</f>
        <v>김예림</v>
      </c>
      <c r="T1450" s="268" t="str">
        <f>작성용!AG1447</f>
        <v>김영규</v>
      </c>
      <c r="U1450" s="268" t="str">
        <f>작성용!AH1447</f>
        <v>김영규</v>
      </c>
      <c r="V1450" s="252">
        <f>작성용!AA1447</f>
        <v>202411</v>
      </c>
      <c r="W1450" s="253" t="str">
        <f>작성용!AC1447</f>
        <v>[Z]공기업</v>
      </c>
      <c r="X1450" s="253" t="str">
        <f>작성용!O1447</f>
        <v>고민호파트장</v>
      </c>
      <c r="Y1450" s="253">
        <f>작성용!P1447</f>
        <v>0</v>
      </c>
      <c r="Z1450" s="253" t="str">
        <f>작성용!Q1447</f>
        <v>khmsy123@tp.or.kr;shinkd@tp.or.kr;a221136@tp.or.kr;hyuntak@tp.or.kr</v>
      </c>
      <c r="AA1450" s="252" t="str">
        <f>작성용!AJ1447</f>
        <v>-</v>
      </c>
      <c r="AB1450" s="252">
        <f>작성용!AB1447</f>
        <v>0</v>
      </c>
    </row>
    <row r="1451" spans="1:28" s="12" customFormat="1" ht="16.5" hidden="1" customHeight="1" x14ac:dyDescent="0.3">
      <c r="A1451" s="54">
        <f>작성용!AL1448</f>
        <v>1447</v>
      </c>
      <c r="B1451" s="264" t="str">
        <f>작성용!AI1448</f>
        <v>2차평가 : 2024-01-07</v>
      </c>
      <c r="C1451" s="252" t="str">
        <f>작성용!AK1448</f>
        <v>개별종목</v>
      </c>
      <c r="D1451" s="265">
        <f>작성용!T1448</f>
        <v>45601</v>
      </c>
      <c r="E1451" s="253" t="str">
        <f>작성용!B1448</f>
        <v>사립학교교직원연금공단</v>
      </c>
      <c r="F1451" s="253" t="str">
        <f>작성용!C1448</f>
        <v>재평가</v>
      </c>
      <c r="G1451" s="253" t="str">
        <f>작성용!D1448</f>
        <v>서울투자성장산업벤처조합</v>
      </c>
      <c r="H1451" s="266" t="str">
        <f>작성용!E1448</f>
        <v>KBP2018030144</v>
      </c>
      <c r="I1451" s="253" t="str">
        <f>작성용!F1448</f>
        <v>B01</v>
      </c>
      <c r="J1451" s="253">
        <f>작성용!G1448</f>
        <v>0</v>
      </c>
      <c r="K1451" s="253" t="str">
        <f>작성용!H1448</f>
        <v>-</v>
      </c>
      <c r="L1451" s="253" t="str">
        <f>작성용!N1448</f>
        <v>연말</v>
      </c>
      <c r="M1451" s="265" t="str">
        <f>작성용!U1448</f>
        <v>2024.09.30</v>
      </c>
      <c r="N1451" s="265">
        <f>작성용!V1448</f>
        <v>45643</v>
      </c>
      <c r="O1451" s="265">
        <f>작성용!W1448</f>
        <v>45708</v>
      </c>
      <c r="P1451" s="265" t="str">
        <f>작성용!X1448</f>
        <v>-</v>
      </c>
      <c r="Q1451" s="253" t="str">
        <f>작성용!AD1448</f>
        <v>김영하</v>
      </c>
      <c r="R1451" s="267">
        <f>작성용!AE1448</f>
        <v>1</v>
      </c>
      <c r="S1451" s="253" t="str">
        <f>작성용!AF1448</f>
        <v>김영하</v>
      </c>
      <c r="T1451" s="268" t="str">
        <f>작성용!AG1448</f>
        <v>김영규</v>
      </c>
      <c r="U1451" s="268" t="str">
        <f>작성용!AH1448</f>
        <v>김영규</v>
      </c>
      <c r="V1451" s="252">
        <f>작성용!AA1448</f>
        <v>202411</v>
      </c>
      <c r="W1451" s="253" t="str">
        <f>작성용!AC1448</f>
        <v>[Z]공기업</v>
      </c>
      <c r="X1451" s="253" t="str">
        <f>작성용!O1448</f>
        <v>고민호파트장</v>
      </c>
      <c r="Y1451" s="253">
        <f>작성용!P1448</f>
        <v>0</v>
      </c>
      <c r="Z1451" s="253" t="str">
        <f>작성용!Q1448</f>
        <v>khmsy123@tp.or.kr;shinkd@tp.or.kr;a221136@tp.or.kr;hyuntak@tp.or.kr</v>
      </c>
      <c r="AA1451" s="252" t="str">
        <f>작성용!AJ1448</f>
        <v>-</v>
      </c>
      <c r="AB1451" s="252">
        <f>작성용!AB1448</f>
        <v>0</v>
      </c>
    </row>
    <row r="1452" spans="1:28" s="12" customFormat="1" ht="16.5" hidden="1" customHeight="1" x14ac:dyDescent="0.3">
      <c r="A1452" s="54">
        <f>작성용!AL1449</f>
        <v>1448</v>
      </c>
      <c r="B1452" s="264" t="str">
        <f>작성용!AI1449</f>
        <v>2차평가 : 2024-01-07</v>
      </c>
      <c r="C1452" s="252" t="str">
        <f>작성용!AK1449</f>
        <v>개별종목</v>
      </c>
      <c r="D1452" s="265">
        <f>작성용!T1449</f>
        <v>45601</v>
      </c>
      <c r="E1452" s="253" t="str">
        <f>작성용!B1449</f>
        <v>사립학교교직원연금공단</v>
      </c>
      <c r="F1452" s="253" t="str">
        <f>작성용!C1449</f>
        <v>재평가</v>
      </c>
      <c r="G1452" s="253" t="str">
        <f>작성용!D1449</f>
        <v>유안타세컨더리2호펀드</v>
      </c>
      <c r="H1452" s="266" t="str">
        <f>작성용!E1449</f>
        <v>KBP2020110021</v>
      </c>
      <c r="I1452" s="253" t="str">
        <f>작성용!F1449</f>
        <v>B01</v>
      </c>
      <c r="J1452" s="253">
        <f>작성용!G1449</f>
        <v>0</v>
      </c>
      <c r="K1452" s="253" t="str">
        <f>작성용!H1449</f>
        <v>-</v>
      </c>
      <c r="L1452" s="253" t="str">
        <f>작성용!N1449</f>
        <v>연말</v>
      </c>
      <c r="M1452" s="265" t="str">
        <f>작성용!U1449</f>
        <v>2024.09.30</v>
      </c>
      <c r="N1452" s="265">
        <f>작성용!V1449</f>
        <v>45643</v>
      </c>
      <c r="O1452" s="265">
        <f>작성용!W1449</f>
        <v>45708</v>
      </c>
      <c r="P1452" s="265" t="str">
        <f>작성용!X1449</f>
        <v>-</v>
      </c>
      <c r="Q1452" s="253" t="str">
        <f>작성용!AD1449</f>
        <v>변혜진</v>
      </c>
      <c r="R1452" s="267">
        <f>작성용!AE1449</f>
        <v>1</v>
      </c>
      <c r="S1452" s="253" t="str">
        <f>작성용!AF1449</f>
        <v>변혜진</v>
      </c>
      <c r="T1452" s="268" t="str">
        <f>작성용!AG1449</f>
        <v>김영규</v>
      </c>
      <c r="U1452" s="268" t="str">
        <f>작성용!AH1449</f>
        <v>김영규</v>
      </c>
      <c r="V1452" s="252">
        <f>작성용!AA1449</f>
        <v>202411</v>
      </c>
      <c r="W1452" s="253" t="str">
        <f>작성용!AC1449</f>
        <v>[Z]공기업</v>
      </c>
      <c r="X1452" s="253" t="str">
        <f>작성용!O1449</f>
        <v>고민호파트장</v>
      </c>
      <c r="Y1452" s="253">
        <f>작성용!P1449</f>
        <v>0</v>
      </c>
      <c r="Z1452" s="253" t="str">
        <f>작성용!Q1449</f>
        <v>khmsy123@tp.or.kr;shinkd@tp.or.kr;a221136@tp.or.kr;hyuntak@tp.or.kr</v>
      </c>
      <c r="AA1452" s="252" t="str">
        <f>작성용!AJ1449</f>
        <v>-</v>
      </c>
      <c r="AB1452" s="252">
        <f>작성용!AB1449</f>
        <v>0</v>
      </c>
    </row>
    <row r="1453" spans="1:28" s="12" customFormat="1" ht="16.5" hidden="1" customHeight="1" x14ac:dyDescent="0.3">
      <c r="A1453" s="54">
        <f>작성용!AL1450</f>
        <v>1449</v>
      </c>
      <c r="B1453" s="264" t="str">
        <f>작성용!AI1450</f>
        <v>2차평가 : 2024-01-07</v>
      </c>
      <c r="C1453" s="252" t="str">
        <f>작성용!AK1450</f>
        <v>개별종목</v>
      </c>
      <c r="D1453" s="265">
        <f>작성용!T1450</f>
        <v>45601</v>
      </c>
      <c r="E1453" s="253" t="str">
        <f>작성용!B1450</f>
        <v>사립학교교직원연금공단</v>
      </c>
      <c r="F1453" s="253" t="str">
        <f>작성용!C1450</f>
        <v>재평가</v>
      </c>
      <c r="G1453" s="253" t="str">
        <f>작성용!D1450</f>
        <v>SVGAP-Coverage펀드2호</v>
      </c>
      <c r="H1453" s="266" t="str">
        <f>작성용!E1450</f>
        <v>KBP2017120047</v>
      </c>
      <c r="I1453" s="253" t="str">
        <f>작성용!F1450</f>
        <v>B01</v>
      </c>
      <c r="J1453" s="253">
        <f>작성용!G1450</f>
        <v>0</v>
      </c>
      <c r="K1453" s="253" t="str">
        <f>작성용!H1450</f>
        <v>-</v>
      </c>
      <c r="L1453" s="253" t="str">
        <f>작성용!N1450</f>
        <v>연말</v>
      </c>
      <c r="M1453" s="265" t="str">
        <f>작성용!U1450</f>
        <v>2024.09.30</v>
      </c>
      <c r="N1453" s="265">
        <f>작성용!V1450</f>
        <v>45643</v>
      </c>
      <c r="O1453" s="265">
        <f>작성용!W1450</f>
        <v>45708</v>
      </c>
      <c r="P1453" s="265" t="str">
        <f>작성용!X1450</f>
        <v>-</v>
      </c>
      <c r="Q1453" s="258" t="str">
        <f>작성용!AD1450</f>
        <v>심태진</v>
      </c>
      <c r="R1453" s="267">
        <f>작성용!AE1450</f>
        <v>1</v>
      </c>
      <c r="S1453" s="253" t="str">
        <f>작성용!AF1450</f>
        <v>김범준</v>
      </c>
      <c r="T1453" s="268" t="str">
        <f>작성용!AG1450</f>
        <v>김영규</v>
      </c>
      <c r="U1453" s="268" t="str">
        <f>작성용!AH1450</f>
        <v>김영규</v>
      </c>
      <c r="V1453" s="252">
        <f>작성용!AA1450</f>
        <v>202411</v>
      </c>
      <c r="W1453" s="253" t="str">
        <f>작성용!AC1450</f>
        <v>[Z]공기업</v>
      </c>
      <c r="X1453" s="253" t="str">
        <f>작성용!O1450</f>
        <v>고민호파트장</v>
      </c>
      <c r="Y1453" s="253">
        <f>작성용!P1450</f>
        <v>0</v>
      </c>
      <c r="Z1453" s="253" t="str">
        <f>작성용!Q1450</f>
        <v>khmsy123@tp.or.kr;shinkd@tp.or.kr;a221136@tp.or.kr;hyuntak@tp.or.kr</v>
      </c>
      <c r="AA1453" s="252" t="str">
        <f>작성용!AJ1450</f>
        <v>-</v>
      </c>
      <c r="AB1453" s="252">
        <f>작성용!AB1450</f>
        <v>0</v>
      </c>
    </row>
    <row r="1454" spans="1:28" s="12" customFormat="1" ht="16.5" hidden="1" customHeight="1" x14ac:dyDescent="0.3">
      <c r="A1454" s="54">
        <f>작성용!AL1451</f>
        <v>1450</v>
      </c>
      <c r="B1454" s="264" t="str">
        <f>작성용!AI1451</f>
        <v>2차평가 : 2024-01-07</v>
      </c>
      <c r="C1454" s="252" t="str">
        <f>작성용!AK1451</f>
        <v>개별종목</v>
      </c>
      <c r="D1454" s="265">
        <f>작성용!T1451</f>
        <v>45601</v>
      </c>
      <c r="E1454" s="253" t="str">
        <f>작성용!B1451</f>
        <v>사립학교교직원연금공단</v>
      </c>
      <c r="F1454" s="253" t="str">
        <f>작성용!C1451</f>
        <v>재평가</v>
      </c>
      <c r="G1454" s="253" t="str">
        <f>작성용!D1451</f>
        <v>코스톤성장전략엠앤에이사모투자</v>
      </c>
      <c r="H1454" s="266">
        <f>작성용!E1451</f>
        <v>1101130019380</v>
      </c>
      <c r="I1454" s="253" t="str">
        <f>작성용!F1451</f>
        <v>B01</v>
      </c>
      <c r="J1454" s="253">
        <f>작성용!G1451</f>
        <v>0</v>
      </c>
      <c r="K1454" s="253" t="str">
        <f>작성용!H1451</f>
        <v>-</v>
      </c>
      <c r="L1454" s="253" t="str">
        <f>작성용!N1451</f>
        <v>연말</v>
      </c>
      <c r="M1454" s="265" t="str">
        <f>작성용!U1451</f>
        <v>2024.09.30</v>
      </c>
      <c r="N1454" s="265">
        <f>작성용!V1451</f>
        <v>45643</v>
      </c>
      <c r="O1454" s="265">
        <f>작성용!W1451</f>
        <v>45708</v>
      </c>
      <c r="P1454" s="265" t="str">
        <f>작성용!X1451</f>
        <v>-</v>
      </c>
      <c r="Q1454" s="253" t="str">
        <f>작성용!AD1451</f>
        <v>오영석</v>
      </c>
      <c r="R1454" s="267">
        <f>작성용!AE1451</f>
        <v>1</v>
      </c>
      <c r="S1454" s="253" t="str">
        <f>작성용!AF1451</f>
        <v>고명주</v>
      </c>
      <c r="T1454" s="268" t="str">
        <f>작성용!AG1451</f>
        <v>김영규</v>
      </c>
      <c r="U1454" s="268" t="str">
        <f>작성용!AH1451</f>
        <v>김영규</v>
      </c>
      <c r="V1454" s="252">
        <f>작성용!AA1451</f>
        <v>202411</v>
      </c>
      <c r="W1454" s="253" t="str">
        <f>작성용!AC1451</f>
        <v>[Z]공기업</v>
      </c>
      <c r="X1454" s="253" t="str">
        <f>작성용!O1451</f>
        <v>고민호파트장</v>
      </c>
      <c r="Y1454" s="253">
        <f>작성용!P1451</f>
        <v>0</v>
      </c>
      <c r="Z1454" s="253" t="str">
        <f>작성용!Q1451</f>
        <v>khmsy123@tp.or.kr;shinkd@tp.or.kr;a221136@tp.or.kr;hyuntak@tp.or.kr</v>
      </c>
      <c r="AA1454" s="252" t="str">
        <f>작성용!AJ1451</f>
        <v>-</v>
      </c>
      <c r="AB1454" s="252">
        <f>작성용!AB1451</f>
        <v>0</v>
      </c>
    </row>
    <row r="1455" spans="1:28" s="12" customFormat="1" ht="16.5" hidden="1" customHeight="1" x14ac:dyDescent="0.3">
      <c r="A1455" s="54">
        <f>작성용!AL1452</f>
        <v>1451</v>
      </c>
      <c r="B1455" s="264" t="str">
        <f>작성용!AI1452</f>
        <v>2차평가 : 2024-01-07</v>
      </c>
      <c r="C1455" s="252" t="str">
        <f>작성용!AK1452</f>
        <v>개별종목</v>
      </c>
      <c r="D1455" s="265">
        <f>작성용!T1452</f>
        <v>45601</v>
      </c>
      <c r="E1455" s="253" t="str">
        <f>작성용!B1452</f>
        <v>사립학교교직원연금공단</v>
      </c>
      <c r="F1455" s="253" t="str">
        <f>작성용!C1452</f>
        <v>재평가</v>
      </c>
      <c r="G1455" s="253" t="str">
        <f>작성용!D1452</f>
        <v>나우그로쓰캐피탈사모투자</v>
      </c>
      <c r="H1455" s="266">
        <f>작성용!E1452</f>
        <v>1101130019413</v>
      </c>
      <c r="I1455" s="253" t="str">
        <f>작성용!F1452</f>
        <v>B01</v>
      </c>
      <c r="J1455" s="253">
        <f>작성용!G1452</f>
        <v>0</v>
      </c>
      <c r="K1455" s="253" t="str">
        <f>작성용!H1452</f>
        <v>-</v>
      </c>
      <c r="L1455" s="253" t="str">
        <f>작성용!N1452</f>
        <v>연말</v>
      </c>
      <c r="M1455" s="265" t="str">
        <f>작성용!U1452</f>
        <v>2024.09.30</v>
      </c>
      <c r="N1455" s="265">
        <f>작성용!V1452</f>
        <v>45643</v>
      </c>
      <c r="O1455" s="265">
        <f>작성용!W1452</f>
        <v>45708</v>
      </c>
      <c r="P1455" s="265" t="str">
        <f>작성용!X1452</f>
        <v>-</v>
      </c>
      <c r="Q1455" s="253" t="str">
        <f>작성용!AD1452</f>
        <v>이문수</v>
      </c>
      <c r="R1455" s="267">
        <f>작성용!AE1452</f>
        <v>1.5</v>
      </c>
      <c r="S1455" s="253" t="str">
        <f>작성용!AF1452</f>
        <v>이문수</v>
      </c>
      <c r="T1455" s="268" t="str">
        <f>작성용!AG1452</f>
        <v>김영규</v>
      </c>
      <c r="U1455" s="268" t="str">
        <f>작성용!AH1452</f>
        <v>김영규</v>
      </c>
      <c r="V1455" s="252">
        <f>작성용!AA1452</f>
        <v>202411</v>
      </c>
      <c r="W1455" s="253" t="str">
        <f>작성용!AC1452</f>
        <v>[Z]공기업</v>
      </c>
      <c r="X1455" s="253" t="str">
        <f>작성용!O1452</f>
        <v>고민호파트장</v>
      </c>
      <c r="Y1455" s="253">
        <f>작성용!P1452</f>
        <v>0</v>
      </c>
      <c r="Z1455" s="253" t="str">
        <f>작성용!Q1452</f>
        <v>khmsy123@tp.or.kr;shinkd@tp.or.kr;a221136@tp.or.kr;hyuntak@tp.or.kr</v>
      </c>
      <c r="AA1455" s="252" t="str">
        <f>작성용!AJ1452</f>
        <v>-</v>
      </c>
      <c r="AB1455" s="252">
        <f>작성용!AB1452</f>
        <v>0</v>
      </c>
    </row>
    <row r="1456" spans="1:28" s="12" customFormat="1" ht="16.5" hidden="1" customHeight="1" x14ac:dyDescent="0.3">
      <c r="A1456" s="54">
        <f>작성용!AL1453</f>
        <v>1452</v>
      </c>
      <c r="B1456" s="264" t="str">
        <f>작성용!AI1453</f>
        <v>2차평가 : 2024-01-07</v>
      </c>
      <c r="C1456" s="252" t="str">
        <f>작성용!AK1453</f>
        <v>개별종목</v>
      </c>
      <c r="D1456" s="265">
        <f>작성용!T1453</f>
        <v>45601</v>
      </c>
      <c r="E1456" s="253" t="str">
        <f>작성용!B1453</f>
        <v>사립학교교직원연금공단</v>
      </c>
      <c r="F1456" s="253" t="str">
        <f>작성용!C1453</f>
        <v>재평가</v>
      </c>
      <c r="G1456" s="253" t="str">
        <f>작성용!D1453</f>
        <v>케이알제7호위탁관리부동산투자회사</v>
      </c>
      <c r="H1456" s="266">
        <f>작성용!E1453</f>
        <v>1101115370591</v>
      </c>
      <c r="I1456" s="253" t="str">
        <f>작성용!F1453</f>
        <v>B06</v>
      </c>
      <c r="J1456" s="253">
        <f>작성용!G1453</f>
        <v>0</v>
      </c>
      <c r="K1456" s="253" t="str">
        <f>작성용!H1453</f>
        <v>-</v>
      </c>
      <c r="L1456" s="253" t="str">
        <f>작성용!N1453</f>
        <v>연말</v>
      </c>
      <c r="M1456" s="265" t="str">
        <f>작성용!U1453</f>
        <v>2024.09.30</v>
      </c>
      <c r="N1456" s="265">
        <f>작성용!V1453</f>
        <v>45643</v>
      </c>
      <c r="O1456" s="265">
        <f>작성용!W1453</f>
        <v>45708</v>
      </c>
      <c r="P1456" s="265" t="str">
        <f>작성용!X1453</f>
        <v>-</v>
      </c>
      <c r="Q1456" s="253" t="str">
        <f>작성용!AD1453</f>
        <v>서동현</v>
      </c>
      <c r="R1456" s="267">
        <f>작성용!AE1453</f>
        <v>1</v>
      </c>
      <c r="S1456" s="253" t="str">
        <f>작성용!AF1453</f>
        <v>서동현</v>
      </c>
      <c r="T1456" s="268" t="str">
        <f>작성용!AG1453</f>
        <v>김영규</v>
      </c>
      <c r="U1456" s="268" t="str">
        <f>작성용!AH1453</f>
        <v>김영규</v>
      </c>
      <c r="V1456" s="252">
        <f>작성용!AA1453</f>
        <v>202411</v>
      </c>
      <c r="W1456" s="253" t="str">
        <f>작성용!AC1453</f>
        <v>[Z]공기업</v>
      </c>
      <c r="X1456" s="253" t="str">
        <f>작성용!O1453</f>
        <v>고민호파트장</v>
      </c>
      <c r="Y1456" s="253">
        <f>작성용!P1453</f>
        <v>0</v>
      </c>
      <c r="Z1456" s="253" t="str">
        <f>작성용!Q1453</f>
        <v>khmsy123@tp.or.kr;shinkd@tp.or.kr;a221136@tp.or.kr;hyuntak@tp.or.kr</v>
      </c>
      <c r="AA1456" s="252" t="str">
        <f>작성용!AJ1453</f>
        <v>-</v>
      </c>
      <c r="AB1456" s="252">
        <f>작성용!AB1453</f>
        <v>0</v>
      </c>
    </row>
    <row r="1457" spans="1:28" s="12" customFormat="1" ht="16.5" hidden="1" customHeight="1" x14ac:dyDescent="0.3">
      <c r="A1457" s="54">
        <f>작성용!AL1454</f>
        <v>1453</v>
      </c>
      <c r="B1457" s="264" t="str">
        <f>작성용!AI1454</f>
        <v>2차평가 : 2024-01-07</v>
      </c>
      <c r="C1457" s="252" t="str">
        <f>작성용!AK1454</f>
        <v>개별종목</v>
      </c>
      <c r="D1457" s="265">
        <f>작성용!T1454</f>
        <v>45601</v>
      </c>
      <c r="E1457" s="253" t="str">
        <f>작성용!B1454</f>
        <v>사립학교교직원연금공단</v>
      </c>
      <c r="F1457" s="253" t="str">
        <f>작성용!C1454</f>
        <v>재평가</v>
      </c>
      <c r="G1457" s="253" t="str">
        <f>작성용!D1454</f>
        <v>미래창조LB선도기업투자펀드20호</v>
      </c>
      <c r="H1457" s="266" t="str">
        <f>작성용!E1454</f>
        <v>KBP2020110031</v>
      </c>
      <c r="I1457" s="253" t="str">
        <f>작성용!F1454</f>
        <v>B01</v>
      </c>
      <c r="J1457" s="253">
        <f>작성용!G1454</f>
        <v>0</v>
      </c>
      <c r="K1457" s="253" t="str">
        <f>작성용!H1454</f>
        <v>-</v>
      </c>
      <c r="L1457" s="253" t="str">
        <f>작성용!N1454</f>
        <v>연말</v>
      </c>
      <c r="M1457" s="265" t="str">
        <f>작성용!U1454</f>
        <v>2024.09.30</v>
      </c>
      <c r="N1457" s="265">
        <f>작성용!V1454</f>
        <v>45643</v>
      </c>
      <c r="O1457" s="265">
        <f>작성용!W1454</f>
        <v>45708</v>
      </c>
      <c r="P1457" s="265" t="str">
        <f>작성용!X1454</f>
        <v>-</v>
      </c>
      <c r="Q1457" s="253" t="str">
        <f>작성용!AD1454</f>
        <v>이문수</v>
      </c>
      <c r="R1457" s="267">
        <f>작성용!AE1454</f>
        <v>1.5</v>
      </c>
      <c r="S1457" s="253" t="str">
        <f>작성용!AF1454</f>
        <v>이문수</v>
      </c>
      <c r="T1457" s="268" t="str">
        <f>작성용!AG1454</f>
        <v>김영규</v>
      </c>
      <c r="U1457" s="268" t="str">
        <f>작성용!AH1454</f>
        <v>김영규</v>
      </c>
      <c r="V1457" s="252">
        <f>작성용!AA1454</f>
        <v>202411</v>
      </c>
      <c r="W1457" s="253" t="str">
        <f>작성용!AC1454</f>
        <v>[Z]공기업</v>
      </c>
      <c r="X1457" s="253" t="str">
        <f>작성용!O1454</f>
        <v>고민호파트장</v>
      </c>
      <c r="Y1457" s="253">
        <f>작성용!P1454</f>
        <v>0</v>
      </c>
      <c r="Z1457" s="253" t="str">
        <f>작성용!Q1454</f>
        <v>khmsy123@tp.or.kr;shinkd@tp.or.kr;a221136@tp.or.kr;hyuntak@tp.or.kr</v>
      </c>
      <c r="AA1457" s="252" t="str">
        <f>작성용!AJ1454</f>
        <v>-</v>
      </c>
      <c r="AB1457" s="252">
        <f>작성용!AB1454</f>
        <v>0</v>
      </c>
    </row>
    <row r="1458" spans="1:28" s="12" customFormat="1" ht="16.5" hidden="1" customHeight="1" x14ac:dyDescent="0.3">
      <c r="A1458" s="54">
        <f>작성용!AL1455</f>
        <v>1454</v>
      </c>
      <c r="B1458" s="264" t="str">
        <f>작성용!AI1455</f>
        <v>2차평가 : 2024-01-07</v>
      </c>
      <c r="C1458" s="252" t="str">
        <f>작성용!AK1455</f>
        <v>개별종목</v>
      </c>
      <c r="D1458" s="265">
        <f>작성용!T1455</f>
        <v>45601</v>
      </c>
      <c r="E1458" s="253" t="str">
        <f>작성용!B1455</f>
        <v>사립학교교직원연금공단</v>
      </c>
      <c r="F1458" s="253" t="str">
        <f>작성용!C1455</f>
        <v>재평가</v>
      </c>
      <c r="G1458" s="253" t="str">
        <f>작성용!D1455</f>
        <v>KKR North America Fund 13</v>
      </c>
      <c r="H1458" s="266" t="str">
        <f>작성용!E1455</f>
        <v>KBP2023110006</v>
      </c>
      <c r="I1458" s="253" t="str">
        <f>작성용!F1455</f>
        <v>B01</v>
      </c>
      <c r="J1458" s="253">
        <f>작성용!G1455</f>
        <v>0</v>
      </c>
      <c r="K1458" s="253" t="str">
        <f>작성용!H1455</f>
        <v>-</v>
      </c>
      <c r="L1458" s="253" t="str">
        <f>작성용!N1455</f>
        <v>연말</v>
      </c>
      <c r="M1458" s="265" t="str">
        <f>작성용!U1455</f>
        <v>2024.09.30</v>
      </c>
      <c r="N1458" s="265">
        <f>작성용!V1455</f>
        <v>45643</v>
      </c>
      <c r="O1458" s="265">
        <f>작성용!W1455</f>
        <v>45708</v>
      </c>
      <c r="P1458" s="265" t="str">
        <f>작성용!X1455</f>
        <v>-</v>
      </c>
      <c r="Q1458" s="253" t="str">
        <f>작성용!AD1455</f>
        <v>강승현</v>
      </c>
      <c r="R1458" s="267">
        <f>작성용!AE1455</f>
        <v>0.4</v>
      </c>
      <c r="S1458" s="253" t="str">
        <f>작성용!AF1455</f>
        <v>강승현</v>
      </c>
      <c r="T1458" s="268" t="str">
        <f>작성용!AG1455</f>
        <v>김영규</v>
      </c>
      <c r="U1458" s="268" t="str">
        <f>작성용!AH1455</f>
        <v>김영규</v>
      </c>
      <c r="V1458" s="252">
        <f>작성용!AA1455</f>
        <v>202411</v>
      </c>
      <c r="W1458" s="253" t="str">
        <f>작성용!AC1455</f>
        <v>[Z]공기업</v>
      </c>
      <c r="X1458" s="253" t="str">
        <f>작성용!O1455</f>
        <v>고민호파트장</v>
      </c>
      <c r="Y1458" s="253">
        <f>작성용!P1455</f>
        <v>0</v>
      </c>
      <c r="Z1458" s="253" t="str">
        <f>작성용!Q1455</f>
        <v>khmsy123@tp.or.kr;shinkd@tp.or.kr;a221136@tp.or.kr;hyuntak@tp.or.kr</v>
      </c>
      <c r="AA1458" s="252" t="str">
        <f>작성용!AJ1455</f>
        <v>-</v>
      </c>
      <c r="AB1458" s="252">
        <f>작성용!AB1455</f>
        <v>0</v>
      </c>
    </row>
    <row r="1459" spans="1:28" s="12" customFormat="1" ht="16.5" hidden="1" customHeight="1" x14ac:dyDescent="0.3">
      <c r="A1459" s="54">
        <f>작성용!AL1456</f>
        <v>1455</v>
      </c>
      <c r="B1459" s="264" t="str">
        <f>작성용!AI1456</f>
        <v>2차평가 : 2024-01-07</v>
      </c>
      <c r="C1459" s="252" t="str">
        <f>작성용!AK1456</f>
        <v>개별종목</v>
      </c>
      <c r="D1459" s="265">
        <f>작성용!T1456</f>
        <v>45601</v>
      </c>
      <c r="E1459" s="253" t="str">
        <f>작성용!B1456</f>
        <v>사립학교교직원연금공단</v>
      </c>
      <c r="F1459" s="253" t="str">
        <f>작성용!C1456</f>
        <v>재평가</v>
      </c>
      <c r="G1459" s="253" t="str">
        <f>작성용!D1456</f>
        <v>Carlyle Partners 8</v>
      </c>
      <c r="H1459" s="266" t="str">
        <f>작성용!E1456</f>
        <v>KBP2023110005</v>
      </c>
      <c r="I1459" s="253" t="str">
        <f>작성용!F1456</f>
        <v>B01</v>
      </c>
      <c r="J1459" s="253">
        <f>작성용!G1456</f>
        <v>0</v>
      </c>
      <c r="K1459" s="253" t="str">
        <f>작성용!H1456</f>
        <v>-</v>
      </c>
      <c r="L1459" s="253" t="str">
        <f>작성용!N1456</f>
        <v>연말</v>
      </c>
      <c r="M1459" s="265" t="str">
        <f>작성용!U1456</f>
        <v>2024.09.30</v>
      </c>
      <c r="N1459" s="265">
        <f>작성용!V1456</f>
        <v>45643</v>
      </c>
      <c r="O1459" s="265">
        <f>작성용!W1456</f>
        <v>45708</v>
      </c>
      <c r="P1459" s="265" t="str">
        <f>작성용!X1456</f>
        <v>-</v>
      </c>
      <c r="Q1459" s="253" t="str">
        <f>작성용!AD1456</f>
        <v>백형진</v>
      </c>
      <c r="R1459" s="267">
        <f>작성용!AE1456</f>
        <v>0.4</v>
      </c>
      <c r="S1459" s="253" t="str">
        <f>작성용!AF1456</f>
        <v>백형진</v>
      </c>
      <c r="T1459" s="268" t="str">
        <f>작성용!AG1456</f>
        <v>김영규</v>
      </c>
      <c r="U1459" s="268" t="str">
        <f>작성용!AH1456</f>
        <v>김영규</v>
      </c>
      <c r="V1459" s="252">
        <f>작성용!AA1456</f>
        <v>202411</v>
      </c>
      <c r="W1459" s="253" t="str">
        <f>작성용!AC1456</f>
        <v>[Z]공기업</v>
      </c>
      <c r="X1459" s="253" t="str">
        <f>작성용!O1456</f>
        <v>고민호파트장</v>
      </c>
      <c r="Y1459" s="253">
        <f>작성용!P1456</f>
        <v>0</v>
      </c>
      <c r="Z1459" s="253" t="str">
        <f>작성용!Q1456</f>
        <v>khmsy123@tp.or.kr;shinkd@tp.or.kr;a221136@tp.or.kr;hyuntak@tp.or.kr</v>
      </c>
      <c r="AA1459" s="252" t="str">
        <f>작성용!AJ1456</f>
        <v>-</v>
      </c>
      <c r="AB1459" s="252">
        <f>작성용!AB1456</f>
        <v>0</v>
      </c>
    </row>
    <row r="1460" spans="1:28" s="12" customFormat="1" ht="16.5" hidden="1" customHeight="1" x14ac:dyDescent="0.3">
      <c r="A1460" s="54">
        <f>작성용!AL1457</f>
        <v>1456</v>
      </c>
      <c r="B1460" s="264" t="str">
        <f>작성용!AI1457</f>
        <v>2차평가 : 2024-01-07</v>
      </c>
      <c r="C1460" s="252" t="str">
        <f>작성용!AK1457</f>
        <v>개별종목</v>
      </c>
      <c r="D1460" s="265">
        <f>작성용!T1457</f>
        <v>45601</v>
      </c>
      <c r="E1460" s="253" t="str">
        <f>작성용!B1457</f>
        <v>사립학교교직원연금공단</v>
      </c>
      <c r="F1460" s="253" t="str">
        <f>작성용!C1457</f>
        <v>재평가</v>
      </c>
      <c r="G1460" s="253" t="str">
        <f>작성용!D1457</f>
        <v>Brookfield Real Estate Finance Fund VI</v>
      </c>
      <c r="H1460" s="266" t="str">
        <f>작성용!E1457</f>
        <v>KBP2023110004</v>
      </c>
      <c r="I1460" s="253" t="str">
        <f>작성용!F1457</f>
        <v>B01</v>
      </c>
      <c r="J1460" s="253">
        <f>작성용!G1457</f>
        <v>0</v>
      </c>
      <c r="K1460" s="253" t="str">
        <f>작성용!H1457</f>
        <v>-</v>
      </c>
      <c r="L1460" s="253" t="str">
        <f>작성용!N1457</f>
        <v>연말</v>
      </c>
      <c r="M1460" s="265" t="str">
        <f>작성용!U1457</f>
        <v>2024.09.30</v>
      </c>
      <c r="N1460" s="265">
        <f>작성용!V1457</f>
        <v>45643</v>
      </c>
      <c r="O1460" s="265">
        <f>작성용!W1457</f>
        <v>45708</v>
      </c>
      <c r="P1460" s="265" t="str">
        <f>작성용!X1457</f>
        <v>-</v>
      </c>
      <c r="Q1460" s="253" t="str">
        <f>작성용!AD1457</f>
        <v>정재형</v>
      </c>
      <c r="R1460" s="267">
        <f>작성용!AE1457</f>
        <v>0.4</v>
      </c>
      <c r="S1460" s="253" t="str">
        <f>작성용!AF1457</f>
        <v>정재형</v>
      </c>
      <c r="T1460" s="268" t="str">
        <f>작성용!AG1457</f>
        <v>김영규</v>
      </c>
      <c r="U1460" s="268" t="str">
        <f>작성용!AH1457</f>
        <v>김영규</v>
      </c>
      <c r="V1460" s="252">
        <f>작성용!AA1457</f>
        <v>202411</v>
      </c>
      <c r="W1460" s="253" t="str">
        <f>작성용!AC1457</f>
        <v>[Z]공기업</v>
      </c>
      <c r="X1460" s="253" t="str">
        <f>작성용!O1457</f>
        <v>고민호파트장</v>
      </c>
      <c r="Y1460" s="253">
        <f>작성용!P1457</f>
        <v>0</v>
      </c>
      <c r="Z1460" s="253" t="str">
        <f>작성용!Q1457</f>
        <v>khmsy123@tp.or.kr;shinkd@tp.or.kr;a221136@tp.or.kr;hyuntak@tp.or.kr</v>
      </c>
      <c r="AA1460" s="252" t="str">
        <f>작성용!AJ1457</f>
        <v>-</v>
      </c>
      <c r="AB1460" s="252">
        <f>작성용!AB1457</f>
        <v>0</v>
      </c>
    </row>
    <row r="1461" spans="1:28" s="12" customFormat="1" ht="16.5" hidden="1" customHeight="1" x14ac:dyDescent="0.3">
      <c r="A1461" s="54">
        <f>작성용!AL1458</f>
        <v>1457</v>
      </c>
      <c r="B1461" s="264" t="str">
        <f>작성용!AI1458</f>
        <v>2차평가 : 2024-01-07</v>
      </c>
      <c r="C1461" s="252" t="str">
        <f>작성용!AK1458</f>
        <v>개별종목</v>
      </c>
      <c r="D1461" s="265">
        <f>작성용!T1458</f>
        <v>45601</v>
      </c>
      <c r="E1461" s="253" t="str">
        <f>작성용!B1458</f>
        <v>사립학교교직원연금공단</v>
      </c>
      <c r="F1461" s="253" t="str">
        <f>작성용!C1458</f>
        <v>재평가</v>
      </c>
      <c r="G1461" s="253" t="str">
        <f>작성용!D1458</f>
        <v>Starwood Distressed Opportunity Fund XII</v>
      </c>
      <c r="H1461" s="266" t="str">
        <f>작성용!E1458</f>
        <v>KBP2023110007</v>
      </c>
      <c r="I1461" s="253" t="str">
        <f>작성용!F1458</f>
        <v>B01</v>
      </c>
      <c r="J1461" s="253">
        <f>작성용!G1458</f>
        <v>0</v>
      </c>
      <c r="K1461" s="253" t="str">
        <f>작성용!H1458</f>
        <v>-</v>
      </c>
      <c r="L1461" s="253" t="str">
        <f>작성용!N1458</f>
        <v>연말</v>
      </c>
      <c r="M1461" s="265" t="str">
        <f>작성용!U1458</f>
        <v>2024.09.30</v>
      </c>
      <c r="N1461" s="265">
        <f>작성용!V1458</f>
        <v>45643</v>
      </c>
      <c r="O1461" s="265">
        <f>작성용!W1458</f>
        <v>45708</v>
      </c>
      <c r="P1461" s="265" t="str">
        <f>작성용!X1458</f>
        <v>-</v>
      </c>
      <c r="Q1461" s="253" t="str">
        <f>작성용!AD1458</f>
        <v>강승현</v>
      </c>
      <c r="R1461" s="267">
        <f>작성용!AE1458</f>
        <v>0.4</v>
      </c>
      <c r="S1461" s="253" t="str">
        <f>작성용!AF1458</f>
        <v>강승현</v>
      </c>
      <c r="T1461" s="268" t="str">
        <f>작성용!AG1458</f>
        <v>김영규</v>
      </c>
      <c r="U1461" s="268" t="str">
        <f>작성용!AH1458</f>
        <v>김영규</v>
      </c>
      <c r="V1461" s="252">
        <f>작성용!AA1458</f>
        <v>202411</v>
      </c>
      <c r="W1461" s="253" t="str">
        <f>작성용!AC1458</f>
        <v>[Z]공기업</v>
      </c>
      <c r="X1461" s="253" t="str">
        <f>작성용!O1458</f>
        <v>고민호파트장</v>
      </c>
      <c r="Y1461" s="253">
        <f>작성용!P1458</f>
        <v>0</v>
      </c>
      <c r="Z1461" s="253" t="str">
        <f>작성용!Q1458</f>
        <v>khmsy123@tp.or.kr;shinkd@tp.or.kr;a221136@tp.or.kr;hyuntak@tp.or.kr</v>
      </c>
      <c r="AA1461" s="252" t="str">
        <f>작성용!AJ1458</f>
        <v>-</v>
      </c>
      <c r="AB1461" s="252">
        <f>작성용!AB1458</f>
        <v>0</v>
      </c>
    </row>
    <row r="1462" spans="1:28" s="12" customFormat="1" ht="16.5" customHeight="1" x14ac:dyDescent="0.3">
      <c r="A1462" s="54">
        <f>작성용!AL1812</f>
        <v>1811</v>
      </c>
      <c r="B1462" s="264" t="str">
        <f>작성용!AI1812</f>
        <v>-</v>
      </c>
      <c r="C1462" s="252" t="str">
        <f>작성용!AK1812</f>
        <v>기초자산</v>
      </c>
      <c r="D1462" s="265" t="str">
        <f>작성용!T1812</f>
        <v>사립학교교직원연금공단펀드(기초자산)</v>
      </c>
      <c r="E1462" s="253" t="str">
        <f>작성용!B1812</f>
        <v>서울투자성장산업벤처조합</v>
      </c>
      <c r="F1462" s="253" t="str">
        <f>작성용!C1812</f>
        <v>재평가</v>
      </c>
      <c r="G1462" s="253" t="str">
        <f>작성용!D1812</f>
        <v>Survios Inc</v>
      </c>
      <c r="H1462" s="266" t="str">
        <f>작성용!E1812</f>
        <v>KBP2019120011</v>
      </c>
      <c r="I1462" s="253" t="str">
        <f>작성용!F1812</f>
        <v>A05</v>
      </c>
      <c r="J1462" s="253">
        <f>작성용!G1812</f>
        <v>0</v>
      </c>
      <c r="K1462" s="253" t="str">
        <f>작성용!H1812</f>
        <v>-</v>
      </c>
      <c r="L1462" s="253" t="str">
        <f>작성용!N1812</f>
        <v>미정</v>
      </c>
      <c r="M1462" s="265" t="str">
        <f>작성용!U1812</f>
        <v>2024.09.30</v>
      </c>
      <c r="N1462" s="265">
        <f>작성용!V1812</f>
        <v>45643</v>
      </c>
      <c r="O1462" s="265" t="str">
        <f>작성용!W1812</f>
        <v>보고서제공X</v>
      </c>
      <c r="P1462" s="265" t="str">
        <f>작성용!X1812</f>
        <v>-</v>
      </c>
      <c r="Q1462" s="253" t="str">
        <f>작성용!AD1812</f>
        <v>채동우</v>
      </c>
      <c r="R1462" s="267">
        <f>작성용!AE1812</f>
        <v>0.4</v>
      </c>
      <c r="S1462" s="253" t="str">
        <f>작성용!AF1812</f>
        <v>채동우</v>
      </c>
      <c r="T1462" s="268" t="str">
        <f>작성용!AG1812</f>
        <v>-</v>
      </c>
      <c r="U1462" s="268" t="str">
        <f>작성용!AH1812</f>
        <v>-</v>
      </c>
      <c r="V1462" s="252">
        <f>작성용!AA1812</f>
        <v>202411</v>
      </c>
      <c r="W1462" s="253" t="str">
        <f>작성용!AC1812</f>
        <v>[6]기타기관펀드(기초자산)</v>
      </c>
      <c r="X1462" s="253">
        <f>작성용!O1812</f>
        <v>0</v>
      </c>
      <c r="Y1462" s="253">
        <f>작성용!P1812</f>
        <v>0</v>
      </c>
      <c r="Z1462" s="253">
        <f>작성용!Q1812</f>
        <v>0</v>
      </c>
      <c r="AA1462" s="252" t="str">
        <f>작성용!AJ1812</f>
        <v>-</v>
      </c>
      <c r="AB1462" s="252">
        <f>작성용!AB1812</f>
        <v>0</v>
      </c>
    </row>
    <row r="1463" spans="1:28" s="12" customFormat="1" ht="16.5" hidden="1" customHeight="1" x14ac:dyDescent="0.3">
      <c r="A1463" s="54">
        <f>작성용!AL1460</f>
        <v>1459</v>
      </c>
      <c r="B1463" s="264" t="str">
        <f>작성용!AI1460</f>
        <v>2차평가 : 2024-01-07</v>
      </c>
      <c r="C1463" s="252" t="str">
        <f>작성용!AK1460</f>
        <v>개별종목</v>
      </c>
      <c r="D1463" s="265">
        <f>작성용!T1460</f>
        <v>45601</v>
      </c>
      <c r="E1463" s="253" t="str">
        <f>작성용!B1460</f>
        <v>사립학교교직원연금공단</v>
      </c>
      <c r="F1463" s="253" t="str">
        <f>작성용!C1460</f>
        <v>재평가</v>
      </c>
      <c r="G1463" s="253" t="str">
        <f>작성용!D1460</f>
        <v>ICG Europe Fund VIII</v>
      </c>
      <c r="H1463" s="266" t="str">
        <f>작성용!E1460</f>
        <v>KBP2021120285</v>
      </c>
      <c r="I1463" s="253" t="str">
        <f>작성용!F1460</f>
        <v>B01</v>
      </c>
      <c r="J1463" s="253">
        <f>작성용!G1460</f>
        <v>0</v>
      </c>
      <c r="K1463" s="253" t="str">
        <f>작성용!H1460</f>
        <v>-</v>
      </c>
      <c r="L1463" s="253" t="str">
        <f>작성용!N1460</f>
        <v>연말</v>
      </c>
      <c r="M1463" s="265" t="str">
        <f>작성용!U1460</f>
        <v>2024.09.30</v>
      </c>
      <c r="N1463" s="265">
        <f>작성용!V1460</f>
        <v>45643</v>
      </c>
      <c r="O1463" s="265">
        <f>작성용!W1460</f>
        <v>45708</v>
      </c>
      <c r="P1463" s="265" t="str">
        <f>작성용!X1460</f>
        <v>-</v>
      </c>
      <c r="Q1463" s="253" t="str">
        <f>작성용!AD1460</f>
        <v>서동현</v>
      </c>
      <c r="R1463" s="267">
        <f>작성용!AE1460</f>
        <v>0.4</v>
      </c>
      <c r="S1463" s="253" t="str">
        <f>작성용!AF1460</f>
        <v>서동현</v>
      </c>
      <c r="T1463" s="268" t="str">
        <f>작성용!AG1460</f>
        <v>김영규</v>
      </c>
      <c r="U1463" s="268" t="str">
        <f>작성용!AH1460</f>
        <v>김영규</v>
      </c>
      <c r="V1463" s="252">
        <f>작성용!AA1460</f>
        <v>202411</v>
      </c>
      <c r="W1463" s="253" t="str">
        <f>작성용!AC1460</f>
        <v>[Z]공기업</v>
      </c>
      <c r="X1463" s="253" t="str">
        <f>작성용!O1460</f>
        <v>고민호파트장</v>
      </c>
      <c r="Y1463" s="253">
        <f>작성용!P1460</f>
        <v>0</v>
      </c>
      <c r="Z1463" s="253" t="str">
        <f>작성용!Q1460</f>
        <v>khmsy123@tp.or.kr;shinkd@tp.or.kr;a221136@tp.or.kr;hyuntak@tp.or.kr</v>
      </c>
      <c r="AA1463" s="252" t="str">
        <f>작성용!AJ1460</f>
        <v>-</v>
      </c>
      <c r="AB1463" s="252">
        <f>작성용!AB1460</f>
        <v>0</v>
      </c>
    </row>
    <row r="1464" spans="1:28" s="12" customFormat="1" ht="16.5" hidden="1" customHeight="1" x14ac:dyDescent="0.3">
      <c r="A1464" s="54">
        <f>작성용!AL1461</f>
        <v>1460</v>
      </c>
      <c r="B1464" s="264" t="str">
        <f>작성용!AI1461</f>
        <v>2차평가 : 2024-01-07</v>
      </c>
      <c r="C1464" s="252" t="str">
        <f>작성용!AK1461</f>
        <v>개별종목</v>
      </c>
      <c r="D1464" s="265">
        <f>작성용!T1461</f>
        <v>45601</v>
      </c>
      <c r="E1464" s="253" t="str">
        <f>작성용!B1461</f>
        <v>사립학교교직원연금공단</v>
      </c>
      <c r="F1464" s="253" t="str">
        <f>작성용!C1461</f>
        <v>재평가</v>
      </c>
      <c r="G1464" s="253" t="str">
        <f>작성용!D1461</f>
        <v>Brookfield Infra fund IV</v>
      </c>
      <c r="H1464" s="266" t="str">
        <f>작성용!E1461</f>
        <v>KBP2021110004</v>
      </c>
      <c r="I1464" s="253" t="str">
        <f>작성용!F1461</f>
        <v>B01</v>
      </c>
      <c r="J1464" s="253">
        <f>작성용!G1461</f>
        <v>0</v>
      </c>
      <c r="K1464" s="253" t="str">
        <f>작성용!H1461</f>
        <v>-</v>
      </c>
      <c r="L1464" s="253" t="str">
        <f>작성용!N1461</f>
        <v>연말</v>
      </c>
      <c r="M1464" s="265" t="str">
        <f>작성용!U1461</f>
        <v>2024.09.30</v>
      </c>
      <c r="N1464" s="265">
        <f>작성용!V1461</f>
        <v>45643</v>
      </c>
      <c r="O1464" s="265">
        <f>작성용!W1461</f>
        <v>45708</v>
      </c>
      <c r="P1464" s="265" t="str">
        <f>작성용!X1461</f>
        <v>-</v>
      </c>
      <c r="Q1464" s="253" t="str">
        <f>작성용!AD1461</f>
        <v>심태진</v>
      </c>
      <c r="R1464" s="267">
        <f>작성용!AE1461</f>
        <v>0.4</v>
      </c>
      <c r="S1464" s="253" t="str">
        <f>작성용!AF1461</f>
        <v>심태진</v>
      </c>
      <c r="T1464" s="268" t="str">
        <f>작성용!AG1461</f>
        <v>김영규</v>
      </c>
      <c r="U1464" s="268" t="str">
        <f>작성용!AH1461</f>
        <v>김영규</v>
      </c>
      <c r="V1464" s="252">
        <f>작성용!AA1461</f>
        <v>202411</v>
      </c>
      <c r="W1464" s="253" t="str">
        <f>작성용!AC1461</f>
        <v>[Z]공기업</v>
      </c>
      <c r="X1464" s="253" t="str">
        <f>작성용!O1461</f>
        <v>고민호파트장</v>
      </c>
      <c r="Y1464" s="253">
        <f>작성용!P1461</f>
        <v>0</v>
      </c>
      <c r="Z1464" s="253" t="str">
        <f>작성용!Q1461</f>
        <v>khmsy123@tp.or.kr;shinkd@tp.or.kr;a221136@tp.or.kr;hyuntak@tp.or.kr</v>
      </c>
      <c r="AA1464" s="252" t="str">
        <f>작성용!AJ1461</f>
        <v>-</v>
      </c>
      <c r="AB1464" s="252">
        <f>작성용!AB1461</f>
        <v>0</v>
      </c>
    </row>
    <row r="1465" spans="1:28" s="12" customFormat="1" ht="16.5" hidden="1" customHeight="1" x14ac:dyDescent="0.3">
      <c r="A1465" s="54">
        <f>작성용!AL1462</f>
        <v>1461</v>
      </c>
      <c r="B1465" s="264" t="str">
        <f>작성용!AI1462</f>
        <v>2차평가 : 2024-01-07</v>
      </c>
      <c r="C1465" s="252" t="str">
        <f>작성용!AK1462</f>
        <v>개별종목</v>
      </c>
      <c r="D1465" s="265">
        <f>작성용!T1462</f>
        <v>45601</v>
      </c>
      <c r="E1465" s="253" t="str">
        <f>작성용!B1462</f>
        <v>사립학교교직원연금공단</v>
      </c>
      <c r="F1465" s="253" t="str">
        <f>작성용!C1462</f>
        <v>재평가</v>
      </c>
      <c r="G1465" s="253" t="str">
        <f>작성용!D1462</f>
        <v>LASALLE INCOME&amp;GROWTH FUND VIII</v>
      </c>
      <c r="H1465" s="266" t="str">
        <f>작성용!E1462</f>
        <v>KBP2021110006</v>
      </c>
      <c r="I1465" s="253" t="str">
        <f>작성용!F1462</f>
        <v>B01</v>
      </c>
      <c r="J1465" s="253">
        <f>작성용!G1462</f>
        <v>0</v>
      </c>
      <c r="K1465" s="253" t="str">
        <f>작성용!H1462</f>
        <v>-</v>
      </c>
      <c r="L1465" s="253" t="str">
        <f>작성용!N1462</f>
        <v>연말</v>
      </c>
      <c r="M1465" s="265" t="str">
        <f>작성용!U1462</f>
        <v>2024.09.30</v>
      </c>
      <c r="N1465" s="265">
        <f>작성용!V1462</f>
        <v>45643</v>
      </c>
      <c r="O1465" s="265">
        <f>작성용!W1462</f>
        <v>45708</v>
      </c>
      <c r="P1465" s="265" t="str">
        <f>작성용!X1462</f>
        <v>-</v>
      </c>
      <c r="Q1465" s="253" t="str">
        <f>작성용!AD1462</f>
        <v>이문수</v>
      </c>
      <c r="R1465" s="267">
        <f>작성용!AE1462</f>
        <v>0.4</v>
      </c>
      <c r="S1465" s="253" t="str">
        <f>작성용!AF1462</f>
        <v>이문수</v>
      </c>
      <c r="T1465" s="268" t="str">
        <f>작성용!AG1462</f>
        <v>김영규</v>
      </c>
      <c r="U1465" s="268" t="str">
        <f>작성용!AH1462</f>
        <v>김영규</v>
      </c>
      <c r="V1465" s="252">
        <f>작성용!AA1462</f>
        <v>202411</v>
      </c>
      <c r="W1465" s="253" t="str">
        <f>작성용!AC1462</f>
        <v>[Z]공기업</v>
      </c>
      <c r="X1465" s="253" t="str">
        <f>작성용!O1462</f>
        <v>고민호파트장</v>
      </c>
      <c r="Y1465" s="253">
        <f>작성용!P1462</f>
        <v>0</v>
      </c>
      <c r="Z1465" s="253" t="str">
        <f>작성용!Q1462</f>
        <v>khmsy123@tp.or.kr;shinkd@tp.or.kr;a221136@tp.or.kr;hyuntak@tp.or.kr</v>
      </c>
      <c r="AA1465" s="252" t="str">
        <f>작성용!AJ1462</f>
        <v>-</v>
      </c>
      <c r="AB1465" s="252">
        <f>작성용!AB1462</f>
        <v>0</v>
      </c>
    </row>
    <row r="1466" spans="1:28" s="12" customFormat="1" ht="16.5" hidden="1" customHeight="1" x14ac:dyDescent="0.3">
      <c r="A1466" s="54">
        <f>작성용!AL1463</f>
        <v>1462</v>
      </c>
      <c r="B1466" s="264" t="str">
        <f>작성용!AI1463</f>
        <v>2차평가 : 2024-01-07</v>
      </c>
      <c r="C1466" s="252" t="str">
        <f>작성용!AK1463</f>
        <v>개별종목</v>
      </c>
      <c r="D1466" s="265">
        <f>작성용!T1463</f>
        <v>45601</v>
      </c>
      <c r="E1466" s="253" t="str">
        <f>작성용!B1463</f>
        <v>사립학교교직원연금공단</v>
      </c>
      <c r="F1466" s="253" t="str">
        <f>작성용!C1463</f>
        <v>재평가</v>
      </c>
      <c r="G1466" s="253" t="str">
        <f>작성용!D1463</f>
        <v>Blackstone RE Partners Europe VI</v>
      </c>
      <c r="H1466" s="266" t="str">
        <f>작성용!E1463</f>
        <v>KBP2021110005</v>
      </c>
      <c r="I1466" s="253" t="str">
        <f>작성용!F1463</f>
        <v>B01</v>
      </c>
      <c r="J1466" s="253">
        <f>작성용!G1463</f>
        <v>0</v>
      </c>
      <c r="K1466" s="253" t="str">
        <f>작성용!H1463</f>
        <v>-</v>
      </c>
      <c r="L1466" s="253" t="str">
        <f>작성용!N1463</f>
        <v>연말</v>
      </c>
      <c r="M1466" s="265" t="str">
        <f>작성용!U1463</f>
        <v>2024.09.30</v>
      </c>
      <c r="N1466" s="265">
        <f>작성용!V1463</f>
        <v>45643</v>
      </c>
      <c r="O1466" s="265">
        <f>작성용!W1463</f>
        <v>45708</v>
      </c>
      <c r="P1466" s="265" t="str">
        <f>작성용!X1463</f>
        <v>-</v>
      </c>
      <c r="Q1466" s="253" t="str">
        <f>작성용!AD1463</f>
        <v>서동현</v>
      </c>
      <c r="R1466" s="267">
        <f>작성용!AE1463</f>
        <v>0.4</v>
      </c>
      <c r="S1466" s="253" t="str">
        <f>작성용!AF1463</f>
        <v>서동현</v>
      </c>
      <c r="T1466" s="268" t="str">
        <f>작성용!AG1463</f>
        <v>김영규</v>
      </c>
      <c r="U1466" s="268" t="str">
        <f>작성용!AH1463</f>
        <v>김영규</v>
      </c>
      <c r="V1466" s="252">
        <f>작성용!AA1463</f>
        <v>202411</v>
      </c>
      <c r="W1466" s="253" t="str">
        <f>작성용!AC1463</f>
        <v>[Z]공기업</v>
      </c>
      <c r="X1466" s="253" t="str">
        <f>작성용!O1463</f>
        <v>고민호파트장</v>
      </c>
      <c r="Y1466" s="253">
        <f>작성용!P1463</f>
        <v>0</v>
      </c>
      <c r="Z1466" s="253" t="str">
        <f>작성용!Q1463</f>
        <v>khmsy123@tp.or.kr;shinkd@tp.or.kr;a221136@tp.or.kr;hyuntak@tp.or.kr</v>
      </c>
      <c r="AA1466" s="252" t="str">
        <f>작성용!AJ1463</f>
        <v>-</v>
      </c>
      <c r="AB1466" s="252">
        <f>작성용!AB1463</f>
        <v>0</v>
      </c>
    </row>
    <row r="1467" spans="1:28" s="12" customFormat="1" ht="16.5" hidden="1" customHeight="1" x14ac:dyDescent="0.3">
      <c r="A1467" s="54">
        <f>작성용!AL1464</f>
        <v>1463</v>
      </c>
      <c r="B1467" s="264" t="str">
        <f>작성용!AI1464</f>
        <v>2차평가 : 2024-01-07</v>
      </c>
      <c r="C1467" s="252" t="str">
        <f>작성용!AK1464</f>
        <v>개별종목</v>
      </c>
      <c r="D1467" s="265">
        <f>작성용!T1464</f>
        <v>45601</v>
      </c>
      <c r="E1467" s="253" t="str">
        <f>작성용!B1464</f>
        <v>사립학교교직원연금공단</v>
      </c>
      <c r="F1467" s="253" t="str">
        <f>작성용!C1464</f>
        <v>재평가</v>
      </c>
      <c r="G1467" s="253" t="str">
        <f>작성용!D1464</f>
        <v>EQT인프라펀드IV</v>
      </c>
      <c r="H1467" s="266" t="str">
        <f>작성용!E1464</f>
        <v>KBP2020110002</v>
      </c>
      <c r="I1467" s="253" t="str">
        <f>작성용!F1464</f>
        <v>B01</v>
      </c>
      <c r="J1467" s="253">
        <f>작성용!G1464</f>
        <v>0</v>
      </c>
      <c r="K1467" s="253" t="str">
        <f>작성용!H1464</f>
        <v>-</v>
      </c>
      <c r="L1467" s="253" t="str">
        <f>작성용!N1464</f>
        <v>연말</v>
      </c>
      <c r="M1467" s="265" t="str">
        <f>작성용!U1464</f>
        <v>2024.09.30</v>
      </c>
      <c r="N1467" s="265">
        <f>작성용!V1464</f>
        <v>45643</v>
      </c>
      <c r="O1467" s="265">
        <f>작성용!W1464</f>
        <v>45708</v>
      </c>
      <c r="P1467" s="265" t="str">
        <f>작성용!X1464</f>
        <v>-</v>
      </c>
      <c r="Q1467" s="253" t="str">
        <f>작성용!AD1464</f>
        <v>정재형</v>
      </c>
      <c r="R1467" s="267">
        <f>작성용!AE1464</f>
        <v>1</v>
      </c>
      <c r="S1467" s="253" t="str">
        <f>작성용!AF1464</f>
        <v>정재형</v>
      </c>
      <c r="T1467" s="268" t="str">
        <f>작성용!AG1464</f>
        <v>김영규</v>
      </c>
      <c r="U1467" s="268" t="str">
        <f>작성용!AH1464</f>
        <v>김영규</v>
      </c>
      <c r="V1467" s="252">
        <f>작성용!AA1464</f>
        <v>202411</v>
      </c>
      <c r="W1467" s="253" t="str">
        <f>작성용!AC1464</f>
        <v>[Z]공기업</v>
      </c>
      <c r="X1467" s="253" t="str">
        <f>작성용!O1464</f>
        <v>고민호파트장</v>
      </c>
      <c r="Y1467" s="253">
        <f>작성용!P1464</f>
        <v>0</v>
      </c>
      <c r="Z1467" s="253" t="str">
        <f>작성용!Q1464</f>
        <v>khmsy123@tp.or.kr;shinkd@tp.or.kr;a221136@tp.or.kr;hyuntak@tp.or.kr</v>
      </c>
      <c r="AA1467" s="252" t="str">
        <f>작성용!AJ1464</f>
        <v>-</v>
      </c>
      <c r="AB1467" s="252">
        <f>작성용!AB1464</f>
        <v>0</v>
      </c>
    </row>
    <row r="1468" spans="1:28" s="12" customFormat="1" ht="16.5" hidden="1" customHeight="1" x14ac:dyDescent="0.3">
      <c r="A1468" s="54">
        <f>작성용!AL1465</f>
        <v>1464</v>
      </c>
      <c r="B1468" s="264" t="str">
        <f>작성용!AI1465</f>
        <v>2차평가 : 2024-01-07</v>
      </c>
      <c r="C1468" s="252" t="str">
        <f>작성용!AK1465</f>
        <v>개별종목</v>
      </c>
      <c r="D1468" s="265">
        <f>작성용!T1465</f>
        <v>45601</v>
      </c>
      <c r="E1468" s="253" t="str">
        <f>작성용!B1465</f>
        <v>사립학교교직원연금공단</v>
      </c>
      <c r="F1468" s="253" t="str">
        <f>작성용!C1465</f>
        <v>재평가</v>
      </c>
      <c r="G1468" s="253" t="str">
        <f>작성용!D1465</f>
        <v>HARBOURVEST 2018 GLOBAL FUND</v>
      </c>
      <c r="H1468" s="266" t="str">
        <f>작성용!E1465</f>
        <v>KBP2020110005</v>
      </c>
      <c r="I1468" s="253" t="str">
        <f>작성용!F1465</f>
        <v>B01</v>
      </c>
      <c r="J1468" s="253">
        <f>작성용!G1465</f>
        <v>0</v>
      </c>
      <c r="K1468" s="253" t="str">
        <f>작성용!H1465</f>
        <v>-</v>
      </c>
      <c r="L1468" s="253" t="str">
        <f>작성용!N1465</f>
        <v>연말</v>
      </c>
      <c r="M1468" s="265" t="str">
        <f>작성용!U1465</f>
        <v>2024.09.30</v>
      </c>
      <c r="N1468" s="265">
        <f>작성용!V1465</f>
        <v>45643</v>
      </c>
      <c r="O1468" s="265">
        <f>작성용!W1465</f>
        <v>45708</v>
      </c>
      <c r="P1468" s="265" t="str">
        <f>작성용!X1465</f>
        <v>-</v>
      </c>
      <c r="Q1468" s="253" t="str">
        <f>작성용!AD1465</f>
        <v>서동현</v>
      </c>
      <c r="R1468" s="267">
        <f>작성용!AE1465</f>
        <v>0.4</v>
      </c>
      <c r="S1468" s="253" t="str">
        <f>작성용!AF1465</f>
        <v>서동현</v>
      </c>
      <c r="T1468" s="268" t="str">
        <f>작성용!AG1465</f>
        <v>김영규</v>
      </c>
      <c r="U1468" s="268" t="str">
        <f>작성용!AH1465</f>
        <v>김영규</v>
      </c>
      <c r="V1468" s="252">
        <f>작성용!AA1465</f>
        <v>202411</v>
      </c>
      <c r="W1468" s="253" t="str">
        <f>작성용!AC1465</f>
        <v>[Z]공기업</v>
      </c>
      <c r="X1468" s="253" t="str">
        <f>작성용!O1465</f>
        <v>고민호파트장</v>
      </c>
      <c r="Y1468" s="253">
        <f>작성용!P1465</f>
        <v>0</v>
      </c>
      <c r="Z1468" s="253" t="str">
        <f>작성용!Q1465</f>
        <v>khmsy123@tp.or.kr;shinkd@tp.or.kr;a221136@tp.or.kr;hyuntak@tp.or.kr</v>
      </c>
      <c r="AA1468" s="252" t="str">
        <f>작성용!AJ1465</f>
        <v>-</v>
      </c>
      <c r="AB1468" s="252">
        <f>작성용!AB1465</f>
        <v>0</v>
      </c>
    </row>
    <row r="1469" spans="1:28" s="12" customFormat="1" ht="16.5" hidden="1" customHeight="1" x14ac:dyDescent="0.3">
      <c r="A1469" s="54">
        <f>작성용!AL1466</f>
        <v>1465</v>
      </c>
      <c r="B1469" s="264" t="str">
        <f>작성용!AI1466</f>
        <v>2차평가 : 2024-01-07</v>
      </c>
      <c r="C1469" s="252" t="str">
        <f>작성용!AK1466</f>
        <v>개별종목</v>
      </c>
      <c r="D1469" s="265">
        <f>작성용!T1466</f>
        <v>45601</v>
      </c>
      <c r="E1469" s="253" t="str">
        <f>작성용!B1466</f>
        <v>사립학교교직원연금공단</v>
      </c>
      <c r="F1469" s="253" t="str">
        <f>작성용!C1466</f>
        <v>재평가</v>
      </c>
      <c r="G1469" s="253" t="str">
        <f>작성용!D1466</f>
        <v>아디안인프라펀드5호</v>
      </c>
      <c r="H1469" s="266" t="str">
        <f>작성용!E1466</f>
        <v>KBP2020110006</v>
      </c>
      <c r="I1469" s="253" t="str">
        <f>작성용!F1466</f>
        <v>B01</v>
      </c>
      <c r="J1469" s="253">
        <f>작성용!G1466</f>
        <v>0</v>
      </c>
      <c r="K1469" s="253" t="str">
        <f>작성용!H1466</f>
        <v>-</v>
      </c>
      <c r="L1469" s="253" t="str">
        <f>작성용!N1466</f>
        <v>연말</v>
      </c>
      <c r="M1469" s="265" t="str">
        <f>작성용!U1466</f>
        <v>2024.09.30</v>
      </c>
      <c r="N1469" s="265">
        <f>작성용!V1466</f>
        <v>45643</v>
      </c>
      <c r="O1469" s="265">
        <f>작성용!W1466</f>
        <v>45708</v>
      </c>
      <c r="P1469" s="265" t="str">
        <f>작성용!X1466</f>
        <v>-</v>
      </c>
      <c r="Q1469" s="258" t="str">
        <f>작성용!AD1466</f>
        <v>최수민</v>
      </c>
      <c r="R1469" s="267">
        <f>작성용!AE1466</f>
        <v>1</v>
      </c>
      <c r="S1469" s="253" t="str">
        <f>작성용!AF1466</f>
        <v>고명주</v>
      </c>
      <c r="T1469" s="268" t="str">
        <f>작성용!AG1466</f>
        <v>김영규</v>
      </c>
      <c r="U1469" s="268" t="str">
        <f>작성용!AH1466</f>
        <v>김영규</v>
      </c>
      <c r="V1469" s="252">
        <f>작성용!AA1466</f>
        <v>202411</v>
      </c>
      <c r="W1469" s="253" t="str">
        <f>작성용!AC1466</f>
        <v>[Z]공기업</v>
      </c>
      <c r="X1469" s="253" t="str">
        <f>작성용!O1466</f>
        <v>고민호파트장</v>
      </c>
      <c r="Y1469" s="253">
        <f>작성용!P1466</f>
        <v>0</v>
      </c>
      <c r="Z1469" s="253" t="str">
        <f>작성용!Q1466</f>
        <v>khmsy123@tp.or.kr;shinkd@tp.or.kr;a221136@tp.or.kr;hyuntak@tp.or.kr</v>
      </c>
      <c r="AA1469" s="252" t="str">
        <f>작성용!AJ1466</f>
        <v>-</v>
      </c>
      <c r="AB1469" s="252">
        <f>작성용!AB1466</f>
        <v>0</v>
      </c>
    </row>
    <row r="1470" spans="1:28" s="12" customFormat="1" ht="16.5" hidden="1" customHeight="1" x14ac:dyDescent="0.3">
      <c r="A1470" s="54">
        <f>작성용!AL1467</f>
        <v>1466</v>
      </c>
      <c r="B1470" s="264" t="str">
        <f>작성용!AI1467</f>
        <v>2차평가 : 2024-01-07</v>
      </c>
      <c r="C1470" s="252" t="str">
        <f>작성용!AK1467</f>
        <v>개별종목</v>
      </c>
      <c r="D1470" s="265">
        <f>작성용!T1467</f>
        <v>45601</v>
      </c>
      <c r="E1470" s="253" t="str">
        <f>작성용!B1467</f>
        <v>사립학교교직원연금공단</v>
      </c>
      <c r="F1470" s="253" t="str">
        <f>작성용!C1467</f>
        <v>재평가</v>
      </c>
      <c r="G1470" s="253" t="str">
        <f>작성용!D1467</f>
        <v>ICG EUROPE FUND VII</v>
      </c>
      <c r="H1470" s="266" t="str">
        <f>작성용!E1467</f>
        <v>KBP2020110007</v>
      </c>
      <c r="I1470" s="253" t="str">
        <f>작성용!F1467</f>
        <v>B01</v>
      </c>
      <c r="J1470" s="253">
        <f>작성용!G1467</f>
        <v>0</v>
      </c>
      <c r="K1470" s="253" t="str">
        <f>작성용!H1467</f>
        <v>-</v>
      </c>
      <c r="L1470" s="253" t="str">
        <f>작성용!N1467</f>
        <v>연말</v>
      </c>
      <c r="M1470" s="265" t="str">
        <f>작성용!U1467</f>
        <v>2024.09.30</v>
      </c>
      <c r="N1470" s="265">
        <f>작성용!V1467</f>
        <v>45643</v>
      </c>
      <c r="O1470" s="265">
        <f>작성용!W1467</f>
        <v>45708</v>
      </c>
      <c r="P1470" s="265" t="str">
        <f>작성용!X1467</f>
        <v>-</v>
      </c>
      <c r="Q1470" s="253" t="str">
        <f>작성용!AD1467</f>
        <v>오수현</v>
      </c>
      <c r="R1470" s="267">
        <f>작성용!AE1467</f>
        <v>0.4</v>
      </c>
      <c r="S1470" s="253" t="str">
        <f>작성용!AF1467</f>
        <v>오수현</v>
      </c>
      <c r="T1470" s="268" t="str">
        <f>작성용!AG1467</f>
        <v>김영규</v>
      </c>
      <c r="U1470" s="268" t="str">
        <f>작성용!AH1467</f>
        <v>김영규</v>
      </c>
      <c r="V1470" s="252">
        <f>작성용!AA1467</f>
        <v>202411</v>
      </c>
      <c r="W1470" s="253" t="str">
        <f>작성용!AC1467</f>
        <v>[Z]공기업</v>
      </c>
      <c r="X1470" s="253" t="str">
        <f>작성용!O1467</f>
        <v>고민호파트장</v>
      </c>
      <c r="Y1470" s="253">
        <f>작성용!P1467</f>
        <v>0</v>
      </c>
      <c r="Z1470" s="253" t="str">
        <f>작성용!Q1467</f>
        <v>khmsy123@tp.or.kr;shinkd@tp.or.kr;a221136@tp.or.kr;hyuntak@tp.or.kr</v>
      </c>
      <c r="AA1470" s="252" t="str">
        <f>작성용!AJ1467</f>
        <v>-</v>
      </c>
      <c r="AB1470" s="252">
        <f>작성용!AB1467</f>
        <v>0</v>
      </c>
    </row>
    <row r="1471" spans="1:28" s="12" customFormat="1" ht="16.5" hidden="1" customHeight="1" x14ac:dyDescent="0.3">
      <c r="A1471" s="54">
        <f>작성용!AL1468</f>
        <v>1467</v>
      </c>
      <c r="B1471" s="264" t="str">
        <f>작성용!AI1468</f>
        <v>2차평가 : 2024-01-07</v>
      </c>
      <c r="C1471" s="252" t="str">
        <f>작성용!AK1468</f>
        <v>개별종목</v>
      </c>
      <c r="D1471" s="265">
        <f>작성용!T1468</f>
        <v>45601</v>
      </c>
      <c r="E1471" s="253" t="str">
        <f>작성용!B1468</f>
        <v>사립학교교직원연금공단</v>
      </c>
      <c r="F1471" s="253" t="str">
        <f>작성용!C1468</f>
        <v>재평가</v>
      </c>
      <c r="G1471" s="253" t="str">
        <f>작성용!D1468</f>
        <v>ARES CAPITAL EUROPE IV</v>
      </c>
      <c r="H1471" s="266" t="str">
        <f>작성용!E1468</f>
        <v>KBP2020110008</v>
      </c>
      <c r="I1471" s="253" t="str">
        <f>작성용!F1468</f>
        <v>B01</v>
      </c>
      <c r="J1471" s="253">
        <f>작성용!G1468</f>
        <v>0</v>
      </c>
      <c r="K1471" s="253" t="str">
        <f>작성용!H1468</f>
        <v>-</v>
      </c>
      <c r="L1471" s="253" t="str">
        <f>작성용!N1468</f>
        <v>연말</v>
      </c>
      <c r="M1471" s="265" t="str">
        <f>작성용!U1468</f>
        <v>2024.09.30</v>
      </c>
      <c r="N1471" s="265">
        <f>작성용!V1468</f>
        <v>45643</v>
      </c>
      <c r="O1471" s="265">
        <f>작성용!W1468</f>
        <v>45708</v>
      </c>
      <c r="P1471" s="265" t="str">
        <f>작성용!X1468</f>
        <v>-</v>
      </c>
      <c r="Q1471" s="258" t="str">
        <f>작성용!AD1468</f>
        <v>서경덕</v>
      </c>
      <c r="R1471" s="267">
        <f>작성용!AE1468</f>
        <v>0.4</v>
      </c>
      <c r="S1471" s="253" t="str">
        <f>작성용!AF1468</f>
        <v>서수빈</v>
      </c>
      <c r="T1471" s="268" t="str">
        <f>작성용!AG1468</f>
        <v>김영규</v>
      </c>
      <c r="U1471" s="268" t="str">
        <f>작성용!AH1468</f>
        <v>김영규</v>
      </c>
      <c r="V1471" s="252">
        <f>작성용!AA1468</f>
        <v>202411</v>
      </c>
      <c r="W1471" s="253" t="str">
        <f>작성용!AC1468</f>
        <v>[Z]공기업</v>
      </c>
      <c r="X1471" s="253" t="str">
        <f>작성용!O1468</f>
        <v>고민호파트장</v>
      </c>
      <c r="Y1471" s="253">
        <f>작성용!P1468</f>
        <v>0</v>
      </c>
      <c r="Z1471" s="253" t="str">
        <f>작성용!Q1468</f>
        <v>khmsy123@tp.or.kr;shinkd@tp.or.kr;a221136@tp.or.kr;hyuntak@tp.or.kr</v>
      </c>
      <c r="AA1471" s="252" t="str">
        <f>작성용!AJ1468</f>
        <v>-</v>
      </c>
      <c r="AB1471" s="252">
        <f>작성용!AB1468</f>
        <v>0</v>
      </c>
    </row>
    <row r="1472" spans="1:28" s="12" customFormat="1" ht="16.5" hidden="1" customHeight="1" x14ac:dyDescent="0.3">
      <c r="A1472" s="54">
        <f>작성용!AL1469</f>
        <v>1468</v>
      </c>
      <c r="B1472" s="264" t="str">
        <f>작성용!AI1469</f>
        <v>2차평가 : 2024-01-07</v>
      </c>
      <c r="C1472" s="252" t="str">
        <f>작성용!AK1469</f>
        <v>개별종목</v>
      </c>
      <c r="D1472" s="265">
        <f>작성용!T1469</f>
        <v>45601</v>
      </c>
      <c r="E1472" s="253" t="str">
        <f>작성용!B1469</f>
        <v>사립학교교직원연금공단</v>
      </c>
      <c r="F1472" s="253" t="str">
        <f>작성용!C1469</f>
        <v>재평가</v>
      </c>
      <c r="G1472" s="253" t="str">
        <f>작성용!D1469</f>
        <v>해밀턴레인CO-INV4호</v>
      </c>
      <c r="H1472" s="266" t="str">
        <f>작성용!E1469</f>
        <v>KBP2020110009</v>
      </c>
      <c r="I1472" s="253" t="str">
        <f>작성용!F1469</f>
        <v>B01</v>
      </c>
      <c r="J1472" s="253">
        <f>작성용!G1469</f>
        <v>0</v>
      </c>
      <c r="K1472" s="253" t="str">
        <f>작성용!H1469</f>
        <v>-</v>
      </c>
      <c r="L1472" s="253" t="str">
        <f>작성용!N1469</f>
        <v>연말</v>
      </c>
      <c r="M1472" s="265" t="str">
        <f>작성용!U1469</f>
        <v>2024.09.30</v>
      </c>
      <c r="N1472" s="265">
        <f>작성용!V1469</f>
        <v>45643</v>
      </c>
      <c r="O1472" s="265">
        <f>작성용!W1469</f>
        <v>45708</v>
      </c>
      <c r="P1472" s="265" t="str">
        <f>작성용!X1469</f>
        <v>-</v>
      </c>
      <c r="Q1472" s="253" t="str">
        <f>작성용!AD1469</f>
        <v>김수현</v>
      </c>
      <c r="R1472" s="267">
        <f>작성용!AE1469</f>
        <v>0.4</v>
      </c>
      <c r="S1472" s="253" t="str">
        <f>작성용!AF1469</f>
        <v>김수현</v>
      </c>
      <c r="T1472" s="268" t="str">
        <f>작성용!AG1469</f>
        <v>김영규</v>
      </c>
      <c r="U1472" s="268" t="str">
        <f>작성용!AH1469</f>
        <v>김영규</v>
      </c>
      <c r="V1472" s="252">
        <f>작성용!AA1469</f>
        <v>202411</v>
      </c>
      <c r="W1472" s="253" t="str">
        <f>작성용!AC1469</f>
        <v>[Z]공기업</v>
      </c>
      <c r="X1472" s="253" t="str">
        <f>작성용!O1469</f>
        <v>고민호파트장</v>
      </c>
      <c r="Y1472" s="253">
        <f>작성용!P1469</f>
        <v>0</v>
      </c>
      <c r="Z1472" s="253" t="str">
        <f>작성용!Q1469</f>
        <v>khmsy123@tp.or.kr;shinkd@tp.or.kr;a221136@tp.or.kr;hyuntak@tp.or.kr</v>
      </c>
      <c r="AA1472" s="252" t="str">
        <f>작성용!AJ1469</f>
        <v>-</v>
      </c>
      <c r="AB1472" s="252">
        <f>작성용!AB1469</f>
        <v>0</v>
      </c>
    </row>
    <row r="1473" spans="1:28" s="12" customFormat="1" ht="16.5" hidden="1" customHeight="1" x14ac:dyDescent="0.3">
      <c r="A1473" s="54">
        <f>작성용!AL1470</f>
        <v>1469</v>
      </c>
      <c r="B1473" s="264" t="str">
        <f>작성용!AI1470</f>
        <v>2차평가 : 2024-01-07</v>
      </c>
      <c r="C1473" s="252" t="str">
        <f>작성용!AK1470</f>
        <v>개별종목</v>
      </c>
      <c r="D1473" s="265">
        <f>작성용!T1470</f>
        <v>45601</v>
      </c>
      <c r="E1473" s="253" t="str">
        <f>작성용!B1470</f>
        <v>사립학교교직원연금공단</v>
      </c>
      <c r="F1473" s="253" t="str">
        <f>작성용!C1470</f>
        <v>재평가</v>
      </c>
      <c r="G1473" s="253" t="str">
        <f>작성용!D1470</f>
        <v>STEPSTONE CAPITAL PARTNERS IV</v>
      </c>
      <c r="H1473" s="266" t="str">
        <f>작성용!E1470</f>
        <v>KBP2020110010</v>
      </c>
      <c r="I1473" s="253" t="str">
        <f>작성용!F1470</f>
        <v>B01</v>
      </c>
      <c r="J1473" s="253">
        <f>작성용!G1470</f>
        <v>0</v>
      </c>
      <c r="K1473" s="253" t="str">
        <f>작성용!H1470</f>
        <v>-</v>
      </c>
      <c r="L1473" s="253" t="str">
        <f>작성용!N1470</f>
        <v>연말</v>
      </c>
      <c r="M1473" s="265" t="str">
        <f>작성용!U1470</f>
        <v>2024.09.30</v>
      </c>
      <c r="N1473" s="265">
        <f>작성용!V1470</f>
        <v>45643</v>
      </c>
      <c r="O1473" s="265">
        <f>작성용!W1470</f>
        <v>45708</v>
      </c>
      <c r="P1473" s="265" t="str">
        <f>작성용!X1470</f>
        <v>-</v>
      </c>
      <c r="Q1473" s="253" t="str">
        <f>작성용!AD1470</f>
        <v>오수현</v>
      </c>
      <c r="R1473" s="267">
        <f>작성용!AE1470</f>
        <v>0.4</v>
      </c>
      <c r="S1473" s="253" t="str">
        <f>작성용!AF1470</f>
        <v>오수현</v>
      </c>
      <c r="T1473" s="268" t="str">
        <f>작성용!AG1470</f>
        <v>김영규</v>
      </c>
      <c r="U1473" s="268" t="str">
        <f>작성용!AH1470</f>
        <v>김영규</v>
      </c>
      <c r="V1473" s="252">
        <f>작성용!AA1470</f>
        <v>202411</v>
      </c>
      <c r="W1473" s="253" t="str">
        <f>작성용!AC1470</f>
        <v>[Z]공기업</v>
      </c>
      <c r="X1473" s="253" t="str">
        <f>작성용!O1470</f>
        <v>고민호파트장</v>
      </c>
      <c r="Y1473" s="253">
        <f>작성용!P1470</f>
        <v>0</v>
      </c>
      <c r="Z1473" s="253" t="str">
        <f>작성용!Q1470</f>
        <v>khmsy123@tp.or.kr;shinkd@tp.or.kr;a221136@tp.or.kr;hyuntak@tp.or.kr</v>
      </c>
      <c r="AA1473" s="252" t="str">
        <f>작성용!AJ1470</f>
        <v>-</v>
      </c>
      <c r="AB1473" s="252">
        <f>작성용!AB1470</f>
        <v>0</v>
      </c>
    </row>
    <row r="1474" spans="1:28" s="12" customFormat="1" ht="16.5" hidden="1" customHeight="1" x14ac:dyDescent="0.3">
      <c r="A1474" s="54">
        <f>작성용!AL1471</f>
        <v>1470</v>
      </c>
      <c r="B1474" s="264" t="str">
        <f>작성용!AI1471</f>
        <v>2차평가 : 2024-01-07</v>
      </c>
      <c r="C1474" s="252" t="str">
        <f>작성용!AK1471</f>
        <v>개별종목</v>
      </c>
      <c r="D1474" s="265">
        <f>작성용!T1471</f>
        <v>45601</v>
      </c>
      <c r="E1474" s="253" t="str">
        <f>작성용!B1471</f>
        <v>사립학교교직원연금공단</v>
      </c>
      <c r="F1474" s="253" t="str">
        <f>작성용!C1471</f>
        <v>재평가</v>
      </c>
      <c r="G1474" s="253" t="str">
        <f>작성용!D1471</f>
        <v>STARWOOD GLOBAL OPPORTUNITY FUND XI</v>
      </c>
      <c r="H1474" s="266" t="str">
        <f>작성용!E1471</f>
        <v>KBP2020110011</v>
      </c>
      <c r="I1474" s="253" t="str">
        <f>작성용!F1471</f>
        <v>B01</v>
      </c>
      <c r="J1474" s="253">
        <f>작성용!G1471</f>
        <v>0</v>
      </c>
      <c r="K1474" s="253" t="str">
        <f>작성용!H1471</f>
        <v>-</v>
      </c>
      <c r="L1474" s="253" t="str">
        <f>작성용!N1471</f>
        <v>연말</v>
      </c>
      <c r="M1474" s="265" t="str">
        <f>작성용!U1471</f>
        <v>2024.09.30</v>
      </c>
      <c r="N1474" s="265">
        <f>작성용!V1471</f>
        <v>45643</v>
      </c>
      <c r="O1474" s="265">
        <f>작성용!W1471</f>
        <v>45708</v>
      </c>
      <c r="P1474" s="265" t="str">
        <f>작성용!X1471</f>
        <v>-</v>
      </c>
      <c r="Q1474" s="253" t="str">
        <f>작성용!AD1471</f>
        <v>정재형</v>
      </c>
      <c r="R1474" s="267">
        <f>작성용!AE1471</f>
        <v>0.4</v>
      </c>
      <c r="S1474" s="253" t="str">
        <f>작성용!AF1471</f>
        <v>정재형</v>
      </c>
      <c r="T1474" s="268" t="str">
        <f>작성용!AG1471</f>
        <v>김영규</v>
      </c>
      <c r="U1474" s="268" t="str">
        <f>작성용!AH1471</f>
        <v>김영규</v>
      </c>
      <c r="V1474" s="252">
        <f>작성용!AA1471</f>
        <v>202411</v>
      </c>
      <c r="W1474" s="253" t="str">
        <f>작성용!AC1471</f>
        <v>[Z]공기업</v>
      </c>
      <c r="X1474" s="253" t="str">
        <f>작성용!O1471</f>
        <v>고민호파트장</v>
      </c>
      <c r="Y1474" s="253">
        <f>작성용!P1471</f>
        <v>0</v>
      </c>
      <c r="Z1474" s="253" t="str">
        <f>작성용!Q1471</f>
        <v>khmsy123@tp.or.kr;shinkd@tp.or.kr;a221136@tp.or.kr;hyuntak@tp.or.kr</v>
      </c>
      <c r="AA1474" s="252" t="str">
        <f>작성용!AJ1471</f>
        <v>-</v>
      </c>
      <c r="AB1474" s="252">
        <f>작성용!AB1471</f>
        <v>0</v>
      </c>
    </row>
    <row r="1475" spans="1:28" s="12" customFormat="1" ht="16.5" hidden="1" customHeight="1" x14ac:dyDescent="0.3">
      <c r="A1475" s="54">
        <f>작성용!AL1472</f>
        <v>1471</v>
      </c>
      <c r="B1475" s="264" t="str">
        <f>작성용!AI1472</f>
        <v>2차평가 : 2024-01-07</v>
      </c>
      <c r="C1475" s="252" t="str">
        <f>작성용!AK1472</f>
        <v>개별종목</v>
      </c>
      <c r="D1475" s="265">
        <f>작성용!T1472</f>
        <v>45601</v>
      </c>
      <c r="E1475" s="253" t="str">
        <f>작성용!B1472</f>
        <v>사립학교교직원연금공단</v>
      </c>
      <c r="F1475" s="253" t="str">
        <f>작성용!C1472</f>
        <v>재평가</v>
      </c>
      <c r="G1475" s="253" t="str">
        <f>작성용!D1472</f>
        <v>GSO CAPITAL SOLUTIONS FUND III</v>
      </c>
      <c r="H1475" s="266" t="str">
        <f>작성용!E1472</f>
        <v>KBP2020110013</v>
      </c>
      <c r="I1475" s="253" t="str">
        <f>작성용!F1472</f>
        <v>B01</v>
      </c>
      <c r="J1475" s="253">
        <f>작성용!G1472</f>
        <v>0</v>
      </c>
      <c r="K1475" s="253" t="str">
        <f>작성용!H1472</f>
        <v>-</v>
      </c>
      <c r="L1475" s="253" t="str">
        <f>작성용!N1472</f>
        <v>연말</v>
      </c>
      <c r="M1475" s="265" t="str">
        <f>작성용!U1472</f>
        <v>2024.09.30</v>
      </c>
      <c r="N1475" s="265">
        <f>작성용!V1472</f>
        <v>45643</v>
      </c>
      <c r="O1475" s="265">
        <f>작성용!W1472</f>
        <v>45708</v>
      </c>
      <c r="P1475" s="265" t="str">
        <f>작성용!X1472</f>
        <v>-</v>
      </c>
      <c r="Q1475" s="253" t="str">
        <f>작성용!AD1472</f>
        <v>정은채</v>
      </c>
      <c r="R1475" s="267">
        <f>작성용!AE1472</f>
        <v>0.4</v>
      </c>
      <c r="S1475" s="253" t="str">
        <f>작성용!AF1472</f>
        <v>정은채</v>
      </c>
      <c r="T1475" s="268" t="str">
        <f>작성용!AG1472</f>
        <v>김영규</v>
      </c>
      <c r="U1475" s="268" t="str">
        <f>작성용!AH1472</f>
        <v>김영규</v>
      </c>
      <c r="V1475" s="252">
        <f>작성용!AA1472</f>
        <v>202411</v>
      </c>
      <c r="W1475" s="253" t="str">
        <f>작성용!AC1472</f>
        <v>[Z]공기업</v>
      </c>
      <c r="X1475" s="253" t="str">
        <f>작성용!O1472</f>
        <v>고민호파트장</v>
      </c>
      <c r="Y1475" s="253">
        <f>작성용!P1472</f>
        <v>0</v>
      </c>
      <c r="Z1475" s="253" t="str">
        <f>작성용!Q1472</f>
        <v>khmsy123@tp.or.kr;shinkd@tp.or.kr;a221136@tp.or.kr;hyuntak@tp.or.kr</v>
      </c>
      <c r="AA1475" s="252" t="str">
        <f>작성용!AJ1472</f>
        <v>-</v>
      </c>
      <c r="AB1475" s="252">
        <f>작성용!AB1472</f>
        <v>0</v>
      </c>
    </row>
    <row r="1476" spans="1:28" s="12" customFormat="1" ht="16.5" hidden="1" customHeight="1" x14ac:dyDescent="0.3">
      <c r="A1476" s="54">
        <f>작성용!AL1473</f>
        <v>1472</v>
      </c>
      <c r="B1476" s="264" t="str">
        <f>작성용!AI1473</f>
        <v>2차평가 : 2024-01-07</v>
      </c>
      <c r="C1476" s="252" t="str">
        <f>작성용!AK1473</f>
        <v>개별종목</v>
      </c>
      <c r="D1476" s="265">
        <f>작성용!T1473</f>
        <v>45601</v>
      </c>
      <c r="E1476" s="253" t="str">
        <f>작성용!B1473</f>
        <v>사립학교교직원연금공단</v>
      </c>
      <c r="F1476" s="253" t="str">
        <f>작성용!C1473</f>
        <v>재평가</v>
      </c>
      <c r="G1476" s="253" t="str">
        <f>작성용!D1473</f>
        <v>맥쿼리인프라글로벌솔루션</v>
      </c>
      <c r="H1476" s="266" t="str">
        <f>작성용!E1473</f>
        <v>KBP2020110014</v>
      </c>
      <c r="I1476" s="253" t="str">
        <f>작성용!F1473</f>
        <v>B01</v>
      </c>
      <c r="J1476" s="253">
        <f>작성용!G1473</f>
        <v>0</v>
      </c>
      <c r="K1476" s="253" t="str">
        <f>작성용!H1473</f>
        <v>-</v>
      </c>
      <c r="L1476" s="253" t="str">
        <f>작성용!N1473</f>
        <v>연말</v>
      </c>
      <c r="M1476" s="265" t="str">
        <f>작성용!U1473</f>
        <v>2024.09.30</v>
      </c>
      <c r="N1476" s="265">
        <f>작성용!V1473</f>
        <v>45643</v>
      </c>
      <c r="O1476" s="265">
        <f>작성용!W1473</f>
        <v>45708</v>
      </c>
      <c r="P1476" s="265" t="str">
        <f>작성용!X1473</f>
        <v>-</v>
      </c>
      <c r="Q1476" s="253" t="str">
        <f>작성용!AD1473</f>
        <v>강성은</v>
      </c>
      <c r="R1476" s="267">
        <f>작성용!AE1473</f>
        <v>1</v>
      </c>
      <c r="S1476" s="253" t="str">
        <f>작성용!AF1473</f>
        <v>강성은</v>
      </c>
      <c r="T1476" s="268" t="str">
        <f>작성용!AG1473</f>
        <v>김영규</v>
      </c>
      <c r="U1476" s="268" t="str">
        <f>작성용!AH1473</f>
        <v>김영규</v>
      </c>
      <c r="V1476" s="252">
        <f>작성용!AA1473</f>
        <v>202411</v>
      </c>
      <c r="W1476" s="253" t="str">
        <f>작성용!AC1473</f>
        <v>[Z]공기업</v>
      </c>
      <c r="X1476" s="253" t="str">
        <f>작성용!O1473</f>
        <v>고민호파트장</v>
      </c>
      <c r="Y1476" s="253">
        <f>작성용!P1473</f>
        <v>0</v>
      </c>
      <c r="Z1476" s="253" t="str">
        <f>작성용!Q1473</f>
        <v>khmsy123@tp.or.kr;shinkd@tp.or.kr;a221136@tp.or.kr;hyuntak@tp.or.kr</v>
      </c>
      <c r="AA1476" s="252" t="str">
        <f>작성용!AJ1473</f>
        <v>-</v>
      </c>
      <c r="AB1476" s="252">
        <f>작성용!AB1473</f>
        <v>0</v>
      </c>
    </row>
    <row r="1477" spans="1:28" s="12" customFormat="1" ht="16.5" hidden="1" customHeight="1" x14ac:dyDescent="0.3">
      <c r="A1477" s="54">
        <f>작성용!AL1474</f>
        <v>1473</v>
      </c>
      <c r="B1477" s="264" t="str">
        <f>작성용!AI1474</f>
        <v>2차평가 : 2024-01-07</v>
      </c>
      <c r="C1477" s="252" t="str">
        <f>작성용!AK1474</f>
        <v>개별종목</v>
      </c>
      <c r="D1477" s="265">
        <f>작성용!T1474</f>
        <v>45601</v>
      </c>
      <c r="E1477" s="253" t="str">
        <f>작성용!B1474</f>
        <v>사립학교교직원연금공단</v>
      </c>
      <c r="F1477" s="253" t="str">
        <f>작성용!C1474</f>
        <v>재평가</v>
      </c>
      <c r="G1477" s="253" t="str">
        <f>작성용!D1474</f>
        <v>PARTNERS GROUP RE SECONDARY 2017</v>
      </c>
      <c r="H1477" s="266" t="str">
        <f>작성용!E1474</f>
        <v>KBP2020110015</v>
      </c>
      <c r="I1477" s="253" t="str">
        <f>작성용!F1474</f>
        <v>B01</v>
      </c>
      <c r="J1477" s="253">
        <f>작성용!G1474</f>
        <v>0</v>
      </c>
      <c r="K1477" s="253" t="str">
        <f>작성용!H1474</f>
        <v>-</v>
      </c>
      <c r="L1477" s="253" t="str">
        <f>작성용!N1474</f>
        <v>연말</v>
      </c>
      <c r="M1477" s="265" t="str">
        <f>작성용!U1474</f>
        <v>2024.09.30</v>
      </c>
      <c r="N1477" s="265">
        <f>작성용!V1474</f>
        <v>45643</v>
      </c>
      <c r="O1477" s="265">
        <f>작성용!W1474</f>
        <v>45708</v>
      </c>
      <c r="P1477" s="265" t="str">
        <f>작성용!X1474</f>
        <v>-</v>
      </c>
      <c r="Q1477" s="253" t="str">
        <f>작성용!AD1474</f>
        <v>오수현</v>
      </c>
      <c r="R1477" s="267">
        <f>작성용!AE1474</f>
        <v>0.4</v>
      </c>
      <c r="S1477" s="253" t="str">
        <f>작성용!AF1474</f>
        <v>오수현</v>
      </c>
      <c r="T1477" s="268" t="str">
        <f>작성용!AG1474</f>
        <v>김영규</v>
      </c>
      <c r="U1477" s="268" t="str">
        <f>작성용!AH1474</f>
        <v>김영규</v>
      </c>
      <c r="V1477" s="252">
        <f>작성용!AA1474</f>
        <v>202411</v>
      </c>
      <c r="W1477" s="253" t="str">
        <f>작성용!AC1474</f>
        <v>[Z]공기업</v>
      </c>
      <c r="X1477" s="253" t="str">
        <f>작성용!O1474</f>
        <v>고민호파트장</v>
      </c>
      <c r="Y1477" s="253">
        <f>작성용!P1474</f>
        <v>0</v>
      </c>
      <c r="Z1477" s="253" t="str">
        <f>작성용!Q1474</f>
        <v>khmsy123@tp.or.kr;shinkd@tp.or.kr;a221136@tp.or.kr;hyuntak@tp.or.kr</v>
      </c>
      <c r="AA1477" s="252" t="str">
        <f>작성용!AJ1474</f>
        <v>-</v>
      </c>
      <c r="AB1477" s="252">
        <f>작성용!AB1474</f>
        <v>0</v>
      </c>
    </row>
    <row r="1478" spans="1:28" s="12" customFormat="1" ht="16.5" hidden="1" customHeight="1" x14ac:dyDescent="0.3">
      <c r="A1478" s="54">
        <f>작성용!AL1475</f>
        <v>1474</v>
      </c>
      <c r="B1478" s="264" t="str">
        <f>작성용!AI1475</f>
        <v>2차평가 : 2024-01-07</v>
      </c>
      <c r="C1478" s="252" t="str">
        <f>작성용!AK1475</f>
        <v>개별종목</v>
      </c>
      <c r="D1478" s="265">
        <f>작성용!T1475</f>
        <v>45601</v>
      </c>
      <c r="E1478" s="253" t="str">
        <f>작성용!B1475</f>
        <v>사립학교교직원연금공단</v>
      </c>
      <c r="F1478" s="253" t="str">
        <f>작성용!C1475</f>
        <v>재평가</v>
      </c>
      <c r="G1478" s="253" t="str">
        <f>작성용!D1475</f>
        <v>판테온글로벌인프라3</v>
      </c>
      <c r="H1478" s="266" t="str">
        <f>작성용!E1475</f>
        <v>KBP2020110016</v>
      </c>
      <c r="I1478" s="253" t="str">
        <f>작성용!F1475</f>
        <v>B01</v>
      </c>
      <c r="J1478" s="253">
        <f>작성용!G1475</f>
        <v>0</v>
      </c>
      <c r="K1478" s="253" t="str">
        <f>작성용!H1475</f>
        <v>-</v>
      </c>
      <c r="L1478" s="253" t="str">
        <f>작성용!N1475</f>
        <v>연말</v>
      </c>
      <c r="M1478" s="265" t="str">
        <f>작성용!U1475</f>
        <v>2024.09.30</v>
      </c>
      <c r="N1478" s="265">
        <f>작성용!V1475</f>
        <v>45643</v>
      </c>
      <c r="O1478" s="265">
        <f>작성용!W1475</f>
        <v>45708</v>
      </c>
      <c r="P1478" s="265" t="str">
        <f>작성용!X1475</f>
        <v>-</v>
      </c>
      <c r="Q1478" s="253" t="str">
        <f>작성용!AD1475</f>
        <v>강성은</v>
      </c>
      <c r="R1478" s="267">
        <f>작성용!AE1475</f>
        <v>1</v>
      </c>
      <c r="S1478" s="253" t="str">
        <f>작성용!AF1475</f>
        <v>강성은</v>
      </c>
      <c r="T1478" s="268" t="str">
        <f>작성용!AG1475</f>
        <v>김영규</v>
      </c>
      <c r="U1478" s="268" t="str">
        <f>작성용!AH1475</f>
        <v>김영규</v>
      </c>
      <c r="V1478" s="252">
        <f>작성용!AA1475</f>
        <v>202411</v>
      </c>
      <c r="W1478" s="253" t="str">
        <f>작성용!AC1475</f>
        <v>[Z]공기업</v>
      </c>
      <c r="X1478" s="253" t="str">
        <f>작성용!O1475</f>
        <v>고민호파트장</v>
      </c>
      <c r="Y1478" s="253">
        <f>작성용!P1475</f>
        <v>0</v>
      </c>
      <c r="Z1478" s="253" t="str">
        <f>작성용!Q1475</f>
        <v>khmsy123@tp.or.kr;shinkd@tp.or.kr;a221136@tp.or.kr;hyuntak@tp.or.kr</v>
      </c>
      <c r="AA1478" s="252" t="str">
        <f>작성용!AJ1475</f>
        <v>-</v>
      </c>
      <c r="AB1478" s="252">
        <f>작성용!AB1475</f>
        <v>0</v>
      </c>
    </row>
    <row r="1479" spans="1:28" s="12" customFormat="1" ht="16.5" hidden="1" customHeight="1" x14ac:dyDescent="0.3">
      <c r="A1479" s="54">
        <f>작성용!AL1476</f>
        <v>1475</v>
      </c>
      <c r="B1479" s="264" t="str">
        <f>작성용!AI1476</f>
        <v>2차평가 : 2024-01-07</v>
      </c>
      <c r="C1479" s="252" t="str">
        <f>작성용!AK1476</f>
        <v>개별종목</v>
      </c>
      <c r="D1479" s="265">
        <f>작성용!T1476</f>
        <v>45601</v>
      </c>
      <c r="E1479" s="253" t="str">
        <f>작성용!B1476</f>
        <v>사립학교교직원연금공단</v>
      </c>
      <c r="F1479" s="253" t="str">
        <f>작성용!C1476</f>
        <v>재평가</v>
      </c>
      <c r="G1479" s="253" t="str">
        <f>작성용!D1476</f>
        <v>STRATEGIC PARTNERS REAL ASSETS II</v>
      </c>
      <c r="H1479" s="266" t="str">
        <f>작성용!E1476</f>
        <v>KBP2020110017</v>
      </c>
      <c r="I1479" s="253" t="str">
        <f>작성용!F1476</f>
        <v>B01</v>
      </c>
      <c r="J1479" s="253">
        <f>작성용!G1476</f>
        <v>0</v>
      </c>
      <c r="K1479" s="253" t="str">
        <f>작성용!H1476</f>
        <v>-</v>
      </c>
      <c r="L1479" s="253" t="str">
        <f>작성용!N1476</f>
        <v>연말</v>
      </c>
      <c r="M1479" s="265" t="str">
        <f>작성용!U1476</f>
        <v>2024.09.30</v>
      </c>
      <c r="N1479" s="265">
        <f>작성용!V1476</f>
        <v>45643</v>
      </c>
      <c r="O1479" s="265">
        <f>작성용!W1476</f>
        <v>45708</v>
      </c>
      <c r="P1479" s="265" t="str">
        <f>작성용!X1476</f>
        <v>-</v>
      </c>
      <c r="Q1479" s="253" t="str">
        <f>작성용!AD1476</f>
        <v>오수현</v>
      </c>
      <c r="R1479" s="267">
        <f>작성용!AE1476</f>
        <v>0.4</v>
      </c>
      <c r="S1479" s="253" t="str">
        <f>작성용!AF1476</f>
        <v>오수현</v>
      </c>
      <c r="T1479" s="268" t="str">
        <f>작성용!AG1476</f>
        <v>김영규</v>
      </c>
      <c r="U1479" s="268" t="str">
        <f>작성용!AH1476</f>
        <v>김영규</v>
      </c>
      <c r="V1479" s="252">
        <f>작성용!AA1476</f>
        <v>202411</v>
      </c>
      <c r="W1479" s="253" t="str">
        <f>작성용!AC1476</f>
        <v>[Z]공기업</v>
      </c>
      <c r="X1479" s="253" t="str">
        <f>작성용!O1476</f>
        <v>고민호파트장</v>
      </c>
      <c r="Y1479" s="253">
        <f>작성용!P1476</f>
        <v>0</v>
      </c>
      <c r="Z1479" s="253" t="str">
        <f>작성용!Q1476</f>
        <v>khmsy123@tp.or.kr;shinkd@tp.or.kr;a221136@tp.or.kr;hyuntak@tp.or.kr</v>
      </c>
      <c r="AA1479" s="252" t="str">
        <f>작성용!AJ1476</f>
        <v>-</v>
      </c>
      <c r="AB1479" s="252">
        <f>작성용!AB1476</f>
        <v>0</v>
      </c>
    </row>
    <row r="1480" spans="1:28" s="12" customFormat="1" ht="16.5" hidden="1" customHeight="1" x14ac:dyDescent="0.3">
      <c r="A1480" s="54">
        <f>작성용!AL1477</f>
        <v>1476</v>
      </c>
      <c r="B1480" s="264" t="str">
        <f>작성용!AI1477</f>
        <v>2차평가 : 2024-01-07</v>
      </c>
      <c r="C1480" s="252" t="str">
        <f>작성용!AK1477</f>
        <v>개별종목</v>
      </c>
      <c r="D1480" s="265">
        <f>작성용!T1477</f>
        <v>45601</v>
      </c>
      <c r="E1480" s="253" t="str">
        <f>작성용!B1477</f>
        <v>사립학교교직원연금공단</v>
      </c>
      <c r="F1480" s="253" t="str">
        <f>작성용!C1477</f>
        <v>재평가</v>
      </c>
      <c r="G1480" s="253" t="str">
        <f>작성용!D1477</f>
        <v>LASALLE INCOME&amp;GROWTH FUND VII</v>
      </c>
      <c r="H1480" s="266" t="str">
        <f>작성용!E1477</f>
        <v>KBP2020110020</v>
      </c>
      <c r="I1480" s="253" t="str">
        <f>작성용!F1477</f>
        <v>B01</v>
      </c>
      <c r="J1480" s="253">
        <f>작성용!G1477</f>
        <v>0</v>
      </c>
      <c r="K1480" s="253" t="str">
        <f>작성용!H1477</f>
        <v>-</v>
      </c>
      <c r="L1480" s="253" t="str">
        <f>작성용!N1477</f>
        <v>연말</v>
      </c>
      <c r="M1480" s="265" t="str">
        <f>작성용!U1477</f>
        <v>2024.09.30</v>
      </c>
      <c r="N1480" s="265">
        <f>작성용!V1477</f>
        <v>45643</v>
      </c>
      <c r="O1480" s="265">
        <f>작성용!W1477</f>
        <v>45708</v>
      </c>
      <c r="P1480" s="265" t="str">
        <f>작성용!X1477</f>
        <v>-</v>
      </c>
      <c r="Q1480" s="253" t="str">
        <f>작성용!AD1477</f>
        <v>조현우</v>
      </c>
      <c r="R1480" s="267">
        <f>작성용!AE1477</f>
        <v>0.4</v>
      </c>
      <c r="S1480" s="253" t="str">
        <f>작성용!AF1477</f>
        <v>조현우</v>
      </c>
      <c r="T1480" s="268" t="str">
        <f>작성용!AG1477</f>
        <v>김영규</v>
      </c>
      <c r="U1480" s="268" t="str">
        <f>작성용!AH1477</f>
        <v>김영규</v>
      </c>
      <c r="V1480" s="252">
        <f>작성용!AA1477</f>
        <v>202411</v>
      </c>
      <c r="W1480" s="253" t="str">
        <f>작성용!AC1477</f>
        <v>[Z]공기업</v>
      </c>
      <c r="X1480" s="253" t="str">
        <f>작성용!O1477</f>
        <v>고민호파트장</v>
      </c>
      <c r="Y1480" s="253">
        <f>작성용!P1477</f>
        <v>0</v>
      </c>
      <c r="Z1480" s="253" t="str">
        <f>작성용!Q1477</f>
        <v>khmsy123@tp.or.kr;shinkd@tp.or.kr;a221136@tp.or.kr;hyuntak@tp.or.kr</v>
      </c>
      <c r="AA1480" s="252" t="str">
        <f>작성용!AJ1477</f>
        <v>-</v>
      </c>
      <c r="AB1480" s="252">
        <f>작성용!AB1477</f>
        <v>0</v>
      </c>
    </row>
    <row r="1481" spans="1:28" s="12" customFormat="1" ht="16.5" hidden="1" customHeight="1" x14ac:dyDescent="0.3">
      <c r="A1481" s="54">
        <f>작성용!AL1478</f>
        <v>1477</v>
      </c>
      <c r="B1481" s="264" t="str">
        <f>작성용!AI1478</f>
        <v>2차평가 : 2024-01-07</v>
      </c>
      <c r="C1481" s="252" t="str">
        <f>작성용!AK1478</f>
        <v>개별종목</v>
      </c>
      <c r="D1481" s="265">
        <f>작성용!T1478</f>
        <v>45601</v>
      </c>
      <c r="E1481" s="253" t="str">
        <f>작성용!B1478</f>
        <v>사립학교교직원연금공단</v>
      </c>
      <c r="F1481" s="253" t="str">
        <f>작성용!C1478</f>
        <v>재평가</v>
      </c>
      <c r="G1481" s="253" t="str">
        <f>작성용!D1478</f>
        <v>Crescent Mezzanine Partners VIIC, L.P.</v>
      </c>
      <c r="H1481" s="266" t="str">
        <f>작성용!E1478</f>
        <v>KBP2020110022</v>
      </c>
      <c r="I1481" s="253" t="str">
        <f>작성용!F1478</f>
        <v>B01</v>
      </c>
      <c r="J1481" s="253">
        <f>작성용!G1478</f>
        <v>0</v>
      </c>
      <c r="K1481" s="253" t="str">
        <f>작성용!H1478</f>
        <v>-</v>
      </c>
      <c r="L1481" s="253" t="str">
        <f>작성용!N1478</f>
        <v>연말</v>
      </c>
      <c r="M1481" s="265" t="str">
        <f>작성용!U1478</f>
        <v>2024.09.30</v>
      </c>
      <c r="N1481" s="265">
        <f>작성용!V1478</f>
        <v>45643</v>
      </c>
      <c r="O1481" s="265">
        <f>작성용!W1478</f>
        <v>45708</v>
      </c>
      <c r="P1481" s="265" t="str">
        <f>작성용!X1478</f>
        <v>-</v>
      </c>
      <c r="Q1481" s="253" t="str">
        <f>작성용!AD1478</f>
        <v>오수현</v>
      </c>
      <c r="R1481" s="267">
        <f>작성용!AE1478</f>
        <v>0.4</v>
      </c>
      <c r="S1481" s="253" t="str">
        <f>작성용!AF1478</f>
        <v>오수현</v>
      </c>
      <c r="T1481" s="268" t="str">
        <f>작성용!AG1478</f>
        <v>김영규</v>
      </c>
      <c r="U1481" s="268" t="str">
        <f>작성용!AH1478</f>
        <v>김영규</v>
      </c>
      <c r="V1481" s="252">
        <f>작성용!AA1478</f>
        <v>202411</v>
      </c>
      <c r="W1481" s="253" t="str">
        <f>작성용!AC1478</f>
        <v>[Z]공기업</v>
      </c>
      <c r="X1481" s="253" t="str">
        <f>작성용!O1478</f>
        <v>고민호파트장</v>
      </c>
      <c r="Y1481" s="253">
        <f>작성용!P1478</f>
        <v>0</v>
      </c>
      <c r="Z1481" s="253" t="str">
        <f>작성용!Q1478</f>
        <v>khmsy123@tp.or.kr;shinkd@tp.or.kr;a221136@tp.or.kr;hyuntak@tp.or.kr</v>
      </c>
      <c r="AA1481" s="252" t="str">
        <f>작성용!AJ1478</f>
        <v>-</v>
      </c>
      <c r="AB1481" s="252">
        <f>작성용!AB1478</f>
        <v>0</v>
      </c>
    </row>
    <row r="1482" spans="1:28" s="12" customFormat="1" ht="16.5" hidden="1" customHeight="1" x14ac:dyDescent="0.3">
      <c r="A1482" s="54">
        <f>작성용!AL1479</f>
        <v>1478</v>
      </c>
      <c r="B1482" s="264" t="str">
        <f>작성용!AI1479</f>
        <v>2차평가 : 2024-01-07</v>
      </c>
      <c r="C1482" s="252" t="str">
        <f>작성용!AK1479</f>
        <v>개별종목</v>
      </c>
      <c r="D1482" s="265">
        <f>작성용!T1479</f>
        <v>45601</v>
      </c>
      <c r="E1482" s="253" t="str">
        <f>작성용!B1479</f>
        <v>사립학교교직원연금공단</v>
      </c>
      <c r="F1482" s="253" t="str">
        <f>작성용!C1479</f>
        <v>재평가</v>
      </c>
      <c r="G1482" s="253" t="str">
        <f>작성용!D1479</f>
        <v>해밀턴레인세컨더리4호</v>
      </c>
      <c r="H1482" s="266" t="str">
        <f>작성용!E1479</f>
        <v>KBP2020110023</v>
      </c>
      <c r="I1482" s="253" t="str">
        <f>작성용!F1479</f>
        <v>B01</v>
      </c>
      <c r="J1482" s="253">
        <f>작성용!G1479</f>
        <v>0</v>
      </c>
      <c r="K1482" s="253" t="str">
        <f>작성용!H1479</f>
        <v>-</v>
      </c>
      <c r="L1482" s="253" t="str">
        <f>작성용!N1479</f>
        <v>연말</v>
      </c>
      <c r="M1482" s="265" t="str">
        <f>작성용!U1479</f>
        <v>2024.09.30</v>
      </c>
      <c r="N1482" s="265">
        <f>작성용!V1479</f>
        <v>45643</v>
      </c>
      <c r="O1482" s="265">
        <f>작성용!W1479</f>
        <v>45708</v>
      </c>
      <c r="P1482" s="265" t="str">
        <f>작성용!X1479</f>
        <v>-</v>
      </c>
      <c r="Q1482" s="253" t="str">
        <f>작성용!AD1479</f>
        <v>오수현</v>
      </c>
      <c r="R1482" s="267">
        <f>작성용!AE1479</f>
        <v>0.4</v>
      </c>
      <c r="S1482" s="253" t="str">
        <f>작성용!AF1479</f>
        <v>오수현</v>
      </c>
      <c r="T1482" s="268" t="str">
        <f>작성용!AG1479</f>
        <v>김영규</v>
      </c>
      <c r="U1482" s="268" t="str">
        <f>작성용!AH1479</f>
        <v>김영규</v>
      </c>
      <c r="V1482" s="252">
        <f>작성용!AA1479</f>
        <v>202411</v>
      </c>
      <c r="W1482" s="253" t="str">
        <f>작성용!AC1479</f>
        <v>[Z]공기업</v>
      </c>
      <c r="X1482" s="253" t="str">
        <f>작성용!O1479</f>
        <v>고민호파트장</v>
      </c>
      <c r="Y1482" s="253">
        <f>작성용!P1479</f>
        <v>0</v>
      </c>
      <c r="Z1482" s="253" t="str">
        <f>작성용!Q1479</f>
        <v>khmsy123@tp.or.kr;shinkd@tp.or.kr;a221136@tp.or.kr;hyuntak@tp.or.kr</v>
      </c>
      <c r="AA1482" s="252" t="str">
        <f>작성용!AJ1479</f>
        <v>-</v>
      </c>
      <c r="AB1482" s="252">
        <f>작성용!AB1479</f>
        <v>0</v>
      </c>
    </row>
    <row r="1483" spans="1:28" s="12" customFormat="1" ht="16.5" hidden="1" customHeight="1" x14ac:dyDescent="0.3">
      <c r="A1483" s="54">
        <f>작성용!AL1480</f>
        <v>1479</v>
      </c>
      <c r="B1483" s="264" t="str">
        <f>작성용!AI1480</f>
        <v>2차평가 : 2024-01-07</v>
      </c>
      <c r="C1483" s="252" t="str">
        <f>작성용!AK1480</f>
        <v>개별종목</v>
      </c>
      <c r="D1483" s="265">
        <f>작성용!T1480</f>
        <v>45601</v>
      </c>
      <c r="E1483" s="253" t="str">
        <f>작성용!B1480</f>
        <v>사립학교교직원연금공단</v>
      </c>
      <c r="F1483" s="253" t="str">
        <f>작성용!C1480</f>
        <v>재평가</v>
      </c>
      <c r="G1483" s="253" t="str">
        <f>작성용!D1480</f>
        <v>브룩필드인프라펀드III</v>
      </c>
      <c r="H1483" s="266" t="str">
        <f>작성용!E1480</f>
        <v>KBP2020110024</v>
      </c>
      <c r="I1483" s="253" t="str">
        <f>작성용!F1480</f>
        <v>B01</v>
      </c>
      <c r="J1483" s="253">
        <f>작성용!G1480</f>
        <v>0</v>
      </c>
      <c r="K1483" s="253" t="str">
        <f>작성용!H1480</f>
        <v>-</v>
      </c>
      <c r="L1483" s="253" t="str">
        <f>작성용!N1480</f>
        <v>연말</v>
      </c>
      <c r="M1483" s="265" t="str">
        <f>작성용!U1480</f>
        <v>2024.09.30</v>
      </c>
      <c r="N1483" s="265">
        <f>작성용!V1480</f>
        <v>45643</v>
      </c>
      <c r="O1483" s="265">
        <f>작성용!W1480</f>
        <v>45708</v>
      </c>
      <c r="P1483" s="265" t="str">
        <f>작성용!X1480</f>
        <v>-</v>
      </c>
      <c r="Q1483" s="253" t="str">
        <f>작성용!AD1480</f>
        <v>정재형</v>
      </c>
      <c r="R1483" s="267">
        <f>작성용!AE1480</f>
        <v>0.4</v>
      </c>
      <c r="S1483" s="253" t="str">
        <f>작성용!AF1480</f>
        <v>정재형</v>
      </c>
      <c r="T1483" s="268" t="str">
        <f>작성용!AG1480</f>
        <v>김영규</v>
      </c>
      <c r="U1483" s="268" t="str">
        <f>작성용!AH1480</f>
        <v>김영규</v>
      </c>
      <c r="V1483" s="252">
        <f>작성용!AA1480</f>
        <v>202411</v>
      </c>
      <c r="W1483" s="253" t="str">
        <f>작성용!AC1480</f>
        <v>[Z]공기업</v>
      </c>
      <c r="X1483" s="253" t="str">
        <f>작성용!O1480</f>
        <v>고민호파트장</v>
      </c>
      <c r="Y1483" s="253">
        <f>작성용!P1480</f>
        <v>0</v>
      </c>
      <c r="Z1483" s="253" t="str">
        <f>작성용!Q1480</f>
        <v>khmsy123@tp.or.kr;shinkd@tp.or.kr;a221136@tp.or.kr;hyuntak@tp.or.kr</v>
      </c>
      <c r="AA1483" s="252" t="str">
        <f>작성용!AJ1480</f>
        <v>-</v>
      </c>
      <c r="AB1483" s="252">
        <f>작성용!AB1480</f>
        <v>0</v>
      </c>
    </row>
    <row r="1484" spans="1:28" s="12" customFormat="1" ht="16.5" hidden="1" customHeight="1" x14ac:dyDescent="0.3">
      <c r="A1484" s="54">
        <f>작성용!AL1481</f>
        <v>1480</v>
      </c>
      <c r="B1484" s="264" t="str">
        <f>작성용!AI1481</f>
        <v>2차평가 : 2024-01-07</v>
      </c>
      <c r="C1484" s="252" t="str">
        <f>작성용!AK1481</f>
        <v>개별종목</v>
      </c>
      <c r="D1484" s="265">
        <f>작성용!T1481</f>
        <v>45601</v>
      </c>
      <c r="E1484" s="253" t="str">
        <f>작성용!B1481</f>
        <v>사립학교교직원연금공단</v>
      </c>
      <c r="F1484" s="253" t="str">
        <f>작성용!C1481</f>
        <v>재평가</v>
      </c>
      <c r="G1484" s="253" t="str">
        <f>작성용!D1481</f>
        <v>NB CROSSROADS FUND XXI</v>
      </c>
      <c r="H1484" s="266" t="str">
        <f>작성용!E1481</f>
        <v>KBP2020110025</v>
      </c>
      <c r="I1484" s="253" t="str">
        <f>작성용!F1481</f>
        <v>B01</v>
      </c>
      <c r="J1484" s="253">
        <f>작성용!G1481</f>
        <v>0</v>
      </c>
      <c r="K1484" s="253" t="str">
        <f>작성용!H1481</f>
        <v>-</v>
      </c>
      <c r="L1484" s="253" t="str">
        <f>작성용!N1481</f>
        <v>연말</v>
      </c>
      <c r="M1484" s="265" t="str">
        <f>작성용!U1481</f>
        <v>2024.09.30</v>
      </c>
      <c r="N1484" s="265">
        <f>작성용!V1481</f>
        <v>45643</v>
      </c>
      <c r="O1484" s="265">
        <f>작성용!W1481</f>
        <v>45708</v>
      </c>
      <c r="P1484" s="265" t="str">
        <f>작성용!X1481</f>
        <v>-</v>
      </c>
      <c r="Q1484" s="253" t="str">
        <f>작성용!AD1481</f>
        <v>김예림</v>
      </c>
      <c r="R1484" s="267">
        <f>작성용!AE1481</f>
        <v>0.4</v>
      </c>
      <c r="S1484" s="253" t="str">
        <f>작성용!AF1481</f>
        <v>김예림</v>
      </c>
      <c r="T1484" s="268" t="str">
        <f>작성용!AG1481</f>
        <v>김영규</v>
      </c>
      <c r="U1484" s="268" t="str">
        <f>작성용!AH1481</f>
        <v>김영규</v>
      </c>
      <c r="V1484" s="252">
        <f>작성용!AA1481</f>
        <v>202411</v>
      </c>
      <c r="W1484" s="253" t="str">
        <f>작성용!AC1481</f>
        <v>[Z]공기업</v>
      </c>
      <c r="X1484" s="253" t="str">
        <f>작성용!O1481</f>
        <v>고민호파트장</v>
      </c>
      <c r="Y1484" s="253">
        <f>작성용!P1481</f>
        <v>0</v>
      </c>
      <c r="Z1484" s="253" t="str">
        <f>작성용!Q1481</f>
        <v>khmsy123@tp.or.kr;shinkd@tp.or.kr;a221136@tp.or.kr;hyuntak@tp.or.kr</v>
      </c>
      <c r="AA1484" s="252" t="str">
        <f>작성용!AJ1481</f>
        <v>-</v>
      </c>
      <c r="AB1484" s="252">
        <f>작성용!AB1481</f>
        <v>0</v>
      </c>
    </row>
    <row r="1485" spans="1:28" s="12" customFormat="1" ht="16.5" hidden="1" customHeight="1" x14ac:dyDescent="0.3">
      <c r="A1485" s="54">
        <f>작성용!AL1482</f>
        <v>1481</v>
      </c>
      <c r="B1485" s="264" t="str">
        <f>작성용!AI1482</f>
        <v>2차평가 : 2024-01-07</v>
      </c>
      <c r="C1485" s="252" t="str">
        <f>작성용!AK1482</f>
        <v>개별종목</v>
      </c>
      <c r="D1485" s="265">
        <f>작성용!T1482</f>
        <v>45601</v>
      </c>
      <c r="E1485" s="253" t="str">
        <f>작성용!B1482</f>
        <v>사립학교교직원연금공단</v>
      </c>
      <c r="F1485" s="253" t="str">
        <f>작성용!C1482</f>
        <v>재평가</v>
      </c>
      <c r="G1485" s="253" t="str">
        <f>작성용!D1482</f>
        <v>Crown Europe Middle Market III</v>
      </c>
      <c r="H1485" s="266" t="str">
        <f>작성용!E1482</f>
        <v>KBP2020110026</v>
      </c>
      <c r="I1485" s="253" t="str">
        <f>작성용!F1482</f>
        <v>B01</v>
      </c>
      <c r="J1485" s="253">
        <f>작성용!G1482</f>
        <v>0</v>
      </c>
      <c r="K1485" s="253" t="str">
        <f>작성용!H1482</f>
        <v>-</v>
      </c>
      <c r="L1485" s="253" t="str">
        <f>작성용!N1482</f>
        <v>연말</v>
      </c>
      <c r="M1485" s="265" t="str">
        <f>작성용!U1482</f>
        <v>2024.09.30</v>
      </c>
      <c r="N1485" s="265">
        <f>작성용!V1482</f>
        <v>45643</v>
      </c>
      <c r="O1485" s="265">
        <f>작성용!W1482</f>
        <v>45708</v>
      </c>
      <c r="P1485" s="265" t="str">
        <f>작성용!X1482</f>
        <v>-</v>
      </c>
      <c r="Q1485" s="253" t="str">
        <f>작성용!AD1482</f>
        <v>김영하</v>
      </c>
      <c r="R1485" s="267">
        <f>작성용!AE1482</f>
        <v>0.4</v>
      </c>
      <c r="S1485" s="253" t="str">
        <f>작성용!AF1482</f>
        <v>김영하</v>
      </c>
      <c r="T1485" s="268" t="str">
        <f>작성용!AG1482</f>
        <v>김영규</v>
      </c>
      <c r="U1485" s="268" t="str">
        <f>작성용!AH1482</f>
        <v>김영규</v>
      </c>
      <c r="V1485" s="252">
        <f>작성용!AA1482</f>
        <v>202411</v>
      </c>
      <c r="W1485" s="253" t="str">
        <f>작성용!AC1482</f>
        <v>[Z]공기업</v>
      </c>
      <c r="X1485" s="253" t="str">
        <f>작성용!O1482</f>
        <v>고민호파트장</v>
      </c>
      <c r="Y1485" s="253">
        <f>작성용!P1482</f>
        <v>0</v>
      </c>
      <c r="Z1485" s="253" t="str">
        <f>작성용!Q1482</f>
        <v>khmsy123@tp.or.kr;shinkd@tp.or.kr;a221136@tp.or.kr;hyuntak@tp.or.kr</v>
      </c>
      <c r="AA1485" s="252" t="str">
        <f>작성용!AJ1482</f>
        <v>-</v>
      </c>
      <c r="AB1485" s="252">
        <f>작성용!AB1482</f>
        <v>0</v>
      </c>
    </row>
    <row r="1486" spans="1:28" s="12" customFormat="1" ht="16.5" hidden="1" customHeight="1" x14ac:dyDescent="0.3">
      <c r="A1486" s="54">
        <f>작성용!AL1483</f>
        <v>1482</v>
      </c>
      <c r="B1486" s="264" t="str">
        <f>작성용!AI1483</f>
        <v>2차평가 : 2024-01-07</v>
      </c>
      <c r="C1486" s="252" t="str">
        <f>작성용!AK1483</f>
        <v>개별종목</v>
      </c>
      <c r="D1486" s="265">
        <f>작성용!T1483</f>
        <v>45601</v>
      </c>
      <c r="E1486" s="253" t="str">
        <f>작성용!B1483</f>
        <v>사립학교교직원연금공단</v>
      </c>
      <c r="F1486" s="253" t="str">
        <f>작성용!C1483</f>
        <v>재평가</v>
      </c>
      <c r="G1486" s="253" t="str">
        <f>작성용!D1483</f>
        <v>하버베스트2015글로벌펀드</v>
      </c>
      <c r="H1486" s="266" t="str">
        <f>작성용!E1483</f>
        <v>KBP2020110027</v>
      </c>
      <c r="I1486" s="253" t="str">
        <f>작성용!F1483</f>
        <v>B01</v>
      </c>
      <c r="J1486" s="253">
        <f>작성용!G1483</f>
        <v>0</v>
      </c>
      <c r="K1486" s="253" t="str">
        <f>작성용!H1483</f>
        <v>-</v>
      </c>
      <c r="L1486" s="253" t="str">
        <f>작성용!N1483</f>
        <v>연말</v>
      </c>
      <c r="M1486" s="265" t="str">
        <f>작성용!U1483</f>
        <v>2024.09.30</v>
      </c>
      <c r="N1486" s="265">
        <f>작성용!V1483</f>
        <v>45643</v>
      </c>
      <c r="O1486" s="265">
        <f>작성용!W1483</f>
        <v>45708</v>
      </c>
      <c r="P1486" s="265" t="str">
        <f>작성용!X1483</f>
        <v>-</v>
      </c>
      <c r="Q1486" s="253" t="str">
        <f>작성용!AD1483</f>
        <v>김예림</v>
      </c>
      <c r="R1486" s="267">
        <f>작성용!AE1483</f>
        <v>0.4</v>
      </c>
      <c r="S1486" s="253" t="str">
        <f>작성용!AF1483</f>
        <v>김예림</v>
      </c>
      <c r="T1486" s="268" t="str">
        <f>작성용!AG1483</f>
        <v>김영규</v>
      </c>
      <c r="U1486" s="268" t="str">
        <f>작성용!AH1483</f>
        <v>김영규</v>
      </c>
      <c r="V1486" s="252">
        <f>작성용!AA1483</f>
        <v>202411</v>
      </c>
      <c r="W1486" s="253" t="str">
        <f>작성용!AC1483</f>
        <v>[Z]공기업</v>
      </c>
      <c r="X1486" s="253" t="str">
        <f>작성용!O1483</f>
        <v>고민호파트장</v>
      </c>
      <c r="Y1486" s="253">
        <f>작성용!P1483</f>
        <v>0</v>
      </c>
      <c r="Z1486" s="253" t="str">
        <f>작성용!Q1483</f>
        <v>khmsy123@tp.or.kr;shinkd@tp.or.kr;a221136@tp.or.kr;hyuntak@tp.or.kr</v>
      </c>
      <c r="AA1486" s="252" t="str">
        <f>작성용!AJ1483</f>
        <v>-</v>
      </c>
      <c r="AB1486" s="252">
        <f>작성용!AB1483</f>
        <v>0</v>
      </c>
    </row>
    <row r="1487" spans="1:28" s="12" customFormat="1" ht="16.5" hidden="1" customHeight="1" x14ac:dyDescent="0.3">
      <c r="A1487" s="54">
        <f>작성용!AL1484</f>
        <v>1483</v>
      </c>
      <c r="B1487" s="264" t="str">
        <f>작성용!AI1484</f>
        <v>2차평가 : 2024-01-07</v>
      </c>
      <c r="C1487" s="252" t="str">
        <f>작성용!AK1484</f>
        <v>개별종목</v>
      </c>
      <c r="D1487" s="265">
        <f>작성용!T1484</f>
        <v>45601</v>
      </c>
      <c r="E1487" s="253" t="str">
        <f>작성용!B1484</f>
        <v>사립학교교직원연금공단</v>
      </c>
      <c r="F1487" s="253" t="str">
        <f>작성용!C1484</f>
        <v>재평가</v>
      </c>
      <c r="G1487" s="253" t="str">
        <f>작성용!D1484</f>
        <v>스텝스톤CO-INVFUND</v>
      </c>
      <c r="H1487" s="266" t="str">
        <f>작성용!E1484</f>
        <v>KBP2020110028</v>
      </c>
      <c r="I1487" s="253" t="str">
        <f>작성용!F1484</f>
        <v>B01</v>
      </c>
      <c r="J1487" s="253">
        <f>작성용!G1484</f>
        <v>0</v>
      </c>
      <c r="K1487" s="253" t="str">
        <f>작성용!H1484</f>
        <v>-</v>
      </c>
      <c r="L1487" s="253" t="str">
        <f>작성용!N1484</f>
        <v>연말</v>
      </c>
      <c r="M1487" s="265" t="str">
        <f>작성용!U1484</f>
        <v>2024.09.30</v>
      </c>
      <c r="N1487" s="265">
        <f>작성용!V1484</f>
        <v>45643</v>
      </c>
      <c r="O1487" s="265">
        <f>작성용!W1484</f>
        <v>45708</v>
      </c>
      <c r="P1487" s="265" t="str">
        <f>작성용!X1484</f>
        <v>-</v>
      </c>
      <c r="Q1487" s="253" t="str">
        <f>작성용!AD1484</f>
        <v>정은채</v>
      </c>
      <c r="R1487" s="267">
        <f>작성용!AE1484</f>
        <v>1</v>
      </c>
      <c r="S1487" s="253" t="str">
        <f>작성용!AF1484</f>
        <v>정은채</v>
      </c>
      <c r="T1487" s="268" t="str">
        <f>작성용!AG1484</f>
        <v>김영규</v>
      </c>
      <c r="U1487" s="268" t="str">
        <f>작성용!AH1484</f>
        <v>김영규</v>
      </c>
      <c r="V1487" s="252">
        <f>작성용!AA1484</f>
        <v>202411</v>
      </c>
      <c r="W1487" s="253" t="str">
        <f>작성용!AC1484</f>
        <v>[Z]공기업</v>
      </c>
      <c r="X1487" s="253" t="str">
        <f>작성용!O1484</f>
        <v>고민호파트장</v>
      </c>
      <c r="Y1487" s="253">
        <f>작성용!P1484</f>
        <v>0</v>
      </c>
      <c r="Z1487" s="253" t="str">
        <f>작성용!Q1484</f>
        <v>khmsy123@tp.or.kr;shinkd@tp.or.kr;a221136@tp.or.kr;hyuntak@tp.or.kr</v>
      </c>
      <c r="AA1487" s="252" t="str">
        <f>작성용!AJ1484</f>
        <v>-</v>
      </c>
      <c r="AB1487" s="252">
        <f>작성용!AB1484</f>
        <v>0</v>
      </c>
    </row>
    <row r="1488" spans="1:28" s="12" customFormat="1" ht="16.5" hidden="1" customHeight="1" x14ac:dyDescent="0.3">
      <c r="A1488" s="54">
        <f>작성용!AL1485</f>
        <v>1484</v>
      </c>
      <c r="B1488" s="264" t="str">
        <f>작성용!AI1485</f>
        <v>2차평가 : 2024-01-07</v>
      </c>
      <c r="C1488" s="252" t="str">
        <f>작성용!AK1485</f>
        <v>개별종목</v>
      </c>
      <c r="D1488" s="265">
        <f>작성용!T1485</f>
        <v>45601</v>
      </c>
      <c r="E1488" s="253" t="str">
        <f>작성용!B1485</f>
        <v>사립학교교직원연금공단</v>
      </c>
      <c r="F1488" s="253" t="str">
        <f>작성용!C1485</f>
        <v>재평가</v>
      </c>
      <c r="G1488" s="253" t="str">
        <f>작성용!D1485</f>
        <v>해밀턴레인CO-INV펀드</v>
      </c>
      <c r="H1488" s="266" t="str">
        <f>작성용!E1485</f>
        <v>KBP2020110029</v>
      </c>
      <c r="I1488" s="253" t="str">
        <f>작성용!F1485</f>
        <v>B01</v>
      </c>
      <c r="J1488" s="253">
        <f>작성용!G1485</f>
        <v>0</v>
      </c>
      <c r="K1488" s="253" t="str">
        <f>작성용!H1485</f>
        <v>-</v>
      </c>
      <c r="L1488" s="253" t="str">
        <f>작성용!N1485</f>
        <v>연말</v>
      </c>
      <c r="M1488" s="265" t="str">
        <f>작성용!U1485</f>
        <v>2024.09.30</v>
      </c>
      <c r="N1488" s="265">
        <f>작성용!V1485</f>
        <v>45643</v>
      </c>
      <c r="O1488" s="265">
        <f>작성용!W1485</f>
        <v>45708</v>
      </c>
      <c r="P1488" s="265" t="str">
        <f>작성용!X1485</f>
        <v>-</v>
      </c>
      <c r="Q1488" s="258" t="str">
        <f>작성용!AD1485</f>
        <v>원정우</v>
      </c>
      <c r="R1488" s="267">
        <f>작성용!AE1485</f>
        <v>0.4</v>
      </c>
      <c r="S1488" s="253" t="str">
        <f>작성용!AF1485</f>
        <v>김범준</v>
      </c>
      <c r="T1488" s="268" t="str">
        <f>작성용!AG1485</f>
        <v>김영규</v>
      </c>
      <c r="U1488" s="268" t="str">
        <f>작성용!AH1485</f>
        <v>김영규</v>
      </c>
      <c r="V1488" s="252">
        <f>작성용!AA1485</f>
        <v>202411</v>
      </c>
      <c r="W1488" s="253" t="str">
        <f>작성용!AC1485</f>
        <v>[Z]공기업</v>
      </c>
      <c r="X1488" s="253" t="str">
        <f>작성용!O1485</f>
        <v>고민호파트장</v>
      </c>
      <c r="Y1488" s="253">
        <f>작성용!P1485</f>
        <v>0</v>
      </c>
      <c r="Z1488" s="253" t="str">
        <f>작성용!Q1485</f>
        <v>khmsy123@tp.or.kr;shinkd@tp.or.kr;a221136@tp.or.kr;hyuntak@tp.or.kr</v>
      </c>
      <c r="AA1488" s="252" t="str">
        <f>작성용!AJ1485</f>
        <v>-</v>
      </c>
      <c r="AB1488" s="252">
        <f>작성용!AB1485</f>
        <v>0</v>
      </c>
    </row>
    <row r="1489" spans="1:28" s="12" customFormat="1" ht="16.5" hidden="1" customHeight="1" x14ac:dyDescent="0.3">
      <c r="A1489" s="54">
        <f>작성용!AL1486</f>
        <v>1485</v>
      </c>
      <c r="B1489" s="264" t="str">
        <f>작성용!AI1486</f>
        <v>2차평가 : 2024-01-07</v>
      </c>
      <c r="C1489" s="252" t="str">
        <f>작성용!AK1486</f>
        <v>개별종목</v>
      </c>
      <c r="D1489" s="265">
        <f>작성용!T1486</f>
        <v>45601</v>
      </c>
      <c r="E1489" s="253" t="str">
        <f>작성용!B1486</f>
        <v>사립학교교직원연금공단</v>
      </c>
      <c r="F1489" s="253" t="str">
        <f>작성용!C1486</f>
        <v>재평가</v>
      </c>
      <c r="G1489" s="253" t="str">
        <f>작성용!D1486</f>
        <v>GSO CAPITAL SOLUTIONS FUND II</v>
      </c>
      <c r="H1489" s="266" t="str">
        <f>작성용!E1486</f>
        <v>KBP2020110030</v>
      </c>
      <c r="I1489" s="253" t="str">
        <f>작성용!F1486</f>
        <v>B01</v>
      </c>
      <c r="J1489" s="253">
        <f>작성용!G1486</f>
        <v>0</v>
      </c>
      <c r="K1489" s="253" t="str">
        <f>작성용!H1486</f>
        <v>-</v>
      </c>
      <c r="L1489" s="253" t="str">
        <f>작성용!N1486</f>
        <v>연말</v>
      </c>
      <c r="M1489" s="265" t="str">
        <f>작성용!U1486</f>
        <v>2024.09.30</v>
      </c>
      <c r="N1489" s="265">
        <f>작성용!V1486</f>
        <v>45643</v>
      </c>
      <c r="O1489" s="265">
        <f>작성용!W1486</f>
        <v>45708</v>
      </c>
      <c r="P1489" s="265" t="str">
        <f>작성용!X1486</f>
        <v>-</v>
      </c>
      <c r="Q1489" s="253" t="str">
        <f>작성용!AD1486</f>
        <v>오수현</v>
      </c>
      <c r="R1489" s="267">
        <f>작성용!AE1486</f>
        <v>0.4</v>
      </c>
      <c r="S1489" s="253" t="str">
        <f>작성용!AF1486</f>
        <v>오수현</v>
      </c>
      <c r="T1489" s="268" t="str">
        <f>작성용!AG1486</f>
        <v>김영규</v>
      </c>
      <c r="U1489" s="268" t="str">
        <f>작성용!AH1486</f>
        <v>김영규</v>
      </c>
      <c r="V1489" s="252">
        <f>작성용!AA1486</f>
        <v>202411</v>
      </c>
      <c r="W1489" s="253" t="str">
        <f>작성용!AC1486</f>
        <v>[Z]공기업</v>
      </c>
      <c r="X1489" s="253" t="str">
        <f>작성용!O1486</f>
        <v>고민호파트장</v>
      </c>
      <c r="Y1489" s="253">
        <f>작성용!P1486</f>
        <v>0</v>
      </c>
      <c r="Z1489" s="253" t="str">
        <f>작성용!Q1486</f>
        <v>khmsy123@tp.or.kr;shinkd@tp.or.kr;a221136@tp.or.kr;hyuntak@tp.or.kr</v>
      </c>
      <c r="AA1489" s="252" t="str">
        <f>작성용!AJ1486</f>
        <v>-</v>
      </c>
      <c r="AB1489" s="252">
        <f>작성용!AB1486</f>
        <v>0</v>
      </c>
    </row>
    <row r="1490" spans="1:28" s="12" customFormat="1" ht="16.5" hidden="1" customHeight="1" x14ac:dyDescent="0.3">
      <c r="A1490" s="54">
        <f>작성용!AL1487</f>
        <v>1486</v>
      </c>
      <c r="B1490" s="264" t="str">
        <f>작성용!AI1487</f>
        <v>2차평가 : 2024-01-07</v>
      </c>
      <c r="C1490" s="252" t="str">
        <f>작성용!AK1487</f>
        <v>개별종목</v>
      </c>
      <c r="D1490" s="265">
        <f>작성용!T1487</f>
        <v>45601</v>
      </c>
      <c r="E1490" s="253" t="str">
        <f>작성용!B1487</f>
        <v>사립학교교직원연금공단</v>
      </c>
      <c r="F1490" s="253" t="str">
        <f>작성용!C1487</f>
        <v>재평가</v>
      </c>
      <c r="G1490" s="253" t="str">
        <f>작성용!D1487</f>
        <v>해밀턴레인세컨더리펀드</v>
      </c>
      <c r="H1490" s="266" t="str">
        <f>작성용!E1487</f>
        <v>KBP2020110033</v>
      </c>
      <c r="I1490" s="253" t="str">
        <f>작성용!F1487</f>
        <v>B01</v>
      </c>
      <c r="J1490" s="253">
        <f>작성용!G1487</f>
        <v>0</v>
      </c>
      <c r="K1490" s="253" t="str">
        <f>작성용!H1487</f>
        <v>-</v>
      </c>
      <c r="L1490" s="253" t="str">
        <f>작성용!N1487</f>
        <v>연말</v>
      </c>
      <c r="M1490" s="265" t="str">
        <f>작성용!U1487</f>
        <v>2024.09.30</v>
      </c>
      <c r="N1490" s="265">
        <f>작성용!V1487</f>
        <v>45643</v>
      </c>
      <c r="O1490" s="265">
        <f>작성용!W1487</f>
        <v>45708</v>
      </c>
      <c r="P1490" s="265" t="str">
        <f>작성용!X1487</f>
        <v>-</v>
      </c>
      <c r="Q1490" s="253" t="str">
        <f>작성용!AD1487</f>
        <v>변혜진</v>
      </c>
      <c r="R1490" s="267">
        <f>작성용!AE1487</f>
        <v>0.4</v>
      </c>
      <c r="S1490" s="253" t="str">
        <f>작성용!AF1487</f>
        <v>변혜진</v>
      </c>
      <c r="T1490" s="268" t="str">
        <f>작성용!AG1487</f>
        <v>김영규</v>
      </c>
      <c r="U1490" s="268" t="str">
        <f>작성용!AH1487</f>
        <v>김영규</v>
      </c>
      <c r="V1490" s="252">
        <f>작성용!AA1487</f>
        <v>202411</v>
      </c>
      <c r="W1490" s="253" t="str">
        <f>작성용!AC1487</f>
        <v>[Z]공기업</v>
      </c>
      <c r="X1490" s="253" t="str">
        <f>작성용!O1487</f>
        <v>고민호파트장</v>
      </c>
      <c r="Y1490" s="253">
        <f>작성용!P1487</f>
        <v>0</v>
      </c>
      <c r="Z1490" s="253" t="str">
        <f>작성용!Q1487</f>
        <v>khmsy123@tp.or.kr;shinkd@tp.or.kr;a221136@tp.or.kr;hyuntak@tp.or.kr</v>
      </c>
      <c r="AA1490" s="252" t="str">
        <f>작성용!AJ1487</f>
        <v>-</v>
      </c>
      <c r="AB1490" s="252">
        <f>작성용!AB1487</f>
        <v>0</v>
      </c>
    </row>
    <row r="1491" spans="1:28" s="12" customFormat="1" ht="16.5" hidden="1" customHeight="1" x14ac:dyDescent="0.3">
      <c r="A1491" s="54">
        <f>작성용!AL1488</f>
        <v>1487</v>
      </c>
      <c r="B1491" s="264" t="str">
        <f>작성용!AI1488</f>
        <v>2차평가 : 2024-01-07</v>
      </c>
      <c r="C1491" s="252" t="str">
        <f>작성용!AK1488</f>
        <v>개별종목</v>
      </c>
      <c r="D1491" s="265">
        <f>작성용!T1488</f>
        <v>45601</v>
      </c>
      <c r="E1491" s="253" t="str">
        <f>작성용!B1488</f>
        <v>사립학교교직원연금공단</v>
      </c>
      <c r="F1491" s="253" t="str">
        <f>작성용!C1488</f>
        <v>재평가</v>
      </c>
      <c r="G1491" s="253" t="str">
        <f>작성용!D1488</f>
        <v>KKR ChinaGrowthFund</v>
      </c>
      <c r="H1491" s="266" t="str">
        <f>작성용!E1488</f>
        <v>KBP2020110035</v>
      </c>
      <c r="I1491" s="253" t="str">
        <f>작성용!F1488</f>
        <v>B01</v>
      </c>
      <c r="J1491" s="253">
        <f>작성용!G1488</f>
        <v>0</v>
      </c>
      <c r="K1491" s="253" t="str">
        <f>작성용!H1488</f>
        <v>-</v>
      </c>
      <c r="L1491" s="253" t="str">
        <f>작성용!N1488</f>
        <v>연말</v>
      </c>
      <c r="M1491" s="265" t="str">
        <f>작성용!U1488</f>
        <v>2024.09.30</v>
      </c>
      <c r="N1491" s="265">
        <f>작성용!V1488</f>
        <v>45643</v>
      </c>
      <c r="O1491" s="265">
        <f>작성용!W1488</f>
        <v>45708</v>
      </c>
      <c r="P1491" s="265" t="str">
        <f>작성용!X1488</f>
        <v>-</v>
      </c>
      <c r="Q1491" s="253" t="str">
        <f>작성용!AD1488</f>
        <v>정재형</v>
      </c>
      <c r="R1491" s="267">
        <f>작성용!AE1488</f>
        <v>0.4</v>
      </c>
      <c r="S1491" s="253" t="str">
        <f>작성용!AF1488</f>
        <v>정재형</v>
      </c>
      <c r="T1491" s="268" t="str">
        <f>작성용!AG1488</f>
        <v>김영규</v>
      </c>
      <c r="U1491" s="268" t="str">
        <f>작성용!AH1488</f>
        <v>김영규</v>
      </c>
      <c r="V1491" s="252">
        <f>작성용!AA1488</f>
        <v>202411</v>
      </c>
      <c r="W1491" s="253" t="str">
        <f>작성용!AC1488</f>
        <v>[Z]공기업</v>
      </c>
      <c r="X1491" s="253" t="str">
        <f>작성용!O1488</f>
        <v>고민호파트장</v>
      </c>
      <c r="Y1491" s="253">
        <f>작성용!P1488</f>
        <v>0</v>
      </c>
      <c r="Z1491" s="253" t="str">
        <f>작성용!Q1488</f>
        <v>khmsy123@tp.or.kr;shinkd@tp.or.kr;a221136@tp.or.kr;hyuntak@tp.or.kr</v>
      </c>
      <c r="AA1491" s="252" t="str">
        <f>작성용!AJ1488</f>
        <v>-</v>
      </c>
      <c r="AB1491" s="252">
        <f>작성용!AB1488</f>
        <v>0</v>
      </c>
    </row>
    <row r="1492" spans="1:28" s="12" customFormat="1" ht="16.5" hidden="1" customHeight="1" x14ac:dyDescent="0.3">
      <c r="A1492" s="54">
        <f>작성용!AL1489</f>
        <v>1488</v>
      </c>
      <c r="B1492" s="264" t="str">
        <f>작성용!AI1489</f>
        <v>2차평가 : 2024-01-07</v>
      </c>
      <c r="C1492" s="252" t="str">
        <f>작성용!AK1489</f>
        <v>개별종목</v>
      </c>
      <c r="D1492" s="265">
        <f>작성용!T1489</f>
        <v>45601</v>
      </c>
      <c r="E1492" s="253" t="str">
        <f>작성용!B1489</f>
        <v>사립학교교직원연금공단</v>
      </c>
      <c r="F1492" s="253" t="str">
        <f>작성용!C1489</f>
        <v>재평가</v>
      </c>
      <c r="G1492" s="253" t="str">
        <f>작성용!D1489</f>
        <v>대한firstclass재간접(3차)</v>
      </c>
      <c r="H1492" s="266" t="str">
        <f>작성용!E1489</f>
        <v>KBP2020110036</v>
      </c>
      <c r="I1492" s="253" t="str">
        <f>작성용!F1489</f>
        <v>B01</v>
      </c>
      <c r="J1492" s="253">
        <f>작성용!G1489</f>
        <v>0</v>
      </c>
      <c r="K1492" s="253" t="str">
        <f>작성용!H1489</f>
        <v>-</v>
      </c>
      <c r="L1492" s="253" t="str">
        <f>작성용!N1489</f>
        <v>연말</v>
      </c>
      <c r="M1492" s="265" t="str">
        <f>작성용!U1489</f>
        <v>2024.09.30</v>
      </c>
      <c r="N1492" s="265">
        <f>작성용!V1489</f>
        <v>45643</v>
      </c>
      <c r="O1492" s="265">
        <f>작성용!W1489</f>
        <v>45708</v>
      </c>
      <c r="P1492" s="265" t="str">
        <f>작성용!X1489</f>
        <v>-</v>
      </c>
      <c r="Q1492" s="258" t="str">
        <f>작성용!AD1489</f>
        <v>이상민</v>
      </c>
      <c r="R1492" s="267">
        <f>작성용!AE1489</f>
        <v>1</v>
      </c>
      <c r="S1492" s="253" t="str">
        <f>작성용!AF1489</f>
        <v>김범준</v>
      </c>
      <c r="T1492" s="268" t="str">
        <f>작성용!AG1489</f>
        <v>김영규</v>
      </c>
      <c r="U1492" s="268" t="str">
        <f>작성용!AH1489</f>
        <v>김영규</v>
      </c>
      <c r="V1492" s="252">
        <f>작성용!AA1489</f>
        <v>202411</v>
      </c>
      <c r="W1492" s="253" t="str">
        <f>작성용!AC1489</f>
        <v>[Z]공기업</v>
      </c>
      <c r="X1492" s="253" t="str">
        <f>작성용!O1489</f>
        <v>고민호파트장</v>
      </c>
      <c r="Y1492" s="253">
        <f>작성용!P1489</f>
        <v>0</v>
      </c>
      <c r="Z1492" s="253" t="str">
        <f>작성용!Q1489</f>
        <v>khmsy123@tp.or.kr;shinkd@tp.or.kr;a221136@tp.or.kr;hyuntak@tp.or.kr</v>
      </c>
      <c r="AA1492" s="252" t="str">
        <f>작성용!AJ1489</f>
        <v>-</v>
      </c>
      <c r="AB1492" s="252">
        <f>작성용!AB1489</f>
        <v>0</v>
      </c>
    </row>
    <row r="1493" spans="1:28" s="12" customFormat="1" ht="16.5" hidden="1" customHeight="1" x14ac:dyDescent="0.3">
      <c r="A1493" s="54">
        <f>작성용!AL1490</f>
        <v>1489</v>
      </c>
      <c r="B1493" s="264" t="str">
        <f>작성용!AI1490</f>
        <v>2차평가 : 2024-01-07</v>
      </c>
      <c r="C1493" s="252" t="str">
        <f>작성용!AK1490</f>
        <v>개별종목</v>
      </c>
      <c r="D1493" s="265">
        <f>작성용!T1490</f>
        <v>45601</v>
      </c>
      <c r="E1493" s="253" t="str">
        <f>작성용!B1490</f>
        <v>사립학교교직원연금공단</v>
      </c>
      <c r="F1493" s="253" t="str">
        <f>작성용!C1490</f>
        <v>재평가</v>
      </c>
      <c r="G1493" s="253" t="str">
        <f>작성용!D1490</f>
        <v>대한firstclass재간접(2차)</v>
      </c>
      <c r="H1493" s="266" t="str">
        <f>작성용!E1490</f>
        <v>KBP2020110037</v>
      </c>
      <c r="I1493" s="253" t="str">
        <f>작성용!F1490</f>
        <v>B01</v>
      </c>
      <c r="J1493" s="253">
        <f>작성용!G1490</f>
        <v>0</v>
      </c>
      <c r="K1493" s="253" t="str">
        <f>작성용!H1490</f>
        <v>-</v>
      </c>
      <c r="L1493" s="253" t="str">
        <f>작성용!N1490</f>
        <v>연말</v>
      </c>
      <c r="M1493" s="265" t="str">
        <f>작성용!U1490</f>
        <v>2024.09.30</v>
      </c>
      <c r="N1493" s="265">
        <f>작성용!V1490</f>
        <v>45643</v>
      </c>
      <c r="O1493" s="265">
        <f>작성용!W1490</f>
        <v>45708</v>
      </c>
      <c r="P1493" s="265" t="str">
        <f>작성용!X1490</f>
        <v>-</v>
      </c>
      <c r="Q1493" s="258" t="str">
        <f>작성용!AD1490</f>
        <v>이상민</v>
      </c>
      <c r="R1493" s="267">
        <f>작성용!AE1490</f>
        <v>0</v>
      </c>
      <c r="S1493" s="253" t="str">
        <f>작성용!AF1490</f>
        <v>김범준</v>
      </c>
      <c r="T1493" s="268" t="str">
        <f>작성용!AG1490</f>
        <v>김영규</v>
      </c>
      <c r="U1493" s="268" t="str">
        <f>작성용!AH1490</f>
        <v>김영규</v>
      </c>
      <c r="V1493" s="252">
        <f>작성용!AA1490</f>
        <v>202411</v>
      </c>
      <c r="W1493" s="253" t="str">
        <f>작성용!AC1490</f>
        <v>[Z]공기업</v>
      </c>
      <c r="X1493" s="253" t="str">
        <f>작성용!O1490</f>
        <v>고민호파트장</v>
      </c>
      <c r="Y1493" s="253">
        <f>작성용!P1490</f>
        <v>0</v>
      </c>
      <c r="Z1493" s="253" t="str">
        <f>작성용!Q1490</f>
        <v>khmsy123@tp.or.kr;shinkd@tp.or.kr;a221136@tp.or.kr;hyuntak@tp.or.kr</v>
      </c>
      <c r="AA1493" s="252" t="str">
        <f>작성용!AJ1490</f>
        <v>-</v>
      </c>
      <c r="AB1493" s="252">
        <f>작성용!AB1490</f>
        <v>0</v>
      </c>
    </row>
    <row r="1494" spans="1:28" s="12" customFormat="1" ht="16.5" hidden="1" customHeight="1" x14ac:dyDescent="0.3">
      <c r="A1494" s="54">
        <f>작성용!AL1491</f>
        <v>1490</v>
      </c>
      <c r="B1494" s="264" t="str">
        <f>작성용!AI1491</f>
        <v>2차평가 : 2024-01-07</v>
      </c>
      <c r="C1494" s="252" t="str">
        <f>작성용!AK1491</f>
        <v>개별종목</v>
      </c>
      <c r="D1494" s="265">
        <f>작성용!T1491</f>
        <v>45601</v>
      </c>
      <c r="E1494" s="253" t="str">
        <f>작성용!B1491</f>
        <v>사립학교교직원연금공단</v>
      </c>
      <c r="F1494" s="253" t="str">
        <f>작성용!C1491</f>
        <v>재평가</v>
      </c>
      <c r="G1494" s="253" t="str">
        <f>작성용!D1491</f>
        <v>한국트루알파재간접T-1호</v>
      </c>
      <c r="H1494" s="266" t="str">
        <f>작성용!E1491</f>
        <v>KBP2016120029</v>
      </c>
      <c r="I1494" s="253" t="str">
        <f>작성용!F1491</f>
        <v>B02</v>
      </c>
      <c r="J1494" s="253">
        <f>작성용!G1491</f>
        <v>1</v>
      </c>
      <c r="K1494" s="253" t="str">
        <f>작성용!H1491</f>
        <v>-</v>
      </c>
      <c r="L1494" s="253" t="str">
        <f>작성용!N1491</f>
        <v>연말</v>
      </c>
      <c r="M1494" s="265" t="str">
        <f>작성용!U1491</f>
        <v>2024.09.30</v>
      </c>
      <c r="N1494" s="265">
        <f>작성용!V1491</f>
        <v>45643</v>
      </c>
      <c r="O1494" s="265">
        <f>작성용!W1491</f>
        <v>45708</v>
      </c>
      <c r="P1494" s="265" t="str">
        <f>작성용!X1491</f>
        <v>-</v>
      </c>
      <c r="Q1494" s="253" t="str">
        <f>작성용!AD1491</f>
        <v>김예림</v>
      </c>
      <c r="R1494" s="267">
        <f>작성용!AE1491</f>
        <v>1</v>
      </c>
      <c r="S1494" s="253" t="str">
        <f>작성용!AF1491</f>
        <v>김예림</v>
      </c>
      <c r="T1494" s="268" t="str">
        <f>작성용!AG1491</f>
        <v>김영규</v>
      </c>
      <c r="U1494" s="268" t="str">
        <f>작성용!AH1491</f>
        <v>김영규</v>
      </c>
      <c r="V1494" s="252">
        <f>작성용!AA1491</f>
        <v>202411</v>
      </c>
      <c r="W1494" s="253" t="str">
        <f>작성용!AC1491</f>
        <v>[Z]공기업</v>
      </c>
      <c r="X1494" s="253" t="str">
        <f>작성용!O1491</f>
        <v>고민호파트장</v>
      </c>
      <c r="Y1494" s="253">
        <f>작성용!P1491</f>
        <v>0</v>
      </c>
      <c r="Z1494" s="253" t="str">
        <f>작성용!Q1491</f>
        <v>khmsy123@tp.or.kr;shinkd@tp.or.kr;a221136@tp.or.kr;hyuntak@tp.or.kr</v>
      </c>
      <c r="AA1494" s="252" t="str">
        <f>작성용!AJ1491</f>
        <v>-</v>
      </c>
      <c r="AB1494" s="252">
        <f>작성용!AB1491</f>
        <v>0</v>
      </c>
    </row>
    <row r="1495" spans="1:28" s="12" customFormat="1" ht="16.5" hidden="1" customHeight="1" x14ac:dyDescent="0.3">
      <c r="A1495" s="54">
        <f>작성용!AL1492</f>
        <v>1491</v>
      </c>
      <c r="B1495" s="264" t="str">
        <f>작성용!AI1492</f>
        <v>2차평가 : 2024-01-07</v>
      </c>
      <c r="C1495" s="252" t="str">
        <f>작성용!AK1492</f>
        <v>개별종목</v>
      </c>
      <c r="D1495" s="265">
        <f>작성용!T1492</f>
        <v>45601</v>
      </c>
      <c r="E1495" s="253" t="str">
        <f>작성용!B1492</f>
        <v>사립학교교직원연금공단</v>
      </c>
      <c r="F1495" s="253" t="str">
        <f>작성용!C1492</f>
        <v>재평가</v>
      </c>
      <c r="G1495" s="253" t="str">
        <f>작성용!D1492</f>
        <v>한국트루알파재간접T-1호</v>
      </c>
      <c r="H1495" s="266" t="str">
        <f>작성용!E1492</f>
        <v>KBP2016120029</v>
      </c>
      <c r="I1495" s="253" t="str">
        <f>작성용!F1492</f>
        <v>B02</v>
      </c>
      <c r="J1495" s="253">
        <f>작성용!G1492</f>
        <v>2</v>
      </c>
      <c r="K1495" s="253" t="str">
        <f>작성용!H1492</f>
        <v>-</v>
      </c>
      <c r="L1495" s="253" t="str">
        <f>작성용!N1492</f>
        <v>연말</v>
      </c>
      <c r="M1495" s="265" t="str">
        <f>작성용!U1492</f>
        <v>2024.09.30</v>
      </c>
      <c r="N1495" s="265">
        <f>작성용!V1492</f>
        <v>45643</v>
      </c>
      <c r="O1495" s="265">
        <f>작성용!W1492</f>
        <v>45708</v>
      </c>
      <c r="P1495" s="265" t="str">
        <f>작성용!X1492</f>
        <v>-</v>
      </c>
      <c r="Q1495" s="253" t="str">
        <f>작성용!AD1492</f>
        <v>김예림</v>
      </c>
      <c r="R1495" s="267">
        <f>작성용!AE1492</f>
        <v>0</v>
      </c>
      <c r="S1495" s="253" t="str">
        <f>작성용!AF1492</f>
        <v>김예림</v>
      </c>
      <c r="T1495" s="268" t="str">
        <f>작성용!AG1492</f>
        <v>김영규</v>
      </c>
      <c r="U1495" s="268" t="str">
        <f>작성용!AH1492</f>
        <v>김영규</v>
      </c>
      <c r="V1495" s="252">
        <f>작성용!AA1492</f>
        <v>202411</v>
      </c>
      <c r="W1495" s="253" t="str">
        <f>작성용!AC1492</f>
        <v>[Z]공기업</v>
      </c>
      <c r="X1495" s="253" t="str">
        <f>작성용!O1492</f>
        <v>고민호파트장</v>
      </c>
      <c r="Y1495" s="253">
        <f>작성용!P1492</f>
        <v>0</v>
      </c>
      <c r="Z1495" s="253" t="str">
        <f>작성용!Q1492</f>
        <v>khmsy123@tp.or.kr;shinkd@tp.or.kr;a221136@tp.or.kr;hyuntak@tp.or.kr</v>
      </c>
      <c r="AA1495" s="252" t="str">
        <f>작성용!AJ1492</f>
        <v>-</v>
      </c>
      <c r="AB1495" s="252">
        <f>작성용!AB1492</f>
        <v>0</v>
      </c>
    </row>
    <row r="1496" spans="1:28" s="12" customFormat="1" ht="16.5" hidden="1" customHeight="1" x14ac:dyDescent="0.3">
      <c r="A1496" s="54">
        <f>작성용!AL1493</f>
        <v>1492</v>
      </c>
      <c r="B1496" s="264" t="str">
        <f>작성용!AI1493</f>
        <v>2차평가 : 2024-01-07</v>
      </c>
      <c r="C1496" s="252" t="str">
        <f>작성용!AK1493</f>
        <v>개별종목</v>
      </c>
      <c r="D1496" s="265">
        <f>작성용!T1493</f>
        <v>45601</v>
      </c>
      <c r="E1496" s="253" t="str">
        <f>작성용!B1493</f>
        <v>사립학교교직원연금공단</v>
      </c>
      <c r="F1496" s="253" t="str">
        <f>작성용!C1493</f>
        <v>재평가</v>
      </c>
      <c r="G1496" s="253" t="str">
        <f>작성용!D1493</f>
        <v>한국트루알파재간접T-1호</v>
      </c>
      <c r="H1496" s="266" t="str">
        <f>작성용!E1493</f>
        <v>KBP2016120029</v>
      </c>
      <c r="I1496" s="253" t="str">
        <f>작성용!F1493</f>
        <v>B02</v>
      </c>
      <c r="J1496" s="253">
        <f>작성용!G1493</f>
        <v>3</v>
      </c>
      <c r="K1496" s="253" t="str">
        <f>작성용!H1493</f>
        <v>-</v>
      </c>
      <c r="L1496" s="253" t="str">
        <f>작성용!N1493</f>
        <v>연말</v>
      </c>
      <c r="M1496" s="265" t="str">
        <f>작성용!U1493</f>
        <v>2024.09.30</v>
      </c>
      <c r="N1496" s="265">
        <f>작성용!V1493</f>
        <v>45643</v>
      </c>
      <c r="O1496" s="265">
        <f>작성용!W1493</f>
        <v>45708</v>
      </c>
      <c r="P1496" s="265" t="str">
        <f>작성용!X1493</f>
        <v>-</v>
      </c>
      <c r="Q1496" s="253" t="str">
        <f>작성용!AD1493</f>
        <v>김예림</v>
      </c>
      <c r="R1496" s="267">
        <f>작성용!AE1493</f>
        <v>0</v>
      </c>
      <c r="S1496" s="253" t="str">
        <f>작성용!AF1493</f>
        <v>김예림</v>
      </c>
      <c r="T1496" s="268" t="str">
        <f>작성용!AG1493</f>
        <v>김영규</v>
      </c>
      <c r="U1496" s="268" t="str">
        <f>작성용!AH1493</f>
        <v>김영규</v>
      </c>
      <c r="V1496" s="252">
        <f>작성용!AA1493</f>
        <v>202411</v>
      </c>
      <c r="W1496" s="253" t="str">
        <f>작성용!AC1493</f>
        <v>[Z]공기업</v>
      </c>
      <c r="X1496" s="253" t="str">
        <f>작성용!O1493</f>
        <v>고민호파트장</v>
      </c>
      <c r="Y1496" s="253">
        <f>작성용!P1493</f>
        <v>0</v>
      </c>
      <c r="Z1496" s="253" t="str">
        <f>작성용!Q1493</f>
        <v>khmsy123@tp.or.kr;shinkd@tp.or.kr;a221136@tp.or.kr;hyuntak@tp.or.kr</v>
      </c>
      <c r="AA1496" s="252" t="str">
        <f>작성용!AJ1493</f>
        <v>-</v>
      </c>
      <c r="AB1496" s="252">
        <f>작성용!AB1493</f>
        <v>0</v>
      </c>
    </row>
    <row r="1497" spans="1:28" s="12" customFormat="1" ht="16.5" hidden="1" customHeight="1" x14ac:dyDescent="0.3">
      <c r="A1497" s="54">
        <f>작성용!AL1494</f>
        <v>1493</v>
      </c>
      <c r="B1497" s="264" t="str">
        <f>작성용!AI1494</f>
        <v>2차평가 : 2024-01-07</v>
      </c>
      <c r="C1497" s="252" t="str">
        <f>작성용!AK1494</f>
        <v>개별종목</v>
      </c>
      <c r="D1497" s="265">
        <f>작성용!T1494</f>
        <v>45601</v>
      </c>
      <c r="E1497" s="253" t="str">
        <f>작성용!B1494</f>
        <v>사립학교교직원연금공단</v>
      </c>
      <c r="F1497" s="253" t="str">
        <f>작성용!C1494</f>
        <v>재평가</v>
      </c>
      <c r="G1497" s="253" t="str">
        <f>작성용!D1494</f>
        <v>대한firstclass재간접(+2,3차)</v>
      </c>
      <c r="H1497" s="266" t="str">
        <f>작성용!E1494</f>
        <v>KBP2020110038</v>
      </c>
      <c r="I1497" s="253" t="str">
        <f>작성용!F1494</f>
        <v>B01</v>
      </c>
      <c r="J1497" s="253">
        <f>작성용!G1494</f>
        <v>0</v>
      </c>
      <c r="K1497" s="253" t="str">
        <f>작성용!H1494</f>
        <v>-</v>
      </c>
      <c r="L1497" s="253" t="str">
        <f>작성용!N1494</f>
        <v>연말</v>
      </c>
      <c r="M1497" s="265" t="str">
        <f>작성용!U1494</f>
        <v>2024.09.30</v>
      </c>
      <c r="N1497" s="265">
        <f>작성용!V1494</f>
        <v>45643</v>
      </c>
      <c r="O1497" s="265">
        <f>작성용!W1494</f>
        <v>45708</v>
      </c>
      <c r="P1497" s="265" t="str">
        <f>작성용!X1494</f>
        <v>-</v>
      </c>
      <c r="Q1497" s="258" t="str">
        <f>작성용!AD1494</f>
        <v>이상민</v>
      </c>
      <c r="R1497" s="267">
        <f>작성용!AE1494</f>
        <v>0</v>
      </c>
      <c r="S1497" s="253" t="str">
        <f>작성용!AF1494</f>
        <v>김범준</v>
      </c>
      <c r="T1497" s="268" t="str">
        <f>작성용!AG1494</f>
        <v>김영규</v>
      </c>
      <c r="U1497" s="268" t="str">
        <f>작성용!AH1494</f>
        <v>김영규</v>
      </c>
      <c r="V1497" s="252">
        <f>작성용!AA1494</f>
        <v>202411</v>
      </c>
      <c r="W1497" s="253" t="str">
        <f>작성용!AC1494</f>
        <v>[Z]공기업</v>
      </c>
      <c r="X1497" s="253" t="str">
        <f>작성용!O1494</f>
        <v>고민호파트장</v>
      </c>
      <c r="Y1497" s="253">
        <f>작성용!P1494</f>
        <v>0</v>
      </c>
      <c r="Z1497" s="253" t="str">
        <f>작성용!Q1494</f>
        <v>khmsy123@tp.or.kr;shinkd@tp.or.kr;a221136@tp.or.kr;hyuntak@tp.or.kr</v>
      </c>
      <c r="AA1497" s="252" t="str">
        <f>작성용!AJ1494</f>
        <v>-</v>
      </c>
      <c r="AB1497" s="252">
        <f>작성용!AB1494</f>
        <v>0</v>
      </c>
    </row>
    <row r="1498" spans="1:28" s="12" customFormat="1" ht="16.5" hidden="1" customHeight="1" x14ac:dyDescent="0.3">
      <c r="A1498" s="54">
        <f>작성용!AL1495</f>
        <v>1494</v>
      </c>
      <c r="B1498" s="264" t="str">
        <f>작성용!AI1495</f>
        <v>2차평가 : 2024-01-07</v>
      </c>
      <c r="C1498" s="252" t="str">
        <f>작성용!AK1495</f>
        <v>개별종목</v>
      </c>
      <c r="D1498" s="265">
        <f>작성용!T1495</f>
        <v>45601</v>
      </c>
      <c r="E1498" s="253" t="str">
        <f>작성용!B1495</f>
        <v>사립학교교직원연금공단</v>
      </c>
      <c r="F1498" s="253" t="str">
        <f>작성용!C1495</f>
        <v>신규</v>
      </c>
      <c r="G1498" s="253" t="str">
        <f>작성용!D1495</f>
        <v>에이티넘성장투자조합2023</v>
      </c>
      <c r="H1498" s="266" t="str">
        <f>작성용!E1495</f>
        <v>KBP2023120079</v>
      </c>
      <c r="I1498" s="253" t="str">
        <f>작성용!F1495</f>
        <v>B01</v>
      </c>
      <c r="J1498" s="253">
        <f>작성용!G1495</f>
        <v>0</v>
      </c>
      <c r="K1498" s="253" t="str">
        <f>작성용!H1495</f>
        <v>-</v>
      </c>
      <c r="L1498" s="253" t="str">
        <f>작성용!N1495</f>
        <v>연말</v>
      </c>
      <c r="M1498" s="265" t="str">
        <f>작성용!U1495</f>
        <v>2024.09.30</v>
      </c>
      <c r="N1498" s="265">
        <f>작성용!V1495</f>
        <v>45643</v>
      </c>
      <c r="O1498" s="265">
        <f>작성용!W1495</f>
        <v>45708</v>
      </c>
      <c r="P1498" s="265" t="str">
        <f>작성용!X1495</f>
        <v>-</v>
      </c>
      <c r="Q1498" s="253" t="str">
        <f>작성용!AD1495</f>
        <v>백형진</v>
      </c>
      <c r="R1498" s="267">
        <f>작성용!AE1495</f>
        <v>1</v>
      </c>
      <c r="S1498" s="253" t="str">
        <f>작성용!AF1495</f>
        <v>백형진</v>
      </c>
      <c r="T1498" s="268" t="str">
        <f>작성용!AG1495</f>
        <v>김영규</v>
      </c>
      <c r="U1498" s="268" t="str">
        <f>작성용!AH1495</f>
        <v>김영규</v>
      </c>
      <c r="V1498" s="252">
        <f>작성용!AA1495</f>
        <v>202411</v>
      </c>
      <c r="W1498" s="253" t="str">
        <f>작성용!AC1495</f>
        <v>[Z]공기업</v>
      </c>
      <c r="X1498" s="253" t="str">
        <f>작성용!O1495</f>
        <v>고민호파트장</v>
      </c>
      <c r="Y1498" s="253">
        <f>작성용!P1495</f>
        <v>0</v>
      </c>
      <c r="Z1498" s="253" t="str">
        <f>작성용!Q1495</f>
        <v>khmsy123@tp.or.kr;shinkd@tp.or.kr;a221136@tp.or.kr;hyuntak@tp.or.kr</v>
      </c>
      <c r="AA1498" s="252" t="str">
        <f>작성용!AJ1495</f>
        <v>-</v>
      </c>
      <c r="AB1498" s="252">
        <f>작성용!AB1495</f>
        <v>0</v>
      </c>
    </row>
    <row r="1499" spans="1:28" s="12" customFormat="1" ht="16.5" hidden="1" customHeight="1" x14ac:dyDescent="0.3">
      <c r="A1499" s="54">
        <f>작성용!AL1496</f>
        <v>1495</v>
      </c>
      <c r="B1499" s="264" t="str">
        <f>작성용!AI1496</f>
        <v>2차평가 : 2024-01-07</v>
      </c>
      <c r="C1499" s="252" t="str">
        <f>작성용!AK1496</f>
        <v>개별종목</v>
      </c>
      <c r="D1499" s="265">
        <f>작성용!T1496</f>
        <v>45601</v>
      </c>
      <c r="E1499" s="253" t="str">
        <f>작성용!B1496</f>
        <v>사립학교교직원연금공단</v>
      </c>
      <c r="F1499" s="253" t="str">
        <f>작성용!C1496</f>
        <v>신규</v>
      </c>
      <c r="G1499" s="253" t="str">
        <f>작성용!D1496</f>
        <v>LB혁신성장펀드2</v>
      </c>
      <c r="H1499" s="266" t="str">
        <f>작성용!E1496</f>
        <v>KBP2023060006</v>
      </c>
      <c r="I1499" s="253" t="str">
        <f>작성용!F1496</f>
        <v>B01</v>
      </c>
      <c r="J1499" s="253">
        <f>작성용!G1496</f>
        <v>0</v>
      </c>
      <c r="K1499" s="253" t="str">
        <f>작성용!H1496</f>
        <v>-</v>
      </c>
      <c r="L1499" s="253" t="str">
        <f>작성용!N1496</f>
        <v>연말</v>
      </c>
      <c r="M1499" s="265" t="str">
        <f>작성용!U1496</f>
        <v>2024.09.30</v>
      </c>
      <c r="N1499" s="265">
        <f>작성용!V1496</f>
        <v>45643</v>
      </c>
      <c r="O1499" s="265">
        <f>작성용!W1496</f>
        <v>45708</v>
      </c>
      <c r="P1499" s="265" t="str">
        <f>작성용!X1496</f>
        <v>-</v>
      </c>
      <c r="Q1499" s="253" t="str">
        <f>작성용!AD1496</f>
        <v>오영석</v>
      </c>
      <c r="R1499" s="267">
        <f>작성용!AE1496</f>
        <v>1</v>
      </c>
      <c r="S1499" s="253" t="str">
        <f>작성용!AF1496</f>
        <v>오영석</v>
      </c>
      <c r="T1499" s="268" t="str">
        <f>작성용!AG1496</f>
        <v>김영규</v>
      </c>
      <c r="U1499" s="268" t="str">
        <f>작성용!AH1496</f>
        <v>김영규</v>
      </c>
      <c r="V1499" s="252">
        <f>작성용!AA1496</f>
        <v>202411</v>
      </c>
      <c r="W1499" s="253" t="str">
        <f>작성용!AC1496</f>
        <v>[Z]공기업</v>
      </c>
      <c r="X1499" s="253" t="str">
        <f>작성용!O1496</f>
        <v>고민호파트장</v>
      </c>
      <c r="Y1499" s="253">
        <f>작성용!P1496</f>
        <v>0</v>
      </c>
      <c r="Z1499" s="253" t="str">
        <f>작성용!Q1496</f>
        <v>khmsy123@tp.or.kr;shinkd@tp.or.kr;a221136@tp.or.kr;hyuntak@tp.or.kr</v>
      </c>
      <c r="AA1499" s="252" t="str">
        <f>작성용!AJ1496</f>
        <v>-</v>
      </c>
      <c r="AB1499" s="252">
        <f>작성용!AB1496</f>
        <v>0</v>
      </c>
    </row>
    <row r="1500" spans="1:28" s="12" customFormat="1" ht="16.5" hidden="1" customHeight="1" x14ac:dyDescent="0.3">
      <c r="A1500" s="54">
        <f>작성용!AL1497</f>
        <v>1496</v>
      </c>
      <c r="B1500" s="264" t="str">
        <f>작성용!AI1497</f>
        <v>2차평가 : 2024-01-07</v>
      </c>
      <c r="C1500" s="252" t="str">
        <f>작성용!AK1497</f>
        <v>개별종목</v>
      </c>
      <c r="D1500" s="265">
        <f>작성용!T1497</f>
        <v>45601</v>
      </c>
      <c r="E1500" s="253" t="str">
        <f>작성용!B1497</f>
        <v>사립학교교직원연금공단</v>
      </c>
      <c r="F1500" s="253" t="str">
        <f>작성용!C1497</f>
        <v>신규</v>
      </c>
      <c r="G1500" s="253" t="str">
        <f>작성용!D1497</f>
        <v>Brookfield Infrastructure Fund V</v>
      </c>
      <c r="H1500" s="266" t="str">
        <f>작성용!E1497</f>
        <v>KBP2024110028</v>
      </c>
      <c r="I1500" s="253" t="str">
        <f>작성용!F1497</f>
        <v>B01</v>
      </c>
      <c r="J1500" s="253">
        <f>작성용!G1497</f>
        <v>0</v>
      </c>
      <c r="K1500" s="253" t="str">
        <f>작성용!H1497</f>
        <v>-</v>
      </c>
      <c r="L1500" s="253" t="str">
        <f>작성용!N1497</f>
        <v>연말</v>
      </c>
      <c r="M1500" s="265" t="str">
        <f>작성용!U1497</f>
        <v>2024.09.30</v>
      </c>
      <c r="N1500" s="265">
        <f>작성용!V1497</f>
        <v>45643</v>
      </c>
      <c r="O1500" s="265">
        <f>작성용!W1497</f>
        <v>45708</v>
      </c>
      <c r="P1500" s="265" t="str">
        <f>작성용!X1497</f>
        <v>-</v>
      </c>
      <c r="Q1500" s="258" t="str">
        <f>작성용!AD1497</f>
        <v>심태진</v>
      </c>
      <c r="R1500" s="267">
        <f>작성용!AE1497</f>
        <v>0.4</v>
      </c>
      <c r="S1500" s="253" t="str">
        <f>작성용!AF1497</f>
        <v>신규</v>
      </c>
      <c r="T1500" s="268" t="str">
        <f>작성용!AG1497</f>
        <v>김영규</v>
      </c>
      <c r="U1500" s="268" t="str">
        <f>작성용!AH1497</f>
        <v>김영규</v>
      </c>
      <c r="V1500" s="252">
        <f>작성용!AA1497</f>
        <v>202411</v>
      </c>
      <c r="W1500" s="253" t="str">
        <f>작성용!AC1497</f>
        <v>[Z]공기업</v>
      </c>
      <c r="X1500" s="253" t="str">
        <f>작성용!O1497</f>
        <v>고민호파트장</v>
      </c>
      <c r="Y1500" s="253">
        <f>작성용!P1497</f>
        <v>0</v>
      </c>
      <c r="Z1500" s="253" t="str">
        <f>작성용!Q1497</f>
        <v>khmsy123@tp.or.kr;shinkd@tp.or.kr;a221136@tp.or.kr;hyuntak@tp.or.kr</v>
      </c>
      <c r="AA1500" s="252" t="str">
        <f>작성용!AJ1497</f>
        <v>-</v>
      </c>
      <c r="AB1500" s="252">
        <f>작성용!AB1497</f>
        <v>0</v>
      </c>
    </row>
    <row r="1501" spans="1:28" s="12" customFormat="1" ht="16.5" hidden="1" customHeight="1" x14ac:dyDescent="0.3">
      <c r="A1501" s="54">
        <f>작성용!AL1498</f>
        <v>1497</v>
      </c>
      <c r="B1501" s="264" t="str">
        <f>작성용!AI1498</f>
        <v>2차평가 : 2024-01-07</v>
      </c>
      <c r="C1501" s="252" t="str">
        <f>작성용!AK1498</f>
        <v>개별종목</v>
      </c>
      <c r="D1501" s="265">
        <f>작성용!T1498</f>
        <v>45601</v>
      </c>
      <c r="E1501" s="253" t="str">
        <f>작성용!B1498</f>
        <v>사립학교교직원연금공단</v>
      </c>
      <c r="F1501" s="253" t="str">
        <f>작성용!C1498</f>
        <v>신규</v>
      </c>
      <c r="G1501" s="253" t="str">
        <f>작성용!D1498</f>
        <v>Macquarie European Infrastructure Fund 7</v>
      </c>
      <c r="H1501" s="266" t="str">
        <f>작성용!E1498</f>
        <v>KBP2024110029</v>
      </c>
      <c r="I1501" s="253" t="str">
        <f>작성용!F1498</f>
        <v>B01</v>
      </c>
      <c r="J1501" s="253">
        <f>작성용!G1498</f>
        <v>0</v>
      </c>
      <c r="K1501" s="253" t="str">
        <f>작성용!H1498</f>
        <v>-</v>
      </c>
      <c r="L1501" s="253" t="str">
        <f>작성용!N1498</f>
        <v>연말</v>
      </c>
      <c r="M1501" s="265" t="str">
        <f>작성용!U1498</f>
        <v>2024.09.30</v>
      </c>
      <c r="N1501" s="265">
        <f>작성용!V1498</f>
        <v>45643</v>
      </c>
      <c r="O1501" s="265">
        <f>작성용!W1498</f>
        <v>45708</v>
      </c>
      <c r="P1501" s="265" t="str">
        <f>작성용!X1498</f>
        <v>-</v>
      </c>
      <c r="Q1501" s="258" t="str">
        <f>작성용!AD1498</f>
        <v>최수민</v>
      </c>
      <c r="R1501" s="267">
        <f>작성용!AE1498</f>
        <v>0.4</v>
      </c>
      <c r="S1501" s="253" t="str">
        <f>작성용!AF1498</f>
        <v>신규</v>
      </c>
      <c r="T1501" s="268" t="str">
        <f>작성용!AG1498</f>
        <v>김영규</v>
      </c>
      <c r="U1501" s="268" t="str">
        <f>작성용!AH1498</f>
        <v>김영규</v>
      </c>
      <c r="V1501" s="252">
        <f>작성용!AA1498</f>
        <v>202411</v>
      </c>
      <c r="W1501" s="253" t="str">
        <f>작성용!AC1498</f>
        <v>[Z]공기업</v>
      </c>
      <c r="X1501" s="253" t="str">
        <f>작성용!O1498</f>
        <v>고민호파트장</v>
      </c>
      <c r="Y1501" s="253">
        <f>작성용!P1498</f>
        <v>0</v>
      </c>
      <c r="Z1501" s="253" t="str">
        <f>작성용!Q1498</f>
        <v>khmsy123@tp.or.kr;shinkd@tp.or.kr;a221136@tp.or.kr;hyuntak@tp.or.kr</v>
      </c>
      <c r="AA1501" s="252" t="str">
        <f>작성용!AJ1498</f>
        <v>-</v>
      </c>
      <c r="AB1501" s="252">
        <f>작성용!AB1498</f>
        <v>0</v>
      </c>
    </row>
    <row r="1502" spans="1:28" s="12" customFormat="1" ht="16.5" hidden="1" customHeight="1" x14ac:dyDescent="0.3">
      <c r="A1502" s="54">
        <f>작성용!AL1499</f>
        <v>1498</v>
      </c>
      <c r="B1502" s="264" t="str">
        <f>작성용!AI1499</f>
        <v>2차평가 : 2024-01-07</v>
      </c>
      <c r="C1502" s="252" t="str">
        <f>작성용!AK1499</f>
        <v>개별종목</v>
      </c>
      <c r="D1502" s="265">
        <f>작성용!T1499</f>
        <v>45601</v>
      </c>
      <c r="E1502" s="253" t="str">
        <f>작성용!B1499</f>
        <v>사립학교교직원연금공단</v>
      </c>
      <c r="F1502" s="253" t="str">
        <f>작성용!C1499</f>
        <v>신규</v>
      </c>
      <c r="G1502" s="253" t="str">
        <f>작성용!D1499</f>
        <v>Blackstone Real Estate Partners X</v>
      </c>
      <c r="H1502" s="266" t="str">
        <f>작성용!E1499</f>
        <v>KBP2024110030</v>
      </c>
      <c r="I1502" s="253" t="str">
        <f>작성용!F1499</f>
        <v>B01</v>
      </c>
      <c r="J1502" s="253">
        <f>작성용!G1499</f>
        <v>0</v>
      </c>
      <c r="K1502" s="253" t="str">
        <f>작성용!H1499</f>
        <v>-</v>
      </c>
      <c r="L1502" s="253" t="str">
        <f>작성용!N1499</f>
        <v>연말</v>
      </c>
      <c r="M1502" s="265" t="str">
        <f>작성용!U1499</f>
        <v>2024.09.30</v>
      </c>
      <c r="N1502" s="265">
        <f>작성용!V1499</f>
        <v>45643</v>
      </c>
      <c r="O1502" s="265">
        <f>작성용!W1499</f>
        <v>45708</v>
      </c>
      <c r="P1502" s="265" t="str">
        <f>작성용!X1499</f>
        <v>-</v>
      </c>
      <c r="Q1502" s="258" t="str">
        <f>작성용!AD1499</f>
        <v>이상민</v>
      </c>
      <c r="R1502" s="267">
        <f>작성용!AE1499</f>
        <v>0.4</v>
      </c>
      <c r="S1502" s="253" t="str">
        <f>작성용!AF1499</f>
        <v>신규</v>
      </c>
      <c r="T1502" s="268" t="str">
        <f>작성용!AG1499</f>
        <v>김영규</v>
      </c>
      <c r="U1502" s="268" t="str">
        <f>작성용!AH1499</f>
        <v>김영규</v>
      </c>
      <c r="V1502" s="252">
        <f>작성용!AA1499</f>
        <v>202411</v>
      </c>
      <c r="W1502" s="253" t="str">
        <f>작성용!AC1499</f>
        <v>[Z]공기업</v>
      </c>
      <c r="X1502" s="253" t="str">
        <f>작성용!O1499</f>
        <v>고민호파트장</v>
      </c>
      <c r="Y1502" s="253">
        <f>작성용!P1499</f>
        <v>0</v>
      </c>
      <c r="Z1502" s="253" t="str">
        <f>작성용!Q1499</f>
        <v>khmsy123@tp.or.kr;shinkd@tp.or.kr;a221136@tp.or.kr;hyuntak@tp.or.kr</v>
      </c>
      <c r="AA1502" s="252" t="str">
        <f>작성용!AJ1499</f>
        <v>-</v>
      </c>
      <c r="AB1502" s="252">
        <f>작성용!AB1499</f>
        <v>0</v>
      </c>
    </row>
    <row r="1503" spans="1:28" s="12" customFormat="1" ht="16.5" hidden="1" customHeight="1" x14ac:dyDescent="0.3">
      <c r="A1503" s="54">
        <f>작성용!AL1500</f>
        <v>1499</v>
      </c>
      <c r="B1503" s="264" t="str">
        <f>작성용!AI1500</f>
        <v>2차평가 : 2024-01-07</v>
      </c>
      <c r="C1503" s="252" t="str">
        <f>작성용!AK1500</f>
        <v>개별종목</v>
      </c>
      <c r="D1503" s="265">
        <f>작성용!T1500</f>
        <v>45601</v>
      </c>
      <c r="E1503" s="253" t="str">
        <f>작성용!B1500</f>
        <v>사립학교교직원연금공단</v>
      </c>
      <c r="F1503" s="253" t="str">
        <f>작성용!C1500</f>
        <v>신규</v>
      </c>
      <c r="G1503" s="253" t="str">
        <f>작성용!D1500</f>
        <v>BSP Debt Fund V</v>
      </c>
      <c r="H1503" s="266" t="str">
        <f>작성용!E1500</f>
        <v>KBP2024110031</v>
      </c>
      <c r="I1503" s="253" t="str">
        <f>작성용!F1500</f>
        <v>B01</v>
      </c>
      <c r="J1503" s="253">
        <f>작성용!G1500</f>
        <v>0</v>
      </c>
      <c r="K1503" s="253" t="str">
        <f>작성용!H1500</f>
        <v>-</v>
      </c>
      <c r="L1503" s="253" t="str">
        <f>작성용!N1500</f>
        <v>연말</v>
      </c>
      <c r="M1503" s="265" t="str">
        <f>작성용!U1500</f>
        <v>2024.09.30</v>
      </c>
      <c r="N1503" s="265">
        <f>작성용!V1500</f>
        <v>45643</v>
      </c>
      <c r="O1503" s="265">
        <f>작성용!W1500</f>
        <v>45708</v>
      </c>
      <c r="P1503" s="265" t="str">
        <f>작성용!X1500</f>
        <v>-</v>
      </c>
      <c r="Q1503" s="258" t="str">
        <f>작성용!AD1500</f>
        <v>원정우</v>
      </c>
      <c r="R1503" s="267">
        <f>작성용!AE1500</f>
        <v>0.4</v>
      </c>
      <c r="S1503" s="253" t="str">
        <f>작성용!AF1500</f>
        <v>신규</v>
      </c>
      <c r="T1503" s="268" t="str">
        <f>작성용!AG1500</f>
        <v>김영규</v>
      </c>
      <c r="U1503" s="268" t="str">
        <f>작성용!AH1500</f>
        <v>김영규</v>
      </c>
      <c r="V1503" s="252">
        <f>작성용!AA1500</f>
        <v>202411</v>
      </c>
      <c r="W1503" s="253" t="str">
        <f>작성용!AC1500</f>
        <v>[Z]공기업</v>
      </c>
      <c r="X1503" s="253" t="str">
        <f>작성용!O1500</f>
        <v>고민호파트장</v>
      </c>
      <c r="Y1503" s="253">
        <f>작성용!P1500</f>
        <v>0</v>
      </c>
      <c r="Z1503" s="253" t="str">
        <f>작성용!Q1500</f>
        <v>khmsy123@tp.or.kr;shinkd@tp.or.kr;a221136@tp.or.kr;hyuntak@tp.or.kr</v>
      </c>
      <c r="AA1503" s="252" t="str">
        <f>작성용!AJ1500</f>
        <v>-</v>
      </c>
      <c r="AB1503" s="252">
        <f>작성용!AB1500</f>
        <v>0</v>
      </c>
    </row>
    <row r="1504" spans="1:28" s="12" customFormat="1" ht="16.5" hidden="1" customHeight="1" x14ac:dyDescent="0.3">
      <c r="A1504" s="54">
        <f>작성용!AL1501</f>
        <v>1500</v>
      </c>
      <c r="B1504" s="264" t="str">
        <f>작성용!AI1501</f>
        <v>-</v>
      </c>
      <c r="C1504" s="252" t="str">
        <f>작성용!AK1501</f>
        <v>기초자산</v>
      </c>
      <c r="D1504" s="265" t="str">
        <f>작성용!T1501</f>
        <v>사립학교교직원연금공단펀드(기초자산)</v>
      </c>
      <c r="E1504" s="253" t="str">
        <f>작성용!B1501</f>
        <v>에이티넘성장투자조합2023</v>
      </c>
      <c r="F1504" s="253" t="str">
        <f>작성용!C1501</f>
        <v>재평가</v>
      </c>
      <c r="G1504" s="253" t="str">
        <f>작성용!D1501</f>
        <v>Bria Artificial Intelligence</v>
      </c>
      <c r="H1504" s="266" t="str">
        <f>작성용!E1501</f>
        <v>KBP2023120161</v>
      </c>
      <c r="I1504" s="253" t="str">
        <f>작성용!F1501</f>
        <v>A01</v>
      </c>
      <c r="J1504" s="253">
        <f>작성용!G1501</f>
        <v>0</v>
      </c>
      <c r="K1504" s="253" t="str">
        <f>작성용!H1501</f>
        <v>-</v>
      </c>
      <c r="L1504" s="253" t="str">
        <f>작성용!N1501</f>
        <v>분기</v>
      </c>
      <c r="M1504" s="265" t="str">
        <f>작성용!U1501</f>
        <v>2024.09.30</v>
      </c>
      <c r="N1504" s="265">
        <f>작성용!V1501</f>
        <v>45643</v>
      </c>
      <c r="O1504" s="265" t="str">
        <f>작성용!W1501</f>
        <v>보고서제공X</v>
      </c>
      <c r="P1504" s="265" t="str">
        <f>작성용!X1501</f>
        <v>-</v>
      </c>
      <c r="Q1504" s="253" t="str">
        <f>작성용!AD1501</f>
        <v>이상민</v>
      </c>
      <c r="R1504" s="267">
        <f>작성용!AE1501</f>
        <v>0</v>
      </c>
      <c r="S1504" s="253" t="str">
        <f>작성용!AF1501</f>
        <v>이상민</v>
      </c>
      <c r="T1504" s="268" t="str">
        <f>작성용!AG1501</f>
        <v>-</v>
      </c>
      <c r="U1504" s="268" t="str">
        <f>작성용!AH1501</f>
        <v>-</v>
      </c>
      <c r="V1504" s="252">
        <f>작성용!AA1501</f>
        <v>202411</v>
      </c>
      <c r="W1504" s="253" t="str">
        <f>작성용!AC1501</f>
        <v>[6]기타기관펀드(기초자산)</v>
      </c>
      <c r="X1504" s="253">
        <f>작성용!O1501</f>
        <v>0</v>
      </c>
      <c r="Y1504" s="253">
        <f>작성용!P1501</f>
        <v>0</v>
      </c>
      <c r="Z1504" s="253">
        <f>작성용!Q1501</f>
        <v>0</v>
      </c>
      <c r="AA1504" s="252" t="str">
        <f>작성용!AJ1501</f>
        <v>-</v>
      </c>
      <c r="AB1504" s="252">
        <f>작성용!AB1501</f>
        <v>0</v>
      </c>
    </row>
    <row r="1505" spans="1:28" s="12" customFormat="1" ht="16.5" hidden="1" customHeight="1" x14ac:dyDescent="0.3">
      <c r="A1505" s="54">
        <f>작성용!AL1502</f>
        <v>1501</v>
      </c>
      <c r="B1505" s="264" t="str">
        <f>작성용!AI1502</f>
        <v>-</v>
      </c>
      <c r="C1505" s="252" t="str">
        <f>작성용!AK1502</f>
        <v>기초자산</v>
      </c>
      <c r="D1505" s="265" t="str">
        <f>작성용!T1502</f>
        <v>사립학교교직원연금공단펀드(기초자산)</v>
      </c>
      <c r="E1505" s="253" t="str">
        <f>작성용!B1502</f>
        <v>에이티넘성장투자조합2023</v>
      </c>
      <c r="F1505" s="253" t="str">
        <f>작성용!C1502</f>
        <v>재평가</v>
      </c>
      <c r="G1505" s="253" t="str">
        <f>작성용!D1502</f>
        <v>Bria Artificial Intelligence</v>
      </c>
      <c r="H1505" s="266" t="str">
        <f>작성용!E1502</f>
        <v>KBP2023120161</v>
      </c>
      <c r="I1505" s="253" t="str">
        <f>작성용!F1502</f>
        <v>A04</v>
      </c>
      <c r="J1505" s="253">
        <f>작성용!G1502</f>
        <v>0</v>
      </c>
      <c r="K1505" s="253" t="str">
        <f>작성용!H1502</f>
        <v>-</v>
      </c>
      <c r="L1505" s="253" t="str">
        <f>작성용!N1502</f>
        <v>분기</v>
      </c>
      <c r="M1505" s="265" t="str">
        <f>작성용!U1502</f>
        <v>2024.09.30</v>
      </c>
      <c r="N1505" s="265">
        <f>작성용!V1502</f>
        <v>45643</v>
      </c>
      <c r="O1505" s="265" t="str">
        <f>작성용!W1502</f>
        <v>보고서제공X</v>
      </c>
      <c r="P1505" s="265" t="str">
        <f>작성용!X1502</f>
        <v>-</v>
      </c>
      <c r="Q1505" s="253" t="str">
        <f>작성용!AD1502</f>
        <v>이상민</v>
      </c>
      <c r="R1505" s="267">
        <f>작성용!AE1502</f>
        <v>0</v>
      </c>
      <c r="S1505" s="253" t="str">
        <f>작성용!AF1502</f>
        <v>이상민</v>
      </c>
      <c r="T1505" s="268" t="str">
        <f>작성용!AG1502</f>
        <v>-</v>
      </c>
      <c r="U1505" s="268" t="str">
        <f>작성용!AH1502</f>
        <v>-</v>
      </c>
      <c r="V1505" s="252">
        <f>작성용!AA1502</f>
        <v>202411</v>
      </c>
      <c r="W1505" s="253" t="str">
        <f>작성용!AC1502</f>
        <v>[6]기타기관펀드(기초자산)</v>
      </c>
      <c r="X1505" s="253">
        <f>작성용!O1502</f>
        <v>0</v>
      </c>
      <c r="Y1505" s="253">
        <f>작성용!P1502</f>
        <v>0</v>
      </c>
      <c r="Z1505" s="253">
        <f>작성용!Q1502</f>
        <v>0</v>
      </c>
      <c r="AA1505" s="252" t="str">
        <f>작성용!AJ1502</f>
        <v>-</v>
      </c>
      <c r="AB1505" s="252">
        <f>작성용!AB1502</f>
        <v>0</v>
      </c>
    </row>
    <row r="1506" spans="1:28" s="12" customFormat="1" ht="16.5" hidden="1" customHeight="1" x14ac:dyDescent="0.3">
      <c r="A1506" s="54">
        <f>작성용!AL1503</f>
        <v>1502</v>
      </c>
      <c r="B1506" s="264" t="str">
        <f>작성용!AI1503</f>
        <v>-</v>
      </c>
      <c r="C1506" s="252" t="str">
        <f>작성용!AK1503</f>
        <v>기초자산</v>
      </c>
      <c r="D1506" s="265" t="str">
        <f>작성용!T1503</f>
        <v>사립학교교직원연금공단펀드(기초자산)</v>
      </c>
      <c r="E1506" s="253" t="str">
        <f>작성용!B1503</f>
        <v>에이티넘성장투자조합2023</v>
      </c>
      <c r="F1506" s="253" t="str">
        <f>작성용!C1503</f>
        <v>재평가</v>
      </c>
      <c r="G1506" s="253" t="str">
        <f>작성용!D1503</f>
        <v>크레이버코퍼레이션(구,비투링크)</v>
      </c>
      <c r="H1506" s="266">
        <f>작성용!E1503</f>
        <v>1101115449312</v>
      </c>
      <c r="I1506" s="253" t="str">
        <f>작성용!F1503</f>
        <v>A01</v>
      </c>
      <c r="J1506" s="253">
        <f>작성용!G1503</f>
        <v>0</v>
      </c>
      <c r="K1506" s="253" t="str">
        <f>작성용!H1503</f>
        <v>-</v>
      </c>
      <c r="L1506" s="253" t="str">
        <f>작성용!N1503</f>
        <v>분기</v>
      </c>
      <c r="M1506" s="265" t="str">
        <f>작성용!U1503</f>
        <v>2024.09.30</v>
      </c>
      <c r="N1506" s="265">
        <f>작성용!V1503</f>
        <v>45643</v>
      </c>
      <c r="O1506" s="265" t="str">
        <f>작성용!W1503</f>
        <v>보고서제공X</v>
      </c>
      <c r="P1506" s="265" t="str">
        <f>작성용!X1503</f>
        <v>-</v>
      </c>
      <c r="Q1506" s="253" t="str">
        <f>작성용!AD1503</f>
        <v>변혜진</v>
      </c>
      <c r="R1506" s="267">
        <f>작성용!AE1503</f>
        <v>0</v>
      </c>
      <c r="S1506" s="253" t="str">
        <f>작성용!AF1503</f>
        <v>변혜진</v>
      </c>
      <c r="T1506" s="268" t="str">
        <f>작성용!AG1503</f>
        <v>-</v>
      </c>
      <c r="U1506" s="268" t="str">
        <f>작성용!AH1503</f>
        <v>-</v>
      </c>
      <c r="V1506" s="252">
        <f>작성용!AA1503</f>
        <v>202411</v>
      </c>
      <c r="W1506" s="253" t="str">
        <f>작성용!AC1503</f>
        <v>[6]기타기관펀드(기초자산)</v>
      </c>
      <c r="X1506" s="253">
        <f>작성용!O1503</f>
        <v>0</v>
      </c>
      <c r="Y1506" s="253">
        <f>작성용!P1503</f>
        <v>0</v>
      </c>
      <c r="Z1506" s="253">
        <f>작성용!Q1503</f>
        <v>0</v>
      </c>
      <c r="AA1506" s="252" t="str">
        <f>작성용!AJ1503</f>
        <v>-</v>
      </c>
      <c r="AB1506" s="252">
        <f>작성용!AB1503</f>
        <v>0</v>
      </c>
    </row>
    <row r="1507" spans="1:28" s="12" customFormat="1" ht="16.5" hidden="1" customHeight="1" x14ac:dyDescent="0.3">
      <c r="A1507" s="54">
        <f>작성용!AL1504</f>
        <v>1503</v>
      </c>
      <c r="B1507" s="264" t="str">
        <f>작성용!AI1504</f>
        <v>-</v>
      </c>
      <c r="C1507" s="252" t="str">
        <f>작성용!AK1504</f>
        <v>기초자산</v>
      </c>
      <c r="D1507" s="265" t="str">
        <f>작성용!T1504</f>
        <v>사립학교교직원연금공단펀드(기초자산)</v>
      </c>
      <c r="E1507" s="253" t="str">
        <f>작성용!B1504</f>
        <v>에이티넘성장투자조합2023</v>
      </c>
      <c r="F1507" s="253" t="str">
        <f>작성용!C1504</f>
        <v>재평가</v>
      </c>
      <c r="G1507" s="253" t="str">
        <f>작성용!D1504</f>
        <v>레몬베이스</v>
      </c>
      <c r="H1507" s="266">
        <f>작성용!E1504</f>
        <v>1101117656402</v>
      </c>
      <c r="I1507" s="253" t="str">
        <f>작성용!F1504</f>
        <v>A05</v>
      </c>
      <c r="J1507" s="253">
        <f>작성용!G1504</f>
        <v>0</v>
      </c>
      <c r="K1507" s="253" t="str">
        <f>작성용!H1504</f>
        <v>-</v>
      </c>
      <c r="L1507" s="253" t="str">
        <f>작성용!N1504</f>
        <v>분기</v>
      </c>
      <c r="M1507" s="265" t="str">
        <f>작성용!U1504</f>
        <v>2024.09.30</v>
      </c>
      <c r="N1507" s="265">
        <f>작성용!V1504</f>
        <v>45643</v>
      </c>
      <c r="O1507" s="265" t="str">
        <f>작성용!W1504</f>
        <v>보고서제공X</v>
      </c>
      <c r="P1507" s="265" t="str">
        <f>작성용!X1504</f>
        <v>-</v>
      </c>
      <c r="Q1507" s="253" t="str">
        <f>작성용!AD1504</f>
        <v>김예림</v>
      </c>
      <c r="R1507" s="267">
        <f>작성용!AE1504</f>
        <v>0</v>
      </c>
      <c r="S1507" s="253" t="str">
        <f>작성용!AF1504</f>
        <v>김예림</v>
      </c>
      <c r="T1507" s="268" t="str">
        <f>작성용!AG1504</f>
        <v>-</v>
      </c>
      <c r="U1507" s="268" t="str">
        <f>작성용!AH1504</f>
        <v>-</v>
      </c>
      <c r="V1507" s="252">
        <f>작성용!AA1504</f>
        <v>202411</v>
      </c>
      <c r="W1507" s="253" t="str">
        <f>작성용!AC1504</f>
        <v>[6]기타기관펀드(기초자산)</v>
      </c>
      <c r="X1507" s="253">
        <f>작성용!O1504</f>
        <v>0</v>
      </c>
      <c r="Y1507" s="253">
        <f>작성용!P1504</f>
        <v>0</v>
      </c>
      <c r="Z1507" s="253">
        <f>작성용!Q1504</f>
        <v>0</v>
      </c>
      <c r="AA1507" s="252" t="str">
        <f>작성용!AJ1504</f>
        <v>-</v>
      </c>
      <c r="AB1507" s="252">
        <f>작성용!AB1504</f>
        <v>0</v>
      </c>
    </row>
    <row r="1508" spans="1:28" s="12" customFormat="1" ht="16.5" hidden="1" customHeight="1" x14ac:dyDescent="0.3">
      <c r="A1508" s="54">
        <f>작성용!AL1505</f>
        <v>1504</v>
      </c>
      <c r="B1508" s="264" t="str">
        <f>작성용!AI1505</f>
        <v>-</v>
      </c>
      <c r="C1508" s="252" t="str">
        <f>작성용!AK1505</f>
        <v>기초자산</v>
      </c>
      <c r="D1508" s="265" t="str">
        <f>작성용!T1505</f>
        <v>사립학교교직원연금공단펀드(기초자산)</v>
      </c>
      <c r="E1508" s="253" t="str">
        <f>작성용!B1505</f>
        <v>에이티넘성장투자조합2023</v>
      </c>
      <c r="F1508" s="253" t="str">
        <f>작성용!C1505</f>
        <v>재평가</v>
      </c>
      <c r="G1508" s="253" t="str">
        <f>작성용!D1505</f>
        <v>지투지바이오</v>
      </c>
      <c r="H1508" s="266">
        <f>작성용!E1505</f>
        <v>1601110451528</v>
      </c>
      <c r="I1508" s="253" t="str">
        <f>작성용!F1505</f>
        <v>D02</v>
      </c>
      <c r="J1508" s="253">
        <f>작성용!G1505</f>
        <v>0</v>
      </c>
      <c r="K1508" s="253" t="str">
        <f>작성용!H1505</f>
        <v>-</v>
      </c>
      <c r="L1508" s="253" t="str">
        <f>작성용!N1505</f>
        <v>분기</v>
      </c>
      <c r="M1508" s="265" t="str">
        <f>작성용!U1505</f>
        <v>2024.09.30</v>
      </c>
      <c r="N1508" s="265">
        <f>작성용!V1505</f>
        <v>45643</v>
      </c>
      <c r="O1508" s="265" t="str">
        <f>작성용!W1505</f>
        <v>보고서제공X</v>
      </c>
      <c r="P1508" s="265" t="str">
        <f>작성용!X1505</f>
        <v>-</v>
      </c>
      <c r="Q1508" s="253" t="str">
        <f>작성용!AD1505</f>
        <v>서동현</v>
      </c>
      <c r="R1508" s="267">
        <f>작성용!AE1505</f>
        <v>0</v>
      </c>
      <c r="S1508" s="253" t="str">
        <f>작성용!AF1505</f>
        <v>서동현</v>
      </c>
      <c r="T1508" s="268" t="str">
        <f>작성용!AG1505</f>
        <v>-</v>
      </c>
      <c r="U1508" s="268" t="str">
        <f>작성용!AH1505</f>
        <v>-</v>
      </c>
      <c r="V1508" s="252">
        <f>작성용!AA1505</f>
        <v>202411</v>
      </c>
      <c r="W1508" s="253" t="str">
        <f>작성용!AC1505</f>
        <v>[6]기타기관펀드(기초자산)</v>
      </c>
      <c r="X1508" s="253">
        <f>작성용!O1505</f>
        <v>0</v>
      </c>
      <c r="Y1508" s="253">
        <f>작성용!P1505</f>
        <v>0</v>
      </c>
      <c r="Z1508" s="253">
        <f>작성용!Q1505</f>
        <v>0</v>
      </c>
      <c r="AA1508" s="252" t="str">
        <f>작성용!AJ1505</f>
        <v>-</v>
      </c>
      <c r="AB1508" s="252">
        <f>작성용!AB1505</f>
        <v>0</v>
      </c>
    </row>
    <row r="1509" spans="1:28" s="12" customFormat="1" ht="16.5" hidden="1" customHeight="1" x14ac:dyDescent="0.3">
      <c r="A1509" s="54">
        <f>작성용!AL1506</f>
        <v>1505</v>
      </c>
      <c r="B1509" s="264" t="str">
        <f>작성용!AI1506</f>
        <v>-</v>
      </c>
      <c r="C1509" s="252" t="str">
        <f>작성용!AK1506</f>
        <v>기초자산</v>
      </c>
      <c r="D1509" s="265" t="str">
        <f>작성용!T1506</f>
        <v>사립학교교직원연금공단펀드(기초자산)</v>
      </c>
      <c r="E1509" s="253" t="str">
        <f>작성용!B1506</f>
        <v>에이티넘성장투자조합2023</v>
      </c>
      <c r="F1509" s="253" t="str">
        <f>작성용!C1506</f>
        <v>재평가</v>
      </c>
      <c r="G1509" s="253" t="str">
        <f>작성용!D1506</f>
        <v>케어메디</v>
      </c>
      <c r="H1509" s="266">
        <f>작성용!E1506</f>
        <v>1101115763910</v>
      </c>
      <c r="I1509" s="253" t="str">
        <f>작성용!F1506</f>
        <v>A07</v>
      </c>
      <c r="J1509" s="253">
        <f>작성용!G1506</f>
        <v>5</v>
      </c>
      <c r="K1509" s="253" t="str">
        <f>작성용!H1506</f>
        <v>-</v>
      </c>
      <c r="L1509" s="253" t="str">
        <f>작성용!N1506</f>
        <v>분기</v>
      </c>
      <c r="M1509" s="265" t="str">
        <f>작성용!U1506</f>
        <v>2024.09.30</v>
      </c>
      <c r="N1509" s="265">
        <f>작성용!V1506</f>
        <v>45643</v>
      </c>
      <c r="O1509" s="265" t="str">
        <f>작성용!W1506</f>
        <v>보고서제공X</v>
      </c>
      <c r="P1509" s="265" t="str">
        <f>작성용!X1506</f>
        <v>-</v>
      </c>
      <c r="Q1509" s="253" t="str">
        <f>작성용!AD1506</f>
        <v>강승현</v>
      </c>
      <c r="R1509" s="267">
        <f>작성용!AE1506</f>
        <v>0</v>
      </c>
      <c r="S1509" s="253" t="str">
        <f>작성용!AF1506</f>
        <v>강승현</v>
      </c>
      <c r="T1509" s="268" t="str">
        <f>작성용!AG1506</f>
        <v>-</v>
      </c>
      <c r="U1509" s="268" t="str">
        <f>작성용!AH1506</f>
        <v>-</v>
      </c>
      <c r="V1509" s="252">
        <f>작성용!AA1506</f>
        <v>202411</v>
      </c>
      <c r="W1509" s="253" t="str">
        <f>작성용!AC1506</f>
        <v>[6]기타기관펀드(기초자산)</v>
      </c>
      <c r="X1509" s="253">
        <f>작성용!O1506</f>
        <v>0</v>
      </c>
      <c r="Y1509" s="253">
        <f>작성용!P1506</f>
        <v>0</v>
      </c>
      <c r="Z1509" s="253">
        <f>작성용!Q1506</f>
        <v>0</v>
      </c>
      <c r="AA1509" s="252" t="str">
        <f>작성용!AJ1506</f>
        <v>-</v>
      </c>
      <c r="AB1509" s="252">
        <f>작성용!AB1506</f>
        <v>0</v>
      </c>
    </row>
    <row r="1510" spans="1:28" s="12" customFormat="1" ht="16.5" hidden="1" customHeight="1" x14ac:dyDescent="0.3">
      <c r="A1510" s="54">
        <f>작성용!AL1507</f>
        <v>1506</v>
      </c>
      <c r="B1510" s="264" t="str">
        <f>작성용!AI1507</f>
        <v>-</v>
      </c>
      <c r="C1510" s="252" t="str">
        <f>작성용!AK1507</f>
        <v>기초자산</v>
      </c>
      <c r="D1510" s="265" t="str">
        <f>작성용!T1507</f>
        <v>사립학교교직원연금공단펀드(기초자산)</v>
      </c>
      <c r="E1510" s="253" t="str">
        <f>작성용!B1507</f>
        <v>에이티넘성장투자조합2023</v>
      </c>
      <c r="F1510" s="253" t="str">
        <f>작성용!C1507</f>
        <v>재평가</v>
      </c>
      <c r="G1510" s="253" t="str">
        <f>작성용!D1507</f>
        <v>Wecover Platforms Inc.</v>
      </c>
      <c r="H1510" s="266" t="str">
        <f>작성용!E1507</f>
        <v>KBP2023120162</v>
      </c>
      <c r="I1510" s="253" t="str">
        <f>작성용!F1507</f>
        <v>A05</v>
      </c>
      <c r="J1510" s="253">
        <f>작성용!G1507</f>
        <v>0</v>
      </c>
      <c r="K1510" s="253" t="str">
        <f>작성용!H1507</f>
        <v>-</v>
      </c>
      <c r="L1510" s="253" t="str">
        <f>작성용!N1507</f>
        <v>분기</v>
      </c>
      <c r="M1510" s="265" t="str">
        <f>작성용!U1507</f>
        <v>2024.09.30</v>
      </c>
      <c r="N1510" s="265">
        <f>작성용!V1507</f>
        <v>45643</v>
      </c>
      <c r="O1510" s="265" t="str">
        <f>작성용!W1507</f>
        <v>보고서제공X</v>
      </c>
      <c r="P1510" s="265" t="str">
        <f>작성용!X1507</f>
        <v>-</v>
      </c>
      <c r="Q1510" s="253" t="str">
        <f>작성용!AD1507</f>
        <v>이진주</v>
      </c>
      <c r="R1510" s="267">
        <f>작성용!AE1507</f>
        <v>0</v>
      </c>
      <c r="S1510" s="253" t="str">
        <f>작성용!AF1507</f>
        <v>이진주</v>
      </c>
      <c r="T1510" s="268" t="str">
        <f>작성용!AG1507</f>
        <v>-</v>
      </c>
      <c r="U1510" s="268" t="str">
        <f>작성용!AH1507</f>
        <v>-</v>
      </c>
      <c r="V1510" s="252">
        <f>작성용!AA1507</f>
        <v>202411</v>
      </c>
      <c r="W1510" s="253" t="str">
        <f>작성용!AC1507</f>
        <v>[6]기타기관펀드(기초자산)</v>
      </c>
      <c r="X1510" s="253">
        <f>작성용!O1507</f>
        <v>0</v>
      </c>
      <c r="Y1510" s="253">
        <f>작성용!P1507</f>
        <v>0</v>
      </c>
      <c r="Z1510" s="253">
        <f>작성용!Q1507</f>
        <v>0</v>
      </c>
      <c r="AA1510" s="252" t="str">
        <f>작성용!AJ1507</f>
        <v>-</v>
      </c>
      <c r="AB1510" s="252">
        <f>작성용!AB1507</f>
        <v>0</v>
      </c>
    </row>
    <row r="1511" spans="1:28" s="12" customFormat="1" ht="16.5" hidden="1" customHeight="1" x14ac:dyDescent="0.3">
      <c r="A1511" s="54">
        <f>작성용!AL1508</f>
        <v>1507</v>
      </c>
      <c r="B1511" s="264" t="str">
        <f>작성용!AI1508</f>
        <v>-</v>
      </c>
      <c r="C1511" s="252" t="str">
        <f>작성용!AK1508</f>
        <v>기초자산</v>
      </c>
      <c r="D1511" s="265" t="str">
        <f>작성용!T1508</f>
        <v>사립학교교직원연금공단펀드(기초자산)</v>
      </c>
      <c r="E1511" s="253" t="str">
        <f>작성용!B1508</f>
        <v>에이티넘성장투자조합2023</v>
      </c>
      <c r="F1511" s="253" t="str">
        <f>작성용!C1508</f>
        <v>재평가</v>
      </c>
      <c r="G1511" s="253" t="str">
        <f>작성용!D1508</f>
        <v>오픈엣지스퀘어</v>
      </c>
      <c r="H1511" s="266">
        <f>작성용!E1508</f>
        <v>1101118707626</v>
      </c>
      <c r="I1511" s="253" t="str">
        <f>작성용!F1508</f>
        <v>A07</v>
      </c>
      <c r="J1511" s="253">
        <f>작성용!G1508</f>
        <v>0</v>
      </c>
      <c r="K1511" s="253" t="str">
        <f>작성용!H1508</f>
        <v>-</v>
      </c>
      <c r="L1511" s="253" t="str">
        <f>작성용!N1508</f>
        <v>분기</v>
      </c>
      <c r="M1511" s="265" t="str">
        <f>작성용!U1508</f>
        <v>2024.09.30</v>
      </c>
      <c r="N1511" s="265">
        <f>작성용!V1508</f>
        <v>45643</v>
      </c>
      <c r="O1511" s="265" t="str">
        <f>작성용!W1508</f>
        <v>보고서제공X</v>
      </c>
      <c r="P1511" s="265" t="str">
        <f>작성용!X1508</f>
        <v>-</v>
      </c>
      <c r="Q1511" s="253" t="str">
        <f>작성용!AD1508</f>
        <v>서경덕</v>
      </c>
      <c r="R1511" s="267">
        <f>작성용!AE1508</f>
        <v>0</v>
      </c>
      <c r="S1511" s="253" t="str">
        <f>작성용!AF1508</f>
        <v>서경덕</v>
      </c>
      <c r="T1511" s="268" t="str">
        <f>작성용!AG1508</f>
        <v>-</v>
      </c>
      <c r="U1511" s="268" t="str">
        <f>작성용!AH1508</f>
        <v>-</v>
      </c>
      <c r="V1511" s="252">
        <f>작성용!AA1508</f>
        <v>202411</v>
      </c>
      <c r="W1511" s="253" t="str">
        <f>작성용!AC1508</f>
        <v>[6]기타기관펀드(기초자산)</v>
      </c>
      <c r="X1511" s="253">
        <f>작성용!O1508</f>
        <v>0</v>
      </c>
      <c r="Y1511" s="253">
        <f>작성용!P1508</f>
        <v>0</v>
      </c>
      <c r="Z1511" s="253">
        <f>작성용!Q1508</f>
        <v>0</v>
      </c>
      <c r="AA1511" s="252" t="str">
        <f>작성용!AJ1508</f>
        <v>-</v>
      </c>
      <c r="AB1511" s="252">
        <f>작성용!AB1508</f>
        <v>0</v>
      </c>
    </row>
    <row r="1512" spans="1:28" s="12" customFormat="1" ht="16.5" hidden="1" customHeight="1" x14ac:dyDescent="0.3">
      <c r="A1512" s="54">
        <f>작성용!AL1509</f>
        <v>1508</v>
      </c>
      <c r="B1512" s="264" t="str">
        <f>작성용!AI1509</f>
        <v>-</v>
      </c>
      <c r="C1512" s="252" t="str">
        <f>작성용!AK1509</f>
        <v>기초자산</v>
      </c>
      <c r="D1512" s="265" t="str">
        <f>작성용!T1509</f>
        <v>사립학교교직원연금공단펀드(기초자산)</v>
      </c>
      <c r="E1512" s="253" t="str">
        <f>작성용!B1509</f>
        <v>에이티넘성장투자조합2023</v>
      </c>
      <c r="F1512" s="253" t="str">
        <f>작성용!C1509</f>
        <v>재평가</v>
      </c>
      <c r="G1512" s="253" t="str">
        <f>작성용!D1509</f>
        <v>Esquared Capital Limited</v>
      </c>
      <c r="H1512" s="266" t="str">
        <f>작성용!E1509</f>
        <v>KBP2023120163</v>
      </c>
      <c r="I1512" s="253" t="str">
        <f>작성용!F1509</f>
        <v>A05</v>
      </c>
      <c r="J1512" s="253">
        <f>작성용!G1509</f>
        <v>0</v>
      </c>
      <c r="K1512" s="253" t="str">
        <f>작성용!H1509</f>
        <v>-</v>
      </c>
      <c r="L1512" s="253" t="str">
        <f>작성용!N1509</f>
        <v>분기</v>
      </c>
      <c r="M1512" s="265" t="str">
        <f>작성용!U1509</f>
        <v>2024.09.30</v>
      </c>
      <c r="N1512" s="265">
        <f>작성용!V1509</f>
        <v>45643</v>
      </c>
      <c r="O1512" s="265" t="str">
        <f>작성용!W1509</f>
        <v>보고서제공X</v>
      </c>
      <c r="P1512" s="265" t="str">
        <f>작성용!X1509</f>
        <v>-</v>
      </c>
      <c r="Q1512" s="253" t="str">
        <f>작성용!AD1509</f>
        <v>최수민</v>
      </c>
      <c r="R1512" s="267">
        <f>작성용!AE1509</f>
        <v>0</v>
      </c>
      <c r="S1512" s="253" t="str">
        <f>작성용!AF1509</f>
        <v>최수민</v>
      </c>
      <c r="T1512" s="268" t="str">
        <f>작성용!AG1509</f>
        <v>-</v>
      </c>
      <c r="U1512" s="268" t="str">
        <f>작성용!AH1509</f>
        <v>-</v>
      </c>
      <c r="V1512" s="252">
        <f>작성용!AA1509</f>
        <v>202411</v>
      </c>
      <c r="W1512" s="253" t="str">
        <f>작성용!AC1509</f>
        <v>[6]기타기관펀드(기초자산)</v>
      </c>
      <c r="X1512" s="253">
        <f>작성용!O1509</f>
        <v>0</v>
      </c>
      <c r="Y1512" s="253">
        <f>작성용!P1509</f>
        <v>0</v>
      </c>
      <c r="Z1512" s="253">
        <f>작성용!Q1509</f>
        <v>0</v>
      </c>
      <c r="AA1512" s="252" t="str">
        <f>작성용!AJ1509</f>
        <v>-</v>
      </c>
      <c r="AB1512" s="252">
        <f>작성용!AB1509</f>
        <v>0</v>
      </c>
    </row>
    <row r="1513" spans="1:28" s="12" customFormat="1" ht="16.5" hidden="1" customHeight="1" x14ac:dyDescent="0.3">
      <c r="A1513" s="54">
        <f>작성용!AL1510</f>
        <v>1509</v>
      </c>
      <c r="B1513" s="264" t="str">
        <f>작성용!AI1510</f>
        <v>-</v>
      </c>
      <c r="C1513" s="252" t="str">
        <f>작성용!AK1510</f>
        <v>기초자산</v>
      </c>
      <c r="D1513" s="265" t="str">
        <f>작성용!T1510</f>
        <v>사립학교교직원연금공단펀드(기초자산)</v>
      </c>
      <c r="E1513" s="253" t="str">
        <f>작성용!B1510</f>
        <v>에이티넘성장투자조합2023</v>
      </c>
      <c r="F1513" s="253" t="str">
        <f>작성용!C1510</f>
        <v>재평가</v>
      </c>
      <c r="G1513" s="253" t="str">
        <f>작성용!D1510</f>
        <v>Esquared Capital Limited</v>
      </c>
      <c r="H1513" s="266" t="str">
        <f>작성용!E1510</f>
        <v>KBP2023120163</v>
      </c>
      <c r="I1513" s="253" t="str">
        <f>작성용!F1510</f>
        <v>A01</v>
      </c>
      <c r="J1513" s="253">
        <f>작성용!G1510</f>
        <v>0</v>
      </c>
      <c r="K1513" s="253" t="str">
        <f>작성용!H1510</f>
        <v>-</v>
      </c>
      <c r="L1513" s="253" t="str">
        <f>작성용!N1510</f>
        <v>분기</v>
      </c>
      <c r="M1513" s="265" t="str">
        <f>작성용!U1510</f>
        <v>2024.09.30</v>
      </c>
      <c r="N1513" s="265">
        <f>작성용!V1510</f>
        <v>45643</v>
      </c>
      <c r="O1513" s="265" t="str">
        <f>작성용!W1510</f>
        <v>보고서제공X</v>
      </c>
      <c r="P1513" s="265" t="str">
        <f>작성용!X1510</f>
        <v>-</v>
      </c>
      <c r="Q1513" s="253" t="str">
        <f>작성용!AD1510</f>
        <v>최수민</v>
      </c>
      <c r="R1513" s="267">
        <f>작성용!AE1510</f>
        <v>0</v>
      </c>
      <c r="S1513" s="253" t="str">
        <f>작성용!AF1510</f>
        <v>최수민</v>
      </c>
      <c r="T1513" s="268" t="str">
        <f>작성용!AG1510</f>
        <v>-</v>
      </c>
      <c r="U1513" s="268" t="str">
        <f>작성용!AH1510</f>
        <v>-</v>
      </c>
      <c r="V1513" s="252">
        <f>작성용!AA1510</f>
        <v>202411</v>
      </c>
      <c r="W1513" s="253" t="str">
        <f>작성용!AC1510</f>
        <v>[6]기타기관펀드(기초자산)</v>
      </c>
      <c r="X1513" s="253">
        <f>작성용!O1510</f>
        <v>0</v>
      </c>
      <c r="Y1513" s="253">
        <f>작성용!P1510</f>
        <v>0</v>
      </c>
      <c r="Z1513" s="253">
        <f>작성용!Q1510</f>
        <v>0</v>
      </c>
      <c r="AA1513" s="252" t="str">
        <f>작성용!AJ1510</f>
        <v>-</v>
      </c>
      <c r="AB1513" s="252">
        <f>작성용!AB1510</f>
        <v>0</v>
      </c>
    </row>
    <row r="1514" spans="1:28" s="12" customFormat="1" ht="16.5" hidden="1" customHeight="1" x14ac:dyDescent="0.3">
      <c r="A1514" s="54">
        <f>작성용!AL1511</f>
        <v>1510</v>
      </c>
      <c r="B1514" s="264" t="str">
        <f>작성용!AI1511</f>
        <v>-</v>
      </c>
      <c r="C1514" s="252" t="str">
        <f>작성용!AK1511</f>
        <v>기초자산</v>
      </c>
      <c r="D1514" s="265" t="str">
        <f>작성용!T1511</f>
        <v>사립학교교직원연금공단펀드(기초자산)</v>
      </c>
      <c r="E1514" s="253" t="str">
        <f>작성용!B1511</f>
        <v>에이티넘성장투자조합2023</v>
      </c>
      <c r="F1514" s="253" t="str">
        <f>작성용!C1511</f>
        <v>재평가</v>
      </c>
      <c r="G1514" s="253" t="str">
        <f>작성용!D1511</f>
        <v>피알앤디컴퍼니</v>
      </c>
      <c r="H1514" s="266">
        <f>작성용!E1511</f>
        <v>1101115599050</v>
      </c>
      <c r="I1514" s="253" t="str">
        <f>작성용!F1511</f>
        <v>A07</v>
      </c>
      <c r="J1514" s="253">
        <f>작성용!G1511</f>
        <v>3</v>
      </c>
      <c r="K1514" s="253" t="str">
        <f>작성용!H1511</f>
        <v>-</v>
      </c>
      <c r="L1514" s="253" t="str">
        <f>작성용!N1511</f>
        <v>분기</v>
      </c>
      <c r="M1514" s="265" t="str">
        <f>작성용!U1511</f>
        <v>2024.09.30</v>
      </c>
      <c r="N1514" s="265">
        <f>작성용!V1511</f>
        <v>45643</v>
      </c>
      <c r="O1514" s="265" t="str">
        <f>작성용!W1511</f>
        <v>보고서제공X</v>
      </c>
      <c r="P1514" s="265" t="str">
        <f>작성용!X1511</f>
        <v>-</v>
      </c>
      <c r="Q1514" s="253" t="str">
        <f>작성용!AD1511</f>
        <v>오수현</v>
      </c>
      <c r="R1514" s="267">
        <f>작성용!AE1511</f>
        <v>0</v>
      </c>
      <c r="S1514" s="253" t="str">
        <f>작성용!AF1511</f>
        <v>오수현</v>
      </c>
      <c r="T1514" s="268" t="str">
        <f>작성용!AG1511</f>
        <v>-</v>
      </c>
      <c r="U1514" s="268" t="str">
        <f>작성용!AH1511</f>
        <v>-</v>
      </c>
      <c r="V1514" s="252">
        <f>작성용!AA1511</f>
        <v>202411</v>
      </c>
      <c r="W1514" s="253" t="str">
        <f>작성용!AC1511</f>
        <v>[6]기타기관펀드(기초자산)</v>
      </c>
      <c r="X1514" s="253">
        <f>작성용!O1511</f>
        <v>0</v>
      </c>
      <c r="Y1514" s="253">
        <f>작성용!P1511</f>
        <v>0</v>
      </c>
      <c r="Z1514" s="253">
        <f>작성용!Q1511</f>
        <v>0</v>
      </c>
      <c r="AA1514" s="252" t="str">
        <f>작성용!AJ1511</f>
        <v>-</v>
      </c>
      <c r="AB1514" s="252">
        <f>작성용!AB1511</f>
        <v>0</v>
      </c>
    </row>
    <row r="1515" spans="1:28" s="12" customFormat="1" ht="16.5" hidden="1" customHeight="1" x14ac:dyDescent="0.3">
      <c r="A1515" s="54">
        <f>작성용!AL1512</f>
        <v>1511</v>
      </c>
      <c r="B1515" s="264" t="str">
        <f>작성용!AI1512</f>
        <v>-</v>
      </c>
      <c r="C1515" s="252" t="str">
        <f>작성용!AK1512</f>
        <v>기초자산</v>
      </c>
      <c r="D1515" s="265" t="str">
        <f>작성용!T1512</f>
        <v>사립학교교직원연금공단펀드(기초자산)</v>
      </c>
      <c r="E1515" s="253" t="str">
        <f>작성용!B1512</f>
        <v>에이티넘성장투자조합2023</v>
      </c>
      <c r="F1515" s="253" t="str">
        <f>작성용!C1512</f>
        <v>재평가</v>
      </c>
      <c r="G1515" s="253" t="str">
        <f>작성용!D1512</f>
        <v>스튜디오씨드코리아</v>
      </c>
      <c r="H1515" s="266">
        <f>작성용!E1512</f>
        <v>1101115583368</v>
      </c>
      <c r="I1515" s="253" t="str">
        <f>작성용!F1512</f>
        <v>A05</v>
      </c>
      <c r="J1515" s="253">
        <f>작성용!G1512</f>
        <v>0</v>
      </c>
      <c r="K1515" s="253" t="str">
        <f>작성용!H1512</f>
        <v>-</v>
      </c>
      <c r="L1515" s="253" t="str">
        <f>작성용!N1512</f>
        <v>분기</v>
      </c>
      <c r="M1515" s="265" t="str">
        <f>작성용!U1512</f>
        <v>2024.09.30</v>
      </c>
      <c r="N1515" s="265">
        <f>작성용!V1512</f>
        <v>45643</v>
      </c>
      <c r="O1515" s="265" t="str">
        <f>작성용!W1512</f>
        <v>보고서제공X</v>
      </c>
      <c r="P1515" s="265" t="str">
        <f>작성용!X1512</f>
        <v>-</v>
      </c>
      <c r="Q1515" s="253" t="str">
        <f>작성용!AD1512</f>
        <v>이현승</v>
      </c>
      <c r="R1515" s="267">
        <f>작성용!AE1512</f>
        <v>0</v>
      </c>
      <c r="S1515" s="253" t="str">
        <f>작성용!AF1512</f>
        <v>이현승</v>
      </c>
      <c r="T1515" s="268" t="str">
        <f>작성용!AG1512</f>
        <v>-</v>
      </c>
      <c r="U1515" s="268" t="str">
        <f>작성용!AH1512</f>
        <v>-</v>
      </c>
      <c r="V1515" s="252">
        <f>작성용!AA1512</f>
        <v>202411</v>
      </c>
      <c r="W1515" s="253" t="str">
        <f>작성용!AC1512</f>
        <v>[6]기타기관펀드(기초자산)</v>
      </c>
      <c r="X1515" s="253">
        <f>작성용!O1512</f>
        <v>0</v>
      </c>
      <c r="Y1515" s="253">
        <f>작성용!P1512</f>
        <v>0</v>
      </c>
      <c r="Z1515" s="253">
        <f>작성용!Q1512</f>
        <v>0</v>
      </c>
      <c r="AA1515" s="252" t="str">
        <f>작성용!AJ1512</f>
        <v>-</v>
      </c>
      <c r="AB1515" s="252">
        <f>작성용!AB1512</f>
        <v>0</v>
      </c>
    </row>
    <row r="1516" spans="1:28" s="12" customFormat="1" ht="16.5" hidden="1" customHeight="1" x14ac:dyDescent="0.3">
      <c r="A1516" s="54">
        <f>작성용!AL1513</f>
        <v>1512</v>
      </c>
      <c r="B1516" s="264" t="str">
        <f>작성용!AI1513</f>
        <v>-</v>
      </c>
      <c r="C1516" s="252" t="str">
        <f>작성용!AK1513</f>
        <v>기초자산</v>
      </c>
      <c r="D1516" s="265" t="str">
        <f>작성용!T1513</f>
        <v>사립학교교직원연금공단펀드(기초자산)</v>
      </c>
      <c r="E1516" s="253" t="str">
        <f>작성용!B1513</f>
        <v>에이티넘성장투자조합2023</v>
      </c>
      <c r="F1516" s="253" t="str">
        <f>작성용!C1513</f>
        <v>재평가</v>
      </c>
      <c r="G1516" s="253" t="str">
        <f>작성용!D1513</f>
        <v>힐링페이퍼</v>
      </c>
      <c r="H1516" s="266">
        <f>작성용!E1513</f>
        <v>1101114915794</v>
      </c>
      <c r="I1516" s="253" t="str">
        <f>작성용!F1513</f>
        <v>A07</v>
      </c>
      <c r="J1516" s="253">
        <f>작성용!G1513</f>
        <v>2</v>
      </c>
      <c r="K1516" s="253" t="str">
        <f>작성용!H1513</f>
        <v>-</v>
      </c>
      <c r="L1516" s="253" t="str">
        <f>작성용!N1513</f>
        <v>분기</v>
      </c>
      <c r="M1516" s="265" t="str">
        <f>작성용!U1513</f>
        <v>2024.09.30</v>
      </c>
      <c r="N1516" s="265">
        <f>작성용!V1513</f>
        <v>45643</v>
      </c>
      <c r="O1516" s="265" t="str">
        <f>작성용!W1513</f>
        <v>보고서제공X</v>
      </c>
      <c r="P1516" s="265" t="str">
        <f>작성용!X1513</f>
        <v>-</v>
      </c>
      <c r="Q1516" s="253" t="str">
        <f>작성용!AD1513</f>
        <v>오영석</v>
      </c>
      <c r="R1516" s="267">
        <f>작성용!AE1513</f>
        <v>0</v>
      </c>
      <c r="S1516" s="253" t="str">
        <f>작성용!AF1513</f>
        <v>오영석</v>
      </c>
      <c r="T1516" s="268" t="str">
        <f>작성용!AG1513</f>
        <v>-</v>
      </c>
      <c r="U1516" s="268" t="str">
        <f>작성용!AH1513</f>
        <v>-</v>
      </c>
      <c r="V1516" s="252">
        <f>작성용!AA1513</f>
        <v>202411</v>
      </c>
      <c r="W1516" s="253" t="str">
        <f>작성용!AC1513</f>
        <v>[6]기타기관펀드(기초자산)</v>
      </c>
      <c r="X1516" s="253">
        <f>작성용!O1513</f>
        <v>0</v>
      </c>
      <c r="Y1516" s="253">
        <f>작성용!P1513</f>
        <v>0</v>
      </c>
      <c r="Z1516" s="253">
        <f>작성용!Q1513</f>
        <v>0</v>
      </c>
      <c r="AA1516" s="252" t="str">
        <f>작성용!AJ1513</f>
        <v>-</v>
      </c>
      <c r="AB1516" s="252">
        <f>작성용!AB1513</f>
        <v>0</v>
      </c>
    </row>
    <row r="1517" spans="1:28" s="12" customFormat="1" ht="16.5" hidden="1" customHeight="1" x14ac:dyDescent="0.3">
      <c r="A1517" s="54">
        <f>작성용!AL1514</f>
        <v>1513</v>
      </c>
      <c r="B1517" s="264" t="str">
        <f>작성용!AI1514</f>
        <v>-</v>
      </c>
      <c r="C1517" s="252" t="str">
        <f>작성용!AK1514</f>
        <v>기초자산</v>
      </c>
      <c r="D1517" s="265" t="str">
        <f>작성용!T1514</f>
        <v>사립학교교직원연금공단펀드(기초자산)</v>
      </c>
      <c r="E1517" s="253" t="str">
        <f>작성용!B1514</f>
        <v>에이티넘성장투자조합2023</v>
      </c>
      <c r="F1517" s="253" t="str">
        <f>작성용!C1514</f>
        <v>재평가</v>
      </c>
      <c r="G1517" s="253" t="str">
        <f>작성용!D1514</f>
        <v>스튜디오씨드코리아</v>
      </c>
      <c r="H1517" s="266">
        <f>작성용!E1514</f>
        <v>1101115583368</v>
      </c>
      <c r="I1517" s="253" t="str">
        <f>작성용!F1514</f>
        <v>A05</v>
      </c>
      <c r="J1517" s="253">
        <f>작성용!G1514</f>
        <v>1</v>
      </c>
      <c r="K1517" s="253" t="str">
        <f>작성용!H1514</f>
        <v>-</v>
      </c>
      <c r="L1517" s="253" t="str">
        <f>작성용!N1514</f>
        <v>분기</v>
      </c>
      <c r="M1517" s="265" t="str">
        <f>작성용!U1514</f>
        <v>2024.09.30</v>
      </c>
      <c r="N1517" s="265">
        <f>작성용!V1514</f>
        <v>45643</v>
      </c>
      <c r="O1517" s="265" t="str">
        <f>작성용!W1514</f>
        <v>보고서제공X</v>
      </c>
      <c r="P1517" s="265" t="str">
        <f>작성용!X1514</f>
        <v>-</v>
      </c>
      <c r="Q1517" s="253" t="str">
        <f>작성용!AD1514</f>
        <v>이현승</v>
      </c>
      <c r="R1517" s="267">
        <f>작성용!AE1514</f>
        <v>0</v>
      </c>
      <c r="S1517" s="253" t="str">
        <f>작성용!AF1514</f>
        <v>이현승</v>
      </c>
      <c r="T1517" s="268" t="str">
        <f>작성용!AG1514</f>
        <v>-</v>
      </c>
      <c r="U1517" s="268" t="str">
        <f>작성용!AH1514</f>
        <v>-</v>
      </c>
      <c r="V1517" s="252">
        <f>작성용!AA1514</f>
        <v>202411</v>
      </c>
      <c r="W1517" s="253" t="str">
        <f>작성용!AC1514</f>
        <v>[6]기타기관펀드(기초자산)</v>
      </c>
      <c r="X1517" s="253">
        <f>작성용!O1514</f>
        <v>0</v>
      </c>
      <c r="Y1517" s="253">
        <f>작성용!P1514</f>
        <v>0</v>
      </c>
      <c r="Z1517" s="253">
        <f>작성용!Q1514</f>
        <v>0</v>
      </c>
      <c r="AA1517" s="252" t="str">
        <f>작성용!AJ1514</f>
        <v>-</v>
      </c>
      <c r="AB1517" s="252">
        <f>작성용!AB1514</f>
        <v>0</v>
      </c>
    </row>
    <row r="1518" spans="1:28" s="12" customFormat="1" ht="16.5" hidden="1" customHeight="1" x14ac:dyDescent="0.3">
      <c r="A1518" s="54">
        <f>작성용!AL1515</f>
        <v>1514</v>
      </c>
      <c r="B1518" s="264" t="str">
        <f>작성용!AI1515</f>
        <v>-</v>
      </c>
      <c r="C1518" s="252" t="str">
        <f>작성용!AK1515</f>
        <v>기초자산</v>
      </c>
      <c r="D1518" s="265" t="str">
        <f>작성용!T1515</f>
        <v>사립학교교직원연금공단펀드(기초자산)</v>
      </c>
      <c r="E1518" s="253" t="str">
        <f>작성용!B1515</f>
        <v>에이티넘성장투자조합2023</v>
      </c>
      <c r="F1518" s="253" t="str">
        <f>작성용!C1515</f>
        <v>재평가</v>
      </c>
      <c r="G1518" s="253" t="str">
        <f>작성용!D1515</f>
        <v>스튜디오씨드코리아</v>
      </c>
      <c r="H1518" s="266">
        <f>작성용!E1515</f>
        <v>1101115583368</v>
      </c>
      <c r="I1518" s="253" t="str">
        <f>작성용!F1515</f>
        <v>A01</v>
      </c>
      <c r="J1518" s="253">
        <f>작성용!G1515</f>
        <v>0</v>
      </c>
      <c r="K1518" s="253" t="str">
        <f>작성용!H1515</f>
        <v>-</v>
      </c>
      <c r="L1518" s="253" t="str">
        <f>작성용!N1515</f>
        <v>분기</v>
      </c>
      <c r="M1518" s="265" t="str">
        <f>작성용!U1515</f>
        <v>2024.09.30</v>
      </c>
      <c r="N1518" s="265">
        <f>작성용!V1515</f>
        <v>45643</v>
      </c>
      <c r="O1518" s="265" t="str">
        <f>작성용!W1515</f>
        <v>보고서제공X</v>
      </c>
      <c r="P1518" s="265" t="str">
        <f>작성용!X1515</f>
        <v>-</v>
      </c>
      <c r="Q1518" s="253" t="str">
        <f>작성용!AD1515</f>
        <v>이현승</v>
      </c>
      <c r="R1518" s="267">
        <f>작성용!AE1515</f>
        <v>0</v>
      </c>
      <c r="S1518" s="253" t="str">
        <f>작성용!AF1515</f>
        <v>이현승</v>
      </c>
      <c r="T1518" s="268" t="str">
        <f>작성용!AG1515</f>
        <v>-</v>
      </c>
      <c r="U1518" s="268" t="str">
        <f>작성용!AH1515</f>
        <v>-</v>
      </c>
      <c r="V1518" s="252">
        <f>작성용!AA1515</f>
        <v>202411</v>
      </c>
      <c r="W1518" s="253" t="str">
        <f>작성용!AC1515</f>
        <v>[6]기타기관펀드(기초자산)</v>
      </c>
      <c r="X1518" s="253">
        <f>작성용!O1515</f>
        <v>0</v>
      </c>
      <c r="Y1518" s="253">
        <f>작성용!P1515</f>
        <v>0</v>
      </c>
      <c r="Z1518" s="253">
        <f>작성용!Q1515</f>
        <v>0</v>
      </c>
      <c r="AA1518" s="252" t="str">
        <f>작성용!AJ1515</f>
        <v>-</v>
      </c>
      <c r="AB1518" s="252">
        <f>작성용!AB1515</f>
        <v>0</v>
      </c>
    </row>
    <row r="1519" spans="1:28" s="12" customFormat="1" ht="16.5" hidden="1" customHeight="1" x14ac:dyDescent="0.3">
      <c r="A1519" s="54">
        <f>작성용!AL1516</f>
        <v>1515</v>
      </c>
      <c r="B1519" s="264" t="str">
        <f>작성용!AI1516</f>
        <v>-</v>
      </c>
      <c r="C1519" s="252" t="str">
        <f>작성용!AK1516</f>
        <v>기초자산</v>
      </c>
      <c r="D1519" s="265" t="str">
        <f>작성용!T1516</f>
        <v>사립학교교직원연금공단펀드(기초자산)</v>
      </c>
      <c r="E1519" s="253" t="str">
        <f>작성용!B1516</f>
        <v>에이티넘성장투자조합2023</v>
      </c>
      <c r="F1519" s="253" t="str">
        <f>작성용!C1516</f>
        <v>재평가</v>
      </c>
      <c r="G1519" s="253" t="str">
        <f>작성용!D1516</f>
        <v>다안바이오테라퓨틱스</v>
      </c>
      <c r="H1519" s="266">
        <f>작성용!E1516</f>
        <v>1101117430616</v>
      </c>
      <c r="I1519" s="253" t="str">
        <f>작성용!F1516</f>
        <v>A07</v>
      </c>
      <c r="J1519" s="253">
        <f>작성용!G1516</f>
        <v>1</v>
      </c>
      <c r="K1519" s="253" t="str">
        <f>작성용!H1516</f>
        <v>-</v>
      </c>
      <c r="L1519" s="253" t="str">
        <f>작성용!N1516</f>
        <v>분기</v>
      </c>
      <c r="M1519" s="265" t="str">
        <f>작성용!U1516</f>
        <v>2024.09.30</v>
      </c>
      <c r="N1519" s="265">
        <f>작성용!V1516</f>
        <v>45643</v>
      </c>
      <c r="O1519" s="265" t="str">
        <f>작성용!W1516</f>
        <v>보고서제공X</v>
      </c>
      <c r="P1519" s="265" t="str">
        <f>작성용!X1516</f>
        <v>-</v>
      </c>
      <c r="Q1519" s="253" t="str">
        <f>작성용!AD1516</f>
        <v>정재형</v>
      </c>
      <c r="R1519" s="267">
        <f>작성용!AE1516</f>
        <v>0</v>
      </c>
      <c r="S1519" s="253" t="str">
        <f>작성용!AF1516</f>
        <v>정재형</v>
      </c>
      <c r="T1519" s="268" t="str">
        <f>작성용!AG1516</f>
        <v>-</v>
      </c>
      <c r="U1519" s="268" t="str">
        <f>작성용!AH1516</f>
        <v>-</v>
      </c>
      <c r="V1519" s="252">
        <f>작성용!AA1516</f>
        <v>202411</v>
      </c>
      <c r="W1519" s="253" t="str">
        <f>작성용!AC1516</f>
        <v>[6]기타기관펀드(기초자산)</v>
      </c>
      <c r="X1519" s="253">
        <f>작성용!O1516</f>
        <v>0</v>
      </c>
      <c r="Y1519" s="253">
        <f>작성용!P1516</f>
        <v>0</v>
      </c>
      <c r="Z1519" s="253">
        <f>작성용!Q1516</f>
        <v>0</v>
      </c>
      <c r="AA1519" s="252" t="str">
        <f>작성용!AJ1516</f>
        <v>-</v>
      </c>
      <c r="AB1519" s="252">
        <f>작성용!AB1516</f>
        <v>0</v>
      </c>
    </row>
    <row r="1520" spans="1:28" s="12" customFormat="1" ht="16.5" hidden="1" customHeight="1" x14ac:dyDescent="0.3">
      <c r="A1520" s="54">
        <f>작성용!AL1517</f>
        <v>1516</v>
      </c>
      <c r="B1520" s="264" t="str">
        <f>작성용!AI1517</f>
        <v>-</v>
      </c>
      <c r="C1520" s="252" t="str">
        <f>작성용!AK1517</f>
        <v>기초자산</v>
      </c>
      <c r="D1520" s="265" t="str">
        <f>작성용!T1517</f>
        <v>사립학교교직원연금공단펀드(기초자산)</v>
      </c>
      <c r="E1520" s="253" t="str">
        <f>작성용!B1517</f>
        <v>에이티넘성장투자조합2023</v>
      </c>
      <c r="F1520" s="253" t="str">
        <f>작성용!C1517</f>
        <v>재평가</v>
      </c>
      <c r="G1520" s="253" t="str">
        <f>작성용!D1517</f>
        <v>브이에이게임즈</v>
      </c>
      <c r="H1520" s="266">
        <f>작성용!E1517</f>
        <v>1101117296711</v>
      </c>
      <c r="I1520" s="253" t="str">
        <f>작성용!F1517</f>
        <v>A07</v>
      </c>
      <c r="J1520" s="253">
        <f>작성용!G1517</f>
        <v>0</v>
      </c>
      <c r="K1520" s="253" t="str">
        <f>작성용!H1517</f>
        <v>-</v>
      </c>
      <c r="L1520" s="253" t="str">
        <f>작성용!N1517</f>
        <v>분기</v>
      </c>
      <c r="M1520" s="265" t="str">
        <f>작성용!U1517</f>
        <v>2024.09.30</v>
      </c>
      <c r="N1520" s="265">
        <f>작성용!V1517</f>
        <v>45643</v>
      </c>
      <c r="O1520" s="265" t="str">
        <f>작성용!W1517</f>
        <v>보고서제공X</v>
      </c>
      <c r="P1520" s="265" t="str">
        <f>작성용!X1517</f>
        <v>-</v>
      </c>
      <c r="Q1520" s="253" t="str">
        <f>작성용!AD1517</f>
        <v>김에스더</v>
      </c>
      <c r="R1520" s="267">
        <f>작성용!AE1517</f>
        <v>0</v>
      </c>
      <c r="S1520" s="253" t="str">
        <f>작성용!AF1517</f>
        <v>김에스더</v>
      </c>
      <c r="T1520" s="268" t="str">
        <f>작성용!AG1517</f>
        <v>-</v>
      </c>
      <c r="U1520" s="268" t="str">
        <f>작성용!AH1517</f>
        <v>-</v>
      </c>
      <c r="V1520" s="252">
        <f>작성용!AA1517</f>
        <v>202411</v>
      </c>
      <c r="W1520" s="253" t="str">
        <f>작성용!AC1517</f>
        <v>[6]기타기관펀드(기초자산)</v>
      </c>
      <c r="X1520" s="253">
        <f>작성용!O1517</f>
        <v>0</v>
      </c>
      <c r="Y1520" s="253">
        <f>작성용!P1517</f>
        <v>0</v>
      </c>
      <c r="Z1520" s="253">
        <f>작성용!Q1517</f>
        <v>0</v>
      </c>
      <c r="AA1520" s="252" t="str">
        <f>작성용!AJ1517</f>
        <v>-</v>
      </c>
      <c r="AB1520" s="252">
        <f>작성용!AB1517</f>
        <v>0</v>
      </c>
    </row>
    <row r="1521" spans="1:28" s="12" customFormat="1" ht="16.5" hidden="1" customHeight="1" x14ac:dyDescent="0.3">
      <c r="A1521" s="54">
        <f>작성용!AL1518</f>
        <v>1517</v>
      </c>
      <c r="B1521" s="264" t="str">
        <f>작성용!AI1518</f>
        <v>-</v>
      </c>
      <c r="C1521" s="252" t="str">
        <f>작성용!AK1518</f>
        <v>기초자산</v>
      </c>
      <c r="D1521" s="265" t="str">
        <f>작성용!T1518</f>
        <v>사립학교교직원연금공단펀드(기초자산)</v>
      </c>
      <c r="E1521" s="253" t="str">
        <f>작성용!B1518</f>
        <v>에이티넘성장투자조합2023</v>
      </c>
      <c r="F1521" s="253" t="str">
        <f>작성용!C1518</f>
        <v>재평가</v>
      </c>
      <c r="G1521" s="253" t="str">
        <f>작성용!D1518</f>
        <v>보스반도체</v>
      </c>
      <c r="H1521" s="266">
        <f>작성용!E1518</f>
        <v>1101118299582</v>
      </c>
      <c r="I1521" s="253" t="str">
        <f>작성용!F1518</f>
        <v>A07</v>
      </c>
      <c r="J1521" s="253">
        <f>작성용!G1518</f>
        <v>0</v>
      </c>
      <c r="K1521" s="253" t="str">
        <f>작성용!H1518</f>
        <v>-</v>
      </c>
      <c r="L1521" s="253" t="str">
        <f>작성용!N1518</f>
        <v>분기</v>
      </c>
      <c r="M1521" s="265" t="str">
        <f>작성용!U1518</f>
        <v>2024.09.30</v>
      </c>
      <c r="N1521" s="265">
        <f>작성용!V1518</f>
        <v>45643</v>
      </c>
      <c r="O1521" s="265" t="str">
        <f>작성용!W1518</f>
        <v>보고서제공X</v>
      </c>
      <c r="P1521" s="265" t="str">
        <f>작성용!X1518</f>
        <v>-</v>
      </c>
      <c r="Q1521" s="253" t="str">
        <f>작성용!AD1518</f>
        <v>정재형</v>
      </c>
      <c r="R1521" s="267">
        <f>작성용!AE1518</f>
        <v>0</v>
      </c>
      <c r="S1521" s="253" t="str">
        <f>작성용!AF1518</f>
        <v>정재형</v>
      </c>
      <c r="T1521" s="268" t="str">
        <f>작성용!AG1518</f>
        <v>-</v>
      </c>
      <c r="U1521" s="268" t="str">
        <f>작성용!AH1518</f>
        <v>-</v>
      </c>
      <c r="V1521" s="252">
        <f>작성용!AA1518</f>
        <v>202411</v>
      </c>
      <c r="W1521" s="253" t="str">
        <f>작성용!AC1518</f>
        <v>[6]기타기관펀드(기초자산)</v>
      </c>
      <c r="X1521" s="253">
        <f>작성용!O1518</f>
        <v>0</v>
      </c>
      <c r="Y1521" s="253">
        <f>작성용!P1518</f>
        <v>0</v>
      </c>
      <c r="Z1521" s="253">
        <f>작성용!Q1518</f>
        <v>0</v>
      </c>
      <c r="AA1521" s="252" t="str">
        <f>작성용!AJ1518</f>
        <v>-</v>
      </c>
      <c r="AB1521" s="252">
        <f>작성용!AB1518</f>
        <v>0</v>
      </c>
    </row>
    <row r="1522" spans="1:28" s="12" customFormat="1" ht="16.5" hidden="1" customHeight="1" x14ac:dyDescent="0.3">
      <c r="A1522" s="54">
        <f>작성용!AL1519</f>
        <v>1518</v>
      </c>
      <c r="B1522" s="264" t="str">
        <f>작성용!AI1519</f>
        <v>-</v>
      </c>
      <c r="C1522" s="252" t="str">
        <f>작성용!AK1519</f>
        <v>기초자산</v>
      </c>
      <c r="D1522" s="265" t="str">
        <f>작성용!T1519</f>
        <v>사립학교교직원연금공단펀드(기초자산)</v>
      </c>
      <c r="E1522" s="253" t="str">
        <f>작성용!B1519</f>
        <v>에이티넘성장투자조합2023</v>
      </c>
      <c r="F1522" s="253" t="str">
        <f>작성용!C1519</f>
        <v>재평가</v>
      </c>
      <c r="G1522" s="253" t="str">
        <f>작성용!D1519</f>
        <v>포벨</v>
      </c>
      <c r="H1522" s="266">
        <f>작성용!E1519</f>
        <v>2001110262091</v>
      </c>
      <c r="I1522" s="253" t="str">
        <f>작성용!F1519</f>
        <v>A07</v>
      </c>
      <c r="J1522" s="253">
        <f>작성용!G1519</f>
        <v>0</v>
      </c>
      <c r="K1522" s="253" t="str">
        <f>작성용!H1519</f>
        <v>-</v>
      </c>
      <c r="L1522" s="253" t="str">
        <f>작성용!N1519</f>
        <v>분기</v>
      </c>
      <c r="M1522" s="265" t="str">
        <f>작성용!U1519</f>
        <v>2024.09.30</v>
      </c>
      <c r="N1522" s="265">
        <f>작성용!V1519</f>
        <v>45643</v>
      </c>
      <c r="O1522" s="265" t="str">
        <f>작성용!W1519</f>
        <v>보고서제공X</v>
      </c>
      <c r="P1522" s="265" t="str">
        <f>작성용!X1519</f>
        <v>-</v>
      </c>
      <c r="Q1522" s="253" t="str">
        <f>작성용!AD1519</f>
        <v>원정우</v>
      </c>
      <c r="R1522" s="267">
        <f>작성용!AE1519</f>
        <v>0</v>
      </c>
      <c r="S1522" s="253" t="str">
        <f>작성용!AF1519</f>
        <v>원정우</v>
      </c>
      <c r="T1522" s="268" t="str">
        <f>작성용!AG1519</f>
        <v>-</v>
      </c>
      <c r="U1522" s="268" t="str">
        <f>작성용!AH1519</f>
        <v>-</v>
      </c>
      <c r="V1522" s="252">
        <f>작성용!AA1519</f>
        <v>202411</v>
      </c>
      <c r="W1522" s="253" t="str">
        <f>작성용!AC1519</f>
        <v>[6]기타기관펀드(기초자산)</v>
      </c>
      <c r="X1522" s="253">
        <f>작성용!O1519</f>
        <v>0</v>
      </c>
      <c r="Y1522" s="253">
        <f>작성용!P1519</f>
        <v>0</v>
      </c>
      <c r="Z1522" s="253">
        <f>작성용!Q1519</f>
        <v>0</v>
      </c>
      <c r="AA1522" s="252" t="str">
        <f>작성용!AJ1519</f>
        <v>-</v>
      </c>
      <c r="AB1522" s="252">
        <f>작성용!AB1519</f>
        <v>0</v>
      </c>
    </row>
    <row r="1523" spans="1:28" s="12" customFormat="1" ht="16.5" hidden="1" customHeight="1" x14ac:dyDescent="0.3">
      <c r="A1523" s="54">
        <f>작성용!AL1520</f>
        <v>1519</v>
      </c>
      <c r="B1523" s="264" t="str">
        <f>작성용!AI1520</f>
        <v>-</v>
      </c>
      <c r="C1523" s="252" t="str">
        <f>작성용!AK1520</f>
        <v>기초자산</v>
      </c>
      <c r="D1523" s="265" t="str">
        <f>작성용!T1520</f>
        <v>사립학교교직원연금공단펀드(기초자산)</v>
      </c>
      <c r="E1523" s="253" t="str">
        <f>작성용!B1520</f>
        <v>에이티넘성장투자조합2023</v>
      </c>
      <c r="F1523" s="253" t="str">
        <f>작성용!C1520</f>
        <v>재평가</v>
      </c>
      <c r="G1523" s="253" t="str">
        <f>작성용!D1520</f>
        <v>엑소퍼트</v>
      </c>
      <c r="H1523" s="266">
        <f>작성용!E1520</f>
        <v>1101116914413</v>
      </c>
      <c r="I1523" s="253" t="str">
        <f>작성용!F1520</f>
        <v>A07</v>
      </c>
      <c r="J1523" s="253">
        <f>작성용!G1520</f>
        <v>0</v>
      </c>
      <c r="K1523" s="253" t="str">
        <f>작성용!H1520</f>
        <v>-</v>
      </c>
      <c r="L1523" s="253" t="str">
        <f>작성용!N1520</f>
        <v>분기</v>
      </c>
      <c r="M1523" s="265" t="str">
        <f>작성용!U1520</f>
        <v>2024.09.30</v>
      </c>
      <c r="N1523" s="265">
        <f>작성용!V1520</f>
        <v>45643</v>
      </c>
      <c r="O1523" s="265" t="str">
        <f>작성용!W1520</f>
        <v>보고서제공X</v>
      </c>
      <c r="P1523" s="265" t="str">
        <f>작성용!X1520</f>
        <v>-</v>
      </c>
      <c r="Q1523" s="253" t="str">
        <f>작성용!AD1520</f>
        <v>백형진</v>
      </c>
      <c r="R1523" s="267">
        <f>작성용!AE1520</f>
        <v>0</v>
      </c>
      <c r="S1523" s="253" t="str">
        <f>작성용!AF1520</f>
        <v>백형진</v>
      </c>
      <c r="T1523" s="268" t="str">
        <f>작성용!AG1520</f>
        <v>-</v>
      </c>
      <c r="U1523" s="268" t="str">
        <f>작성용!AH1520</f>
        <v>-</v>
      </c>
      <c r="V1523" s="252">
        <f>작성용!AA1520</f>
        <v>202411</v>
      </c>
      <c r="W1523" s="253" t="str">
        <f>작성용!AC1520</f>
        <v>[6]기타기관펀드(기초자산)</v>
      </c>
      <c r="X1523" s="253">
        <f>작성용!O1520</f>
        <v>0</v>
      </c>
      <c r="Y1523" s="253">
        <f>작성용!P1520</f>
        <v>0</v>
      </c>
      <c r="Z1523" s="253">
        <f>작성용!Q1520</f>
        <v>0</v>
      </c>
      <c r="AA1523" s="252" t="str">
        <f>작성용!AJ1520</f>
        <v>-</v>
      </c>
      <c r="AB1523" s="252">
        <f>작성용!AB1520</f>
        <v>0</v>
      </c>
    </row>
    <row r="1524" spans="1:28" s="12" customFormat="1" ht="16.5" hidden="1" customHeight="1" x14ac:dyDescent="0.3">
      <c r="A1524" s="54">
        <f>작성용!AL1521</f>
        <v>1520</v>
      </c>
      <c r="B1524" s="264" t="str">
        <f>작성용!AI1521</f>
        <v>-</v>
      </c>
      <c r="C1524" s="252" t="str">
        <f>작성용!AK1521</f>
        <v>기초자산</v>
      </c>
      <c r="D1524" s="265" t="str">
        <f>작성용!T1521</f>
        <v>사립학교교직원연금공단펀드(기초자산)</v>
      </c>
      <c r="E1524" s="253" t="str">
        <f>작성용!B1521</f>
        <v>에이티넘성장투자조합2023</v>
      </c>
      <c r="F1524" s="253" t="str">
        <f>작성용!C1521</f>
        <v>재평가</v>
      </c>
      <c r="G1524" s="253" t="str">
        <f>작성용!D1521</f>
        <v>모두싸인</v>
      </c>
      <c r="H1524" s="266">
        <f>작성용!E1521</f>
        <v>1801111008332</v>
      </c>
      <c r="I1524" s="253" t="str">
        <f>작성용!F1521</f>
        <v>A07</v>
      </c>
      <c r="J1524" s="253">
        <f>작성용!G1521</f>
        <v>0</v>
      </c>
      <c r="K1524" s="253" t="str">
        <f>작성용!H1521</f>
        <v>-</v>
      </c>
      <c r="L1524" s="253" t="str">
        <f>작성용!N1521</f>
        <v>분기</v>
      </c>
      <c r="M1524" s="265" t="str">
        <f>작성용!U1521</f>
        <v>2024.09.30</v>
      </c>
      <c r="N1524" s="265">
        <f>작성용!V1521</f>
        <v>45643</v>
      </c>
      <c r="O1524" s="265" t="str">
        <f>작성용!W1521</f>
        <v>보고서제공X</v>
      </c>
      <c r="P1524" s="265" t="str">
        <f>작성용!X1521</f>
        <v>-</v>
      </c>
      <c r="Q1524" s="253" t="str">
        <f>작성용!AD1521</f>
        <v>오영석</v>
      </c>
      <c r="R1524" s="267">
        <f>작성용!AE1521</f>
        <v>0</v>
      </c>
      <c r="S1524" s="253" t="str">
        <f>작성용!AF1521</f>
        <v>오영석</v>
      </c>
      <c r="T1524" s="268" t="str">
        <f>작성용!AG1521</f>
        <v>-</v>
      </c>
      <c r="U1524" s="268" t="str">
        <f>작성용!AH1521</f>
        <v>-</v>
      </c>
      <c r="V1524" s="252">
        <f>작성용!AA1521</f>
        <v>202411</v>
      </c>
      <c r="W1524" s="253" t="str">
        <f>작성용!AC1521</f>
        <v>[6]기타기관펀드(기초자산)</v>
      </c>
      <c r="X1524" s="253">
        <f>작성용!O1521</f>
        <v>0</v>
      </c>
      <c r="Y1524" s="253">
        <f>작성용!P1521</f>
        <v>0</v>
      </c>
      <c r="Z1524" s="253">
        <f>작성용!Q1521</f>
        <v>0</v>
      </c>
      <c r="AA1524" s="252" t="str">
        <f>작성용!AJ1521</f>
        <v>-</v>
      </c>
      <c r="AB1524" s="252">
        <f>작성용!AB1521</f>
        <v>0</v>
      </c>
    </row>
    <row r="1525" spans="1:28" s="12" customFormat="1" ht="16.5" hidden="1" customHeight="1" x14ac:dyDescent="0.3">
      <c r="A1525" s="54">
        <f>작성용!AL1522</f>
        <v>1521</v>
      </c>
      <c r="B1525" s="264" t="str">
        <f>작성용!AI1522</f>
        <v>-</v>
      </c>
      <c r="C1525" s="252" t="str">
        <f>작성용!AK1522</f>
        <v>기초자산</v>
      </c>
      <c r="D1525" s="265" t="str">
        <f>작성용!T1522</f>
        <v>사립학교교직원연금공단펀드(기초자산)</v>
      </c>
      <c r="E1525" s="253" t="str">
        <f>작성용!B1522</f>
        <v>에이티넘성장투자조합2023</v>
      </c>
      <c r="F1525" s="253" t="str">
        <f>작성용!C1522</f>
        <v>재평가</v>
      </c>
      <c r="G1525" s="253" t="str">
        <f>작성용!D1522</f>
        <v>모두싸인</v>
      </c>
      <c r="H1525" s="266">
        <f>작성용!E1522</f>
        <v>1801111008332</v>
      </c>
      <c r="I1525" s="253" t="str">
        <f>작성용!F1522</f>
        <v>A07</v>
      </c>
      <c r="J1525" s="253">
        <f>작성용!G1522</f>
        <v>1</v>
      </c>
      <c r="K1525" s="253" t="str">
        <f>작성용!H1522</f>
        <v>-</v>
      </c>
      <c r="L1525" s="253" t="str">
        <f>작성용!N1522</f>
        <v>분기</v>
      </c>
      <c r="M1525" s="265" t="str">
        <f>작성용!U1522</f>
        <v>2024.09.30</v>
      </c>
      <c r="N1525" s="265">
        <f>작성용!V1522</f>
        <v>45643</v>
      </c>
      <c r="O1525" s="265" t="str">
        <f>작성용!W1522</f>
        <v>보고서제공X</v>
      </c>
      <c r="P1525" s="265" t="str">
        <f>작성용!X1522</f>
        <v>-</v>
      </c>
      <c r="Q1525" s="253" t="str">
        <f>작성용!AD1522</f>
        <v>오영석</v>
      </c>
      <c r="R1525" s="267">
        <f>작성용!AE1522</f>
        <v>0</v>
      </c>
      <c r="S1525" s="253" t="str">
        <f>작성용!AF1522</f>
        <v>오영석</v>
      </c>
      <c r="T1525" s="268" t="str">
        <f>작성용!AG1522</f>
        <v>-</v>
      </c>
      <c r="U1525" s="268" t="str">
        <f>작성용!AH1522</f>
        <v>-</v>
      </c>
      <c r="V1525" s="252">
        <f>작성용!AA1522</f>
        <v>202411</v>
      </c>
      <c r="W1525" s="253" t="str">
        <f>작성용!AC1522</f>
        <v>[6]기타기관펀드(기초자산)</v>
      </c>
      <c r="X1525" s="253">
        <f>작성용!O1522</f>
        <v>0</v>
      </c>
      <c r="Y1525" s="253">
        <f>작성용!P1522</f>
        <v>0</v>
      </c>
      <c r="Z1525" s="253">
        <f>작성용!Q1522</f>
        <v>0</v>
      </c>
      <c r="AA1525" s="252" t="str">
        <f>작성용!AJ1522</f>
        <v>-</v>
      </c>
      <c r="AB1525" s="252">
        <f>작성용!AB1522</f>
        <v>0</v>
      </c>
    </row>
    <row r="1526" spans="1:28" s="12" customFormat="1" ht="16.5" hidden="1" customHeight="1" x14ac:dyDescent="0.3">
      <c r="A1526" s="54">
        <f>작성용!AL1523</f>
        <v>1522</v>
      </c>
      <c r="B1526" s="264" t="str">
        <f>작성용!AI1523</f>
        <v>-</v>
      </c>
      <c r="C1526" s="252" t="str">
        <f>작성용!AK1523</f>
        <v>기초자산</v>
      </c>
      <c r="D1526" s="265" t="str">
        <f>작성용!T1523</f>
        <v>사립학교교직원연금공단펀드(기초자산)</v>
      </c>
      <c r="E1526" s="253" t="str">
        <f>작성용!B1523</f>
        <v>에이티넘성장투자조합2023</v>
      </c>
      <c r="F1526" s="253" t="str">
        <f>작성용!C1523</f>
        <v>재평가</v>
      </c>
      <c r="G1526" s="253" t="str">
        <f>작성용!D1523</f>
        <v>Pinetree Therapeutics, Inc.</v>
      </c>
      <c r="H1526" s="266" t="str">
        <f>작성용!E1523</f>
        <v>KBP2019120308</v>
      </c>
      <c r="I1526" s="253" t="str">
        <f>작성용!F1523</f>
        <v>A05</v>
      </c>
      <c r="J1526" s="253">
        <f>작성용!G1523</f>
        <v>1</v>
      </c>
      <c r="K1526" s="253" t="str">
        <f>작성용!H1523</f>
        <v>-</v>
      </c>
      <c r="L1526" s="253" t="str">
        <f>작성용!N1523</f>
        <v>분기</v>
      </c>
      <c r="M1526" s="265" t="str">
        <f>작성용!U1523</f>
        <v>2024.09.30</v>
      </c>
      <c r="N1526" s="265">
        <f>작성용!V1523</f>
        <v>45643</v>
      </c>
      <c r="O1526" s="265" t="str">
        <f>작성용!W1523</f>
        <v>보고서제공X</v>
      </c>
      <c r="P1526" s="265" t="str">
        <f>작성용!X1523</f>
        <v>-</v>
      </c>
      <c r="Q1526" s="253" t="str">
        <f>작성용!AD1523</f>
        <v>백형진</v>
      </c>
      <c r="R1526" s="267">
        <f>작성용!AE1523</f>
        <v>0</v>
      </c>
      <c r="S1526" s="253" t="str">
        <f>작성용!AF1523</f>
        <v>백형진</v>
      </c>
      <c r="T1526" s="268" t="str">
        <f>작성용!AG1523</f>
        <v>-</v>
      </c>
      <c r="U1526" s="268" t="str">
        <f>작성용!AH1523</f>
        <v>-</v>
      </c>
      <c r="V1526" s="252">
        <f>작성용!AA1523</f>
        <v>202411</v>
      </c>
      <c r="W1526" s="253" t="str">
        <f>작성용!AC1523</f>
        <v>[6]기타기관펀드(기초자산)</v>
      </c>
      <c r="X1526" s="253">
        <f>작성용!O1523</f>
        <v>0</v>
      </c>
      <c r="Y1526" s="253">
        <f>작성용!P1523</f>
        <v>0</v>
      </c>
      <c r="Z1526" s="253">
        <f>작성용!Q1523</f>
        <v>0</v>
      </c>
      <c r="AA1526" s="252" t="str">
        <f>작성용!AJ1523</f>
        <v>-</v>
      </c>
      <c r="AB1526" s="252">
        <f>작성용!AB1523</f>
        <v>0</v>
      </c>
    </row>
    <row r="1527" spans="1:28" s="12" customFormat="1" ht="16.5" hidden="1" customHeight="1" x14ac:dyDescent="0.3">
      <c r="A1527" s="54">
        <f>작성용!AL1524</f>
        <v>1523</v>
      </c>
      <c r="B1527" s="264" t="str">
        <f>작성용!AI1524</f>
        <v>-</v>
      </c>
      <c r="C1527" s="252" t="str">
        <f>작성용!AK1524</f>
        <v>기초자산</v>
      </c>
      <c r="D1527" s="265" t="str">
        <f>작성용!T1524</f>
        <v>사립학교교직원연금공단펀드(기초자산)</v>
      </c>
      <c r="E1527" s="253" t="str">
        <f>작성용!B1524</f>
        <v>에이티넘성장투자조합2023</v>
      </c>
      <c r="F1527" s="253" t="str">
        <f>작성용!C1524</f>
        <v>재평가</v>
      </c>
      <c r="G1527" s="253" t="str">
        <f>작성용!D1524</f>
        <v>메디인테크</v>
      </c>
      <c r="H1527" s="266">
        <f>작성용!E1524</f>
        <v>1357110150608</v>
      </c>
      <c r="I1527" s="253" t="str">
        <f>작성용!F1524</f>
        <v>A05</v>
      </c>
      <c r="J1527" s="253">
        <f>작성용!G1524</f>
        <v>0</v>
      </c>
      <c r="K1527" s="253" t="str">
        <f>작성용!H1524</f>
        <v>-</v>
      </c>
      <c r="L1527" s="253" t="str">
        <f>작성용!N1524</f>
        <v>분기</v>
      </c>
      <c r="M1527" s="265" t="str">
        <f>작성용!U1524</f>
        <v>2024.09.30</v>
      </c>
      <c r="N1527" s="265">
        <f>작성용!V1524</f>
        <v>45643</v>
      </c>
      <c r="O1527" s="265" t="str">
        <f>작성용!W1524</f>
        <v>보고서제공X</v>
      </c>
      <c r="P1527" s="265" t="str">
        <f>작성용!X1524</f>
        <v>-</v>
      </c>
      <c r="Q1527" s="253" t="str">
        <f>작성용!AD1524</f>
        <v>심태진</v>
      </c>
      <c r="R1527" s="267">
        <f>작성용!AE1524</f>
        <v>0</v>
      </c>
      <c r="S1527" s="253" t="str">
        <f>작성용!AF1524</f>
        <v>심태진</v>
      </c>
      <c r="T1527" s="268" t="str">
        <f>작성용!AG1524</f>
        <v>-</v>
      </c>
      <c r="U1527" s="268" t="str">
        <f>작성용!AH1524</f>
        <v>-</v>
      </c>
      <c r="V1527" s="252">
        <f>작성용!AA1524</f>
        <v>202411</v>
      </c>
      <c r="W1527" s="253" t="str">
        <f>작성용!AC1524</f>
        <v>[6]기타기관펀드(기초자산)</v>
      </c>
      <c r="X1527" s="253">
        <f>작성용!O1524</f>
        <v>0</v>
      </c>
      <c r="Y1527" s="253">
        <f>작성용!P1524</f>
        <v>0</v>
      </c>
      <c r="Z1527" s="253">
        <f>작성용!Q1524</f>
        <v>0</v>
      </c>
      <c r="AA1527" s="252" t="str">
        <f>작성용!AJ1524</f>
        <v>-</v>
      </c>
      <c r="AB1527" s="252">
        <f>작성용!AB1524</f>
        <v>0</v>
      </c>
    </row>
    <row r="1528" spans="1:28" s="12" customFormat="1" ht="16.5" hidden="1" customHeight="1" x14ac:dyDescent="0.3">
      <c r="A1528" s="54">
        <f>작성용!AL1525</f>
        <v>1524</v>
      </c>
      <c r="B1528" s="264" t="str">
        <f>작성용!AI1525</f>
        <v>-</v>
      </c>
      <c r="C1528" s="252" t="str">
        <f>작성용!AK1525</f>
        <v>기초자산</v>
      </c>
      <c r="D1528" s="265" t="str">
        <f>작성용!T1525</f>
        <v>사립학교교직원연금공단펀드(기초자산)</v>
      </c>
      <c r="E1528" s="253" t="str">
        <f>작성용!B1525</f>
        <v>에이티넘성장투자조합2023</v>
      </c>
      <c r="F1528" s="253" t="str">
        <f>작성용!C1525</f>
        <v>재평가</v>
      </c>
      <c r="G1528" s="253" t="str">
        <f>작성용!D1525</f>
        <v>아이센스</v>
      </c>
      <c r="H1528" s="266">
        <f>작성용!E1525</f>
        <v>1101111960924</v>
      </c>
      <c r="I1528" s="253" t="str">
        <f>작성용!F1525</f>
        <v>D02</v>
      </c>
      <c r="J1528" s="253">
        <f>작성용!G1525</f>
        <v>0</v>
      </c>
      <c r="K1528" s="253" t="str">
        <f>작성용!H1525</f>
        <v>-</v>
      </c>
      <c r="L1528" s="253" t="str">
        <f>작성용!N1525</f>
        <v>분기</v>
      </c>
      <c r="M1528" s="265" t="str">
        <f>작성용!U1525</f>
        <v>2024.09.30</v>
      </c>
      <c r="N1528" s="265">
        <f>작성용!V1525</f>
        <v>45643</v>
      </c>
      <c r="O1528" s="265" t="str">
        <f>작성용!W1525</f>
        <v>보고서제공X</v>
      </c>
      <c r="P1528" s="265" t="str">
        <f>작성용!X1525</f>
        <v>-</v>
      </c>
      <c r="Q1528" s="253" t="str">
        <f>작성용!AD1525</f>
        <v>상장</v>
      </c>
      <c r="R1528" s="267">
        <f>작성용!AE1525</f>
        <v>0</v>
      </c>
      <c r="S1528" s="253" t="str">
        <f>작성용!AF1525</f>
        <v>상장</v>
      </c>
      <c r="T1528" s="268" t="str">
        <f>작성용!AG1525</f>
        <v>-</v>
      </c>
      <c r="U1528" s="268" t="str">
        <f>작성용!AH1525</f>
        <v>-</v>
      </c>
      <c r="V1528" s="252">
        <f>작성용!AA1525</f>
        <v>202411</v>
      </c>
      <c r="W1528" s="253" t="str">
        <f>작성용!AC1525</f>
        <v>[6]기타기관펀드(기초자산)</v>
      </c>
      <c r="X1528" s="253">
        <f>작성용!O1525</f>
        <v>0</v>
      </c>
      <c r="Y1528" s="253">
        <f>작성용!P1525</f>
        <v>0</v>
      </c>
      <c r="Z1528" s="253">
        <f>작성용!Q1525</f>
        <v>0</v>
      </c>
      <c r="AA1528" s="252" t="str">
        <f>작성용!AJ1525</f>
        <v>-</v>
      </c>
      <c r="AB1528" s="252">
        <f>작성용!AB1525</f>
        <v>0</v>
      </c>
    </row>
    <row r="1529" spans="1:28" s="12" customFormat="1" ht="16.5" hidden="1" customHeight="1" x14ac:dyDescent="0.3">
      <c r="A1529" s="54">
        <f>작성용!AL1526</f>
        <v>1525</v>
      </c>
      <c r="B1529" s="264" t="str">
        <f>작성용!AI1526</f>
        <v>-</v>
      </c>
      <c r="C1529" s="252" t="str">
        <f>작성용!AK1526</f>
        <v>기초자산</v>
      </c>
      <c r="D1529" s="265" t="str">
        <f>작성용!T1526</f>
        <v>사립학교교직원연금공단펀드(기초자산)</v>
      </c>
      <c r="E1529" s="253" t="str">
        <f>작성용!B1526</f>
        <v>에이티넘성장투자조합2023</v>
      </c>
      <c r="F1529" s="253" t="str">
        <f>작성용!C1526</f>
        <v>재평가</v>
      </c>
      <c r="G1529" s="253" t="str">
        <f>작성용!D1526</f>
        <v>데이터라이즈</v>
      </c>
      <c r="H1529" s="266">
        <f>작성용!E1526</f>
        <v>1101117195947</v>
      </c>
      <c r="I1529" s="253" t="str">
        <f>작성용!F1526</f>
        <v>A07</v>
      </c>
      <c r="J1529" s="253">
        <f>작성용!G1526</f>
        <v>0</v>
      </c>
      <c r="K1529" s="253" t="str">
        <f>작성용!H1526</f>
        <v>-</v>
      </c>
      <c r="L1529" s="253" t="str">
        <f>작성용!N1526</f>
        <v>분기</v>
      </c>
      <c r="M1529" s="265" t="str">
        <f>작성용!U1526</f>
        <v>2024.09.30</v>
      </c>
      <c r="N1529" s="265">
        <f>작성용!V1526</f>
        <v>45643</v>
      </c>
      <c r="O1529" s="265" t="str">
        <f>작성용!W1526</f>
        <v>보고서제공X</v>
      </c>
      <c r="P1529" s="265" t="str">
        <f>작성용!X1526</f>
        <v>-</v>
      </c>
      <c r="Q1529" s="253" t="str">
        <f>작성용!AD1526</f>
        <v>윤광일</v>
      </c>
      <c r="R1529" s="267">
        <f>작성용!AE1526</f>
        <v>0</v>
      </c>
      <c r="S1529" s="253" t="str">
        <f>작성용!AF1526</f>
        <v>유재호</v>
      </c>
      <c r="T1529" s="268" t="str">
        <f>작성용!AG1526</f>
        <v>-</v>
      </c>
      <c r="U1529" s="268" t="str">
        <f>작성용!AH1526</f>
        <v>-</v>
      </c>
      <c r="V1529" s="252">
        <f>작성용!AA1526</f>
        <v>202411</v>
      </c>
      <c r="W1529" s="253" t="str">
        <f>작성용!AC1526</f>
        <v>[6]기타기관펀드(기초자산)</v>
      </c>
      <c r="X1529" s="253">
        <f>작성용!O1526</f>
        <v>0</v>
      </c>
      <c r="Y1529" s="253">
        <f>작성용!P1526</f>
        <v>0</v>
      </c>
      <c r="Z1529" s="253">
        <f>작성용!Q1526</f>
        <v>0</v>
      </c>
      <c r="AA1529" s="252" t="str">
        <f>작성용!AJ1526</f>
        <v>-</v>
      </c>
      <c r="AB1529" s="252">
        <f>작성용!AB1526</f>
        <v>0</v>
      </c>
    </row>
    <row r="1530" spans="1:28" s="12" customFormat="1" ht="16.5" hidden="1" customHeight="1" x14ac:dyDescent="0.3">
      <c r="A1530" s="54">
        <f>작성용!AL1527</f>
        <v>1526</v>
      </c>
      <c r="B1530" s="264" t="str">
        <f>작성용!AI1527</f>
        <v>-</v>
      </c>
      <c r="C1530" s="252" t="str">
        <f>작성용!AK1527</f>
        <v>기초자산</v>
      </c>
      <c r="D1530" s="265" t="str">
        <f>작성용!T1527</f>
        <v>사립학교교직원연금공단펀드(기초자산)</v>
      </c>
      <c r="E1530" s="253" t="str">
        <f>작성용!B1527</f>
        <v>에이티넘성장투자조합2023</v>
      </c>
      <c r="F1530" s="253" t="str">
        <f>작성용!C1527</f>
        <v>재평가</v>
      </c>
      <c r="G1530" s="253" t="str">
        <f>작성용!D1527</f>
        <v>큐픽스</v>
      </c>
      <c r="H1530" s="266">
        <f>작성용!E1527</f>
        <v>1101115812733</v>
      </c>
      <c r="I1530" s="253" t="str">
        <f>작성용!F1527</f>
        <v>A01</v>
      </c>
      <c r="J1530" s="253">
        <f>작성용!G1527</f>
        <v>0</v>
      </c>
      <c r="K1530" s="253" t="str">
        <f>작성용!H1527</f>
        <v>-</v>
      </c>
      <c r="L1530" s="253" t="str">
        <f>작성용!N1527</f>
        <v>분기</v>
      </c>
      <c r="M1530" s="265" t="str">
        <f>작성용!U1527</f>
        <v>2024.09.30</v>
      </c>
      <c r="N1530" s="265">
        <f>작성용!V1527</f>
        <v>45643</v>
      </c>
      <c r="O1530" s="265" t="str">
        <f>작성용!W1527</f>
        <v>보고서제공X</v>
      </c>
      <c r="P1530" s="265" t="str">
        <f>작성용!X1527</f>
        <v>-</v>
      </c>
      <c r="Q1530" s="253" t="str">
        <f>작성용!AD1527</f>
        <v>신원준</v>
      </c>
      <c r="R1530" s="267">
        <f>작성용!AE1527</f>
        <v>0.4</v>
      </c>
      <c r="S1530" s="253" t="str">
        <f>작성용!AF1527</f>
        <v>신원준</v>
      </c>
      <c r="T1530" s="268" t="str">
        <f>작성용!AG1527</f>
        <v>-</v>
      </c>
      <c r="U1530" s="268" t="str">
        <f>작성용!AH1527</f>
        <v>-</v>
      </c>
      <c r="V1530" s="252">
        <f>작성용!AA1527</f>
        <v>202411</v>
      </c>
      <c r="W1530" s="253" t="str">
        <f>작성용!AC1527</f>
        <v>[6]기타기관펀드(기초자산)</v>
      </c>
      <c r="X1530" s="253">
        <f>작성용!O1527</f>
        <v>0</v>
      </c>
      <c r="Y1530" s="253">
        <f>작성용!P1527</f>
        <v>0</v>
      </c>
      <c r="Z1530" s="253">
        <f>작성용!Q1527</f>
        <v>0</v>
      </c>
      <c r="AA1530" s="252" t="str">
        <f>작성용!AJ1527</f>
        <v>-</v>
      </c>
      <c r="AB1530" s="252">
        <f>작성용!AB1527</f>
        <v>0</v>
      </c>
    </row>
    <row r="1531" spans="1:28" s="12" customFormat="1" ht="16.5" hidden="1" customHeight="1" x14ac:dyDescent="0.3">
      <c r="A1531" s="54">
        <f>작성용!AL1528</f>
        <v>1527</v>
      </c>
      <c r="B1531" s="264" t="str">
        <f>작성용!AI1528</f>
        <v>-</v>
      </c>
      <c r="C1531" s="252" t="str">
        <f>작성용!AK1528</f>
        <v>기초자산</v>
      </c>
      <c r="D1531" s="265" t="str">
        <f>작성용!T1528</f>
        <v>사립학교교직원연금공단펀드(기초자산)</v>
      </c>
      <c r="E1531" s="253" t="str">
        <f>작성용!B1528</f>
        <v>에이티넘성장투자조합2023</v>
      </c>
      <c r="F1531" s="253" t="str">
        <f>작성용!C1528</f>
        <v>재평가</v>
      </c>
      <c r="G1531" s="253" t="str">
        <f>작성용!D1528</f>
        <v>큐픽스</v>
      </c>
      <c r="H1531" s="266">
        <f>작성용!E1528</f>
        <v>1101115812733</v>
      </c>
      <c r="I1531" s="253" t="str">
        <f>작성용!F1528</f>
        <v>A07</v>
      </c>
      <c r="J1531" s="253">
        <f>작성용!G1528</f>
        <v>0</v>
      </c>
      <c r="K1531" s="253" t="str">
        <f>작성용!H1528</f>
        <v>-</v>
      </c>
      <c r="L1531" s="253" t="str">
        <f>작성용!N1528</f>
        <v>분기</v>
      </c>
      <c r="M1531" s="265" t="str">
        <f>작성용!U1528</f>
        <v>2024.09.30</v>
      </c>
      <c r="N1531" s="265">
        <f>작성용!V1528</f>
        <v>45643</v>
      </c>
      <c r="O1531" s="265" t="str">
        <f>작성용!W1528</f>
        <v>보고서제공X</v>
      </c>
      <c r="P1531" s="265" t="str">
        <f>작성용!X1528</f>
        <v>-</v>
      </c>
      <c r="Q1531" s="253" t="str">
        <f>작성용!AD1528</f>
        <v>신원준</v>
      </c>
      <c r="R1531" s="267">
        <f>작성용!AE1528</f>
        <v>0</v>
      </c>
      <c r="S1531" s="253" t="str">
        <f>작성용!AF1528</f>
        <v>신원준</v>
      </c>
      <c r="T1531" s="268" t="str">
        <f>작성용!AG1528</f>
        <v>-</v>
      </c>
      <c r="U1531" s="268" t="str">
        <f>작성용!AH1528</f>
        <v>-</v>
      </c>
      <c r="V1531" s="252">
        <f>작성용!AA1528</f>
        <v>202411</v>
      </c>
      <c r="W1531" s="253" t="str">
        <f>작성용!AC1528</f>
        <v>[6]기타기관펀드(기초자산)</v>
      </c>
      <c r="X1531" s="253">
        <f>작성용!O1528</f>
        <v>0</v>
      </c>
      <c r="Y1531" s="253">
        <f>작성용!P1528</f>
        <v>0</v>
      </c>
      <c r="Z1531" s="253">
        <f>작성용!Q1528</f>
        <v>0</v>
      </c>
      <c r="AA1531" s="252" t="str">
        <f>작성용!AJ1528</f>
        <v>-</v>
      </c>
      <c r="AB1531" s="252">
        <f>작성용!AB1528</f>
        <v>0</v>
      </c>
    </row>
    <row r="1532" spans="1:28" s="12" customFormat="1" ht="16.5" hidden="1" customHeight="1" x14ac:dyDescent="0.3">
      <c r="A1532" s="54">
        <f>작성용!AL1529</f>
        <v>1528</v>
      </c>
      <c r="B1532" s="264" t="str">
        <f>작성용!AI1529</f>
        <v>-</v>
      </c>
      <c r="C1532" s="252" t="str">
        <f>작성용!AK1529</f>
        <v>기초자산</v>
      </c>
      <c r="D1532" s="265" t="str">
        <f>작성용!T1529</f>
        <v>사립학교교직원연금공단펀드(기초자산)</v>
      </c>
      <c r="E1532" s="253" t="str">
        <f>작성용!B1529</f>
        <v>에이티넘성장투자조합2023</v>
      </c>
      <c r="F1532" s="253" t="str">
        <f>작성용!C1529</f>
        <v>재평가</v>
      </c>
      <c r="G1532" s="253" t="str">
        <f>작성용!D1529</f>
        <v>먼데이오프</v>
      </c>
      <c r="H1532" s="266">
        <f>작성용!E1529</f>
        <v>1101117737781</v>
      </c>
      <c r="I1532" s="253" t="str">
        <f>작성용!F1529</f>
        <v>A07</v>
      </c>
      <c r="J1532" s="253">
        <f>작성용!G1529</f>
        <v>0</v>
      </c>
      <c r="K1532" s="253" t="str">
        <f>작성용!H1529</f>
        <v>-</v>
      </c>
      <c r="L1532" s="253" t="str">
        <f>작성용!N1529</f>
        <v>분기</v>
      </c>
      <c r="M1532" s="265" t="str">
        <f>작성용!U1529</f>
        <v>2024.09.30</v>
      </c>
      <c r="N1532" s="265">
        <f>작성용!V1529</f>
        <v>45643</v>
      </c>
      <c r="O1532" s="265" t="str">
        <f>작성용!W1529</f>
        <v>보고서제공X</v>
      </c>
      <c r="P1532" s="265" t="str">
        <f>작성용!X1529</f>
        <v>-</v>
      </c>
      <c r="Q1532" s="253" t="str">
        <f>작성용!AD1529</f>
        <v>변혜진</v>
      </c>
      <c r="R1532" s="267">
        <f>작성용!AE1529</f>
        <v>0</v>
      </c>
      <c r="S1532" s="253" t="str">
        <f>작성용!AF1529</f>
        <v>변혜진</v>
      </c>
      <c r="T1532" s="268" t="str">
        <f>작성용!AG1529</f>
        <v>-</v>
      </c>
      <c r="U1532" s="268" t="str">
        <f>작성용!AH1529</f>
        <v>-</v>
      </c>
      <c r="V1532" s="252">
        <f>작성용!AA1529</f>
        <v>202411</v>
      </c>
      <c r="W1532" s="253" t="str">
        <f>작성용!AC1529</f>
        <v>[6]기타기관펀드(기초자산)</v>
      </c>
      <c r="X1532" s="253">
        <f>작성용!O1529</f>
        <v>0</v>
      </c>
      <c r="Y1532" s="253">
        <f>작성용!P1529</f>
        <v>0</v>
      </c>
      <c r="Z1532" s="253">
        <f>작성용!Q1529</f>
        <v>0</v>
      </c>
      <c r="AA1532" s="252" t="str">
        <f>작성용!AJ1529</f>
        <v>-</v>
      </c>
      <c r="AB1532" s="252">
        <f>작성용!AB1529</f>
        <v>0</v>
      </c>
    </row>
    <row r="1533" spans="1:28" s="12" customFormat="1" ht="16.5" hidden="1" customHeight="1" x14ac:dyDescent="0.3">
      <c r="A1533" s="54">
        <f>작성용!AL1530</f>
        <v>1529</v>
      </c>
      <c r="B1533" s="264" t="str">
        <f>작성용!AI1530</f>
        <v>-</v>
      </c>
      <c r="C1533" s="252" t="str">
        <f>작성용!AK1530</f>
        <v>기초자산</v>
      </c>
      <c r="D1533" s="265" t="str">
        <f>작성용!T1530</f>
        <v>사립학교교직원연금공단펀드(기초자산)</v>
      </c>
      <c r="E1533" s="253" t="str">
        <f>작성용!B1530</f>
        <v>에이티넘성장투자조합2023</v>
      </c>
      <c r="F1533" s="253" t="str">
        <f>작성용!C1530</f>
        <v>재평가</v>
      </c>
      <c r="G1533" s="253" t="str">
        <f>작성용!D1530</f>
        <v>Sleekflow Technologies Inc</v>
      </c>
      <c r="H1533" s="266" t="str">
        <f>작성용!E1530</f>
        <v>KBP2024090039</v>
      </c>
      <c r="I1533" s="253" t="str">
        <f>작성용!F1530</f>
        <v>A05</v>
      </c>
      <c r="J1533" s="253">
        <f>작성용!G1530</f>
        <v>0</v>
      </c>
      <c r="K1533" s="253" t="str">
        <f>작성용!H1530</f>
        <v>-</v>
      </c>
      <c r="L1533" s="253" t="str">
        <f>작성용!N1530</f>
        <v>분기</v>
      </c>
      <c r="M1533" s="265" t="str">
        <f>작성용!U1530</f>
        <v>2024.09.30</v>
      </c>
      <c r="N1533" s="265">
        <f>작성용!V1530</f>
        <v>45643</v>
      </c>
      <c r="O1533" s="265" t="str">
        <f>작성용!W1530</f>
        <v>보고서제공X</v>
      </c>
      <c r="P1533" s="265" t="str">
        <f>작성용!X1530</f>
        <v>-</v>
      </c>
      <c r="Q1533" s="253" t="str">
        <f>작성용!AD1530</f>
        <v>이진주</v>
      </c>
      <c r="R1533" s="267">
        <f>작성용!AE1530</f>
        <v>0</v>
      </c>
      <c r="S1533" s="253" t="str">
        <f>작성용!AF1530</f>
        <v>이진주</v>
      </c>
      <c r="T1533" s="268" t="str">
        <f>작성용!AG1530</f>
        <v>-</v>
      </c>
      <c r="U1533" s="268" t="str">
        <f>작성용!AH1530</f>
        <v>-</v>
      </c>
      <c r="V1533" s="252">
        <f>작성용!AA1530</f>
        <v>202411</v>
      </c>
      <c r="W1533" s="253" t="str">
        <f>작성용!AC1530</f>
        <v>[6]기타기관펀드(기초자산)</v>
      </c>
      <c r="X1533" s="253">
        <f>작성용!O1530</f>
        <v>0</v>
      </c>
      <c r="Y1533" s="253">
        <f>작성용!P1530</f>
        <v>0</v>
      </c>
      <c r="Z1533" s="253">
        <f>작성용!Q1530</f>
        <v>0</v>
      </c>
      <c r="AA1533" s="252" t="str">
        <f>작성용!AJ1530</f>
        <v>-</v>
      </c>
      <c r="AB1533" s="252">
        <f>작성용!AB1530</f>
        <v>0</v>
      </c>
    </row>
    <row r="1534" spans="1:28" s="12" customFormat="1" ht="16.5" hidden="1" customHeight="1" x14ac:dyDescent="0.3">
      <c r="A1534" s="54">
        <f>작성용!AL1531</f>
        <v>1530</v>
      </c>
      <c r="B1534" s="264" t="str">
        <f>작성용!AI1531</f>
        <v>-</v>
      </c>
      <c r="C1534" s="252" t="str">
        <f>작성용!AK1531</f>
        <v>기초자산</v>
      </c>
      <c r="D1534" s="265" t="str">
        <f>작성용!T1531</f>
        <v>사립학교교직원연금공단펀드(기초자산)</v>
      </c>
      <c r="E1534" s="253" t="str">
        <f>작성용!B1531</f>
        <v>에이티넘성장투자조합2023</v>
      </c>
      <c r="F1534" s="253" t="str">
        <f>작성용!C1531</f>
        <v>재평가</v>
      </c>
      <c r="G1534" s="253" t="str">
        <f>작성용!D1531</f>
        <v>에이비엘바이오</v>
      </c>
      <c r="H1534" s="266">
        <f>작성용!E1531</f>
        <v>1101115974020</v>
      </c>
      <c r="I1534" s="253" t="str">
        <f>작성용!F1531</f>
        <v>A05</v>
      </c>
      <c r="J1534" s="253">
        <f>작성용!G1531</f>
        <v>0</v>
      </c>
      <c r="K1534" s="253" t="str">
        <f>작성용!H1531</f>
        <v>-</v>
      </c>
      <c r="L1534" s="253" t="str">
        <f>작성용!N1531</f>
        <v>분기</v>
      </c>
      <c r="M1534" s="265" t="str">
        <f>작성용!U1531</f>
        <v>2024.09.30</v>
      </c>
      <c r="N1534" s="265">
        <f>작성용!V1531</f>
        <v>45643</v>
      </c>
      <c r="O1534" s="265" t="str">
        <f>작성용!W1531</f>
        <v>보고서제공X</v>
      </c>
      <c r="P1534" s="265" t="str">
        <f>작성용!X1531</f>
        <v>-</v>
      </c>
      <c r="Q1534" s="253" t="str">
        <f>작성용!AD1531</f>
        <v>상장</v>
      </c>
      <c r="R1534" s="267">
        <f>작성용!AE1531</f>
        <v>0</v>
      </c>
      <c r="S1534" s="253" t="str">
        <f>작성용!AF1531</f>
        <v>상장</v>
      </c>
      <c r="T1534" s="268" t="str">
        <f>작성용!AG1531</f>
        <v>-</v>
      </c>
      <c r="U1534" s="268" t="str">
        <f>작성용!AH1531</f>
        <v>-</v>
      </c>
      <c r="V1534" s="252">
        <f>작성용!AA1531</f>
        <v>202411</v>
      </c>
      <c r="W1534" s="253" t="str">
        <f>작성용!AC1531</f>
        <v>[6]기타기관펀드(기초자산)</v>
      </c>
      <c r="X1534" s="253">
        <f>작성용!O1531</f>
        <v>0</v>
      </c>
      <c r="Y1534" s="253">
        <f>작성용!P1531</f>
        <v>0</v>
      </c>
      <c r="Z1534" s="253">
        <f>작성용!Q1531</f>
        <v>0</v>
      </c>
      <c r="AA1534" s="252" t="str">
        <f>작성용!AJ1531</f>
        <v>-</v>
      </c>
      <c r="AB1534" s="252">
        <f>작성용!AB1531</f>
        <v>0</v>
      </c>
    </row>
    <row r="1535" spans="1:28" s="12" customFormat="1" ht="16.5" hidden="1" customHeight="1" x14ac:dyDescent="0.3">
      <c r="A1535" s="54">
        <f>작성용!AL1532</f>
        <v>1531</v>
      </c>
      <c r="B1535" s="264" t="str">
        <f>작성용!AI1532</f>
        <v>-</v>
      </c>
      <c r="C1535" s="252" t="str">
        <f>작성용!AK1532</f>
        <v>기초자산</v>
      </c>
      <c r="D1535" s="265" t="str">
        <f>작성용!T1532</f>
        <v>사립학교교직원연금공단펀드(기초자산)</v>
      </c>
      <c r="E1535" s="253" t="str">
        <f>작성용!B1532</f>
        <v>에이티넘성장투자조합2023</v>
      </c>
      <c r="F1535" s="253" t="str">
        <f>작성용!C1532</f>
        <v>재평가</v>
      </c>
      <c r="G1535" s="253" t="str">
        <f>작성용!D1532</f>
        <v>Playground STRATEGO, L.P.</v>
      </c>
      <c r="H1535" s="266" t="str">
        <f>작성용!E1532</f>
        <v>KBP2024090040</v>
      </c>
      <c r="I1535" s="253" t="str">
        <f>작성용!F1532</f>
        <v>D06</v>
      </c>
      <c r="J1535" s="253">
        <f>작성용!G1532</f>
        <v>0</v>
      </c>
      <c r="K1535" s="253" t="str">
        <f>작성용!H1532</f>
        <v>-</v>
      </c>
      <c r="L1535" s="253" t="str">
        <f>작성용!N1532</f>
        <v>분기</v>
      </c>
      <c r="M1535" s="265" t="str">
        <f>작성용!U1532</f>
        <v>2024.09.30</v>
      </c>
      <c r="N1535" s="265">
        <f>작성용!V1532</f>
        <v>45643</v>
      </c>
      <c r="O1535" s="265" t="str">
        <f>작성용!W1532</f>
        <v>보고서제공X</v>
      </c>
      <c r="P1535" s="265" t="str">
        <f>작성용!X1532</f>
        <v>-</v>
      </c>
      <c r="Q1535" s="253" t="str">
        <f>작성용!AD1532</f>
        <v>오영석</v>
      </c>
      <c r="R1535" s="267">
        <f>작성용!AE1532</f>
        <v>0</v>
      </c>
      <c r="S1535" s="253" t="str">
        <f>작성용!AF1532</f>
        <v>오영석</v>
      </c>
      <c r="T1535" s="268" t="str">
        <f>작성용!AG1532</f>
        <v>-</v>
      </c>
      <c r="U1535" s="268" t="str">
        <f>작성용!AH1532</f>
        <v>-</v>
      </c>
      <c r="V1535" s="252">
        <f>작성용!AA1532</f>
        <v>202411</v>
      </c>
      <c r="W1535" s="253" t="str">
        <f>작성용!AC1532</f>
        <v>[6]기타기관펀드(기초자산)</v>
      </c>
      <c r="X1535" s="253">
        <f>작성용!O1532</f>
        <v>0</v>
      </c>
      <c r="Y1535" s="253">
        <f>작성용!P1532</f>
        <v>0</v>
      </c>
      <c r="Z1535" s="253">
        <f>작성용!Q1532</f>
        <v>0</v>
      </c>
      <c r="AA1535" s="252" t="str">
        <f>작성용!AJ1532</f>
        <v>-</v>
      </c>
      <c r="AB1535" s="252">
        <f>작성용!AB1532</f>
        <v>0</v>
      </c>
    </row>
    <row r="1536" spans="1:28" s="12" customFormat="1" ht="16.5" hidden="1" customHeight="1" x14ac:dyDescent="0.3">
      <c r="A1536" s="54">
        <f>작성용!AL1533</f>
        <v>1532</v>
      </c>
      <c r="B1536" s="264" t="str">
        <f>작성용!AI1533</f>
        <v>-</v>
      </c>
      <c r="C1536" s="252" t="str">
        <f>작성용!AK1533</f>
        <v>기초자산</v>
      </c>
      <c r="D1536" s="265" t="str">
        <f>작성용!T1533</f>
        <v>사립학교교직원연금공단펀드(기초자산)</v>
      </c>
      <c r="E1536" s="253" t="str">
        <f>작성용!B1533</f>
        <v>에이티넘성장투자조합2023</v>
      </c>
      <c r="F1536" s="253" t="str">
        <f>작성용!C1533</f>
        <v>재평가</v>
      </c>
      <c r="G1536" s="253" t="str">
        <f>작성용!D1533</f>
        <v>지투지바이오</v>
      </c>
      <c r="H1536" s="266">
        <f>작성용!E1533</f>
        <v>1601110451528</v>
      </c>
      <c r="I1536" s="253" t="str">
        <f>작성용!F1533</f>
        <v>A07</v>
      </c>
      <c r="J1536" s="253">
        <f>작성용!G1533</f>
        <v>0</v>
      </c>
      <c r="K1536" s="253" t="str">
        <f>작성용!H1533</f>
        <v>-</v>
      </c>
      <c r="L1536" s="253" t="str">
        <f>작성용!N1533</f>
        <v>분기</v>
      </c>
      <c r="M1536" s="265" t="str">
        <f>작성용!U1533</f>
        <v>2024.09.30</v>
      </c>
      <c r="N1536" s="265">
        <f>작성용!V1533</f>
        <v>45643</v>
      </c>
      <c r="O1536" s="265" t="str">
        <f>작성용!W1533</f>
        <v>보고서제공X</v>
      </c>
      <c r="P1536" s="265" t="str">
        <f>작성용!X1533</f>
        <v>-</v>
      </c>
      <c r="Q1536" s="253" t="str">
        <f>작성용!AD1533</f>
        <v>서동현</v>
      </c>
      <c r="R1536" s="267">
        <f>작성용!AE1533</f>
        <v>0</v>
      </c>
      <c r="S1536" s="253" t="str">
        <f>작성용!AF1533</f>
        <v>서동현</v>
      </c>
      <c r="T1536" s="268" t="str">
        <f>작성용!AG1533</f>
        <v>-</v>
      </c>
      <c r="U1536" s="268" t="str">
        <f>작성용!AH1533</f>
        <v>-</v>
      </c>
      <c r="V1536" s="252">
        <f>작성용!AA1533</f>
        <v>202411</v>
      </c>
      <c r="W1536" s="253" t="str">
        <f>작성용!AC1533</f>
        <v>[6]기타기관펀드(기초자산)</v>
      </c>
      <c r="X1536" s="253">
        <f>작성용!O1533</f>
        <v>0</v>
      </c>
      <c r="Y1536" s="253">
        <f>작성용!P1533</f>
        <v>0</v>
      </c>
      <c r="Z1536" s="253">
        <f>작성용!Q1533</f>
        <v>0</v>
      </c>
      <c r="AA1536" s="252" t="str">
        <f>작성용!AJ1533</f>
        <v>-</v>
      </c>
      <c r="AB1536" s="252">
        <f>작성용!AB1533</f>
        <v>0</v>
      </c>
    </row>
    <row r="1537" spans="1:28" s="12" customFormat="1" ht="16.5" hidden="1" customHeight="1" x14ac:dyDescent="0.3">
      <c r="A1537" s="54">
        <f>작성용!AL1534</f>
        <v>1533</v>
      </c>
      <c r="B1537" s="264" t="str">
        <f>작성용!AI1534</f>
        <v>-</v>
      </c>
      <c r="C1537" s="252" t="str">
        <f>작성용!AK1534</f>
        <v>기초자산</v>
      </c>
      <c r="D1537" s="265" t="str">
        <f>작성용!T1534</f>
        <v>사립학교교직원연금공단펀드(기초자산)</v>
      </c>
      <c r="E1537" s="253" t="str">
        <f>작성용!B1534</f>
        <v>에이티넘성장투자조합2023</v>
      </c>
      <c r="F1537" s="253" t="str">
        <f>작성용!C1534</f>
        <v>재평가</v>
      </c>
      <c r="G1537" s="253" t="str">
        <f>작성용!D1534</f>
        <v>홀리데이로보틱스</v>
      </c>
      <c r="H1537" s="266">
        <f>작성용!E1534</f>
        <v>1101118905452</v>
      </c>
      <c r="I1537" s="253" t="str">
        <f>작성용!F1534</f>
        <v>A07</v>
      </c>
      <c r="J1537" s="253">
        <f>작성용!G1534</f>
        <v>0</v>
      </c>
      <c r="K1537" s="253" t="str">
        <f>작성용!H1534</f>
        <v>-</v>
      </c>
      <c r="L1537" s="253" t="str">
        <f>작성용!N1534</f>
        <v>분기</v>
      </c>
      <c r="M1537" s="265" t="str">
        <f>작성용!U1534</f>
        <v>2024.09.30</v>
      </c>
      <c r="N1537" s="265">
        <f>작성용!V1534</f>
        <v>45643</v>
      </c>
      <c r="O1537" s="265" t="str">
        <f>작성용!W1534</f>
        <v>보고서제공X</v>
      </c>
      <c r="P1537" s="265" t="str">
        <f>작성용!X1534</f>
        <v>-</v>
      </c>
      <c r="Q1537" s="253" t="str">
        <f>작성용!AD1534</f>
        <v>이상민</v>
      </c>
      <c r="R1537" s="267">
        <f>작성용!AE1534</f>
        <v>0</v>
      </c>
      <c r="S1537" s="253" t="str">
        <f>작성용!AF1534</f>
        <v>이상민</v>
      </c>
      <c r="T1537" s="268" t="str">
        <f>작성용!AG1534</f>
        <v>-</v>
      </c>
      <c r="U1537" s="268" t="str">
        <f>작성용!AH1534</f>
        <v>-</v>
      </c>
      <c r="V1537" s="252">
        <f>작성용!AA1534</f>
        <v>202411</v>
      </c>
      <c r="W1537" s="253" t="str">
        <f>작성용!AC1534</f>
        <v>[6]기타기관펀드(기초자산)</v>
      </c>
      <c r="X1537" s="253">
        <f>작성용!O1534</f>
        <v>0</v>
      </c>
      <c r="Y1537" s="253">
        <f>작성용!P1534</f>
        <v>0</v>
      </c>
      <c r="Z1537" s="253">
        <f>작성용!Q1534</f>
        <v>0</v>
      </c>
      <c r="AA1537" s="252" t="str">
        <f>작성용!AJ1534</f>
        <v>-</v>
      </c>
      <c r="AB1537" s="252">
        <f>작성용!AB1534</f>
        <v>0</v>
      </c>
    </row>
    <row r="1538" spans="1:28" s="12" customFormat="1" ht="16.5" hidden="1" customHeight="1" x14ac:dyDescent="0.3">
      <c r="A1538" s="54">
        <f>작성용!AL1535</f>
        <v>1534</v>
      </c>
      <c r="B1538" s="264" t="str">
        <f>작성용!AI1535</f>
        <v>-</v>
      </c>
      <c r="C1538" s="252" t="str">
        <f>작성용!AK1535</f>
        <v>기초자산</v>
      </c>
      <c r="D1538" s="265" t="str">
        <f>작성용!T1535</f>
        <v>사립학교교직원연금공단펀드(기초자산)</v>
      </c>
      <c r="E1538" s="253" t="str">
        <f>작성용!B1535</f>
        <v>에이티넘성장투자조합2023</v>
      </c>
      <c r="F1538" s="253" t="str">
        <f>작성용!C1535</f>
        <v>재평가</v>
      </c>
      <c r="G1538" s="253" t="str">
        <f>작성용!D1535</f>
        <v>오픈엣지테크놀로지</v>
      </c>
      <c r="H1538" s="266">
        <f>작성용!E1535</f>
        <v>1311110501435</v>
      </c>
      <c r="I1538" s="253" t="str">
        <f>작성용!F1535</f>
        <v>A05</v>
      </c>
      <c r="J1538" s="253">
        <f>작성용!G1535</f>
        <v>0</v>
      </c>
      <c r="K1538" s="253" t="str">
        <f>작성용!H1535</f>
        <v>-</v>
      </c>
      <c r="L1538" s="253" t="str">
        <f>작성용!N1535</f>
        <v>분기</v>
      </c>
      <c r="M1538" s="265" t="str">
        <f>작성용!U1535</f>
        <v>2024.09.30</v>
      </c>
      <c r="N1538" s="265">
        <f>작성용!V1535</f>
        <v>45643</v>
      </c>
      <c r="O1538" s="265" t="str">
        <f>작성용!W1535</f>
        <v>보고서제공X</v>
      </c>
      <c r="P1538" s="265" t="str">
        <f>작성용!X1535</f>
        <v>-</v>
      </c>
      <c r="Q1538" s="253" t="str">
        <f>작성용!AD1535</f>
        <v>상장</v>
      </c>
      <c r="R1538" s="267">
        <f>작성용!AE1535</f>
        <v>0</v>
      </c>
      <c r="S1538" s="253" t="str">
        <f>작성용!AF1535</f>
        <v>상장</v>
      </c>
      <c r="T1538" s="268" t="str">
        <f>작성용!AG1535</f>
        <v>-</v>
      </c>
      <c r="U1538" s="268" t="str">
        <f>작성용!AH1535</f>
        <v>-</v>
      </c>
      <c r="V1538" s="252">
        <f>작성용!AA1535</f>
        <v>202411</v>
      </c>
      <c r="W1538" s="253" t="str">
        <f>작성용!AC1535</f>
        <v>[6]기타기관펀드(기초자산)</v>
      </c>
      <c r="X1538" s="253">
        <f>작성용!O1535</f>
        <v>0</v>
      </c>
      <c r="Y1538" s="253">
        <f>작성용!P1535</f>
        <v>0</v>
      </c>
      <c r="Z1538" s="253">
        <f>작성용!Q1535</f>
        <v>0</v>
      </c>
      <c r="AA1538" s="252" t="str">
        <f>작성용!AJ1535</f>
        <v>-</v>
      </c>
      <c r="AB1538" s="252">
        <f>작성용!AB1535</f>
        <v>0</v>
      </c>
    </row>
    <row r="1539" spans="1:28" s="12" customFormat="1" ht="16.5" hidden="1" customHeight="1" x14ac:dyDescent="0.3">
      <c r="A1539" s="54">
        <f>작성용!AL1536</f>
        <v>1535</v>
      </c>
      <c r="B1539" s="264" t="str">
        <f>작성용!AI1536</f>
        <v>-</v>
      </c>
      <c r="C1539" s="252" t="str">
        <f>작성용!AK1536</f>
        <v>기초자산</v>
      </c>
      <c r="D1539" s="265" t="str">
        <f>작성용!T1536</f>
        <v>사립학교교직원연금공단펀드(기초자산)</v>
      </c>
      <c r="E1539" s="253" t="str">
        <f>작성용!B1536</f>
        <v>에이티넘성장투자조합2023</v>
      </c>
      <c r="F1539" s="253" t="str">
        <f>작성용!C1536</f>
        <v>재평가</v>
      </c>
      <c r="G1539" s="253" t="str">
        <f>작성용!D1536</f>
        <v>아우름플래닛</v>
      </c>
      <c r="H1539" s="266">
        <f>작성용!E1536</f>
        <v>1101114970649</v>
      </c>
      <c r="I1539" s="253" t="str">
        <f>작성용!F1536</f>
        <v>A05</v>
      </c>
      <c r="J1539" s="253">
        <f>작성용!G1536</f>
        <v>0</v>
      </c>
      <c r="K1539" s="253" t="str">
        <f>작성용!H1536</f>
        <v>-</v>
      </c>
      <c r="L1539" s="253" t="str">
        <f>작성용!N1536</f>
        <v>분기</v>
      </c>
      <c r="M1539" s="265" t="str">
        <f>작성용!U1536</f>
        <v>2024.09.30</v>
      </c>
      <c r="N1539" s="265">
        <f>작성용!V1536</f>
        <v>45643</v>
      </c>
      <c r="O1539" s="265" t="str">
        <f>작성용!W1536</f>
        <v>보고서제공X</v>
      </c>
      <c r="P1539" s="265" t="str">
        <f>작성용!X1536</f>
        <v>-</v>
      </c>
      <c r="Q1539" s="253" t="str">
        <f>작성용!AD1536</f>
        <v>오영석</v>
      </c>
      <c r="R1539" s="267">
        <f>작성용!AE1536</f>
        <v>0</v>
      </c>
      <c r="S1539" s="253" t="str">
        <f>작성용!AF1536</f>
        <v>오영석</v>
      </c>
      <c r="T1539" s="268" t="str">
        <f>작성용!AG1536</f>
        <v>-</v>
      </c>
      <c r="U1539" s="268" t="str">
        <f>작성용!AH1536</f>
        <v>-</v>
      </c>
      <c r="V1539" s="252">
        <f>작성용!AA1536</f>
        <v>202411</v>
      </c>
      <c r="W1539" s="253" t="str">
        <f>작성용!AC1536</f>
        <v>[6]기타기관펀드(기초자산)</v>
      </c>
      <c r="X1539" s="253">
        <f>작성용!O1536</f>
        <v>0</v>
      </c>
      <c r="Y1539" s="253">
        <f>작성용!P1536</f>
        <v>0</v>
      </c>
      <c r="Z1539" s="253">
        <f>작성용!Q1536</f>
        <v>0</v>
      </c>
      <c r="AA1539" s="252" t="str">
        <f>작성용!AJ1536</f>
        <v>-</v>
      </c>
      <c r="AB1539" s="252">
        <f>작성용!AB1536</f>
        <v>0</v>
      </c>
    </row>
    <row r="1540" spans="1:28" s="12" customFormat="1" ht="16.5" hidden="1" customHeight="1" x14ac:dyDescent="0.3">
      <c r="A1540" s="54">
        <f>작성용!AL1537</f>
        <v>1536</v>
      </c>
      <c r="B1540" s="264" t="str">
        <f>작성용!AI1537</f>
        <v>-</v>
      </c>
      <c r="C1540" s="252" t="str">
        <f>작성용!AK1537</f>
        <v>기초자산</v>
      </c>
      <c r="D1540" s="265" t="str">
        <f>작성용!T1537</f>
        <v>사립학교교직원연금공단펀드(기초자산)</v>
      </c>
      <c r="E1540" s="253" t="str">
        <f>작성용!B1537</f>
        <v>에이티넘성장투자조합2023</v>
      </c>
      <c r="F1540" s="253" t="str">
        <f>작성용!C1537</f>
        <v>재평가</v>
      </c>
      <c r="G1540" s="253" t="str">
        <f>작성용!D1537</f>
        <v>메딕콘</v>
      </c>
      <c r="H1540" s="266">
        <f>작성용!E1537</f>
        <v>1101113521609</v>
      </c>
      <c r="I1540" s="253" t="str">
        <f>작성용!F1537</f>
        <v>A07</v>
      </c>
      <c r="J1540" s="253">
        <f>작성용!G1537</f>
        <v>0</v>
      </c>
      <c r="K1540" s="253" t="str">
        <f>작성용!H1537</f>
        <v>-</v>
      </c>
      <c r="L1540" s="253" t="str">
        <f>작성용!N1537</f>
        <v>분기</v>
      </c>
      <c r="M1540" s="265" t="str">
        <f>작성용!U1537</f>
        <v>2024.09.30</v>
      </c>
      <c r="N1540" s="265">
        <f>작성용!V1537</f>
        <v>45643</v>
      </c>
      <c r="O1540" s="265" t="str">
        <f>작성용!W1537</f>
        <v>보고서제공X</v>
      </c>
      <c r="P1540" s="265" t="str">
        <f>작성용!X1537</f>
        <v>-</v>
      </c>
      <c r="Q1540" s="253" t="str">
        <f>작성용!AD1537</f>
        <v>서경덕</v>
      </c>
      <c r="R1540" s="267">
        <f>작성용!AE1537</f>
        <v>0</v>
      </c>
      <c r="S1540" s="253" t="str">
        <f>작성용!AF1537</f>
        <v>서경덕</v>
      </c>
      <c r="T1540" s="268" t="str">
        <f>작성용!AG1537</f>
        <v>-</v>
      </c>
      <c r="U1540" s="268" t="str">
        <f>작성용!AH1537</f>
        <v>-</v>
      </c>
      <c r="V1540" s="252">
        <f>작성용!AA1537</f>
        <v>202411</v>
      </c>
      <c r="W1540" s="253" t="str">
        <f>작성용!AC1537</f>
        <v>[6]기타기관펀드(기초자산)</v>
      </c>
      <c r="X1540" s="253">
        <f>작성용!O1537</f>
        <v>0</v>
      </c>
      <c r="Y1540" s="253">
        <f>작성용!P1537</f>
        <v>0</v>
      </c>
      <c r="Z1540" s="253">
        <f>작성용!Q1537</f>
        <v>0</v>
      </c>
      <c r="AA1540" s="252" t="str">
        <f>작성용!AJ1537</f>
        <v>-</v>
      </c>
      <c r="AB1540" s="252">
        <f>작성용!AB1537</f>
        <v>0</v>
      </c>
    </row>
    <row r="1541" spans="1:28" s="12" customFormat="1" ht="16.5" hidden="1" customHeight="1" x14ac:dyDescent="0.3">
      <c r="A1541" s="54">
        <f>작성용!AL1538</f>
        <v>1537</v>
      </c>
      <c r="B1541" s="264" t="str">
        <f>작성용!AI1538</f>
        <v>-</v>
      </c>
      <c r="C1541" s="252" t="str">
        <f>작성용!AK1538</f>
        <v>기초자산</v>
      </c>
      <c r="D1541" s="265" t="str">
        <f>작성용!T1538</f>
        <v>사립학교교직원연금공단펀드(기초자산)</v>
      </c>
      <c r="E1541" s="253" t="str">
        <f>작성용!B1538</f>
        <v>에이티넘성장투자조합2023</v>
      </c>
      <c r="F1541" s="253" t="str">
        <f>작성용!C1538</f>
        <v>재평가</v>
      </c>
      <c r="G1541" s="253" t="str">
        <f>작성용!D1538</f>
        <v>TimeTree, Inc.</v>
      </c>
      <c r="H1541" s="266" t="str">
        <f>작성용!E1538</f>
        <v>KBP2021110044</v>
      </c>
      <c r="I1541" s="253" t="str">
        <f>작성용!F1538</f>
        <v>A07</v>
      </c>
      <c r="J1541" s="253">
        <f>작성용!G1538</f>
        <v>0</v>
      </c>
      <c r="K1541" s="253" t="str">
        <f>작성용!H1538</f>
        <v>-</v>
      </c>
      <c r="L1541" s="253" t="str">
        <f>작성용!N1538</f>
        <v>분기</v>
      </c>
      <c r="M1541" s="265" t="str">
        <f>작성용!U1538</f>
        <v>2024.09.30</v>
      </c>
      <c r="N1541" s="265">
        <f>작성용!V1538</f>
        <v>45643</v>
      </c>
      <c r="O1541" s="265" t="str">
        <f>작성용!W1538</f>
        <v>보고서제공X</v>
      </c>
      <c r="P1541" s="265" t="str">
        <f>작성용!X1538</f>
        <v>-</v>
      </c>
      <c r="Q1541" s="253" t="str">
        <f>작성용!AD1538</f>
        <v>신원준</v>
      </c>
      <c r="R1541" s="267">
        <f>작성용!AE1538</f>
        <v>0</v>
      </c>
      <c r="S1541" s="253" t="str">
        <f>작성용!AF1538</f>
        <v>신원준</v>
      </c>
      <c r="T1541" s="268" t="str">
        <f>작성용!AG1538</f>
        <v>-</v>
      </c>
      <c r="U1541" s="268" t="str">
        <f>작성용!AH1538</f>
        <v>-</v>
      </c>
      <c r="V1541" s="252">
        <f>작성용!AA1538</f>
        <v>202411</v>
      </c>
      <c r="W1541" s="253" t="str">
        <f>작성용!AC1538</f>
        <v>[6]기타기관펀드(기초자산)</v>
      </c>
      <c r="X1541" s="253">
        <f>작성용!O1538</f>
        <v>0</v>
      </c>
      <c r="Y1541" s="253">
        <f>작성용!P1538</f>
        <v>0</v>
      </c>
      <c r="Z1541" s="253">
        <f>작성용!Q1538</f>
        <v>0</v>
      </c>
      <c r="AA1541" s="252" t="str">
        <f>작성용!AJ1538</f>
        <v>-</v>
      </c>
      <c r="AB1541" s="252">
        <f>작성용!AB1538</f>
        <v>0</v>
      </c>
    </row>
    <row r="1542" spans="1:28" s="12" customFormat="1" ht="16.5" hidden="1" customHeight="1" x14ac:dyDescent="0.3">
      <c r="A1542" s="54">
        <f>작성용!AL1539</f>
        <v>1538</v>
      </c>
      <c r="B1542" s="264" t="str">
        <f>작성용!AI1539</f>
        <v>-</v>
      </c>
      <c r="C1542" s="252" t="str">
        <f>작성용!AK1539</f>
        <v>기초자산</v>
      </c>
      <c r="D1542" s="265" t="str">
        <f>작성용!T1539</f>
        <v>사립학교교직원연금공단펀드(기초자산)</v>
      </c>
      <c r="E1542" s="253" t="str">
        <f>작성용!B1539</f>
        <v>LB혁신성장펀드2</v>
      </c>
      <c r="F1542" s="253" t="str">
        <f>작성용!C1539</f>
        <v>재평가</v>
      </c>
      <c r="G1542" s="253" t="str">
        <f>작성용!D1539</f>
        <v xml:space="preserve">긴트 </v>
      </c>
      <c r="H1542" s="266">
        <f>작성용!E1539</f>
        <v>1341110422646</v>
      </c>
      <c r="I1542" s="253" t="str">
        <f>작성용!F1539</f>
        <v xml:space="preserve">A07 </v>
      </c>
      <c r="J1542" s="253">
        <f>작성용!G1539</f>
        <v>0</v>
      </c>
      <c r="K1542" s="253" t="str">
        <f>작성용!H1539</f>
        <v>-</v>
      </c>
      <c r="L1542" s="253" t="str">
        <f>작성용!N1539</f>
        <v>분기</v>
      </c>
      <c r="M1542" s="265" t="str">
        <f>작성용!U1539</f>
        <v>2024.09.30</v>
      </c>
      <c r="N1542" s="265">
        <f>작성용!V1539</f>
        <v>45643</v>
      </c>
      <c r="O1542" s="265" t="str">
        <f>작성용!W1539</f>
        <v>보고서제공X</v>
      </c>
      <c r="P1542" s="265" t="str">
        <f>작성용!X1539</f>
        <v>-</v>
      </c>
      <c r="Q1542" s="253" t="str">
        <f>작성용!AD1539</f>
        <v>정재형</v>
      </c>
      <c r="R1542" s="267">
        <f>작성용!AE1539</f>
        <v>0</v>
      </c>
      <c r="S1542" s="253" t="str">
        <f>작성용!AF1539</f>
        <v>정재형</v>
      </c>
      <c r="T1542" s="268" t="str">
        <f>작성용!AG1539</f>
        <v>-</v>
      </c>
      <c r="U1542" s="268" t="str">
        <f>작성용!AH1539</f>
        <v>-</v>
      </c>
      <c r="V1542" s="252">
        <f>작성용!AA1539</f>
        <v>202411</v>
      </c>
      <c r="W1542" s="253" t="str">
        <f>작성용!AC1539</f>
        <v>[6]기타기관펀드(기초자산)</v>
      </c>
      <c r="X1542" s="253">
        <f>작성용!O1539</f>
        <v>0</v>
      </c>
      <c r="Y1542" s="253">
        <f>작성용!P1539</f>
        <v>0</v>
      </c>
      <c r="Z1542" s="253">
        <f>작성용!Q1539</f>
        <v>0</v>
      </c>
      <c r="AA1542" s="252" t="str">
        <f>작성용!AJ1539</f>
        <v>-</v>
      </c>
      <c r="AB1542" s="252">
        <f>작성용!AB1539</f>
        <v>0</v>
      </c>
    </row>
    <row r="1543" spans="1:28" s="12" customFormat="1" ht="16.5" hidden="1" customHeight="1" x14ac:dyDescent="0.3">
      <c r="A1543" s="54">
        <f>작성용!AL1540</f>
        <v>1539</v>
      </c>
      <c r="B1543" s="264" t="str">
        <f>작성용!AI1540</f>
        <v>-</v>
      </c>
      <c r="C1543" s="252" t="str">
        <f>작성용!AK1540</f>
        <v>기초자산</v>
      </c>
      <c r="D1543" s="265" t="str">
        <f>작성용!T1540</f>
        <v>사립학교교직원연금공단펀드(기초자산)</v>
      </c>
      <c r="E1543" s="253" t="str">
        <f>작성용!B1540</f>
        <v>LB혁신성장펀드2</v>
      </c>
      <c r="F1543" s="253" t="str">
        <f>작성용!C1540</f>
        <v>재평가</v>
      </c>
      <c r="G1543" s="253" t="str">
        <f>작성용!D1540</f>
        <v xml:space="preserve">긴트 </v>
      </c>
      <c r="H1543" s="266">
        <f>작성용!E1540</f>
        <v>1341110422646</v>
      </c>
      <c r="I1543" s="253" t="str">
        <f>작성용!F1540</f>
        <v xml:space="preserve">A01 </v>
      </c>
      <c r="J1543" s="253">
        <f>작성용!G1540</f>
        <v>0</v>
      </c>
      <c r="K1543" s="253" t="str">
        <f>작성용!H1540</f>
        <v>-</v>
      </c>
      <c r="L1543" s="253" t="str">
        <f>작성용!N1540</f>
        <v>분기</v>
      </c>
      <c r="M1543" s="265" t="str">
        <f>작성용!U1540</f>
        <v>2024.09.30</v>
      </c>
      <c r="N1543" s="265">
        <f>작성용!V1540</f>
        <v>45643</v>
      </c>
      <c r="O1543" s="265" t="str">
        <f>작성용!W1540</f>
        <v>보고서제공X</v>
      </c>
      <c r="P1543" s="265" t="str">
        <f>작성용!X1540</f>
        <v>-</v>
      </c>
      <c r="Q1543" s="253" t="str">
        <f>작성용!AD1540</f>
        <v>정재형</v>
      </c>
      <c r="R1543" s="267">
        <f>작성용!AE1540</f>
        <v>0</v>
      </c>
      <c r="S1543" s="253" t="str">
        <f>작성용!AF1540</f>
        <v>정재형</v>
      </c>
      <c r="T1543" s="268" t="str">
        <f>작성용!AG1540</f>
        <v>-</v>
      </c>
      <c r="U1543" s="268" t="str">
        <f>작성용!AH1540</f>
        <v>-</v>
      </c>
      <c r="V1543" s="252">
        <f>작성용!AA1540</f>
        <v>202411</v>
      </c>
      <c r="W1543" s="253" t="str">
        <f>작성용!AC1540</f>
        <v>[6]기타기관펀드(기초자산)</v>
      </c>
      <c r="X1543" s="253">
        <f>작성용!O1540</f>
        <v>0</v>
      </c>
      <c r="Y1543" s="253">
        <f>작성용!P1540</f>
        <v>0</v>
      </c>
      <c r="Z1543" s="253">
        <f>작성용!Q1540</f>
        <v>0</v>
      </c>
      <c r="AA1543" s="252" t="str">
        <f>작성용!AJ1540</f>
        <v>-</v>
      </c>
      <c r="AB1543" s="252">
        <f>작성용!AB1540</f>
        <v>0</v>
      </c>
    </row>
    <row r="1544" spans="1:28" s="12" customFormat="1" ht="16.5" hidden="1" customHeight="1" x14ac:dyDescent="0.3">
      <c r="A1544" s="54">
        <f>작성용!AL1541</f>
        <v>1540</v>
      </c>
      <c r="B1544" s="264" t="str">
        <f>작성용!AI1541</f>
        <v>-</v>
      </c>
      <c r="C1544" s="252" t="str">
        <f>작성용!AK1541</f>
        <v>기초자산</v>
      </c>
      <c r="D1544" s="265" t="str">
        <f>작성용!T1541</f>
        <v>사립학교교직원연금공단펀드(기초자산)</v>
      </c>
      <c r="E1544" s="253" t="str">
        <f>작성용!B1541</f>
        <v>LB혁신성장펀드2</v>
      </c>
      <c r="F1544" s="253" t="str">
        <f>작성용!C1541</f>
        <v>재평가</v>
      </c>
      <c r="G1544" s="253" t="str">
        <f>작성용!D1541</f>
        <v>이큐브랩</v>
      </c>
      <c r="H1544" s="266">
        <f>작성용!E1541</f>
        <v>1101114638429</v>
      </c>
      <c r="I1544" s="253" t="str">
        <f>작성용!F1541</f>
        <v>A07</v>
      </c>
      <c r="J1544" s="253">
        <f>작성용!G1541</f>
        <v>2</v>
      </c>
      <c r="K1544" s="253" t="str">
        <f>작성용!H1541</f>
        <v>-</v>
      </c>
      <c r="L1544" s="253" t="str">
        <f>작성용!N1541</f>
        <v>분기</v>
      </c>
      <c r="M1544" s="265" t="str">
        <f>작성용!U1541</f>
        <v>2024.09.30</v>
      </c>
      <c r="N1544" s="265">
        <f>작성용!V1541</f>
        <v>45643</v>
      </c>
      <c r="O1544" s="265" t="str">
        <f>작성용!W1541</f>
        <v>보고서제공X</v>
      </c>
      <c r="P1544" s="265" t="str">
        <f>작성용!X1541</f>
        <v>-</v>
      </c>
      <c r="Q1544" s="253" t="str">
        <f>작성용!AD1541</f>
        <v>이문수</v>
      </c>
      <c r="R1544" s="267">
        <f>작성용!AE1541</f>
        <v>0</v>
      </c>
      <c r="S1544" s="253" t="str">
        <f>작성용!AF1541</f>
        <v>이문수</v>
      </c>
      <c r="T1544" s="268" t="str">
        <f>작성용!AG1541</f>
        <v>-</v>
      </c>
      <c r="U1544" s="268" t="str">
        <f>작성용!AH1541</f>
        <v>-</v>
      </c>
      <c r="V1544" s="252">
        <f>작성용!AA1541</f>
        <v>202411</v>
      </c>
      <c r="W1544" s="253" t="str">
        <f>작성용!AC1541</f>
        <v>[6]기타기관펀드(기초자산)</v>
      </c>
      <c r="X1544" s="253">
        <f>작성용!O1541</f>
        <v>0</v>
      </c>
      <c r="Y1544" s="253">
        <f>작성용!P1541</f>
        <v>0</v>
      </c>
      <c r="Z1544" s="253">
        <f>작성용!Q1541</f>
        <v>0</v>
      </c>
      <c r="AA1544" s="252" t="str">
        <f>작성용!AJ1541</f>
        <v>-</v>
      </c>
      <c r="AB1544" s="252">
        <f>작성용!AB1541</f>
        <v>0</v>
      </c>
    </row>
    <row r="1545" spans="1:28" s="12" customFormat="1" ht="16.5" hidden="1" customHeight="1" x14ac:dyDescent="0.3">
      <c r="A1545" s="54">
        <f>작성용!AL1542</f>
        <v>1541</v>
      </c>
      <c r="B1545" s="264" t="str">
        <f>작성용!AI1542</f>
        <v>-</v>
      </c>
      <c r="C1545" s="252" t="str">
        <f>작성용!AK1542</f>
        <v>기초자산</v>
      </c>
      <c r="D1545" s="265" t="str">
        <f>작성용!T1542</f>
        <v>사립학교교직원연금공단펀드(기초자산)</v>
      </c>
      <c r="E1545" s="253" t="str">
        <f>작성용!B1542</f>
        <v>LB혁신성장펀드2</v>
      </c>
      <c r="F1545" s="253" t="str">
        <f>작성용!C1542</f>
        <v>재평가</v>
      </c>
      <c r="G1545" s="253" t="str">
        <f>작성용!D1542</f>
        <v>이큐브랩</v>
      </c>
      <c r="H1545" s="266">
        <f>작성용!E1542</f>
        <v>1101114638429</v>
      </c>
      <c r="I1545" s="253" t="str">
        <f>작성용!F1542</f>
        <v>D02</v>
      </c>
      <c r="J1545" s="253">
        <f>작성용!G1542</f>
        <v>0</v>
      </c>
      <c r="K1545" s="253" t="str">
        <f>작성용!H1542</f>
        <v>-</v>
      </c>
      <c r="L1545" s="253" t="str">
        <f>작성용!N1542</f>
        <v>분기</v>
      </c>
      <c r="M1545" s="265" t="str">
        <f>작성용!U1542</f>
        <v>2024.09.30</v>
      </c>
      <c r="N1545" s="265">
        <f>작성용!V1542</f>
        <v>45643</v>
      </c>
      <c r="O1545" s="265" t="str">
        <f>작성용!W1542</f>
        <v>보고서제공X</v>
      </c>
      <c r="P1545" s="265" t="str">
        <f>작성용!X1542</f>
        <v>-</v>
      </c>
      <c r="Q1545" s="253" t="str">
        <f>작성용!AD1542</f>
        <v>이문수</v>
      </c>
      <c r="R1545" s="267">
        <f>작성용!AE1542</f>
        <v>0</v>
      </c>
      <c r="S1545" s="253" t="str">
        <f>작성용!AF1542</f>
        <v>이문수</v>
      </c>
      <c r="T1545" s="268" t="str">
        <f>작성용!AG1542</f>
        <v>-</v>
      </c>
      <c r="U1545" s="268" t="str">
        <f>작성용!AH1542</f>
        <v>-</v>
      </c>
      <c r="V1545" s="252">
        <f>작성용!AA1542</f>
        <v>202411</v>
      </c>
      <c r="W1545" s="253" t="str">
        <f>작성용!AC1542</f>
        <v>[6]기타기관펀드(기초자산)</v>
      </c>
      <c r="X1545" s="253">
        <f>작성용!O1542</f>
        <v>0</v>
      </c>
      <c r="Y1545" s="253">
        <f>작성용!P1542</f>
        <v>0</v>
      </c>
      <c r="Z1545" s="253">
        <f>작성용!Q1542</f>
        <v>0</v>
      </c>
      <c r="AA1545" s="252" t="str">
        <f>작성용!AJ1542</f>
        <v>-</v>
      </c>
      <c r="AB1545" s="252">
        <f>작성용!AB1542</f>
        <v>0</v>
      </c>
    </row>
    <row r="1546" spans="1:28" s="12" customFormat="1" ht="16.5" hidden="1" customHeight="1" x14ac:dyDescent="0.3">
      <c r="A1546" s="54">
        <f>작성용!AL1543</f>
        <v>1542</v>
      </c>
      <c r="B1546" s="264" t="str">
        <f>작성용!AI1543</f>
        <v>-</v>
      </c>
      <c r="C1546" s="252" t="str">
        <f>작성용!AK1543</f>
        <v>기초자산</v>
      </c>
      <c r="D1546" s="265" t="str">
        <f>작성용!T1543</f>
        <v>사립학교교직원연금공단펀드(기초자산)</v>
      </c>
      <c r="E1546" s="253" t="str">
        <f>작성용!B1543</f>
        <v>LB혁신성장펀드2</v>
      </c>
      <c r="F1546" s="253" t="str">
        <f>작성용!C1543</f>
        <v>재평가</v>
      </c>
      <c r="G1546" s="253" t="str">
        <f>작성용!D1543</f>
        <v>비욘드허니컴</v>
      </c>
      <c r="H1546" s="266">
        <f>작성용!E1543</f>
        <v>1101117561479</v>
      </c>
      <c r="I1546" s="253" t="str">
        <f>작성용!F1543</f>
        <v>A07</v>
      </c>
      <c r="J1546" s="253">
        <f>작성용!G1543</f>
        <v>0</v>
      </c>
      <c r="K1546" s="253" t="str">
        <f>작성용!H1543</f>
        <v>-</v>
      </c>
      <c r="L1546" s="253" t="str">
        <f>작성용!N1543</f>
        <v>분기</v>
      </c>
      <c r="M1546" s="265" t="str">
        <f>작성용!U1543</f>
        <v>2024.09.30</v>
      </c>
      <c r="N1546" s="265">
        <f>작성용!V1543</f>
        <v>45643</v>
      </c>
      <c r="O1546" s="265" t="str">
        <f>작성용!W1543</f>
        <v>보고서제공X</v>
      </c>
      <c r="P1546" s="265" t="str">
        <f>작성용!X1543</f>
        <v>-</v>
      </c>
      <c r="Q1546" s="253" t="str">
        <f>작성용!AD1543</f>
        <v>백형진</v>
      </c>
      <c r="R1546" s="267">
        <f>작성용!AE1543</f>
        <v>0</v>
      </c>
      <c r="S1546" s="253" t="str">
        <f>작성용!AF1543</f>
        <v>백형진</v>
      </c>
      <c r="T1546" s="268" t="str">
        <f>작성용!AG1543</f>
        <v>-</v>
      </c>
      <c r="U1546" s="268" t="str">
        <f>작성용!AH1543</f>
        <v>-</v>
      </c>
      <c r="V1546" s="252">
        <f>작성용!AA1543</f>
        <v>202411</v>
      </c>
      <c r="W1546" s="253" t="str">
        <f>작성용!AC1543</f>
        <v>[6]기타기관펀드(기초자산)</v>
      </c>
      <c r="X1546" s="253">
        <f>작성용!O1543</f>
        <v>0</v>
      </c>
      <c r="Y1546" s="253">
        <f>작성용!P1543</f>
        <v>0</v>
      </c>
      <c r="Z1546" s="253">
        <f>작성용!Q1543</f>
        <v>0</v>
      </c>
      <c r="AA1546" s="252" t="str">
        <f>작성용!AJ1543</f>
        <v>-</v>
      </c>
      <c r="AB1546" s="252">
        <f>작성용!AB1543</f>
        <v>0</v>
      </c>
    </row>
    <row r="1547" spans="1:28" s="12" customFormat="1" ht="16.5" customHeight="1" x14ac:dyDescent="0.3">
      <c r="A1547" s="54">
        <f>작성용!AL1818</f>
        <v>1817</v>
      </c>
      <c r="B1547" s="264" t="str">
        <f>작성용!AI1818</f>
        <v>-</v>
      </c>
      <c r="C1547" s="252" t="str">
        <f>작성용!AK1818</f>
        <v>기초자산</v>
      </c>
      <c r="D1547" s="265" t="str">
        <f>작성용!T1818</f>
        <v>사립학교교직원연금공단펀드(기초자산)</v>
      </c>
      <c r="E1547" s="253" t="str">
        <f>작성용!B1818</f>
        <v>서울투자성장산업벤처조합</v>
      </c>
      <c r="F1547" s="253" t="str">
        <f>작성용!C1818</f>
        <v>재평가</v>
      </c>
      <c r="G1547" s="253" t="str">
        <f>작성용!D1818</f>
        <v>뷰온</v>
      </c>
      <c r="H1547" s="266">
        <f>작성용!E1818</f>
        <v>1341110497855</v>
      </c>
      <c r="I1547" s="253" t="str">
        <f>작성용!F1818</f>
        <v>A07</v>
      </c>
      <c r="J1547" s="253">
        <f>작성용!G1818</f>
        <v>0</v>
      </c>
      <c r="K1547" s="253" t="str">
        <f>작성용!H1818</f>
        <v>-</v>
      </c>
      <c r="L1547" s="253" t="str">
        <f>작성용!N1818</f>
        <v>미정</v>
      </c>
      <c r="M1547" s="265" t="str">
        <f>작성용!U1818</f>
        <v>2024.09.30</v>
      </c>
      <c r="N1547" s="265">
        <f>작성용!V1818</f>
        <v>45643</v>
      </c>
      <c r="O1547" s="265" t="str">
        <f>작성용!W1818</f>
        <v>보고서제공X</v>
      </c>
      <c r="P1547" s="265" t="str">
        <f>작성용!X1818</f>
        <v>-</v>
      </c>
      <c r="Q1547" s="253" t="str">
        <f>작성용!AD1818</f>
        <v>채동우</v>
      </c>
      <c r="R1547" s="267">
        <f>작성용!AE1818</f>
        <v>0.4</v>
      </c>
      <c r="S1547" s="253" t="str">
        <f>작성용!AF1818</f>
        <v>채동우</v>
      </c>
      <c r="T1547" s="268" t="str">
        <f>작성용!AG1818</f>
        <v>-</v>
      </c>
      <c r="U1547" s="268" t="str">
        <f>작성용!AH1818</f>
        <v>-</v>
      </c>
      <c r="V1547" s="252">
        <f>작성용!AA1818</f>
        <v>202411</v>
      </c>
      <c r="W1547" s="253" t="str">
        <f>작성용!AC1818</f>
        <v>[6]기타기관펀드(기초자산)</v>
      </c>
      <c r="X1547" s="253">
        <f>작성용!O1818</f>
        <v>0</v>
      </c>
      <c r="Y1547" s="253">
        <f>작성용!P1818</f>
        <v>0</v>
      </c>
      <c r="Z1547" s="253">
        <f>작성용!Q1818</f>
        <v>0</v>
      </c>
      <c r="AA1547" s="252" t="str">
        <f>작성용!AJ1818</f>
        <v>-</v>
      </c>
      <c r="AB1547" s="252">
        <f>작성용!AB1818</f>
        <v>0</v>
      </c>
    </row>
    <row r="1548" spans="1:28" s="12" customFormat="1" ht="16.5" customHeight="1" x14ac:dyDescent="0.3">
      <c r="A1548" s="54">
        <f>작성용!AL1820</f>
        <v>1819</v>
      </c>
      <c r="B1548" s="264" t="str">
        <f>작성용!AI1820</f>
        <v>-</v>
      </c>
      <c r="C1548" s="252" t="str">
        <f>작성용!AK1820</f>
        <v>기초자산</v>
      </c>
      <c r="D1548" s="265" t="str">
        <f>작성용!T1820</f>
        <v>사립학교교직원연금공단펀드(기초자산)</v>
      </c>
      <c r="E1548" s="253" t="str">
        <f>작성용!B1820</f>
        <v>코스톤성장전략엠앤에이사모투자</v>
      </c>
      <c r="F1548" s="253" t="str">
        <f>작성용!C1820</f>
        <v>재평가</v>
      </c>
      <c r="G1548" s="253" t="str">
        <f>작성용!D1820</f>
        <v>디앤티</v>
      </c>
      <c r="H1548" s="266">
        <f>작성용!E1820</f>
        <v>1601110247430</v>
      </c>
      <c r="I1548" s="253" t="str">
        <f>작성용!F1820</f>
        <v>A01</v>
      </c>
      <c r="J1548" s="253">
        <f>작성용!G1820</f>
        <v>0</v>
      </c>
      <c r="K1548" s="253" t="str">
        <f>작성용!H1820</f>
        <v>-</v>
      </c>
      <c r="L1548" s="253" t="str">
        <f>작성용!N1820</f>
        <v xml:space="preserve">반기 </v>
      </c>
      <c r="M1548" s="265" t="str">
        <f>작성용!U1820</f>
        <v>2024.09.30</v>
      </c>
      <c r="N1548" s="265">
        <f>작성용!V1820</f>
        <v>45643</v>
      </c>
      <c r="O1548" s="265" t="str">
        <f>작성용!W1820</f>
        <v>보고서제공X</v>
      </c>
      <c r="P1548" s="265" t="str">
        <f>작성용!X1820</f>
        <v>-</v>
      </c>
      <c r="Q1548" s="253" t="str">
        <f>작성용!AD1820</f>
        <v>채동우</v>
      </c>
      <c r="R1548" s="267">
        <f>작성용!AE1820</f>
        <v>0.4</v>
      </c>
      <c r="S1548" s="253" t="str">
        <f>작성용!AF1820</f>
        <v>채동우</v>
      </c>
      <c r="T1548" s="268" t="str">
        <f>작성용!AG1820</f>
        <v>-</v>
      </c>
      <c r="U1548" s="268" t="str">
        <f>작성용!AH1820</f>
        <v>-</v>
      </c>
      <c r="V1548" s="252">
        <f>작성용!AA1820</f>
        <v>202411</v>
      </c>
      <c r="W1548" s="253" t="str">
        <f>작성용!AC1820</f>
        <v>[6]기타기관펀드(기초자산)</v>
      </c>
      <c r="X1548" s="253">
        <f>작성용!O1820</f>
        <v>0</v>
      </c>
      <c r="Y1548" s="253">
        <f>작성용!P1820</f>
        <v>0</v>
      </c>
      <c r="Z1548" s="253">
        <f>작성용!Q1820</f>
        <v>0</v>
      </c>
      <c r="AA1548" s="252" t="str">
        <f>작성용!AJ1820</f>
        <v>-</v>
      </c>
      <c r="AB1548" s="252">
        <f>작성용!AB1820</f>
        <v>0</v>
      </c>
    </row>
    <row r="1549" spans="1:28" s="12" customFormat="1" ht="16.5" hidden="1" customHeight="1" x14ac:dyDescent="0.3">
      <c r="A1549" s="54">
        <f>작성용!AL1546</f>
        <v>1545</v>
      </c>
      <c r="B1549" s="264" t="str">
        <f>작성용!AI1546</f>
        <v>-</v>
      </c>
      <c r="C1549" s="252" t="str">
        <f>작성용!AK1546</f>
        <v>기초자산</v>
      </c>
      <c r="D1549" s="265" t="str">
        <f>작성용!T1546</f>
        <v>사립학교교직원연금공단펀드(기초자산)</v>
      </c>
      <c r="E1549" s="253" t="str">
        <f>작성용!B1546</f>
        <v>LB혁신성장펀드2</v>
      </c>
      <c r="F1549" s="253" t="str">
        <f>작성용!C1546</f>
        <v>재평가</v>
      </c>
      <c r="G1549" s="253" t="str">
        <f>작성용!D1546</f>
        <v>엔플로우</v>
      </c>
      <c r="H1549" s="266">
        <f>작성용!E1546</f>
        <v>1311110654672</v>
      </c>
      <c r="I1549" s="253" t="str">
        <f>작성용!F1546</f>
        <v>A07</v>
      </c>
      <c r="J1549" s="253">
        <f>작성용!G1546</f>
        <v>0</v>
      </c>
      <c r="K1549" s="253" t="str">
        <f>작성용!H1546</f>
        <v>-</v>
      </c>
      <c r="L1549" s="253" t="str">
        <f>작성용!N1546</f>
        <v>분기</v>
      </c>
      <c r="M1549" s="265" t="str">
        <f>작성용!U1546</f>
        <v>2024.09.30</v>
      </c>
      <c r="N1549" s="265">
        <f>작성용!V1546</f>
        <v>45643</v>
      </c>
      <c r="O1549" s="265" t="str">
        <f>작성용!W1546</f>
        <v>보고서제공X</v>
      </c>
      <c r="P1549" s="265" t="str">
        <f>작성용!X1546</f>
        <v>-</v>
      </c>
      <c r="Q1549" s="253" t="str">
        <f>작성용!AD1546</f>
        <v>윤광일</v>
      </c>
      <c r="R1549" s="267">
        <f>작성용!AE1546</f>
        <v>0</v>
      </c>
      <c r="S1549" s="253" t="str">
        <f>작성용!AF1546</f>
        <v>윤광일</v>
      </c>
      <c r="T1549" s="268" t="str">
        <f>작성용!AG1546</f>
        <v>-</v>
      </c>
      <c r="U1549" s="268" t="str">
        <f>작성용!AH1546</f>
        <v>-</v>
      </c>
      <c r="V1549" s="252">
        <f>작성용!AA1546</f>
        <v>202411</v>
      </c>
      <c r="W1549" s="253" t="str">
        <f>작성용!AC1546</f>
        <v>[6]기타기관펀드(기초자산)</v>
      </c>
      <c r="X1549" s="253">
        <f>작성용!O1546</f>
        <v>0</v>
      </c>
      <c r="Y1549" s="253">
        <f>작성용!P1546</f>
        <v>0</v>
      </c>
      <c r="Z1549" s="253">
        <f>작성용!Q1546</f>
        <v>0</v>
      </c>
      <c r="AA1549" s="252" t="str">
        <f>작성용!AJ1546</f>
        <v>-</v>
      </c>
      <c r="AB1549" s="252">
        <f>작성용!AB1546</f>
        <v>0</v>
      </c>
    </row>
    <row r="1550" spans="1:28" s="12" customFormat="1" ht="16.5" hidden="1" customHeight="1" x14ac:dyDescent="0.3">
      <c r="A1550" s="54">
        <f>작성용!AL1547</f>
        <v>1546</v>
      </c>
      <c r="B1550" s="264" t="str">
        <f>작성용!AI1547</f>
        <v>25년 3분기 평가예정</v>
      </c>
      <c r="C1550" s="252" t="str">
        <f>작성용!AK1547</f>
        <v>기초자산</v>
      </c>
      <c r="D1550" s="265" t="str">
        <f>작성용!T1547</f>
        <v>사립학교교직원연금공단펀드(기초자산)</v>
      </c>
      <c r="E1550" s="253" t="str">
        <f>작성용!B1547</f>
        <v>LB혁신성장펀드2</v>
      </c>
      <c r="F1550" s="253" t="str">
        <f>작성용!C1547</f>
        <v>재평가</v>
      </c>
      <c r="G1550" s="253" t="str">
        <f>작성용!D1547</f>
        <v>Klleon Inc.</v>
      </c>
      <c r="H1550" s="266" t="str">
        <f>작성용!E1547</f>
        <v>KBP2023120155</v>
      </c>
      <c r="I1550" s="253" t="str">
        <f>작성용!F1547</f>
        <v>A05</v>
      </c>
      <c r="J1550" s="253">
        <f>작성용!G1547</f>
        <v>0</v>
      </c>
      <c r="K1550" s="253" t="str">
        <f>작성용!H1547</f>
        <v>-</v>
      </c>
      <c r="L1550" s="253" t="str">
        <f>작성용!N1547</f>
        <v>분기</v>
      </c>
      <c r="M1550" s="265" t="str">
        <f>작성용!U1547</f>
        <v>2024.09.30</v>
      </c>
      <c r="N1550" s="265">
        <f>작성용!V1547</f>
        <v>45643</v>
      </c>
      <c r="O1550" s="265" t="str">
        <f>작성용!W1547</f>
        <v>보고서제공X</v>
      </c>
      <c r="P1550" s="265" t="str">
        <f>작성용!X1547</f>
        <v>-</v>
      </c>
      <c r="Q1550" s="253" t="str">
        <f>작성용!AD1547</f>
        <v>백형진</v>
      </c>
      <c r="R1550" s="267">
        <f>작성용!AE1547</f>
        <v>0</v>
      </c>
      <c r="S1550" s="253" t="str">
        <f>작성용!AF1547</f>
        <v>백형진</v>
      </c>
      <c r="T1550" s="268" t="str">
        <f>작성용!AG1547</f>
        <v>-</v>
      </c>
      <c r="U1550" s="268" t="str">
        <f>작성용!AH1547</f>
        <v>-</v>
      </c>
      <c r="V1550" s="252">
        <f>작성용!AA1547</f>
        <v>202411</v>
      </c>
      <c r="W1550" s="253" t="str">
        <f>작성용!AC1547</f>
        <v>[6]기타기관펀드(기초자산)</v>
      </c>
      <c r="X1550" s="253">
        <f>작성용!O1547</f>
        <v>0</v>
      </c>
      <c r="Y1550" s="253">
        <f>작성용!P1547</f>
        <v>0</v>
      </c>
      <c r="Z1550" s="253">
        <f>작성용!Q1547</f>
        <v>0</v>
      </c>
      <c r="AA1550" s="252" t="str">
        <f>작성용!AJ1547</f>
        <v>-</v>
      </c>
      <c r="AB1550" s="252">
        <f>작성용!AB1547</f>
        <v>0</v>
      </c>
    </row>
    <row r="1551" spans="1:28" s="12" customFormat="1" ht="16.5" hidden="1" customHeight="1" x14ac:dyDescent="0.3">
      <c r="A1551" s="54">
        <f>작성용!AL1548</f>
        <v>1547</v>
      </c>
      <c r="B1551" s="264" t="str">
        <f>작성용!AI1548</f>
        <v>-</v>
      </c>
      <c r="C1551" s="252" t="str">
        <f>작성용!AK1548</f>
        <v>기초자산</v>
      </c>
      <c r="D1551" s="265" t="str">
        <f>작성용!T1548</f>
        <v>사립학교교직원연금공단펀드(기초자산)</v>
      </c>
      <c r="E1551" s="253" t="str">
        <f>작성용!B1548</f>
        <v>LB혁신성장펀드2</v>
      </c>
      <c r="F1551" s="253" t="str">
        <f>작성용!C1548</f>
        <v>재평가</v>
      </c>
      <c r="G1551" s="253" t="str">
        <f>작성용!D1548</f>
        <v>클로버게임즈</v>
      </c>
      <c r="H1551" s="266">
        <f>작성용!E1548</f>
        <v>1101116598415</v>
      </c>
      <c r="I1551" s="253" t="str">
        <f>작성용!F1548</f>
        <v>A07</v>
      </c>
      <c r="J1551" s="253">
        <f>작성용!G1548</f>
        <v>0</v>
      </c>
      <c r="K1551" s="253" t="str">
        <f>작성용!H1548</f>
        <v>-</v>
      </c>
      <c r="L1551" s="253" t="str">
        <f>작성용!N1548</f>
        <v>분기</v>
      </c>
      <c r="M1551" s="265" t="str">
        <f>작성용!U1548</f>
        <v>2024.09.30</v>
      </c>
      <c r="N1551" s="265">
        <f>작성용!V1548</f>
        <v>45643</v>
      </c>
      <c r="O1551" s="265" t="str">
        <f>작성용!W1548</f>
        <v>보고서제공X</v>
      </c>
      <c r="P1551" s="265" t="str">
        <f>작성용!X1548</f>
        <v>-</v>
      </c>
      <c r="Q1551" s="253" t="str">
        <f>작성용!AD1548</f>
        <v>이현승</v>
      </c>
      <c r="R1551" s="267">
        <f>작성용!AE1548</f>
        <v>0</v>
      </c>
      <c r="S1551" s="253" t="str">
        <f>작성용!AF1548</f>
        <v>이현승</v>
      </c>
      <c r="T1551" s="268" t="str">
        <f>작성용!AG1548</f>
        <v>-</v>
      </c>
      <c r="U1551" s="268" t="str">
        <f>작성용!AH1548</f>
        <v>-</v>
      </c>
      <c r="V1551" s="252">
        <f>작성용!AA1548</f>
        <v>202411</v>
      </c>
      <c r="W1551" s="253" t="str">
        <f>작성용!AC1548</f>
        <v>[6]기타기관펀드(기초자산)</v>
      </c>
      <c r="X1551" s="253">
        <f>작성용!O1548</f>
        <v>0</v>
      </c>
      <c r="Y1551" s="253">
        <f>작성용!P1548</f>
        <v>0</v>
      </c>
      <c r="Z1551" s="253">
        <f>작성용!Q1548</f>
        <v>0</v>
      </c>
      <c r="AA1551" s="252" t="str">
        <f>작성용!AJ1548</f>
        <v>-</v>
      </c>
      <c r="AB1551" s="252">
        <f>작성용!AB1548</f>
        <v>0</v>
      </c>
    </row>
    <row r="1552" spans="1:28" s="12" customFormat="1" ht="16.5" hidden="1" customHeight="1" x14ac:dyDescent="0.3">
      <c r="A1552" s="54">
        <f>작성용!AL1549</f>
        <v>1548</v>
      </c>
      <c r="B1552" s="264" t="str">
        <f>작성용!AI1549</f>
        <v>-</v>
      </c>
      <c r="C1552" s="252" t="str">
        <f>작성용!AK1549</f>
        <v>기초자산</v>
      </c>
      <c r="D1552" s="265" t="str">
        <f>작성용!T1549</f>
        <v>사립학교교직원연금공단펀드(기초자산)</v>
      </c>
      <c r="E1552" s="253" t="str">
        <f>작성용!B1549</f>
        <v>LB혁신성장펀드2</v>
      </c>
      <c r="F1552" s="253" t="str">
        <f>작성용!C1549</f>
        <v>재평가</v>
      </c>
      <c r="G1552" s="253" t="str">
        <f>작성용!D1549</f>
        <v>마운드미디어</v>
      </c>
      <c r="H1552" s="266">
        <f>작성용!E1549</f>
        <v>1101115460334</v>
      </c>
      <c r="I1552" s="253" t="str">
        <f>작성용!F1549</f>
        <v>A01</v>
      </c>
      <c r="J1552" s="253">
        <f>작성용!G1549</f>
        <v>0</v>
      </c>
      <c r="K1552" s="253" t="str">
        <f>작성용!H1549</f>
        <v>-</v>
      </c>
      <c r="L1552" s="253" t="str">
        <f>작성용!N1549</f>
        <v>분기</v>
      </c>
      <c r="M1552" s="265" t="str">
        <f>작성용!U1549</f>
        <v>2024.09.30</v>
      </c>
      <c r="N1552" s="265">
        <f>작성용!V1549</f>
        <v>45643</v>
      </c>
      <c r="O1552" s="265" t="str">
        <f>작성용!W1549</f>
        <v>보고서제공X</v>
      </c>
      <c r="P1552" s="265" t="str">
        <f>작성용!X1549</f>
        <v>-</v>
      </c>
      <c r="Q1552" s="253" t="str">
        <f>작성용!AD1549</f>
        <v>윤광일</v>
      </c>
      <c r="R1552" s="267">
        <f>작성용!AE1549</f>
        <v>0</v>
      </c>
      <c r="S1552" s="253" t="str">
        <f>작성용!AF1549</f>
        <v>윤광일</v>
      </c>
      <c r="T1552" s="268" t="str">
        <f>작성용!AG1549</f>
        <v>-</v>
      </c>
      <c r="U1552" s="268" t="str">
        <f>작성용!AH1549</f>
        <v>-</v>
      </c>
      <c r="V1552" s="252">
        <f>작성용!AA1549</f>
        <v>202411</v>
      </c>
      <c r="W1552" s="253" t="str">
        <f>작성용!AC1549</f>
        <v>[6]기타기관펀드(기초자산)</v>
      </c>
      <c r="X1552" s="253">
        <f>작성용!O1549</f>
        <v>0</v>
      </c>
      <c r="Y1552" s="253">
        <f>작성용!P1549</f>
        <v>0</v>
      </c>
      <c r="Z1552" s="253">
        <f>작성용!Q1549</f>
        <v>0</v>
      </c>
      <c r="AA1552" s="252" t="str">
        <f>작성용!AJ1549</f>
        <v>-</v>
      </c>
      <c r="AB1552" s="252">
        <f>작성용!AB1549</f>
        <v>0</v>
      </c>
    </row>
    <row r="1553" spans="1:28" s="12" customFormat="1" ht="16.5" hidden="1" customHeight="1" x14ac:dyDescent="0.3">
      <c r="A1553" s="54">
        <f>작성용!AL1550</f>
        <v>1549</v>
      </c>
      <c r="B1553" s="264" t="str">
        <f>작성용!AI1550</f>
        <v>-</v>
      </c>
      <c r="C1553" s="252" t="str">
        <f>작성용!AK1550</f>
        <v>기초자산</v>
      </c>
      <c r="D1553" s="265" t="str">
        <f>작성용!T1550</f>
        <v>사립학교교직원연금공단펀드(기초자산)</v>
      </c>
      <c r="E1553" s="253" t="str">
        <f>작성용!B1550</f>
        <v>LB혁신성장펀드2</v>
      </c>
      <c r="F1553" s="253" t="str">
        <f>작성용!C1550</f>
        <v>재평가</v>
      </c>
      <c r="G1553" s="253" t="str">
        <f>작성용!D1550</f>
        <v>마운드미디어</v>
      </c>
      <c r="H1553" s="266">
        <f>작성용!E1550</f>
        <v>1101115460334</v>
      </c>
      <c r="I1553" s="253" t="str">
        <f>작성용!F1550</f>
        <v>A07</v>
      </c>
      <c r="J1553" s="253">
        <f>작성용!G1550</f>
        <v>0</v>
      </c>
      <c r="K1553" s="253" t="str">
        <f>작성용!H1550</f>
        <v>-</v>
      </c>
      <c r="L1553" s="253" t="str">
        <f>작성용!N1550</f>
        <v>분기</v>
      </c>
      <c r="M1553" s="265" t="str">
        <f>작성용!U1550</f>
        <v>2024.09.30</v>
      </c>
      <c r="N1553" s="265">
        <f>작성용!V1550</f>
        <v>45643</v>
      </c>
      <c r="O1553" s="265" t="str">
        <f>작성용!W1550</f>
        <v>보고서제공X</v>
      </c>
      <c r="P1553" s="265" t="str">
        <f>작성용!X1550</f>
        <v>-</v>
      </c>
      <c r="Q1553" s="253" t="str">
        <f>작성용!AD1550</f>
        <v>윤광일</v>
      </c>
      <c r="R1553" s="267">
        <f>작성용!AE1550</f>
        <v>0</v>
      </c>
      <c r="S1553" s="253" t="str">
        <f>작성용!AF1550</f>
        <v>윤광일</v>
      </c>
      <c r="T1553" s="268" t="str">
        <f>작성용!AG1550</f>
        <v>-</v>
      </c>
      <c r="U1553" s="268" t="str">
        <f>작성용!AH1550</f>
        <v>-</v>
      </c>
      <c r="V1553" s="252">
        <f>작성용!AA1550</f>
        <v>202411</v>
      </c>
      <c r="W1553" s="253" t="str">
        <f>작성용!AC1550</f>
        <v>[6]기타기관펀드(기초자산)</v>
      </c>
      <c r="X1553" s="253">
        <f>작성용!O1550</f>
        <v>0</v>
      </c>
      <c r="Y1553" s="253">
        <f>작성용!P1550</f>
        <v>0</v>
      </c>
      <c r="Z1553" s="253">
        <f>작성용!Q1550</f>
        <v>0</v>
      </c>
      <c r="AA1553" s="252" t="str">
        <f>작성용!AJ1550</f>
        <v>-</v>
      </c>
      <c r="AB1553" s="252">
        <f>작성용!AB1550</f>
        <v>0</v>
      </c>
    </row>
    <row r="1554" spans="1:28" s="12" customFormat="1" ht="16.5" hidden="1" customHeight="1" x14ac:dyDescent="0.3">
      <c r="A1554" s="54">
        <f>작성용!AL1551</f>
        <v>1550</v>
      </c>
      <c r="B1554" s="264" t="str">
        <f>작성용!AI1551</f>
        <v>-</v>
      </c>
      <c r="C1554" s="252" t="str">
        <f>작성용!AK1551</f>
        <v>기초자산</v>
      </c>
      <c r="D1554" s="265" t="str">
        <f>작성용!T1551</f>
        <v>사립학교교직원연금공단펀드(기초자산)</v>
      </c>
      <c r="E1554" s="253" t="str">
        <f>작성용!B1551</f>
        <v>LB혁신성장펀드2</v>
      </c>
      <c r="F1554" s="253" t="str">
        <f>작성용!C1551</f>
        <v>재평가</v>
      </c>
      <c r="G1554" s="253" t="str">
        <f>작성용!D1551</f>
        <v>어스얼라이언스</v>
      </c>
      <c r="H1554" s="266">
        <f>작성용!E1551</f>
        <v>1101114734152</v>
      </c>
      <c r="I1554" s="253" t="str">
        <f>작성용!F1551</f>
        <v>A01</v>
      </c>
      <c r="J1554" s="253">
        <f>작성용!G1551</f>
        <v>0</v>
      </c>
      <c r="K1554" s="253" t="str">
        <f>작성용!H1551</f>
        <v>-</v>
      </c>
      <c r="L1554" s="253" t="str">
        <f>작성용!N1551</f>
        <v>분기</v>
      </c>
      <c r="M1554" s="265" t="str">
        <f>작성용!U1551</f>
        <v>2024.09.30</v>
      </c>
      <c r="N1554" s="265">
        <f>작성용!V1551</f>
        <v>45643</v>
      </c>
      <c r="O1554" s="265" t="str">
        <f>작성용!W1551</f>
        <v>보고서제공X</v>
      </c>
      <c r="P1554" s="265" t="str">
        <f>작성용!X1551</f>
        <v>-</v>
      </c>
      <c r="Q1554" s="253" t="str">
        <f>작성용!AD1551</f>
        <v>윤광일</v>
      </c>
      <c r="R1554" s="267">
        <f>작성용!AE1551</f>
        <v>0</v>
      </c>
      <c r="S1554" s="253" t="str">
        <f>작성용!AF1551</f>
        <v>윤광일</v>
      </c>
      <c r="T1554" s="268" t="str">
        <f>작성용!AG1551</f>
        <v>-</v>
      </c>
      <c r="U1554" s="268" t="str">
        <f>작성용!AH1551</f>
        <v>-</v>
      </c>
      <c r="V1554" s="252">
        <f>작성용!AA1551</f>
        <v>202411</v>
      </c>
      <c r="W1554" s="253" t="str">
        <f>작성용!AC1551</f>
        <v>[6]기타기관펀드(기초자산)</v>
      </c>
      <c r="X1554" s="253">
        <f>작성용!O1551</f>
        <v>0</v>
      </c>
      <c r="Y1554" s="253">
        <f>작성용!P1551</f>
        <v>0</v>
      </c>
      <c r="Z1554" s="253">
        <f>작성용!Q1551</f>
        <v>0</v>
      </c>
      <c r="AA1554" s="252" t="str">
        <f>작성용!AJ1551</f>
        <v>-</v>
      </c>
      <c r="AB1554" s="252">
        <f>작성용!AB1551</f>
        <v>0</v>
      </c>
    </row>
    <row r="1555" spans="1:28" s="12" customFormat="1" ht="16.5" hidden="1" customHeight="1" x14ac:dyDescent="0.3">
      <c r="A1555" s="54">
        <f>작성용!AL1552</f>
        <v>1551</v>
      </c>
      <c r="B1555" s="264" t="str">
        <f>작성용!AI1552</f>
        <v>-</v>
      </c>
      <c r="C1555" s="252" t="str">
        <f>작성용!AK1552</f>
        <v>기초자산</v>
      </c>
      <c r="D1555" s="265" t="str">
        <f>작성용!T1552</f>
        <v>사립학교교직원연금공단펀드(기초자산)</v>
      </c>
      <c r="E1555" s="253" t="str">
        <f>작성용!B1552</f>
        <v>LB혁신성장펀드2</v>
      </c>
      <c r="F1555" s="253" t="str">
        <f>작성용!C1552</f>
        <v>재평가</v>
      </c>
      <c r="G1555" s="253" t="str">
        <f>작성용!D1552</f>
        <v>어스얼라이언스</v>
      </c>
      <c r="H1555" s="266">
        <f>작성용!E1552</f>
        <v>1101114734152</v>
      </c>
      <c r="I1555" s="253" t="str">
        <f>작성용!F1552</f>
        <v>A07</v>
      </c>
      <c r="J1555" s="253">
        <f>작성용!G1552</f>
        <v>0</v>
      </c>
      <c r="K1555" s="253" t="str">
        <f>작성용!H1552</f>
        <v>-</v>
      </c>
      <c r="L1555" s="253" t="str">
        <f>작성용!N1552</f>
        <v>분기</v>
      </c>
      <c r="M1555" s="265" t="str">
        <f>작성용!U1552</f>
        <v>2024.09.30</v>
      </c>
      <c r="N1555" s="265">
        <f>작성용!V1552</f>
        <v>45643</v>
      </c>
      <c r="O1555" s="265" t="str">
        <f>작성용!W1552</f>
        <v>보고서제공X</v>
      </c>
      <c r="P1555" s="265" t="str">
        <f>작성용!X1552</f>
        <v>-</v>
      </c>
      <c r="Q1555" s="253" t="str">
        <f>작성용!AD1552</f>
        <v>윤광일</v>
      </c>
      <c r="R1555" s="267">
        <f>작성용!AE1552</f>
        <v>0</v>
      </c>
      <c r="S1555" s="253" t="str">
        <f>작성용!AF1552</f>
        <v>윤광일</v>
      </c>
      <c r="T1555" s="268" t="str">
        <f>작성용!AG1552</f>
        <v>-</v>
      </c>
      <c r="U1555" s="268" t="str">
        <f>작성용!AH1552</f>
        <v>-</v>
      </c>
      <c r="V1555" s="252">
        <f>작성용!AA1552</f>
        <v>202411</v>
      </c>
      <c r="W1555" s="253" t="str">
        <f>작성용!AC1552</f>
        <v>[6]기타기관펀드(기초자산)</v>
      </c>
      <c r="X1555" s="253">
        <f>작성용!O1552</f>
        <v>0</v>
      </c>
      <c r="Y1555" s="253">
        <f>작성용!P1552</f>
        <v>0</v>
      </c>
      <c r="Z1555" s="253">
        <f>작성용!Q1552</f>
        <v>0</v>
      </c>
      <c r="AA1555" s="252" t="str">
        <f>작성용!AJ1552</f>
        <v>-</v>
      </c>
      <c r="AB1555" s="252">
        <f>작성용!AB1552</f>
        <v>0</v>
      </c>
    </row>
    <row r="1556" spans="1:28" s="12" customFormat="1" ht="16.5" hidden="1" customHeight="1" x14ac:dyDescent="0.3">
      <c r="A1556" s="54">
        <f>작성용!AL1553</f>
        <v>1552</v>
      </c>
      <c r="B1556" s="264" t="str">
        <f>작성용!AI1553</f>
        <v>-</v>
      </c>
      <c r="C1556" s="252" t="str">
        <f>작성용!AK1553</f>
        <v>기초자산</v>
      </c>
      <c r="D1556" s="265" t="str">
        <f>작성용!T1553</f>
        <v>사립학교교직원연금공단펀드(기초자산)</v>
      </c>
      <c r="E1556" s="253" t="str">
        <f>작성용!B1553</f>
        <v>LB혁신성장펀드2</v>
      </c>
      <c r="F1556" s="253" t="str">
        <f>작성용!C1553</f>
        <v>재평가</v>
      </c>
      <c r="G1556" s="253" t="str">
        <f>작성용!D1553</f>
        <v>메디쿼터스</v>
      </c>
      <c r="H1556" s="266">
        <f>작성용!E1553</f>
        <v>1311110435626</v>
      </c>
      <c r="I1556" s="253" t="str">
        <f>작성용!F1553</f>
        <v>A07</v>
      </c>
      <c r="J1556" s="253">
        <f>작성용!G1553</f>
        <v>0</v>
      </c>
      <c r="K1556" s="253" t="str">
        <f>작성용!H1553</f>
        <v>-</v>
      </c>
      <c r="L1556" s="253" t="str">
        <f>작성용!N1553</f>
        <v>분기</v>
      </c>
      <c r="M1556" s="265" t="str">
        <f>작성용!U1553</f>
        <v>2024.09.30</v>
      </c>
      <c r="N1556" s="265">
        <f>작성용!V1553</f>
        <v>45643</v>
      </c>
      <c r="O1556" s="265" t="str">
        <f>작성용!W1553</f>
        <v>보고서제공X</v>
      </c>
      <c r="P1556" s="265" t="str">
        <f>작성용!X1553</f>
        <v>-</v>
      </c>
      <c r="Q1556" s="253" t="str">
        <f>작성용!AD1553</f>
        <v>서경덕</v>
      </c>
      <c r="R1556" s="267">
        <f>작성용!AE1553</f>
        <v>0</v>
      </c>
      <c r="S1556" s="253" t="str">
        <f>작성용!AF1553</f>
        <v>서경덕</v>
      </c>
      <c r="T1556" s="268" t="str">
        <f>작성용!AG1553</f>
        <v>-</v>
      </c>
      <c r="U1556" s="268" t="str">
        <f>작성용!AH1553</f>
        <v>-</v>
      </c>
      <c r="V1556" s="252">
        <f>작성용!AA1553</f>
        <v>202411</v>
      </c>
      <c r="W1556" s="253" t="str">
        <f>작성용!AC1553</f>
        <v>[6]기타기관펀드(기초자산)</v>
      </c>
      <c r="X1556" s="253">
        <f>작성용!O1553</f>
        <v>0</v>
      </c>
      <c r="Y1556" s="253">
        <f>작성용!P1553</f>
        <v>0</v>
      </c>
      <c r="Z1556" s="253">
        <f>작성용!Q1553</f>
        <v>0</v>
      </c>
      <c r="AA1556" s="252" t="str">
        <f>작성용!AJ1553</f>
        <v>-</v>
      </c>
      <c r="AB1556" s="252">
        <f>작성용!AB1553</f>
        <v>0</v>
      </c>
    </row>
    <row r="1557" spans="1:28" s="12" customFormat="1" ht="16.5" hidden="1" customHeight="1" x14ac:dyDescent="0.3">
      <c r="A1557" s="54">
        <f>작성용!AL1554</f>
        <v>1553</v>
      </c>
      <c r="B1557" s="264" t="str">
        <f>작성용!AI1554</f>
        <v>-</v>
      </c>
      <c r="C1557" s="252" t="str">
        <f>작성용!AK1554</f>
        <v>기초자산</v>
      </c>
      <c r="D1557" s="265" t="str">
        <f>작성용!T1554</f>
        <v>사립학교교직원연금공단펀드(기초자산)</v>
      </c>
      <c r="E1557" s="253" t="str">
        <f>작성용!B1554</f>
        <v>LB혁신성장펀드2</v>
      </c>
      <c r="F1557" s="253" t="str">
        <f>작성용!C1554</f>
        <v>재평가</v>
      </c>
      <c r="G1557" s="253" t="str">
        <f>작성용!D1554</f>
        <v>키프코전자항공</v>
      </c>
      <c r="H1557" s="266">
        <f>작성용!E1554</f>
        <v>1942110067240</v>
      </c>
      <c r="I1557" s="253" t="str">
        <f>작성용!F1554</f>
        <v>D02</v>
      </c>
      <c r="J1557" s="253">
        <f>작성용!G1554</f>
        <v>0</v>
      </c>
      <c r="K1557" s="253" t="str">
        <f>작성용!H1554</f>
        <v>-</v>
      </c>
      <c r="L1557" s="253" t="str">
        <f>작성용!N1554</f>
        <v>분기</v>
      </c>
      <c r="M1557" s="265" t="str">
        <f>작성용!U1554</f>
        <v>2024.09.30</v>
      </c>
      <c r="N1557" s="265">
        <f>작성용!V1554</f>
        <v>45643</v>
      </c>
      <c r="O1557" s="265" t="str">
        <f>작성용!W1554</f>
        <v>보고서제공X</v>
      </c>
      <c r="P1557" s="265" t="str">
        <f>작성용!X1554</f>
        <v>-</v>
      </c>
      <c r="Q1557" s="253" t="str">
        <f>작성용!AD1554</f>
        <v>이현승</v>
      </c>
      <c r="R1557" s="267">
        <f>작성용!AE1554</f>
        <v>0</v>
      </c>
      <c r="S1557" s="253" t="str">
        <f>작성용!AF1554</f>
        <v>이현승</v>
      </c>
      <c r="T1557" s="268" t="str">
        <f>작성용!AG1554</f>
        <v>-</v>
      </c>
      <c r="U1557" s="268" t="str">
        <f>작성용!AH1554</f>
        <v>-</v>
      </c>
      <c r="V1557" s="252">
        <f>작성용!AA1554</f>
        <v>202411</v>
      </c>
      <c r="W1557" s="253" t="str">
        <f>작성용!AC1554</f>
        <v>[6]기타기관펀드(기초자산)</v>
      </c>
      <c r="X1557" s="253">
        <f>작성용!O1554</f>
        <v>0</v>
      </c>
      <c r="Y1557" s="253">
        <f>작성용!P1554</f>
        <v>0</v>
      </c>
      <c r="Z1557" s="253">
        <f>작성용!Q1554</f>
        <v>0</v>
      </c>
      <c r="AA1557" s="252" t="str">
        <f>작성용!AJ1554</f>
        <v>-</v>
      </c>
      <c r="AB1557" s="252">
        <f>작성용!AB1554</f>
        <v>0</v>
      </c>
    </row>
    <row r="1558" spans="1:28" s="12" customFormat="1" ht="16.5" hidden="1" customHeight="1" x14ac:dyDescent="0.3">
      <c r="A1558" s="54">
        <f>작성용!AL1555</f>
        <v>1554</v>
      </c>
      <c r="B1558" s="264" t="str">
        <f>작성용!AI1555</f>
        <v>-</v>
      </c>
      <c r="C1558" s="252" t="str">
        <f>작성용!AK1555</f>
        <v>기초자산</v>
      </c>
      <c r="D1558" s="265" t="str">
        <f>작성용!T1555</f>
        <v>사립학교교직원연금공단펀드(기초자산)</v>
      </c>
      <c r="E1558" s="253" t="str">
        <f>작성용!B1555</f>
        <v>LB혁신성장펀드2</v>
      </c>
      <c r="F1558" s="253" t="str">
        <f>작성용!C1555</f>
        <v>재평가</v>
      </c>
      <c r="G1558" s="253" t="str">
        <f>작성용!D1555</f>
        <v>키프코전자항공</v>
      </c>
      <c r="H1558" s="266">
        <f>작성용!E1555</f>
        <v>1942110067240</v>
      </c>
      <c r="I1558" s="253" t="str">
        <f>작성용!F1555</f>
        <v>A01</v>
      </c>
      <c r="J1558" s="253">
        <f>작성용!G1555</f>
        <v>0</v>
      </c>
      <c r="K1558" s="253" t="str">
        <f>작성용!H1555</f>
        <v>-</v>
      </c>
      <c r="L1558" s="253" t="str">
        <f>작성용!N1555</f>
        <v>분기</v>
      </c>
      <c r="M1558" s="265" t="str">
        <f>작성용!U1555</f>
        <v>2024.09.30</v>
      </c>
      <c r="N1558" s="265">
        <f>작성용!V1555</f>
        <v>45643</v>
      </c>
      <c r="O1558" s="265" t="str">
        <f>작성용!W1555</f>
        <v>보고서제공X</v>
      </c>
      <c r="P1558" s="265" t="str">
        <f>작성용!X1555</f>
        <v>-</v>
      </c>
      <c r="Q1558" s="253" t="str">
        <f>작성용!AD1555</f>
        <v>이현승</v>
      </c>
      <c r="R1558" s="267">
        <f>작성용!AE1555</f>
        <v>0</v>
      </c>
      <c r="S1558" s="253" t="str">
        <f>작성용!AF1555</f>
        <v>이현승</v>
      </c>
      <c r="T1558" s="268" t="str">
        <f>작성용!AG1555</f>
        <v>-</v>
      </c>
      <c r="U1558" s="268" t="str">
        <f>작성용!AH1555</f>
        <v>-</v>
      </c>
      <c r="V1558" s="252">
        <f>작성용!AA1555</f>
        <v>202411</v>
      </c>
      <c r="W1558" s="253" t="str">
        <f>작성용!AC1555</f>
        <v>[6]기타기관펀드(기초자산)</v>
      </c>
      <c r="X1558" s="253">
        <f>작성용!O1555</f>
        <v>0</v>
      </c>
      <c r="Y1558" s="253">
        <f>작성용!P1555</f>
        <v>0</v>
      </c>
      <c r="Z1558" s="253">
        <f>작성용!Q1555</f>
        <v>0</v>
      </c>
      <c r="AA1558" s="252" t="str">
        <f>작성용!AJ1555</f>
        <v>-</v>
      </c>
      <c r="AB1558" s="252">
        <f>작성용!AB1555</f>
        <v>0</v>
      </c>
    </row>
    <row r="1559" spans="1:28" s="12" customFormat="1" ht="16.5" customHeight="1" x14ac:dyDescent="0.3">
      <c r="A1559" s="54">
        <f>작성용!AL1846</f>
        <v>1845</v>
      </c>
      <c r="B1559" s="264" t="str">
        <f>작성용!AI1846</f>
        <v>-</v>
      </c>
      <c r="C1559" s="252" t="str">
        <f>작성용!AK1846</f>
        <v>기초자산</v>
      </c>
      <c r="D1559" s="265" t="str">
        <f>작성용!T1846</f>
        <v>사립학교교직원연금공단펀드(기초자산)</v>
      </c>
      <c r="E1559" s="253" t="str">
        <f>작성용!B1846</f>
        <v>에이티넘성장투자조합2020</v>
      </c>
      <c r="F1559" s="253" t="str">
        <f>작성용!C1846</f>
        <v>재평가</v>
      </c>
      <c r="G1559" s="253" t="str">
        <f>작성용!D1846</f>
        <v>로드컴플릿</v>
      </c>
      <c r="H1559" s="266">
        <f>작성용!E1846</f>
        <v>1358110174747</v>
      </c>
      <c r="I1559" s="253" t="str">
        <f>작성용!F1846</f>
        <v>A05</v>
      </c>
      <c r="J1559" s="253">
        <f>작성용!G1846</f>
        <v>0</v>
      </c>
      <c r="K1559" s="253" t="str">
        <f>작성용!H1846</f>
        <v>-</v>
      </c>
      <c r="L1559" s="253" t="str">
        <f>작성용!N1846</f>
        <v>연말</v>
      </c>
      <c r="M1559" s="265" t="str">
        <f>작성용!U1846</f>
        <v>2024.09.30</v>
      </c>
      <c r="N1559" s="265">
        <f>작성용!V1846</f>
        <v>45643</v>
      </c>
      <c r="O1559" s="265" t="str">
        <f>작성용!W1846</f>
        <v>보고서제공X</v>
      </c>
      <c r="P1559" s="265" t="str">
        <f>작성용!X1846</f>
        <v>-</v>
      </c>
      <c r="Q1559" s="253" t="str">
        <f>작성용!AD1846</f>
        <v>채동우</v>
      </c>
      <c r="R1559" s="267">
        <f>작성용!AE1846</f>
        <v>0.4</v>
      </c>
      <c r="S1559" s="253" t="str">
        <f>작성용!AF1846</f>
        <v>채동우</v>
      </c>
      <c r="T1559" s="268" t="str">
        <f>작성용!AG1846</f>
        <v>-</v>
      </c>
      <c r="U1559" s="268" t="str">
        <f>작성용!AH1846</f>
        <v>-</v>
      </c>
      <c r="V1559" s="252">
        <f>작성용!AA1846</f>
        <v>202411</v>
      </c>
      <c r="W1559" s="253" t="str">
        <f>작성용!AC1846</f>
        <v>[6]기타기관펀드(기초자산)</v>
      </c>
      <c r="X1559" s="253">
        <f>작성용!O1846</f>
        <v>0</v>
      </c>
      <c r="Y1559" s="253">
        <f>작성용!P1846</f>
        <v>0</v>
      </c>
      <c r="Z1559" s="253">
        <f>작성용!Q1846</f>
        <v>0</v>
      </c>
      <c r="AA1559" s="252" t="str">
        <f>작성용!AJ1846</f>
        <v>-</v>
      </c>
      <c r="AB1559" s="252">
        <f>작성용!AB1846</f>
        <v>0</v>
      </c>
    </row>
    <row r="1560" spans="1:28" s="12" customFormat="1" ht="16.5" hidden="1" customHeight="1" x14ac:dyDescent="0.3">
      <c r="A1560" s="54">
        <f>작성용!AL1557</f>
        <v>1556</v>
      </c>
      <c r="B1560" s="264" t="str">
        <f>작성용!AI1557</f>
        <v>-</v>
      </c>
      <c r="C1560" s="252" t="str">
        <f>작성용!AK1557</f>
        <v>기초자산</v>
      </c>
      <c r="D1560" s="265" t="str">
        <f>작성용!T1557</f>
        <v>사립학교교직원연금공단펀드(기초자산)</v>
      </c>
      <c r="E1560" s="253" t="str">
        <f>작성용!B1557</f>
        <v>LB혁신성장펀드2</v>
      </c>
      <c r="F1560" s="253" t="str">
        <f>작성용!C1557</f>
        <v>재평가</v>
      </c>
      <c r="G1560" s="253" t="str">
        <f>작성용!D1557</f>
        <v>아이즈엔터테인먼트</v>
      </c>
      <c r="H1560" s="266">
        <f>작성용!E1557</f>
        <v>1311110719351</v>
      </c>
      <c r="I1560" s="253" t="str">
        <f>작성용!F1557</f>
        <v>A05</v>
      </c>
      <c r="J1560" s="253">
        <f>작성용!G1557</f>
        <v>0</v>
      </c>
      <c r="K1560" s="253" t="str">
        <f>작성용!H1557</f>
        <v>-</v>
      </c>
      <c r="L1560" s="253" t="str">
        <f>작성용!N1557</f>
        <v>분기</v>
      </c>
      <c r="M1560" s="265" t="str">
        <f>작성용!U1557</f>
        <v>2024.09.30</v>
      </c>
      <c r="N1560" s="265">
        <f>작성용!V1557</f>
        <v>45643</v>
      </c>
      <c r="O1560" s="265" t="str">
        <f>작성용!W1557</f>
        <v>보고서제공X</v>
      </c>
      <c r="P1560" s="265" t="str">
        <f>작성용!X1557</f>
        <v>-</v>
      </c>
      <c r="Q1560" s="253" t="str">
        <f>작성용!AD1557</f>
        <v>심태진</v>
      </c>
      <c r="R1560" s="267">
        <f>작성용!AE1557</f>
        <v>0</v>
      </c>
      <c r="S1560" s="253" t="str">
        <f>작성용!AF1557</f>
        <v>심태진</v>
      </c>
      <c r="T1560" s="268" t="str">
        <f>작성용!AG1557</f>
        <v>-</v>
      </c>
      <c r="U1560" s="268" t="str">
        <f>작성용!AH1557</f>
        <v>-</v>
      </c>
      <c r="V1560" s="252">
        <f>작성용!AA1557</f>
        <v>202411</v>
      </c>
      <c r="W1560" s="253" t="str">
        <f>작성용!AC1557</f>
        <v>[6]기타기관펀드(기초자산)</v>
      </c>
      <c r="X1560" s="253">
        <f>작성용!O1557</f>
        <v>0</v>
      </c>
      <c r="Y1560" s="253">
        <f>작성용!P1557</f>
        <v>0</v>
      </c>
      <c r="Z1560" s="253">
        <f>작성용!Q1557</f>
        <v>0</v>
      </c>
      <c r="AA1560" s="252" t="str">
        <f>작성용!AJ1557</f>
        <v>-</v>
      </c>
      <c r="AB1560" s="252">
        <f>작성용!AB1557</f>
        <v>0</v>
      </c>
    </row>
    <row r="1561" spans="1:28" s="12" customFormat="1" ht="16.5" customHeight="1" x14ac:dyDescent="0.3">
      <c r="A1561" s="54">
        <f>작성용!AL1855</f>
        <v>1854</v>
      </c>
      <c r="B1561" s="264" t="str">
        <f>작성용!AI1855</f>
        <v>-</v>
      </c>
      <c r="C1561" s="252" t="str">
        <f>작성용!AK1855</f>
        <v>기초자산</v>
      </c>
      <c r="D1561" s="265" t="str">
        <f>작성용!T1855</f>
        <v>사립학교교직원연금공단펀드(기초자산)</v>
      </c>
      <c r="E1561" s="253" t="str">
        <f>작성용!B1855</f>
        <v>에이티넘성장투자조합2020</v>
      </c>
      <c r="F1561" s="253" t="str">
        <f>작성용!C1855</f>
        <v>재평가</v>
      </c>
      <c r="G1561" s="253" t="str">
        <f>작성용!D1855</f>
        <v>모라이</v>
      </c>
      <c r="H1561" s="266">
        <f>작성용!E1855</f>
        <v>1601110480535</v>
      </c>
      <c r="I1561" s="253" t="str">
        <f>작성용!F1855</f>
        <v>A07</v>
      </c>
      <c r="J1561" s="253">
        <f>작성용!G1855</f>
        <v>1</v>
      </c>
      <c r="K1561" s="253" t="str">
        <f>작성용!H1855</f>
        <v>-</v>
      </c>
      <c r="L1561" s="253" t="str">
        <f>작성용!N1855</f>
        <v>연말</v>
      </c>
      <c r="M1561" s="265" t="str">
        <f>작성용!U1855</f>
        <v>2024.09.30</v>
      </c>
      <c r="N1561" s="265">
        <f>작성용!V1855</f>
        <v>45643</v>
      </c>
      <c r="O1561" s="265" t="str">
        <f>작성용!W1855</f>
        <v>보고서제공X</v>
      </c>
      <c r="P1561" s="265" t="str">
        <f>작성용!X1855</f>
        <v>-</v>
      </c>
      <c r="Q1561" s="253" t="str">
        <f>작성용!AD1855</f>
        <v>채동우</v>
      </c>
      <c r="R1561" s="267">
        <f>작성용!AE1855</f>
        <v>0.4</v>
      </c>
      <c r="S1561" s="253" t="str">
        <f>작성용!AF1855</f>
        <v>채동우</v>
      </c>
      <c r="T1561" s="268" t="str">
        <f>작성용!AG1855</f>
        <v>-</v>
      </c>
      <c r="U1561" s="268" t="str">
        <f>작성용!AH1855</f>
        <v>-</v>
      </c>
      <c r="V1561" s="252">
        <f>작성용!AA1855</f>
        <v>202411</v>
      </c>
      <c r="W1561" s="253" t="str">
        <f>작성용!AC1855</f>
        <v>[6]기타기관펀드(기초자산)</v>
      </c>
      <c r="X1561" s="253">
        <f>작성용!O1855</f>
        <v>0</v>
      </c>
      <c r="Y1561" s="253">
        <f>작성용!P1855</f>
        <v>0</v>
      </c>
      <c r="Z1561" s="253">
        <f>작성용!Q1855</f>
        <v>0</v>
      </c>
      <c r="AA1561" s="252" t="str">
        <f>작성용!AJ1855</f>
        <v>-</v>
      </c>
      <c r="AB1561" s="252">
        <f>작성용!AB1855</f>
        <v>0</v>
      </c>
    </row>
    <row r="1562" spans="1:28" s="12" customFormat="1" ht="16.5" customHeight="1" x14ac:dyDescent="0.3">
      <c r="A1562" s="54">
        <f>작성용!AL1856</f>
        <v>1855</v>
      </c>
      <c r="B1562" s="264" t="str">
        <f>작성용!AI1856</f>
        <v>-</v>
      </c>
      <c r="C1562" s="252" t="str">
        <f>작성용!AK1856</f>
        <v>기초자산</v>
      </c>
      <c r="D1562" s="265" t="str">
        <f>작성용!T1856</f>
        <v>사립학교교직원연금공단펀드(기초자산)</v>
      </c>
      <c r="E1562" s="253" t="str">
        <f>작성용!B1856</f>
        <v>에이티넘성장투자조합2020</v>
      </c>
      <c r="F1562" s="253" t="str">
        <f>작성용!C1856</f>
        <v>재평가</v>
      </c>
      <c r="G1562" s="253" t="str">
        <f>작성용!D1856</f>
        <v>모아이게임즈</v>
      </c>
      <c r="H1562" s="266">
        <f>작성용!E1856</f>
        <v>1101116011912</v>
      </c>
      <c r="I1562" s="253" t="str">
        <f>작성용!F1856</f>
        <v>A05</v>
      </c>
      <c r="J1562" s="253">
        <f>작성용!G1856</f>
        <v>2</v>
      </c>
      <c r="K1562" s="253" t="str">
        <f>작성용!H1856</f>
        <v>-</v>
      </c>
      <c r="L1562" s="253" t="str">
        <f>작성용!N1856</f>
        <v>연말</v>
      </c>
      <c r="M1562" s="265" t="str">
        <f>작성용!U1856</f>
        <v>2024.09.30</v>
      </c>
      <c r="N1562" s="265">
        <f>작성용!V1856</f>
        <v>45643</v>
      </c>
      <c r="O1562" s="265" t="str">
        <f>작성용!W1856</f>
        <v>보고서제공X</v>
      </c>
      <c r="P1562" s="265" t="str">
        <f>작성용!X1856</f>
        <v>-</v>
      </c>
      <c r="Q1562" s="253" t="str">
        <f>작성용!AD1856</f>
        <v>채동우</v>
      </c>
      <c r="R1562" s="267">
        <f>작성용!AE1856</f>
        <v>0.4</v>
      </c>
      <c r="S1562" s="253" t="str">
        <f>작성용!AF1856</f>
        <v>김범준</v>
      </c>
      <c r="T1562" s="268" t="str">
        <f>작성용!AG1856</f>
        <v>-</v>
      </c>
      <c r="U1562" s="268" t="str">
        <f>작성용!AH1856</f>
        <v>-</v>
      </c>
      <c r="V1562" s="252">
        <f>작성용!AA1856</f>
        <v>202411</v>
      </c>
      <c r="W1562" s="253" t="str">
        <f>작성용!AC1856</f>
        <v>[6]기타기관펀드(기초자산)</v>
      </c>
      <c r="X1562" s="253">
        <f>작성용!O1856</f>
        <v>0</v>
      </c>
      <c r="Y1562" s="253">
        <f>작성용!P1856</f>
        <v>0</v>
      </c>
      <c r="Z1562" s="253">
        <f>작성용!Q1856</f>
        <v>0</v>
      </c>
      <c r="AA1562" s="252" t="str">
        <f>작성용!AJ1856</f>
        <v>-</v>
      </c>
      <c r="AB1562" s="252">
        <f>작성용!AB1856</f>
        <v>0</v>
      </c>
    </row>
    <row r="1563" spans="1:28" s="12" customFormat="1" ht="16.5" hidden="1" customHeight="1" x14ac:dyDescent="0.3">
      <c r="A1563" s="54">
        <f>작성용!AL1560</f>
        <v>1559</v>
      </c>
      <c r="B1563" s="264" t="str">
        <f>작성용!AI1560</f>
        <v>-</v>
      </c>
      <c r="C1563" s="252" t="str">
        <f>작성용!AK1560</f>
        <v>기초자산</v>
      </c>
      <c r="D1563" s="265" t="str">
        <f>작성용!T1560</f>
        <v>사립학교교직원연금공단펀드(기초자산)</v>
      </c>
      <c r="E1563" s="253" t="str">
        <f>작성용!B1560</f>
        <v>LB혁신성장펀드2</v>
      </c>
      <c r="F1563" s="253" t="str">
        <f>작성용!C1560</f>
        <v>재평가</v>
      </c>
      <c r="G1563" s="253" t="str">
        <f>작성용!D1560</f>
        <v>스탠다드에너지</v>
      </c>
      <c r="H1563" s="266">
        <f>작성용!E1560</f>
        <v>1601110352510</v>
      </c>
      <c r="I1563" s="253" t="str">
        <f>작성용!F1560</f>
        <v>D06</v>
      </c>
      <c r="J1563" s="253">
        <f>작성용!G1560</f>
        <v>0</v>
      </c>
      <c r="K1563" s="253" t="str">
        <f>작성용!H1560</f>
        <v>-</v>
      </c>
      <c r="L1563" s="253" t="str">
        <f>작성용!N1560</f>
        <v>분기</v>
      </c>
      <c r="M1563" s="265" t="str">
        <f>작성용!U1560</f>
        <v>2024.09.30</v>
      </c>
      <c r="N1563" s="265">
        <f>작성용!V1560</f>
        <v>45643</v>
      </c>
      <c r="O1563" s="265" t="str">
        <f>작성용!W1560</f>
        <v>보고서제공X</v>
      </c>
      <c r="P1563" s="265" t="str">
        <f>작성용!X1560</f>
        <v>-</v>
      </c>
      <c r="Q1563" s="253" t="str">
        <f>작성용!AD1560</f>
        <v>최수민</v>
      </c>
      <c r="R1563" s="267">
        <f>작성용!AE1560</f>
        <v>0</v>
      </c>
      <c r="S1563" s="253" t="str">
        <f>작성용!AF1560</f>
        <v>최수민</v>
      </c>
      <c r="T1563" s="268" t="str">
        <f>작성용!AG1560</f>
        <v>-</v>
      </c>
      <c r="U1563" s="268" t="str">
        <f>작성용!AH1560</f>
        <v>-</v>
      </c>
      <c r="V1563" s="252">
        <f>작성용!AA1560</f>
        <v>202411</v>
      </c>
      <c r="W1563" s="253" t="str">
        <f>작성용!AC1560</f>
        <v>[6]기타기관펀드(기초자산)</v>
      </c>
      <c r="X1563" s="253">
        <f>작성용!O1560</f>
        <v>0</v>
      </c>
      <c r="Y1563" s="253">
        <f>작성용!P1560</f>
        <v>0</v>
      </c>
      <c r="Z1563" s="253">
        <f>작성용!Q1560</f>
        <v>0</v>
      </c>
      <c r="AA1563" s="252" t="str">
        <f>작성용!AJ1560</f>
        <v>-</v>
      </c>
      <c r="AB1563" s="252">
        <f>작성용!AB1560</f>
        <v>0</v>
      </c>
    </row>
    <row r="1564" spans="1:28" s="12" customFormat="1" ht="16.5" hidden="1" customHeight="1" x14ac:dyDescent="0.3">
      <c r="A1564" s="54">
        <f>작성용!AL1561</f>
        <v>1560</v>
      </c>
      <c r="B1564" s="264" t="str">
        <f>작성용!AI1561</f>
        <v>-</v>
      </c>
      <c r="C1564" s="252" t="str">
        <f>작성용!AK1561</f>
        <v>기초자산</v>
      </c>
      <c r="D1564" s="265" t="str">
        <f>작성용!T1561</f>
        <v>사립학교교직원연금공단펀드(기초자산)</v>
      </c>
      <c r="E1564" s="253" t="str">
        <f>작성용!B1561</f>
        <v>LB혁신성장펀드2</v>
      </c>
      <c r="F1564" s="253" t="str">
        <f>작성용!C1561</f>
        <v>재평가</v>
      </c>
      <c r="G1564" s="253" t="str">
        <f>작성용!D1561</f>
        <v>메티스엑스</v>
      </c>
      <c r="H1564" s="266">
        <f>작성용!E1561</f>
        <v>1311110657311</v>
      </c>
      <c r="I1564" s="253" t="str">
        <f>작성용!F1561</f>
        <v>A07</v>
      </c>
      <c r="J1564" s="253">
        <f>작성용!G1561</f>
        <v>0</v>
      </c>
      <c r="K1564" s="253" t="str">
        <f>작성용!H1561</f>
        <v>-</v>
      </c>
      <c r="L1564" s="253" t="str">
        <f>작성용!N1561</f>
        <v>분기</v>
      </c>
      <c r="M1564" s="265" t="str">
        <f>작성용!U1561</f>
        <v>2024.09.30</v>
      </c>
      <c r="N1564" s="265">
        <f>작성용!V1561</f>
        <v>45643</v>
      </c>
      <c r="O1564" s="265" t="str">
        <f>작성용!W1561</f>
        <v>보고서제공X</v>
      </c>
      <c r="P1564" s="265" t="str">
        <f>작성용!X1561</f>
        <v>-</v>
      </c>
      <c r="Q1564" s="253" t="str">
        <f>작성용!AD1561</f>
        <v>윤광일</v>
      </c>
      <c r="R1564" s="267">
        <f>작성용!AE1561</f>
        <v>0</v>
      </c>
      <c r="S1564" s="253" t="str">
        <f>작성용!AF1561</f>
        <v>윤광일</v>
      </c>
      <c r="T1564" s="268" t="str">
        <f>작성용!AG1561</f>
        <v>-</v>
      </c>
      <c r="U1564" s="268" t="str">
        <f>작성용!AH1561</f>
        <v>-</v>
      </c>
      <c r="V1564" s="252">
        <f>작성용!AA1561</f>
        <v>202411</v>
      </c>
      <c r="W1564" s="253" t="str">
        <f>작성용!AC1561</f>
        <v>[6]기타기관펀드(기초자산)</v>
      </c>
      <c r="X1564" s="253">
        <f>작성용!O1561</f>
        <v>0</v>
      </c>
      <c r="Y1564" s="253">
        <f>작성용!P1561</f>
        <v>0</v>
      </c>
      <c r="Z1564" s="253">
        <f>작성용!Q1561</f>
        <v>0</v>
      </c>
      <c r="AA1564" s="252" t="str">
        <f>작성용!AJ1561</f>
        <v>-</v>
      </c>
      <c r="AB1564" s="252">
        <f>작성용!AB1561</f>
        <v>0</v>
      </c>
    </row>
    <row r="1565" spans="1:28" s="12" customFormat="1" ht="16.5" hidden="1" customHeight="1" x14ac:dyDescent="0.3">
      <c r="A1565" s="54">
        <f>작성용!AL1562</f>
        <v>1561</v>
      </c>
      <c r="B1565" s="264" t="str">
        <f>작성용!AI1562</f>
        <v>-</v>
      </c>
      <c r="C1565" s="252" t="str">
        <f>작성용!AK1562</f>
        <v>기초자산</v>
      </c>
      <c r="D1565" s="265" t="str">
        <f>작성용!T1562</f>
        <v>사립학교교직원연금공단펀드(기초자산)</v>
      </c>
      <c r="E1565" s="253" t="str">
        <f>작성용!B1562</f>
        <v>LB혁신성장펀드2</v>
      </c>
      <c r="F1565" s="253" t="str">
        <f>작성용!C1562</f>
        <v>재평가</v>
      </c>
      <c r="G1565" s="253" t="str">
        <f>작성용!D1562</f>
        <v>엘엔로보틱스</v>
      </c>
      <c r="H1565" s="266">
        <f>작성용!E1562</f>
        <v>1101117238490</v>
      </c>
      <c r="I1565" s="253" t="str">
        <f>작성용!F1562</f>
        <v>A07</v>
      </c>
      <c r="J1565" s="253">
        <f>작성용!G1562</f>
        <v>0</v>
      </c>
      <c r="K1565" s="253" t="str">
        <f>작성용!H1562</f>
        <v>-</v>
      </c>
      <c r="L1565" s="253" t="str">
        <f>작성용!N1562</f>
        <v>분기</v>
      </c>
      <c r="M1565" s="265" t="str">
        <f>작성용!U1562</f>
        <v>2024.09.30</v>
      </c>
      <c r="N1565" s="265">
        <f>작성용!V1562</f>
        <v>45643</v>
      </c>
      <c r="O1565" s="265" t="str">
        <f>작성용!W1562</f>
        <v>보고서제공X</v>
      </c>
      <c r="P1565" s="265" t="str">
        <f>작성용!X1562</f>
        <v>-</v>
      </c>
      <c r="Q1565" s="253" t="str">
        <f>작성용!AD1562</f>
        <v>김예림</v>
      </c>
      <c r="R1565" s="267">
        <f>작성용!AE1562</f>
        <v>0</v>
      </c>
      <c r="S1565" s="253" t="str">
        <f>작성용!AF1562</f>
        <v>김예림</v>
      </c>
      <c r="T1565" s="268" t="str">
        <f>작성용!AG1562</f>
        <v>-</v>
      </c>
      <c r="U1565" s="268" t="str">
        <f>작성용!AH1562</f>
        <v>-</v>
      </c>
      <c r="V1565" s="252">
        <f>작성용!AA1562</f>
        <v>202411</v>
      </c>
      <c r="W1565" s="253" t="str">
        <f>작성용!AC1562</f>
        <v>[6]기타기관펀드(기초자산)</v>
      </c>
      <c r="X1565" s="253">
        <f>작성용!O1562</f>
        <v>0</v>
      </c>
      <c r="Y1565" s="253">
        <f>작성용!P1562</f>
        <v>0</v>
      </c>
      <c r="Z1565" s="253">
        <f>작성용!Q1562</f>
        <v>0</v>
      </c>
      <c r="AA1565" s="252" t="str">
        <f>작성용!AJ1562</f>
        <v>-</v>
      </c>
      <c r="AB1565" s="252">
        <f>작성용!AB1562</f>
        <v>0</v>
      </c>
    </row>
    <row r="1566" spans="1:28" s="12" customFormat="1" ht="16.5" hidden="1" customHeight="1" x14ac:dyDescent="0.3">
      <c r="A1566" s="54">
        <f>작성용!AL1563</f>
        <v>1562</v>
      </c>
      <c r="B1566" s="264" t="str">
        <f>작성용!AI1563</f>
        <v>-</v>
      </c>
      <c r="C1566" s="252" t="str">
        <f>작성용!AK1563</f>
        <v>기초자산</v>
      </c>
      <c r="D1566" s="265" t="str">
        <f>작성용!T1563</f>
        <v>사립학교교직원연금공단펀드(기초자산)</v>
      </c>
      <c r="E1566" s="253" t="str">
        <f>작성용!B1563</f>
        <v>LB혁신성장펀드2</v>
      </c>
      <c r="F1566" s="253" t="str">
        <f>작성용!C1563</f>
        <v>재평가</v>
      </c>
      <c r="G1566" s="253" t="str">
        <f>작성용!D1563</f>
        <v>Neptune Medical</v>
      </c>
      <c r="H1566" s="266" t="str">
        <f>작성용!E1563</f>
        <v>KBP2024090033</v>
      </c>
      <c r="I1566" s="253" t="str">
        <f>작성용!F1563</f>
        <v>A05</v>
      </c>
      <c r="J1566" s="253">
        <f>작성용!G1563</f>
        <v>0</v>
      </c>
      <c r="K1566" s="253" t="str">
        <f>작성용!H1563</f>
        <v>-</v>
      </c>
      <c r="L1566" s="253" t="str">
        <f>작성용!N1563</f>
        <v>분기</v>
      </c>
      <c r="M1566" s="265" t="str">
        <f>작성용!U1563</f>
        <v>2024.09.30</v>
      </c>
      <c r="N1566" s="265">
        <f>작성용!V1563</f>
        <v>45643</v>
      </c>
      <c r="O1566" s="265" t="str">
        <f>작성용!W1563</f>
        <v>보고서제공X</v>
      </c>
      <c r="P1566" s="265" t="str">
        <f>작성용!X1563</f>
        <v>-</v>
      </c>
      <c r="Q1566" s="253" t="str">
        <f>작성용!AD1563</f>
        <v>원정우</v>
      </c>
      <c r="R1566" s="267">
        <f>작성용!AE1563</f>
        <v>0</v>
      </c>
      <c r="S1566" s="253" t="str">
        <f>작성용!AF1563</f>
        <v>원정우</v>
      </c>
      <c r="T1566" s="268" t="str">
        <f>작성용!AG1563</f>
        <v>-</v>
      </c>
      <c r="U1566" s="268" t="str">
        <f>작성용!AH1563</f>
        <v>-</v>
      </c>
      <c r="V1566" s="252">
        <f>작성용!AA1563</f>
        <v>202411</v>
      </c>
      <c r="W1566" s="253" t="str">
        <f>작성용!AC1563</f>
        <v>[6]기타기관펀드(기초자산)</v>
      </c>
      <c r="X1566" s="253">
        <f>작성용!O1563</f>
        <v>0</v>
      </c>
      <c r="Y1566" s="253">
        <f>작성용!P1563</f>
        <v>0</v>
      </c>
      <c r="Z1566" s="253">
        <f>작성용!Q1563</f>
        <v>0</v>
      </c>
      <c r="AA1566" s="252" t="str">
        <f>작성용!AJ1563</f>
        <v>-</v>
      </c>
      <c r="AB1566" s="252">
        <f>작성용!AB1563</f>
        <v>0</v>
      </c>
    </row>
    <row r="1567" spans="1:28" s="12" customFormat="1" ht="16.5" hidden="1" customHeight="1" x14ac:dyDescent="0.3">
      <c r="A1567" s="54">
        <f>작성용!AL1564</f>
        <v>1563</v>
      </c>
      <c r="B1567" s="264" t="str">
        <f>작성용!AI1564</f>
        <v>-</v>
      </c>
      <c r="C1567" s="252" t="str">
        <f>작성용!AK1564</f>
        <v>기초자산</v>
      </c>
      <c r="D1567" s="265" t="str">
        <f>작성용!T1564</f>
        <v>사립학교교직원연금공단펀드(기초자산)</v>
      </c>
      <c r="E1567" s="253" t="str">
        <f>작성용!B1564</f>
        <v>LB혁신성장펀드2</v>
      </c>
      <c r="F1567" s="253" t="str">
        <f>작성용!C1564</f>
        <v>재평가</v>
      </c>
      <c r="G1567" s="253" t="str">
        <f>작성용!D1564</f>
        <v>이티엘</v>
      </c>
      <c r="H1567" s="266">
        <f>작성용!E1564</f>
        <v>1801110555558</v>
      </c>
      <c r="I1567" s="253" t="str">
        <f>작성용!F1564</f>
        <v>A07</v>
      </c>
      <c r="J1567" s="253">
        <f>작성용!G1564</f>
        <v>0</v>
      </c>
      <c r="K1567" s="253" t="str">
        <f>작성용!H1564</f>
        <v>-</v>
      </c>
      <c r="L1567" s="253" t="str">
        <f>작성용!N1564</f>
        <v>분기</v>
      </c>
      <c r="M1567" s="265" t="str">
        <f>작성용!U1564</f>
        <v>2024.09.30</v>
      </c>
      <c r="N1567" s="265">
        <f>작성용!V1564</f>
        <v>45643</v>
      </c>
      <c r="O1567" s="265" t="str">
        <f>작성용!W1564</f>
        <v>보고서제공X</v>
      </c>
      <c r="P1567" s="265" t="str">
        <f>작성용!X1564</f>
        <v>-</v>
      </c>
      <c r="Q1567" s="253" t="str">
        <f>작성용!AD1564</f>
        <v>김에스더</v>
      </c>
      <c r="R1567" s="267">
        <f>작성용!AE1564</f>
        <v>0</v>
      </c>
      <c r="S1567" s="253" t="str">
        <f>작성용!AF1564</f>
        <v>김에스더</v>
      </c>
      <c r="T1567" s="268" t="str">
        <f>작성용!AG1564</f>
        <v>-</v>
      </c>
      <c r="U1567" s="268" t="str">
        <f>작성용!AH1564</f>
        <v>-</v>
      </c>
      <c r="V1567" s="252">
        <f>작성용!AA1564</f>
        <v>202411</v>
      </c>
      <c r="W1567" s="253" t="str">
        <f>작성용!AC1564</f>
        <v>[6]기타기관펀드(기초자산)</v>
      </c>
      <c r="X1567" s="253">
        <f>작성용!O1564</f>
        <v>0</v>
      </c>
      <c r="Y1567" s="253">
        <f>작성용!P1564</f>
        <v>0</v>
      </c>
      <c r="Z1567" s="253">
        <f>작성용!Q1564</f>
        <v>0</v>
      </c>
      <c r="AA1567" s="252" t="str">
        <f>작성용!AJ1564</f>
        <v>-</v>
      </c>
      <c r="AB1567" s="252">
        <f>작성용!AB1564</f>
        <v>0</v>
      </c>
    </row>
    <row r="1568" spans="1:28" s="12" customFormat="1" ht="16.5" hidden="1" customHeight="1" x14ac:dyDescent="0.3">
      <c r="A1568" s="54">
        <f>작성용!AL1565</f>
        <v>1564</v>
      </c>
      <c r="B1568" s="264" t="str">
        <f>작성용!AI1565</f>
        <v>-</v>
      </c>
      <c r="C1568" s="252" t="str">
        <f>작성용!AK1565</f>
        <v>기초자산</v>
      </c>
      <c r="D1568" s="265" t="str">
        <f>작성용!T1565</f>
        <v>사립학교교직원연금공단펀드(기초자산)</v>
      </c>
      <c r="E1568" s="253" t="str">
        <f>작성용!B1565</f>
        <v>LB혁신성장펀드2</v>
      </c>
      <c r="F1568" s="253" t="str">
        <f>작성용!C1565</f>
        <v>재평가</v>
      </c>
      <c r="G1568" s="253" t="str">
        <f>작성용!D1565</f>
        <v>아테코</v>
      </c>
      <c r="H1568" s="266">
        <f>작성용!E1565</f>
        <v>1358110218933</v>
      </c>
      <c r="I1568" s="253" t="str">
        <f>작성용!F1565</f>
        <v>A05</v>
      </c>
      <c r="J1568" s="253">
        <f>작성용!G1565</f>
        <v>0</v>
      </c>
      <c r="K1568" s="253" t="str">
        <f>작성용!H1565</f>
        <v>-</v>
      </c>
      <c r="L1568" s="253" t="str">
        <f>작성용!N1565</f>
        <v>분기</v>
      </c>
      <c r="M1568" s="265" t="str">
        <f>작성용!U1565</f>
        <v>2024.09.30</v>
      </c>
      <c r="N1568" s="265">
        <f>작성용!V1565</f>
        <v>45643</v>
      </c>
      <c r="O1568" s="265" t="str">
        <f>작성용!W1565</f>
        <v>보고서제공X</v>
      </c>
      <c r="P1568" s="265" t="str">
        <f>작성용!X1565</f>
        <v>-</v>
      </c>
      <c r="Q1568" s="253" t="str">
        <f>작성용!AD1565</f>
        <v>이진주</v>
      </c>
      <c r="R1568" s="267">
        <f>작성용!AE1565</f>
        <v>0</v>
      </c>
      <c r="S1568" s="253" t="str">
        <f>작성용!AF1565</f>
        <v>이진주</v>
      </c>
      <c r="T1568" s="268" t="str">
        <f>작성용!AG1565</f>
        <v>-</v>
      </c>
      <c r="U1568" s="268" t="str">
        <f>작성용!AH1565</f>
        <v>-</v>
      </c>
      <c r="V1568" s="252">
        <f>작성용!AA1565</f>
        <v>202411</v>
      </c>
      <c r="W1568" s="253" t="str">
        <f>작성용!AC1565</f>
        <v>[6]기타기관펀드(기초자산)</v>
      </c>
      <c r="X1568" s="253">
        <f>작성용!O1565</f>
        <v>0</v>
      </c>
      <c r="Y1568" s="253">
        <f>작성용!P1565</f>
        <v>0</v>
      </c>
      <c r="Z1568" s="253">
        <f>작성용!Q1565</f>
        <v>0</v>
      </c>
      <c r="AA1568" s="252" t="str">
        <f>작성용!AJ1565</f>
        <v>-</v>
      </c>
      <c r="AB1568" s="252">
        <f>작성용!AB1565</f>
        <v>0</v>
      </c>
    </row>
    <row r="1569" spans="1:28" s="12" customFormat="1" ht="16.5" hidden="1" customHeight="1" x14ac:dyDescent="0.3">
      <c r="A1569" s="54">
        <f>작성용!AL1566</f>
        <v>1565</v>
      </c>
      <c r="B1569" s="264" t="str">
        <f>작성용!AI1566</f>
        <v>-</v>
      </c>
      <c r="C1569" s="252" t="str">
        <f>작성용!AK1566</f>
        <v>기초자산</v>
      </c>
      <c r="D1569" s="265" t="str">
        <f>작성용!T1566</f>
        <v>사립학교교직원연금공단펀드(기초자산)</v>
      </c>
      <c r="E1569" s="253" t="str">
        <f>작성용!B1566</f>
        <v>LB혁신성장펀드2</v>
      </c>
      <c r="F1569" s="253" t="str">
        <f>작성용!C1566</f>
        <v>재평가</v>
      </c>
      <c r="G1569" s="253" t="str">
        <f>작성용!D1566</f>
        <v>아테코</v>
      </c>
      <c r="H1569" s="266">
        <f>작성용!E1566</f>
        <v>1358110218933</v>
      </c>
      <c r="I1569" s="253" t="str">
        <f>작성용!F1566</f>
        <v>A07</v>
      </c>
      <c r="J1569" s="253">
        <f>작성용!G1566</f>
        <v>0</v>
      </c>
      <c r="K1569" s="253" t="str">
        <f>작성용!H1566</f>
        <v>-</v>
      </c>
      <c r="L1569" s="253" t="str">
        <f>작성용!N1566</f>
        <v>분기</v>
      </c>
      <c r="M1569" s="265" t="str">
        <f>작성용!U1566</f>
        <v>2024.09.30</v>
      </c>
      <c r="N1569" s="265">
        <f>작성용!V1566</f>
        <v>45643</v>
      </c>
      <c r="O1569" s="265" t="str">
        <f>작성용!W1566</f>
        <v>보고서제공X</v>
      </c>
      <c r="P1569" s="265" t="str">
        <f>작성용!X1566</f>
        <v>-</v>
      </c>
      <c r="Q1569" s="253" t="str">
        <f>작성용!AD1566</f>
        <v>이진주</v>
      </c>
      <c r="R1569" s="267">
        <f>작성용!AE1566</f>
        <v>0</v>
      </c>
      <c r="S1569" s="253" t="str">
        <f>작성용!AF1566</f>
        <v>이진주</v>
      </c>
      <c r="T1569" s="268" t="str">
        <f>작성용!AG1566</f>
        <v>-</v>
      </c>
      <c r="U1569" s="268" t="str">
        <f>작성용!AH1566</f>
        <v>-</v>
      </c>
      <c r="V1569" s="252">
        <f>작성용!AA1566</f>
        <v>202411</v>
      </c>
      <c r="W1569" s="253" t="str">
        <f>작성용!AC1566</f>
        <v>[6]기타기관펀드(기초자산)</v>
      </c>
      <c r="X1569" s="253">
        <f>작성용!O1566</f>
        <v>0</v>
      </c>
      <c r="Y1569" s="253">
        <f>작성용!P1566</f>
        <v>0</v>
      </c>
      <c r="Z1569" s="253">
        <f>작성용!Q1566</f>
        <v>0</v>
      </c>
      <c r="AA1569" s="252" t="str">
        <f>작성용!AJ1566</f>
        <v>-</v>
      </c>
      <c r="AB1569" s="252">
        <f>작성용!AB1566</f>
        <v>0</v>
      </c>
    </row>
    <row r="1570" spans="1:28" s="12" customFormat="1" ht="16.5" hidden="1" customHeight="1" x14ac:dyDescent="0.3">
      <c r="A1570" s="54">
        <f>작성용!AL1567</f>
        <v>1566</v>
      </c>
      <c r="B1570" s="264" t="str">
        <f>작성용!AI1567</f>
        <v>-</v>
      </c>
      <c r="C1570" s="252" t="str">
        <f>작성용!AK1567</f>
        <v>기초자산</v>
      </c>
      <c r="D1570" s="265" t="str">
        <f>작성용!T1567</f>
        <v>사립학교교직원연금공단펀드(기초자산)</v>
      </c>
      <c r="E1570" s="253" t="str">
        <f>작성용!B1567</f>
        <v>LB혁신성장펀드2</v>
      </c>
      <c r="F1570" s="253" t="str">
        <f>작성용!C1567</f>
        <v>재평가</v>
      </c>
      <c r="G1570" s="253" t="str">
        <f>작성용!D1567</f>
        <v>듀셀바이오테라퓨틱스</v>
      </c>
      <c r="H1570" s="266">
        <f>작성용!E1567</f>
        <v>1311110647726</v>
      </c>
      <c r="I1570" s="253" t="str">
        <f>작성용!F1567</f>
        <v>A07</v>
      </c>
      <c r="J1570" s="253">
        <f>작성용!G1567</f>
        <v>0</v>
      </c>
      <c r="K1570" s="253" t="str">
        <f>작성용!H1567</f>
        <v>-</v>
      </c>
      <c r="L1570" s="253" t="str">
        <f>작성용!N1567</f>
        <v>분기</v>
      </c>
      <c r="M1570" s="265" t="str">
        <f>작성용!U1567</f>
        <v>2024.09.30</v>
      </c>
      <c r="N1570" s="265">
        <f>작성용!V1567</f>
        <v>45643</v>
      </c>
      <c r="O1570" s="265" t="str">
        <f>작성용!W1567</f>
        <v>보고서제공X</v>
      </c>
      <c r="P1570" s="265" t="str">
        <f>작성용!X1567</f>
        <v>-</v>
      </c>
      <c r="Q1570" s="253" t="str">
        <f>작성용!AD1567</f>
        <v>오영석</v>
      </c>
      <c r="R1570" s="267">
        <f>작성용!AE1567</f>
        <v>0</v>
      </c>
      <c r="S1570" s="253" t="str">
        <f>작성용!AF1567</f>
        <v>오영석</v>
      </c>
      <c r="T1570" s="268" t="str">
        <f>작성용!AG1567</f>
        <v>-</v>
      </c>
      <c r="U1570" s="268" t="str">
        <f>작성용!AH1567</f>
        <v>-</v>
      </c>
      <c r="V1570" s="252">
        <f>작성용!AA1567</f>
        <v>202411</v>
      </c>
      <c r="W1570" s="253" t="str">
        <f>작성용!AC1567</f>
        <v>[6]기타기관펀드(기초자산)</v>
      </c>
      <c r="X1570" s="253">
        <f>작성용!O1567</f>
        <v>0</v>
      </c>
      <c r="Y1570" s="253">
        <f>작성용!P1567</f>
        <v>0</v>
      </c>
      <c r="Z1570" s="253">
        <f>작성용!Q1567</f>
        <v>0</v>
      </c>
      <c r="AA1570" s="252" t="str">
        <f>작성용!AJ1567</f>
        <v>-</v>
      </c>
      <c r="AB1570" s="252">
        <f>작성용!AB1567</f>
        <v>0</v>
      </c>
    </row>
    <row r="1571" spans="1:28" s="12" customFormat="1" ht="16.5" hidden="1" customHeight="1" x14ac:dyDescent="0.3">
      <c r="A1571" s="54">
        <f>작성용!AL1568</f>
        <v>1567</v>
      </c>
      <c r="B1571" s="264" t="str">
        <f>작성용!AI1568</f>
        <v>-</v>
      </c>
      <c r="C1571" s="252" t="str">
        <f>작성용!AK1568</f>
        <v>기초자산</v>
      </c>
      <c r="D1571" s="265" t="str">
        <f>작성용!T1568</f>
        <v>사립학교교직원연금공단펀드(기초자산)</v>
      </c>
      <c r="E1571" s="253" t="str">
        <f>작성용!B1568</f>
        <v>LB혁신성장펀드2</v>
      </c>
      <c r="F1571" s="253" t="str">
        <f>작성용!C1568</f>
        <v>재평가</v>
      </c>
      <c r="G1571" s="253" t="str">
        <f>작성용!D1568</f>
        <v>트렌비</v>
      </c>
      <c r="H1571" s="266">
        <f>작성용!E1568</f>
        <v>1101116241931</v>
      </c>
      <c r="I1571" s="253" t="str">
        <f>작성용!F1568</f>
        <v>D02</v>
      </c>
      <c r="J1571" s="253">
        <f>작성용!G1568</f>
        <v>0</v>
      </c>
      <c r="K1571" s="253" t="str">
        <f>작성용!H1568</f>
        <v>-</v>
      </c>
      <c r="L1571" s="253" t="str">
        <f>작성용!N1568</f>
        <v>분기</v>
      </c>
      <c r="M1571" s="265" t="str">
        <f>작성용!U1568</f>
        <v>2024.09.30</v>
      </c>
      <c r="N1571" s="265">
        <f>작성용!V1568</f>
        <v>45643</v>
      </c>
      <c r="O1571" s="265" t="str">
        <f>작성용!W1568</f>
        <v>보고서제공X</v>
      </c>
      <c r="P1571" s="265" t="str">
        <f>작성용!X1568</f>
        <v>-</v>
      </c>
      <c r="Q1571" s="253" t="str">
        <f>작성용!AD1568</f>
        <v>정은채</v>
      </c>
      <c r="R1571" s="267">
        <f>작성용!AE1568</f>
        <v>0</v>
      </c>
      <c r="S1571" s="253" t="str">
        <f>작성용!AF1568</f>
        <v>정은채</v>
      </c>
      <c r="T1571" s="268" t="str">
        <f>작성용!AG1568</f>
        <v>-</v>
      </c>
      <c r="U1571" s="268" t="str">
        <f>작성용!AH1568</f>
        <v>-</v>
      </c>
      <c r="V1571" s="252">
        <f>작성용!AA1568</f>
        <v>202411</v>
      </c>
      <c r="W1571" s="253" t="str">
        <f>작성용!AC1568</f>
        <v>[6]기타기관펀드(기초자산)</v>
      </c>
      <c r="X1571" s="253">
        <f>작성용!O1568</f>
        <v>0</v>
      </c>
      <c r="Y1571" s="253">
        <f>작성용!P1568</f>
        <v>0</v>
      </c>
      <c r="Z1571" s="253">
        <f>작성용!Q1568</f>
        <v>0</v>
      </c>
      <c r="AA1571" s="252" t="str">
        <f>작성용!AJ1568</f>
        <v>-</v>
      </c>
      <c r="AB1571" s="252">
        <f>작성용!AB1568</f>
        <v>0</v>
      </c>
    </row>
    <row r="1572" spans="1:28" s="12" customFormat="1" ht="16.5" hidden="1" customHeight="1" x14ac:dyDescent="0.3">
      <c r="A1572" s="54">
        <f>작성용!AL1569</f>
        <v>1568</v>
      </c>
      <c r="B1572" s="264" t="str">
        <f>작성용!AI1569</f>
        <v>-</v>
      </c>
      <c r="C1572" s="252" t="str">
        <f>작성용!AK1569</f>
        <v>기초자산</v>
      </c>
      <c r="D1572" s="265" t="str">
        <f>작성용!T1569</f>
        <v>사립학교교직원연금공단펀드(기초자산)</v>
      </c>
      <c r="E1572" s="253" t="str">
        <f>작성용!B1569</f>
        <v>LB혁신성장펀드2</v>
      </c>
      <c r="F1572" s="253" t="str">
        <f>작성용!C1569</f>
        <v>재평가</v>
      </c>
      <c r="G1572" s="253" t="str">
        <f>작성용!D1569</f>
        <v>온코소프트</v>
      </c>
      <c r="H1572" s="266">
        <f>작성용!E1569</f>
        <v>1601110526868</v>
      </c>
      <c r="I1572" s="253" t="str">
        <f>작성용!F1569</f>
        <v>A07</v>
      </c>
      <c r="J1572" s="253">
        <f>작성용!G1569</f>
        <v>0</v>
      </c>
      <c r="K1572" s="253" t="str">
        <f>작성용!H1569</f>
        <v>-</v>
      </c>
      <c r="L1572" s="253" t="str">
        <f>작성용!N1569</f>
        <v>분기</v>
      </c>
      <c r="M1572" s="265" t="str">
        <f>작성용!U1569</f>
        <v>2024.09.30</v>
      </c>
      <c r="N1572" s="265">
        <f>작성용!V1569</f>
        <v>45643</v>
      </c>
      <c r="O1572" s="265" t="str">
        <f>작성용!W1569</f>
        <v>보고서제공X</v>
      </c>
      <c r="P1572" s="265" t="str">
        <f>작성용!X1569</f>
        <v>-</v>
      </c>
      <c r="Q1572" s="253" t="str">
        <f>작성용!AD1569</f>
        <v>윤광일</v>
      </c>
      <c r="R1572" s="267">
        <f>작성용!AE1569</f>
        <v>0</v>
      </c>
      <c r="S1572" s="253" t="str">
        <f>작성용!AF1569</f>
        <v>윤광일</v>
      </c>
      <c r="T1572" s="268" t="str">
        <f>작성용!AG1569</f>
        <v>-</v>
      </c>
      <c r="U1572" s="268" t="str">
        <f>작성용!AH1569</f>
        <v>-</v>
      </c>
      <c r="V1572" s="252">
        <f>작성용!AA1569</f>
        <v>202411</v>
      </c>
      <c r="W1572" s="253" t="str">
        <f>작성용!AC1569</f>
        <v>[6]기타기관펀드(기초자산)</v>
      </c>
      <c r="X1572" s="253">
        <f>작성용!O1569</f>
        <v>0</v>
      </c>
      <c r="Y1572" s="253">
        <f>작성용!P1569</f>
        <v>0</v>
      </c>
      <c r="Z1572" s="253">
        <f>작성용!Q1569</f>
        <v>0</v>
      </c>
      <c r="AA1572" s="252" t="str">
        <f>작성용!AJ1569</f>
        <v>-</v>
      </c>
      <c r="AB1572" s="252">
        <f>작성용!AB1569</f>
        <v>0</v>
      </c>
    </row>
    <row r="1573" spans="1:28" s="12" customFormat="1" ht="16.5" hidden="1" customHeight="1" x14ac:dyDescent="0.3">
      <c r="A1573" s="54">
        <f>작성용!AL1570</f>
        <v>1569</v>
      </c>
      <c r="B1573" s="264" t="str">
        <f>작성용!AI1570</f>
        <v>-</v>
      </c>
      <c r="C1573" s="252" t="str">
        <f>작성용!AK1570</f>
        <v>기초자산</v>
      </c>
      <c r="D1573" s="265" t="str">
        <f>작성용!T1570</f>
        <v>사립학교교직원연금공단펀드(기초자산)</v>
      </c>
      <c r="E1573" s="253" t="str">
        <f>작성용!B1570</f>
        <v>아주좋은벤처펀드2.0</v>
      </c>
      <c r="F1573" s="253" t="str">
        <f>작성용!C1570</f>
        <v>재평가</v>
      </c>
      <c r="G1573" s="253" t="str">
        <f>작성용!D1570</f>
        <v>Boxhub, ApS</v>
      </c>
      <c r="H1573" s="266" t="str">
        <f>작성용!E1570</f>
        <v>KBP2023060085</v>
      </c>
      <c r="I1573" s="253" t="str">
        <f>작성용!F1570</f>
        <v>A05</v>
      </c>
      <c r="J1573" s="253">
        <f>작성용!G1570</f>
        <v>0</v>
      </c>
      <c r="K1573" s="253" t="str">
        <f>작성용!H1570</f>
        <v>-</v>
      </c>
      <c r="L1573" s="253" t="str">
        <f>작성용!N1570</f>
        <v xml:space="preserve">분기 </v>
      </c>
      <c r="M1573" s="265" t="str">
        <f>작성용!U1570</f>
        <v>2024.09.30</v>
      </c>
      <c r="N1573" s="265">
        <f>작성용!V1570</f>
        <v>45643</v>
      </c>
      <c r="O1573" s="265" t="str">
        <f>작성용!W1570</f>
        <v>보고서제공X</v>
      </c>
      <c r="P1573" s="265" t="str">
        <f>작성용!X1570</f>
        <v>-</v>
      </c>
      <c r="Q1573" s="253" t="str">
        <f>작성용!AD1570</f>
        <v>백형진</v>
      </c>
      <c r="R1573" s="267">
        <f>작성용!AE1570</f>
        <v>0</v>
      </c>
      <c r="S1573" s="253" t="str">
        <f>작성용!AF1570</f>
        <v>백형진</v>
      </c>
      <c r="T1573" s="268" t="str">
        <f>작성용!AG1570</f>
        <v>-</v>
      </c>
      <c r="U1573" s="268" t="str">
        <f>작성용!AH1570</f>
        <v>-</v>
      </c>
      <c r="V1573" s="252">
        <f>작성용!AA1570</f>
        <v>202411</v>
      </c>
      <c r="W1573" s="253" t="str">
        <f>작성용!AC1570</f>
        <v>[6]기타기관펀드(기초자산)</v>
      </c>
      <c r="X1573" s="253">
        <f>작성용!O1570</f>
        <v>0</v>
      </c>
      <c r="Y1573" s="253">
        <f>작성용!P1570</f>
        <v>0</v>
      </c>
      <c r="Z1573" s="253">
        <f>작성용!Q1570</f>
        <v>0</v>
      </c>
      <c r="AA1573" s="252" t="str">
        <f>작성용!AJ1570</f>
        <v>-</v>
      </c>
      <c r="AB1573" s="252">
        <f>작성용!AB1570</f>
        <v>0</v>
      </c>
    </row>
    <row r="1574" spans="1:28" s="12" customFormat="1" ht="16.5" hidden="1" customHeight="1" x14ac:dyDescent="0.3">
      <c r="A1574" s="54">
        <f>작성용!AL1571</f>
        <v>1570</v>
      </c>
      <c r="B1574" s="264" t="str">
        <f>작성용!AI1571</f>
        <v>-</v>
      </c>
      <c r="C1574" s="252" t="str">
        <f>작성용!AK1571</f>
        <v>기초자산</v>
      </c>
      <c r="D1574" s="265" t="str">
        <f>작성용!T1571</f>
        <v>사립학교교직원연금공단펀드(기초자산)</v>
      </c>
      <c r="E1574" s="253" t="str">
        <f>작성용!B1571</f>
        <v>아주좋은벤처펀드2.0</v>
      </c>
      <c r="F1574" s="253" t="str">
        <f>작성용!C1571</f>
        <v>재평가</v>
      </c>
      <c r="G1574" s="253" t="str">
        <f>작성용!D1571</f>
        <v>Carbon Biosciences, Inc.</v>
      </c>
      <c r="H1574" s="266" t="str">
        <f>작성용!E1571</f>
        <v>KBP2022030098</v>
      </c>
      <c r="I1574" s="253" t="str">
        <f>작성용!F1571</f>
        <v>A05</v>
      </c>
      <c r="J1574" s="253">
        <f>작성용!G1571</f>
        <v>0</v>
      </c>
      <c r="K1574" s="253" t="str">
        <f>작성용!H1571</f>
        <v>-</v>
      </c>
      <c r="L1574" s="253" t="str">
        <f>작성용!N1571</f>
        <v xml:space="preserve">분기 </v>
      </c>
      <c r="M1574" s="265" t="str">
        <f>작성용!U1571</f>
        <v>2024.09.30</v>
      </c>
      <c r="N1574" s="265">
        <f>작성용!V1571</f>
        <v>45643</v>
      </c>
      <c r="O1574" s="265" t="str">
        <f>작성용!W1571</f>
        <v>보고서제공X</v>
      </c>
      <c r="P1574" s="265" t="str">
        <f>작성용!X1571</f>
        <v>-</v>
      </c>
      <c r="Q1574" s="253" t="str">
        <f>작성용!AD1571</f>
        <v>오수현</v>
      </c>
      <c r="R1574" s="267">
        <f>작성용!AE1571</f>
        <v>0</v>
      </c>
      <c r="S1574" s="253" t="str">
        <f>작성용!AF1571</f>
        <v>오수현</v>
      </c>
      <c r="T1574" s="268" t="str">
        <f>작성용!AG1571</f>
        <v>-</v>
      </c>
      <c r="U1574" s="268" t="str">
        <f>작성용!AH1571</f>
        <v>-</v>
      </c>
      <c r="V1574" s="252">
        <f>작성용!AA1571</f>
        <v>202411</v>
      </c>
      <c r="W1574" s="253" t="str">
        <f>작성용!AC1571</f>
        <v>[6]기타기관펀드(기초자산)</v>
      </c>
      <c r="X1574" s="253">
        <f>작성용!O1571</f>
        <v>0</v>
      </c>
      <c r="Y1574" s="253">
        <f>작성용!P1571</f>
        <v>0</v>
      </c>
      <c r="Z1574" s="253">
        <f>작성용!Q1571</f>
        <v>0</v>
      </c>
      <c r="AA1574" s="252" t="str">
        <f>작성용!AJ1571</f>
        <v>-</v>
      </c>
      <c r="AB1574" s="252">
        <f>작성용!AB1571</f>
        <v>0</v>
      </c>
    </row>
    <row r="1575" spans="1:28" s="12" customFormat="1" ht="16.5" hidden="1" customHeight="1" x14ac:dyDescent="0.3">
      <c r="A1575" s="54">
        <f>작성용!AL1572</f>
        <v>1571</v>
      </c>
      <c r="B1575" s="264" t="str">
        <f>작성용!AI1572</f>
        <v>-</v>
      </c>
      <c r="C1575" s="252" t="str">
        <f>작성용!AK1572</f>
        <v>기초자산</v>
      </c>
      <c r="D1575" s="265" t="str">
        <f>작성용!T1572</f>
        <v>사립학교교직원연금공단펀드(기초자산)</v>
      </c>
      <c r="E1575" s="253" t="str">
        <f>작성용!B1572</f>
        <v>아주좋은벤처펀드2.0</v>
      </c>
      <c r="F1575" s="253" t="str">
        <f>작성용!C1572</f>
        <v>재평가</v>
      </c>
      <c r="G1575" s="253" t="str">
        <f>작성용!D1572</f>
        <v>Carbon Biosciences, Inc.</v>
      </c>
      <c r="H1575" s="266" t="str">
        <f>작성용!E1572</f>
        <v>KBP2022030098</v>
      </c>
      <c r="I1575" s="253" t="str">
        <f>작성용!F1572</f>
        <v>D02</v>
      </c>
      <c r="J1575" s="253">
        <f>작성용!G1572</f>
        <v>0</v>
      </c>
      <c r="K1575" s="253" t="str">
        <f>작성용!H1572</f>
        <v>-</v>
      </c>
      <c r="L1575" s="253" t="str">
        <f>작성용!N1572</f>
        <v xml:space="preserve">분기 </v>
      </c>
      <c r="M1575" s="265" t="str">
        <f>작성용!U1572</f>
        <v>2024.09.30</v>
      </c>
      <c r="N1575" s="265">
        <f>작성용!V1572</f>
        <v>45643</v>
      </c>
      <c r="O1575" s="265" t="str">
        <f>작성용!W1572</f>
        <v>보고서제공X</v>
      </c>
      <c r="P1575" s="265" t="str">
        <f>작성용!X1572</f>
        <v>-</v>
      </c>
      <c r="Q1575" s="253" t="str">
        <f>작성용!AD1572</f>
        <v>오수현</v>
      </c>
      <c r="R1575" s="267">
        <f>작성용!AE1572</f>
        <v>0</v>
      </c>
      <c r="S1575" s="253" t="str">
        <f>작성용!AF1572</f>
        <v>오수현</v>
      </c>
      <c r="T1575" s="268" t="str">
        <f>작성용!AG1572</f>
        <v>-</v>
      </c>
      <c r="U1575" s="268" t="str">
        <f>작성용!AH1572</f>
        <v>-</v>
      </c>
      <c r="V1575" s="252">
        <f>작성용!AA1572</f>
        <v>202411</v>
      </c>
      <c r="W1575" s="253" t="str">
        <f>작성용!AC1572</f>
        <v>[6]기타기관펀드(기초자산)</v>
      </c>
      <c r="X1575" s="253">
        <f>작성용!O1572</f>
        <v>0</v>
      </c>
      <c r="Y1575" s="253">
        <f>작성용!P1572</f>
        <v>0</v>
      </c>
      <c r="Z1575" s="253">
        <f>작성용!Q1572</f>
        <v>0</v>
      </c>
      <c r="AA1575" s="252" t="str">
        <f>작성용!AJ1572</f>
        <v>-</v>
      </c>
      <c r="AB1575" s="252">
        <f>작성용!AB1572</f>
        <v>0</v>
      </c>
    </row>
    <row r="1576" spans="1:28" s="12" customFormat="1" ht="16.5" hidden="1" customHeight="1" x14ac:dyDescent="0.3">
      <c r="A1576" s="54">
        <f>작성용!AL1573</f>
        <v>1572</v>
      </c>
      <c r="B1576" s="264" t="str">
        <f>작성용!AI1573</f>
        <v>-</v>
      </c>
      <c r="C1576" s="252" t="str">
        <f>작성용!AK1573</f>
        <v>기초자산</v>
      </c>
      <c r="D1576" s="265" t="str">
        <f>작성용!T1573</f>
        <v>사립학교교직원연금공단펀드(기초자산)</v>
      </c>
      <c r="E1576" s="253" t="str">
        <f>작성용!B1573</f>
        <v>아주좋은벤처펀드2.0</v>
      </c>
      <c r="F1576" s="253" t="str">
        <f>작성용!C1573</f>
        <v>재평가</v>
      </c>
      <c r="G1576" s="253" t="str">
        <f>작성용!D1573</f>
        <v>Carbon Biosciences, Inc.</v>
      </c>
      <c r="H1576" s="266" t="str">
        <f>작성용!E1573</f>
        <v>KBP2022030098</v>
      </c>
      <c r="I1576" s="253" t="str">
        <f>작성용!F1573</f>
        <v>D02</v>
      </c>
      <c r="J1576" s="253">
        <f>작성용!G1573</f>
        <v>1</v>
      </c>
      <c r="K1576" s="253" t="str">
        <f>작성용!H1573</f>
        <v>-</v>
      </c>
      <c r="L1576" s="253" t="str">
        <f>작성용!N1573</f>
        <v xml:space="preserve">분기 </v>
      </c>
      <c r="M1576" s="265" t="str">
        <f>작성용!U1573</f>
        <v>2024.09.30</v>
      </c>
      <c r="N1576" s="265">
        <f>작성용!V1573</f>
        <v>45643</v>
      </c>
      <c r="O1576" s="265" t="str">
        <f>작성용!W1573</f>
        <v>보고서제공X</v>
      </c>
      <c r="P1576" s="265" t="str">
        <f>작성용!X1573</f>
        <v>-</v>
      </c>
      <c r="Q1576" s="253" t="str">
        <f>작성용!AD1573</f>
        <v>오수현</v>
      </c>
      <c r="R1576" s="267">
        <f>작성용!AE1573</f>
        <v>0</v>
      </c>
      <c r="S1576" s="253" t="str">
        <f>작성용!AF1573</f>
        <v>오수현</v>
      </c>
      <c r="T1576" s="268" t="str">
        <f>작성용!AG1573</f>
        <v>-</v>
      </c>
      <c r="U1576" s="268" t="str">
        <f>작성용!AH1573</f>
        <v>-</v>
      </c>
      <c r="V1576" s="252">
        <f>작성용!AA1573</f>
        <v>202411</v>
      </c>
      <c r="W1576" s="253" t="str">
        <f>작성용!AC1573</f>
        <v>[6]기타기관펀드(기초자산)</v>
      </c>
      <c r="X1576" s="253">
        <f>작성용!O1573</f>
        <v>0</v>
      </c>
      <c r="Y1576" s="253">
        <f>작성용!P1573</f>
        <v>0</v>
      </c>
      <c r="Z1576" s="253">
        <f>작성용!Q1573</f>
        <v>0</v>
      </c>
      <c r="AA1576" s="252" t="str">
        <f>작성용!AJ1573</f>
        <v>-</v>
      </c>
      <c r="AB1576" s="252">
        <f>작성용!AB1573</f>
        <v>0</v>
      </c>
    </row>
    <row r="1577" spans="1:28" s="12" customFormat="1" ht="16.5" hidden="1" customHeight="1" x14ac:dyDescent="0.3">
      <c r="A1577" s="54">
        <f>작성용!AL1574</f>
        <v>1573</v>
      </c>
      <c r="B1577" s="264" t="str">
        <f>작성용!AI1574</f>
        <v>-</v>
      </c>
      <c r="C1577" s="252" t="str">
        <f>작성용!AK1574</f>
        <v>기초자산</v>
      </c>
      <c r="D1577" s="265" t="str">
        <f>작성용!T1574</f>
        <v>사립학교교직원연금공단펀드(기초자산)</v>
      </c>
      <c r="E1577" s="253" t="str">
        <f>작성용!B1574</f>
        <v>아주좋은벤처펀드2.0</v>
      </c>
      <c r="F1577" s="253" t="str">
        <f>작성용!C1574</f>
        <v>재평가</v>
      </c>
      <c r="G1577" s="253" t="str">
        <f>작성용!D1574</f>
        <v>Cohere, Inc.</v>
      </c>
      <c r="H1577" s="266" t="str">
        <f>작성용!E1574</f>
        <v>KBP2024060048</v>
      </c>
      <c r="I1577" s="253" t="str">
        <f>작성용!F1574</f>
        <v>A05</v>
      </c>
      <c r="J1577" s="253">
        <f>작성용!G1574</f>
        <v>0</v>
      </c>
      <c r="K1577" s="253" t="str">
        <f>작성용!H1574</f>
        <v>-</v>
      </c>
      <c r="L1577" s="253" t="str">
        <f>작성용!N1574</f>
        <v xml:space="preserve">분기 </v>
      </c>
      <c r="M1577" s="265" t="str">
        <f>작성용!U1574</f>
        <v>2024.09.30</v>
      </c>
      <c r="N1577" s="265">
        <f>작성용!V1574</f>
        <v>45643</v>
      </c>
      <c r="O1577" s="265" t="str">
        <f>작성용!W1574</f>
        <v>보고서제공X</v>
      </c>
      <c r="P1577" s="265" t="str">
        <f>작성용!X1574</f>
        <v>-</v>
      </c>
      <c r="Q1577" s="253" t="str">
        <f>작성용!AD1574</f>
        <v>오영석</v>
      </c>
      <c r="R1577" s="267">
        <f>작성용!AE1574</f>
        <v>0</v>
      </c>
      <c r="S1577" s="253" t="str">
        <f>작성용!AF1574</f>
        <v>오영석</v>
      </c>
      <c r="T1577" s="268" t="str">
        <f>작성용!AG1574</f>
        <v>-</v>
      </c>
      <c r="U1577" s="268" t="str">
        <f>작성용!AH1574</f>
        <v>-</v>
      </c>
      <c r="V1577" s="252">
        <f>작성용!AA1574</f>
        <v>202411</v>
      </c>
      <c r="W1577" s="253" t="str">
        <f>작성용!AC1574</f>
        <v>[6]기타기관펀드(기초자산)</v>
      </c>
      <c r="X1577" s="253">
        <f>작성용!O1574</f>
        <v>0</v>
      </c>
      <c r="Y1577" s="253">
        <f>작성용!P1574</f>
        <v>0</v>
      </c>
      <c r="Z1577" s="253">
        <f>작성용!Q1574</f>
        <v>0</v>
      </c>
      <c r="AA1577" s="252" t="str">
        <f>작성용!AJ1574</f>
        <v>-</v>
      </c>
      <c r="AB1577" s="252">
        <f>작성용!AB1574</f>
        <v>0</v>
      </c>
    </row>
    <row r="1578" spans="1:28" s="12" customFormat="1" ht="16.5" hidden="1" customHeight="1" x14ac:dyDescent="0.3">
      <c r="A1578" s="54">
        <f>작성용!AL1575</f>
        <v>1574</v>
      </c>
      <c r="B1578" s="264" t="str">
        <f>작성용!AI1575</f>
        <v>-</v>
      </c>
      <c r="C1578" s="252" t="str">
        <f>작성용!AK1575</f>
        <v>기초자산</v>
      </c>
      <c r="D1578" s="265" t="str">
        <f>작성용!T1575</f>
        <v>사립학교교직원연금공단펀드(기초자산)</v>
      </c>
      <c r="E1578" s="253" t="str">
        <f>작성용!B1575</f>
        <v>아주좋은벤처펀드2.0</v>
      </c>
      <c r="F1578" s="253" t="str">
        <f>작성용!C1575</f>
        <v>재평가</v>
      </c>
      <c r="G1578" s="253" t="str">
        <f>작성용!D1575</f>
        <v>Fama Technologies, Inc.</v>
      </c>
      <c r="H1578" s="266" t="str">
        <f>작성용!E1575</f>
        <v>KBP2022120258</v>
      </c>
      <c r="I1578" s="253" t="str">
        <f>작성용!F1575</f>
        <v>A05</v>
      </c>
      <c r="J1578" s="253">
        <f>작성용!G1575</f>
        <v>0</v>
      </c>
      <c r="K1578" s="253" t="str">
        <f>작성용!H1575</f>
        <v>-</v>
      </c>
      <c r="L1578" s="253" t="str">
        <f>작성용!N1575</f>
        <v xml:space="preserve">분기 </v>
      </c>
      <c r="M1578" s="265" t="str">
        <f>작성용!U1575</f>
        <v>2024.09.30</v>
      </c>
      <c r="N1578" s="265">
        <f>작성용!V1575</f>
        <v>45643</v>
      </c>
      <c r="O1578" s="265" t="str">
        <f>작성용!W1575</f>
        <v>보고서제공X</v>
      </c>
      <c r="P1578" s="265" t="str">
        <f>작성용!X1575</f>
        <v>-</v>
      </c>
      <c r="Q1578" s="253" t="str">
        <f>작성용!AD1575</f>
        <v>김예림</v>
      </c>
      <c r="R1578" s="267">
        <f>작성용!AE1575</f>
        <v>0</v>
      </c>
      <c r="S1578" s="253" t="str">
        <f>작성용!AF1575</f>
        <v>김예림</v>
      </c>
      <c r="T1578" s="268" t="str">
        <f>작성용!AG1575</f>
        <v>-</v>
      </c>
      <c r="U1578" s="268" t="str">
        <f>작성용!AH1575</f>
        <v>-</v>
      </c>
      <c r="V1578" s="252">
        <f>작성용!AA1575</f>
        <v>202411</v>
      </c>
      <c r="W1578" s="253" t="str">
        <f>작성용!AC1575</f>
        <v>[6]기타기관펀드(기초자산)</v>
      </c>
      <c r="X1578" s="253">
        <f>작성용!O1575</f>
        <v>0</v>
      </c>
      <c r="Y1578" s="253">
        <f>작성용!P1575</f>
        <v>0</v>
      </c>
      <c r="Z1578" s="253">
        <f>작성용!Q1575</f>
        <v>0</v>
      </c>
      <c r="AA1578" s="252" t="str">
        <f>작성용!AJ1575</f>
        <v>-</v>
      </c>
      <c r="AB1578" s="252">
        <f>작성용!AB1575</f>
        <v>0</v>
      </c>
    </row>
    <row r="1579" spans="1:28" s="12" customFormat="1" ht="16.5" customHeight="1" x14ac:dyDescent="0.3">
      <c r="A1579" s="54">
        <f>작성용!AL1879</f>
        <v>1878</v>
      </c>
      <c r="B1579" s="264" t="str">
        <f>작성용!AI1879</f>
        <v>-</v>
      </c>
      <c r="C1579" s="252" t="str">
        <f>작성용!AK1879</f>
        <v>기초자산</v>
      </c>
      <c r="D1579" s="265" t="str">
        <f>작성용!T1879</f>
        <v>사립학교교직원연금공단펀드(기초자산)</v>
      </c>
      <c r="E1579" s="253" t="str">
        <f>작성용!B1879</f>
        <v>에이티넘성장투자조합2020</v>
      </c>
      <c r="F1579" s="253" t="str">
        <f>작성용!C1879</f>
        <v>재평가</v>
      </c>
      <c r="G1579" s="253" t="str">
        <f>작성용!D1879</f>
        <v>아이엠바이오로직스</v>
      </c>
      <c r="H1579" s="266">
        <f>작성용!E1879</f>
        <v>1311110601384</v>
      </c>
      <c r="I1579" s="253" t="str">
        <f>작성용!F1879</f>
        <v>A07</v>
      </c>
      <c r="J1579" s="253">
        <f>작성용!G1879</f>
        <v>1</v>
      </c>
      <c r="K1579" s="253" t="str">
        <f>작성용!H1879</f>
        <v>-</v>
      </c>
      <c r="L1579" s="253" t="str">
        <f>작성용!N1879</f>
        <v>연말</v>
      </c>
      <c r="M1579" s="265" t="str">
        <f>작성용!U1879</f>
        <v>2024.09.30</v>
      </c>
      <c r="N1579" s="265">
        <f>작성용!V1879</f>
        <v>45643</v>
      </c>
      <c r="O1579" s="265" t="str">
        <f>작성용!W1879</f>
        <v>보고서제공X</v>
      </c>
      <c r="P1579" s="265" t="str">
        <f>작성용!X1879</f>
        <v>-</v>
      </c>
      <c r="Q1579" s="253" t="str">
        <f>작성용!AD1879</f>
        <v>채동우</v>
      </c>
      <c r="R1579" s="267">
        <f>작성용!AE1879</f>
        <v>0</v>
      </c>
      <c r="S1579" s="253" t="str">
        <f>작성용!AF1879</f>
        <v>윤현빈</v>
      </c>
      <c r="T1579" s="268" t="str">
        <f>작성용!AG1879</f>
        <v>-</v>
      </c>
      <c r="U1579" s="268" t="str">
        <f>작성용!AH1879</f>
        <v>-</v>
      </c>
      <c r="V1579" s="252">
        <f>작성용!AA1879</f>
        <v>202411</v>
      </c>
      <c r="W1579" s="253" t="str">
        <f>작성용!AC1879</f>
        <v>[6]기타기관펀드(기초자산)</v>
      </c>
      <c r="X1579" s="253">
        <f>작성용!O1879</f>
        <v>0</v>
      </c>
      <c r="Y1579" s="253">
        <f>작성용!P1879</f>
        <v>0</v>
      </c>
      <c r="Z1579" s="253">
        <f>작성용!Q1879</f>
        <v>0</v>
      </c>
      <c r="AA1579" s="252" t="str">
        <f>작성용!AJ1879</f>
        <v>-</v>
      </c>
      <c r="AB1579" s="252">
        <f>작성용!AB1879</f>
        <v>0</v>
      </c>
    </row>
    <row r="1580" spans="1:28" s="12" customFormat="1" ht="16.5" hidden="1" customHeight="1" x14ac:dyDescent="0.3">
      <c r="A1580" s="54">
        <f>작성용!AL1577</f>
        <v>1576</v>
      </c>
      <c r="B1580" s="264" t="str">
        <f>작성용!AI1577</f>
        <v>-</v>
      </c>
      <c r="C1580" s="252" t="str">
        <f>작성용!AK1577</f>
        <v>기초자산</v>
      </c>
      <c r="D1580" s="265" t="str">
        <f>작성용!T1577</f>
        <v>사립학교교직원연금공단펀드(기초자산)</v>
      </c>
      <c r="E1580" s="253" t="str">
        <f>작성용!B1577</f>
        <v>아주좋은벤처펀드2.0</v>
      </c>
      <c r="F1580" s="253" t="str">
        <f>작성용!C1577</f>
        <v>재평가</v>
      </c>
      <c r="G1580" s="253" t="str">
        <f>작성용!D1577</f>
        <v>ReCode Therapeutics, Inc.</v>
      </c>
      <c r="H1580" s="266" t="str">
        <f>작성용!E1577</f>
        <v>KBP2021120180</v>
      </c>
      <c r="I1580" s="253" t="str">
        <f>작성용!F1577</f>
        <v>A05</v>
      </c>
      <c r="J1580" s="253">
        <f>작성용!G1577</f>
        <v>0</v>
      </c>
      <c r="K1580" s="253" t="str">
        <f>작성용!H1577</f>
        <v>-</v>
      </c>
      <c r="L1580" s="253" t="str">
        <f>작성용!N1577</f>
        <v xml:space="preserve">분기 </v>
      </c>
      <c r="M1580" s="265" t="str">
        <f>작성용!U1577</f>
        <v>2024.09.30</v>
      </c>
      <c r="N1580" s="265">
        <f>작성용!V1577</f>
        <v>45643</v>
      </c>
      <c r="O1580" s="265" t="str">
        <f>작성용!W1577</f>
        <v>보고서제공X</v>
      </c>
      <c r="P1580" s="265" t="str">
        <f>작성용!X1577</f>
        <v>-</v>
      </c>
      <c r="Q1580" s="253" t="str">
        <f>작성용!AD1577</f>
        <v>이상민</v>
      </c>
      <c r="R1580" s="267">
        <f>작성용!AE1577</f>
        <v>0</v>
      </c>
      <c r="S1580" s="253" t="str">
        <f>작성용!AF1577</f>
        <v>이상민</v>
      </c>
      <c r="T1580" s="268" t="str">
        <f>작성용!AG1577</f>
        <v>-</v>
      </c>
      <c r="U1580" s="268" t="str">
        <f>작성용!AH1577</f>
        <v>-</v>
      </c>
      <c r="V1580" s="252">
        <f>작성용!AA1577</f>
        <v>202411</v>
      </c>
      <c r="W1580" s="253" t="str">
        <f>작성용!AC1577</f>
        <v>[6]기타기관펀드(기초자산)</v>
      </c>
      <c r="X1580" s="253">
        <f>작성용!O1577</f>
        <v>0</v>
      </c>
      <c r="Y1580" s="253">
        <f>작성용!P1577</f>
        <v>0</v>
      </c>
      <c r="Z1580" s="253">
        <f>작성용!Q1577</f>
        <v>0</v>
      </c>
      <c r="AA1580" s="252" t="str">
        <f>작성용!AJ1577</f>
        <v>-</v>
      </c>
      <c r="AB1580" s="252">
        <f>작성용!AB1577</f>
        <v>0</v>
      </c>
    </row>
    <row r="1581" spans="1:28" s="12" customFormat="1" ht="16.5" hidden="1" customHeight="1" x14ac:dyDescent="0.3">
      <c r="A1581" s="54">
        <f>작성용!AL1578</f>
        <v>1577</v>
      </c>
      <c r="B1581" s="264" t="str">
        <f>작성용!AI1578</f>
        <v>-</v>
      </c>
      <c r="C1581" s="252" t="str">
        <f>작성용!AK1578</f>
        <v>기초자산</v>
      </c>
      <c r="D1581" s="265" t="str">
        <f>작성용!T1578</f>
        <v>사립학교교직원연금공단펀드(기초자산)</v>
      </c>
      <c r="E1581" s="253" t="str">
        <f>작성용!B1578</f>
        <v>아주좋은벤처펀드2.0</v>
      </c>
      <c r="F1581" s="253" t="str">
        <f>작성용!C1578</f>
        <v>재평가</v>
      </c>
      <c r="G1581" s="253" t="str">
        <f>작성용!D1578</f>
        <v>ReCode Therapeutics, Inc.</v>
      </c>
      <c r="H1581" s="266" t="str">
        <f>작성용!E1578</f>
        <v>KBP2021120180</v>
      </c>
      <c r="I1581" s="253" t="str">
        <f>작성용!F1578</f>
        <v>A05</v>
      </c>
      <c r="J1581" s="253">
        <f>작성용!G1578</f>
        <v>1</v>
      </c>
      <c r="K1581" s="253" t="str">
        <f>작성용!H1578</f>
        <v>-</v>
      </c>
      <c r="L1581" s="253" t="str">
        <f>작성용!N1578</f>
        <v xml:space="preserve">분기 </v>
      </c>
      <c r="M1581" s="265" t="str">
        <f>작성용!U1578</f>
        <v>2024.09.30</v>
      </c>
      <c r="N1581" s="265">
        <f>작성용!V1578</f>
        <v>45643</v>
      </c>
      <c r="O1581" s="265" t="str">
        <f>작성용!W1578</f>
        <v>보고서제공X</v>
      </c>
      <c r="P1581" s="265" t="str">
        <f>작성용!X1578</f>
        <v>-</v>
      </c>
      <c r="Q1581" s="253" t="str">
        <f>작성용!AD1578</f>
        <v>이상민</v>
      </c>
      <c r="R1581" s="267">
        <f>작성용!AE1578</f>
        <v>0</v>
      </c>
      <c r="S1581" s="253" t="str">
        <f>작성용!AF1578</f>
        <v>이상민</v>
      </c>
      <c r="T1581" s="268" t="str">
        <f>작성용!AG1578</f>
        <v>-</v>
      </c>
      <c r="U1581" s="268" t="str">
        <f>작성용!AH1578</f>
        <v>-</v>
      </c>
      <c r="V1581" s="252">
        <f>작성용!AA1578</f>
        <v>202411</v>
      </c>
      <c r="W1581" s="253" t="str">
        <f>작성용!AC1578</f>
        <v>[6]기타기관펀드(기초자산)</v>
      </c>
      <c r="X1581" s="253">
        <f>작성용!O1578</f>
        <v>0</v>
      </c>
      <c r="Y1581" s="253">
        <f>작성용!P1578</f>
        <v>0</v>
      </c>
      <c r="Z1581" s="253">
        <f>작성용!Q1578</f>
        <v>0</v>
      </c>
      <c r="AA1581" s="252" t="str">
        <f>작성용!AJ1578</f>
        <v>-</v>
      </c>
      <c r="AB1581" s="252">
        <f>작성용!AB1578</f>
        <v>0</v>
      </c>
    </row>
    <row r="1582" spans="1:28" s="12" customFormat="1" ht="16.5" hidden="1" customHeight="1" x14ac:dyDescent="0.3">
      <c r="A1582" s="54">
        <f>작성용!AL1579</f>
        <v>1578</v>
      </c>
      <c r="B1582" s="264" t="str">
        <f>작성용!AI1579</f>
        <v>-</v>
      </c>
      <c r="C1582" s="252" t="str">
        <f>작성용!AK1579</f>
        <v>기초자산</v>
      </c>
      <c r="D1582" s="265" t="str">
        <f>작성용!T1579</f>
        <v>사립학교교직원연금공단펀드(기초자산)</v>
      </c>
      <c r="E1582" s="253" t="str">
        <f>작성용!B1579</f>
        <v>아주좋은벤처펀드2.0</v>
      </c>
      <c r="F1582" s="253" t="str">
        <f>작성용!C1579</f>
        <v>재평가</v>
      </c>
      <c r="G1582" s="253" t="str">
        <f>작성용!D1579</f>
        <v>Terramino, Inc.</v>
      </c>
      <c r="H1582" s="266" t="str">
        <f>작성용!E1579</f>
        <v>KBP2023030032</v>
      </c>
      <c r="I1582" s="253" t="str">
        <f>작성용!F1579</f>
        <v>A05</v>
      </c>
      <c r="J1582" s="253">
        <f>작성용!G1579</f>
        <v>0</v>
      </c>
      <c r="K1582" s="253" t="str">
        <f>작성용!H1579</f>
        <v>-</v>
      </c>
      <c r="L1582" s="253" t="str">
        <f>작성용!N1579</f>
        <v xml:space="preserve">분기 </v>
      </c>
      <c r="M1582" s="265" t="str">
        <f>작성용!U1579</f>
        <v>2024.09.30</v>
      </c>
      <c r="N1582" s="265">
        <f>작성용!V1579</f>
        <v>45643</v>
      </c>
      <c r="O1582" s="265" t="str">
        <f>작성용!W1579</f>
        <v>보고서제공X</v>
      </c>
      <c r="P1582" s="265" t="str">
        <f>작성용!X1579</f>
        <v>-</v>
      </c>
      <c r="Q1582" s="253" t="str">
        <f>작성용!AD1579</f>
        <v>강성은</v>
      </c>
      <c r="R1582" s="267">
        <f>작성용!AE1579</f>
        <v>0</v>
      </c>
      <c r="S1582" s="253" t="str">
        <f>작성용!AF1579</f>
        <v>강성은</v>
      </c>
      <c r="T1582" s="268" t="str">
        <f>작성용!AG1579</f>
        <v>-</v>
      </c>
      <c r="U1582" s="268" t="str">
        <f>작성용!AH1579</f>
        <v>-</v>
      </c>
      <c r="V1582" s="252">
        <f>작성용!AA1579</f>
        <v>202411</v>
      </c>
      <c r="W1582" s="253" t="str">
        <f>작성용!AC1579</f>
        <v>[6]기타기관펀드(기초자산)</v>
      </c>
      <c r="X1582" s="253">
        <f>작성용!O1579</f>
        <v>0</v>
      </c>
      <c r="Y1582" s="253">
        <f>작성용!P1579</f>
        <v>0</v>
      </c>
      <c r="Z1582" s="253">
        <f>작성용!Q1579</f>
        <v>0</v>
      </c>
      <c r="AA1582" s="252" t="str">
        <f>작성용!AJ1579</f>
        <v>-</v>
      </c>
      <c r="AB1582" s="252">
        <f>작성용!AB1579</f>
        <v>0</v>
      </c>
    </row>
    <row r="1583" spans="1:28" s="12" customFormat="1" ht="16.5" hidden="1" customHeight="1" x14ac:dyDescent="0.3">
      <c r="A1583" s="54">
        <f>작성용!AL1580</f>
        <v>1579</v>
      </c>
      <c r="B1583" s="264" t="str">
        <f>작성용!AI1580</f>
        <v>-</v>
      </c>
      <c r="C1583" s="252" t="str">
        <f>작성용!AK1580</f>
        <v>기초자산</v>
      </c>
      <c r="D1583" s="265" t="str">
        <f>작성용!T1580</f>
        <v>사립학교교직원연금공단펀드(기초자산)</v>
      </c>
      <c r="E1583" s="253" t="str">
        <f>작성용!B1580</f>
        <v>아주좋은벤처펀드2.0</v>
      </c>
      <c r="F1583" s="253" t="str">
        <f>작성용!C1580</f>
        <v>재평가</v>
      </c>
      <c r="G1583" s="253" t="str">
        <f>작성용!D1580</f>
        <v>글로우서울</v>
      </c>
      <c r="H1583" s="266">
        <f>작성용!E1580</f>
        <v>1101116710209</v>
      </c>
      <c r="I1583" s="253" t="str">
        <f>작성용!F1580</f>
        <v>A07</v>
      </c>
      <c r="J1583" s="253">
        <f>작성용!G1580</f>
        <v>0</v>
      </c>
      <c r="K1583" s="253" t="str">
        <f>작성용!H1580</f>
        <v>-</v>
      </c>
      <c r="L1583" s="253" t="str">
        <f>작성용!N1580</f>
        <v xml:space="preserve">분기 </v>
      </c>
      <c r="M1583" s="265" t="str">
        <f>작성용!U1580</f>
        <v>2024.09.30</v>
      </c>
      <c r="N1583" s="265">
        <f>작성용!V1580</f>
        <v>45643</v>
      </c>
      <c r="O1583" s="265" t="str">
        <f>작성용!W1580</f>
        <v>보고서제공X</v>
      </c>
      <c r="P1583" s="265" t="str">
        <f>작성용!X1580</f>
        <v>-</v>
      </c>
      <c r="Q1583" s="253" t="str">
        <f>작성용!AD1580</f>
        <v>원정우</v>
      </c>
      <c r="R1583" s="267">
        <f>작성용!AE1580</f>
        <v>0</v>
      </c>
      <c r="S1583" s="253" t="str">
        <f>작성용!AF1580</f>
        <v>원정우</v>
      </c>
      <c r="T1583" s="268" t="str">
        <f>작성용!AG1580</f>
        <v>-</v>
      </c>
      <c r="U1583" s="268" t="str">
        <f>작성용!AH1580</f>
        <v>-</v>
      </c>
      <c r="V1583" s="252">
        <f>작성용!AA1580</f>
        <v>202411</v>
      </c>
      <c r="W1583" s="253" t="str">
        <f>작성용!AC1580</f>
        <v>[6]기타기관펀드(기초자산)</v>
      </c>
      <c r="X1583" s="253">
        <f>작성용!O1580</f>
        <v>0</v>
      </c>
      <c r="Y1583" s="253">
        <f>작성용!P1580</f>
        <v>0</v>
      </c>
      <c r="Z1583" s="253">
        <f>작성용!Q1580</f>
        <v>0</v>
      </c>
      <c r="AA1583" s="252" t="str">
        <f>작성용!AJ1580</f>
        <v>-</v>
      </c>
      <c r="AB1583" s="252">
        <f>작성용!AB1580</f>
        <v>0</v>
      </c>
    </row>
    <row r="1584" spans="1:28" s="12" customFormat="1" ht="16.5" hidden="1" customHeight="1" x14ac:dyDescent="0.3">
      <c r="A1584" s="54">
        <f>작성용!AL1581</f>
        <v>1580</v>
      </c>
      <c r="B1584" s="264" t="str">
        <f>작성용!AI1581</f>
        <v>-</v>
      </c>
      <c r="C1584" s="252" t="str">
        <f>작성용!AK1581</f>
        <v>기초자산</v>
      </c>
      <c r="D1584" s="265" t="str">
        <f>작성용!T1581</f>
        <v>사립학교교직원연금공단펀드(기초자산)</v>
      </c>
      <c r="E1584" s="253" t="str">
        <f>작성용!B1581</f>
        <v>아주좋은벤처펀드2.0</v>
      </c>
      <c r="F1584" s="253" t="str">
        <f>작성용!C1581</f>
        <v>재평가</v>
      </c>
      <c r="G1584" s="253" t="str">
        <f>작성용!D1581</f>
        <v>김캐디</v>
      </c>
      <c r="H1584" s="266">
        <f>작성용!E1581</f>
        <v>1101117224887</v>
      </c>
      <c r="I1584" s="253" t="str">
        <f>작성용!F1581</f>
        <v>A07</v>
      </c>
      <c r="J1584" s="253">
        <f>작성용!G1581</f>
        <v>0</v>
      </c>
      <c r="K1584" s="253" t="str">
        <f>작성용!H1581</f>
        <v>-</v>
      </c>
      <c r="L1584" s="253" t="str">
        <f>작성용!N1581</f>
        <v xml:space="preserve">분기 </v>
      </c>
      <c r="M1584" s="265" t="str">
        <f>작성용!U1581</f>
        <v>2024.09.30</v>
      </c>
      <c r="N1584" s="265">
        <f>작성용!V1581</f>
        <v>45643</v>
      </c>
      <c r="O1584" s="265" t="str">
        <f>작성용!W1581</f>
        <v>보고서제공X</v>
      </c>
      <c r="P1584" s="265" t="str">
        <f>작성용!X1581</f>
        <v>-</v>
      </c>
      <c r="Q1584" s="253" t="str">
        <f>작성용!AD1581</f>
        <v>이진주</v>
      </c>
      <c r="R1584" s="267">
        <f>작성용!AE1581</f>
        <v>0</v>
      </c>
      <c r="S1584" s="253" t="str">
        <f>작성용!AF1581</f>
        <v>이진주</v>
      </c>
      <c r="T1584" s="268" t="str">
        <f>작성용!AG1581</f>
        <v>-</v>
      </c>
      <c r="U1584" s="268" t="str">
        <f>작성용!AH1581</f>
        <v>-</v>
      </c>
      <c r="V1584" s="252">
        <f>작성용!AA1581</f>
        <v>202411</v>
      </c>
      <c r="W1584" s="253" t="str">
        <f>작성용!AC1581</f>
        <v>[6]기타기관펀드(기초자산)</v>
      </c>
      <c r="X1584" s="253">
        <f>작성용!O1581</f>
        <v>0</v>
      </c>
      <c r="Y1584" s="253">
        <f>작성용!P1581</f>
        <v>0</v>
      </c>
      <c r="Z1584" s="253">
        <f>작성용!Q1581</f>
        <v>0</v>
      </c>
      <c r="AA1584" s="252" t="str">
        <f>작성용!AJ1581</f>
        <v>-</v>
      </c>
      <c r="AB1584" s="252">
        <f>작성용!AB1581</f>
        <v>0</v>
      </c>
    </row>
    <row r="1585" spans="1:28" s="12" customFormat="1" ht="16.5" hidden="1" customHeight="1" x14ac:dyDescent="0.3">
      <c r="A1585" s="54">
        <f>작성용!AL1582</f>
        <v>1581</v>
      </c>
      <c r="B1585" s="264" t="str">
        <f>작성용!AI1582</f>
        <v>-</v>
      </c>
      <c r="C1585" s="252" t="str">
        <f>작성용!AK1582</f>
        <v>기초자산</v>
      </c>
      <c r="D1585" s="265" t="str">
        <f>작성용!T1582</f>
        <v>사립학교교직원연금공단펀드(기초자산)</v>
      </c>
      <c r="E1585" s="253" t="str">
        <f>작성용!B1582</f>
        <v>아주좋은벤처펀드2.0</v>
      </c>
      <c r="F1585" s="253" t="str">
        <f>작성용!C1582</f>
        <v>재평가</v>
      </c>
      <c r="G1585" s="253" t="str">
        <f>작성용!D1582</f>
        <v>다안바이오테라퓨틱스</v>
      </c>
      <c r="H1585" s="266">
        <f>작성용!E1582</f>
        <v>1101117430616</v>
      </c>
      <c r="I1585" s="253" t="str">
        <f>작성용!F1582</f>
        <v>A07</v>
      </c>
      <c r="J1585" s="253">
        <f>작성용!G1582</f>
        <v>0</v>
      </c>
      <c r="K1585" s="253" t="str">
        <f>작성용!H1582</f>
        <v>-</v>
      </c>
      <c r="L1585" s="253" t="str">
        <f>작성용!N1582</f>
        <v xml:space="preserve">분기 </v>
      </c>
      <c r="M1585" s="265" t="str">
        <f>작성용!U1582</f>
        <v>2024.09.30</v>
      </c>
      <c r="N1585" s="265">
        <f>작성용!V1582</f>
        <v>45643</v>
      </c>
      <c r="O1585" s="265" t="str">
        <f>작성용!W1582</f>
        <v>보고서제공X</v>
      </c>
      <c r="P1585" s="265" t="str">
        <f>작성용!X1582</f>
        <v>-</v>
      </c>
      <c r="Q1585" s="253" t="str">
        <f>작성용!AD1582</f>
        <v>정재형</v>
      </c>
      <c r="R1585" s="267">
        <f>작성용!AE1582</f>
        <v>0</v>
      </c>
      <c r="S1585" s="253" t="str">
        <f>작성용!AF1582</f>
        <v>정재형</v>
      </c>
      <c r="T1585" s="268" t="str">
        <f>작성용!AG1582</f>
        <v>-</v>
      </c>
      <c r="U1585" s="268" t="str">
        <f>작성용!AH1582</f>
        <v>-</v>
      </c>
      <c r="V1585" s="252">
        <f>작성용!AA1582</f>
        <v>202411</v>
      </c>
      <c r="W1585" s="253" t="str">
        <f>작성용!AC1582</f>
        <v>[6]기타기관펀드(기초자산)</v>
      </c>
      <c r="X1585" s="253">
        <f>작성용!O1582</f>
        <v>0</v>
      </c>
      <c r="Y1585" s="253">
        <f>작성용!P1582</f>
        <v>0</v>
      </c>
      <c r="Z1585" s="253">
        <f>작성용!Q1582</f>
        <v>0</v>
      </c>
      <c r="AA1585" s="252" t="str">
        <f>작성용!AJ1582</f>
        <v>-</v>
      </c>
      <c r="AB1585" s="252">
        <f>작성용!AB1582</f>
        <v>0</v>
      </c>
    </row>
    <row r="1586" spans="1:28" s="12" customFormat="1" ht="16.5" hidden="1" customHeight="1" x14ac:dyDescent="0.3">
      <c r="A1586" s="54">
        <f>작성용!AL1583</f>
        <v>1582</v>
      </c>
      <c r="B1586" s="264" t="str">
        <f>작성용!AI1583</f>
        <v>-</v>
      </c>
      <c r="C1586" s="252" t="str">
        <f>작성용!AK1583</f>
        <v>기초자산</v>
      </c>
      <c r="D1586" s="265" t="str">
        <f>작성용!T1583</f>
        <v>사립학교교직원연금공단펀드(기초자산)</v>
      </c>
      <c r="E1586" s="253" t="str">
        <f>작성용!B1583</f>
        <v>아주좋은벤처펀드2.0</v>
      </c>
      <c r="F1586" s="253" t="str">
        <f>작성용!C1583</f>
        <v>재평가</v>
      </c>
      <c r="G1586" s="253" t="str">
        <f>작성용!D1583</f>
        <v>다안바이오테라퓨틱스</v>
      </c>
      <c r="H1586" s="266">
        <f>작성용!E1583</f>
        <v>1101117430616</v>
      </c>
      <c r="I1586" s="253" t="str">
        <f>작성용!F1583</f>
        <v>A07</v>
      </c>
      <c r="J1586" s="253">
        <f>작성용!G1583</f>
        <v>1</v>
      </c>
      <c r="K1586" s="253" t="str">
        <f>작성용!H1583</f>
        <v>-</v>
      </c>
      <c r="L1586" s="253" t="str">
        <f>작성용!N1583</f>
        <v xml:space="preserve">분기 </v>
      </c>
      <c r="M1586" s="265" t="str">
        <f>작성용!U1583</f>
        <v>2024.09.30</v>
      </c>
      <c r="N1586" s="265">
        <f>작성용!V1583</f>
        <v>45643</v>
      </c>
      <c r="O1586" s="265" t="str">
        <f>작성용!W1583</f>
        <v>보고서제공X</v>
      </c>
      <c r="P1586" s="265" t="str">
        <f>작성용!X1583</f>
        <v>-</v>
      </c>
      <c r="Q1586" s="253" t="str">
        <f>작성용!AD1583</f>
        <v>정재형</v>
      </c>
      <c r="R1586" s="267">
        <f>작성용!AE1583</f>
        <v>0</v>
      </c>
      <c r="S1586" s="253" t="str">
        <f>작성용!AF1583</f>
        <v>정재형</v>
      </c>
      <c r="T1586" s="268" t="str">
        <f>작성용!AG1583</f>
        <v>-</v>
      </c>
      <c r="U1586" s="268" t="str">
        <f>작성용!AH1583</f>
        <v>-</v>
      </c>
      <c r="V1586" s="252">
        <f>작성용!AA1583</f>
        <v>202411</v>
      </c>
      <c r="W1586" s="253" t="str">
        <f>작성용!AC1583</f>
        <v>[6]기타기관펀드(기초자산)</v>
      </c>
      <c r="X1586" s="253">
        <f>작성용!O1583</f>
        <v>0</v>
      </c>
      <c r="Y1586" s="253">
        <f>작성용!P1583</f>
        <v>0</v>
      </c>
      <c r="Z1586" s="253">
        <f>작성용!Q1583</f>
        <v>0</v>
      </c>
      <c r="AA1586" s="252" t="str">
        <f>작성용!AJ1583</f>
        <v>-</v>
      </c>
      <c r="AB1586" s="252">
        <f>작성용!AB1583</f>
        <v>0</v>
      </c>
    </row>
    <row r="1587" spans="1:28" s="12" customFormat="1" ht="16.5" hidden="1" customHeight="1" x14ac:dyDescent="0.3">
      <c r="A1587" s="54">
        <f>작성용!AL1584</f>
        <v>1583</v>
      </c>
      <c r="B1587" s="264" t="str">
        <f>작성용!AI1584</f>
        <v>-</v>
      </c>
      <c r="C1587" s="252" t="str">
        <f>작성용!AK1584</f>
        <v>기초자산</v>
      </c>
      <c r="D1587" s="265" t="str">
        <f>작성용!T1584</f>
        <v>사립학교교직원연금공단펀드(기초자산)</v>
      </c>
      <c r="E1587" s="253" t="str">
        <f>작성용!B1584</f>
        <v>아주좋은벤처펀드2.0</v>
      </c>
      <c r="F1587" s="253" t="str">
        <f>작성용!C1584</f>
        <v>재평가</v>
      </c>
      <c r="G1587" s="253" t="str">
        <f>작성용!D1584</f>
        <v>딥엑스</v>
      </c>
      <c r="H1587" s="266">
        <f>작성용!E1584</f>
        <v>1615110228184</v>
      </c>
      <c r="I1587" s="253" t="str">
        <f>작성용!F1584</f>
        <v>A07</v>
      </c>
      <c r="J1587" s="253">
        <f>작성용!G1584</f>
        <v>0</v>
      </c>
      <c r="K1587" s="253" t="str">
        <f>작성용!H1584</f>
        <v>-</v>
      </c>
      <c r="L1587" s="253" t="str">
        <f>작성용!N1584</f>
        <v xml:space="preserve">분기 </v>
      </c>
      <c r="M1587" s="265" t="str">
        <f>작성용!U1584</f>
        <v>2024.09.30</v>
      </c>
      <c r="N1587" s="265">
        <f>작성용!V1584</f>
        <v>45643</v>
      </c>
      <c r="O1587" s="265" t="str">
        <f>작성용!W1584</f>
        <v>보고서제공X</v>
      </c>
      <c r="P1587" s="265" t="str">
        <f>작성용!X1584</f>
        <v>-</v>
      </c>
      <c r="Q1587" s="253" t="str">
        <f>작성용!AD1584</f>
        <v>서경덕</v>
      </c>
      <c r="R1587" s="267">
        <f>작성용!AE1584</f>
        <v>0</v>
      </c>
      <c r="S1587" s="253" t="str">
        <f>작성용!AF1584</f>
        <v>서경덕</v>
      </c>
      <c r="T1587" s="268" t="str">
        <f>작성용!AG1584</f>
        <v>-</v>
      </c>
      <c r="U1587" s="268" t="str">
        <f>작성용!AH1584</f>
        <v>-</v>
      </c>
      <c r="V1587" s="252">
        <f>작성용!AA1584</f>
        <v>202411</v>
      </c>
      <c r="W1587" s="253" t="str">
        <f>작성용!AC1584</f>
        <v>[6]기타기관펀드(기초자산)</v>
      </c>
      <c r="X1587" s="253">
        <f>작성용!O1584</f>
        <v>0</v>
      </c>
      <c r="Y1587" s="253">
        <f>작성용!P1584</f>
        <v>0</v>
      </c>
      <c r="Z1587" s="253">
        <f>작성용!Q1584</f>
        <v>0</v>
      </c>
      <c r="AA1587" s="252" t="str">
        <f>작성용!AJ1584</f>
        <v>-</v>
      </c>
      <c r="AB1587" s="252">
        <f>작성용!AB1584</f>
        <v>0</v>
      </c>
    </row>
    <row r="1588" spans="1:28" s="12" customFormat="1" ht="16.5" hidden="1" customHeight="1" x14ac:dyDescent="0.3">
      <c r="A1588" s="54">
        <f>작성용!AL1585</f>
        <v>1584</v>
      </c>
      <c r="B1588" s="264" t="str">
        <f>작성용!AI1585</f>
        <v>-</v>
      </c>
      <c r="C1588" s="252" t="str">
        <f>작성용!AK1585</f>
        <v>기초자산</v>
      </c>
      <c r="D1588" s="265" t="str">
        <f>작성용!T1585</f>
        <v>사립학교교직원연금공단펀드(기초자산)</v>
      </c>
      <c r="E1588" s="253" t="str">
        <f>작성용!B1585</f>
        <v>아주좋은벤처펀드2.0</v>
      </c>
      <c r="F1588" s="253" t="str">
        <f>작성용!C1585</f>
        <v>재평가</v>
      </c>
      <c r="G1588" s="253" t="str">
        <f>작성용!D1585</f>
        <v>딥엑스</v>
      </c>
      <c r="H1588" s="266">
        <f>작성용!E1585</f>
        <v>1615110228184</v>
      </c>
      <c r="I1588" s="253" t="str">
        <f>작성용!F1585</f>
        <v>A07</v>
      </c>
      <c r="J1588" s="253">
        <f>작성용!G1585</f>
        <v>1</v>
      </c>
      <c r="K1588" s="253" t="str">
        <f>작성용!H1585</f>
        <v>-</v>
      </c>
      <c r="L1588" s="253" t="str">
        <f>작성용!N1585</f>
        <v xml:space="preserve">분기 </v>
      </c>
      <c r="M1588" s="265" t="str">
        <f>작성용!U1585</f>
        <v>2024.09.30</v>
      </c>
      <c r="N1588" s="265">
        <f>작성용!V1585</f>
        <v>45643</v>
      </c>
      <c r="O1588" s="265" t="str">
        <f>작성용!W1585</f>
        <v>보고서제공X</v>
      </c>
      <c r="P1588" s="265" t="str">
        <f>작성용!X1585</f>
        <v>-</v>
      </c>
      <c r="Q1588" s="253" t="str">
        <f>작성용!AD1585</f>
        <v>서경덕</v>
      </c>
      <c r="R1588" s="267">
        <f>작성용!AE1585</f>
        <v>0</v>
      </c>
      <c r="S1588" s="253" t="str">
        <f>작성용!AF1585</f>
        <v>서경덕</v>
      </c>
      <c r="T1588" s="268" t="str">
        <f>작성용!AG1585</f>
        <v>-</v>
      </c>
      <c r="U1588" s="268" t="str">
        <f>작성용!AH1585</f>
        <v>-</v>
      </c>
      <c r="V1588" s="252">
        <f>작성용!AA1585</f>
        <v>202411</v>
      </c>
      <c r="W1588" s="253" t="str">
        <f>작성용!AC1585</f>
        <v>[6]기타기관펀드(기초자산)</v>
      </c>
      <c r="X1588" s="253">
        <f>작성용!O1585</f>
        <v>0</v>
      </c>
      <c r="Y1588" s="253">
        <f>작성용!P1585</f>
        <v>0</v>
      </c>
      <c r="Z1588" s="253">
        <f>작성용!Q1585</f>
        <v>0</v>
      </c>
      <c r="AA1588" s="252" t="str">
        <f>작성용!AJ1585</f>
        <v>-</v>
      </c>
      <c r="AB1588" s="252">
        <f>작성용!AB1585</f>
        <v>0</v>
      </c>
    </row>
    <row r="1589" spans="1:28" s="12" customFormat="1" ht="16.5" hidden="1" customHeight="1" x14ac:dyDescent="0.3">
      <c r="A1589" s="54">
        <f>작성용!AL1586</f>
        <v>1585</v>
      </c>
      <c r="B1589" s="264" t="str">
        <f>작성용!AI1586</f>
        <v>-</v>
      </c>
      <c r="C1589" s="252" t="str">
        <f>작성용!AK1586</f>
        <v>기초자산</v>
      </c>
      <c r="D1589" s="265" t="str">
        <f>작성용!T1586</f>
        <v>사립학교교직원연금공단펀드(기초자산)</v>
      </c>
      <c r="E1589" s="253" t="str">
        <f>작성용!B1586</f>
        <v>아주좋은벤처펀드2.0</v>
      </c>
      <c r="F1589" s="253" t="str">
        <f>작성용!C1586</f>
        <v>재평가</v>
      </c>
      <c r="G1589" s="253" t="str">
        <f>작성용!D1586</f>
        <v>레보메드</v>
      </c>
      <c r="H1589" s="266">
        <f>작성용!E1586</f>
        <v>1101114035732</v>
      </c>
      <c r="I1589" s="253" t="str">
        <f>작성용!F1586</f>
        <v>A01</v>
      </c>
      <c r="J1589" s="253">
        <f>작성용!G1586</f>
        <v>0</v>
      </c>
      <c r="K1589" s="253" t="str">
        <f>작성용!H1586</f>
        <v>-</v>
      </c>
      <c r="L1589" s="253" t="str">
        <f>작성용!N1586</f>
        <v xml:space="preserve">분기 </v>
      </c>
      <c r="M1589" s="265" t="str">
        <f>작성용!U1586</f>
        <v>2024.09.30</v>
      </c>
      <c r="N1589" s="265">
        <f>작성용!V1586</f>
        <v>45643</v>
      </c>
      <c r="O1589" s="265" t="str">
        <f>작성용!W1586</f>
        <v>보고서제공X</v>
      </c>
      <c r="P1589" s="265" t="str">
        <f>작성용!X1586</f>
        <v>-</v>
      </c>
      <c r="Q1589" s="253" t="str">
        <f>작성용!AD1586</f>
        <v>신원준</v>
      </c>
      <c r="R1589" s="267">
        <f>작성용!AE1586</f>
        <v>0</v>
      </c>
      <c r="S1589" s="253" t="str">
        <f>작성용!AF1586</f>
        <v>신원준</v>
      </c>
      <c r="T1589" s="268" t="str">
        <f>작성용!AG1586</f>
        <v>-</v>
      </c>
      <c r="U1589" s="268" t="str">
        <f>작성용!AH1586</f>
        <v>-</v>
      </c>
      <c r="V1589" s="252">
        <f>작성용!AA1586</f>
        <v>202411</v>
      </c>
      <c r="W1589" s="253" t="str">
        <f>작성용!AC1586</f>
        <v>[6]기타기관펀드(기초자산)</v>
      </c>
      <c r="X1589" s="253">
        <f>작성용!O1586</f>
        <v>0</v>
      </c>
      <c r="Y1589" s="253">
        <f>작성용!P1586</f>
        <v>0</v>
      </c>
      <c r="Z1589" s="253">
        <f>작성용!Q1586</f>
        <v>0</v>
      </c>
      <c r="AA1589" s="252" t="str">
        <f>작성용!AJ1586</f>
        <v>-</v>
      </c>
      <c r="AB1589" s="252">
        <f>작성용!AB1586</f>
        <v>0</v>
      </c>
    </row>
    <row r="1590" spans="1:28" s="12" customFormat="1" ht="16.5" hidden="1" customHeight="1" x14ac:dyDescent="0.3">
      <c r="A1590" s="54">
        <f>작성용!AL1587</f>
        <v>1586</v>
      </c>
      <c r="B1590" s="264" t="str">
        <f>작성용!AI1587</f>
        <v>-</v>
      </c>
      <c r="C1590" s="252" t="str">
        <f>작성용!AK1587</f>
        <v>기초자산</v>
      </c>
      <c r="D1590" s="265" t="str">
        <f>작성용!T1587</f>
        <v>사립학교교직원연금공단펀드(기초자산)</v>
      </c>
      <c r="E1590" s="253" t="str">
        <f>작성용!B1587</f>
        <v>아주좋은벤처펀드2.0</v>
      </c>
      <c r="F1590" s="253" t="str">
        <f>작성용!C1587</f>
        <v>재평가</v>
      </c>
      <c r="G1590" s="253" t="str">
        <f>작성용!D1587</f>
        <v>레보메드</v>
      </c>
      <c r="H1590" s="266">
        <f>작성용!E1587</f>
        <v>1101114035732</v>
      </c>
      <c r="I1590" s="253" t="str">
        <f>작성용!F1587</f>
        <v>A07</v>
      </c>
      <c r="J1590" s="253">
        <f>작성용!G1587</f>
        <v>0</v>
      </c>
      <c r="K1590" s="253" t="str">
        <f>작성용!H1587</f>
        <v>-</v>
      </c>
      <c r="L1590" s="253" t="str">
        <f>작성용!N1587</f>
        <v xml:space="preserve">분기 </v>
      </c>
      <c r="M1590" s="265" t="str">
        <f>작성용!U1587</f>
        <v>2024.09.30</v>
      </c>
      <c r="N1590" s="265">
        <f>작성용!V1587</f>
        <v>45643</v>
      </c>
      <c r="O1590" s="265" t="str">
        <f>작성용!W1587</f>
        <v>보고서제공X</v>
      </c>
      <c r="P1590" s="265" t="str">
        <f>작성용!X1587</f>
        <v>-</v>
      </c>
      <c r="Q1590" s="253" t="str">
        <f>작성용!AD1587</f>
        <v>신원준</v>
      </c>
      <c r="R1590" s="267">
        <f>작성용!AE1587</f>
        <v>0</v>
      </c>
      <c r="S1590" s="253" t="str">
        <f>작성용!AF1587</f>
        <v>신원준</v>
      </c>
      <c r="T1590" s="268" t="str">
        <f>작성용!AG1587</f>
        <v>-</v>
      </c>
      <c r="U1590" s="268" t="str">
        <f>작성용!AH1587</f>
        <v>-</v>
      </c>
      <c r="V1590" s="252">
        <f>작성용!AA1587</f>
        <v>202411</v>
      </c>
      <c r="W1590" s="253" t="str">
        <f>작성용!AC1587</f>
        <v>[6]기타기관펀드(기초자산)</v>
      </c>
      <c r="X1590" s="253">
        <f>작성용!O1587</f>
        <v>0</v>
      </c>
      <c r="Y1590" s="253">
        <f>작성용!P1587</f>
        <v>0</v>
      </c>
      <c r="Z1590" s="253">
        <f>작성용!Q1587</f>
        <v>0</v>
      </c>
      <c r="AA1590" s="252" t="str">
        <f>작성용!AJ1587</f>
        <v>-</v>
      </c>
      <c r="AB1590" s="252">
        <f>작성용!AB1587</f>
        <v>0</v>
      </c>
    </row>
    <row r="1591" spans="1:28" s="12" customFormat="1" ht="16.5" hidden="1" customHeight="1" x14ac:dyDescent="0.3">
      <c r="A1591" s="54">
        <f>작성용!AL1588</f>
        <v>1587</v>
      </c>
      <c r="B1591" s="264" t="str">
        <f>작성용!AI1588</f>
        <v>-</v>
      </c>
      <c r="C1591" s="252" t="str">
        <f>작성용!AK1588</f>
        <v>기초자산</v>
      </c>
      <c r="D1591" s="265" t="str">
        <f>작성용!T1588</f>
        <v>사립학교교직원연금공단펀드(기초자산)</v>
      </c>
      <c r="E1591" s="253" t="str">
        <f>작성용!B1588</f>
        <v>아주좋은벤처펀드2.0</v>
      </c>
      <c r="F1591" s="253" t="str">
        <f>작성용!C1588</f>
        <v>재평가</v>
      </c>
      <c r="G1591" s="253" t="str">
        <f>작성용!D1588</f>
        <v>바잇미</v>
      </c>
      <c r="H1591" s="266">
        <f>작성용!E1588</f>
        <v>1101116414611</v>
      </c>
      <c r="I1591" s="253" t="str">
        <f>작성용!F1588</f>
        <v>A07</v>
      </c>
      <c r="J1591" s="253">
        <f>작성용!G1588</f>
        <v>1</v>
      </c>
      <c r="K1591" s="253" t="str">
        <f>작성용!H1588</f>
        <v>-</v>
      </c>
      <c r="L1591" s="253" t="str">
        <f>작성용!N1588</f>
        <v xml:space="preserve">분기 </v>
      </c>
      <c r="M1591" s="265" t="str">
        <f>작성용!U1588</f>
        <v>2024.09.30</v>
      </c>
      <c r="N1591" s="265">
        <f>작성용!V1588</f>
        <v>45643</v>
      </c>
      <c r="O1591" s="265" t="str">
        <f>작성용!W1588</f>
        <v>보고서제공X</v>
      </c>
      <c r="P1591" s="265" t="str">
        <f>작성용!X1588</f>
        <v>-</v>
      </c>
      <c r="Q1591" s="253" t="str">
        <f>작성용!AD1588</f>
        <v>서경덕</v>
      </c>
      <c r="R1591" s="267">
        <f>작성용!AE1588</f>
        <v>0</v>
      </c>
      <c r="S1591" s="253" t="str">
        <f>작성용!AF1588</f>
        <v>서경덕</v>
      </c>
      <c r="T1591" s="268" t="str">
        <f>작성용!AG1588</f>
        <v>-</v>
      </c>
      <c r="U1591" s="268" t="str">
        <f>작성용!AH1588</f>
        <v>-</v>
      </c>
      <c r="V1591" s="252">
        <f>작성용!AA1588</f>
        <v>202411</v>
      </c>
      <c r="W1591" s="253" t="str">
        <f>작성용!AC1588</f>
        <v>[6]기타기관펀드(기초자산)</v>
      </c>
      <c r="X1591" s="253">
        <f>작성용!O1588</f>
        <v>0</v>
      </c>
      <c r="Y1591" s="253">
        <f>작성용!P1588</f>
        <v>0</v>
      </c>
      <c r="Z1591" s="253">
        <f>작성용!Q1588</f>
        <v>0</v>
      </c>
      <c r="AA1591" s="252" t="str">
        <f>작성용!AJ1588</f>
        <v>-</v>
      </c>
      <c r="AB1591" s="252">
        <f>작성용!AB1588</f>
        <v>0</v>
      </c>
    </row>
    <row r="1592" spans="1:28" s="12" customFormat="1" ht="16.5" hidden="1" customHeight="1" x14ac:dyDescent="0.3">
      <c r="A1592" s="54">
        <f>작성용!AL1589</f>
        <v>1588</v>
      </c>
      <c r="B1592" s="264" t="str">
        <f>작성용!AI1589</f>
        <v>-</v>
      </c>
      <c r="C1592" s="252" t="str">
        <f>작성용!AK1589</f>
        <v>기초자산</v>
      </c>
      <c r="D1592" s="265" t="str">
        <f>작성용!T1589</f>
        <v>사립학교교직원연금공단펀드(기초자산)</v>
      </c>
      <c r="E1592" s="253" t="str">
        <f>작성용!B1589</f>
        <v>아주좋은벤처펀드2.0</v>
      </c>
      <c r="F1592" s="253" t="str">
        <f>작성용!C1589</f>
        <v>재평가</v>
      </c>
      <c r="G1592" s="253" t="str">
        <f>작성용!D1589</f>
        <v>바잇미</v>
      </c>
      <c r="H1592" s="266">
        <f>작성용!E1589</f>
        <v>1101116414611</v>
      </c>
      <c r="I1592" s="253" t="str">
        <f>작성용!F1589</f>
        <v>A01</v>
      </c>
      <c r="J1592" s="253">
        <f>작성용!G1589</f>
        <v>0</v>
      </c>
      <c r="K1592" s="253" t="str">
        <f>작성용!H1589</f>
        <v>-</v>
      </c>
      <c r="L1592" s="253" t="str">
        <f>작성용!N1589</f>
        <v xml:space="preserve">분기 </v>
      </c>
      <c r="M1592" s="265" t="str">
        <f>작성용!U1589</f>
        <v>2024.09.30</v>
      </c>
      <c r="N1592" s="265">
        <f>작성용!V1589</f>
        <v>45643</v>
      </c>
      <c r="O1592" s="265" t="str">
        <f>작성용!W1589</f>
        <v>보고서제공X</v>
      </c>
      <c r="P1592" s="265" t="str">
        <f>작성용!X1589</f>
        <v>-</v>
      </c>
      <c r="Q1592" s="253" t="str">
        <f>작성용!AD1589</f>
        <v>서경덕</v>
      </c>
      <c r="R1592" s="267">
        <f>작성용!AE1589</f>
        <v>0</v>
      </c>
      <c r="S1592" s="253" t="str">
        <f>작성용!AF1589</f>
        <v>서경덕</v>
      </c>
      <c r="T1592" s="268" t="str">
        <f>작성용!AG1589</f>
        <v>-</v>
      </c>
      <c r="U1592" s="268" t="str">
        <f>작성용!AH1589</f>
        <v>-</v>
      </c>
      <c r="V1592" s="252">
        <f>작성용!AA1589</f>
        <v>202411</v>
      </c>
      <c r="W1592" s="253" t="str">
        <f>작성용!AC1589</f>
        <v>[6]기타기관펀드(기초자산)</v>
      </c>
      <c r="X1592" s="253">
        <f>작성용!O1589</f>
        <v>0</v>
      </c>
      <c r="Y1592" s="253">
        <f>작성용!P1589</f>
        <v>0</v>
      </c>
      <c r="Z1592" s="253">
        <f>작성용!Q1589</f>
        <v>0</v>
      </c>
      <c r="AA1592" s="252" t="str">
        <f>작성용!AJ1589</f>
        <v>-</v>
      </c>
      <c r="AB1592" s="252">
        <f>작성용!AB1589</f>
        <v>0</v>
      </c>
    </row>
    <row r="1593" spans="1:28" s="12" customFormat="1" ht="16.5" hidden="1" customHeight="1" x14ac:dyDescent="0.3">
      <c r="A1593" s="54">
        <f>작성용!AL1590</f>
        <v>1589</v>
      </c>
      <c r="B1593" s="264" t="str">
        <f>작성용!AI1590</f>
        <v>-</v>
      </c>
      <c r="C1593" s="252" t="str">
        <f>작성용!AK1590</f>
        <v>기초자산</v>
      </c>
      <c r="D1593" s="265" t="str">
        <f>작성용!T1590</f>
        <v>사립학교교직원연금공단펀드(기초자산)</v>
      </c>
      <c r="E1593" s="253" t="str">
        <f>작성용!B1590</f>
        <v>아주좋은벤처펀드2.0</v>
      </c>
      <c r="F1593" s="253" t="str">
        <f>작성용!C1590</f>
        <v>재평가</v>
      </c>
      <c r="G1593" s="253" t="str">
        <f>작성용!D1590</f>
        <v>밸런스히어로</v>
      </c>
      <c r="H1593" s="266">
        <f>작성용!E1590</f>
        <v>1101115462570</v>
      </c>
      <c r="I1593" s="253" t="str">
        <f>작성용!F1590</f>
        <v>D02</v>
      </c>
      <c r="J1593" s="253">
        <f>작성용!G1590</f>
        <v>0</v>
      </c>
      <c r="K1593" s="253" t="str">
        <f>작성용!H1590</f>
        <v>-</v>
      </c>
      <c r="L1593" s="253" t="str">
        <f>작성용!N1590</f>
        <v xml:space="preserve">분기 </v>
      </c>
      <c r="M1593" s="265" t="str">
        <f>작성용!U1590</f>
        <v>2024.09.30</v>
      </c>
      <c r="N1593" s="265">
        <f>작성용!V1590</f>
        <v>45643</v>
      </c>
      <c r="O1593" s="265" t="str">
        <f>작성용!W1590</f>
        <v>보고서제공X</v>
      </c>
      <c r="P1593" s="265" t="str">
        <f>작성용!X1590</f>
        <v>-</v>
      </c>
      <c r="Q1593" s="253" t="str">
        <f>작성용!AD1590</f>
        <v>신원준</v>
      </c>
      <c r="R1593" s="267">
        <f>작성용!AE1590</f>
        <v>0</v>
      </c>
      <c r="S1593" s="253" t="str">
        <f>작성용!AF1590</f>
        <v>신원준</v>
      </c>
      <c r="T1593" s="268" t="str">
        <f>작성용!AG1590</f>
        <v>-</v>
      </c>
      <c r="U1593" s="268" t="str">
        <f>작성용!AH1590</f>
        <v>-</v>
      </c>
      <c r="V1593" s="252">
        <f>작성용!AA1590</f>
        <v>202411</v>
      </c>
      <c r="W1593" s="253" t="str">
        <f>작성용!AC1590</f>
        <v>[6]기타기관펀드(기초자산)</v>
      </c>
      <c r="X1593" s="253">
        <f>작성용!O1590</f>
        <v>0</v>
      </c>
      <c r="Y1593" s="253">
        <f>작성용!P1590</f>
        <v>0</v>
      </c>
      <c r="Z1593" s="253">
        <f>작성용!Q1590</f>
        <v>0</v>
      </c>
      <c r="AA1593" s="252" t="str">
        <f>작성용!AJ1590</f>
        <v>-</v>
      </c>
      <c r="AB1593" s="252">
        <f>작성용!AB1590</f>
        <v>0</v>
      </c>
    </row>
    <row r="1594" spans="1:28" s="12" customFormat="1" ht="16.5" hidden="1" customHeight="1" x14ac:dyDescent="0.3">
      <c r="A1594" s="54">
        <f>작성용!AL1591</f>
        <v>1590</v>
      </c>
      <c r="B1594" s="264" t="str">
        <f>작성용!AI1591</f>
        <v>-</v>
      </c>
      <c r="C1594" s="252" t="str">
        <f>작성용!AK1591</f>
        <v>기초자산</v>
      </c>
      <c r="D1594" s="265" t="str">
        <f>작성용!T1591</f>
        <v>사립학교교직원연금공단펀드(기초자산)</v>
      </c>
      <c r="E1594" s="253" t="str">
        <f>작성용!B1591</f>
        <v>아주좋은벤처펀드2.0</v>
      </c>
      <c r="F1594" s="253" t="str">
        <f>작성용!C1591</f>
        <v>재평가</v>
      </c>
      <c r="G1594" s="253" t="str">
        <f>작성용!D1591</f>
        <v>베이스</v>
      </c>
      <c r="H1594" s="266">
        <f>작성용!E1591</f>
        <v>1344110020923</v>
      </c>
      <c r="I1594" s="253" t="str">
        <f>작성용!F1591</f>
        <v>A01</v>
      </c>
      <c r="J1594" s="253">
        <f>작성용!G1591</f>
        <v>0</v>
      </c>
      <c r="K1594" s="253" t="str">
        <f>작성용!H1591</f>
        <v>-</v>
      </c>
      <c r="L1594" s="253" t="str">
        <f>작성용!N1591</f>
        <v xml:space="preserve">분기 </v>
      </c>
      <c r="M1594" s="265" t="str">
        <f>작성용!U1591</f>
        <v>2024.09.30</v>
      </c>
      <c r="N1594" s="265">
        <f>작성용!V1591</f>
        <v>45643</v>
      </c>
      <c r="O1594" s="265" t="str">
        <f>작성용!W1591</f>
        <v>보고서제공X</v>
      </c>
      <c r="P1594" s="265" t="str">
        <f>작성용!X1591</f>
        <v>-</v>
      </c>
      <c r="Q1594" s="253" t="str">
        <f>작성용!AD1591</f>
        <v>변혜진</v>
      </c>
      <c r="R1594" s="267">
        <f>작성용!AE1591</f>
        <v>0</v>
      </c>
      <c r="S1594" s="253" t="str">
        <f>작성용!AF1591</f>
        <v>변혜진</v>
      </c>
      <c r="T1594" s="268" t="str">
        <f>작성용!AG1591</f>
        <v>-</v>
      </c>
      <c r="U1594" s="268" t="str">
        <f>작성용!AH1591</f>
        <v>-</v>
      </c>
      <c r="V1594" s="252">
        <f>작성용!AA1591</f>
        <v>202411</v>
      </c>
      <c r="W1594" s="253" t="str">
        <f>작성용!AC1591</f>
        <v>[6]기타기관펀드(기초자산)</v>
      </c>
      <c r="X1594" s="253">
        <f>작성용!O1591</f>
        <v>0</v>
      </c>
      <c r="Y1594" s="253">
        <f>작성용!P1591</f>
        <v>0</v>
      </c>
      <c r="Z1594" s="253">
        <f>작성용!Q1591</f>
        <v>0</v>
      </c>
      <c r="AA1594" s="252" t="str">
        <f>작성용!AJ1591</f>
        <v>-</v>
      </c>
      <c r="AB1594" s="252">
        <f>작성용!AB1591</f>
        <v>0</v>
      </c>
    </row>
    <row r="1595" spans="1:28" s="12" customFormat="1" ht="16.5" hidden="1" customHeight="1" x14ac:dyDescent="0.3">
      <c r="A1595" s="54">
        <f>작성용!AL1592</f>
        <v>1591</v>
      </c>
      <c r="B1595" s="264" t="str">
        <f>작성용!AI1592</f>
        <v>-</v>
      </c>
      <c r="C1595" s="252" t="str">
        <f>작성용!AK1592</f>
        <v>기초자산</v>
      </c>
      <c r="D1595" s="265" t="str">
        <f>작성용!T1592</f>
        <v>사립학교교직원연금공단펀드(기초자산)</v>
      </c>
      <c r="E1595" s="253" t="str">
        <f>작성용!B1592</f>
        <v>아주좋은벤처펀드2.0</v>
      </c>
      <c r="F1595" s="253" t="str">
        <f>작성용!C1592</f>
        <v>재평가</v>
      </c>
      <c r="G1595" s="253" t="str">
        <f>작성용!D1592</f>
        <v>보백씨엔에스</v>
      </c>
      <c r="H1595" s="266">
        <f>작성용!E1592</f>
        <v>1752110036727</v>
      </c>
      <c r="I1595" s="253" t="str">
        <f>작성용!F1592</f>
        <v>A07</v>
      </c>
      <c r="J1595" s="253">
        <f>작성용!G1592</f>
        <v>1</v>
      </c>
      <c r="K1595" s="253" t="str">
        <f>작성용!H1592</f>
        <v>-</v>
      </c>
      <c r="L1595" s="253" t="str">
        <f>작성용!N1592</f>
        <v xml:space="preserve">분기 </v>
      </c>
      <c r="M1595" s="265" t="str">
        <f>작성용!U1592</f>
        <v>2024.09.30</v>
      </c>
      <c r="N1595" s="265">
        <f>작성용!V1592</f>
        <v>45643</v>
      </c>
      <c r="O1595" s="265" t="str">
        <f>작성용!W1592</f>
        <v>보고서제공X</v>
      </c>
      <c r="P1595" s="265" t="str">
        <f>작성용!X1592</f>
        <v>-</v>
      </c>
      <c r="Q1595" s="253" t="str">
        <f>작성용!AD1592</f>
        <v>강승현</v>
      </c>
      <c r="R1595" s="267">
        <f>작성용!AE1592</f>
        <v>0</v>
      </c>
      <c r="S1595" s="253" t="str">
        <f>작성용!AF1592</f>
        <v>강승현</v>
      </c>
      <c r="T1595" s="268" t="str">
        <f>작성용!AG1592</f>
        <v>-</v>
      </c>
      <c r="U1595" s="268" t="str">
        <f>작성용!AH1592</f>
        <v>-</v>
      </c>
      <c r="V1595" s="252">
        <f>작성용!AA1592</f>
        <v>202411</v>
      </c>
      <c r="W1595" s="253" t="str">
        <f>작성용!AC1592</f>
        <v>[6]기타기관펀드(기초자산)</v>
      </c>
      <c r="X1595" s="253">
        <f>작성용!O1592</f>
        <v>0</v>
      </c>
      <c r="Y1595" s="253">
        <f>작성용!P1592</f>
        <v>0</v>
      </c>
      <c r="Z1595" s="253">
        <f>작성용!Q1592</f>
        <v>0</v>
      </c>
      <c r="AA1595" s="252" t="str">
        <f>작성용!AJ1592</f>
        <v>-</v>
      </c>
      <c r="AB1595" s="252">
        <f>작성용!AB1592</f>
        <v>0</v>
      </c>
    </row>
    <row r="1596" spans="1:28" s="12" customFormat="1" ht="16.5" hidden="1" customHeight="1" x14ac:dyDescent="0.3">
      <c r="A1596" s="54">
        <f>작성용!AL1593</f>
        <v>1592</v>
      </c>
      <c r="B1596" s="264" t="str">
        <f>작성용!AI1593</f>
        <v>-</v>
      </c>
      <c r="C1596" s="252" t="str">
        <f>작성용!AK1593</f>
        <v>기초자산</v>
      </c>
      <c r="D1596" s="265" t="str">
        <f>작성용!T1593</f>
        <v>사립학교교직원연금공단펀드(기초자산)</v>
      </c>
      <c r="E1596" s="253" t="str">
        <f>작성용!B1593</f>
        <v>아주좋은벤처펀드2.0</v>
      </c>
      <c r="F1596" s="253" t="str">
        <f>작성용!C1593</f>
        <v>재평가</v>
      </c>
      <c r="G1596" s="253" t="str">
        <f>작성용!D1593</f>
        <v>부스트이뮨</v>
      </c>
      <c r="H1596" s="266">
        <f>작성용!E1593</f>
        <v>1311110621184</v>
      </c>
      <c r="I1596" s="253" t="str">
        <f>작성용!F1593</f>
        <v>A07</v>
      </c>
      <c r="J1596" s="253">
        <f>작성용!G1593</f>
        <v>0</v>
      </c>
      <c r="K1596" s="253" t="str">
        <f>작성용!H1593</f>
        <v>-</v>
      </c>
      <c r="L1596" s="253" t="str">
        <f>작성용!N1593</f>
        <v xml:space="preserve">분기 </v>
      </c>
      <c r="M1596" s="265" t="str">
        <f>작성용!U1593</f>
        <v>2024.09.30</v>
      </c>
      <c r="N1596" s="265">
        <f>작성용!V1593</f>
        <v>45643</v>
      </c>
      <c r="O1596" s="265" t="str">
        <f>작성용!W1593</f>
        <v>보고서제공X</v>
      </c>
      <c r="P1596" s="265" t="str">
        <f>작성용!X1593</f>
        <v>-</v>
      </c>
      <c r="Q1596" s="253" t="str">
        <f>작성용!AD1593</f>
        <v>심태진</v>
      </c>
      <c r="R1596" s="267">
        <f>작성용!AE1593</f>
        <v>0</v>
      </c>
      <c r="S1596" s="253" t="str">
        <f>작성용!AF1593</f>
        <v>심태진</v>
      </c>
      <c r="T1596" s="268" t="str">
        <f>작성용!AG1593</f>
        <v>-</v>
      </c>
      <c r="U1596" s="268" t="str">
        <f>작성용!AH1593</f>
        <v>-</v>
      </c>
      <c r="V1596" s="252">
        <f>작성용!AA1593</f>
        <v>202411</v>
      </c>
      <c r="W1596" s="253" t="str">
        <f>작성용!AC1593</f>
        <v>[6]기타기관펀드(기초자산)</v>
      </c>
      <c r="X1596" s="253">
        <f>작성용!O1593</f>
        <v>0</v>
      </c>
      <c r="Y1596" s="253">
        <f>작성용!P1593</f>
        <v>0</v>
      </c>
      <c r="Z1596" s="253">
        <f>작성용!Q1593</f>
        <v>0</v>
      </c>
      <c r="AA1596" s="252" t="str">
        <f>작성용!AJ1593</f>
        <v>-</v>
      </c>
      <c r="AB1596" s="252">
        <f>작성용!AB1593</f>
        <v>0</v>
      </c>
    </row>
    <row r="1597" spans="1:28" s="12" customFormat="1" ht="16.5" hidden="1" customHeight="1" x14ac:dyDescent="0.3">
      <c r="A1597" s="54">
        <f>작성용!AL1594</f>
        <v>1593</v>
      </c>
      <c r="B1597" s="264" t="str">
        <f>작성용!AI1594</f>
        <v>-</v>
      </c>
      <c r="C1597" s="252" t="str">
        <f>작성용!AK1594</f>
        <v>기초자산</v>
      </c>
      <c r="D1597" s="265" t="str">
        <f>작성용!T1594</f>
        <v>사립학교교직원연금공단펀드(기초자산)</v>
      </c>
      <c r="E1597" s="253" t="str">
        <f>작성용!B1594</f>
        <v>아주좋은벤처펀드2.0</v>
      </c>
      <c r="F1597" s="253" t="str">
        <f>작성용!C1594</f>
        <v>재평가</v>
      </c>
      <c r="G1597" s="253" t="str">
        <f>작성용!D1594</f>
        <v>비햅틱스</v>
      </c>
      <c r="H1597" s="266">
        <f>작성용!E1594</f>
        <v>1601110397954</v>
      </c>
      <c r="I1597" s="253" t="str">
        <f>작성용!F1594</f>
        <v>A07</v>
      </c>
      <c r="J1597" s="253">
        <f>작성용!G1594</f>
        <v>0</v>
      </c>
      <c r="K1597" s="253" t="str">
        <f>작성용!H1594</f>
        <v>-</v>
      </c>
      <c r="L1597" s="253" t="str">
        <f>작성용!N1594</f>
        <v xml:space="preserve">분기 </v>
      </c>
      <c r="M1597" s="265" t="str">
        <f>작성용!U1594</f>
        <v>2024.09.30</v>
      </c>
      <c r="N1597" s="265">
        <f>작성용!V1594</f>
        <v>45643</v>
      </c>
      <c r="O1597" s="265" t="str">
        <f>작성용!W1594</f>
        <v>보고서제공X</v>
      </c>
      <c r="P1597" s="265" t="str">
        <f>작성용!X1594</f>
        <v>-</v>
      </c>
      <c r="Q1597" s="253" t="str">
        <f>작성용!AD1594</f>
        <v>이문수</v>
      </c>
      <c r="R1597" s="267">
        <f>작성용!AE1594</f>
        <v>0</v>
      </c>
      <c r="S1597" s="253" t="str">
        <f>작성용!AF1594</f>
        <v>이문수</v>
      </c>
      <c r="T1597" s="268" t="str">
        <f>작성용!AG1594</f>
        <v>-</v>
      </c>
      <c r="U1597" s="268" t="str">
        <f>작성용!AH1594</f>
        <v>-</v>
      </c>
      <c r="V1597" s="252">
        <f>작성용!AA1594</f>
        <v>202411</v>
      </c>
      <c r="W1597" s="253" t="str">
        <f>작성용!AC1594</f>
        <v>[6]기타기관펀드(기초자산)</v>
      </c>
      <c r="X1597" s="253">
        <f>작성용!O1594</f>
        <v>0</v>
      </c>
      <c r="Y1597" s="253">
        <f>작성용!P1594</f>
        <v>0</v>
      </c>
      <c r="Z1597" s="253">
        <f>작성용!Q1594</f>
        <v>0</v>
      </c>
      <c r="AA1597" s="252" t="str">
        <f>작성용!AJ1594</f>
        <v>-</v>
      </c>
      <c r="AB1597" s="252">
        <f>작성용!AB1594</f>
        <v>0</v>
      </c>
    </row>
    <row r="1598" spans="1:28" s="12" customFormat="1" ht="16.5" hidden="1" customHeight="1" x14ac:dyDescent="0.3">
      <c r="A1598" s="54">
        <f>작성용!AL1595</f>
        <v>1594</v>
      </c>
      <c r="B1598" s="264" t="str">
        <f>작성용!AI1595</f>
        <v>-</v>
      </c>
      <c r="C1598" s="252" t="str">
        <f>작성용!AK1595</f>
        <v>기초자산</v>
      </c>
      <c r="D1598" s="265" t="str">
        <f>작성용!T1595</f>
        <v>사립학교교직원연금공단펀드(기초자산)</v>
      </c>
      <c r="E1598" s="253" t="str">
        <f>작성용!B1595</f>
        <v>아주좋은벤처펀드2.0</v>
      </c>
      <c r="F1598" s="253" t="str">
        <f>작성용!C1595</f>
        <v>재평가</v>
      </c>
      <c r="G1598" s="253" t="str">
        <f>작성용!D1595</f>
        <v>비햅틱스</v>
      </c>
      <c r="H1598" s="266">
        <f>작성용!E1595</f>
        <v>1601110397954</v>
      </c>
      <c r="I1598" s="253" t="str">
        <f>작성용!F1595</f>
        <v>A07</v>
      </c>
      <c r="J1598" s="253">
        <f>작성용!G1595</f>
        <v>1</v>
      </c>
      <c r="K1598" s="253" t="str">
        <f>작성용!H1595</f>
        <v>-</v>
      </c>
      <c r="L1598" s="253" t="str">
        <f>작성용!N1595</f>
        <v xml:space="preserve">분기 </v>
      </c>
      <c r="M1598" s="265" t="str">
        <f>작성용!U1595</f>
        <v>2024.09.30</v>
      </c>
      <c r="N1598" s="265">
        <f>작성용!V1595</f>
        <v>45643</v>
      </c>
      <c r="O1598" s="265" t="str">
        <f>작성용!W1595</f>
        <v>보고서제공X</v>
      </c>
      <c r="P1598" s="265" t="str">
        <f>작성용!X1595</f>
        <v>-</v>
      </c>
      <c r="Q1598" s="253" t="str">
        <f>작성용!AD1595</f>
        <v>이문수</v>
      </c>
      <c r="R1598" s="267">
        <f>작성용!AE1595</f>
        <v>0</v>
      </c>
      <c r="S1598" s="253" t="str">
        <f>작성용!AF1595</f>
        <v>이문수</v>
      </c>
      <c r="T1598" s="268" t="str">
        <f>작성용!AG1595</f>
        <v>-</v>
      </c>
      <c r="U1598" s="268" t="str">
        <f>작성용!AH1595</f>
        <v>-</v>
      </c>
      <c r="V1598" s="252">
        <f>작성용!AA1595</f>
        <v>202411</v>
      </c>
      <c r="W1598" s="253" t="str">
        <f>작성용!AC1595</f>
        <v>[6]기타기관펀드(기초자산)</v>
      </c>
      <c r="X1598" s="253">
        <f>작성용!O1595</f>
        <v>0</v>
      </c>
      <c r="Y1598" s="253">
        <f>작성용!P1595</f>
        <v>0</v>
      </c>
      <c r="Z1598" s="253">
        <f>작성용!Q1595</f>
        <v>0</v>
      </c>
      <c r="AA1598" s="252" t="str">
        <f>작성용!AJ1595</f>
        <v>-</v>
      </c>
      <c r="AB1598" s="252">
        <f>작성용!AB1595</f>
        <v>0</v>
      </c>
    </row>
    <row r="1599" spans="1:28" s="12" customFormat="1" ht="16.5" hidden="1" customHeight="1" x14ac:dyDescent="0.3">
      <c r="A1599" s="54">
        <f>작성용!AL1596</f>
        <v>1595</v>
      </c>
      <c r="B1599" s="264" t="str">
        <f>작성용!AI1596</f>
        <v>-</v>
      </c>
      <c r="C1599" s="252" t="str">
        <f>작성용!AK1596</f>
        <v>기초자산</v>
      </c>
      <c r="D1599" s="265" t="str">
        <f>작성용!T1596</f>
        <v>사립학교교직원연금공단펀드(기초자산)</v>
      </c>
      <c r="E1599" s="253" t="str">
        <f>작성용!B1596</f>
        <v>아주좋은벤처펀드2.0</v>
      </c>
      <c r="F1599" s="253" t="str">
        <f>작성용!C1596</f>
        <v>재평가</v>
      </c>
      <c r="G1599" s="253" t="str">
        <f>작성용!D1596</f>
        <v>빅텍스</v>
      </c>
      <c r="H1599" s="266">
        <f>작성용!E1596</f>
        <v>1101111874448</v>
      </c>
      <c r="I1599" s="253" t="str">
        <f>작성용!F1596</f>
        <v>A07</v>
      </c>
      <c r="J1599" s="253">
        <f>작성용!G1596</f>
        <v>0</v>
      </c>
      <c r="K1599" s="253" t="str">
        <f>작성용!H1596</f>
        <v>-</v>
      </c>
      <c r="L1599" s="253" t="str">
        <f>작성용!N1596</f>
        <v xml:space="preserve">분기 </v>
      </c>
      <c r="M1599" s="265" t="str">
        <f>작성용!U1596</f>
        <v>2024.09.30</v>
      </c>
      <c r="N1599" s="265">
        <f>작성용!V1596</f>
        <v>45643</v>
      </c>
      <c r="O1599" s="265" t="str">
        <f>작성용!W1596</f>
        <v>보고서제공X</v>
      </c>
      <c r="P1599" s="265" t="str">
        <f>작성용!X1596</f>
        <v>-</v>
      </c>
      <c r="Q1599" s="253" t="str">
        <f>작성용!AD1596</f>
        <v>정은채</v>
      </c>
      <c r="R1599" s="267">
        <f>작성용!AE1596</f>
        <v>0</v>
      </c>
      <c r="S1599" s="253" t="str">
        <f>작성용!AF1596</f>
        <v>정은채</v>
      </c>
      <c r="T1599" s="268" t="str">
        <f>작성용!AG1596</f>
        <v>-</v>
      </c>
      <c r="U1599" s="268" t="str">
        <f>작성용!AH1596</f>
        <v>-</v>
      </c>
      <c r="V1599" s="252">
        <f>작성용!AA1596</f>
        <v>202411</v>
      </c>
      <c r="W1599" s="253" t="str">
        <f>작성용!AC1596</f>
        <v>[6]기타기관펀드(기초자산)</v>
      </c>
      <c r="X1599" s="253">
        <f>작성용!O1596</f>
        <v>0</v>
      </c>
      <c r="Y1599" s="253">
        <f>작성용!P1596</f>
        <v>0</v>
      </c>
      <c r="Z1599" s="253">
        <f>작성용!Q1596</f>
        <v>0</v>
      </c>
      <c r="AA1599" s="252" t="str">
        <f>작성용!AJ1596</f>
        <v>-</v>
      </c>
      <c r="AB1599" s="252">
        <f>작성용!AB1596</f>
        <v>0</v>
      </c>
    </row>
    <row r="1600" spans="1:28" s="12" customFormat="1" ht="16.5" hidden="1" customHeight="1" x14ac:dyDescent="0.3">
      <c r="A1600" s="54">
        <f>작성용!AL1597</f>
        <v>1596</v>
      </c>
      <c r="B1600" s="264" t="str">
        <f>작성용!AI1597</f>
        <v>-</v>
      </c>
      <c r="C1600" s="252" t="str">
        <f>작성용!AK1597</f>
        <v>기초자산</v>
      </c>
      <c r="D1600" s="265" t="str">
        <f>작성용!T1597</f>
        <v>사립학교교직원연금공단펀드(기초자산)</v>
      </c>
      <c r="E1600" s="253" t="str">
        <f>작성용!B1597</f>
        <v>아주좋은벤처펀드2.0</v>
      </c>
      <c r="F1600" s="253" t="str">
        <f>작성용!C1597</f>
        <v>재평가</v>
      </c>
      <c r="G1600" s="253" t="str">
        <f>작성용!D1597</f>
        <v>뽀득</v>
      </c>
      <c r="H1600" s="266">
        <f>작성용!E1597</f>
        <v>1101116479201</v>
      </c>
      <c r="I1600" s="253" t="str">
        <f>작성용!F1597</f>
        <v>A07</v>
      </c>
      <c r="J1600" s="253">
        <f>작성용!G1597</f>
        <v>2</v>
      </c>
      <c r="K1600" s="253" t="str">
        <f>작성용!H1597</f>
        <v>-</v>
      </c>
      <c r="L1600" s="253" t="str">
        <f>작성용!N1597</f>
        <v xml:space="preserve">분기 </v>
      </c>
      <c r="M1600" s="265" t="str">
        <f>작성용!U1597</f>
        <v>2024.09.30</v>
      </c>
      <c r="N1600" s="265">
        <f>작성용!V1597</f>
        <v>45643</v>
      </c>
      <c r="O1600" s="265" t="str">
        <f>작성용!W1597</f>
        <v>보고서제공X</v>
      </c>
      <c r="P1600" s="265" t="str">
        <f>작성용!X1597</f>
        <v>-</v>
      </c>
      <c r="Q1600" s="253" t="str">
        <f>작성용!AD1597</f>
        <v>김수현</v>
      </c>
      <c r="R1600" s="267">
        <f>작성용!AE1597</f>
        <v>0</v>
      </c>
      <c r="S1600" s="253" t="str">
        <f>작성용!AF1597</f>
        <v>김수현</v>
      </c>
      <c r="T1600" s="268" t="str">
        <f>작성용!AG1597</f>
        <v>-</v>
      </c>
      <c r="U1600" s="268" t="str">
        <f>작성용!AH1597</f>
        <v>-</v>
      </c>
      <c r="V1600" s="252">
        <f>작성용!AA1597</f>
        <v>202411</v>
      </c>
      <c r="W1600" s="253" t="str">
        <f>작성용!AC1597</f>
        <v>[6]기타기관펀드(기초자산)</v>
      </c>
      <c r="X1600" s="253">
        <f>작성용!O1597</f>
        <v>0</v>
      </c>
      <c r="Y1600" s="253">
        <f>작성용!P1597</f>
        <v>0</v>
      </c>
      <c r="Z1600" s="253">
        <f>작성용!Q1597</f>
        <v>0</v>
      </c>
      <c r="AA1600" s="252" t="str">
        <f>작성용!AJ1597</f>
        <v>-</v>
      </c>
      <c r="AB1600" s="252">
        <f>작성용!AB1597</f>
        <v>0</v>
      </c>
    </row>
    <row r="1601" spans="1:28" s="12" customFormat="1" ht="16.5" hidden="1" customHeight="1" x14ac:dyDescent="0.3">
      <c r="A1601" s="54">
        <f>작성용!AL1598</f>
        <v>1597</v>
      </c>
      <c r="B1601" s="264" t="str">
        <f>작성용!AI1598</f>
        <v>-</v>
      </c>
      <c r="C1601" s="252" t="str">
        <f>작성용!AK1598</f>
        <v>기초자산</v>
      </c>
      <c r="D1601" s="265" t="str">
        <f>작성용!T1598</f>
        <v>사립학교교직원연금공단펀드(기초자산)</v>
      </c>
      <c r="E1601" s="253" t="str">
        <f>작성용!B1598</f>
        <v>아주좋은벤처펀드2.0</v>
      </c>
      <c r="F1601" s="253" t="str">
        <f>작성용!C1598</f>
        <v>재평가</v>
      </c>
      <c r="G1601" s="253" t="str">
        <f>작성용!D1598</f>
        <v>삼가</v>
      </c>
      <c r="H1601" s="266">
        <f>작성용!E1598</f>
        <v>1101115707778</v>
      </c>
      <c r="I1601" s="253" t="str">
        <f>작성용!F1598</f>
        <v>A07</v>
      </c>
      <c r="J1601" s="253">
        <f>작성용!G1598</f>
        <v>0</v>
      </c>
      <c r="K1601" s="253" t="str">
        <f>작성용!H1598</f>
        <v>-</v>
      </c>
      <c r="L1601" s="253" t="str">
        <f>작성용!N1598</f>
        <v xml:space="preserve">분기 </v>
      </c>
      <c r="M1601" s="265" t="str">
        <f>작성용!U1598</f>
        <v>2024.09.30</v>
      </c>
      <c r="N1601" s="265">
        <f>작성용!V1598</f>
        <v>45643</v>
      </c>
      <c r="O1601" s="265" t="str">
        <f>작성용!W1598</f>
        <v>보고서제공X</v>
      </c>
      <c r="P1601" s="265" t="str">
        <f>작성용!X1598</f>
        <v>-</v>
      </c>
      <c r="Q1601" s="253" t="str">
        <f>작성용!AD1598</f>
        <v>서경덕</v>
      </c>
      <c r="R1601" s="267">
        <f>작성용!AE1598</f>
        <v>0</v>
      </c>
      <c r="S1601" s="253" t="str">
        <f>작성용!AF1598</f>
        <v>서경덕</v>
      </c>
      <c r="T1601" s="268" t="str">
        <f>작성용!AG1598</f>
        <v>-</v>
      </c>
      <c r="U1601" s="268" t="str">
        <f>작성용!AH1598</f>
        <v>-</v>
      </c>
      <c r="V1601" s="252">
        <f>작성용!AA1598</f>
        <v>202411</v>
      </c>
      <c r="W1601" s="253" t="str">
        <f>작성용!AC1598</f>
        <v>[6]기타기관펀드(기초자산)</v>
      </c>
      <c r="X1601" s="253">
        <f>작성용!O1598</f>
        <v>0</v>
      </c>
      <c r="Y1601" s="253">
        <f>작성용!P1598</f>
        <v>0</v>
      </c>
      <c r="Z1601" s="253">
        <f>작성용!Q1598</f>
        <v>0</v>
      </c>
      <c r="AA1601" s="252" t="str">
        <f>작성용!AJ1598</f>
        <v>-</v>
      </c>
      <c r="AB1601" s="252">
        <f>작성용!AB1598</f>
        <v>0</v>
      </c>
    </row>
    <row r="1602" spans="1:28" s="12" customFormat="1" ht="16.5" hidden="1" customHeight="1" x14ac:dyDescent="0.3">
      <c r="A1602" s="54">
        <f>작성용!AL1599</f>
        <v>1598</v>
      </c>
      <c r="B1602" s="264" t="str">
        <f>작성용!AI1599</f>
        <v>-</v>
      </c>
      <c r="C1602" s="252" t="str">
        <f>작성용!AK1599</f>
        <v>기초자산</v>
      </c>
      <c r="D1602" s="265" t="str">
        <f>작성용!T1599</f>
        <v>사립학교교직원연금공단펀드(기초자산)</v>
      </c>
      <c r="E1602" s="253" t="str">
        <f>작성용!B1599</f>
        <v>아주좋은벤처펀드2.0</v>
      </c>
      <c r="F1602" s="253" t="str">
        <f>작성용!C1599</f>
        <v>재평가</v>
      </c>
      <c r="G1602" s="253" t="str">
        <f>작성용!D1599</f>
        <v>삼가</v>
      </c>
      <c r="H1602" s="266">
        <f>작성용!E1599</f>
        <v>1101115707778</v>
      </c>
      <c r="I1602" s="253" t="str">
        <f>작성용!F1599</f>
        <v>A01</v>
      </c>
      <c r="J1602" s="253">
        <f>작성용!G1599</f>
        <v>0</v>
      </c>
      <c r="K1602" s="253" t="str">
        <f>작성용!H1599</f>
        <v>-</v>
      </c>
      <c r="L1602" s="253" t="str">
        <f>작성용!N1599</f>
        <v xml:space="preserve">분기 </v>
      </c>
      <c r="M1602" s="265" t="str">
        <f>작성용!U1599</f>
        <v>2024.09.30</v>
      </c>
      <c r="N1602" s="265">
        <f>작성용!V1599</f>
        <v>45643</v>
      </c>
      <c r="O1602" s="265" t="str">
        <f>작성용!W1599</f>
        <v>보고서제공X</v>
      </c>
      <c r="P1602" s="265" t="str">
        <f>작성용!X1599</f>
        <v>-</v>
      </c>
      <c r="Q1602" s="253" t="str">
        <f>작성용!AD1599</f>
        <v>서경덕</v>
      </c>
      <c r="R1602" s="267">
        <f>작성용!AE1599</f>
        <v>0</v>
      </c>
      <c r="S1602" s="253" t="str">
        <f>작성용!AF1599</f>
        <v>서경덕</v>
      </c>
      <c r="T1602" s="268" t="str">
        <f>작성용!AG1599</f>
        <v>-</v>
      </c>
      <c r="U1602" s="268" t="str">
        <f>작성용!AH1599</f>
        <v>-</v>
      </c>
      <c r="V1602" s="252">
        <f>작성용!AA1599</f>
        <v>202411</v>
      </c>
      <c r="W1602" s="253" t="str">
        <f>작성용!AC1599</f>
        <v>[6]기타기관펀드(기초자산)</v>
      </c>
      <c r="X1602" s="253">
        <f>작성용!O1599</f>
        <v>0</v>
      </c>
      <c r="Y1602" s="253">
        <f>작성용!P1599</f>
        <v>0</v>
      </c>
      <c r="Z1602" s="253">
        <f>작성용!Q1599</f>
        <v>0</v>
      </c>
      <c r="AA1602" s="252" t="str">
        <f>작성용!AJ1599</f>
        <v>-</v>
      </c>
      <c r="AB1602" s="252">
        <f>작성용!AB1599</f>
        <v>0</v>
      </c>
    </row>
    <row r="1603" spans="1:28" s="12" customFormat="1" ht="16.5" hidden="1" customHeight="1" x14ac:dyDescent="0.3">
      <c r="A1603" s="54">
        <f>작성용!AL1600</f>
        <v>1599</v>
      </c>
      <c r="B1603" s="264" t="str">
        <f>작성용!AI1600</f>
        <v>-</v>
      </c>
      <c r="C1603" s="252" t="str">
        <f>작성용!AK1600</f>
        <v>기초자산</v>
      </c>
      <c r="D1603" s="265" t="str">
        <f>작성용!T1600</f>
        <v>사립학교교직원연금공단펀드(기초자산)</v>
      </c>
      <c r="E1603" s="253" t="str">
        <f>작성용!B1600</f>
        <v>아주좋은벤처펀드2.0</v>
      </c>
      <c r="F1603" s="253" t="str">
        <f>작성용!C1600</f>
        <v>재평가</v>
      </c>
      <c r="G1603" s="253" t="str">
        <f>작성용!D1600</f>
        <v>세이프소프트</v>
      </c>
      <c r="H1603" s="266">
        <f>작성용!E1600</f>
        <v>1311110499870</v>
      </c>
      <c r="I1603" s="253" t="str">
        <f>작성용!F1600</f>
        <v>A07</v>
      </c>
      <c r="J1603" s="253">
        <f>작성용!G1600</f>
        <v>0</v>
      </c>
      <c r="K1603" s="253" t="str">
        <f>작성용!H1600</f>
        <v>-</v>
      </c>
      <c r="L1603" s="253" t="str">
        <f>작성용!N1600</f>
        <v xml:space="preserve">분기 </v>
      </c>
      <c r="M1603" s="265" t="str">
        <f>작성용!U1600</f>
        <v>2024.09.30</v>
      </c>
      <c r="N1603" s="265">
        <f>작성용!V1600</f>
        <v>45643</v>
      </c>
      <c r="O1603" s="265" t="str">
        <f>작성용!W1600</f>
        <v>보고서제공X</v>
      </c>
      <c r="P1603" s="265" t="str">
        <f>작성용!X1600</f>
        <v>-</v>
      </c>
      <c r="Q1603" s="253" t="str">
        <f>작성용!AD1600</f>
        <v>오영석</v>
      </c>
      <c r="R1603" s="267">
        <f>작성용!AE1600</f>
        <v>0</v>
      </c>
      <c r="S1603" s="253" t="str">
        <f>작성용!AF1600</f>
        <v>강승현</v>
      </c>
      <c r="T1603" s="268" t="str">
        <f>작성용!AG1600</f>
        <v>-</v>
      </c>
      <c r="U1603" s="268" t="str">
        <f>작성용!AH1600</f>
        <v>-</v>
      </c>
      <c r="V1603" s="252">
        <f>작성용!AA1600</f>
        <v>202411</v>
      </c>
      <c r="W1603" s="253" t="str">
        <f>작성용!AC1600</f>
        <v>[6]기타기관펀드(기초자산)</v>
      </c>
      <c r="X1603" s="253">
        <f>작성용!O1600</f>
        <v>0</v>
      </c>
      <c r="Y1603" s="253">
        <f>작성용!P1600</f>
        <v>0</v>
      </c>
      <c r="Z1603" s="253">
        <f>작성용!Q1600</f>
        <v>0</v>
      </c>
      <c r="AA1603" s="252" t="str">
        <f>작성용!AJ1600</f>
        <v>-</v>
      </c>
      <c r="AB1603" s="252">
        <f>작성용!AB1600</f>
        <v>0</v>
      </c>
    </row>
    <row r="1604" spans="1:28" s="12" customFormat="1" ht="16.5" hidden="1" customHeight="1" x14ac:dyDescent="0.3">
      <c r="A1604" s="54">
        <f>작성용!AL1601</f>
        <v>1600</v>
      </c>
      <c r="B1604" s="264" t="str">
        <f>작성용!AI1601</f>
        <v>-</v>
      </c>
      <c r="C1604" s="252" t="str">
        <f>작성용!AK1601</f>
        <v>기초자산</v>
      </c>
      <c r="D1604" s="265" t="str">
        <f>작성용!T1601</f>
        <v>사립학교교직원연금공단펀드(기초자산)</v>
      </c>
      <c r="E1604" s="253" t="str">
        <f>작성용!B1601</f>
        <v>아주좋은벤처펀드2.0</v>
      </c>
      <c r="F1604" s="253" t="str">
        <f>작성용!C1601</f>
        <v>재평가</v>
      </c>
      <c r="G1604" s="253" t="str">
        <f>작성용!D1601</f>
        <v>무무즈(구,씨엠아이파트너스)</v>
      </c>
      <c r="H1604" s="266">
        <f>작성용!E1601</f>
        <v>1101115812288</v>
      </c>
      <c r="I1604" s="253" t="str">
        <f>작성용!F1601</f>
        <v>A07</v>
      </c>
      <c r="J1604" s="253">
        <f>작성용!G1601</f>
        <v>0</v>
      </c>
      <c r="K1604" s="253" t="str">
        <f>작성용!H1601</f>
        <v>-</v>
      </c>
      <c r="L1604" s="253" t="str">
        <f>작성용!N1601</f>
        <v xml:space="preserve">분기 </v>
      </c>
      <c r="M1604" s="265" t="str">
        <f>작성용!U1601</f>
        <v>2024.09.30</v>
      </c>
      <c r="N1604" s="265">
        <f>작성용!V1601</f>
        <v>45643</v>
      </c>
      <c r="O1604" s="265" t="str">
        <f>작성용!W1601</f>
        <v>보고서제공X</v>
      </c>
      <c r="P1604" s="265" t="str">
        <f>작성용!X1601</f>
        <v>-</v>
      </c>
      <c r="Q1604" s="253" t="str">
        <f>작성용!AD1601</f>
        <v>김예림</v>
      </c>
      <c r="R1604" s="267">
        <f>작성용!AE1601</f>
        <v>0</v>
      </c>
      <c r="S1604" s="253" t="str">
        <f>작성용!AF1601</f>
        <v>김예림</v>
      </c>
      <c r="T1604" s="268" t="str">
        <f>작성용!AG1601</f>
        <v>-</v>
      </c>
      <c r="U1604" s="268" t="str">
        <f>작성용!AH1601</f>
        <v>-</v>
      </c>
      <c r="V1604" s="252">
        <f>작성용!AA1601</f>
        <v>202411</v>
      </c>
      <c r="W1604" s="253" t="str">
        <f>작성용!AC1601</f>
        <v>[6]기타기관펀드(기초자산)</v>
      </c>
      <c r="X1604" s="253">
        <f>작성용!O1601</f>
        <v>0</v>
      </c>
      <c r="Y1604" s="253">
        <f>작성용!P1601</f>
        <v>0</v>
      </c>
      <c r="Z1604" s="253">
        <f>작성용!Q1601</f>
        <v>0</v>
      </c>
      <c r="AA1604" s="252" t="str">
        <f>작성용!AJ1601</f>
        <v>-</v>
      </c>
      <c r="AB1604" s="252">
        <f>작성용!AB1601</f>
        <v>0</v>
      </c>
    </row>
    <row r="1605" spans="1:28" s="12" customFormat="1" ht="16.5" hidden="1" customHeight="1" x14ac:dyDescent="0.3">
      <c r="A1605" s="54">
        <f>작성용!AL1602</f>
        <v>1601</v>
      </c>
      <c r="B1605" s="264" t="str">
        <f>작성용!AI1602</f>
        <v>-</v>
      </c>
      <c r="C1605" s="252" t="str">
        <f>작성용!AK1602</f>
        <v>기초자산</v>
      </c>
      <c r="D1605" s="265" t="str">
        <f>작성용!T1602</f>
        <v>사립학교교직원연금공단펀드(기초자산)</v>
      </c>
      <c r="E1605" s="253" t="str">
        <f>작성용!B1602</f>
        <v>아주좋은벤처펀드2.0</v>
      </c>
      <c r="F1605" s="253" t="str">
        <f>작성용!C1602</f>
        <v>재평가</v>
      </c>
      <c r="G1605" s="253" t="str">
        <f>작성용!D1602</f>
        <v>무무즈(구,씨엠아이파트너스)</v>
      </c>
      <c r="H1605" s="266">
        <f>작성용!E1602</f>
        <v>1101115812288</v>
      </c>
      <c r="I1605" s="253" t="str">
        <f>작성용!F1602</f>
        <v>A01</v>
      </c>
      <c r="J1605" s="253">
        <f>작성용!G1602</f>
        <v>0</v>
      </c>
      <c r="K1605" s="253" t="str">
        <f>작성용!H1602</f>
        <v>-</v>
      </c>
      <c r="L1605" s="253" t="str">
        <f>작성용!N1602</f>
        <v xml:space="preserve">분기 </v>
      </c>
      <c r="M1605" s="265" t="str">
        <f>작성용!U1602</f>
        <v>2024.09.30</v>
      </c>
      <c r="N1605" s="265">
        <f>작성용!V1602</f>
        <v>45643</v>
      </c>
      <c r="O1605" s="265" t="str">
        <f>작성용!W1602</f>
        <v>보고서제공X</v>
      </c>
      <c r="P1605" s="265" t="str">
        <f>작성용!X1602</f>
        <v>-</v>
      </c>
      <c r="Q1605" s="253" t="str">
        <f>작성용!AD1602</f>
        <v>김예림</v>
      </c>
      <c r="R1605" s="267">
        <f>작성용!AE1602</f>
        <v>0</v>
      </c>
      <c r="S1605" s="253" t="str">
        <f>작성용!AF1602</f>
        <v>김예림</v>
      </c>
      <c r="T1605" s="268" t="str">
        <f>작성용!AG1602</f>
        <v>-</v>
      </c>
      <c r="U1605" s="268" t="str">
        <f>작성용!AH1602</f>
        <v>-</v>
      </c>
      <c r="V1605" s="252">
        <f>작성용!AA1602</f>
        <v>202411</v>
      </c>
      <c r="W1605" s="253" t="str">
        <f>작성용!AC1602</f>
        <v>[6]기타기관펀드(기초자산)</v>
      </c>
      <c r="X1605" s="253">
        <f>작성용!O1602</f>
        <v>0</v>
      </c>
      <c r="Y1605" s="253">
        <f>작성용!P1602</f>
        <v>0</v>
      </c>
      <c r="Z1605" s="253">
        <f>작성용!Q1602</f>
        <v>0</v>
      </c>
      <c r="AA1605" s="252" t="str">
        <f>작성용!AJ1602</f>
        <v>-</v>
      </c>
      <c r="AB1605" s="252">
        <f>작성용!AB1602</f>
        <v>0</v>
      </c>
    </row>
    <row r="1606" spans="1:28" s="12" customFormat="1" ht="16.5" hidden="1" customHeight="1" x14ac:dyDescent="0.3">
      <c r="A1606" s="54">
        <f>작성용!AL1603</f>
        <v>1602</v>
      </c>
      <c r="B1606" s="264" t="str">
        <f>작성용!AI1603</f>
        <v>-</v>
      </c>
      <c r="C1606" s="252" t="str">
        <f>작성용!AK1603</f>
        <v>기초자산</v>
      </c>
      <c r="D1606" s="265" t="str">
        <f>작성용!T1603</f>
        <v>사립학교교직원연금공단펀드(기초자산)</v>
      </c>
      <c r="E1606" s="253" t="str">
        <f>작성용!B1603</f>
        <v>아주좋은벤처펀드2.0</v>
      </c>
      <c r="F1606" s="253" t="str">
        <f>작성용!C1603</f>
        <v>재평가</v>
      </c>
      <c r="G1606" s="253" t="str">
        <f>작성용!D1603</f>
        <v>무무즈(구,씨엠아이파트너스)</v>
      </c>
      <c r="H1606" s="266">
        <f>작성용!E1603</f>
        <v>1101115812288</v>
      </c>
      <c r="I1606" s="253" t="str">
        <f>작성용!F1603</f>
        <v>A05</v>
      </c>
      <c r="J1606" s="253">
        <f>작성용!G1603</f>
        <v>0</v>
      </c>
      <c r="K1606" s="253" t="str">
        <f>작성용!H1603</f>
        <v>-</v>
      </c>
      <c r="L1606" s="253" t="str">
        <f>작성용!N1603</f>
        <v xml:space="preserve">분기 </v>
      </c>
      <c r="M1606" s="265" t="str">
        <f>작성용!U1603</f>
        <v>2024.09.30</v>
      </c>
      <c r="N1606" s="265">
        <f>작성용!V1603</f>
        <v>45643</v>
      </c>
      <c r="O1606" s="265" t="str">
        <f>작성용!W1603</f>
        <v>보고서제공X</v>
      </c>
      <c r="P1606" s="265" t="str">
        <f>작성용!X1603</f>
        <v>-</v>
      </c>
      <c r="Q1606" s="253" t="str">
        <f>작성용!AD1603</f>
        <v>김예림</v>
      </c>
      <c r="R1606" s="267">
        <f>작성용!AE1603</f>
        <v>0</v>
      </c>
      <c r="S1606" s="253" t="str">
        <f>작성용!AF1603</f>
        <v>김예림</v>
      </c>
      <c r="T1606" s="268" t="str">
        <f>작성용!AG1603</f>
        <v>-</v>
      </c>
      <c r="U1606" s="268" t="str">
        <f>작성용!AH1603</f>
        <v>-</v>
      </c>
      <c r="V1606" s="252">
        <f>작성용!AA1603</f>
        <v>202411</v>
      </c>
      <c r="W1606" s="253" t="str">
        <f>작성용!AC1603</f>
        <v>[6]기타기관펀드(기초자산)</v>
      </c>
      <c r="X1606" s="253">
        <f>작성용!O1603</f>
        <v>0</v>
      </c>
      <c r="Y1606" s="253">
        <f>작성용!P1603</f>
        <v>0</v>
      </c>
      <c r="Z1606" s="253">
        <f>작성용!Q1603</f>
        <v>0</v>
      </c>
      <c r="AA1606" s="252" t="str">
        <f>작성용!AJ1603</f>
        <v>-</v>
      </c>
      <c r="AB1606" s="252">
        <f>작성용!AB1603</f>
        <v>0</v>
      </c>
    </row>
    <row r="1607" spans="1:28" s="12" customFormat="1" ht="16.5" hidden="1" customHeight="1" x14ac:dyDescent="0.3">
      <c r="A1607" s="54">
        <f>작성용!AL1604</f>
        <v>1603</v>
      </c>
      <c r="B1607" s="264" t="str">
        <f>작성용!AI1604</f>
        <v>-</v>
      </c>
      <c r="C1607" s="252" t="str">
        <f>작성용!AK1604</f>
        <v>기초자산</v>
      </c>
      <c r="D1607" s="265" t="str">
        <f>작성용!T1604</f>
        <v>사립학교교직원연금공단펀드(기초자산)</v>
      </c>
      <c r="E1607" s="253" t="str">
        <f>작성용!B1604</f>
        <v>아주좋은벤처펀드2.0</v>
      </c>
      <c r="F1607" s="253" t="str">
        <f>작성용!C1604</f>
        <v>재평가</v>
      </c>
      <c r="G1607" s="253" t="str">
        <f>작성용!D1604</f>
        <v>어스얼라이언스</v>
      </c>
      <c r="H1607" s="266">
        <f>작성용!E1604</f>
        <v>1101114734152</v>
      </c>
      <c r="I1607" s="253" t="str">
        <f>작성용!F1604</f>
        <v>A01</v>
      </c>
      <c r="J1607" s="253">
        <f>작성용!G1604</f>
        <v>0</v>
      </c>
      <c r="K1607" s="253" t="str">
        <f>작성용!H1604</f>
        <v>-</v>
      </c>
      <c r="L1607" s="253" t="str">
        <f>작성용!N1604</f>
        <v xml:space="preserve">분기 </v>
      </c>
      <c r="M1607" s="265" t="str">
        <f>작성용!U1604</f>
        <v>2024.09.30</v>
      </c>
      <c r="N1607" s="265">
        <f>작성용!V1604</f>
        <v>45643</v>
      </c>
      <c r="O1607" s="265" t="str">
        <f>작성용!W1604</f>
        <v>보고서제공X</v>
      </c>
      <c r="P1607" s="265" t="str">
        <f>작성용!X1604</f>
        <v>-</v>
      </c>
      <c r="Q1607" s="253" t="str">
        <f>작성용!AD1604</f>
        <v>윤광일</v>
      </c>
      <c r="R1607" s="267">
        <f>작성용!AE1604</f>
        <v>0</v>
      </c>
      <c r="S1607" s="253" t="str">
        <f>작성용!AF1604</f>
        <v>윤광일</v>
      </c>
      <c r="T1607" s="268" t="str">
        <f>작성용!AG1604</f>
        <v>-</v>
      </c>
      <c r="U1607" s="268" t="str">
        <f>작성용!AH1604</f>
        <v>-</v>
      </c>
      <c r="V1607" s="252">
        <f>작성용!AA1604</f>
        <v>202411</v>
      </c>
      <c r="W1607" s="253" t="str">
        <f>작성용!AC1604</f>
        <v>[6]기타기관펀드(기초자산)</v>
      </c>
      <c r="X1607" s="253">
        <f>작성용!O1604</f>
        <v>0</v>
      </c>
      <c r="Y1607" s="253">
        <f>작성용!P1604</f>
        <v>0</v>
      </c>
      <c r="Z1607" s="253">
        <f>작성용!Q1604</f>
        <v>0</v>
      </c>
      <c r="AA1607" s="252" t="str">
        <f>작성용!AJ1604</f>
        <v>-</v>
      </c>
      <c r="AB1607" s="252">
        <f>작성용!AB1604</f>
        <v>0</v>
      </c>
    </row>
    <row r="1608" spans="1:28" s="12" customFormat="1" ht="16.5" hidden="1" customHeight="1" x14ac:dyDescent="0.3">
      <c r="A1608" s="54">
        <f>작성용!AL1605</f>
        <v>1604</v>
      </c>
      <c r="B1608" s="264" t="str">
        <f>작성용!AI1605</f>
        <v>-</v>
      </c>
      <c r="C1608" s="252" t="str">
        <f>작성용!AK1605</f>
        <v>기초자산</v>
      </c>
      <c r="D1608" s="265" t="str">
        <f>작성용!T1605</f>
        <v>사립학교교직원연금공단펀드(기초자산)</v>
      </c>
      <c r="E1608" s="253" t="str">
        <f>작성용!B1605</f>
        <v>아주좋은벤처펀드2.0</v>
      </c>
      <c r="F1608" s="253" t="str">
        <f>작성용!C1605</f>
        <v>재평가</v>
      </c>
      <c r="G1608" s="253" t="str">
        <f>작성용!D1605</f>
        <v>에코디엠랩</v>
      </c>
      <c r="H1608" s="266">
        <f>작성용!E1605</f>
        <v>1511110047732</v>
      </c>
      <c r="I1608" s="253" t="str">
        <f>작성용!F1605</f>
        <v>A07</v>
      </c>
      <c r="J1608" s="253">
        <f>작성용!G1605</f>
        <v>1</v>
      </c>
      <c r="K1608" s="253" t="str">
        <f>작성용!H1605</f>
        <v>-</v>
      </c>
      <c r="L1608" s="253" t="str">
        <f>작성용!N1605</f>
        <v xml:space="preserve">분기 </v>
      </c>
      <c r="M1608" s="265" t="str">
        <f>작성용!U1605</f>
        <v>2024.09.30</v>
      </c>
      <c r="N1608" s="265">
        <f>작성용!V1605</f>
        <v>45643</v>
      </c>
      <c r="O1608" s="265" t="str">
        <f>작성용!W1605</f>
        <v>보고서제공X</v>
      </c>
      <c r="P1608" s="265" t="str">
        <f>작성용!X1605</f>
        <v>-</v>
      </c>
      <c r="Q1608" s="253" t="str">
        <f>작성용!AD1605</f>
        <v>김수현</v>
      </c>
      <c r="R1608" s="267">
        <f>작성용!AE1605</f>
        <v>0</v>
      </c>
      <c r="S1608" s="253" t="str">
        <f>작성용!AF1605</f>
        <v>김수현</v>
      </c>
      <c r="T1608" s="268" t="str">
        <f>작성용!AG1605</f>
        <v>-</v>
      </c>
      <c r="U1608" s="268" t="str">
        <f>작성용!AH1605</f>
        <v>-</v>
      </c>
      <c r="V1608" s="252">
        <f>작성용!AA1605</f>
        <v>202411</v>
      </c>
      <c r="W1608" s="253" t="str">
        <f>작성용!AC1605</f>
        <v>[6]기타기관펀드(기초자산)</v>
      </c>
      <c r="X1608" s="253">
        <f>작성용!O1605</f>
        <v>0</v>
      </c>
      <c r="Y1608" s="253">
        <f>작성용!P1605</f>
        <v>0</v>
      </c>
      <c r="Z1608" s="253">
        <f>작성용!Q1605</f>
        <v>0</v>
      </c>
      <c r="AA1608" s="252" t="str">
        <f>작성용!AJ1605</f>
        <v>-</v>
      </c>
      <c r="AB1608" s="252">
        <f>작성용!AB1605</f>
        <v>0</v>
      </c>
    </row>
    <row r="1609" spans="1:28" s="12" customFormat="1" ht="16.5" hidden="1" customHeight="1" x14ac:dyDescent="0.3">
      <c r="A1609" s="54">
        <f>작성용!AL1606</f>
        <v>1605</v>
      </c>
      <c r="B1609" s="264" t="str">
        <f>작성용!AI1606</f>
        <v>-</v>
      </c>
      <c r="C1609" s="252" t="str">
        <f>작성용!AK1606</f>
        <v>기초자산</v>
      </c>
      <c r="D1609" s="265" t="str">
        <f>작성용!T1606</f>
        <v>사립학교교직원연금공단펀드(기초자산)</v>
      </c>
      <c r="E1609" s="253" t="str">
        <f>작성용!B1606</f>
        <v>아주좋은벤처펀드2.0</v>
      </c>
      <c r="F1609" s="253" t="str">
        <f>작성용!C1606</f>
        <v>재평가</v>
      </c>
      <c r="G1609" s="253" t="str">
        <f>작성용!D1606</f>
        <v>엔플로우</v>
      </c>
      <c r="H1609" s="266">
        <f>작성용!E1606</f>
        <v>1311110654672</v>
      </c>
      <c r="I1609" s="253" t="str">
        <f>작성용!F1606</f>
        <v>A07</v>
      </c>
      <c r="J1609" s="253">
        <f>작성용!G1606</f>
        <v>0</v>
      </c>
      <c r="K1609" s="253" t="str">
        <f>작성용!H1606</f>
        <v>-</v>
      </c>
      <c r="L1609" s="253" t="str">
        <f>작성용!N1606</f>
        <v xml:space="preserve">분기 </v>
      </c>
      <c r="M1609" s="265" t="str">
        <f>작성용!U1606</f>
        <v>2024.09.30</v>
      </c>
      <c r="N1609" s="265">
        <f>작성용!V1606</f>
        <v>45643</v>
      </c>
      <c r="O1609" s="265" t="str">
        <f>작성용!W1606</f>
        <v>보고서제공X</v>
      </c>
      <c r="P1609" s="265" t="str">
        <f>작성용!X1606</f>
        <v>-</v>
      </c>
      <c r="Q1609" s="253" t="str">
        <f>작성용!AD1606</f>
        <v>윤광일</v>
      </c>
      <c r="R1609" s="267">
        <f>작성용!AE1606</f>
        <v>0</v>
      </c>
      <c r="S1609" s="253" t="str">
        <f>작성용!AF1606</f>
        <v>윤광일</v>
      </c>
      <c r="T1609" s="268" t="str">
        <f>작성용!AG1606</f>
        <v>-</v>
      </c>
      <c r="U1609" s="268" t="str">
        <f>작성용!AH1606</f>
        <v>-</v>
      </c>
      <c r="V1609" s="252">
        <f>작성용!AA1606</f>
        <v>202411</v>
      </c>
      <c r="W1609" s="253" t="str">
        <f>작성용!AC1606</f>
        <v>[6]기타기관펀드(기초자산)</v>
      </c>
      <c r="X1609" s="253">
        <f>작성용!O1606</f>
        <v>0</v>
      </c>
      <c r="Y1609" s="253">
        <f>작성용!P1606</f>
        <v>0</v>
      </c>
      <c r="Z1609" s="253">
        <f>작성용!Q1606</f>
        <v>0</v>
      </c>
      <c r="AA1609" s="252" t="str">
        <f>작성용!AJ1606</f>
        <v>-</v>
      </c>
      <c r="AB1609" s="252">
        <f>작성용!AB1606</f>
        <v>0</v>
      </c>
    </row>
    <row r="1610" spans="1:28" s="12" customFormat="1" ht="16.5" hidden="1" customHeight="1" x14ac:dyDescent="0.3">
      <c r="A1610" s="54">
        <f>작성용!AL1607</f>
        <v>1606</v>
      </c>
      <c r="B1610" s="264" t="str">
        <f>작성용!AI1607</f>
        <v>-</v>
      </c>
      <c r="C1610" s="252" t="str">
        <f>작성용!AK1607</f>
        <v>기초자산</v>
      </c>
      <c r="D1610" s="265" t="str">
        <f>작성용!T1607</f>
        <v>사립학교교직원연금공단펀드(기초자산)</v>
      </c>
      <c r="E1610" s="253" t="str">
        <f>작성용!B1607</f>
        <v>아주좋은벤처펀드2.0</v>
      </c>
      <c r="F1610" s="253" t="str">
        <f>작성용!C1607</f>
        <v>재평가</v>
      </c>
      <c r="G1610" s="253" t="str">
        <f>작성용!D1607</f>
        <v>엘박스</v>
      </c>
      <c r="H1610" s="266">
        <f>작성용!E1607</f>
        <v>1101117100681</v>
      </c>
      <c r="I1610" s="253" t="str">
        <f>작성용!F1607</f>
        <v>A07</v>
      </c>
      <c r="J1610" s="253">
        <f>작성용!G1607</f>
        <v>3</v>
      </c>
      <c r="K1610" s="253" t="str">
        <f>작성용!H1607</f>
        <v>-</v>
      </c>
      <c r="L1610" s="253" t="str">
        <f>작성용!N1607</f>
        <v xml:space="preserve">분기 </v>
      </c>
      <c r="M1610" s="265" t="str">
        <f>작성용!U1607</f>
        <v>2024.09.30</v>
      </c>
      <c r="N1610" s="265">
        <f>작성용!V1607</f>
        <v>45643</v>
      </c>
      <c r="O1610" s="265" t="str">
        <f>작성용!W1607</f>
        <v>보고서제공X</v>
      </c>
      <c r="P1610" s="265" t="str">
        <f>작성용!X1607</f>
        <v>-</v>
      </c>
      <c r="Q1610" s="253" t="str">
        <f>작성용!AD1607</f>
        <v>원정우</v>
      </c>
      <c r="R1610" s="267">
        <f>작성용!AE1607</f>
        <v>0</v>
      </c>
      <c r="S1610" s="253" t="str">
        <f>작성용!AF1607</f>
        <v>원정우</v>
      </c>
      <c r="T1610" s="268" t="str">
        <f>작성용!AG1607</f>
        <v>-</v>
      </c>
      <c r="U1610" s="268" t="str">
        <f>작성용!AH1607</f>
        <v>-</v>
      </c>
      <c r="V1610" s="252">
        <f>작성용!AA1607</f>
        <v>202411</v>
      </c>
      <c r="W1610" s="253" t="str">
        <f>작성용!AC1607</f>
        <v>[6]기타기관펀드(기초자산)</v>
      </c>
      <c r="X1610" s="253">
        <f>작성용!O1607</f>
        <v>0</v>
      </c>
      <c r="Y1610" s="253">
        <f>작성용!P1607</f>
        <v>0</v>
      </c>
      <c r="Z1610" s="253">
        <f>작성용!Q1607</f>
        <v>0</v>
      </c>
      <c r="AA1610" s="252" t="str">
        <f>작성용!AJ1607</f>
        <v>-</v>
      </c>
      <c r="AB1610" s="252">
        <f>작성용!AB1607</f>
        <v>0</v>
      </c>
    </row>
    <row r="1611" spans="1:28" s="12" customFormat="1" ht="16.5" hidden="1" customHeight="1" x14ac:dyDescent="0.3">
      <c r="A1611" s="54">
        <f>작성용!AL1608</f>
        <v>1607</v>
      </c>
      <c r="B1611" s="264" t="str">
        <f>작성용!AI1608</f>
        <v>-</v>
      </c>
      <c r="C1611" s="252" t="str">
        <f>작성용!AK1608</f>
        <v>기초자산</v>
      </c>
      <c r="D1611" s="265" t="str">
        <f>작성용!T1608</f>
        <v>사립학교교직원연금공단펀드(기초자산)</v>
      </c>
      <c r="E1611" s="253" t="str">
        <f>작성용!B1608</f>
        <v>아주좋은벤처펀드2.0</v>
      </c>
      <c r="F1611" s="253" t="str">
        <f>작성용!C1608</f>
        <v>재평가</v>
      </c>
      <c r="G1611" s="253" t="str">
        <f>작성용!D1608</f>
        <v>엠트리센</v>
      </c>
      <c r="H1611" s="266">
        <f>작성용!E1608</f>
        <v>1101116455235</v>
      </c>
      <c r="I1611" s="253" t="str">
        <f>작성용!F1608</f>
        <v>A07</v>
      </c>
      <c r="J1611" s="253">
        <f>작성용!G1608</f>
        <v>0</v>
      </c>
      <c r="K1611" s="253" t="str">
        <f>작성용!H1608</f>
        <v>-</v>
      </c>
      <c r="L1611" s="253" t="str">
        <f>작성용!N1608</f>
        <v xml:space="preserve">분기 </v>
      </c>
      <c r="M1611" s="265" t="str">
        <f>작성용!U1608</f>
        <v>2024.09.30</v>
      </c>
      <c r="N1611" s="265">
        <f>작성용!V1608</f>
        <v>45643</v>
      </c>
      <c r="O1611" s="265" t="str">
        <f>작성용!W1608</f>
        <v>보고서제공X</v>
      </c>
      <c r="P1611" s="265" t="str">
        <f>작성용!X1608</f>
        <v>-</v>
      </c>
      <c r="Q1611" s="253" t="str">
        <f>작성용!AD1608</f>
        <v>강성은</v>
      </c>
      <c r="R1611" s="267">
        <f>작성용!AE1608</f>
        <v>0</v>
      </c>
      <c r="S1611" s="253" t="str">
        <f>작성용!AF1608</f>
        <v>강성은</v>
      </c>
      <c r="T1611" s="268" t="str">
        <f>작성용!AG1608</f>
        <v>-</v>
      </c>
      <c r="U1611" s="268" t="str">
        <f>작성용!AH1608</f>
        <v>-</v>
      </c>
      <c r="V1611" s="252">
        <f>작성용!AA1608</f>
        <v>202411</v>
      </c>
      <c r="W1611" s="253" t="str">
        <f>작성용!AC1608</f>
        <v>[6]기타기관펀드(기초자산)</v>
      </c>
      <c r="X1611" s="253">
        <f>작성용!O1608</f>
        <v>0</v>
      </c>
      <c r="Y1611" s="253">
        <f>작성용!P1608</f>
        <v>0</v>
      </c>
      <c r="Z1611" s="253">
        <f>작성용!Q1608</f>
        <v>0</v>
      </c>
      <c r="AA1611" s="252" t="str">
        <f>작성용!AJ1608</f>
        <v>-</v>
      </c>
      <c r="AB1611" s="252">
        <f>작성용!AB1608</f>
        <v>0</v>
      </c>
    </row>
    <row r="1612" spans="1:28" s="12" customFormat="1" ht="16.5" hidden="1" customHeight="1" x14ac:dyDescent="0.3">
      <c r="A1612" s="54">
        <f>작성용!AL1609</f>
        <v>1608</v>
      </c>
      <c r="B1612" s="264" t="str">
        <f>작성용!AI1609</f>
        <v>-</v>
      </c>
      <c r="C1612" s="252" t="str">
        <f>작성용!AK1609</f>
        <v>기초자산</v>
      </c>
      <c r="D1612" s="265" t="str">
        <f>작성용!T1609</f>
        <v>사립학교교직원연금공단펀드(기초자산)</v>
      </c>
      <c r="E1612" s="253" t="str">
        <f>작성용!B1609</f>
        <v>아주좋은벤처펀드2.0</v>
      </c>
      <c r="F1612" s="253" t="str">
        <f>작성용!C1609</f>
        <v>재평가</v>
      </c>
      <c r="G1612" s="253" t="str">
        <f>작성용!D1609</f>
        <v>오가노이드사이언스</v>
      </c>
      <c r="H1612" s="266">
        <f>작성용!E1609</f>
        <v>1311110534650</v>
      </c>
      <c r="I1612" s="253" t="str">
        <f>작성용!F1609</f>
        <v>A01</v>
      </c>
      <c r="J1612" s="253">
        <f>작성용!G1609</f>
        <v>0</v>
      </c>
      <c r="K1612" s="253" t="str">
        <f>작성용!H1609</f>
        <v>-</v>
      </c>
      <c r="L1612" s="253" t="str">
        <f>작성용!N1609</f>
        <v xml:space="preserve">분기 </v>
      </c>
      <c r="M1612" s="265" t="str">
        <f>작성용!U1609</f>
        <v>2024.09.30</v>
      </c>
      <c r="N1612" s="265">
        <f>작성용!V1609</f>
        <v>45643</v>
      </c>
      <c r="O1612" s="265" t="str">
        <f>작성용!W1609</f>
        <v>보고서제공X</v>
      </c>
      <c r="P1612" s="265" t="str">
        <f>작성용!X1609</f>
        <v>-</v>
      </c>
      <c r="Q1612" s="253" t="str">
        <f>작성용!AD1609</f>
        <v>백형진</v>
      </c>
      <c r="R1612" s="267">
        <f>작성용!AE1609</f>
        <v>0</v>
      </c>
      <c r="S1612" s="253" t="str">
        <f>작성용!AF1609</f>
        <v>백형진</v>
      </c>
      <c r="T1612" s="268" t="str">
        <f>작성용!AG1609</f>
        <v>-</v>
      </c>
      <c r="U1612" s="268" t="str">
        <f>작성용!AH1609</f>
        <v>-</v>
      </c>
      <c r="V1612" s="252">
        <f>작성용!AA1609</f>
        <v>202411</v>
      </c>
      <c r="W1612" s="253" t="str">
        <f>작성용!AC1609</f>
        <v>[6]기타기관펀드(기초자산)</v>
      </c>
      <c r="X1612" s="253">
        <f>작성용!O1609</f>
        <v>0</v>
      </c>
      <c r="Y1612" s="253">
        <f>작성용!P1609</f>
        <v>0</v>
      </c>
      <c r="Z1612" s="253">
        <f>작성용!Q1609</f>
        <v>0</v>
      </c>
      <c r="AA1612" s="252" t="str">
        <f>작성용!AJ1609</f>
        <v>-</v>
      </c>
      <c r="AB1612" s="252">
        <f>작성용!AB1609</f>
        <v>0</v>
      </c>
    </row>
    <row r="1613" spans="1:28" s="12" customFormat="1" ht="16.5" hidden="1" customHeight="1" x14ac:dyDescent="0.3">
      <c r="A1613" s="54">
        <f>작성용!AL1610</f>
        <v>1609</v>
      </c>
      <c r="B1613" s="264" t="str">
        <f>작성용!AI1610</f>
        <v>-</v>
      </c>
      <c r="C1613" s="252" t="str">
        <f>작성용!AK1610</f>
        <v>기초자산</v>
      </c>
      <c r="D1613" s="265" t="str">
        <f>작성용!T1610</f>
        <v>사립학교교직원연금공단펀드(기초자산)</v>
      </c>
      <c r="E1613" s="253" t="str">
        <f>작성용!B1610</f>
        <v>아주좋은벤처펀드2.0</v>
      </c>
      <c r="F1613" s="253" t="str">
        <f>작성용!C1610</f>
        <v>재평가</v>
      </c>
      <c r="G1613" s="253" t="str">
        <f>작성용!D1610</f>
        <v>오토실리콘</v>
      </c>
      <c r="H1613" s="266">
        <f>작성용!E1610</f>
        <v>1101116823458</v>
      </c>
      <c r="I1613" s="253" t="str">
        <f>작성용!F1610</f>
        <v>A07</v>
      </c>
      <c r="J1613" s="253">
        <f>작성용!G1610</f>
        <v>0</v>
      </c>
      <c r="K1613" s="253" t="str">
        <f>작성용!H1610</f>
        <v>-</v>
      </c>
      <c r="L1613" s="253" t="str">
        <f>작성용!N1610</f>
        <v xml:space="preserve">분기 </v>
      </c>
      <c r="M1613" s="265" t="str">
        <f>작성용!U1610</f>
        <v>2024.09.30</v>
      </c>
      <c r="N1613" s="265">
        <f>작성용!V1610</f>
        <v>45643</v>
      </c>
      <c r="O1613" s="265" t="str">
        <f>작성용!W1610</f>
        <v>보고서제공X</v>
      </c>
      <c r="P1613" s="265" t="str">
        <f>작성용!X1610</f>
        <v>-</v>
      </c>
      <c r="Q1613" s="253" t="str">
        <f>작성용!AD1610</f>
        <v>최수민</v>
      </c>
      <c r="R1613" s="267">
        <f>작성용!AE1610</f>
        <v>0</v>
      </c>
      <c r="S1613" s="253" t="str">
        <f>작성용!AF1610</f>
        <v>최수민</v>
      </c>
      <c r="T1613" s="268" t="str">
        <f>작성용!AG1610</f>
        <v>-</v>
      </c>
      <c r="U1613" s="268" t="str">
        <f>작성용!AH1610</f>
        <v>-</v>
      </c>
      <c r="V1613" s="252">
        <f>작성용!AA1610</f>
        <v>202411</v>
      </c>
      <c r="W1613" s="253" t="str">
        <f>작성용!AC1610</f>
        <v>[6]기타기관펀드(기초자산)</v>
      </c>
      <c r="X1613" s="253">
        <f>작성용!O1610</f>
        <v>0</v>
      </c>
      <c r="Y1613" s="253">
        <f>작성용!P1610</f>
        <v>0</v>
      </c>
      <c r="Z1613" s="253">
        <f>작성용!Q1610</f>
        <v>0</v>
      </c>
      <c r="AA1613" s="252" t="str">
        <f>작성용!AJ1610</f>
        <v>-</v>
      </c>
      <c r="AB1613" s="252">
        <f>작성용!AB1610</f>
        <v>0</v>
      </c>
    </row>
    <row r="1614" spans="1:28" s="12" customFormat="1" ht="16.5" hidden="1" customHeight="1" x14ac:dyDescent="0.3">
      <c r="A1614" s="54">
        <f>작성용!AL1611</f>
        <v>1610</v>
      </c>
      <c r="B1614" s="264" t="str">
        <f>작성용!AI1611</f>
        <v>-</v>
      </c>
      <c r="C1614" s="252" t="str">
        <f>작성용!AK1611</f>
        <v>기초자산</v>
      </c>
      <c r="D1614" s="265" t="str">
        <f>작성용!T1611</f>
        <v>사립학교교직원연금공단펀드(기초자산)</v>
      </c>
      <c r="E1614" s="253" t="str">
        <f>작성용!B1611</f>
        <v>아주좋은벤처펀드2.0</v>
      </c>
      <c r="F1614" s="253" t="str">
        <f>작성용!C1611</f>
        <v>재평가</v>
      </c>
      <c r="G1614" s="253" t="str">
        <f>작성용!D1611</f>
        <v>온코닉테라퓨틱스</v>
      </c>
      <c r="H1614" s="266">
        <f>작성용!E1611</f>
        <v>1101117478088</v>
      </c>
      <c r="I1614" s="253" t="str">
        <f>작성용!F1611</f>
        <v>A01</v>
      </c>
      <c r="J1614" s="253">
        <f>작성용!G1611</f>
        <v>0</v>
      </c>
      <c r="K1614" s="253" t="str">
        <f>작성용!H1611</f>
        <v>-</v>
      </c>
      <c r="L1614" s="253" t="str">
        <f>작성용!N1611</f>
        <v xml:space="preserve">분기 </v>
      </c>
      <c r="M1614" s="265" t="str">
        <f>작성용!U1611</f>
        <v>2024.09.30</v>
      </c>
      <c r="N1614" s="265">
        <f>작성용!V1611</f>
        <v>45643</v>
      </c>
      <c r="O1614" s="265" t="str">
        <f>작성용!W1611</f>
        <v>보고서제공X</v>
      </c>
      <c r="P1614" s="265" t="str">
        <f>작성용!X1611</f>
        <v>-</v>
      </c>
      <c r="Q1614" s="253" t="str">
        <f>작성용!AD1611</f>
        <v>이상민</v>
      </c>
      <c r="R1614" s="267">
        <f>작성용!AE1611</f>
        <v>0</v>
      </c>
      <c r="S1614" s="253" t="str">
        <f>작성용!AF1611</f>
        <v>이상민</v>
      </c>
      <c r="T1614" s="268" t="str">
        <f>작성용!AG1611</f>
        <v>-</v>
      </c>
      <c r="U1614" s="268" t="str">
        <f>작성용!AH1611</f>
        <v>-</v>
      </c>
      <c r="V1614" s="252">
        <f>작성용!AA1611</f>
        <v>202411</v>
      </c>
      <c r="W1614" s="253" t="str">
        <f>작성용!AC1611</f>
        <v>[6]기타기관펀드(기초자산)</v>
      </c>
      <c r="X1614" s="253">
        <f>작성용!O1611</f>
        <v>0</v>
      </c>
      <c r="Y1614" s="253">
        <f>작성용!P1611</f>
        <v>0</v>
      </c>
      <c r="Z1614" s="253">
        <f>작성용!Q1611</f>
        <v>0</v>
      </c>
      <c r="AA1614" s="252" t="str">
        <f>작성용!AJ1611</f>
        <v>-</v>
      </c>
      <c r="AB1614" s="252">
        <f>작성용!AB1611</f>
        <v>0</v>
      </c>
    </row>
    <row r="1615" spans="1:28" s="12" customFormat="1" ht="16.5" hidden="1" customHeight="1" x14ac:dyDescent="0.3">
      <c r="A1615" s="54">
        <f>작성용!AL1612</f>
        <v>1611</v>
      </c>
      <c r="B1615" s="264" t="str">
        <f>작성용!AI1612</f>
        <v>-</v>
      </c>
      <c r="C1615" s="252" t="str">
        <f>작성용!AK1612</f>
        <v>기초자산</v>
      </c>
      <c r="D1615" s="265" t="str">
        <f>작성용!T1612</f>
        <v>사립학교교직원연금공단펀드(기초자산)</v>
      </c>
      <c r="E1615" s="253" t="str">
        <f>작성용!B1612</f>
        <v>아주좋은벤처펀드2.0</v>
      </c>
      <c r="F1615" s="253" t="str">
        <f>작성용!C1612</f>
        <v>재평가</v>
      </c>
      <c r="G1615" s="253" t="str">
        <f>작성용!D1612</f>
        <v>올릭스</v>
      </c>
      <c r="H1615" s="266">
        <f>작성용!E1612</f>
        <v>1358110177957</v>
      </c>
      <c r="I1615" s="253" t="str">
        <f>작성용!F1612</f>
        <v>D02</v>
      </c>
      <c r="J1615" s="253">
        <f>작성용!G1612</f>
        <v>0</v>
      </c>
      <c r="K1615" s="253" t="str">
        <f>작성용!H1612</f>
        <v>-</v>
      </c>
      <c r="L1615" s="253" t="str">
        <f>작성용!N1612</f>
        <v xml:space="preserve">분기 </v>
      </c>
      <c r="M1615" s="265" t="str">
        <f>작성용!U1612</f>
        <v>2024.09.30</v>
      </c>
      <c r="N1615" s="265">
        <f>작성용!V1612</f>
        <v>45643</v>
      </c>
      <c r="O1615" s="265" t="str">
        <f>작성용!W1612</f>
        <v>보고서제공X</v>
      </c>
      <c r="P1615" s="265" t="str">
        <f>작성용!X1612</f>
        <v>-</v>
      </c>
      <c r="Q1615" s="253" t="str">
        <f>작성용!AD1612</f>
        <v>상장</v>
      </c>
      <c r="R1615" s="267">
        <f>작성용!AE1612</f>
        <v>0</v>
      </c>
      <c r="S1615" s="253" t="str">
        <f>작성용!AF1612</f>
        <v>상장</v>
      </c>
      <c r="T1615" s="268" t="str">
        <f>작성용!AG1612</f>
        <v>-</v>
      </c>
      <c r="U1615" s="268" t="str">
        <f>작성용!AH1612</f>
        <v>-</v>
      </c>
      <c r="V1615" s="252">
        <f>작성용!AA1612</f>
        <v>202411</v>
      </c>
      <c r="W1615" s="253" t="str">
        <f>작성용!AC1612</f>
        <v>[6]기타기관펀드(기초자산)</v>
      </c>
      <c r="X1615" s="253">
        <f>작성용!O1612</f>
        <v>0</v>
      </c>
      <c r="Y1615" s="253">
        <f>작성용!P1612</f>
        <v>0</v>
      </c>
      <c r="Z1615" s="253">
        <f>작성용!Q1612</f>
        <v>0</v>
      </c>
      <c r="AA1615" s="252" t="str">
        <f>작성용!AJ1612</f>
        <v>-</v>
      </c>
      <c r="AB1615" s="252">
        <f>작성용!AB1612</f>
        <v>0</v>
      </c>
    </row>
    <row r="1616" spans="1:28" s="12" customFormat="1" ht="16.5" hidden="1" customHeight="1" x14ac:dyDescent="0.3">
      <c r="A1616" s="54">
        <f>작성용!AL1613</f>
        <v>1612</v>
      </c>
      <c r="B1616" s="264" t="str">
        <f>작성용!AI1613</f>
        <v>-</v>
      </c>
      <c r="C1616" s="252" t="str">
        <f>작성용!AK1613</f>
        <v>기초자산</v>
      </c>
      <c r="D1616" s="265" t="str">
        <f>작성용!T1613</f>
        <v>사립학교교직원연금공단펀드(기초자산)</v>
      </c>
      <c r="E1616" s="253" t="str">
        <f>작성용!B1613</f>
        <v>아주좋은벤처펀드2.0</v>
      </c>
      <c r="F1616" s="253" t="str">
        <f>작성용!C1613</f>
        <v>재평가</v>
      </c>
      <c r="G1616" s="253" t="str">
        <f>작성용!D1613</f>
        <v>원세미콘</v>
      </c>
      <c r="H1616" s="266">
        <f>작성용!E1613</f>
        <v>1345110364816</v>
      </c>
      <c r="I1616" s="253" t="str">
        <f>작성용!F1613</f>
        <v>A07</v>
      </c>
      <c r="J1616" s="253">
        <f>작성용!G1613</f>
        <v>3</v>
      </c>
      <c r="K1616" s="253" t="str">
        <f>작성용!H1613</f>
        <v>-</v>
      </c>
      <c r="L1616" s="253" t="str">
        <f>작성용!N1613</f>
        <v xml:space="preserve">분기 </v>
      </c>
      <c r="M1616" s="265" t="str">
        <f>작성용!U1613</f>
        <v>2024.09.30</v>
      </c>
      <c r="N1616" s="265">
        <f>작성용!V1613</f>
        <v>45643</v>
      </c>
      <c r="O1616" s="265" t="str">
        <f>작성용!W1613</f>
        <v>보고서제공X</v>
      </c>
      <c r="P1616" s="265" t="str">
        <f>작성용!X1613</f>
        <v>-</v>
      </c>
      <c r="Q1616" s="253" t="str">
        <f>작성용!AD1613</f>
        <v>유재호</v>
      </c>
      <c r="R1616" s="267">
        <f>작성용!AE1613</f>
        <v>0</v>
      </c>
      <c r="S1616" s="253" t="str">
        <f>작성용!AF1613</f>
        <v>유재호</v>
      </c>
      <c r="T1616" s="268" t="str">
        <f>작성용!AG1613</f>
        <v>-</v>
      </c>
      <c r="U1616" s="268" t="str">
        <f>작성용!AH1613</f>
        <v>-</v>
      </c>
      <c r="V1616" s="252">
        <f>작성용!AA1613</f>
        <v>202411</v>
      </c>
      <c r="W1616" s="253" t="str">
        <f>작성용!AC1613</f>
        <v>[6]기타기관펀드(기초자산)</v>
      </c>
      <c r="X1616" s="253">
        <f>작성용!O1613</f>
        <v>0</v>
      </c>
      <c r="Y1616" s="253">
        <f>작성용!P1613</f>
        <v>0</v>
      </c>
      <c r="Z1616" s="253">
        <f>작성용!Q1613</f>
        <v>0</v>
      </c>
      <c r="AA1616" s="252" t="str">
        <f>작성용!AJ1613</f>
        <v>-</v>
      </c>
      <c r="AB1616" s="252">
        <f>작성용!AB1613</f>
        <v>0</v>
      </c>
    </row>
    <row r="1617" spans="1:28" s="12" customFormat="1" ht="16.5" hidden="1" customHeight="1" x14ac:dyDescent="0.3">
      <c r="A1617" s="54">
        <f>작성용!AL1614</f>
        <v>1613</v>
      </c>
      <c r="B1617" s="264" t="str">
        <f>작성용!AI1614</f>
        <v>-</v>
      </c>
      <c r="C1617" s="252" t="str">
        <f>작성용!AK1614</f>
        <v>기초자산</v>
      </c>
      <c r="D1617" s="265" t="str">
        <f>작성용!T1614</f>
        <v>사립학교교직원연금공단펀드(기초자산)</v>
      </c>
      <c r="E1617" s="253" t="str">
        <f>작성용!B1614</f>
        <v>아주좋은벤처펀드2.0</v>
      </c>
      <c r="F1617" s="253" t="str">
        <f>작성용!C1614</f>
        <v>재평가</v>
      </c>
      <c r="G1617" s="253" t="str">
        <f>작성용!D1614</f>
        <v>의식주컴퍼니</v>
      </c>
      <c r="H1617" s="266">
        <f>작성용!E1614</f>
        <v>1101116637768</v>
      </c>
      <c r="I1617" s="253" t="str">
        <f>작성용!F1614</f>
        <v>A07</v>
      </c>
      <c r="J1617" s="253">
        <f>작성용!G1614</f>
        <v>0</v>
      </c>
      <c r="K1617" s="253" t="str">
        <f>작성용!H1614</f>
        <v>-</v>
      </c>
      <c r="L1617" s="253" t="str">
        <f>작성용!N1614</f>
        <v xml:space="preserve">분기 </v>
      </c>
      <c r="M1617" s="265" t="str">
        <f>작성용!U1614</f>
        <v>2024.09.30</v>
      </c>
      <c r="N1617" s="265">
        <f>작성용!V1614</f>
        <v>45643</v>
      </c>
      <c r="O1617" s="265" t="str">
        <f>작성용!W1614</f>
        <v>보고서제공X</v>
      </c>
      <c r="P1617" s="265" t="str">
        <f>작성용!X1614</f>
        <v>-</v>
      </c>
      <c r="Q1617" s="253" t="str">
        <f>작성용!AD1614</f>
        <v>서동현</v>
      </c>
      <c r="R1617" s="267">
        <f>작성용!AE1614</f>
        <v>0</v>
      </c>
      <c r="S1617" s="253" t="str">
        <f>작성용!AF1614</f>
        <v>서동현</v>
      </c>
      <c r="T1617" s="268" t="str">
        <f>작성용!AG1614</f>
        <v>-</v>
      </c>
      <c r="U1617" s="268" t="str">
        <f>작성용!AH1614</f>
        <v>-</v>
      </c>
      <c r="V1617" s="252">
        <f>작성용!AA1614</f>
        <v>202411</v>
      </c>
      <c r="W1617" s="253" t="str">
        <f>작성용!AC1614</f>
        <v>[6]기타기관펀드(기초자산)</v>
      </c>
      <c r="X1617" s="253">
        <f>작성용!O1614</f>
        <v>0</v>
      </c>
      <c r="Y1617" s="253">
        <f>작성용!P1614</f>
        <v>0</v>
      </c>
      <c r="Z1617" s="253">
        <f>작성용!Q1614</f>
        <v>0</v>
      </c>
      <c r="AA1617" s="252" t="str">
        <f>작성용!AJ1614</f>
        <v>-</v>
      </c>
      <c r="AB1617" s="252">
        <f>작성용!AB1614</f>
        <v>0</v>
      </c>
    </row>
    <row r="1618" spans="1:28" s="12" customFormat="1" ht="16.5" hidden="1" customHeight="1" x14ac:dyDescent="0.3">
      <c r="A1618" s="54">
        <f>작성용!AL1615</f>
        <v>1614</v>
      </c>
      <c r="B1618" s="264" t="str">
        <f>작성용!AI1615</f>
        <v>-</v>
      </c>
      <c r="C1618" s="252" t="str">
        <f>작성용!AK1615</f>
        <v>기초자산</v>
      </c>
      <c r="D1618" s="265" t="str">
        <f>작성용!T1615</f>
        <v>사립학교교직원연금공단펀드(기초자산)</v>
      </c>
      <c r="E1618" s="253" t="str">
        <f>작성용!B1615</f>
        <v>아주좋은벤처펀드2.0</v>
      </c>
      <c r="F1618" s="253" t="str">
        <f>작성용!C1615</f>
        <v>재평가</v>
      </c>
      <c r="G1618" s="253" t="str">
        <f>작성용!D1615</f>
        <v>이뮤노바이옴</v>
      </c>
      <c r="H1618" s="266">
        <f>작성용!E1615</f>
        <v>1717110147784</v>
      </c>
      <c r="I1618" s="253" t="str">
        <f>작성용!F1615</f>
        <v>A07</v>
      </c>
      <c r="J1618" s="253">
        <f>작성용!G1615</f>
        <v>1</v>
      </c>
      <c r="K1618" s="253" t="str">
        <f>작성용!H1615</f>
        <v>-</v>
      </c>
      <c r="L1618" s="253" t="str">
        <f>작성용!N1615</f>
        <v xml:space="preserve">분기 </v>
      </c>
      <c r="M1618" s="265" t="str">
        <f>작성용!U1615</f>
        <v>2024.09.30</v>
      </c>
      <c r="N1618" s="265">
        <f>작성용!V1615</f>
        <v>45643</v>
      </c>
      <c r="O1618" s="265" t="str">
        <f>작성용!W1615</f>
        <v>보고서제공X</v>
      </c>
      <c r="P1618" s="265" t="str">
        <f>작성용!X1615</f>
        <v>-</v>
      </c>
      <c r="Q1618" s="253" t="str">
        <f>작성용!AD1615</f>
        <v>이현승</v>
      </c>
      <c r="R1618" s="267">
        <f>작성용!AE1615</f>
        <v>0</v>
      </c>
      <c r="S1618" s="253" t="str">
        <f>작성용!AF1615</f>
        <v>이현승</v>
      </c>
      <c r="T1618" s="268" t="str">
        <f>작성용!AG1615</f>
        <v>-</v>
      </c>
      <c r="U1618" s="268" t="str">
        <f>작성용!AH1615</f>
        <v>-</v>
      </c>
      <c r="V1618" s="252">
        <f>작성용!AA1615</f>
        <v>202411</v>
      </c>
      <c r="W1618" s="253" t="str">
        <f>작성용!AC1615</f>
        <v>[6]기타기관펀드(기초자산)</v>
      </c>
      <c r="X1618" s="253">
        <f>작성용!O1615</f>
        <v>0</v>
      </c>
      <c r="Y1618" s="253">
        <f>작성용!P1615</f>
        <v>0</v>
      </c>
      <c r="Z1618" s="253">
        <f>작성용!Q1615</f>
        <v>0</v>
      </c>
      <c r="AA1618" s="252" t="str">
        <f>작성용!AJ1615</f>
        <v>-</v>
      </c>
      <c r="AB1618" s="252">
        <f>작성용!AB1615</f>
        <v>0</v>
      </c>
    </row>
    <row r="1619" spans="1:28" s="12" customFormat="1" ht="16.5" hidden="1" customHeight="1" x14ac:dyDescent="0.3">
      <c r="A1619" s="54">
        <f>작성용!AL1616</f>
        <v>1615</v>
      </c>
      <c r="B1619" s="264" t="str">
        <f>작성용!AI1616</f>
        <v>-</v>
      </c>
      <c r="C1619" s="252" t="str">
        <f>작성용!AK1616</f>
        <v>기초자산</v>
      </c>
      <c r="D1619" s="265" t="str">
        <f>작성용!T1616</f>
        <v>사립학교교직원연금공단펀드(기초자산)</v>
      </c>
      <c r="E1619" s="253" t="str">
        <f>작성용!B1616</f>
        <v>아주좋은벤처펀드2.0</v>
      </c>
      <c r="F1619" s="253" t="str">
        <f>작성용!C1616</f>
        <v>재평가</v>
      </c>
      <c r="G1619" s="253" t="str">
        <f>작성용!D1616</f>
        <v>이스트포토닉스</v>
      </c>
      <c r="H1619" s="266">
        <f>작성용!E1616</f>
        <v>1348110066482</v>
      </c>
      <c r="I1619" s="253" t="str">
        <f>작성용!F1616</f>
        <v>A07</v>
      </c>
      <c r="J1619" s="253">
        <f>작성용!G1616</f>
        <v>0</v>
      </c>
      <c r="K1619" s="253" t="str">
        <f>작성용!H1616</f>
        <v>-</v>
      </c>
      <c r="L1619" s="253" t="str">
        <f>작성용!N1616</f>
        <v xml:space="preserve">분기 </v>
      </c>
      <c r="M1619" s="265" t="str">
        <f>작성용!U1616</f>
        <v>2024.09.30</v>
      </c>
      <c r="N1619" s="265">
        <f>작성용!V1616</f>
        <v>45643</v>
      </c>
      <c r="O1619" s="265" t="str">
        <f>작성용!W1616</f>
        <v>보고서제공X</v>
      </c>
      <c r="P1619" s="265" t="str">
        <f>작성용!X1616</f>
        <v>-</v>
      </c>
      <c r="Q1619" s="253" t="str">
        <f>작성용!AD1616</f>
        <v>김예림</v>
      </c>
      <c r="R1619" s="267">
        <f>작성용!AE1616</f>
        <v>0</v>
      </c>
      <c r="S1619" s="253" t="str">
        <f>작성용!AF1616</f>
        <v>김예림</v>
      </c>
      <c r="T1619" s="268" t="str">
        <f>작성용!AG1616</f>
        <v>-</v>
      </c>
      <c r="U1619" s="268" t="str">
        <f>작성용!AH1616</f>
        <v>-</v>
      </c>
      <c r="V1619" s="252">
        <f>작성용!AA1616</f>
        <v>202411</v>
      </c>
      <c r="W1619" s="253" t="str">
        <f>작성용!AC1616</f>
        <v>[6]기타기관펀드(기초자산)</v>
      </c>
      <c r="X1619" s="253">
        <f>작성용!O1616</f>
        <v>0</v>
      </c>
      <c r="Y1619" s="253">
        <f>작성용!P1616</f>
        <v>0</v>
      </c>
      <c r="Z1619" s="253">
        <f>작성용!Q1616</f>
        <v>0</v>
      </c>
      <c r="AA1619" s="252" t="str">
        <f>작성용!AJ1616</f>
        <v>-</v>
      </c>
      <c r="AB1619" s="252">
        <f>작성용!AB1616</f>
        <v>0</v>
      </c>
    </row>
    <row r="1620" spans="1:28" s="12" customFormat="1" ht="16.5" hidden="1" customHeight="1" x14ac:dyDescent="0.3">
      <c r="A1620" s="54">
        <f>작성용!AL1617</f>
        <v>1616</v>
      </c>
      <c r="B1620" s="264" t="str">
        <f>작성용!AI1617</f>
        <v>-</v>
      </c>
      <c r="C1620" s="252" t="str">
        <f>작성용!AK1617</f>
        <v>기초자산</v>
      </c>
      <c r="D1620" s="265" t="str">
        <f>작성용!T1617</f>
        <v>사립학교교직원연금공단펀드(기초자산)</v>
      </c>
      <c r="E1620" s="253" t="str">
        <f>작성용!B1617</f>
        <v>아주좋은벤처펀드2.0</v>
      </c>
      <c r="F1620" s="253" t="str">
        <f>작성용!C1617</f>
        <v>재평가</v>
      </c>
      <c r="G1620" s="253" t="str">
        <f>작성용!D1617</f>
        <v>이스트포토닉스</v>
      </c>
      <c r="H1620" s="266">
        <f>작성용!E1617</f>
        <v>1348110066482</v>
      </c>
      <c r="I1620" s="253" t="str">
        <f>작성용!F1617</f>
        <v>A01</v>
      </c>
      <c r="J1620" s="253">
        <f>작성용!G1617</f>
        <v>0</v>
      </c>
      <c r="K1620" s="253" t="str">
        <f>작성용!H1617</f>
        <v>-</v>
      </c>
      <c r="L1620" s="253" t="str">
        <f>작성용!N1617</f>
        <v xml:space="preserve">분기 </v>
      </c>
      <c r="M1620" s="265" t="str">
        <f>작성용!U1617</f>
        <v>2024.09.30</v>
      </c>
      <c r="N1620" s="265">
        <f>작성용!V1617</f>
        <v>45643</v>
      </c>
      <c r="O1620" s="265" t="str">
        <f>작성용!W1617</f>
        <v>보고서제공X</v>
      </c>
      <c r="P1620" s="265" t="str">
        <f>작성용!X1617</f>
        <v>-</v>
      </c>
      <c r="Q1620" s="253" t="str">
        <f>작성용!AD1617</f>
        <v>김예림</v>
      </c>
      <c r="R1620" s="267">
        <f>작성용!AE1617</f>
        <v>0</v>
      </c>
      <c r="S1620" s="253" t="str">
        <f>작성용!AF1617</f>
        <v>김예림</v>
      </c>
      <c r="T1620" s="268" t="str">
        <f>작성용!AG1617</f>
        <v>-</v>
      </c>
      <c r="U1620" s="268" t="str">
        <f>작성용!AH1617</f>
        <v>-</v>
      </c>
      <c r="V1620" s="252">
        <f>작성용!AA1617</f>
        <v>202411</v>
      </c>
      <c r="W1620" s="253" t="str">
        <f>작성용!AC1617</f>
        <v>[6]기타기관펀드(기초자산)</v>
      </c>
      <c r="X1620" s="253">
        <f>작성용!O1617</f>
        <v>0</v>
      </c>
      <c r="Y1620" s="253">
        <f>작성용!P1617</f>
        <v>0</v>
      </c>
      <c r="Z1620" s="253">
        <f>작성용!Q1617</f>
        <v>0</v>
      </c>
      <c r="AA1620" s="252" t="str">
        <f>작성용!AJ1617</f>
        <v>-</v>
      </c>
      <c r="AB1620" s="252">
        <f>작성용!AB1617</f>
        <v>0</v>
      </c>
    </row>
    <row r="1621" spans="1:28" s="12" customFormat="1" ht="16.5" hidden="1" customHeight="1" x14ac:dyDescent="0.3">
      <c r="A1621" s="54">
        <f>작성용!AL1618</f>
        <v>1617</v>
      </c>
      <c r="B1621" s="264" t="str">
        <f>작성용!AI1618</f>
        <v>-</v>
      </c>
      <c r="C1621" s="252" t="str">
        <f>작성용!AK1618</f>
        <v>기초자산</v>
      </c>
      <c r="D1621" s="265" t="str">
        <f>작성용!T1618</f>
        <v>사립학교교직원연금공단펀드(기초자산)</v>
      </c>
      <c r="E1621" s="253" t="str">
        <f>작성용!B1618</f>
        <v>아주좋은벤처펀드2.0</v>
      </c>
      <c r="F1621" s="253" t="str">
        <f>작성용!C1618</f>
        <v>재평가</v>
      </c>
      <c r="G1621" s="253" t="str">
        <f>작성용!D1618</f>
        <v>이에이치엘바이오</v>
      </c>
      <c r="H1621" s="266">
        <f>작성용!E1618</f>
        <v>1101114800680</v>
      </c>
      <c r="I1621" s="253" t="str">
        <f>작성용!F1618</f>
        <v>A07</v>
      </c>
      <c r="J1621" s="253">
        <f>작성용!G1618</f>
        <v>0</v>
      </c>
      <c r="K1621" s="253" t="str">
        <f>작성용!H1618</f>
        <v>-</v>
      </c>
      <c r="L1621" s="253" t="str">
        <f>작성용!N1618</f>
        <v xml:space="preserve">분기 </v>
      </c>
      <c r="M1621" s="265" t="str">
        <f>작성용!U1618</f>
        <v>2024.09.30</v>
      </c>
      <c r="N1621" s="265">
        <f>작성용!V1618</f>
        <v>45643</v>
      </c>
      <c r="O1621" s="265" t="str">
        <f>작성용!W1618</f>
        <v>보고서제공X</v>
      </c>
      <c r="P1621" s="265" t="str">
        <f>작성용!X1618</f>
        <v>-</v>
      </c>
      <c r="Q1621" s="253" t="str">
        <f>작성용!AD1618</f>
        <v>최수민</v>
      </c>
      <c r="R1621" s="267">
        <f>작성용!AE1618</f>
        <v>0</v>
      </c>
      <c r="S1621" s="253" t="str">
        <f>작성용!AF1618</f>
        <v>최수민</v>
      </c>
      <c r="T1621" s="268" t="str">
        <f>작성용!AG1618</f>
        <v>-</v>
      </c>
      <c r="U1621" s="268" t="str">
        <f>작성용!AH1618</f>
        <v>-</v>
      </c>
      <c r="V1621" s="252">
        <f>작성용!AA1618</f>
        <v>202411</v>
      </c>
      <c r="W1621" s="253" t="str">
        <f>작성용!AC1618</f>
        <v>[6]기타기관펀드(기초자산)</v>
      </c>
      <c r="X1621" s="253">
        <f>작성용!O1618</f>
        <v>0</v>
      </c>
      <c r="Y1621" s="253">
        <f>작성용!P1618</f>
        <v>0</v>
      </c>
      <c r="Z1621" s="253">
        <f>작성용!Q1618</f>
        <v>0</v>
      </c>
      <c r="AA1621" s="252" t="str">
        <f>작성용!AJ1618</f>
        <v>-</v>
      </c>
      <c r="AB1621" s="252">
        <f>작성용!AB1618</f>
        <v>0</v>
      </c>
    </row>
    <row r="1622" spans="1:28" s="12" customFormat="1" ht="16.5" hidden="1" customHeight="1" x14ac:dyDescent="0.3">
      <c r="A1622" s="54">
        <f>작성용!AL1619</f>
        <v>1618</v>
      </c>
      <c r="B1622" s="264" t="str">
        <f>작성용!AI1619</f>
        <v>-</v>
      </c>
      <c r="C1622" s="252" t="str">
        <f>작성용!AK1619</f>
        <v>기초자산</v>
      </c>
      <c r="D1622" s="265" t="str">
        <f>작성용!T1619</f>
        <v>사립학교교직원연금공단펀드(기초자산)</v>
      </c>
      <c r="E1622" s="253" t="str">
        <f>작성용!B1619</f>
        <v>아주좋은벤처펀드2.0</v>
      </c>
      <c r="F1622" s="253" t="str">
        <f>작성용!C1619</f>
        <v>재평가</v>
      </c>
      <c r="G1622" s="253" t="str">
        <f>작성용!D1619</f>
        <v>이코니</v>
      </c>
      <c r="H1622" s="266">
        <f>작성용!E1619</f>
        <v>1760110033320</v>
      </c>
      <c r="I1622" s="253" t="str">
        <f>작성용!F1619</f>
        <v>D02</v>
      </c>
      <c r="J1622" s="253">
        <f>작성용!G1619</f>
        <v>0</v>
      </c>
      <c r="K1622" s="253" t="str">
        <f>작성용!H1619</f>
        <v>-</v>
      </c>
      <c r="L1622" s="253" t="str">
        <f>작성용!N1619</f>
        <v xml:space="preserve">분기 </v>
      </c>
      <c r="M1622" s="265" t="str">
        <f>작성용!U1619</f>
        <v>2024.09.30</v>
      </c>
      <c r="N1622" s="265">
        <f>작성용!V1619</f>
        <v>45643</v>
      </c>
      <c r="O1622" s="265" t="str">
        <f>작성용!W1619</f>
        <v>보고서제공X</v>
      </c>
      <c r="P1622" s="265" t="str">
        <f>작성용!X1619</f>
        <v>-</v>
      </c>
      <c r="Q1622" s="253" t="str">
        <f>작성용!AD1619</f>
        <v>이상민</v>
      </c>
      <c r="R1622" s="267">
        <f>작성용!AE1619</f>
        <v>0</v>
      </c>
      <c r="S1622" s="253" t="str">
        <f>작성용!AF1619</f>
        <v>이상민</v>
      </c>
      <c r="T1622" s="268" t="str">
        <f>작성용!AG1619</f>
        <v>-</v>
      </c>
      <c r="U1622" s="268" t="str">
        <f>작성용!AH1619</f>
        <v>-</v>
      </c>
      <c r="V1622" s="252">
        <f>작성용!AA1619</f>
        <v>202411</v>
      </c>
      <c r="W1622" s="253" t="str">
        <f>작성용!AC1619</f>
        <v>[6]기타기관펀드(기초자산)</v>
      </c>
      <c r="X1622" s="253">
        <f>작성용!O1619</f>
        <v>0</v>
      </c>
      <c r="Y1622" s="253">
        <f>작성용!P1619</f>
        <v>0</v>
      </c>
      <c r="Z1622" s="253">
        <f>작성용!Q1619</f>
        <v>0</v>
      </c>
      <c r="AA1622" s="252" t="str">
        <f>작성용!AJ1619</f>
        <v>-</v>
      </c>
      <c r="AB1622" s="252">
        <f>작성용!AB1619</f>
        <v>0</v>
      </c>
    </row>
    <row r="1623" spans="1:28" s="12" customFormat="1" ht="16.5" hidden="1" customHeight="1" x14ac:dyDescent="0.3">
      <c r="A1623" s="54">
        <f>작성용!AL1620</f>
        <v>1619</v>
      </c>
      <c r="B1623" s="264" t="str">
        <f>작성용!AI1620</f>
        <v>-</v>
      </c>
      <c r="C1623" s="252" t="str">
        <f>작성용!AK1620</f>
        <v>기초자산</v>
      </c>
      <c r="D1623" s="265" t="str">
        <f>작성용!T1620</f>
        <v>사립학교교직원연금공단펀드(기초자산)</v>
      </c>
      <c r="E1623" s="253" t="str">
        <f>작성용!B1620</f>
        <v>아주좋은벤처펀드2.0</v>
      </c>
      <c r="F1623" s="253" t="str">
        <f>작성용!C1620</f>
        <v>재평가</v>
      </c>
      <c r="G1623" s="253" t="str">
        <f>작성용!D1620</f>
        <v>인벤티지랩</v>
      </c>
      <c r="H1623" s="266">
        <f>작성용!E1620</f>
        <v>1311110409481</v>
      </c>
      <c r="I1623" s="253" t="str">
        <f>작성용!F1620</f>
        <v>D02</v>
      </c>
      <c r="J1623" s="253">
        <f>작성용!G1620</f>
        <v>1</v>
      </c>
      <c r="K1623" s="253" t="str">
        <f>작성용!H1620</f>
        <v>-</v>
      </c>
      <c r="L1623" s="253" t="str">
        <f>작성용!N1620</f>
        <v xml:space="preserve">분기 </v>
      </c>
      <c r="M1623" s="265" t="str">
        <f>작성용!U1620</f>
        <v>2024.09.30</v>
      </c>
      <c r="N1623" s="265">
        <f>작성용!V1620</f>
        <v>45643</v>
      </c>
      <c r="O1623" s="265" t="str">
        <f>작성용!W1620</f>
        <v>보고서제공X</v>
      </c>
      <c r="P1623" s="265" t="str">
        <f>작성용!X1620</f>
        <v>-</v>
      </c>
      <c r="Q1623" s="253" t="str">
        <f>작성용!AD1620</f>
        <v>상장</v>
      </c>
      <c r="R1623" s="267">
        <f>작성용!AE1620</f>
        <v>0</v>
      </c>
      <c r="S1623" s="253" t="str">
        <f>작성용!AF1620</f>
        <v>상장</v>
      </c>
      <c r="T1623" s="268" t="str">
        <f>작성용!AG1620</f>
        <v>-</v>
      </c>
      <c r="U1623" s="268" t="str">
        <f>작성용!AH1620</f>
        <v>-</v>
      </c>
      <c r="V1623" s="252">
        <f>작성용!AA1620</f>
        <v>202411</v>
      </c>
      <c r="W1623" s="253" t="str">
        <f>작성용!AC1620</f>
        <v>[6]기타기관펀드(기초자산)</v>
      </c>
      <c r="X1623" s="253">
        <f>작성용!O1620</f>
        <v>0</v>
      </c>
      <c r="Y1623" s="253">
        <f>작성용!P1620</f>
        <v>0</v>
      </c>
      <c r="Z1623" s="253">
        <f>작성용!Q1620</f>
        <v>0</v>
      </c>
      <c r="AA1623" s="252" t="str">
        <f>작성용!AJ1620</f>
        <v>-</v>
      </c>
      <c r="AB1623" s="252">
        <f>작성용!AB1620</f>
        <v>0</v>
      </c>
    </row>
    <row r="1624" spans="1:28" s="12" customFormat="1" ht="16.5" hidden="1" customHeight="1" x14ac:dyDescent="0.3">
      <c r="A1624" s="54">
        <f>작성용!AL1621</f>
        <v>1620</v>
      </c>
      <c r="B1624" s="264" t="str">
        <f>작성용!AI1621</f>
        <v>-</v>
      </c>
      <c r="C1624" s="252" t="str">
        <f>작성용!AK1621</f>
        <v>기초자산</v>
      </c>
      <c r="D1624" s="265" t="str">
        <f>작성용!T1621</f>
        <v>사립학교교직원연금공단펀드(기초자산)</v>
      </c>
      <c r="E1624" s="253" t="str">
        <f>작성용!B1621</f>
        <v>아주좋은벤처펀드2.0</v>
      </c>
      <c r="F1624" s="253" t="str">
        <f>작성용!C1621</f>
        <v>재평가</v>
      </c>
      <c r="G1624" s="253" t="str">
        <f>작성용!D1621</f>
        <v>일리미스테라퓨틱스</v>
      </c>
      <c r="H1624" s="266">
        <f>작성용!E1621</f>
        <v>1311110641645</v>
      </c>
      <c r="I1624" s="253" t="str">
        <f>작성용!F1621</f>
        <v>A07</v>
      </c>
      <c r="J1624" s="253">
        <f>작성용!G1621</f>
        <v>3</v>
      </c>
      <c r="K1624" s="253" t="str">
        <f>작성용!H1621</f>
        <v>-</v>
      </c>
      <c r="L1624" s="253" t="str">
        <f>작성용!N1621</f>
        <v xml:space="preserve">분기 </v>
      </c>
      <c r="M1624" s="265" t="str">
        <f>작성용!U1621</f>
        <v>2024.09.30</v>
      </c>
      <c r="N1624" s="265">
        <f>작성용!V1621</f>
        <v>45643</v>
      </c>
      <c r="O1624" s="265" t="str">
        <f>작성용!W1621</f>
        <v>보고서제공X</v>
      </c>
      <c r="P1624" s="265" t="str">
        <f>작성용!X1621</f>
        <v>-</v>
      </c>
      <c r="Q1624" s="253" t="str">
        <f>작성용!AD1621</f>
        <v>이상민</v>
      </c>
      <c r="R1624" s="267">
        <f>작성용!AE1621</f>
        <v>0</v>
      </c>
      <c r="S1624" s="253" t="str">
        <f>작성용!AF1621</f>
        <v>이상민</v>
      </c>
      <c r="T1624" s="268" t="str">
        <f>작성용!AG1621</f>
        <v>-</v>
      </c>
      <c r="U1624" s="268" t="str">
        <f>작성용!AH1621</f>
        <v>-</v>
      </c>
      <c r="V1624" s="252">
        <f>작성용!AA1621</f>
        <v>202411</v>
      </c>
      <c r="W1624" s="253" t="str">
        <f>작성용!AC1621</f>
        <v>[6]기타기관펀드(기초자산)</v>
      </c>
      <c r="X1624" s="253">
        <f>작성용!O1621</f>
        <v>0</v>
      </c>
      <c r="Y1624" s="253">
        <f>작성용!P1621</f>
        <v>0</v>
      </c>
      <c r="Z1624" s="253">
        <f>작성용!Q1621</f>
        <v>0</v>
      </c>
      <c r="AA1624" s="252" t="str">
        <f>작성용!AJ1621</f>
        <v>-</v>
      </c>
      <c r="AB1624" s="252">
        <f>작성용!AB1621</f>
        <v>0</v>
      </c>
    </row>
    <row r="1625" spans="1:28" s="12" customFormat="1" ht="16.5" hidden="1" customHeight="1" x14ac:dyDescent="0.3">
      <c r="A1625" s="54">
        <f>작성용!AL1622</f>
        <v>1621</v>
      </c>
      <c r="B1625" s="264" t="str">
        <f>작성용!AI1622</f>
        <v>-</v>
      </c>
      <c r="C1625" s="252" t="str">
        <f>작성용!AK1622</f>
        <v>기초자산</v>
      </c>
      <c r="D1625" s="265" t="str">
        <f>작성용!T1622</f>
        <v>사립학교교직원연금공단펀드(기초자산)</v>
      </c>
      <c r="E1625" s="253" t="str">
        <f>작성용!B1622</f>
        <v>아주좋은벤처펀드2.0</v>
      </c>
      <c r="F1625" s="253" t="str">
        <f>작성용!C1622</f>
        <v>재평가</v>
      </c>
      <c r="G1625" s="253" t="str">
        <f>작성용!D1622</f>
        <v>일리미스테라퓨틱스</v>
      </c>
      <c r="H1625" s="266">
        <f>작성용!E1622</f>
        <v>1311110641645</v>
      </c>
      <c r="I1625" s="253" t="str">
        <f>작성용!F1622</f>
        <v>A07</v>
      </c>
      <c r="J1625" s="253">
        <f>작성용!G1622</f>
        <v>1</v>
      </c>
      <c r="K1625" s="253" t="str">
        <f>작성용!H1622</f>
        <v>-</v>
      </c>
      <c r="L1625" s="253" t="str">
        <f>작성용!N1622</f>
        <v xml:space="preserve">분기 </v>
      </c>
      <c r="M1625" s="265" t="str">
        <f>작성용!U1622</f>
        <v>2024.09.30</v>
      </c>
      <c r="N1625" s="265">
        <f>작성용!V1622</f>
        <v>45643</v>
      </c>
      <c r="O1625" s="265" t="str">
        <f>작성용!W1622</f>
        <v>보고서제공X</v>
      </c>
      <c r="P1625" s="265" t="str">
        <f>작성용!X1622</f>
        <v>-</v>
      </c>
      <c r="Q1625" s="253" t="str">
        <f>작성용!AD1622</f>
        <v>이상민</v>
      </c>
      <c r="R1625" s="267">
        <f>작성용!AE1622</f>
        <v>0</v>
      </c>
      <c r="S1625" s="253" t="str">
        <f>작성용!AF1622</f>
        <v>이상민</v>
      </c>
      <c r="T1625" s="268" t="str">
        <f>작성용!AG1622</f>
        <v>-</v>
      </c>
      <c r="U1625" s="268" t="str">
        <f>작성용!AH1622</f>
        <v>-</v>
      </c>
      <c r="V1625" s="252">
        <f>작성용!AA1622</f>
        <v>202411</v>
      </c>
      <c r="W1625" s="253" t="str">
        <f>작성용!AC1622</f>
        <v>[6]기타기관펀드(기초자산)</v>
      </c>
      <c r="X1625" s="253">
        <f>작성용!O1622</f>
        <v>0</v>
      </c>
      <c r="Y1625" s="253">
        <f>작성용!P1622</f>
        <v>0</v>
      </c>
      <c r="Z1625" s="253">
        <f>작성용!Q1622</f>
        <v>0</v>
      </c>
      <c r="AA1625" s="252" t="str">
        <f>작성용!AJ1622</f>
        <v>-</v>
      </c>
      <c r="AB1625" s="252">
        <f>작성용!AB1622</f>
        <v>0</v>
      </c>
    </row>
    <row r="1626" spans="1:28" s="12" customFormat="1" ht="16.5" hidden="1" customHeight="1" x14ac:dyDescent="0.3">
      <c r="A1626" s="54">
        <f>작성용!AL1623</f>
        <v>1622</v>
      </c>
      <c r="B1626" s="264" t="str">
        <f>작성용!AI1623</f>
        <v>-</v>
      </c>
      <c r="C1626" s="252" t="str">
        <f>작성용!AK1623</f>
        <v>기초자산</v>
      </c>
      <c r="D1626" s="265" t="str">
        <f>작성용!T1623</f>
        <v>사립학교교직원연금공단펀드(기초자산)</v>
      </c>
      <c r="E1626" s="253" t="str">
        <f>작성용!B1623</f>
        <v>아주좋은벤처펀드2.0</v>
      </c>
      <c r="F1626" s="253" t="str">
        <f>작성용!C1623</f>
        <v>재평가</v>
      </c>
      <c r="G1626" s="253" t="str">
        <f>작성용!D1623</f>
        <v>지엘켐</v>
      </c>
      <c r="H1626" s="266">
        <f>작성용!E1623</f>
        <v>1601110177281</v>
      </c>
      <c r="I1626" s="253" t="str">
        <f>작성용!F1623</f>
        <v>A07</v>
      </c>
      <c r="J1626" s="253">
        <f>작성용!G1623</f>
        <v>0</v>
      </c>
      <c r="K1626" s="253" t="str">
        <f>작성용!H1623</f>
        <v>-</v>
      </c>
      <c r="L1626" s="253" t="str">
        <f>작성용!N1623</f>
        <v xml:space="preserve">분기 </v>
      </c>
      <c r="M1626" s="265" t="str">
        <f>작성용!U1623</f>
        <v>2024.09.30</v>
      </c>
      <c r="N1626" s="265">
        <f>작성용!V1623</f>
        <v>45643</v>
      </c>
      <c r="O1626" s="265" t="str">
        <f>작성용!W1623</f>
        <v>보고서제공X</v>
      </c>
      <c r="P1626" s="265" t="str">
        <f>작성용!X1623</f>
        <v>-</v>
      </c>
      <c r="Q1626" s="253" t="str">
        <f>작성용!AD1623</f>
        <v>이상민</v>
      </c>
      <c r="R1626" s="267">
        <f>작성용!AE1623</f>
        <v>0</v>
      </c>
      <c r="S1626" s="253" t="str">
        <f>작성용!AF1623</f>
        <v>이상민</v>
      </c>
      <c r="T1626" s="268" t="str">
        <f>작성용!AG1623</f>
        <v>-</v>
      </c>
      <c r="U1626" s="268" t="str">
        <f>작성용!AH1623</f>
        <v>-</v>
      </c>
      <c r="V1626" s="252">
        <f>작성용!AA1623</f>
        <v>202411</v>
      </c>
      <c r="W1626" s="253" t="str">
        <f>작성용!AC1623</f>
        <v>[6]기타기관펀드(기초자산)</v>
      </c>
      <c r="X1626" s="253">
        <f>작성용!O1623</f>
        <v>0</v>
      </c>
      <c r="Y1626" s="253">
        <f>작성용!P1623</f>
        <v>0</v>
      </c>
      <c r="Z1626" s="253">
        <f>작성용!Q1623</f>
        <v>0</v>
      </c>
      <c r="AA1626" s="252" t="str">
        <f>작성용!AJ1623</f>
        <v>-</v>
      </c>
      <c r="AB1626" s="252">
        <f>작성용!AB1623</f>
        <v>0</v>
      </c>
    </row>
    <row r="1627" spans="1:28" s="12" customFormat="1" ht="16.5" hidden="1" customHeight="1" x14ac:dyDescent="0.3">
      <c r="A1627" s="54">
        <f>작성용!AL1624</f>
        <v>1623</v>
      </c>
      <c r="B1627" s="264" t="str">
        <f>작성용!AI1624</f>
        <v>-</v>
      </c>
      <c r="C1627" s="252" t="str">
        <f>작성용!AK1624</f>
        <v>기초자산</v>
      </c>
      <c r="D1627" s="265" t="str">
        <f>작성용!T1624</f>
        <v>사립학교교직원연금공단펀드(기초자산)</v>
      </c>
      <c r="E1627" s="253" t="str">
        <f>작성용!B1624</f>
        <v>아주좋은벤처펀드2.0</v>
      </c>
      <c r="F1627" s="253" t="str">
        <f>작성용!C1624</f>
        <v>재평가</v>
      </c>
      <c r="G1627" s="253" t="str">
        <f>작성용!D1624</f>
        <v>진코어</v>
      </c>
      <c r="H1627" s="266">
        <f>작성용!E1624</f>
        <v>1601110527923</v>
      </c>
      <c r="I1627" s="253" t="str">
        <f>작성용!F1624</f>
        <v>A07</v>
      </c>
      <c r="J1627" s="253">
        <f>작성용!G1624</f>
        <v>0</v>
      </c>
      <c r="K1627" s="253" t="str">
        <f>작성용!H1624</f>
        <v>-</v>
      </c>
      <c r="L1627" s="253" t="str">
        <f>작성용!N1624</f>
        <v xml:space="preserve">분기 </v>
      </c>
      <c r="M1627" s="265" t="str">
        <f>작성용!U1624</f>
        <v>2024.09.30</v>
      </c>
      <c r="N1627" s="265">
        <f>작성용!V1624</f>
        <v>45643</v>
      </c>
      <c r="O1627" s="265" t="str">
        <f>작성용!W1624</f>
        <v>보고서제공X</v>
      </c>
      <c r="P1627" s="265" t="str">
        <f>작성용!X1624</f>
        <v>-</v>
      </c>
      <c r="Q1627" s="253" t="str">
        <f>작성용!AD1624</f>
        <v>변혜진</v>
      </c>
      <c r="R1627" s="267">
        <f>작성용!AE1624</f>
        <v>0</v>
      </c>
      <c r="S1627" s="253" t="str">
        <f>작성용!AF1624</f>
        <v>변혜진</v>
      </c>
      <c r="T1627" s="268" t="str">
        <f>작성용!AG1624</f>
        <v>-</v>
      </c>
      <c r="U1627" s="268" t="str">
        <f>작성용!AH1624</f>
        <v>-</v>
      </c>
      <c r="V1627" s="252">
        <f>작성용!AA1624</f>
        <v>202411</v>
      </c>
      <c r="W1627" s="253" t="str">
        <f>작성용!AC1624</f>
        <v>[6]기타기관펀드(기초자산)</v>
      </c>
      <c r="X1627" s="253">
        <f>작성용!O1624</f>
        <v>0</v>
      </c>
      <c r="Y1627" s="253">
        <f>작성용!P1624</f>
        <v>0</v>
      </c>
      <c r="Z1627" s="253">
        <f>작성용!Q1624</f>
        <v>0</v>
      </c>
      <c r="AA1627" s="252" t="str">
        <f>작성용!AJ1624</f>
        <v>-</v>
      </c>
      <c r="AB1627" s="252">
        <f>작성용!AB1624</f>
        <v>0</v>
      </c>
    </row>
    <row r="1628" spans="1:28" s="12" customFormat="1" ht="16.5" hidden="1" customHeight="1" x14ac:dyDescent="0.3">
      <c r="A1628" s="54">
        <f>작성용!AL1625</f>
        <v>1624</v>
      </c>
      <c r="B1628" s="264" t="str">
        <f>작성용!AI1625</f>
        <v>-</v>
      </c>
      <c r="C1628" s="252" t="str">
        <f>작성용!AK1625</f>
        <v>기초자산</v>
      </c>
      <c r="D1628" s="265" t="str">
        <f>작성용!T1625</f>
        <v>사립학교교직원연금공단펀드(기초자산)</v>
      </c>
      <c r="E1628" s="253" t="str">
        <f>작성용!B1625</f>
        <v>아주좋은벤처펀드2.0</v>
      </c>
      <c r="F1628" s="253" t="str">
        <f>작성용!C1625</f>
        <v>재평가</v>
      </c>
      <c r="G1628" s="253" t="str">
        <f>작성용!D1625</f>
        <v>창소프트아이앤아이</v>
      </c>
      <c r="H1628" s="266">
        <f>작성용!E1625</f>
        <v>1101113821249</v>
      </c>
      <c r="I1628" s="253" t="str">
        <f>작성용!F1625</f>
        <v>A07</v>
      </c>
      <c r="J1628" s="253">
        <f>작성용!G1625</f>
        <v>0</v>
      </c>
      <c r="K1628" s="253" t="str">
        <f>작성용!H1625</f>
        <v>-</v>
      </c>
      <c r="L1628" s="253" t="str">
        <f>작성용!N1625</f>
        <v xml:space="preserve">분기 </v>
      </c>
      <c r="M1628" s="265" t="str">
        <f>작성용!U1625</f>
        <v>2024.09.30</v>
      </c>
      <c r="N1628" s="265">
        <f>작성용!V1625</f>
        <v>45643</v>
      </c>
      <c r="O1628" s="265" t="str">
        <f>작성용!W1625</f>
        <v>보고서제공X</v>
      </c>
      <c r="P1628" s="265" t="str">
        <f>작성용!X1625</f>
        <v>-</v>
      </c>
      <c r="Q1628" s="253" t="str">
        <f>작성용!AD1625</f>
        <v>정은채</v>
      </c>
      <c r="R1628" s="267">
        <f>작성용!AE1625</f>
        <v>0</v>
      </c>
      <c r="S1628" s="253" t="str">
        <f>작성용!AF1625</f>
        <v>정은채</v>
      </c>
      <c r="T1628" s="268" t="str">
        <f>작성용!AG1625</f>
        <v>-</v>
      </c>
      <c r="U1628" s="268" t="str">
        <f>작성용!AH1625</f>
        <v>-</v>
      </c>
      <c r="V1628" s="252">
        <f>작성용!AA1625</f>
        <v>202411</v>
      </c>
      <c r="W1628" s="253" t="str">
        <f>작성용!AC1625</f>
        <v>[6]기타기관펀드(기초자산)</v>
      </c>
      <c r="X1628" s="253">
        <f>작성용!O1625</f>
        <v>0</v>
      </c>
      <c r="Y1628" s="253">
        <f>작성용!P1625</f>
        <v>0</v>
      </c>
      <c r="Z1628" s="253">
        <f>작성용!Q1625</f>
        <v>0</v>
      </c>
      <c r="AA1628" s="252" t="str">
        <f>작성용!AJ1625</f>
        <v>-</v>
      </c>
      <c r="AB1628" s="252">
        <f>작성용!AB1625</f>
        <v>0</v>
      </c>
    </row>
    <row r="1629" spans="1:28" s="12" customFormat="1" ht="16.5" hidden="1" customHeight="1" x14ac:dyDescent="0.3">
      <c r="A1629" s="54">
        <f>작성용!AL1626</f>
        <v>1625</v>
      </c>
      <c r="B1629" s="264" t="str">
        <f>작성용!AI1626</f>
        <v>-</v>
      </c>
      <c r="C1629" s="252" t="str">
        <f>작성용!AK1626</f>
        <v>기초자산</v>
      </c>
      <c r="D1629" s="265" t="str">
        <f>작성용!T1626</f>
        <v>사립학교교직원연금공단펀드(기초자산)</v>
      </c>
      <c r="E1629" s="253" t="str">
        <f>작성용!B1626</f>
        <v>아주좋은벤처펀드2.0</v>
      </c>
      <c r="F1629" s="253" t="str">
        <f>작성용!C1626</f>
        <v>재평가</v>
      </c>
      <c r="G1629" s="253" t="str">
        <f>작성용!D1626</f>
        <v>컴투스로카</v>
      </c>
      <c r="H1629" s="266">
        <f>작성용!E1626</f>
        <v>1311110644508</v>
      </c>
      <c r="I1629" s="253" t="str">
        <f>작성용!F1626</f>
        <v>A07</v>
      </c>
      <c r="J1629" s="253">
        <f>작성용!G1626</f>
        <v>0</v>
      </c>
      <c r="K1629" s="253" t="str">
        <f>작성용!H1626</f>
        <v>-</v>
      </c>
      <c r="L1629" s="253" t="str">
        <f>작성용!N1626</f>
        <v xml:space="preserve">분기 </v>
      </c>
      <c r="M1629" s="265" t="str">
        <f>작성용!U1626</f>
        <v>2024.09.30</v>
      </c>
      <c r="N1629" s="265">
        <f>작성용!V1626</f>
        <v>45643</v>
      </c>
      <c r="O1629" s="265" t="str">
        <f>작성용!W1626</f>
        <v>보고서제공X</v>
      </c>
      <c r="P1629" s="265" t="str">
        <f>작성용!X1626</f>
        <v>-</v>
      </c>
      <c r="Q1629" s="253" t="str">
        <f>작성용!AD1626</f>
        <v>정은채</v>
      </c>
      <c r="R1629" s="267">
        <f>작성용!AE1626</f>
        <v>0</v>
      </c>
      <c r="S1629" s="253" t="str">
        <f>작성용!AF1626</f>
        <v>정은채</v>
      </c>
      <c r="T1629" s="268" t="str">
        <f>작성용!AG1626</f>
        <v>-</v>
      </c>
      <c r="U1629" s="268" t="str">
        <f>작성용!AH1626</f>
        <v>-</v>
      </c>
      <c r="V1629" s="252">
        <f>작성용!AA1626</f>
        <v>202411</v>
      </c>
      <c r="W1629" s="253" t="str">
        <f>작성용!AC1626</f>
        <v>[6]기타기관펀드(기초자산)</v>
      </c>
      <c r="X1629" s="253">
        <f>작성용!O1626</f>
        <v>0</v>
      </c>
      <c r="Y1629" s="253">
        <f>작성용!P1626</f>
        <v>0</v>
      </c>
      <c r="Z1629" s="253">
        <f>작성용!Q1626</f>
        <v>0</v>
      </c>
      <c r="AA1629" s="252" t="str">
        <f>작성용!AJ1626</f>
        <v>-</v>
      </c>
      <c r="AB1629" s="252">
        <f>작성용!AB1626</f>
        <v>0</v>
      </c>
    </row>
    <row r="1630" spans="1:28" s="12" customFormat="1" ht="16.5" hidden="1" customHeight="1" x14ac:dyDescent="0.3">
      <c r="A1630" s="54">
        <f>작성용!AL1627</f>
        <v>1626</v>
      </c>
      <c r="B1630" s="264" t="str">
        <f>작성용!AI1627</f>
        <v>-</v>
      </c>
      <c r="C1630" s="252" t="str">
        <f>작성용!AK1627</f>
        <v>기초자산</v>
      </c>
      <c r="D1630" s="265" t="str">
        <f>작성용!T1627</f>
        <v>사립학교교직원연금공단펀드(기초자산)</v>
      </c>
      <c r="E1630" s="253" t="str">
        <f>작성용!B1627</f>
        <v>아주좋은벤처펀드2.0</v>
      </c>
      <c r="F1630" s="253" t="str">
        <f>작성용!C1627</f>
        <v>재평가</v>
      </c>
      <c r="G1630" s="253" t="str">
        <f>작성용!D1627</f>
        <v>케어메디</v>
      </c>
      <c r="H1630" s="266">
        <f>작성용!E1627</f>
        <v>1101115763910</v>
      </c>
      <c r="I1630" s="253" t="str">
        <f>작성용!F1627</f>
        <v>A07</v>
      </c>
      <c r="J1630" s="253">
        <f>작성용!G1627</f>
        <v>0</v>
      </c>
      <c r="K1630" s="253" t="str">
        <f>작성용!H1627</f>
        <v>-</v>
      </c>
      <c r="L1630" s="253" t="str">
        <f>작성용!N1627</f>
        <v xml:space="preserve">분기 </v>
      </c>
      <c r="M1630" s="265" t="str">
        <f>작성용!U1627</f>
        <v>2024.09.30</v>
      </c>
      <c r="N1630" s="265">
        <f>작성용!V1627</f>
        <v>45643</v>
      </c>
      <c r="O1630" s="265" t="str">
        <f>작성용!W1627</f>
        <v>보고서제공X</v>
      </c>
      <c r="P1630" s="265" t="str">
        <f>작성용!X1627</f>
        <v>-</v>
      </c>
      <c r="Q1630" s="253" t="str">
        <f>작성용!AD1627</f>
        <v>강승현</v>
      </c>
      <c r="R1630" s="267">
        <f>작성용!AE1627</f>
        <v>0</v>
      </c>
      <c r="S1630" s="253" t="str">
        <f>작성용!AF1627</f>
        <v>강승현</v>
      </c>
      <c r="T1630" s="268" t="str">
        <f>작성용!AG1627</f>
        <v>-</v>
      </c>
      <c r="U1630" s="268" t="str">
        <f>작성용!AH1627</f>
        <v>-</v>
      </c>
      <c r="V1630" s="252">
        <f>작성용!AA1627</f>
        <v>202411</v>
      </c>
      <c r="W1630" s="253" t="str">
        <f>작성용!AC1627</f>
        <v>[6]기타기관펀드(기초자산)</v>
      </c>
      <c r="X1630" s="253">
        <f>작성용!O1627</f>
        <v>0</v>
      </c>
      <c r="Y1630" s="253">
        <f>작성용!P1627</f>
        <v>0</v>
      </c>
      <c r="Z1630" s="253">
        <f>작성용!Q1627</f>
        <v>0</v>
      </c>
      <c r="AA1630" s="252" t="str">
        <f>작성용!AJ1627</f>
        <v>-</v>
      </c>
      <c r="AB1630" s="252">
        <f>작성용!AB1627</f>
        <v>0</v>
      </c>
    </row>
    <row r="1631" spans="1:28" s="12" customFormat="1" ht="16.5" hidden="1" customHeight="1" x14ac:dyDescent="0.3">
      <c r="A1631" s="54">
        <f>작성용!AL1628</f>
        <v>1627</v>
      </c>
      <c r="B1631" s="264" t="str">
        <f>작성용!AI1628</f>
        <v>-</v>
      </c>
      <c r="C1631" s="252" t="str">
        <f>작성용!AK1628</f>
        <v>기초자산</v>
      </c>
      <c r="D1631" s="265" t="str">
        <f>작성용!T1628</f>
        <v>사립학교교직원연금공단펀드(기초자산)</v>
      </c>
      <c r="E1631" s="253" t="str">
        <f>작성용!B1628</f>
        <v>아주좋은벤처펀드2.0</v>
      </c>
      <c r="F1631" s="253" t="str">
        <f>작성용!C1628</f>
        <v>재평가</v>
      </c>
      <c r="G1631" s="253" t="str">
        <f>작성용!D1628</f>
        <v>케어메디</v>
      </c>
      <c r="H1631" s="266">
        <f>작성용!E1628</f>
        <v>1101115763910</v>
      </c>
      <c r="I1631" s="253" t="str">
        <f>작성용!F1628</f>
        <v>A07</v>
      </c>
      <c r="J1631" s="253">
        <f>작성용!G1628</f>
        <v>1</v>
      </c>
      <c r="K1631" s="253" t="str">
        <f>작성용!H1628</f>
        <v>-</v>
      </c>
      <c r="L1631" s="253" t="str">
        <f>작성용!N1628</f>
        <v xml:space="preserve">분기 </v>
      </c>
      <c r="M1631" s="265" t="str">
        <f>작성용!U1628</f>
        <v>2024.09.30</v>
      </c>
      <c r="N1631" s="265">
        <f>작성용!V1628</f>
        <v>45643</v>
      </c>
      <c r="O1631" s="265" t="str">
        <f>작성용!W1628</f>
        <v>보고서제공X</v>
      </c>
      <c r="P1631" s="265" t="str">
        <f>작성용!X1628</f>
        <v>-</v>
      </c>
      <c r="Q1631" s="253" t="str">
        <f>작성용!AD1628</f>
        <v>강승현</v>
      </c>
      <c r="R1631" s="267">
        <f>작성용!AE1628</f>
        <v>0</v>
      </c>
      <c r="S1631" s="253" t="str">
        <f>작성용!AF1628</f>
        <v>강승현</v>
      </c>
      <c r="T1631" s="268" t="str">
        <f>작성용!AG1628</f>
        <v>-</v>
      </c>
      <c r="U1631" s="268" t="str">
        <f>작성용!AH1628</f>
        <v>-</v>
      </c>
      <c r="V1631" s="252">
        <f>작성용!AA1628</f>
        <v>202411</v>
      </c>
      <c r="W1631" s="253" t="str">
        <f>작성용!AC1628</f>
        <v>[6]기타기관펀드(기초자산)</v>
      </c>
      <c r="X1631" s="253">
        <f>작성용!O1628</f>
        <v>0</v>
      </c>
      <c r="Y1631" s="253">
        <f>작성용!P1628</f>
        <v>0</v>
      </c>
      <c r="Z1631" s="253">
        <f>작성용!Q1628</f>
        <v>0</v>
      </c>
      <c r="AA1631" s="252" t="str">
        <f>작성용!AJ1628</f>
        <v>-</v>
      </c>
      <c r="AB1631" s="252">
        <f>작성용!AB1628</f>
        <v>0</v>
      </c>
    </row>
    <row r="1632" spans="1:28" s="12" customFormat="1" ht="16.5" hidden="1" customHeight="1" x14ac:dyDescent="0.3">
      <c r="A1632" s="54">
        <f>작성용!AL1629</f>
        <v>1628</v>
      </c>
      <c r="B1632" s="264" t="str">
        <f>작성용!AI1629</f>
        <v>-</v>
      </c>
      <c r="C1632" s="252" t="str">
        <f>작성용!AK1629</f>
        <v>기초자산</v>
      </c>
      <c r="D1632" s="265" t="str">
        <f>작성용!T1629</f>
        <v>사립학교교직원연금공단펀드(기초자산)</v>
      </c>
      <c r="E1632" s="253" t="str">
        <f>작성용!B1629</f>
        <v>아주좋은벤처펀드2.0</v>
      </c>
      <c r="F1632" s="253" t="str">
        <f>작성용!C1629</f>
        <v>재평가</v>
      </c>
      <c r="G1632" s="253" t="str">
        <f>작성용!D1629</f>
        <v>코비스테크놀로지</v>
      </c>
      <c r="H1632" s="266">
        <f>작성용!E1629</f>
        <v>1101112885949</v>
      </c>
      <c r="I1632" s="253" t="str">
        <f>작성용!F1629</f>
        <v>A07</v>
      </c>
      <c r="J1632" s="253">
        <f>작성용!G1629</f>
        <v>0</v>
      </c>
      <c r="K1632" s="253" t="str">
        <f>작성용!H1629</f>
        <v>-</v>
      </c>
      <c r="L1632" s="253" t="str">
        <f>작성용!N1629</f>
        <v xml:space="preserve">분기 </v>
      </c>
      <c r="M1632" s="265" t="str">
        <f>작성용!U1629</f>
        <v>2024.09.30</v>
      </c>
      <c r="N1632" s="265">
        <f>작성용!V1629</f>
        <v>45643</v>
      </c>
      <c r="O1632" s="265" t="str">
        <f>작성용!W1629</f>
        <v>보고서제공X</v>
      </c>
      <c r="P1632" s="265" t="str">
        <f>작성용!X1629</f>
        <v>-</v>
      </c>
      <c r="Q1632" s="253" t="str">
        <f>작성용!AD1629</f>
        <v>이진주</v>
      </c>
      <c r="R1632" s="267">
        <f>작성용!AE1629</f>
        <v>0</v>
      </c>
      <c r="S1632" s="253" t="str">
        <f>작성용!AF1629</f>
        <v>이진주</v>
      </c>
      <c r="T1632" s="268" t="str">
        <f>작성용!AG1629</f>
        <v>-</v>
      </c>
      <c r="U1632" s="268" t="str">
        <f>작성용!AH1629</f>
        <v>-</v>
      </c>
      <c r="V1632" s="252">
        <f>작성용!AA1629</f>
        <v>202411</v>
      </c>
      <c r="W1632" s="253" t="str">
        <f>작성용!AC1629</f>
        <v>[6]기타기관펀드(기초자산)</v>
      </c>
      <c r="X1632" s="253">
        <f>작성용!O1629</f>
        <v>0</v>
      </c>
      <c r="Y1632" s="253">
        <f>작성용!P1629</f>
        <v>0</v>
      </c>
      <c r="Z1632" s="253">
        <f>작성용!Q1629</f>
        <v>0</v>
      </c>
      <c r="AA1632" s="252" t="str">
        <f>작성용!AJ1629</f>
        <v>-</v>
      </c>
      <c r="AB1632" s="252">
        <f>작성용!AB1629</f>
        <v>0</v>
      </c>
    </row>
    <row r="1633" spans="1:28" s="12" customFormat="1" ht="16.5" hidden="1" customHeight="1" x14ac:dyDescent="0.3">
      <c r="A1633" s="54">
        <f>작성용!AL1630</f>
        <v>1629</v>
      </c>
      <c r="B1633" s="264" t="str">
        <f>작성용!AI1630</f>
        <v>-</v>
      </c>
      <c r="C1633" s="252" t="str">
        <f>작성용!AK1630</f>
        <v>기초자산</v>
      </c>
      <c r="D1633" s="265" t="str">
        <f>작성용!T1630</f>
        <v>사립학교교직원연금공단펀드(기초자산)</v>
      </c>
      <c r="E1633" s="253" t="str">
        <f>작성용!B1630</f>
        <v>아주좋은벤처펀드2.0</v>
      </c>
      <c r="F1633" s="253" t="str">
        <f>작성용!C1630</f>
        <v>재평가</v>
      </c>
      <c r="G1633" s="253" t="str">
        <f>작성용!D1630</f>
        <v>코어라인소프트</v>
      </c>
      <c r="H1633" s="266">
        <f>작성용!E1630</f>
        <v>1101114962092</v>
      </c>
      <c r="I1633" s="253" t="str">
        <f>작성용!F1630</f>
        <v>D02</v>
      </c>
      <c r="J1633" s="253">
        <f>작성용!G1630</f>
        <v>0</v>
      </c>
      <c r="K1633" s="253" t="str">
        <f>작성용!H1630</f>
        <v>-</v>
      </c>
      <c r="L1633" s="253" t="str">
        <f>작성용!N1630</f>
        <v xml:space="preserve">분기 </v>
      </c>
      <c r="M1633" s="265" t="str">
        <f>작성용!U1630</f>
        <v>2024.09.30</v>
      </c>
      <c r="N1633" s="265">
        <f>작성용!V1630</f>
        <v>45643</v>
      </c>
      <c r="O1633" s="265" t="str">
        <f>작성용!W1630</f>
        <v>보고서제공X</v>
      </c>
      <c r="P1633" s="265" t="str">
        <f>작성용!X1630</f>
        <v>-</v>
      </c>
      <c r="Q1633" s="253" t="str">
        <f>작성용!AD1630</f>
        <v>상장</v>
      </c>
      <c r="R1633" s="267">
        <f>작성용!AE1630</f>
        <v>0</v>
      </c>
      <c r="S1633" s="253" t="str">
        <f>작성용!AF1630</f>
        <v>상장</v>
      </c>
      <c r="T1633" s="268" t="str">
        <f>작성용!AG1630</f>
        <v>-</v>
      </c>
      <c r="U1633" s="268" t="str">
        <f>작성용!AH1630</f>
        <v>-</v>
      </c>
      <c r="V1633" s="252">
        <f>작성용!AA1630</f>
        <v>202411</v>
      </c>
      <c r="W1633" s="253" t="str">
        <f>작성용!AC1630</f>
        <v>[6]기타기관펀드(기초자산)</v>
      </c>
      <c r="X1633" s="253">
        <f>작성용!O1630</f>
        <v>0</v>
      </c>
      <c r="Y1633" s="253">
        <f>작성용!P1630</f>
        <v>0</v>
      </c>
      <c r="Z1633" s="253">
        <f>작성용!Q1630</f>
        <v>0</v>
      </c>
      <c r="AA1633" s="252" t="str">
        <f>작성용!AJ1630</f>
        <v>-</v>
      </c>
      <c r="AB1633" s="252">
        <f>작성용!AB1630</f>
        <v>0</v>
      </c>
    </row>
    <row r="1634" spans="1:28" s="12" customFormat="1" ht="16.5" hidden="1" customHeight="1" x14ac:dyDescent="0.3">
      <c r="A1634" s="54">
        <f>작성용!AL1631</f>
        <v>1630</v>
      </c>
      <c r="B1634" s="264" t="str">
        <f>작성용!AI1631</f>
        <v>-</v>
      </c>
      <c r="C1634" s="252" t="str">
        <f>작성용!AK1631</f>
        <v>기초자산</v>
      </c>
      <c r="D1634" s="265" t="str">
        <f>작성용!T1631</f>
        <v>사립학교교직원연금공단펀드(기초자산)</v>
      </c>
      <c r="E1634" s="253" t="str">
        <f>작성용!B1631</f>
        <v>아주좋은벤처펀드2.0</v>
      </c>
      <c r="F1634" s="253" t="str">
        <f>작성용!C1631</f>
        <v>재평가</v>
      </c>
      <c r="G1634" s="253" t="str">
        <f>작성용!D1631</f>
        <v>크리스틴컴퍼니</v>
      </c>
      <c r="H1634" s="266">
        <f>작성용!E1631</f>
        <v>1101117199957</v>
      </c>
      <c r="I1634" s="253" t="str">
        <f>작성용!F1631</f>
        <v>A01</v>
      </c>
      <c r="J1634" s="253">
        <f>작성용!G1631</f>
        <v>0</v>
      </c>
      <c r="K1634" s="253" t="str">
        <f>작성용!H1631</f>
        <v>-</v>
      </c>
      <c r="L1634" s="253" t="str">
        <f>작성용!N1631</f>
        <v xml:space="preserve">분기 </v>
      </c>
      <c r="M1634" s="265" t="str">
        <f>작성용!U1631</f>
        <v>2024.09.30</v>
      </c>
      <c r="N1634" s="265">
        <f>작성용!V1631</f>
        <v>45643</v>
      </c>
      <c r="O1634" s="265" t="str">
        <f>작성용!W1631</f>
        <v>보고서제공X</v>
      </c>
      <c r="P1634" s="265" t="str">
        <f>작성용!X1631</f>
        <v>-</v>
      </c>
      <c r="Q1634" s="253" t="str">
        <f>작성용!AD1631</f>
        <v>이진주</v>
      </c>
      <c r="R1634" s="267">
        <f>작성용!AE1631</f>
        <v>0</v>
      </c>
      <c r="S1634" s="253" t="str">
        <f>작성용!AF1631</f>
        <v>이진주</v>
      </c>
      <c r="T1634" s="268" t="str">
        <f>작성용!AG1631</f>
        <v>-</v>
      </c>
      <c r="U1634" s="268" t="str">
        <f>작성용!AH1631</f>
        <v>-</v>
      </c>
      <c r="V1634" s="252">
        <f>작성용!AA1631</f>
        <v>202411</v>
      </c>
      <c r="W1634" s="253" t="str">
        <f>작성용!AC1631</f>
        <v>[6]기타기관펀드(기초자산)</v>
      </c>
      <c r="X1634" s="253">
        <f>작성용!O1631</f>
        <v>0</v>
      </c>
      <c r="Y1634" s="253">
        <f>작성용!P1631</f>
        <v>0</v>
      </c>
      <c r="Z1634" s="253">
        <f>작성용!Q1631</f>
        <v>0</v>
      </c>
      <c r="AA1634" s="252" t="str">
        <f>작성용!AJ1631</f>
        <v>-</v>
      </c>
      <c r="AB1634" s="252">
        <f>작성용!AB1631</f>
        <v>0</v>
      </c>
    </row>
    <row r="1635" spans="1:28" s="12" customFormat="1" ht="16.5" hidden="1" customHeight="1" x14ac:dyDescent="0.3">
      <c r="A1635" s="54">
        <f>작성용!AL1632</f>
        <v>1631</v>
      </c>
      <c r="B1635" s="264" t="str">
        <f>작성용!AI1632</f>
        <v>-</v>
      </c>
      <c r="C1635" s="252" t="str">
        <f>작성용!AK1632</f>
        <v>기초자산</v>
      </c>
      <c r="D1635" s="265" t="str">
        <f>작성용!T1632</f>
        <v>사립학교교직원연금공단펀드(기초자산)</v>
      </c>
      <c r="E1635" s="253" t="str">
        <f>작성용!B1632</f>
        <v>아주좋은벤처펀드2.0</v>
      </c>
      <c r="F1635" s="253" t="str">
        <f>작성용!C1632</f>
        <v>재평가</v>
      </c>
      <c r="G1635" s="253" t="str">
        <f>작성용!D1632</f>
        <v>크리스틴컴퍼니</v>
      </c>
      <c r="H1635" s="266">
        <f>작성용!E1632</f>
        <v>1101117199957</v>
      </c>
      <c r="I1635" s="253" t="str">
        <f>작성용!F1632</f>
        <v>A07</v>
      </c>
      <c r="J1635" s="253">
        <f>작성용!G1632</f>
        <v>0</v>
      </c>
      <c r="K1635" s="253" t="str">
        <f>작성용!H1632</f>
        <v>-</v>
      </c>
      <c r="L1635" s="253" t="str">
        <f>작성용!N1632</f>
        <v xml:space="preserve">분기 </v>
      </c>
      <c r="M1635" s="265" t="str">
        <f>작성용!U1632</f>
        <v>2024.09.30</v>
      </c>
      <c r="N1635" s="265">
        <f>작성용!V1632</f>
        <v>45643</v>
      </c>
      <c r="O1635" s="265" t="str">
        <f>작성용!W1632</f>
        <v>보고서제공X</v>
      </c>
      <c r="P1635" s="265" t="str">
        <f>작성용!X1632</f>
        <v>-</v>
      </c>
      <c r="Q1635" s="253" t="str">
        <f>작성용!AD1632</f>
        <v>이진주</v>
      </c>
      <c r="R1635" s="267">
        <f>작성용!AE1632</f>
        <v>0</v>
      </c>
      <c r="S1635" s="253" t="str">
        <f>작성용!AF1632</f>
        <v>이진주</v>
      </c>
      <c r="T1635" s="268" t="str">
        <f>작성용!AG1632</f>
        <v>-</v>
      </c>
      <c r="U1635" s="268" t="str">
        <f>작성용!AH1632</f>
        <v>-</v>
      </c>
      <c r="V1635" s="252">
        <f>작성용!AA1632</f>
        <v>202411</v>
      </c>
      <c r="W1635" s="253" t="str">
        <f>작성용!AC1632</f>
        <v>[6]기타기관펀드(기초자산)</v>
      </c>
      <c r="X1635" s="253">
        <f>작성용!O1632</f>
        <v>0</v>
      </c>
      <c r="Y1635" s="253">
        <f>작성용!P1632</f>
        <v>0</v>
      </c>
      <c r="Z1635" s="253">
        <f>작성용!Q1632</f>
        <v>0</v>
      </c>
      <c r="AA1635" s="252" t="str">
        <f>작성용!AJ1632</f>
        <v>-</v>
      </c>
      <c r="AB1635" s="252">
        <f>작성용!AB1632</f>
        <v>0</v>
      </c>
    </row>
    <row r="1636" spans="1:28" s="12" customFormat="1" ht="16.5" hidden="1" customHeight="1" x14ac:dyDescent="0.3">
      <c r="A1636" s="54">
        <f>작성용!AL1633</f>
        <v>1632</v>
      </c>
      <c r="B1636" s="264" t="str">
        <f>작성용!AI1633</f>
        <v>-</v>
      </c>
      <c r="C1636" s="252" t="str">
        <f>작성용!AK1633</f>
        <v>기초자산</v>
      </c>
      <c r="D1636" s="265" t="str">
        <f>작성용!T1633</f>
        <v>사립학교교직원연금공단펀드(기초자산)</v>
      </c>
      <c r="E1636" s="253" t="str">
        <f>작성용!B1633</f>
        <v>아주좋은벤처펀드2.0</v>
      </c>
      <c r="F1636" s="253" t="str">
        <f>작성용!C1633</f>
        <v>재평가</v>
      </c>
      <c r="G1636" s="253" t="str">
        <f>작성용!D1633</f>
        <v>테라시드바이오사이언스</v>
      </c>
      <c r="H1636" s="266">
        <f>작성용!E1633</f>
        <v>1311110484201</v>
      </c>
      <c r="I1636" s="253" t="str">
        <f>작성용!F1633</f>
        <v>A07</v>
      </c>
      <c r="J1636" s="253">
        <f>작성용!G1633</f>
        <v>0</v>
      </c>
      <c r="K1636" s="253" t="str">
        <f>작성용!H1633</f>
        <v>-</v>
      </c>
      <c r="L1636" s="253" t="str">
        <f>작성용!N1633</f>
        <v xml:space="preserve">분기 </v>
      </c>
      <c r="M1636" s="265" t="str">
        <f>작성용!U1633</f>
        <v>2024.09.30</v>
      </c>
      <c r="N1636" s="265">
        <f>작성용!V1633</f>
        <v>45643</v>
      </c>
      <c r="O1636" s="265" t="str">
        <f>작성용!W1633</f>
        <v>보고서제공X</v>
      </c>
      <c r="P1636" s="265" t="str">
        <f>작성용!X1633</f>
        <v>-</v>
      </c>
      <c r="Q1636" s="253" t="str">
        <f>작성용!AD1633</f>
        <v>정은채</v>
      </c>
      <c r="R1636" s="267">
        <f>작성용!AE1633</f>
        <v>0</v>
      </c>
      <c r="S1636" s="253" t="str">
        <f>작성용!AF1633</f>
        <v>정은채</v>
      </c>
      <c r="T1636" s="268" t="str">
        <f>작성용!AG1633</f>
        <v>-</v>
      </c>
      <c r="U1636" s="268" t="str">
        <f>작성용!AH1633</f>
        <v>-</v>
      </c>
      <c r="V1636" s="252">
        <f>작성용!AA1633</f>
        <v>202411</v>
      </c>
      <c r="W1636" s="253" t="str">
        <f>작성용!AC1633</f>
        <v>[6]기타기관펀드(기초자산)</v>
      </c>
      <c r="X1636" s="253">
        <f>작성용!O1633</f>
        <v>0</v>
      </c>
      <c r="Y1636" s="253">
        <f>작성용!P1633</f>
        <v>0</v>
      </c>
      <c r="Z1636" s="253">
        <f>작성용!Q1633</f>
        <v>0</v>
      </c>
      <c r="AA1636" s="252" t="str">
        <f>작성용!AJ1633</f>
        <v>-</v>
      </c>
      <c r="AB1636" s="252">
        <f>작성용!AB1633</f>
        <v>0</v>
      </c>
    </row>
    <row r="1637" spans="1:28" s="12" customFormat="1" ht="16.5" hidden="1" customHeight="1" x14ac:dyDescent="0.3">
      <c r="A1637" s="54">
        <f>작성용!AL1634</f>
        <v>1633</v>
      </c>
      <c r="B1637" s="264" t="str">
        <f>작성용!AI1634</f>
        <v>-</v>
      </c>
      <c r="C1637" s="252" t="str">
        <f>작성용!AK1634</f>
        <v>기초자산</v>
      </c>
      <c r="D1637" s="265" t="str">
        <f>작성용!T1634</f>
        <v>사립학교교직원연금공단펀드(기초자산)</v>
      </c>
      <c r="E1637" s="253" t="str">
        <f>작성용!B1634</f>
        <v>아주좋은벤처펀드2.0</v>
      </c>
      <c r="F1637" s="253" t="str">
        <f>작성용!C1634</f>
        <v>재평가</v>
      </c>
      <c r="G1637" s="253" t="str">
        <f>작성용!D1634</f>
        <v>테라시스디앤씨(구,테라시스)</v>
      </c>
      <c r="H1637" s="266">
        <f>작성용!E1634</f>
        <v>1101116630308</v>
      </c>
      <c r="I1637" s="253" t="str">
        <f>작성용!F1634</f>
        <v>A07</v>
      </c>
      <c r="J1637" s="253">
        <f>작성용!G1634</f>
        <v>0</v>
      </c>
      <c r="K1637" s="253" t="str">
        <f>작성용!H1634</f>
        <v>-</v>
      </c>
      <c r="L1637" s="253" t="str">
        <f>작성용!N1634</f>
        <v xml:space="preserve">분기 </v>
      </c>
      <c r="M1637" s="265" t="str">
        <f>작성용!U1634</f>
        <v>2024.09.30</v>
      </c>
      <c r="N1637" s="265">
        <f>작성용!V1634</f>
        <v>45643</v>
      </c>
      <c r="O1637" s="265" t="str">
        <f>작성용!W1634</f>
        <v>보고서제공X</v>
      </c>
      <c r="P1637" s="265" t="str">
        <f>작성용!X1634</f>
        <v>-</v>
      </c>
      <c r="Q1637" s="253" t="str">
        <f>작성용!AD1634</f>
        <v>백형진</v>
      </c>
      <c r="R1637" s="267">
        <f>작성용!AE1634</f>
        <v>0</v>
      </c>
      <c r="S1637" s="253" t="str">
        <f>작성용!AF1634</f>
        <v>백형진</v>
      </c>
      <c r="T1637" s="268" t="str">
        <f>작성용!AG1634</f>
        <v>-</v>
      </c>
      <c r="U1637" s="268" t="str">
        <f>작성용!AH1634</f>
        <v>-</v>
      </c>
      <c r="V1637" s="252">
        <f>작성용!AA1634</f>
        <v>202411</v>
      </c>
      <c r="W1637" s="253" t="str">
        <f>작성용!AC1634</f>
        <v>[6]기타기관펀드(기초자산)</v>
      </c>
      <c r="X1637" s="253">
        <f>작성용!O1634</f>
        <v>0</v>
      </c>
      <c r="Y1637" s="253">
        <f>작성용!P1634</f>
        <v>0</v>
      </c>
      <c r="Z1637" s="253">
        <f>작성용!Q1634</f>
        <v>0</v>
      </c>
      <c r="AA1637" s="252" t="str">
        <f>작성용!AJ1634</f>
        <v>-</v>
      </c>
      <c r="AB1637" s="252">
        <f>작성용!AB1634</f>
        <v>0</v>
      </c>
    </row>
    <row r="1638" spans="1:28" s="12" customFormat="1" ht="16.5" hidden="1" customHeight="1" x14ac:dyDescent="0.3">
      <c r="A1638" s="54">
        <f>작성용!AL1635</f>
        <v>1634</v>
      </c>
      <c r="B1638" s="264" t="str">
        <f>작성용!AI1635</f>
        <v>-</v>
      </c>
      <c r="C1638" s="252" t="str">
        <f>작성용!AK1635</f>
        <v>기초자산</v>
      </c>
      <c r="D1638" s="265" t="str">
        <f>작성용!T1635</f>
        <v>사립학교교직원연금공단펀드(기초자산)</v>
      </c>
      <c r="E1638" s="253" t="str">
        <f>작성용!B1635</f>
        <v>아주좋은벤처펀드2.0</v>
      </c>
      <c r="F1638" s="253" t="str">
        <f>작성용!C1635</f>
        <v>재평가</v>
      </c>
      <c r="G1638" s="253" t="str">
        <f>작성용!D1635</f>
        <v>팀프레시</v>
      </c>
      <c r="H1638" s="266">
        <f>작성용!E1635</f>
        <v>1101116761096</v>
      </c>
      <c r="I1638" s="253" t="str">
        <f>작성용!F1635</f>
        <v>A01</v>
      </c>
      <c r="J1638" s="253">
        <f>작성용!G1635</f>
        <v>0</v>
      </c>
      <c r="K1638" s="253" t="str">
        <f>작성용!H1635</f>
        <v>-</v>
      </c>
      <c r="L1638" s="253" t="str">
        <f>작성용!N1635</f>
        <v xml:space="preserve">분기 </v>
      </c>
      <c r="M1638" s="265" t="str">
        <f>작성용!U1635</f>
        <v>2024.09.30</v>
      </c>
      <c r="N1638" s="265">
        <f>작성용!V1635</f>
        <v>45643</v>
      </c>
      <c r="O1638" s="265" t="str">
        <f>작성용!W1635</f>
        <v>보고서제공X</v>
      </c>
      <c r="P1638" s="265" t="str">
        <f>작성용!X1635</f>
        <v>-</v>
      </c>
      <c r="Q1638" s="253" t="str">
        <f>작성용!AD1635</f>
        <v>최수민</v>
      </c>
      <c r="R1638" s="267">
        <f>작성용!AE1635</f>
        <v>0</v>
      </c>
      <c r="S1638" s="253" t="str">
        <f>작성용!AF1635</f>
        <v>최수민</v>
      </c>
      <c r="T1638" s="268" t="str">
        <f>작성용!AG1635</f>
        <v>-</v>
      </c>
      <c r="U1638" s="268" t="str">
        <f>작성용!AH1635</f>
        <v>-</v>
      </c>
      <c r="V1638" s="252">
        <f>작성용!AA1635</f>
        <v>202411</v>
      </c>
      <c r="W1638" s="253" t="str">
        <f>작성용!AC1635</f>
        <v>[6]기타기관펀드(기초자산)</v>
      </c>
      <c r="X1638" s="253">
        <f>작성용!O1635</f>
        <v>0</v>
      </c>
      <c r="Y1638" s="253">
        <f>작성용!P1635</f>
        <v>0</v>
      </c>
      <c r="Z1638" s="253">
        <f>작성용!Q1635</f>
        <v>0</v>
      </c>
      <c r="AA1638" s="252" t="str">
        <f>작성용!AJ1635</f>
        <v>-</v>
      </c>
      <c r="AB1638" s="252">
        <f>작성용!AB1635</f>
        <v>0</v>
      </c>
    </row>
    <row r="1639" spans="1:28" s="12" customFormat="1" ht="16.5" hidden="1" customHeight="1" x14ac:dyDescent="0.3">
      <c r="A1639" s="54">
        <f>작성용!AL1636</f>
        <v>1635</v>
      </c>
      <c r="B1639" s="264" t="str">
        <f>작성용!AI1636</f>
        <v>-</v>
      </c>
      <c r="C1639" s="252" t="str">
        <f>작성용!AK1636</f>
        <v>기초자산</v>
      </c>
      <c r="D1639" s="265" t="str">
        <f>작성용!T1636</f>
        <v>사립학교교직원연금공단펀드(기초자산)</v>
      </c>
      <c r="E1639" s="253" t="str">
        <f>작성용!B1636</f>
        <v>아주좋은벤처펀드2.0</v>
      </c>
      <c r="F1639" s="253" t="str">
        <f>작성용!C1636</f>
        <v>재평가</v>
      </c>
      <c r="G1639" s="253" t="str">
        <f>작성용!D1636</f>
        <v>팀프레시</v>
      </c>
      <c r="H1639" s="266">
        <f>작성용!E1636</f>
        <v>1101116761096</v>
      </c>
      <c r="I1639" s="253" t="str">
        <f>작성용!F1636</f>
        <v>A07</v>
      </c>
      <c r="J1639" s="253">
        <f>작성용!G1636</f>
        <v>5</v>
      </c>
      <c r="K1639" s="253" t="str">
        <f>작성용!H1636</f>
        <v>-</v>
      </c>
      <c r="L1639" s="253" t="str">
        <f>작성용!N1636</f>
        <v xml:space="preserve">분기 </v>
      </c>
      <c r="M1639" s="265" t="str">
        <f>작성용!U1636</f>
        <v>2024.09.30</v>
      </c>
      <c r="N1639" s="265">
        <f>작성용!V1636</f>
        <v>45643</v>
      </c>
      <c r="O1639" s="265" t="str">
        <f>작성용!W1636</f>
        <v>보고서제공X</v>
      </c>
      <c r="P1639" s="265" t="str">
        <f>작성용!X1636</f>
        <v>-</v>
      </c>
      <c r="Q1639" s="253" t="str">
        <f>작성용!AD1636</f>
        <v>최수민</v>
      </c>
      <c r="R1639" s="267">
        <f>작성용!AE1636</f>
        <v>0</v>
      </c>
      <c r="S1639" s="253" t="str">
        <f>작성용!AF1636</f>
        <v>최수민</v>
      </c>
      <c r="T1639" s="268" t="str">
        <f>작성용!AG1636</f>
        <v>-</v>
      </c>
      <c r="U1639" s="268" t="str">
        <f>작성용!AH1636</f>
        <v>-</v>
      </c>
      <c r="V1639" s="252">
        <f>작성용!AA1636</f>
        <v>202411</v>
      </c>
      <c r="W1639" s="253" t="str">
        <f>작성용!AC1636</f>
        <v>[6]기타기관펀드(기초자산)</v>
      </c>
      <c r="X1639" s="253">
        <f>작성용!O1636</f>
        <v>0</v>
      </c>
      <c r="Y1639" s="253">
        <f>작성용!P1636</f>
        <v>0</v>
      </c>
      <c r="Z1639" s="253">
        <f>작성용!Q1636</f>
        <v>0</v>
      </c>
      <c r="AA1639" s="252" t="str">
        <f>작성용!AJ1636</f>
        <v>-</v>
      </c>
      <c r="AB1639" s="252">
        <f>작성용!AB1636</f>
        <v>0</v>
      </c>
    </row>
    <row r="1640" spans="1:28" s="12" customFormat="1" ht="16.5" hidden="1" customHeight="1" x14ac:dyDescent="0.3">
      <c r="A1640" s="54">
        <f>작성용!AL1637</f>
        <v>1636</v>
      </c>
      <c r="B1640" s="264" t="str">
        <f>작성용!AI1637</f>
        <v>-</v>
      </c>
      <c r="C1640" s="252" t="str">
        <f>작성용!AK1637</f>
        <v>기초자산</v>
      </c>
      <c r="D1640" s="265" t="str">
        <f>작성용!T1637</f>
        <v>사립학교교직원연금공단펀드(기초자산)</v>
      </c>
      <c r="E1640" s="253" t="str">
        <f>작성용!B1637</f>
        <v>아주좋은벤처펀드2.0</v>
      </c>
      <c r="F1640" s="253" t="str">
        <f>작성용!C1637</f>
        <v>재평가</v>
      </c>
      <c r="G1640" s="253" t="str">
        <f>작성용!D1637</f>
        <v>페리지에어로스페이스(구,페리지항공우주)</v>
      </c>
      <c r="H1640" s="266">
        <f>작성용!E1637</f>
        <v>1601110488696</v>
      </c>
      <c r="I1640" s="253" t="str">
        <f>작성용!F1637</f>
        <v>A07</v>
      </c>
      <c r="J1640" s="253">
        <f>작성용!G1637</f>
        <v>0</v>
      </c>
      <c r="K1640" s="253" t="str">
        <f>작성용!H1637</f>
        <v>-</v>
      </c>
      <c r="L1640" s="253" t="str">
        <f>작성용!N1637</f>
        <v xml:space="preserve">분기 </v>
      </c>
      <c r="M1640" s="265" t="str">
        <f>작성용!U1637</f>
        <v>2024.09.30</v>
      </c>
      <c r="N1640" s="265">
        <f>작성용!V1637</f>
        <v>45643</v>
      </c>
      <c r="O1640" s="265" t="str">
        <f>작성용!W1637</f>
        <v>보고서제공X</v>
      </c>
      <c r="P1640" s="265" t="str">
        <f>작성용!X1637</f>
        <v>-</v>
      </c>
      <c r="Q1640" s="253" t="str">
        <f>작성용!AD1637</f>
        <v>변혜진</v>
      </c>
      <c r="R1640" s="267">
        <f>작성용!AE1637</f>
        <v>0</v>
      </c>
      <c r="S1640" s="253" t="str">
        <f>작성용!AF1637</f>
        <v>변혜진</v>
      </c>
      <c r="T1640" s="268" t="str">
        <f>작성용!AG1637</f>
        <v>-</v>
      </c>
      <c r="U1640" s="268" t="str">
        <f>작성용!AH1637</f>
        <v>-</v>
      </c>
      <c r="V1640" s="252">
        <f>작성용!AA1637</f>
        <v>202411</v>
      </c>
      <c r="W1640" s="253" t="str">
        <f>작성용!AC1637</f>
        <v>[6]기타기관펀드(기초자산)</v>
      </c>
      <c r="X1640" s="253">
        <f>작성용!O1637</f>
        <v>0</v>
      </c>
      <c r="Y1640" s="253">
        <f>작성용!P1637</f>
        <v>0</v>
      </c>
      <c r="Z1640" s="253">
        <f>작성용!Q1637</f>
        <v>0</v>
      </c>
      <c r="AA1640" s="252" t="str">
        <f>작성용!AJ1637</f>
        <v>-</v>
      </c>
      <c r="AB1640" s="252">
        <f>작성용!AB1637</f>
        <v>0</v>
      </c>
    </row>
    <row r="1641" spans="1:28" s="12" customFormat="1" ht="16.5" hidden="1" customHeight="1" x14ac:dyDescent="0.3">
      <c r="A1641" s="54">
        <f>작성용!AL1638</f>
        <v>1637</v>
      </c>
      <c r="B1641" s="264" t="str">
        <f>작성용!AI1638</f>
        <v>-</v>
      </c>
      <c r="C1641" s="252" t="str">
        <f>작성용!AK1638</f>
        <v>기초자산</v>
      </c>
      <c r="D1641" s="265" t="str">
        <f>작성용!T1638</f>
        <v>사립학교교직원연금공단펀드(기초자산)</v>
      </c>
      <c r="E1641" s="253" t="str">
        <f>작성용!B1638</f>
        <v>아주좋은벤처펀드2.0</v>
      </c>
      <c r="F1641" s="253" t="str">
        <f>작성용!C1638</f>
        <v>재평가</v>
      </c>
      <c r="G1641" s="253" t="str">
        <f>작성용!D1638</f>
        <v>하나옵트로닉스</v>
      </c>
      <c r="H1641" s="266">
        <f>작성용!E1638</f>
        <v>1648110117700</v>
      </c>
      <c r="I1641" s="253" t="str">
        <f>작성용!F1638</f>
        <v>A07</v>
      </c>
      <c r="J1641" s="253">
        <f>작성용!G1638</f>
        <v>0</v>
      </c>
      <c r="K1641" s="253" t="str">
        <f>작성용!H1638</f>
        <v>-</v>
      </c>
      <c r="L1641" s="253" t="str">
        <f>작성용!N1638</f>
        <v xml:space="preserve">분기 </v>
      </c>
      <c r="M1641" s="265" t="str">
        <f>작성용!U1638</f>
        <v>2024.09.30</v>
      </c>
      <c r="N1641" s="265">
        <f>작성용!V1638</f>
        <v>45643</v>
      </c>
      <c r="O1641" s="265" t="str">
        <f>작성용!W1638</f>
        <v>보고서제공X</v>
      </c>
      <c r="P1641" s="265" t="str">
        <f>작성용!X1638</f>
        <v>-</v>
      </c>
      <c r="Q1641" s="253" t="str">
        <f>작성용!AD1638</f>
        <v>오수현</v>
      </c>
      <c r="R1641" s="267">
        <f>작성용!AE1638</f>
        <v>0</v>
      </c>
      <c r="S1641" s="253" t="str">
        <f>작성용!AF1638</f>
        <v>오수현</v>
      </c>
      <c r="T1641" s="268" t="str">
        <f>작성용!AG1638</f>
        <v>-</v>
      </c>
      <c r="U1641" s="268" t="str">
        <f>작성용!AH1638</f>
        <v>-</v>
      </c>
      <c r="V1641" s="252">
        <f>작성용!AA1638</f>
        <v>202411</v>
      </c>
      <c r="W1641" s="253" t="str">
        <f>작성용!AC1638</f>
        <v>[6]기타기관펀드(기초자산)</v>
      </c>
      <c r="X1641" s="253">
        <f>작성용!O1638</f>
        <v>0</v>
      </c>
      <c r="Y1641" s="253">
        <f>작성용!P1638</f>
        <v>0</v>
      </c>
      <c r="Z1641" s="253">
        <f>작성용!Q1638</f>
        <v>0</v>
      </c>
      <c r="AA1641" s="252" t="str">
        <f>작성용!AJ1638</f>
        <v>-</v>
      </c>
      <c r="AB1641" s="252">
        <f>작성용!AB1638</f>
        <v>0</v>
      </c>
    </row>
    <row r="1642" spans="1:28" s="12" customFormat="1" ht="16.5" hidden="1" customHeight="1" x14ac:dyDescent="0.3">
      <c r="A1642" s="54">
        <f>작성용!AL1639</f>
        <v>1638</v>
      </c>
      <c r="B1642" s="264" t="str">
        <f>작성용!AI1639</f>
        <v>-</v>
      </c>
      <c r="C1642" s="252" t="str">
        <f>작성용!AK1639</f>
        <v>기초자산</v>
      </c>
      <c r="D1642" s="265" t="str">
        <f>작성용!T1639</f>
        <v>사립학교교직원연금공단펀드(기초자산)</v>
      </c>
      <c r="E1642" s="253" t="str">
        <f>작성용!B1639</f>
        <v>아주좋은벤처펀드2.0</v>
      </c>
      <c r="F1642" s="253" t="str">
        <f>작성용!C1639</f>
        <v>재평가</v>
      </c>
      <c r="G1642" s="253" t="str">
        <f>작성용!D1639</f>
        <v>해피문데이</v>
      </c>
      <c r="H1642" s="266">
        <f>작성용!E1639</f>
        <v>1101116451530</v>
      </c>
      <c r="I1642" s="253" t="str">
        <f>작성용!F1639</f>
        <v>A05</v>
      </c>
      <c r="J1642" s="253">
        <f>작성용!G1639</f>
        <v>1</v>
      </c>
      <c r="K1642" s="253" t="str">
        <f>작성용!H1639</f>
        <v>-</v>
      </c>
      <c r="L1642" s="253" t="str">
        <f>작성용!N1639</f>
        <v xml:space="preserve">분기 </v>
      </c>
      <c r="M1642" s="265" t="str">
        <f>작성용!U1639</f>
        <v>2024.09.30</v>
      </c>
      <c r="N1642" s="265">
        <f>작성용!V1639</f>
        <v>45643</v>
      </c>
      <c r="O1642" s="265" t="str">
        <f>작성용!W1639</f>
        <v>보고서제공X</v>
      </c>
      <c r="P1642" s="265" t="str">
        <f>작성용!X1639</f>
        <v>-</v>
      </c>
      <c r="Q1642" s="253" t="str">
        <f>작성용!AD1639</f>
        <v>김예림</v>
      </c>
      <c r="R1642" s="267">
        <f>작성용!AE1639</f>
        <v>0</v>
      </c>
      <c r="S1642" s="253" t="str">
        <f>작성용!AF1639</f>
        <v>김예림</v>
      </c>
      <c r="T1642" s="268" t="str">
        <f>작성용!AG1639</f>
        <v>-</v>
      </c>
      <c r="U1642" s="268" t="str">
        <f>작성용!AH1639</f>
        <v>-</v>
      </c>
      <c r="V1642" s="252">
        <f>작성용!AA1639</f>
        <v>202411</v>
      </c>
      <c r="W1642" s="253" t="str">
        <f>작성용!AC1639</f>
        <v>[6]기타기관펀드(기초자산)</v>
      </c>
      <c r="X1642" s="253">
        <f>작성용!O1639</f>
        <v>0</v>
      </c>
      <c r="Y1642" s="253">
        <f>작성용!P1639</f>
        <v>0</v>
      </c>
      <c r="Z1642" s="253">
        <f>작성용!Q1639</f>
        <v>0</v>
      </c>
      <c r="AA1642" s="252" t="str">
        <f>작성용!AJ1639</f>
        <v>-</v>
      </c>
      <c r="AB1642" s="252">
        <f>작성용!AB1639</f>
        <v>0</v>
      </c>
    </row>
    <row r="1643" spans="1:28" s="12" customFormat="1" ht="16.5" hidden="1" customHeight="1" x14ac:dyDescent="0.3">
      <c r="A1643" s="54">
        <f>작성용!AL1640</f>
        <v>1639</v>
      </c>
      <c r="B1643" s="264" t="str">
        <f>작성용!AI1640</f>
        <v>-</v>
      </c>
      <c r="C1643" s="252" t="str">
        <f>작성용!AK1640</f>
        <v>기초자산</v>
      </c>
      <c r="D1643" s="265" t="str">
        <f>작성용!T1640</f>
        <v>사립학교교직원연금공단펀드(기초자산)</v>
      </c>
      <c r="E1643" s="253" t="str">
        <f>작성용!B1640</f>
        <v>아주좋은벤처펀드2.0</v>
      </c>
      <c r="F1643" s="253" t="str">
        <f>작성용!C1640</f>
        <v>재평가</v>
      </c>
      <c r="G1643" s="253" t="str">
        <f>작성용!D1640</f>
        <v>홈체크</v>
      </c>
      <c r="H1643" s="266">
        <f>작성용!E1640</f>
        <v>1345110316205</v>
      </c>
      <c r="I1643" s="253" t="str">
        <f>작성용!F1640</f>
        <v>D03</v>
      </c>
      <c r="J1643" s="253">
        <f>작성용!G1640</f>
        <v>0</v>
      </c>
      <c r="K1643" s="253" t="str">
        <f>작성용!H1640</f>
        <v>-</v>
      </c>
      <c r="L1643" s="253" t="str">
        <f>작성용!N1640</f>
        <v xml:space="preserve">분기 </v>
      </c>
      <c r="M1643" s="265" t="str">
        <f>작성용!U1640</f>
        <v>2024.09.30</v>
      </c>
      <c r="N1643" s="265">
        <f>작성용!V1640</f>
        <v>45643</v>
      </c>
      <c r="O1643" s="265" t="str">
        <f>작성용!W1640</f>
        <v>보고서제공X</v>
      </c>
      <c r="P1643" s="265" t="str">
        <f>작성용!X1640</f>
        <v>-</v>
      </c>
      <c r="Q1643" s="253" t="str">
        <f>작성용!AD1640</f>
        <v>이진주</v>
      </c>
      <c r="R1643" s="267">
        <f>작성용!AE1640</f>
        <v>0</v>
      </c>
      <c r="S1643" s="253" t="str">
        <f>작성용!AF1640</f>
        <v>이진주</v>
      </c>
      <c r="T1643" s="268" t="str">
        <f>작성용!AG1640</f>
        <v>-</v>
      </c>
      <c r="U1643" s="268" t="str">
        <f>작성용!AH1640</f>
        <v>-</v>
      </c>
      <c r="V1643" s="252">
        <f>작성용!AA1640</f>
        <v>202411</v>
      </c>
      <c r="W1643" s="253" t="str">
        <f>작성용!AC1640</f>
        <v>[6]기타기관펀드(기초자산)</v>
      </c>
      <c r="X1643" s="253">
        <f>작성용!O1640</f>
        <v>0</v>
      </c>
      <c r="Y1643" s="253">
        <f>작성용!P1640</f>
        <v>0</v>
      </c>
      <c r="Z1643" s="253">
        <f>작성용!Q1640</f>
        <v>0</v>
      </c>
      <c r="AA1643" s="252" t="str">
        <f>작성용!AJ1640</f>
        <v>-</v>
      </c>
      <c r="AB1643" s="252">
        <f>작성용!AB1640</f>
        <v>0</v>
      </c>
    </row>
    <row r="1644" spans="1:28" s="12" customFormat="1" ht="16.5" hidden="1" customHeight="1" x14ac:dyDescent="0.3">
      <c r="A1644" s="54">
        <f>작성용!AL1641</f>
        <v>1640</v>
      </c>
      <c r="B1644" s="264" t="str">
        <f>작성용!AI1641</f>
        <v>-</v>
      </c>
      <c r="C1644" s="252" t="str">
        <f>작성용!AK1641</f>
        <v>기초자산</v>
      </c>
      <c r="D1644" s="265" t="str">
        <f>작성용!T1641</f>
        <v>사립학교교직원연금공단펀드(기초자산)</v>
      </c>
      <c r="E1644" s="253" t="str">
        <f>작성용!B1641</f>
        <v>아주좋은벤처펀드2.0</v>
      </c>
      <c r="F1644" s="253" t="str">
        <f>작성용!C1641</f>
        <v>재평가</v>
      </c>
      <c r="G1644" s="253" t="str">
        <f>작성용!D1641</f>
        <v>휴톰</v>
      </c>
      <c r="H1644" s="266">
        <f>작성용!E1641</f>
        <v>1101116401684</v>
      </c>
      <c r="I1644" s="253" t="str">
        <f>작성용!F1641</f>
        <v>A07</v>
      </c>
      <c r="J1644" s="253">
        <f>작성용!G1641</f>
        <v>0</v>
      </c>
      <c r="K1644" s="253" t="str">
        <f>작성용!H1641</f>
        <v>-</v>
      </c>
      <c r="L1644" s="253" t="str">
        <f>작성용!N1641</f>
        <v xml:space="preserve">분기 </v>
      </c>
      <c r="M1644" s="265" t="str">
        <f>작성용!U1641</f>
        <v>2024.09.30</v>
      </c>
      <c r="N1644" s="265">
        <f>작성용!V1641</f>
        <v>45643</v>
      </c>
      <c r="O1644" s="265" t="str">
        <f>작성용!W1641</f>
        <v>보고서제공X</v>
      </c>
      <c r="P1644" s="265" t="str">
        <f>작성용!X1641</f>
        <v>-</v>
      </c>
      <c r="Q1644" s="253" t="str">
        <f>작성용!AD1641</f>
        <v>김수현</v>
      </c>
      <c r="R1644" s="267">
        <f>작성용!AE1641</f>
        <v>0</v>
      </c>
      <c r="S1644" s="253" t="str">
        <f>작성용!AF1641</f>
        <v>김수현</v>
      </c>
      <c r="T1644" s="268" t="str">
        <f>작성용!AG1641</f>
        <v>-</v>
      </c>
      <c r="U1644" s="268" t="str">
        <f>작성용!AH1641</f>
        <v>-</v>
      </c>
      <c r="V1644" s="252">
        <f>작성용!AA1641</f>
        <v>202411</v>
      </c>
      <c r="W1644" s="253" t="str">
        <f>작성용!AC1641</f>
        <v>[6]기타기관펀드(기초자산)</v>
      </c>
      <c r="X1644" s="253">
        <f>작성용!O1641</f>
        <v>0</v>
      </c>
      <c r="Y1644" s="253">
        <f>작성용!P1641</f>
        <v>0</v>
      </c>
      <c r="Z1644" s="253">
        <f>작성용!Q1641</f>
        <v>0</v>
      </c>
      <c r="AA1644" s="252" t="str">
        <f>작성용!AJ1641</f>
        <v>-</v>
      </c>
      <c r="AB1644" s="252">
        <f>작성용!AB1641</f>
        <v>0</v>
      </c>
    </row>
    <row r="1645" spans="1:28" s="12" customFormat="1" ht="16.5" hidden="1" customHeight="1" x14ac:dyDescent="0.3">
      <c r="A1645" s="54">
        <f>작성용!AL1642</f>
        <v>1641</v>
      </c>
      <c r="B1645" s="264" t="str">
        <f>작성용!AI1642</f>
        <v>-</v>
      </c>
      <c r="C1645" s="252" t="str">
        <f>작성용!AK1642</f>
        <v>기초자산</v>
      </c>
      <c r="D1645" s="265" t="str">
        <f>작성용!T1642</f>
        <v>사립학교교직원연금공단펀드(기초자산)</v>
      </c>
      <c r="E1645" s="253" t="str">
        <f>작성용!B1642</f>
        <v>아주좋은벤처펀드2.0</v>
      </c>
      <c r="F1645" s="253" t="str">
        <f>작성용!C1642</f>
        <v>재평가</v>
      </c>
      <c r="G1645" s="253" t="str">
        <f>작성용!D1642</f>
        <v>휴톰</v>
      </c>
      <c r="H1645" s="266">
        <f>작성용!E1642</f>
        <v>1101116401684</v>
      </c>
      <c r="I1645" s="253" t="str">
        <f>작성용!F1642</f>
        <v>A01</v>
      </c>
      <c r="J1645" s="253">
        <f>작성용!G1642</f>
        <v>0</v>
      </c>
      <c r="K1645" s="253" t="str">
        <f>작성용!H1642</f>
        <v>-</v>
      </c>
      <c r="L1645" s="253" t="str">
        <f>작성용!N1642</f>
        <v xml:space="preserve">분기 </v>
      </c>
      <c r="M1645" s="265" t="str">
        <f>작성용!U1642</f>
        <v>2024.09.30</v>
      </c>
      <c r="N1645" s="265">
        <f>작성용!V1642</f>
        <v>45643</v>
      </c>
      <c r="O1645" s="265" t="str">
        <f>작성용!W1642</f>
        <v>보고서제공X</v>
      </c>
      <c r="P1645" s="265" t="str">
        <f>작성용!X1642</f>
        <v>-</v>
      </c>
      <c r="Q1645" s="253" t="str">
        <f>작성용!AD1642</f>
        <v>김수현</v>
      </c>
      <c r="R1645" s="267">
        <f>작성용!AE1642</f>
        <v>0</v>
      </c>
      <c r="S1645" s="253" t="str">
        <f>작성용!AF1642</f>
        <v>김수현</v>
      </c>
      <c r="T1645" s="268" t="str">
        <f>작성용!AG1642</f>
        <v>-</v>
      </c>
      <c r="U1645" s="268" t="str">
        <f>작성용!AH1642</f>
        <v>-</v>
      </c>
      <c r="V1645" s="252">
        <f>작성용!AA1642</f>
        <v>202411</v>
      </c>
      <c r="W1645" s="253" t="str">
        <f>작성용!AC1642</f>
        <v>[6]기타기관펀드(기초자산)</v>
      </c>
      <c r="X1645" s="253">
        <f>작성용!O1642</f>
        <v>0</v>
      </c>
      <c r="Y1645" s="253">
        <f>작성용!P1642</f>
        <v>0</v>
      </c>
      <c r="Z1645" s="253">
        <f>작성용!Q1642</f>
        <v>0</v>
      </c>
      <c r="AA1645" s="252" t="str">
        <f>작성용!AJ1642</f>
        <v>-</v>
      </c>
      <c r="AB1645" s="252">
        <f>작성용!AB1642</f>
        <v>0</v>
      </c>
    </row>
    <row r="1646" spans="1:28" s="12" customFormat="1" ht="16.5" hidden="1" customHeight="1" x14ac:dyDescent="0.3">
      <c r="A1646" s="54">
        <f>작성용!AL1643</f>
        <v>1642</v>
      </c>
      <c r="B1646" s="264" t="str">
        <f>작성용!AI1643</f>
        <v>-</v>
      </c>
      <c r="C1646" s="252" t="str">
        <f>작성용!AK1643</f>
        <v>기초자산</v>
      </c>
      <c r="D1646" s="265" t="str">
        <f>작성용!T1643</f>
        <v>사립학교교직원연금공단펀드(기초자산)</v>
      </c>
      <c r="E1646" s="253" t="str">
        <f>작성용!B1643</f>
        <v>아주좋은벤처펀드2.0</v>
      </c>
      <c r="F1646" s="253" t="str">
        <f>작성용!C1643</f>
        <v>재평가</v>
      </c>
      <c r="G1646" s="253" t="str">
        <f>작성용!D1643</f>
        <v>피지티(구,프로그린테크)</v>
      </c>
      <c r="H1646" s="266">
        <f>작성용!E1643</f>
        <v>1717110094836</v>
      </c>
      <c r="I1646" s="253" t="str">
        <f>작성용!F1643</f>
        <v>A07</v>
      </c>
      <c r="J1646" s="253">
        <f>작성용!G1643</f>
        <v>77</v>
      </c>
      <c r="K1646" s="253" t="str">
        <f>작성용!H1643</f>
        <v>-</v>
      </c>
      <c r="L1646" s="253" t="str">
        <f>작성용!N1643</f>
        <v xml:space="preserve">분기 </v>
      </c>
      <c r="M1646" s="265" t="str">
        <f>작성용!U1643</f>
        <v>2024.09.30</v>
      </c>
      <c r="N1646" s="265">
        <f>작성용!V1643</f>
        <v>45643</v>
      </c>
      <c r="O1646" s="265" t="str">
        <f>작성용!W1643</f>
        <v>보고서제공X</v>
      </c>
      <c r="P1646" s="265" t="str">
        <f>작성용!X1643</f>
        <v>-</v>
      </c>
      <c r="Q1646" s="253" t="str">
        <f>작성용!AD1643</f>
        <v>강성은</v>
      </c>
      <c r="R1646" s="267">
        <f>작성용!AE1643</f>
        <v>0</v>
      </c>
      <c r="S1646" s="253" t="str">
        <f>작성용!AF1643</f>
        <v>강성은</v>
      </c>
      <c r="T1646" s="268" t="str">
        <f>작성용!AG1643</f>
        <v>-</v>
      </c>
      <c r="U1646" s="268" t="str">
        <f>작성용!AH1643</f>
        <v>-</v>
      </c>
      <c r="V1646" s="252">
        <f>작성용!AA1643</f>
        <v>202411</v>
      </c>
      <c r="W1646" s="253" t="str">
        <f>작성용!AC1643</f>
        <v>[6]기타기관펀드(기초자산)</v>
      </c>
      <c r="X1646" s="253">
        <f>작성용!O1643</f>
        <v>0</v>
      </c>
      <c r="Y1646" s="253">
        <f>작성용!P1643</f>
        <v>0</v>
      </c>
      <c r="Z1646" s="253">
        <f>작성용!Q1643</f>
        <v>0</v>
      </c>
      <c r="AA1646" s="252" t="str">
        <f>작성용!AJ1643</f>
        <v>-</v>
      </c>
      <c r="AB1646" s="252">
        <f>작성용!AB1643</f>
        <v>0</v>
      </c>
    </row>
    <row r="1647" spans="1:28" s="12" customFormat="1" ht="16.5" hidden="1" customHeight="1" x14ac:dyDescent="0.3">
      <c r="A1647" s="54">
        <f>작성용!AL1644</f>
        <v>1643</v>
      </c>
      <c r="B1647" s="264" t="str">
        <f>작성용!AI1644</f>
        <v>-</v>
      </c>
      <c r="C1647" s="252" t="str">
        <f>작성용!AK1644</f>
        <v>기초자산</v>
      </c>
      <c r="D1647" s="265" t="str">
        <f>작성용!T1644</f>
        <v>사립학교교직원연금공단펀드(기초자산)</v>
      </c>
      <c r="E1647" s="253" t="str">
        <f>작성용!B1644</f>
        <v>아주좋은벤처펀드2.0</v>
      </c>
      <c r="F1647" s="253" t="str">
        <f>작성용!C1644</f>
        <v>재평가</v>
      </c>
      <c r="G1647" s="253" t="str">
        <f>작성용!D1644</f>
        <v>어댑트</v>
      </c>
      <c r="H1647" s="266">
        <f>작성용!E1644</f>
        <v>1101116362323</v>
      </c>
      <c r="I1647" s="253" t="str">
        <f>작성용!F1644</f>
        <v>A01</v>
      </c>
      <c r="J1647" s="253">
        <f>작성용!G1644</f>
        <v>0</v>
      </c>
      <c r="K1647" s="253" t="str">
        <f>작성용!H1644</f>
        <v>-</v>
      </c>
      <c r="L1647" s="253" t="str">
        <f>작성용!N1644</f>
        <v xml:space="preserve">분기 </v>
      </c>
      <c r="M1647" s="265" t="str">
        <f>작성용!U1644</f>
        <v>2024.09.30</v>
      </c>
      <c r="N1647" s="265">
        <f>작성용!V1644</f>
        <v>45643</v>
      </c>
      <c r="O1647" s="265" t="str">
        <f>작성용!W1644</f>
        <v>보고서제공X</v>
      </c>
      <c r="P1647" s="265" t="str">
        <f>작성용!X1644</f>
        <v>-</v>
      </c>
      <c r="Q1647" s="253" t="str">
        <f>작성용!AD1644</f>
        <v>원정우</v>
      </c>
      <c r="R1647" s="267">
        <f>작성용!AE1644</f>
        <v>0</v>
      </c>
      <c r="S1647" s="253" t="str">
        <f>작성용!AF1644</f>
        <v>원정우</v>
      </c>
      <c r="T1647" s="268" t="str">
        <f>작성용!AG1644</f>
        <v>-</v>
      </c>
      <c r="U1647" s="268" t="str">
        <f>작성용!AH1644</f>
        <v>-</v>
      </c>
      <c r="V1647" s="252">
        <f>작성용!AA1644</f>
        <v>202411</v>
      </c>
      <c r="W1647" s="253" t="str">
        <f>작성용!AC1644</f>
        <v>[6]기타기관펀드(기초자산)</v>
      </c>
      <c r="X1647" s="253">
        <f>작성용!O1644</f>
        <v>0</v>
      </c>
      <c r="Y1647" s="253">
        <f>작성용!P1644</f>
        <v>0</v>
      </c>
      <c r="Z1647" s="253">
        <f>작성용!Q1644</f>
        <v>0</v>
      </c>
      <c r="AA1647" s="252" t="str">
        <f>작성용!AJ1644</f>
        <v>-</v>
      </c>
      <c r="AB1647" s="252">
        <f>작성용!AB1644</f>
        <v>0</v>
      </c>
    </row>
    <row r="1648" spans="1:28" s="12" customFormat="1" ht="16.5" hidden="1" customHeight="1" x14ac:dyDescent="0.3">
      <c r="A1648" s="54">
        <f>작성용!AL1645</f>
        <v>1644</v>
      </c>
      <c r="B1648" s="264" t="str">
        <f>작성용!AI1645</f>
        <v>-</v>
      </c>
      <c r="C1648" s="252" t="str">
        <f>작성용!AK1645</f>
        <v>기초자산</v>
      </c>
      <c r="D1648" s="265" t="str">
        <f>작성용!T1645</f>
        <v>사립학교교직원연금공단펀드(기초자산)</v>
      </c>
      <c r="E1648" s="253" t="str">
        <f>작성용!B1645</f>
        <v>아주좋은벤처펀드2.0</v>
      </c>
      <c r="F1648" s="253" t="str">
        <f>작성용!C1645</f>
        <v>재평가</v>
      </c>
      <c r="G1648" s="253" t="str">
        <f>작성용!D1645</f>
        <v>어댑트</v>
      </c>
      <c r="H1648" s="266">
        <f>작성용!E1645</f>
        <v>1101116362323</v>
      </c>
      <c r="I1648" s="253" t="str">
        <f>작성용!F1645</f>
        <v>A07</v>
      </c>
      <c r="J1648" s="253">
        <f>작성용!G1645</f>
        <v>77</v>
      </c>
      <c r="K1648" s="253" t="str">
        <f>작성용!H1645</f>
        <v>-</v>
      </c>
      <c r="L1648" s="253" t="str">
        <f>작성용!N1645</f>
        <v xml:space="preserve">분기 </v>
      </c>
      <c r="M1648" s="265" t="str">
        <f>작성용!U1645</f>
        <v>2024.09.30</v>
      </c>
      <c r="N1648" s="265">
        <f>작성용!V1645</f>
        <v>45643</v>
      </c>
      <c r="O1648" s="265" t="str">
        <f>작성용!W1645</f>
        <v>보고서제공X</v>
      </c>
      <c r="P1648" s="265" t="str">
        <f>작성용!X1645</f>
        <v>-</v>
      </c>
      <c r="Q1648" s="253" t="str">
        <f>작성용!AD1645</f>
        <v>원정우</v>
      </c>
      <c r="R1648" s="267">
        <f>작성용!AE1645</f>
        <v>0</v>
      </c>
      <c r="S1648" s="253" t="str">
        <f>작성용!AF1645</f>
        <v>원정우</v>
      </c>
      <c r="T1648" s="268" t="str">
        <f>작성용!AG1645</f>
        <v>-</v>
      </c>
      <c r="U1648" s="268" t="str">
        <f>작성용!AH1645</f>
        <v>-</v>
      </c>
      <c r="V1648" s="252">
        <f>작성용!AA1645</f>
        <v>202411</v>
      </c>
      <c r="W1648" s="253" t="str">
        <f>작성용!AC1645</f>
        <v>[6]기타기관펀드(기초자산)</v>
      </c>
      <c r="X1648" s="253">
        <f>작성용!O1645</f>
        <v>0</v>
      </c>
      <c r="Y1648" s="253">
        <f>작성용!P1645</f>
        <v>0</v>
      </c>
      <c r="Z1648" s="253">
        <f>작성용!Q1645</f>
        <v>0</v>
      </c>
      <c r="AA1648" s="252" t="str">
        <f>작성용!AJ1645</f>
        <v>-</v>
      </c>
      <c r="AB1648" s="252">
        <f>작성용!AB1645</f>
        <v>0</v>
      </c>
    </row>
    <row r="1649" spans="1:28" s="12" customFormat="1" ht="16.5" hidden="1" customHeight="1" x14ac:dyDescent="0.3">
      <c r="A1649" s="54">
        <f>작성용!AL1646</f>
        <v>1645</v>
      </c>
      <c r="B1649" s="264" t="str">
        <f>작성용!AI1646</f>
        <v>-</v>
      </c>
      <c r="C1649" s="252" t="str">
        <f>작성용!AK1646</f>
        <v>기초자산</v>
      </c>
      <c r="D1649" s="265" t="str">
        <f>작성용!T1646</f>
        <v>사립학교교직원연금공단펀드(기초자산)</v>
      </c>
      <c r="E1649" s="253" t="str">
        <f>작성용!B1646</f>
        <v>아주좋은벤처펀드2.0</v>
      </c>
      <c r="F1649" s="253" t="str">
        <f>작성용!C1646</f>
        <v>재평가</v>
      </c>
      <c r="G1649" s="253" t="str">
        <f>작성용!D1646</f>
        <v>어댑트</v>
      </c>
      <c r="H1649" s="266">
        <f>작성용!E1646</f>
        <v>1101116362323</v>
      </c>
      <c r="I1649" s="253" t="str">
        <f>작성용!F1646</f>
        <v>A07</v>
      </c>
      <c r="J1649" s="253">
        <f>작성용!G1646</f>
        <v>771</v>
      </c>
      <c r="K1649" s="253" t="str">
        <f>작성용!H1646</f>
        <v>-</v>
      </c>
      <c r="L1649" s="253" t="str">
        <f>작성용!N1646</f>
        <v xml:space="preserve">분기 </v>
      </c>
      <c r="M1649" s="265" t="str">
        <f>작성용!U1646</f>
        <v>2024.09.30</v>
      </c>
      <c r="N1649" s="265">
        <f>작성용!V1646</f>
        <v>45643</v>
      </c>
      <c r="O1649" s="265" t="str">
        <f>작성용!W1646</f>
        <v>보고서제공X</v>
      </c>
      <c r="P1649" s="265" t="str">
        <f>작성용!X1646</f>
        <v>-</v>
      </c>
      <c r="Q1649" s="253" t="str">
        <f>작성용!AD1646</f>
        <v>원정우</v>
      </c>
      <c r="R1649" s="267">
        <f>작성용!AE1646</f>
        <v>0</v>
      </c>
      <c r="S1649" s="253" t="str">
        <f>작성용!AF1646</f>
        <v>원정우</v>
      </c>
      <c r="T1649" s="268" t="str">
        <f>작성용!AG1646</f>
        <v>-</v>
      </c>
      <c r="U1649" s="268" t="str">
        <f>작성용!AH1646</f>
        <v>-</v>
      </c>
      <c r="V1649" s="252">
        <f>작성용!AA1646</f>
        <v>202411</v>
      </c>
      <c r="W1649" s="253" t="str">
        <f>작성용!AC1646</f>
        <v>[6]기타기관펀드(기초자산)</v>
      </c>
      <c r="X1649" s="253">
        <f>작성용!O1646</f>
        <v>0</v>
      </c>
      <c r="Y1649" s="253">
        <f>작성용!P1646</f>
        <v>0</v>
      </c>
      <c r="Z1649" s="253">
        <f>작성용!Q1646</f>
        <v>0</v>
      </c>
      <c r="AA1649" s="252" t="str">
        <f>작성용!AJ1646</f>
        <v>-</v>
      </c>
      <c r="AB1649" s="252">
        <f>작성용!AB1646</f>
        <v>0</v>
      </c>
    </row>
    <row r="1650" spans="1:28" s="12" customFormat="1" ht="16.5" hidden="1" customHeight="1" x14ac:dyDescent="0.3">
      <c r="A1650" s="54">
        <f>작성용!AL1647</f>
        <v>1646</v>
      </c>
      <c r="B1650" s="264" t="str">
        <f>작성용!AI1647</f>
        <v>-</v>
      </c>
      <c r="C1650" s="252" t="str">
        <f>작성용!AK1647</f>
        <v>기초자산</v>
      </c>
      <c r="D1650" s="265" t="str">
        <f>작성용!T1647</f>
        <v>사립학교교직원연금공단펀드(기초자산)</v>
      </c>
      <c r="E1650" s="253" t="str">
        <f>작성용!B1647</f>
        <v>아주좋은벤처펀드2.0</v>
      </c>
      <c r="F1650" s="253" t="str">
        <f>작성용!C1647</f>
        <v>재평가</v>
      </c>
      <c r="G1650" s="253" t="str">
        <f>작성용!D1647</f>
        <v>Exo Imaging, Inc.</v>
      </c>
      <c r="H1650" s="266" t="str">
        <f>작성용!E1647</f>
        <v>KBP2020120188</v>
      </c>
      <c r="I1650" s="253" t="str">
        <f>작성용!F1647</f>
        <v>D02</v>
      </c>
      <c r="J1650" s="253">
        <f>작성용!G1647</f>
        <v>77</v>
      </c>
      <c r="K1650" s="253" t="str">
        <f>작성용!H1647</f>
        <v>-</v>
      </c>
      <c r="L1650" s="253" t="str">
        <f>작성용!N1647</f>
        <v xml:space="preserve">분기 </v>
      </c>
      <c r="M1650" s="265" t="str">
        <f>작성용!U1647</f>
        <v>2024.09.30</v>
      </c>
      <c r="N1650" s="265">
        <f>작성용!V1647</f>
        <v>45643</v>
      </c>
      <c r="O1650" s="265" t="str">
        <f>작성용!W1647</f>
        <v>보고서제공X</v>
      </c>
      <c r="P1650" s="265" t="str">
        <f>작성용!X1647</f>
        <v>-</v>
      </c>
      <c r="Q1650" s="253" t="str">
        <f>작성용!AD1647</f>
        <v>원정우</v>
      </c>
      <c r="R1650" s="267">
        <f>작성용!AE1647</f>
        <v>0</v>
      </c>
      <c r="S1650" s="253" t="str">
        <f>작성용!AF1647</f>
        <v>신원준</v>
      </c>
      <c r="T1650" s="268" t="str">
        <f>작성용!AG1647</f>
        <v>-</v>
      </c>
      <c r="U1650" s="268" t="str">
        <f>작성용!AH1647</f>
        <v>-</v>
      </c>
      <c r="V1650" s="252">
        <f>작성용!AA1647</f>
        <v>202411</v>
      </c>
      <c r="W1650" s="253" t="str">
        <f>작성용!AC1647</f>
        <v>[6]기타기관펀드(기초자산)</v>
      </c>
      <c r="X1650" s="253">
        <f>작성용!O1647</f>
        <v>0</v>
      </c>
      <c r="Y1650" s="253">
        <f>작성용!P1647</f>
        <v>0</v>
      </c>
      <c r="Z1650" s="253">
        <f>작성용!Q1647</f>
        <v>0</v>
      </c>
      <c r="AA1650" s="252" t="str">
        <f>작성용!AJ1647</f>
        <v>-</v>
      </c>
      <c r="AB1650" s="252">
        <f>작성용!AB1647</f>
        <v>0</v>
      </c>
    </row>
    <row r="1651" spans="1:28" s="12" customFormat="1" ht="16.5" hidden="1" customHeight="1" x14ac:dyDescent="0.3">
      <c r="A1651" s="54">
        <f>작성용!AL1648</f>
        <v>1647</v>
      </c>
      <c r="B1651" s="264" t="str">
        <f>작성용!AI1648</f>
        <v>-</v>
      </c>
      <c r="C1651" s="252" t="str">
        <f>작성용!AK1648</f>
        <v>기초자산</v>
      </c>
      <c r="D1651" s="265" t="str">
        <f>작성용!T1648</f>
        <v>사립학교교직원연금공단펀드(기초자산)</v>
      </c>
      <c r="E1651" s="253" t="str">
        <f>작성용!B1648</f>
        <v>아주좋은벤처펀드2.0</v>
      </c>
      <c r="F1651" s="253" t="str">
        <f>작성용!C1648</f>
        <v>재평가</v>
      </c>
      <c r="G1651" s="253" t="str">
        <f>작성용!D1648</f>
        <v>테라웨이브</v>
      </c>
      <c r="H1651" s="266">
        <f>작성용!E1648</f>
        <v>1101116595742</v>
      </c>
      <c r="I1651" s="253" t="str">
        <f>작성용!F1648</f>
        <v>D02</v>
      </c>
      <c r="J1651" s="253">
        <f>작성용!G1648</f>
        <v>77</v>
      </c>
      <c r="K1651" s="253" t="str">
        <f>작성용!H1648</f>
        <v>-</v>
      </c>
      <c r="L1651" s="253" t="str">
        <f>작성용!N1648</f>
        <v xml:space="preserve">분기 </v>
      </c>
      <c r="M1651" s="265" t="str">
        <f>작성용!U1648</f>
        <v>2024.09.30</v>
      </c>
      <c r="N1651" s="265">
        <f>작성용!V1648</f>
        <v>45643</v>
      </c>
      <c r="O1651" s="265" t="str">
        <f>작성용!W1648</f>
        <v>보고서제공X</v>
      </c>
      <c r="P1651" s="265" t="str">
        <f>작성용!X1648</f>
        <v>-</v>
      </c>
      <c r="Q1651" s="253" t="str">
        <f>작성용!AD1648</f>
        <v>오영석</v>
      </c>
      <c r="R1651" s="267">
        <f>작성용!AE1648</f>
        <v>0</v>
      </c>
      <c r="S1651" s="253" t="str">
        <f>작성용!AF1648</f>
        <v>오영석</v>
      </c>
      <c r="T1651" s="268" t="str">
        <f>작성용!AG1648</f>
        <v>-</v>
      </c>
      <c r="U1651" s="268" t="str">
        <f>작성용!AH1648</f>
        <v>-</v>
      </c>
      <c r="V1651" s="252">
        <f>작성용!AA1648</f>
        <v>202411</v>
      </c>
      <c r="W1651" s="253" t="str">
        <f>작성용!AC1648</f>
        <v>[6]기타기관펀드(기초자산)</v>
      </c>
      <c r="X1651" s="253">
        <f>작성용!O1648</f>
        <v>0</v>
      </c>
      <c r="Y1651" s="253">
        <f>작성용!P1648</f>
        <v>0</v>
      </c>
      <c r="Z1651" s="253">
        <f>작성용!Q1648</f>
        <v>0</v>
      </c>
      <c r="AA1651" s="252" t="str">
        <f>작성용!AJ1648</f>
        <v>-</v>
      </c>
      <c r="AB1651" s="252">
        <f>작성용!AB1648</f>
        <v>0</v>
      </c>
    </row>
    <row r="1652" spans="1:28" s="12" customFormat="1" ht="16.5" hidden="1" customHeight="1" x14ac:dyDescent="0.3">
      <c r="A1652" s="54">
        <f>작성용!AL1649</f>
        <v>1648</v>
      </c>
      <c r="B1652" s="264" t="str">
        <f>작성용!AI1649</f>
        <v>-</v>
      </c>
      <c r="C1652" s="252" t="str">
        <f>작성용!AK1649</f>
        <v>기초자산</v>
      </c>
      <c r="D1652" s="265" t="str">
        <f>작성용!T1649</f>
        <v>사립학교교직원연금공단펀드(기초자산)</v>
      </c>
      <c r="E1652" s="253" t="str">
        <f>작성용!B1649</f>
        <v>아주좋은벤처펀드2.0</v>
      </c>
      <c r="F1652" s="253" t="str">
        <f>작성용!C1649</f>
        <v>재평가</v>
      </c>
      <c r="G1652" s="253" t="str">
        <f>작성용!D1649</f>
        <v>인벤티지랩</v>
      </c>
      <c r="H1652" s="266">
        <f>작성용!E1649</f>
        <v>1311110409481</v>
      </c>
      <c r="I1652" s="253" t="str">
        <f>작성용!F1649</f>
        <v>D02</v>
      </c>
      <c r="J1652" s="253">
        <f>작성용!G1649</f>
        <v>2</v>
      </c>
      <c r="K1652" s="253" t="str">
        <f>작성용!H1649</f>
        <v>-</v>
      </c>
      <c r="L1652" s="253" t="str">
        <f>작성용!N1649</f>
        <v xml:space="preserve">분기 </v>
      </c>
      <c r="M1652" s="265" t="str">
        <f>작성용!U1649</f>
        <v>2024.09.30</v>
      </c>
      <c r="N1652" s="265">
        <f>작성용!V1649</f>
        <v>45643</v>
      </c>
      <c r="O1652" s="265" t="str">
        <f>작성용!W1649</f>
        <v>보고서제공X</v>
      </c>
      <c r="P1652" s="265" t="str">
        <f>작성용!X1649</f>
        <v>-</v>
      </c>
      <c r="Q1652" s="253" t="str">
        <f>작성용!AD1649</f>
        <v>상장</v>
      </c>
      <c r="R1652" s="267">
        <f>작성용!AE1649</f>
        <v>0</v>
      </c>
      <c r="S1652" s="253" t="str">
        <f>작성용!AF1649</f>
        <v>상장</v>
      </c>
      <c r="T1652" s="268" t="str">
        <f>작성용!AG1649</f>
        <v>-</v>
      </c>
      <c r="U1652" s="268" t="str">
        <f>작성용!AH1649</f>
        <v>-</v>
      </c>
      <c r="V1652" s="252">
        <f>작성용!AA1649</f>
        <v>202411</v>
      </c>
      <c r="W1652" s="253" t="str">
        <f>작성용!AC1649</f>
        <v>[6]기타기관펀드(기초자산)</v>
      </c>
      <c r="X1652" s="253">
        <f>작성용!O1649</f>
        <v>0</v>
      </c>
      <c r="Y1652" s="253">
        <f>작성용!P1649</f>
        <v>0</v>
      </c>
      <c r="Z1652" s="253">
        <f>작성용!Q1649</f>
        <v>0</v>
      </c>
      <c r="AA1652" s="252" t="str">
        <f>작성용!AJ1649</f>
        <v>-</v>
      </c>
      <c r="AB1652" s="252">
        <f>작성용!AB1649</f>
        <v>0</v>
      </c>
    </row>
    <row r="1653" spans="1:28" s="12" customFormat="1" ht="16.5" hidden="1" customHeight="1" x14ac:dyDescent="0.3">
      <c r="A1653" s="54">
        <f>작성용!AL1650</f>
        <v>1649</v>
      </c>
      <c r="B1653" s="264" t="str">
        <f>작성용!AI1650</f>
        <v>-</v>
      </c>
      <c r="C1653" s="252" t="str">
        <f>작성용!AK1650</f>
        <v>기초자산</v>
      </c>
      <c r="D1653" s="265" t="str">
        <f>작성용!T1650</f>
        <v>사립학교교직원연금공단펀드(기초자산)</v>
      </c>
      <c r="E1653" s="253" t="str">
        <f>작성용!B1650</f>
        <v>아주좋은벤처펀드2.0</v>
      </c>
      <c r="F1653" s="253" t="str">
        <f>작성용!C1650</f>
        <v>재평가</v>
      </c>
      <c r="G1653" s="253" t="str">
        <f>작성용!D1650</f>
        <v>코비스테크놀로지</v>
      </c>
      <c r="H1653" s="266">
        <f>작성용!E1650</f>
        <v>1101112885949</v>
      </c>
      <c r="I1653" s="253" t="str">
        <f>작성용!F1650</f>
        <v>A07</v>
      </c>
      <c r="J1653" s="253">
        <f>작성용!G1650</f>
        <v>77</v>
      </c>
      <c r="K1653" s="253" t="str">
        <f>작성용!H1650</f>
        <v>-</v>
      </c>
      <c r="L1653" s="253" t="str">
        <f>작성용!N1650</f>
        <v xml:space="preserve">분기 </v>
      </c>
      <c r="M1653" s="265" t="str">
        <f>작성용!U1650</f>
        <v>2024.09.30</v>
      </c>
      <c r="N1653" s="265">
        <f>작성용!V1650</f>
        <v>45643</v>
      </c>
      <c r="O1653" s="265" t="str">
        <f>작성용!W1650</f>
        <v>보고서제공X</v>
      </c>
      <c r="P1653" s="265" t="str">
        <f>작성용!X1650</f>
        <v>-</v>
      </c>
      <c r="Q1653" s="253" t="str">
        <f>작성용!AD1650</f>
        <v>이진주</v>
      </c>
      <c r="R1653" s="267">
        <f>작성용!AE1650</f>
        <v>0</v>
      </c>
      <c r="S1653" s="253" t="str">
        <f>작성용!AF1650</f>
        <v>이진주</v>
      </c>
      <c r="T1653" s="268" t="str">
        <f>작성용!AG1650</f>
        <v>-</v>
      </c>
      <c r="U1653" s="268" t="str">
        <f>작성용!AH1650</f>
        <v>-</v>
      </c>
      <c r="V1653" s="252">
        <f>작성용!AA1650</f>
        <v>202411</v>
      </c>
      <c r="W1653" s="253" t="str">
        <f>작성용!AC1650</f>
        <v>[6]기타기관펀드(기초자산)</v>
      </c>
      <c r="X1653" s="253">
        <f>작성용!O1650</f>
        <v>0</v>
      </c>
      <c r="Y1653" s="253">
        <f>작성용!P1650</f>
        <v>0</v>
      </c>
      <c r="Z1653" s="253">
        <f>작성용!Q1650</f>
        <v>0</v>
      </c>
      <c r="AA1653" s="252" t="str">
        <f>작성용!AJ1650</f>
        <v>-</v>
      </c>
      <c r="AB1653" s="252">
        <f>작성용!AB1650</f>
        <v>0</v>
      </c>
    </row>
    <row r="1654" spans="1:28" s="12" customFormat="1" ht="16.5" hidden="1" customHeight="1" x14ac:dyDescent="0.3">
      <c r="A1654" s="54">
        <f>작성용!AL1651</f>
        <v>1650</v>
      </c>
      <c r="B1654" s="264" t="str">
        <f>작성용!AI1651</f>
        <v>-</v>
      </c>
      <c r="C1654" s="252" t="str">
        <f>작성용!AK1651</f>
        <v>기초자산</v>
      </c>
      <c r="D1654" s="265" t="str">
        <f>작성용!T1651</f>
        <v>사립학교교직원연금공단펀드(기초자산)</v>
      </c>
      <c r="E1654" s="253" t="str">
        <f>작성용!B1651</f>
        <v>아주좋은벤처펀드2.0</v>
      </c>
      <c r="F1654" s="253" t="str">
        <f>작성용!C1651</f>
        <v>재평가</v>
      </c>
      <c r="G1654" s="253" t="str">
        <f>작성용!D1651</f>
        <v>우수티엠엠</v>
      </c>
      <c r="H1654" s="266">
        <f>작성용!E1651</f>
        <v>2301110290731</v>
      </c>
      <c r="I1654" s="253" t="str">
        <f>작성용!F1651</f>
        <v>D02</v>
      </c>
      <c r="J1654" s="253">
        <f>작성용!G1651</f>
        <v>77</v>
      </c>
      <c r="K1654" s="253" t="str">
        <f>작성용!H1651</f>
        <v>-</v>
      </c>
      <c r="L1654" s="253" t="str">
        <f>작성용!N1651</f>
        <v xml:space="preserve">분기 </v>
      </c>
      <c r="M1654" s="265" t="str">
        <f>작성용!U1651</f>
        <v>2024.09.30</v>
      </c>
      <c r="N1654" s="265">
        <f>작성용!V1651</f>
        <v>45643</v>
      </c>
      <c r="O1654" s="265" t="str">
        <f>작성용!W1651</f>
        <v>보고서제공X</v>
      </c>
      <c r="P1654" s="265" t="str">
        <f>작성용!X1651</f>
        <v>-</v>
      </c>
      <c r="Q1654" s="253" t="str">
        <f>작성용!AD1651</f>
        <v>윤광일</v>
      </c>
      <c r="R1654" s="267">
        <f>작성용!AE1651</f>
        <v>0</v>
      </c>
      <c r="S1654" s="253" t="str">
        <f>작성용!AF1651</f>
        <v>윤광일</v>
      </c>
      <c r="T1654" s="268" t="str">
        <f>작성용!AG1651</f>
        <v>-</v>
      </c>
      <c r="U1654" s="268" t="str">
        <f>작성용!AH1651</f>
        <v>-</v>
      </c>
      <c r="V1654" s="252">
        <f>작성용!AA1651</f>
        <v>202411</v>
      </c>
      <c r="W1654" s="253" t="str">
        <f>작성용!AC1651</f>
        <v>[6]기타기관펀드(기초자산)</v>
      </c>
      <c r="X1654" s="253">
        <f>작성용!O1651</f>
        <v>0</v>
      </c>
      <c r="Y1654" s="253">
        <f>작성용!P1651</f>
        <v>0</v>
      </c>
      <c r="Z1654" s="253">
        <f>작성용!Q1651</f>
        <v>0</v>
      </c>
      <c r="AA1654" s="252" t="str">
        <f>작성용!AJ1651</f>
        <v>-</v>
      </c>
      <c r="AB1654" s="252">
        <f>작성용!AB1651</f>
        <v>0</v>
      </c>
    </row>
    <row r="1655" spans="1:28" s="12" customFormat="1" ht="16.5" hidden="1" customHeight="1" x14ac:dyDescent="0.3">
      <c r="A1655" s="54">
        <f>작성용!AL1652</f>
        <v>1651</v>
      </c>
      <c r="B1655" s="264" t="str">
        <f>작성용!AI1652</f>
        <v>-</v>
      </c>
      <c r="C1655" s="252" t="str">
        <f>작성용!AK1652</f>
        <v>기초자산</v>
      </c>
      <c r="D1655" s="265" t="str">
        <f>작성용!T1652</f>
        <v>사립학교교직원연금공단펀드(기초자산)</v>
      </c>
      <c r="E1655" s="253" t="str">
        <f>작성용!B1652</f>
        <v>아주좋은벤처펀드2.0</v>
      </c>
      <c r="F1655" s="253" t="str">
        <f>작성용!C1652</f>
        <v>재평가</v>
      </c>
      <c r="G1655" s="253" t="str">
        <f>작성용!D1652</f>
        <v>프라임마스코리아</v>
      </c>
      <c r="H1655" s="266">
        <f>작성용!E1652</f>
        <v>1101118519360</v>
      </c>
      <c r="I1655" s="253" t="str">
        <f>작성용!F1652</f>
        <v>D06</v>
      </c>
      <c r="J1655" s="253">
        <f>작성용!G1652</f>
        <v>77</v>
      </c>
      <c r="K1655" s="253" t="str">
        <f>작성용!H1652</f>
        <v>-</v>
      </c>
      <c r="L1655" s="253" t="str">
        <f>작성용!N1652</f>
        <v xml:space="preserve">분기 </v>
      </c>
      <c r="M1655" s="265" t="str">
        <f>작성용!U1652</f>
        <v>2024.09.30</v>
      </c>
      <c r="N1655" s="265">
        <f>작성용!V1652</f>
        <v>45643</v>
      </c>
      <c r="O1655" s="265" t="str">
        <f>작성용!W1652</f>
        <v>보고서제공X</v>
      </c>
      <c r="P1655" s="265" t="str">
        <f>작성용!X1652</f>
        <v>-</v>
      </c>
      <c r="Q1655" s="253" t="str">
        <f>작성용!AD1652</f>
        <v>원정우</v>
      </c>
      <c r="R1655" s="267">
        <f>작성용!AE1652</f>
        <v>0</v>
      </c>
      <c r="S1655" s="253" t="str">
        <f>작성용!AF1652</f>
        <v>원정우</v>
      </c>
      <c r="T1655" s="268" t="str">
        <f>작성용!AG1652</f>
        <v>-</v>
      </c>
      <c r="U1655" s="268" t="str">
        <f>작성용!AH1652</f>
        <v>-</v>
      </c>
      <c r="V1655" s="252">
        <f>작성용!AA1652</f>
        <v>202411</v>
      </c>
      <c r="W1655" s="253" t="str">
        <f>작성용!AC1652</f>
        <v>[6]기타기관펀드(기초자산)</v>
      </c>
      <c r="X1655" s="253">
        <f>작성용!O1652</f>
        <v>0</v>
      </c>
      <c r="Y1655" s="253">
        <f>작성용!P1652</f>
        <v>0</v>
      </c>
      <c r="Z1655" s="253">
        <f>작성용!Q1652</f>
        <v>0</v>
      </c>
      <c r="AA1655" s="252" t="str">
        <f>작성용!AJ1652</f>
        <v>-</v>
      </c>
      <c r="AB1655" s="252">
        <f>작성용!AB1652</f>
        <v>0</v>
      </c>
    </row>
    <row r="1656" spans="1:28" s="12" customFormat="1" ht="16.5" hidden="1" customHeight="1" x14ac:dyDescent="0.3">
      <c r="A1656" s="54">
        <f>작성용!AL1653</f>
        <v>1652</v>
      </c>
      <c r="B1656" s="264" t="str">
        <f>작성용!AI1653</f>
        <v>-</v>
      </c>
      <c r="C1656" s="252" t="str">
        <f>작성용!AK1653</f>
        <v>기초자산</v>
      </c>
      <c r="D1656" s="265" t="str">
        <f>작성용!T1653</f>
        <v>사립학교교직원연금공단펀드(기초자산)</v>
      </c>
      <c r="E1656" s="253" t="str">
        <f>작성용!B1653</f>
        <v>맥쿼리코리아오퍼튜니티즈사모투자제5호</v>
      </c>
      <c r="F1656" s="253" t="str">
        <f>작성용!C1653</f>
        <v>재평가</v>
      </c>
      <c r="G1656" s="253" t="str">
        <f>작성용!D1653</f>
        <v>엘지씨엔에스</v>
      </c>
      <c r="H1656" s="266">
        <f>작성용!E1653</f>
        <v>1101110516695</v>
      </c>
      <c r="I1656" s="253" t="str">
        <f>작성용!F1653</f>
        <v>A01</v>
      </c>
      <c r="J1656" s="253">
        <f>작성용!G1653</f>
        <v>0</v>
      </c>
      <c r="K1656" s="253" t="str">
        <f>작성용!H1653</f>
        <v>-</v>
      </c>
      <c r="L1656" s="253" t="str">
        <f>작성용!N1653</f>
        <v>분기</v>
      </c>
      <c r="M1656" s="265" t="str">
        <f>작성용!U1653</f>
        <v>2024.09.30</v>
      </c>
      <c r="N1656" s="265">
        <f>작성용!V1653</f>
        <v>45643</v>
      </c>
      <c r="O1656" s="265" t="str">
        <f>작성용!W1653</f>
        <v>보고서제공X</v>
      </c>
      <c r="P1656" s="265" t="str">
        <f>작성용!X1653</f>
        <v>-</v>
      </c>
      <c r="Q1656" s="253" t="str">
        <f>작성용!AD1653</f>
        <v>조현우</v>
      </c>
      <c r="R1656" s="267">
        <f>작성용!AE1653</f>
        <v>0.4</v>
      </c>
      <c r="S1656" s="253" t="str">
        <f>작성용!AF1653</f>
        <v>조현우</v>
      </c>
      <c r="T1656" s="268" t="str">
        <f>작성용!AG1653</f>
        <v>-</v>
      </c>
      <c r="U1656" s="268" t="str">
        <f>작성용!AH1653</f>
        <v>-</v>
      </c>
      <c r="V1656" s="252">
        <f>작성용!AA1653</f>
        <v>202411</v>
      </c>
      <c r="W1656" s="253" t="str">
        <f>작성용!AC1653</f>
        <v>[6]기타기관펀드(기초자산)</v>
      </c>
      <c r="X1656" s="253">
        <f>작성용!O1653</f>
        <v>0</v>
      </c>
      <c r="Y1656" s="253">
        <f>작성용!P1653</f>
        <v>0</v>
      </c>
      <c r="Z1656" s="253">
        <f>작성용!Q1653</f>
        <v>0</v>
      </c>
      <c r="AA1656" s="252" t="str">
        <f>작성용!AJ1653</f>
        <v>-</v>
      </c>
      <c r="AB1656" s="252">
        <f>작성용!AB1653</f>
        <v>0</v>
      </c>
    </row>
    <row r="1657" spans="1:28" s="12" customFormat="1" ht="16.5" hidden="1" customHeight="1" x14ac:dyDescent="0.3">
      <c r="A1657" s="54">
        <f>작성용!AL1654</f>
        <v>1653</v>
      </c>
      <c r="B1657" s="264" t="str">
        <f>작성용!AI1654</f>
        <v>-</v>
      </c>
      <c r="C1657" s="252" t="str">
        <f>작성용!AK1654</f>
        <v>기초자산</v>
      </c>
      <c r="D1657" s="265" t="str">
        <f>작성용!T1654</f>
        <v>사립학교교직원연금공단펀드(기초자산)</v>
      </c>
      <c r="E1657" s="253" t="str">
        <f>작성용!B1654</f>
        <v>맥쿼리코리아오퍼튜니티즈사모투자제5호</v>
      </c>
      <c r="F1657" s="253" t="str">
        <f>작성용!C1654</f>
        <v>재평가</v>
      </c>
      <c r="G1657" s="253" t="str">
        <f>작성용!D1654</f>
        <v>어프로티움(구,덕양)</v>
      </c>
      <c r="H1657" s="266">
        <f>작성용!E1654</f>
        <v>1812110002530</v>
      </c>
      <c r="I1657" s="253" t="str">
        <f>작성용!F1654</f>
        <v>A01</v>
      </c>
      <c r="J1657" s="253">
        <f>작성용!G1654</f>
        <v>0</v>
      </c>
      <c r="K1657" s="253" t="str">
        <f>작성용!H1654</f>
        <v>-</v>
      </c>
      <c r="L1657" s="253" t="str">
        <f>작성용!N1654</f>
        <v>분기</v>
      </c>
      <c r="M1657" s="265" t="str">
        <f>작성용!U1654</f>
        <v>2024.09.30</v>
      </c>
      <c r="N1657" s="265">
        <f>작성용!V1654</f>
        <v>45643</v>
      </c>
      <c r="O1657" s="265" t="str">
        <f>작성용!W1654</f>
        <v>보고서제공X</v>
      </c>
      <c r="P1657" s="265" t="str">
        <f>작성용!X1654</f>
        <v>-</v>
      </c>
      <c r="Q1657" s="253" t="str">
        <f>작성용!AD1654</f>
        <v>정은채</v>
      </c>
      <c r="R1657" s="267">
        <f>작성용!AE1654</f>
        <v>0.4</v>
      </c>
      <c r="S1657" s="253" t="str">
        <f>작성용!AF1654</f>
        <v>정은채</v>
      </c>
      <c r="T1657" s="268" t="str">
        <f>작성용!AG1654</f>
        <v>-</v>
      </c>
      <c r="U1657" s="268" t="str">
        <f>작성용!AH1654</f>
        <v>-</v>
      </c>
      <c r="V1657" s="252">
        <f>작성용!AA1654</f>
        <v>202411</v>
      </c>
      <c r="W1657" s="253" t="str">
        <f>작성용!AC1654</f>
        <v>[6]기타기관펀드(기초자산)</v>
      </c>
      <c r="X1657" s="253">
        <f>작성용!O1654</f>
        <v>0</v>
      </c>
      <c r="Y1657" s="253">
        <f>작성용!P1654</f>
        <v>0</v>
      </c>
      <c r="Z1657" s="253">
        <f>작성용!Q1654</f>
        <v>0</v>
      </c>
      <c r="AA1657" s="252" t="str">
        <f>작성용!AJ1654</f>
        <v>-</v>
      </c>
      <c r="AB1657" s="252">
        <f>작성용!AB1654</f>
        <v>0</v>
      </c>
    </row>
    <row r="1658" spans="1:28" s="12" customFormat="1" ht="16.5" hidden="1" customHeight="1" x14ac:dyDescent="0.3">
      <c r="A1658" s="54">
        <f>작성용!AL1655</f>
        <v>1654</v>
      </c>
      <c r="B1658" s="264" t="str">
        <f>작성용!AI1655</f>
        <v>-</v>
      </c>
      <c r="C1658" s="252" t="str">
        <f>작성용!AK1655</f>
        <v>기초자산</v>
      </c>
      <c r="D1658" s="265" t="str">
        <f>작성용!T1655</f>
        <v>사립학교교직원연금공단펀드(기초자산)</v>
      </c>
      <c r="E1658" s="253" t="str">
        <f>작성용!B1655</f>
        <v>맥쿼리코리아오퍼튜니티즈사모투자제5호</v>
      </c>
      <c r="F1658" s="253" t="str">
        <f>작성용!C1655</f>
        <v>재평가</v>
      </c>
      <c r="G1658" s="253" t="str">
        <f>작성용!D1655</f>
        <v>에스앤아이코퍼레이션(구,에스앤아이엣스퍼트)</v>
      </c>
      <c r="H1658" s="266">
        <f>작성용!E1655</f>
        <v>1101118041537</v>
      </c>
      <c r="I1658" s="253" t="str">
        <f>작성용!F1655</f>
        <v>A01</v>
      </c>
      <c r="J1658" s="253">
        <f>작성용!G1655</f>
        <v>0</v>
      </c>
      <c r="K1658" s="253" t="str">
        <f>작성용!H1655</f>
        <v>-</v>
      </c>
      <c r="L1658" s="253" t="str">
        <f>작성용!N1655</f>
        <v>분기</v>
      </c>
      <c r="M1658" s="265" t="str">
        <f>작성용!U1655</f>
        <v>2024.09.30</v>
      </c>
      <c r="N1658" s="265">
        <f>작성용!V1655</f>
        <v>45643</v>
      </c>
      <c r="O1658" s="265" t="str">
        <f>작성용!W1655</f>
        <v>보고서제공X</v>
      </c>
      <c r="P1658" s="265" t="str">
        <f>작성용!X1655</f>
        <v>-</v>
      </c>
      <c r="Q1658" s="253" t="str">
        <f>작성용!AD1655</f>
        <v>서동현</v>
      </c>
      <c r="R1658" s="267">
        <f>작성용!AE1655</f>
        <v>0.4</v>
      </c>
      <c r="S1658" s="253" t="str">
        <f>작성용!AF1655</f>
        <v>서동현</v>
      </c>
      <c r="T1658" s="268" t="str">
        <f>작성용!AG1655</f>
        <v>-</v>
      </c>
      <c r="U1658" s="268" t="str">
        <f>작성용!AH1655</f>
        <v>-</v>
      </c>
      <c r="V1658" s="252">
        <f>작성용!AA1655</f>
        <v>202411</v>
      </c>
      <c r="W1658" s="253" t="str">
        <f>작성용!AC1655</f>
        <v>[6]기타기관펀드(기초자산)</v>
      </c>
      <c r="X1658" s="253">
        <f>작성용!O1655</f>
        <v>0</v>
      </c>
      <c r="Y1658" s="253">
        <f>작성용!P1655</f>
        <v>0</v>
      </c>
      <c r="Z1658" s="253">
        <f>작성용!Q1655</f>
        <v>0</v>
      </c>
      <c r="AA1658" s="252" t="str">
        <f>작성용!AJ1655</f>
        <v>-</v>
      </c>
      <c r="AB1658" s="252">
        <f>작성용!AB1655</f>
        <v>0</v>
      </c>
    </row>
    <row r="1659" spans="1:28" s="12" customFormat="1" ht="16.5" hidden="1" customHeight="1" x14ac:dyDescent="0.3">
      <c r="A1659" s="54">
        <f>작성용!AL1656</f>
        <v>1655</v>
      </c>
      <c r="B1659" s="264" t="str">
        <f>작성용!AI1656</f>
        <v>-</v>
      </c>
      <c r="C1659" s="252" t="str">
        <f>작성용!AK1656</f>
        <v>기초자산</v>
      </c>
      <c r="D1659" s="265" t="str">
        <f>작성용!T1656</f>
        <v>사립학교교직원연금공단펀드(기초자산)</v>
      </c>
      <c r="E1659" s="253" t="str">
        <f>작성용!B1656</f>
        <v>맥쿼리코리아오퍼튜니티즈사모투자제5호</v>
      </c>
      <c r="F1659" s="253" t="str">
        <f>작성용!C1656</f>
        <v>재평가</v>
      </c>
      <c r="G1659" s="253" t="str">
        <f>작성용!D1656</f>
        <v>이동의즐거움(구,로카모빌리티)</v>
      </c>
      <c r="H1659" s="266">
        <f>작성용!E1656</f>
        <v>1311110241776</v>
      </c>
      <c r="I1659" s="253" t="str">
        <f>작성용!F1656</f>
        <v>A01</v>
      </c>
      <c r="J1659" s="253">
        <f>작성용!G1656</f>
        <v>0</v>
      </c>
      <c r="K1659" s="253" t="str">
        <f>작성용!H1656</f>
        <v>-</v>
      </c>
      <c r="L1659" s="253" t="str">
        <f>작성용!N1656</f>
        <v>분기</v>
      </c>
      <c r="M1659" s="265" t="str">
        <f>작성용!U1656</f>
        <v>2024.09.30</v>
      </c>
      <c r="N1659" s="265">
        <f>작성용!V1656</f>
        <v>45643</v>
      </c>
      <c r="O1659" s="265" t="str">
        <f>작성용!W1656</f>
        <v>보고서제공X</v>
      </c>
      <c r="P1659" s="265" t="str">
        <f>작성용!X1656</f>
        <v>-</v>
      </c>
      <c r="Q1659" s="253" t="str">
        <f>작성용!AD1656</f>
        <v>정재형</v>
      </c>
      <c r="R1659" s="267">
        <f>작성용!AE1656</f>
        <v>0</v>
      </c>
      <c r="S1659" s="253" t="str">
        <f>작성용!AF1656</f>
        <v>정재형</v>
      </c>
      <c r="T1659" s="268" t="str">
        <f>작성용!AG1656</f>
        <v>-</v>
      </c>
      <c r="U1659" s="268" t="str">
        <f>작성용!AH1656</f>
        <v>-</v>
      </c>
      <c r="V1659" s="252">
        <f>작성용!AA1656</f>
        <v>202411</v>
      </c>
      <c r="W1659" s="253" t="str">
        <f>작성용!AC1656</f>
        <v>[6]기타기관펀드(기초자산)</v>
      </c>
      <c r="X1659" s="253">
        <f>작성용!O1656</f>
        <v>0</v>
      </c>
      <c r="Y1659" s="253">
        <f>작성용!P1656</f>
        <v>0</v>
      </c>
      <c r="Z1659" s="253">
        <f>작성용!Q1656</f>
        <v>0</v>
      </c>
      <c r="AA1659" s="252" t="str">
        <f>작성용!AJ1656</f>
        <v>-</v>
      </c>
      <c r="AB1659" s="252">
        <f>작성용!AB1656</f>
        <v>0</v>
      </c>
    </row>
    <row r="1660" spans="1:28" s="12" customFormat="1" ht="16.5" hidden="1" customHeight="1" x14ac:dyDescent="0.3">
      <c r="A1660" s="54">
        <f>작성용!AL1657</f>
        <v>1656</v>
      </c>
      <c r="B1660" s="264" t="str">
        <f>작성용!AI1657</f>
        <v>-</v>
      </c>
      <c r="C1660" s="252" t="str">
        <f>작성용!AK1657</f>
        <v>기초자산</v>
      </c>
      <c r="D1660" s="265" t="str">
        <f>작성용!T1657</f>
        <v>사립학교교직원연금공단펀드(기초자산)</v>
      </c>
      <c r="E1660" s="253" t="str">
        <f>작성용!B1657</f>
        <v>맥쿼리코리아오퍼튜니티즈사모투자제5호</v>
      </c>
      <c r="F1660" s="253" t="str">
        <f>작성용!C1657</f>
        <v>재평가</v>
      </c>
      <c r="G1660" s="253" t="str">
        <f>작성용!D1657</f>
        <v>이동의즐거움(구,로카모빌리티)</v>
      </c>
      <c r="H1660" s="266">
        <f>작성용!E1657</f>
        <v>1311110241776</v>
      </c>
      <c r="I1660" s="253" t="str">
        <f>작성용!F1657</f>
        <v>A04</v>
      </c>
      <c r="J1660" s="253">
        <f>작성용!G1657</f>
        <v>0</v>
      </c>
      <c r="K1660" s="253" t="str">
        <f>작성용!H1657</f>
        <v>-</v>
      </c>
      <c r="L1660" s="253" t="str">
        <f>작성용!N1657</f>
        <v>분기</v>
      </c>
      <c r="M1660" s="265" t="str">
        <f>작성용!U1657</f>
        <v>2024.09.30</v>
      </c>
      <c r="N1660" s="265">
        <f>작성용!V1657</f>
        <v>45643</v>
      </c>
      <c r="O1660" s="265" t="str">
        <f>작성용!W1657</f>
        <v>보고서제공X</v>
      </c>
      <c r="P1660" s="265" t="str">
        <f>작성용!X1657</f>
        <v>-</v>
      </c>
      <c r="Q1660" s="253" t="str">
        <f>작성용!AD1657</f>
        <v>정재형</v>
      </c>
      <c r="R1660" s="267">
        <f>작성용!AE1657</f>
        <v>0</v>
      </c>
      <c r="S1660" s="253" t="str">
        <f>작성용!AF1657</f>
        <v>정재형</v>
      </c>
      <c r="T1660" s="268" t="str">
        <f>작성용!AG1657</f>
        <v>-</v>
      </c>
      <c r="U1660" s="268" t="str">
        <f>작성용!AH1657</f>
        <v>-</v>
      </c>
      <c r="V1660" s="252">
        <f>작성용!AA1657</f>
        <v>202411</v>
      </c>
      <c r="W1660" s="253" t="str">
        <f>작성용!AC1657</f>
        <v>[6]기타기관펀드(기초자산)</v>
      </c>
      <c r="X1660" s="253">
        <f>작성용!O1657</f>
        <v>0</v>
      </c>
      <c r="Y1660" s="253">
        <f>작성용!P1657</f>
        <v>0</v>
      </c>
      <c r="Z1660" s="253">
        <f>작성용!Q1657</f>
        <v>0</v>
      </c>
      <c r="AA1660" s="252" t="str">
        <f>작성용!AJ1657</f>
        <v>-</v>
      </c>
      <c r="AB1660" s="252">
        <f>작성용!AB1657</f>
        <v>0</v>
      </c>
    </row>
    <row r="1661" spans="1:28" s="12" customFormat="1" ht="16.5" hidden="1" customHeight="1" x14ac:dyDescent="0.3">
      <c r="A1661" s="54">
        <f>작성용!AL1658</f>
        <v>1657</v>
      </c>
      <c r="B1661" s="264" t="str">
        <f>작성용!AI1658</f>
        <v>상장폐지시까지 주권매매거래정지 대상으로 평가진행</v>
      </c>
      <c r="C1661" s="252" t="str">
        <f>작성용!AK1658</f>
        <v>기초자산</v>
      </c>
      <c r="D1661" s="265" t="str">
        <f>작성용!T1658</f>
        <v>사립학교교직원연금공단펀드(기초자산)</v>
      </c>
      <c r="E1661" s="253" t="str">
        <f>작성용!B1658</f>
        <v>엠비케이파트너스오호의이사모투자</v>
      </c>
      <c r="F1661" s="253" t="str">
        <f>작성용!C1658</f>
        <v>재평가</v>
      </c>
      <c r="G1661" s="253" t="str">
        <f>작성용!D1658</f>
        <v>커넥트웨이브(구,코리아센터)</v>
      </c>
      <c r="H1661" s="266">
        <f>작성용!E1658</f>
        <v>1101111849714</v>
      </c>
      <c r="I1661" s="253" t="str">
        <f>작성용!F1658</f>
        <v>D03</v>
      </c>
      <c r="J1661" s="253">
        <f>작성용!G1658</f>
        <v>0</v>
      </c>
      <c r="K1661" s="253" t="str">
        <f>작성용!H1658</f>
        <v>-</v>
      </c>
      <c r="L1661" s="253" t="str">
        <f>작성용!N1658</f>
        <v>분기</v>
      </c>
      <c r="M1661" s="265" t="str">
        <f>작성용!U1658</f>
        <v>2024.09.30</v>
      </c>
      <c r="N1661" s="265">
        <f>작성용!V1658</f>
        <v>45643</v>
      </c>
      <c r="O1661" s="265" t="str">
        <f>작성용!W1658</f>
        <v>보고서제공X</v>
      </c>
      <c r="P1661" s="265" t="str">
        <f>작성용!X1658</f>
        <v>-</v>
      </c>
      <c r="Q1661" s="253" t="str">
        <f>작성용!AD1658</f>
        <v>신원준</v>
      </c>
      <c r="R1661" s="267">
        <f>작성용!AE1658</f>
        <v>0.4</v>
      </c>
      <c r="S1661" s="253" t="str">
        <f>작성용!AF1658</f>
        <v>신원준</v>
      </c>
      <c r="T1661" s="268" t="str">
        <f>작성용!AG1658</f>
        <v>-</v>
      </c>
      <c r="U1661" s="268" t="str">
        <f>작성용!AH1658</f>
        <v>-</v>
      </c>
      <c r="V1661" s="252">
        <f>작성용!AA1658</f>
        <v>202411</v>
      </c>
      <c r="W1661" s="253" t="str">
        <f>작성용!AC1658</f>
        <v>[6]기타기관펀드(기초자산)</v>
      </c>
      <c r="X1661" s="253">
        <f>작성용!O1658</f>
        <v>0</v>
      </c>
      <c r="Y1661" s="253">
        <f>작성용!P1658</f>
        <v>0</v>
      </c>
      <c r="Z1661" s="253">
        <f>작성용!Q1658</f>
        <v>0</v>
      </c>
      <c r="AA1661" s="252" t="str">
        <f>작성용!AJ1658</f>
        <v>-</v>
      </c>
      <c r="AB1661" s="252">
        <f>작성용!AB1658</f>
        <v>0</v>
      </c>
    </row>
    <row r="1662" spans="1:28" s="12" customFormat="1" ht="16.5" hidden="1" customHeight="1" x14ac:dyDescent="0.3">
      <c r="A1662" s="54">
        <f>작성용!AL1659</f>
        <v>1658</v>
      </c>
      <c r="B1662" s="264" t="str">
        <f>작성용!AI1659</f>
        <v>상장폐지시까지 주권매매거래정지 대상으로 평가진행</v>
      </c>
      <c r="C1662" s="252" t="str">
        <f>작성용!AK1659</f>
        <v>기초자산</v>
      </c>
      <c r="D1662" s="265" t="str">
        <f>작성용!T1659</f>
        <v>사립학교교직원연금공단펀드(기초자산)</v>
      </c>
      <c r="E1662" s="253" t="str">
        <f>작성용!B1659</f>
        <v>엠비케이파트너스오호의이사모투자</v>
      </c>
      <c r="F1662" s="253" t="str">
        <f>작성용!C1659</f>
        <v>재평가</v>
      </c>
      <c r="G1662" s="253" t="str">
        <f>작성용!D1659</f>
        <v>커넥트웨이브(구,코리아센터)</v>
      </c>
      <c r="H1662" s="266">
        <f>작성용!E1659</f>
        <v>1101111849714</v>
      </c>
      <c r="I1662" s="253" t="str">
        <f>작성용!F1659</f>
        <v>D02</v>
      </c>
      <c r="J1662" s="253">
        <f>작성용!G1659</f>
        <v>0</v>
      </c>
      <c r="K1662" s="253" t="str">
        <f>작성용!H1659</f>
        <v>-</v>
      </c>
      <c r="L1662" s="253" t="str">
        <f>작성용!N1659</f>
        <v>분기</v>
      </c>
      <c r="M1662" s="265" t="str">
        <f>작성용!U1659</f>
        <v>2024.09.30</v>
      </c>
      <c r="N1662" s="265">
        <f>작성용!V1659</f>
        <v>45643</v>
      </c>
      <c r="O1662" s="265" t="str">
        <f>작성용!W1659</f>
        <v>보고서제공X</v>
      </c>
      <c r="P1662" s="265" t="str">
        <f>작성용!X1659</f>
        <v>-</v>
      </c>
      <c r="Q1662" s="253" t="str">
        <f>작성용!AD1659</f>
        <v>신원준</v>
      </c>
      <c r="R1662" s="267">
        <f>작성용!AE1659</f>
        <v>0</v>
      </c>
      <c r="S1662" s="253" t="str">
        <f>작성용!AF1659</f>
        <v>신원준</v>
      </c>
      <c r="T1662" s="268" t="str">
        <f>작성용!AG1659</f>
        <v>-</v>
      </c>
      <c r="U1662" s="268" t="str">
        <f>작성용!AH1659</f>
        <v>-</v>
      </c>
      <c r="V1662" s="252">
        <f>작성용!AA1659</f>
        <v>202411</v>
      </c>
      <c r="W1662" s="253" t="str">
        <f>작성용!AC1659</f>
        <v>[6]기타기관펀드(기초자산)</v>
      </c>
      <c r="X1662" s="253">
        <f>작성용!O1659</f>
        <v>0</v>
      </c>
      <c r="Y1662" s="253">
        <f>작성용!P1659</f>
        <v>0</v>
      </c>
      <c r="Z1662" s="253">
        <f>작성용!Q1659</f>
        <v>0</v>
      </c>
      <c r="AA1662" s="252" t="str">
        <f>작성용!AJ1659</f>
        <v>-</v>
      </c>
      <c r="AB1662" s="252">
        <f>작성용!AB1659</f>
        <v>0</v>
      </c>
    </row>
    <row r="1663" spans="1:28" s="12" customFormat="1" ht="16.5" hidden="1" customHeight="1" x14ac:dyDescent="0.3">
      <c r="A1663" s="54">
        <f>작성용!AL1660</f>
        <v>1659</v>
      </c>
      <c r="B1663" s="264" t="str">
        <f>작성용!AI1660</f>
        <v>-</v>
      </c>
      <c r="C1663" s="252" t="str">
        <f>작성용!AK1660</f>
        <v>기초자산</v>
      </c>
      <c r="D1663" s="265" t="str">
        <f>작성용!T1660</f>
        <v>사립학교교직원연금공단펀드(기초자산)</v>
      </c>
      <c r="E1663" s="253" t="str">
        <f>작성용!B1660</f>
        <v>엠비케이파트너스오호의이사모투자</v>
      </c>
      <c r="F1663" s="253" t="str">
        <f>작성용!C1660</f>
        <v>재평가</v>
      </c>
      <c r="G1663" s="253" t="str">
        <f>작성용!D1660</f>
        <v>Tsukui Holdings Corporation</v>
      </c>
      <c r="H1663" s="266" t="str">
        <f>작성용!E1660</f>
        <v>KBP2022120201</v>
      </c>
      <c r="I1663" s="253" t="str">
        <f>작성용!F1660</f>
        <v>A01</v>
      </c>
      <c r="J1663" s="253">
        <f>작성용!G1660</f>
        <v>0</v>
      </c>
      <c r="K1663" s="253" t="str">
        <f>작성용!H1660</f>
        <v>-</v>
      </c>
      <c r="L1663" s="253" t="str">
        <f>작성용!N1660</f>
        <v>분기</v>
      </c>
      <c r="M1663" s="265" t="str">
        <f>작성용!U1660</f>
        <v>2024.09.30</v>
      </c>
      <c r="N1663" s="265">
        <f>작성용!V1660</f>
        <v>45643</v>
      </c>
      <c r="O1663" s="265" t="str">
        <f>작성용!W1660</f>
        <v>보고서제공X</v>
      </c>
      <c r="P1663" s="265" t="str">
        <f>작성용!X1660</f>
        <v>-</v>
      </c>
      <c r="Q1663" s="253" t="str">
        <f>작성용!AD1660</f>
        <v>윤광일</v>
      </c>
      <c r="R1663" s="267">
        <f>작성용!AE1660</f>
        <v>0.4</v>
      </c>
      <c r="S1663" s="253" t="str">
        <f>작성용!AF1660</f>
        <v>윤광일</v>
      </c>
      <c r="T1663" s="268" t="str">
        <f>작성용!AG1660</f>
        <v>-</v>
      </c>
      <c r="U1663" s="268" t="str">
        <f>작성용!AH1660</f>
        <v>-</v>
      </c>
      <c r="V1663" s="252">
        <f>작성용!AA1660</f>
        <v>202411</v>
      </c>
      <c r="W1663" s="253" t="str">
        <f>작성용!AC1660</f>
        <v>[6]기타기관펀드(기초자산)</v>
      </c>
      <c r="X1663" s="253">
        <f>작성용!O1660</f>
        <v>0</v>
      </c>
      <c r="Y1663" s="253">
        <f>작성용!P1660</f>
        <v>0</v>
      </c>
      <c r="Z1663" s="253">
        <f>작성용!Q1660</f>
        <v>0</v>
      </c>
      <c r="AA1663" s="252" t="str">
        <f>작성용!AJ1660</f>
        <v>-</v>
      </c>
      <c r="AB1663" s="252">
        <f>작성용!AB1660</f>
        <v>0</v>
      </c>
    </row>
    <row r="1664" spans="1:28" s="12" customFormat="1" ht="16.5" customHeight="1" x14ac:dyDescent="0.3">
      <c r="A1664" s="54">
        <f>작성용!AL1880</f>
        <v>1879</v>
      </c>
      <c r="B1664" s="264" t="str">
        <f>작성용!AI1880</f>
        <v>-</v>
      </c>
      <c r="C1664" s="252" t="str">
        <f>작성용!AK1880</f>
        <v>기초자산</v>
      </c>
      <c r="D1664" s="265" t="str">
        <f>작성용!T1880</f>
        <v>사립학교교직원연금공단펀드(기초자산)</v>
      </c>
      <c r="E1664" s="253" t="str">
        <f>작성용!B1880</f>
        <v>에이티넘성장투자조합2020</v>
      </c>
      <c r="F1664" s="253" t="str">
        <f>작성용!C1880</f>
        <v>재평가</v>
      </c>
      <c r="G1664" s="253" t="str">
        <f>작성용!D1880</f>
        <v>아이엠바이오로직스</v>
      </c>
      <c r="H1664" s="266">
        <f>작성용!E1880</f>
        <v>1311110601384</v>
      </c>
      <c r="I1664" s="253" t="str">
        <f>작성용!F1880</f>
        <v>A07</v>
      </c>
      <c r="J1664" s="253">
        <f>작성용!G1880</f>
        <v>0</v>
      </c>
      <c r="K1664" s="253" t="str">
        <f>작성용!H1880</f>
        <v>-</v>
      </c>
      <c r="L1664" s="253" t="str">
        <f>작성용!N1880</f>
        <v>연말</v>
      </c>
      <c r="M1664" s="265" t="str">
        <f>작성용!U1880</f>
        <v>2024.09.30</v>
      </c>
      <c r="N1664" s="265">
        <f>작성용!V1880</f>
        <v>45643</v>
      </c>
      <c r="O1664" s="265" t="str">
        <f>작성용!W1880</f>
        <v>보고서제공X</v>
      </c>
      <c r="P1664" s="265" t="str">
        <f>작성용!X1880</f>
        <v>-</v>
      </c>
      <c r="Q1664" s="253" t="str">
        <f>작성용!AD1880</f>
        <v>채동우</v>
      </c>
      <c r="R1664" s="267">
        <f>작성용!AE1880</f>
        <v>0</v>
      </c>
      <c r="S1664" s="253" t="str">
        <f>작성용!AF1880</f>
        <v>윤현빈</v>
      </c>
      <c r="T1664" s="268" t="str">
        <f>작성용!AG1880</f>
        <v>-</v>
      </c>
      <c r="U1664" s="268" t="str">
        <f>작성용!AH1880</f>
        <v>-</v>
      </c>
      <c r="V1664" s="252">
        <f>작성용!AA1880</f>
        <v>202411</v>
      </c>
      <c r="W1664" s="253" t="str">
        <f>작성용!AC1880</f>
        <v>[6]기타기관펀드(기초자산)</v>
      </c>
      <c r="X1664" s="253">
        <f>작성용!O1880</f>
        <v>0</v>
      </c>
      <c r="Y1664" s="253">
        <f>작성용!P1880</f>
        <v>0</v>
      </c>
      <c r="Z1664" s="253">
        <f>작성용!Q1880</f>
        <v>0</v>
      </c>
      <c r="AA1664" s="252" t="str">
        <f>작성용!AJ1880</f>
        <v>-</v>
      </c>
      <c r="AB1664" s="252">
        <f>작성용!AB1880</f>
        <v>0</v>
      </c>
    </row>
    <row r="1665" spans="1:28" s="12" customFormat="1" ht="16.5" hidden="1" customHeight="1" x14ac:dyDescent="0.3">
      <c r="A1665" s="54">
        <f>작성용!AL1662</f>
        <v>1661</v>
      </c>
      <c r="B1665" s="264" t="str">
        <f>작성용!AI1662</f>
        <v>-</v>
      </c>
      <c r="C1665" s="252" t="str">
        <f>작성용!AK1662</f>
        <v>기초자산</v>
      </c>
      <c r="D1665" s="265" t="str">
        <f>작성용!T1662</f>
        <v>사립학교교직원연금공단펀드(기초자산)</v>
      </c>
      <c r="E1665" s="253" t="str">
        <f>작성용!B1662</f>
        <v>엠비케이파트너스오호의이사모투자</v>
      </c>
      <c r="F1665" s="253" t="str">
        <f>작성용!C1662</f>
        <v>재평가</v>
      </c>
      <c r="G1665" s="253" t="str">
        <f>작성용!D1662</f>
        <v>동진섬유</v>
      </c>
      <c r="H1665" s="266">
        <f>작성용!E1662</f>
        <v>1801110046937</v>
      </c>
      <c r="I1665" s="253" t="str">
        <f>작성용!F1662</f>
        <v>A01</v>
      </c>
      <c r="J1665" s="253">
        <f>작성용!G1662</f>
        <v>0</v>
      </c>
      <c r="K1665" s="253" t="str">
        <f>작성용!H1662</f>
        <v>-</v>
      </c>
      <c r="L1665" s="253" t="str">
        <f>작성용!N1662</f>
        <v>분기</v>
      </c>
      <c r="M1665" s="265" t="str">
        <f>작성용!U1662</f>
        <v>2024.09.30</v>
      </c>
      <c r="N1665" s="265">
        <f>작성용!V1662</f>
        <v>45643</v>
      </c>
      <c r="O1665" s="265" t="str">
        <f>작성용!W1662</f>
        <v>보고서제공X</v>
      </c>
      <c r="P1665" s="265" t="str">
        <f>작성용!X1662</f>
        <v>-</v>
      </c>
      <c r="Q1665" s="253" t="str">
        <f>작성용!AD1662</f>
        <v>최수민</v>
      </c>
      <c r="R1665" s="267">
        <f>작성용!AE1662</f>
        <v>0.4</v>
      </c>
      <c r="S1665" s="253" t="str">
        <f>작성용!AF1662</f>
        <v>최수민</v>
      </c>
      <c r="T1665" s="268" t="str">
        <f>작성용!AG1662</f>
        <v>-</v>
      </c>
      <c r="U1665" s="268" t="str">
        <f>작성용!AH1662</f>
        <v>-</v>
      </c>
      <c r="V1665" s="252">
        <f>작성용!AA1662</f>
        <v>202411</v>
      </c>
      <c r="W1665" s="253" t="str">
        <f>작성용!AC1662</f>
        <v>[6]기타기관펀드(기초자산)</v>
      </c>
      <c r="X1665" s="253">
        <f>작성용!O1662</f>
        <v>0</v>
      </c>
      <c r="Y1665" s="253">
        <f>작성용!P1662</f>
        <v>0</v>
      </c>
      <c r="Z1665" s="253">
        <f>작성용!Q1662</f>
        <v>0</v>
      </c>
      <c r="AA1665" s="252" t="str">
        <f>작성용!AJ1662</f>
        <v>-</v>
      </c>
      <c r="AB1665" s="252">
        <f>작성용!AB1662</f>
        <v>0</v>
      </c>
    </row>
    <row r="1666" spans="1:28" s="12" customFormat="1" ht="16.5" hidden="1" customHeight="1" x14ac:dyDescent="0.3">
      <c r="A1666" s="54">
        <f>작성용!AL1663</f>
        <v>1662</v>
      </c>
      <c r="B1666" s="264" t="str">
        <f>작성용!AI1663</f>
        <v>-</v>
      </c>
      <c r="C1666" s="252" t="str">
        <f>작성용!AK1663</f>
        <v>기초자산</v>
      </c>
      <c r="D1666" s="265" t="str">
        <f>작성용!T1663</f>
        <v>사립학교교직원연금공단펀드(기초자산)</v>
      </c>
      <c r="E1666" s="253" t="str">
        <f>작성용!B1663</f>
        <v>엠비케이파트너스오호의이사모투자</v>
      </c>
      <c r="F1666" s="253" t="str">
        <f>작성용!C1663</f>
        <v>재평가</v>
      </c>
      <c r="G1666" s="253" t="str">
        <f>작성용!D1663</f>
        <v>경진섬유</v>
      </c>
      <c r="H1666" s="266">
        <f>작성용!E1663</f>
        <v>1801111029099</v>
      </c>
      <c r="I1666" s="253" t="str">
        <f>작성용!F1663</f>
        <v>A01</v>
      </c>
      <c r="J1666" s="253">
        <f>작성용!G1663</f>
        <v>0</v>
      </c>
      <c r="K1666" s="253" t="str">
        <f>작성용!H1663</f>
        <v>-</v>
      </c>
      <c r="L1666" s="253" t="str">
        <f>작성용!N1663</f>
        <v>분기</v>
      </c>
      <c r="M1666" s="265" t="str">
        <f>작성용!U1663</f>
        <v>2024.09.30</v>
      </c>
      <c r="N1666" s="265">
        <f>작성용!V1663</f>
        <v>45643</v>
      </c>
      <c r="O1666" s="265" t="str">
        <f>작성용!W1663</f>
        <v>보고서제공X</v>
      </c>
      <c r="P1666" s="265" t="str">
        <f>작성용!X1663</f>
        <v>-</v>
      </c>
      <c r="Q1666" s="253" t="str">
        <f>작성용!AD1663</f>
        <v>신원준</v>
      </c>
      <c r="R1666" s="267">
        <f>작성용!AE1663</f>
        <v>0.4</v>
      </c>
      <c r="S1666" s="253" t="str">
        <f>작성용!AF1663</f>
        <v>신원준</v>
      </c>
      <c r="T1666" s="268" t="str">
        <f>작성용!AG1663</f>
        <v>-</v>
      </c>
      <c r="U1666" s="268" t="str">
        <f>작성용!AH1663</f>
        <v>-</v>
      </c>
      <c r="V1666" s="252">
        <f>작성용!AA1663</f>
        <v>202411</v>
      </c>
      <c r="W1666" s="253" t="str">
        <f>작성용!AC1663</f>
        <v>[6]기타기관펀드(기초자산)</v>
      </c>
      <c r="X1666" s="253">
        <f>작성용!O1663</f>
        <v>0</v>
      </c>
      <c r="Y1666" s="253">
        <f>작성용!P1663</f>
        <v>0</v>
      </c>
      <c r="Z1666" s="253">
        <f>작성용!Q1663</f>
        <v>0</v>
      </c>
      <c r="AA1666" s="252" t="str">
        <f>작성용!AJ1663</f>
        <v>-</v>
      </c>
      <c r="AB1666" s="252">
        <f>작성용!AB1663</f>
        <v>0</v>
      </c>
    </row>
    <row r="1667" spans="1:28" s="12" customFormat="1" ht="16.5" hidden="1" customHeight="1" x14ac:dyDescent="0.3">
      <c r="A1667" s="54">
        <f>작성용!AL1664</f>
        <v>1663</v>
      </c>
      <c r="B1667" s="264" t="str">
        <f>작성용!AI1664</f>
        <v>-</v>
      </c>
      <c r="C1667" s="252" t="str">
        <f>작성용!AK1664</f>
        <v>기초자산</v>
      </c>
      <c r="D1667" s="265" t="str">
        <f>작성용!T1664</f>
        <v>사립학교교직원연금공단펀드(기초자산)</v>
      </c>
      <c r="E1667" s="253" t="str">
        <f>작성용!B1664</f>
        <v>엠비케이파트너스오호의이사모투자</v>
      </c>
      <c r="F1667" s="253" t="str">
        <f>작성용!C1664</f>
        <v>재평가</v>
      </c>
      <c r="G1667" s="253" t="str">
        <f>작성용!D1664</f>
        <v>Heritage Glamour Holdings Ltd.</v>
      </c>
      <c r="H1667" s="266" t="str">
        <f>작성용!E1664</f>
        <v>KBP2022120202</v>
      </c>
      <c r="I1667" s="253" t="str">
        <f>작성용!F1664</f>
        <v>A01</v>
      </c>
      <c r="J1667" s="253">
        <f>작성용!G1664</f>
        <v>0</v>
      </c>
      <c r="K1667" s="253" t="str">
        <f>작성용!H1664</f>
        <v>-</v>
      </c>
      <c r="L1667" s="253" t="str">
        <f>작성용!N1664</f>
        <v>분기</v>
      </c>
      <c r="M1667" s="265" t="str">
        <f>작성용!U1664</f>
        <v>2024.09.30</v>
      </c>
      <c r="N1667" s="265">
        <f>작성용!V1664</f>
        <v>45643</v>
      </c>
      <c r="O1667" s="265" t="str">
        <f>작성용!W1664</f>
        <v>보고서제공X</v>
      </c>
      <c r="P1667" s="265" t="str">
        <f>작성용!X1664</f>
        <v>-</v>
      </c>
      <c r="Q1667" s="253" t="str">
        <f>작성용!AD1664</f>
        <v>김예림</v>
      </c>
      <c r="R1667" s="267">
        <f>작성용!AE1664</f>
        <v>0.4</v>
      </c>
      <c r="S1667" s="253" t="str">
        <f>작성용!AF1664</f>
        <v>김예림</v>
      </c>
      <c r="T1667" s="268" t="str">
        <f>작성용!AG1664</f>
        <v>-</v>
      </c>
      <c r="U1667" s="268" t="str">
        <f>작성용!AH1664</f>
        <v>-</v>
      </c>
      <c r="V1667" s="252">
        <f>작성용!AA1664</f>
        <v>202411</v>
      </c>
      <c r="W1667" s="253" t="str">
        <f>작성용!AC1664</f>
        <v>[6]기타기관펀드(기초자산)</v>
      </c>
      <c r="X1667" s="253">
        <f>작성용!O1664</f>
        <v>0</v>
      </c>
      <c r="Y1667" s="253">
        <f>작성용!P1664</f>
        <v>0</v>
      </c>
      <c r="Z1667" s="253">
        <f>작성용!Q1664</f>
        <v>0</v>
      </c>
      <c r="AA1667" s="252" t="str">
        <f>작성용!AJ1664</f>
        <v>-</v>
      </c>
      <c r="AB1667" s="252">
        <f>작성용!AB1664</f>
        <v>0</v>
      </c>
    </row>
    <row r="1668" spans="1:28" s="12" customFormat="1" ht="16.5" hidden="1" customHeight="1" x14ac:dyDescent="0.3">
      <c r="A1668" s="54">
        <f>작성용!AL1665</f>
        <v>1664</v>
      </c>
      <c r="B1668" s="264" t="str">
        <f>작성용!AI1665</f>
        <v>-</v>
      </c>
      <c r="C1668" s="252" t="str">
        <f>작성용!AK1665</f>
        <v>기초자산</v>
      </c>
      <c r="D1668" s="265" t="str">
        <f>작성용!T1665</f>
        <v>사립학교교직원연금공단펀드(기초자산)</v>
      </c>
      <c r="E1668" s="253" t="str">
        <f>작성용!B1665</f>
        <v>엠비케이파트너스오호의이사모투자</v>
      </c>
      <c r="F1668" s="253" t="str">
        <f>작성용!C1665</f>
        <v>재평가</v>
      </c>
      <c r="G1668" s="253" t="str">
        <f>작성용!D1665</f>
        <v>Aquaman Holdings Limited</v>
      </c>
      <c r="H1668" s="266" t="str">
        <f>작성용!E1665</f>
        <v>KBP2022120203</v>
      </c>
      <c r="I1668" s="253" t="str">
        <f>작성용!F1665</f>
        <v>A01</v>
      </c>
      <c r="J1668" s="253">
        <f>작성용!G1665</f>
        <v>0</v>
      </c>
      <c r="K1668" s="253" t="str">
        <f>작성용!H1665</f>
        <v>-</v>
      </c>
      <c r="L1668" s="253" t="str">
        <f>작성용!N1665</f>
        <v>분기</v>
      </c>
      <c r="M1668" s="265" t="str">
        <f>작성용!U1665</f>
        <v>2024.09.30</v>
      </c>
      <c r="N1668" s="265">
        <f>작성용!V1665</f>
        <v>45643</v>
      </c>
      <c r="O1668" s="265" t="str">
        <f>작성용!W1665</f>
        <v>보고서제공X</v>
      </c>
      <c r="P1668" s="265" t="str">
        <f>작성용!X1665</f>
        <v>-</v>
      </c>
      <c r="Q1668" s="253" t="str">
        <f>작성용!AD1665</f>
        <v>오영석</v>
      </c>
      <c r="R1668" s="267">
        <f>작성용!AE1665</f>
        <v>0.4</v>
      </c>
      <c r="S1668" s="253" t="str">
        <f>작성용!AF1665</f>
        <v>오영석</v>
      </c>
      <c r="T1668" s="268" t="str">
        <f>작성용!AG1665</f>
        <v>-</v>
      </c>
      <c r="U1668" s="268" t="str">
        <f>작성용!AH1665</f>
        <v>-</v>
      </c>
      <c r="V1668" s="252">
        <f>작성용!AA1665</f>
        <v>202411</v>
      </c>
      <c r="W1668" s="253" t="str">
        <f>작성용!AC1665</f>
        <v>[6]기타기관펀드(기초자산)</v>
      </c>
      <c r="X1668" s="253">
        <f>작성용!O1665</f>
        <v>0</v>
      </c>
      <c r="Y1668" s="253">
        <f>작성용!P1665</f>
        <v>0</v>
      </c>
      <c r="Z1668" s="253">
        <f>작성용!Q1665</f>
        <v>0</v>
      </c>
      <c r="AA1668" s="252" t="str">
        <f>작성용!AJ1665</f>
        <v>-</v>
      </c>
      <c r="AB1668" s="252">
        <f>작성용!AB1665</f>
        <v>0</v>
      </c>
    </row>
    <row r="1669" spans="1:28" s="12" customFormat="1" ht="16.5" hidden="1" customHeight="1" x14ac:dyDescent="0.3">
      <c r="A1669" s="54">
        <f>작성용!AL1666</f>
        <v>1665</v>
      </c>
      <c r="B1669" s="264" t="str">
        <f>작성용!AI1666</f>
        <v>-</v>
      </c>
      <c r="C1669" s="252" t="str">
        <f>작성용!AK1666</f>
        <v>기초자산</v>
      </c>
      <c r="D1669" s="265" t="str">
        <f>작성용!T1666</f>
        <v>사립학교교직원연금공단펀드(기초자산)</v>
      </c>
      <c r="E1669" s="253" t="str">
        <f>작성용!B1666</f>
        <v>엠비케이파트너스오호의이사모투자</v>
      </c>
      <c r="F1669" s="253" t="str">
        <f>작성용!C1666</f>
        <v>재평가</v>
      </c>
      <c r="G1669" s="253" t="str">
        <f>작성용!D1666</f>
        <v>오스템임플란트</v>
      </c>
      <c r="H1669" s="266">
        <f>작성용!E1666</f>
        <v>1101111361669</v>
      </c>
      <c r="I1669" s="253" t="str">
        <f>작성용!F1666</f>
        <v>A01</v>
      </c>
      <c r="J1669" s="253">
        <f>작성용!G1666</f>
        <v>0</v>
      </c>
      <c r="K1669" s="253" t="str">
        <f>작성용!H1666</f>
        <v>-</v>
      </c>
      <c r="L1669" s="253" t="str">
        <f>작성용!N1666</f>
        <v>분기</v>
      </c>
      <c r="M1669" s="265" t="str">
        <f>작성용!U1666</f>
        <v>2024.09.30</v>
      </c>
      <c r="N1669" s="265">
        <f>작성용!V1666</f>
        <v>45643</v>
      </c>
      <c r="O1669" s="265" t="str">
        <f>작성용!W1666</f>
        <v>보고서제공X</v>
      </c>
      <c r="P1669" s="265" t="str">
        <f>작성용!X1666</f>
        <v>-</v>
      </c>
      <c r="Q1669" s="253" t="str">
        <f>작성용!AD1666</f>
        <v>서경덕</v>
      </c>
      <c r="R1669" s="267">
        <f>작성용!AE1666</f>
        <v>0</v>
      </c>
      <c r="S1669" s="253" t="str">
        <f>작성용!AF1666</f>
        <v>서경덕</v>
      </c>
      <c r="T1669" s="268" t="str">
        <f>작성용!AG1666</f>
        <v>-</v>
      </c>
      <c r="U1669" s="268" t="str">
        <f>작성용!AH1666</f>
        <v>-</v>
      </c>
      <c r="V1669" s="252">
        <f>작성용!AA1666</f>
        <v>202411</v>
      </c>
      <c r="W1669" s="253" t="str">
        <f>작성용!AC1666</f>
        <v>[6]기타기관펀드(기초자산)</v>
      </c>
      <c r="X1669" s="253">
        <f>작성용!O1666</f>
        <v>0</v>
      </c>
      <c r="Y1669" s="253">
        <f>작성용!P1666</f>
        <v>0</v>
      </c>
      <c r="Z1669" s="253">
        <f>작성용!Q1666</f>
        <v>0</v>
      </c>
      <c r="AA1669" s="252" t="str">
        <f>작성용!AJ1666</f>
        <v>-</v>
      </c>
      <c r="AB1669" s="252">
        <f>작성용!AB1666</f>
        <v>0</v>
      </c>
    </row>
    <row r="1670" spans="1:28" s="12" customFormat="1" ht="16.5" hidden="1" customHeight="1" x14ac:dyDescent="0.3">
      <c r="A1670" s="54">
        <f>작성용!AL1667</f>
        <v>1666</v>
      </c>
      <c r="B1670" s="264" t="str">
        <f>작성용!AI1667</f>
        <v>-</v>
      </c>
      <c r="C1670" s="252" t="str">
        <f>작성용!AK1667</f>
        <v>기초자산</v>
      </c>
      <c r="D1670" s="265" t="str">
        <f>작성용!T1667</f>
        <v>사립학교교직원연금공단펀드(기초자산)</v>
      </c>
      <c r="E1670" s="253" t="str">
        <f>작성용!B1667</f>
        <v>엠비케이파트너스오호의이사모투자</v>
      </c>
      <c r="F1670" s="253" t="str">
        <f>작성용!C1667</f>
        <v>재평가</v>
      </c>
      <c r="G1670" s="253" t="str">
        <f>작성용!D1667</f>
        <v>Soyokaze Co,.LTD</v>
      </c>
      <c r="H1670" s="266" t="str">
        <f>작성용!E1667</f>
        <v>KBP2024090043</v>
      </c>
      <c r="I1670" s="253" t="str">
        <f>작성용!F1667</f>
        <v>A01</v>
      </c>
      <c r="J1670" s="253">
        <f>작성용!G1667</f>
        <v>0</v>
      </c>
      <c r="K1670" s="253" t="str">
        <f>작성용!H1667</f>
        <v>-</v>
      </c>
      <c r="L1670" s="253" t="str">
        <f>작성용!N1667</f>
        <v>분기</v>
      </c>
      <c r="M1670" s="265" t="str">
        <f>작성용!U1667</f>
        <v>2024.09.30</v>
      </c>
      <c r="N1670" s="265">
        <f>작성용!V1667</f>
        <v>45643</v>
      </c>
      <c r="O1670" s="265" t="str">
        <f>작성용!W1667</f>
        <v>보고서제공X</v>
      </c>
      <c r="P1670" s="265" t="str">
        <f>작성용!X1667</f>
        <v>-</v>
      </c>
      <c r="Q1670" s="253" t="str">
        <f>작성용!AD1667</f>
        <v>윤광일</v>
      </c>
      <c r="R1670" s="267">
        <f>작성용!AE1667</f>
        <v>0.4</v>
      </c>
      <c r="S1670" s="253" t="str">
        <f>작성용!AF1667</f>
        <v>윤광일</v>
      </c>
      <c r="T1670" s="268" t="str">
        <f>작성용!AG1667</f>
        <v>-</v>
      </c>
      <c r="U1670" s="268" t="str">
        <f>작성용!AH1667</f>
        <v>-</v>
      </c>
      <c r="V1670" s="252">
        <f>작성용!AA1667</f>
        <v>202411</v>
      </c>
      <c r="W1670" s="253" t="str">
        <f>작성용!AC1667</f>
        <v>[6]기타기관펀드(기초자산)</v>
      </c>
      <c r="X1670" s="253">
        <f>작성용!O1667</f>
        <v>0</v>
      </c>
      <c r="Y1670" s="253">
        <f>작성용!P1667</f>
        <v>0</v>
      </c>
      <c r="Z1670" s="253">
        <f>작성용!Q1667</f>
        <v>0</v>
      </c>
      <c r="AA1670" s="252" t="str">
        <f>작성용!AJ1667</f>
        <v>-</v>
      </c>
      <c r="AB1670" s="252">
        <f>작성용!AB1667</f>
        <v>0</v>
      </c>
    </row>
    <row r="1671" spans="1:28" s="12" customFormat="1" ht="16.5" hidden="1" customHeight="1" x14ac:dyDescent="0.3">
      <c r="A1671" s="54">
        <f>작성용!AL1668</f>
        <v>1667</v>
      </c>
      <c r="B1671" s="264" t="str">
        <f>작성용!AI1668</f>
        <v>-</v>
      </c>
      <c r="C1671" s="252" t="str">
        <f>작성용!AK1668</f>
        <v>기초자산</v>
      </c>
      <c r="D1671" s="265" t="str">
        <f>작성용!T1668</f>
        <v>사립학교교직원연금공단펀드(기초자산)</v>
      </c>
      <c r="E1671" s="253" t="str">
        <f>작성용!B1668</f>
        <v>엠비케이파트너스오호의이사모투자</v>
      </c>
      <c r="F1671" s="253" t="str">
        <f>작성용!C1668</f>
        <v>재평가</v>
      </c>
      <c r="G1671" s="253" t="str">
        <f>작성용!D1668</f>
        <v>메디트</v>
      </c>
      <c r="H1671" s="266">
        <f>작성용!E1668</f>
        <v>1101111932626</v>
      </c>
      <c r="I1671" s="253" t="str">
        <f>작성용!F1668</f>
        <v>A01</v>
      </c>
      <c r="J1671" s="253">
        <f>작성용!G1668</f>
        <v>0</v>
      </c>
      <c r="K1671" s="253" t="str">
        <f>작성용!H1668</f>
        <v>-</v>
      </c>
      <c r="L1671" s="253" t="str">
        <f>작성용!N1668</f>
        <v>분기</v>
      </c>
      <c r="M1671" s="265" t="str">
        <f>작성용!U1668</f>
        <v>2024.09.30</v>
      </c>
      <c r="N1671" s="265">
        <f>작성용!V1668</f>
        <v>45643</v>
      </c>
      <c r="O1671" s="265" t="str">
        <f>작성용!W1668</f>
        <v>보고서제공X</v>
      </c>
      <c r="P1671" s="265" t="str">
        <f>작성용!X1668</f>
        <v>-</v>
      </c>
      <c r="Q1671" s="253" t="str">
        <f>작성용!AD1668</f>
        <v>심태진</v>
      </c>
      <c r="R1671" s="267">
        <f>작성용!AE1668</f>
        <v>0</v>
      </c>
      <c r="S1671" s="253" t="str">
        <f>작성용!AF1668</f>
        <v>심태진</v>
      </c>
      <c r="T1671" s="268" t="str">
        <f>작성용!AG1668</f>
        <v>-</v>
      </c>
      <c r="U1671" s="268" t="str">
        <f>작성용!AH1668</f>
        <v>-</v>
      </c>
      <c r="V1671" s="252">
        <f>작성용!AA1668</f>
        <v>202411</v>
      </c>
      <c r="W1671" s="253" t="str">
        <f>작성용!AC1668</f>
        <v>[6]기타기관펀드(기초자산)</v>
      </c>
      <c r="X1671" s="253">
        <f>작성용!O1668</f>
        <v>0</v>
      </c>
      <c r="Y1671" s="253">
        <f>작성용!P1668</f>
        <v>0</v>
      </c>
      <c r="Z1671" s="253">
        <f>작성용!Q1668</f>
        <v>0</v>
      </c>
      <c r="AA1671" s="252" t="str">
        <f>작성용!AJ1668</f>
        <v>-</v>
      </c>
      <c r="AB1671" s="252">
        <f>작성용!AB1668</f>
        <v>0</v>
      </c>
    </row>
    <row r="1672" spans="1:28" s="12" customFormat="1" ht="16.5" hidden="1" customHeight="1" x14ac:dyDescent="0.3">
      <c r="A1672" s="54">
        <f>작성용!AL1669</f>
        <v>1668</v>
      </c>
      <c r="B1672" s="264" t="str">
        <f>작성용!AI1669</f>
        <v>상장폐지시까지 주권매매거래정지 대상으로 평가진행</v>
      </c>
      <c r="C1672" s="252" t="str">
        <f>작성용!AK1669</f>
        <v>기초자산</v>
      </c>
      <c r="D1672" s="265" t="str">
        <f>작성용!T1669</f>
        <v>사립학교교직원연금공단펀드(기초자산)</v>
      </c>
      <c r="E1672" s="253" t="str">
        <f>작성용!B1669</f>
        <v>엠비케이파트너스오호의이사모투자</v>
      </c>
      <c r="F1672" s="253" t="str">
        <f>작성용!C1669</f>
        <v>재평가</v>
      </c>
      <c r="G1672" s="253" t="str">
        <f>작성용!D1669</f>
        <v>커넥트웨이브(구,코리아센터)</v>
      </c>
      <c r="H1672" s="266">
        <f>작성용!E1669</f>
        <v>1101112551996</v>
      </c>
      <c r="I1672" s="253" t="str">
        <f>작성용!F1669</f>
        <v>A01</v>
      </c>
      <c r="J1672" s="253">
        <f>작성용!G1669</f>
        <v>0</v>
      </c>
      <c r="K1672" s="253" t="str">
        <f>작성용!H1669</f>
        <v>-</v>
      </c>
      <c r="L1672" s="253" t="str">
        <f>작성용!N1669</f>
        <v>분기</v>
      </c>
      <c r="M1672" s="265" t="str">
        <f>작성용!U1669</f>
        <v>2024.09.30</v>
      </c>
      <c r="N1672" s="265">
        <f>작성용!V1669</f>
        <v>45643</v>
      </c>
      <c r="O1672" s="265" t="str">
        <f>작성용!W1669</f>
        <v>보고서제공X</v>
      </c>
      <c r="P1672" s="265" t="str">
        <f>작성용!X1669</f>
        <v>-</v>
      </c>
      <c r="Q1672" s="253" t="str">
        <f>작성용!AD1669</f>
        <v>신원준</v>
      </c>
      <c r="R1672" s="267">
        <f>작성용!AE1669</f>
        <v>0</v>
      </c>
      <c r="S1672" s="253" t="str">
        <f>작성용!AF1669</f>
        <v>신원준</v>
      </c>
      <c r="T1672" s="268" t="str">
        <f>작성용!AG1669</f>
        <v>-</v>
      </c>
      <c r="U1672" s="268" t="str">
        <f>작성용!AH1669</f>
        <v>-</v>
      </c>
      <c r="V1672" s="252">
        <f>작성용!AA1669</f>
        <v>202411</v>
      </c>
      <c r="W1672" s="253" t="str">
        <f>작성용!AC1669</f>
        <v>[6]기타기관펀드(기초자산)</v>
      </c>
      <c r="X1672" s="253">
        <f>작성용!O1669</f>
        <v>0</v>
      </c>
      <c r="Y1672" s="253">
        <f>작성용!P1669</f>
        <v>0</v>
      </c>
      <c r="Z1672" s="253">
        <f>작성용!Q1669</f>
        <v>0</v>
      </c>
      <c r="AA1672" s="252" t="str">
        <f>작성용!AJ1669</f>
        <v>-</v>
      </c>
      <c r="AB1672" s="252">
        <f>작성용!AB1669</f>
        <v>0</v>
      </c>
    </row>
    <row r="1673" spans="1:28" s="12" customFormat="1" ht="16.5" hidden="1" customHeight="1" x14ac:dyDescent="0.3">
      <c r="A1673" s="54">
        <f>작성용!AL1670</f>
        <v>1669</v>
      </c>
      <c r="B1673" s="264" t="str">
        <f>작성용!AI1670</f>
        <v>-</v>
      </c>
      <c r="C1673" s="252" t="str">
        <f>작성용!AK1670</f>
        <v>기초자산</v>
      </c>
      <c r="D1673" s="265" t="str">
        <f>작성용!T1670</f>
        <v>사립학교교직원연금공단펀드(기초자산)</v>
      </c>
      <c r="E1673" s="253" t="str">
        <f>작성용!B1670</f>
        <v>엠비케이파트너스오호의이사모투자</v>
      </c>
      <c r="F1673" s="253" t="str">
        <f>작성용!C1670</f>
        <v>재평가</v>
      </c>
      <c r="G1673" s="253" t="str">
        <f>작성용!D1670</f>
        <v>조선혜지와이홀딩스</v>
      </c>
      <c r="H1673" s="266">
        <f>작성용!E1670</f>
        <v>1101117126017</v>
      </c>
      <c r="I1673" s="253" t="str">
        <f>작성용!F1670</f>
        <v>A01</v>
      </c>
      <c r="J1673" s="253">
        <f>작성용!G1670</f>
        <v>0</v>
      </c>
      <c r="K1673" s="253" t="str">
        <f>작성용!H1670</f>
        <v>-</v>
      </c>
      <c r="L1673" s="253" t="str">
        <f>작성용!N1670</f>
        <v>분기</v>
      </c>
      <c r="M1673" s="265" t="str">
        <f>작성용!U1670</f>
        <v>2024.09.30</v>
      </c>
      <c r="N1673" s="265">
        <f>작성용!V1670</f>
        <v>45643</v>
      </c>
      <c r="O1673" s="265" t="str">
        <f>작성용!W1670</f>
        <v>보고서제공X</v>
      </c>
      <c r="P1673" s="265" t="str">
        <f>작성용!X1670</f>
        <v>-</v>
      </c>
      <c r="Q1673" s="253" t="str">
        <f>작성용!AD1670</f>
        <v>김에스더</v>
      </c>
      <c r="R1673" s="267">
        <f>작성용!AE1670</f>
        <v>0</v>
      </c>
      <c r="S1673" s="253" t="str">
        <f>작성용!AF1670</f>
        <v>김에스더</v>
      </c>
      <c r="T1673" s="268" t="str">
        <f>작성용!AG1670</f>
        <v>-</v>
      </c>
      <c r="U1673" s="268" t="str">
        <f>작성용!AH1670</f>
        <v>-</v>
      </c>
      <c r="V1673" s="252">
        <f>작성용!AA1670</f>
        <v>202411</v>
      </c>
      <c r="W1673" s="253" t="str">
        <f>작성용!AC1670</f>
        <v>[6]기타기관펀드(기초자산)</v>
      </c>
      <c r="X1673" s="253">
        <f>작성용!O1670</f>
        <v>0</v>
      </c>
      <c r="Y1673" s="253">
        <f>작성용!P1670</f>
        <v>0</v>
      </c>
      <c r="Z1673" s="253">
        <f>작성용!Q1670</f>
        <v>0</v>
      </c>
      <c r="AA1673" s="252" t="str">
        <f>작성용!AJ1670</f>
        <v>-</v>
      </c>
      <c r="AB1673" s="252">
        <f>작성용!AB1670</f>
        <v>0</v>
      </c>
    </row>
    <row r="1674" spans="1:28" s="12" customFormat="1" ht="16.5" hidden="1" customHeight="1" x14ac:dyDescent="0.3">
      <c r="A1674" s="54">
        <f>작성용!AL1671</f>
        <v>1670</v>
      </c>
      <c r="B1674" s="264" t="str">
        <f>작성용!AI1671</f>
        <v>-</v>
      </c>
      <c r="C1674" s="252" t="str">
        <f>작성용!AK1671</f>
        <v>기초자산</v>
      </c>
      <c r="D1674" s="265" t="str">
        <f>작성용!T1671</f>
        <v>사립학교교직원연금공단펀드(기초자산)</v>
      </c>
      <c r="E1674" s="253" t="str">
        <f>작성용!B1671</f>
        <v>엠비케이파트너스오호의이사모투자</v>
      </c>
      <c r="F1674" s="253" t="str">
        <f>작성용!C1671</f>
        <v>재평가</v>
      </c>
      <c r="G1674" s="253" t="str">
        <f>작성용!D1671</f>
        <v>Hiossen, Inc</v>
      </c>
      <c r="H1674" s="266" t="str">
        <f>작성용!E1671</f>
        <v>KBP2024030035</v>
      </c>
      <c r="I1674" s="253" t="str">
        <f>작성용!F1671</f>
        <v>A01</v>
      </c>
      <c r="J1674" s="253">
        <f>작성용!G1671</f>
        <v>0</v>
      </c>
      <c r="K1674" s="253" t="str">
        <f>작성용!H1671</f>
        <v>-</v>
      </c>
      <c r="L1674" s="253" t="str">
        <f>작성용!N1671</f>
        <v>분기</v>
      </c>
      <c r="M1674" s="265" t="str">
        <f>작성용!U1671</f>
        <v>2024.09.30</v>
      </c>
      <c r="N1674" s="265">
        <f>작성용!V1671</f>
        <v>45643</v>
      </c>
      <c r="O1674" s="265" t="str">
        <f>작성용!W1671</f>
        <v>보고서제공X</v>
      </c>
      <c r="P1674" s="265" t="str">
        <f>작성용!X1671</f>
        <v>-</v>
      </c>
      <c r="Q1674" s="253" t="str">
        <f>작성용!AD1671</f>
        <v>신원준</v>
      </c>
      <c r="R1674" s="267">
        <f>작성용!AE1671</f>
        <v>0</v>
      </c>
      <c r="S1674" s="253" t="str">
        <f>작성용!AF1671</f>
        <v>신원준</v>
      </c>
      <c r="T1674" s="268" t="str">
        <f>작성용!AG1671</f>
        <v>-</v>
      </c>
      <c r="U1674" s="268" t="str">
        <f>작성용!AH1671</f>
        <v>-</v>
      </c>
      <c r="V1674" s="252">
        <f>작성용!AA1671</f>
        <v>202411</v>
      </c>
      <c r="W1674" s="253" t="str">
        <f>작성용!AC1671</f>
        <v>[6]기타기관펀드(기초자산)</v>
      </c>
      <c r="X1674" s="253">
        <f>작성용!O1671</f>
        <v>0</v>
      </c>
      <c r="Y1674" s="253">
        <f>작성용!P1671</f>
        <v>0</v>
      </c>
      <c r="Z1674" s="253">
        <f>작성용!Q1671</f>
        <v>0</v>
      </c>
      <c r="AA1674" s="252" t="str">
        <f>작성용!AJ1671</f>
        <v>-</v>
      </c>
      <c r="AB1674" s="252">
        <f>작성용!AB1671</f>
        <v>0</v>
      </c>
    </row>
    <row r="1675" spans="1:28" s="12" customFormat="1" ht="16.5" hidden="1" customHeight="1" x14ac:dyDescent="0.3">
      <c r="A1675" s="54">
        <f>작성용!AL1672</f>
        <v>1671</v>
      </c>
      <c r="B1675" s="264" t="str">
        <f>작성용!AI1672</f>
        <v>-</v>
      </c>
      <c r="C1675" s="252" t="str">
        <f>작성용!AK1672</f>
        <v>기초자산</v>
      </c>
      <c r="D1675" s="265" t="str">
        <f>작성용!T1672</f>
        <v>사립학교교직원연금공단펀드(기초자산)</v>
      </c>
      <c r="E1675" s="253" t="str">
        <f>작성용!B1672</f>
        <v>엠비케이파트너스오호의이사모투자</v>
      </c>
      <c r="F1675" s="253" t="str">
        <f>작성용!C1672</f>
        <v>재평가</v>
      </c>
      <c r="G1675" s="253" t="str">
        <f>작성용!D1672</f>
        <v>오스템글로벌</v>
      </c>
      <c r="H1675" s="266">
        <f>작성용!E1672</f>
        <v>1201110801119</v>
      </c>
      <c r="I1675" s="253" t="str">
        <f>작성용!F1672</f>
        <v>A01</v>
      </c>
      <c r="J1675" s="253">
        <f>작성용!G1672</f>
        <v>0</v>
      </c>
      <c r="K1675" s="253" t="str">
        <f>작성용!H1672</f>
        <v>-</v>
      </c>
      <c r="L1675" s="253" t="str">
        <f>작성용!N1672</f>
        <v>분기</v>
      </c>
      <c r="M1675" s="265" t="str">
        <f>작성용!U1672</f>
        <v>2024.09.30</v>
      </c>
      <c r="N1675" s="265">
        <f>작성용!V1672</f>
        <v>45643</v>
      </c>
      <c r="O1675" s="265" t="str">
        <f>작성용!W1672</f>
        <v>보고서제공X</v>
      </c>
      <c r="P1675" s="265" t="str">
        <f>작성용!X1672</f>
        <v>-</v>
      </c>
      <c r="Q1675" s="253" t="str">
        <f>작성용!AD1672</f>
        <v>이상민</v>
      </c>
      <c r="R1675" s="267">
        <f>작성용!AE1672</f>
        <v>0</v>
      </c>
      <c r="S1675" s="253" t="str">
        <f>작성용!AF1672</f>
        <v>이상민</v>
      </c>
      <c r="T1675" s="268" t="str">
        <f>작성용!AG1672</f>
        <v>-</v>
      </c>
      <c r="U1675" s="268" t="str">
        <f>작성용!AH1672</f>
        <v>-</v>
      </c>
      <c r="V1675" s="252">
        <f>작성용!AA1672</f>
        <v>202411</v>
      </c>
      <c r="W1675" s="253" t="str">
        <f>작성용!AC1672</f>
        <v>[6]기타기관펀드(기초자산)</v>
      </c>
      <c r="X1675" s="253">
        <f>작성용!O1672</f>
        <v>0</v>
      </c>
      <c r="Y1675" s="253">
        <f>작성용!P1672</f>
        <v>0</v>
      </c>
      <c r="Z1675" s="253">
        <f>작성용!Q1672</f>
        <v>0</v>
      </c>
      <c r="AA1675" s="252" t="str">
        <f>작성용!AJ1672</f>
        <v>-</v>
      </c>
      <c r="AB1675" s="252">
        <f>작성용!AB1672</f>
        <v>0</v>
      </c>
    </row>
    <row r="1676" spans="1:28" s="12" customFormat="1" ht="16.5" hidden="1" customHeight="1" x14ac:dyDescent="0.3">
      <c r="A1676" s="54">
        <f>작성용!AL1673</f>
        <v>1672</v>
      </c>
      <c r="B1676" s="264" t="str">
        <f>작성용!AI1673</f>
        <v>-</v>
      </c>
      <c r="C1676" s="252" t="str">
        <f>작성용!AK1673</f>
        <v>기초자산</v>
      </c>
      <c r="D1676" s="265" t="str">
        <f>작성용!T1673</f>
        <v>사립학교교직원연금공단펀드(기초자산)</v>
      </c>
      <c r="E1676" s="253" t="str">
        <f>작성용!B1673</f>
        <v>엠비케이파트너스오호의이사모투자</v>
      </c>
      <c r="F1676" s="253" t="str">
        <f>작성용!C1673</f>
        <v>재평가</v>
      </c>
      <c r="G1676" s="253" t="str">
        <f>작성용!D1673</f>
        <v>코잔</v>
      </c>
      <c r="H1676" s="266">
        <f>작성용!E1673</f>
        <v>1101116335289</v>
      </c>
      <c r="I1676" s="253" t="str">
        <f>작성용!F1673</f>
        <v>A01</v>
      </c>
      <c r="J1676" s="253">
        <f>작성용!G1673</f>
        <v>0</v>
      </c>
      <c r="K1676" s="253" t="str">
        <f>작성용!H1673</f>
        <v>-</v>
      </c>
      <c r="L1676" s="253" t="str">
        <f>작성용!N1673</f>
        <v>분기</v>
      </c>
      <c r="M1676" s="265" t="str">
        <f>작성용!U1673</f>
        <v>2024.09.30</v>
      </c>
      <c r="N1676" s="265">
        <f>작성용!V1673</f>
        <v>45643</v>
      </c>
      <c r="O1676" s="265" t="str">
        <f>작성용!W1673</f>
        <v>보고서제공X</v>
      </c>
      <c r="P1676" s="265" t="str">
        <f>작성용!X1673</f>
        <v>-</v>
      </c>
      <c r="Q1676" s="253" t="str">
        <f>작성용!AD1673</f>
        <v>이진주</v>
      </c>
      <c r="R1676" s="267">
        <f>작성용!AE1673</f>
        <v>0</v>
      </c>
      <c r="S1676" s="253" t="str">
        <f>작성용!AF1673</f>
        <v>이진주</v>
      </c>
      <c r="T1676" s="268" t="str">
        <f>작성용!AG1673</f>
        <v>-</v>
      </c>
      <c r="U1676" s="268" t="str">
        <f>작성용!AH1673</f>
        <v>-</v>
      </c>
      <c r="V1676" s="252">
        <f>작성용!AA1673</f>
        <v>202411</v>
      </c>
      <c r="W1676" s="253" t="str">
        <f>작성용!AC1673</f>
        <v>[6]기타기관펀드(기초자산)</v>
      </c>
      <c r="X1676" s="253">
        <f>작성용!O1673</f>
        <v>0</v>
      </c>
      <c r="Y1676" s="253">
        <f>작성용!P1673</f>
        <v>0</v>
      </c>
      <c r="Z1676" s="253">
        <f>작성용!Q1673</f>
        <v>0</v>
      </c>
      <c r="AA1676" s="252" t="str">
        <f>작성용!AJ1673</f>
        <v>-</v>
      </c>
      <c r="AB1676" s="252">
        <f>작성용!AB1673</f>
        <v>0</v>
      </c>
    </row>
    <row r="1677" spans="1:28" s="12" customFormat="1" ht="16.5" hidden="1" customHeight="1" x14ac:dyDescent="0.3">
      <c r="A1677" s="54">
        <f>작성용!AL1674</f>
        <v>1673</v>
      </c>
      <c r="B1677" s="264" t="str">
        <f>작성용!AI1674</f>
        <v>-</v>
      </c>
      <c r="C1677" s="252" t="str">
        <f>작성용!AK1674</f>
        <v>기초자산</v>
      </c>
      <c r="D1677" s="265" t="str">
        <f>작성용!T1674</f>
        <v>사립학교교직원연금공단펀드(기초자산)</v>
      </c>
      <c r="E1677" s="253" t="str">
        <f>작성용!B1674</f>
        <v>엠비케이파트너스오호의이사모투자</v>
      </c>
      <c r="F1677" s="253" t="str">
        <f>작성용!C1674</f>
        <v>재평가</v>
      </c>
      <c r="G1677" s="253" t="str">
        <f>작성용!D1674</f>
        <v>오스템올소</v>
      </c>
      <c r="H1677" s="266">
        <f>작성용!E1674</f>
        <v>1358110113365</v>
      </c>
      <c r="I1677" s="253" t="str">
        <f>작성용!F1674</f>
        <v>A01</v>
      </c>
      <c r="J1677" s="253">
        <f>작성용!G1674</f>
        <v>0</v>
      </c>
      <c r="K1677" s="253" t="str">
        <f>작성용!H1674</f>
        <v>-</v>
      </c>
      <c r="L1677" s="253" t="str">
        <f>작성용!N1674</f>
        <v>분기</v>
      </c>
      <c r="M1677" s="265" t="str">
        <f>작성용!U1674</f>
        <v>2024.09.30</v>
      </c>
      <c r="N1677" s="265">
        <f>작성용!V1674</f>
        <v>45643</v>
      </c>
      <c r="O1677" s="265" t="str">
        <f>작성용!W1674</f>
        <v>보고서제공X</v>
      </c>
      <c r="P1677" s="265" t="str">
        <f>작성용!X1674</f>
        <v>-</v>
      </c>
      <c r="Q1677" s="253" t="str">
        <f>작성용!AD1674</f>
        <v>김에스더</v>
      </c>
      <c r="R1677" s="267">
        <f>작성용!AE1674</f>
        <v>0</v>
      </c>
      <c r="S1677" s="253" t="str">
        <f>작성용!AF1674</f>
        <v>김에스더</v>
      </c>
      <c r="T1677" s="268" t="str">
        <f>작성용!AG1674</f>
        <v>-</v>
      </c>
      <c r="U1677" s="268" t="str">
        <f>작성용!AH1674</f>
        <v>-</v>
      </c>
      <c r="V1677" s="252">
        <f>작성용!AA1674</f>
        <v>202411</v>
      </c>
      <c r="W1677" s="253" t="str">
        <f>작성용!AC1674</f>
        <v>[6]기타기관펀드(기초자산)</v>
      </c>
      <c r="X1677" s="253">
        <f>작성용!O1674</f>
        <v>0</v>
      </c>
      <c r="Y1677" s="253">
        <f>작성용!P1674</f>
        <v>0</v>
      </c>
      <c r="Z1677" s="253">
        <f>작성용!Q1674</f>
        <v>0</v>
      </c>
      <c r="AA1677" s="252" t="str">
        <f>작성용!AJ1674</f>
        <v>-</v>
      </c>
      <c r="AB1677" s="252">
        <f>작성용!AB1674</f>
        <v>0</v>
      </c>
    </row>
    <row r="1678" spans="1:28" s="12" customFormat="1" ht="16.5" hidden="1" customHeight="1" x14ac:dyDescent="0.3">
      <c r="A1678" s="54">
        <f>작성용!AL1675</f>
        <v>1674</v>
      </c>
      <c r="B1678" s="264" t="str">
        <f>작성용!AI1675</f>
        <v>-</v>
      </c>
      <c r="C1678" s="252" t="str">
        <f>작성용!AK1675</f>
        <v>기초자산</v>
      </c>
      <c r="D1678" s="265" t="str">
        <f>작성용!T1675</f>
        <v>사립학교교직원연금공단펀드(기초자산)</v>
      </c>
      <c r="E1678" s="253" t="str">
        <f>작성용!B1675</f>
        <v>엠비케이파트너스오호의이사모투자</v>
      </c>
      <c r="F1678" s="253" t="str">
        <f>작성용!C1675</f>
        <v>재평가</v>
      </c>
      <c r="G1678" s="253" t="str">
        <f>작성용!D1675</f>
        <v>오스템파마</v>
      </c>
      <c r="H1678" s="266">
        <f>작성용!E1675</f>
        <v>1101115657775</v>
      </c>
      <c r="I1678" s="253" t="str">
        <f>작성용!F1675</f>
        <v>A01</v>
      </c>
      <c r="J1678" s="253">
        <f>작성용!G1675</f>
        <v>0</v>
      </c>
      <c r="K1678" s="253" t="str">
        <f>작성용!H1675</f>
        <v>-</v>
      </c>
      <c r="L1678" s="253" t="str">
        <f>작성용!N1675</f>
        <v>분기</v>
      </c>
      <c r="M1678" s="265" t="str">
        <f>작성용!U1675</f>
        <v>2024.09.30</v>
      </c>
      <c r="N1678" s="265">
        <f>작성용!V1675</f>
        <v>45643</v>
      </c>
      <c r="O1678" s="265" t="str">
        <f>작성용!W1675</f>
        <v>보고서제공X</v>
      </c>
      <c r="P1678" s="265" t="str">
        <f>작성용!X1675</f>
        <v>-</v>
      </c>
      <c r="Q1678" s="253" t="str">
        <f>작성용!AD1675</f>
        <v>윤광일</v>
      </c>
      <c r="R1678" s="267">
        <f>작성용!AE1675</f>
        <v>0</v>
      </c>
      <c r="S1678" s="253" t="str">
        <f>작성용!AF1675</f>
        <v>윤광일</v>
      </c>
      <c r="T1678" s="268" t="str">
        <f>작성용!AG1675</f>
        <v>-</v>
      </c>
      <c r="U1678" s="268" t="str">
        <f>작성용!AH1675</f>
        <v>-</v>
      </c>
      <c r="V1678" s="252">
        <f>작성용!AA1675</f>
        <v>202411</v>
      </c>
      <c r="W1678" s="253" t="str">
        <f>작성용!AC1675</f>
        <v>[6]기타기관펀드(기초자산)</v>
      </c>
      <c r="X1678" s="253">
        <f>작성용!O1675</f>
        <v>0</v>
      </c>
      <c r="Y1678" s="253">
        <f>작성용!P1675</f>
        <v>0</v>
      </c>
      <c r="Z1678" s="253">
        <f>작성용!Q1675</f>
        <v>0</v>
      </c>
      <c r="AA1678" s="252" t="str">
        <f>작성용!AJ1675</f>
        <v>-</v>
      </c>
      <c r="AB1678" s="252">
        <f>작성용!AB1675</f>
        <v>0</v>
      </c>
    </row>
    <row r="1679" spans="1:28" s="12" customFormat="1" ht="16.5" hidden="1" customHeight="1" x14ac:dyDescent="0.3">
      <c r="A1679" s="54">
        <f>작성용!AL1676</f>
        <v>1675</v>
      </c>
      <c r="B1679" s="264" t="str">
        <f>작성용!AI1676</f>
        <v>-</v>
      </c>
      <c r="C1679" s="252" t="str">
        <f>작성용!AK1676</f>
        <v>기초자산</v>
      </c>
      <c r="D1679" s="265" t="str">
        <f>작성용!T1676</f>
        <v>사립학교교직원연금공단펀드(기초자산)</v>
      </c>
      <c r="E1679" s="253" t="str">
        <f>작성용!B1676</f>
        <v>엠비케이파트너스오호의이사모투자</v>
      </c>
      <c r="F1679" s="253" t="str">
        <f>작성용!C1676</f>
        <v>재평가</v>
      </c>
      <c r="G1679" s="253" t="str">
        <f>작성용!D1676</f>
        <v>HITOWA Holdings Co., Ltd.</v>
      </c>
      <c r="H1679" s="266" t="str">
        <f>작성용!E1676</f>
        <v>KBP2024090075</v>
      </c>
      <c r="I1679" s="253" t="str">
        <f>작성용!F1676</f>
        <v>A01</v>
      </c>
      <c r="J1679" s="253">
        <f>작성용!G1676</f>
        <v>0</v>
      </c>
      <c r="K1679" s="253" t="str">
        <f>작성용!H1676</f>
        <v>-</v>
      </c>
      <c r="L1679" s="253" t="str">
        <f>작성용!N1676</f>
        <v>분기</v>
      </c>
      <c r="M1679" s="265" t="str">
        <f>작성용!U1676</f>
        <v>2024.09.30</v>
      </c>
      <c r="N1679" s="265">
        <f>작성용!V1676</f>
        <v>45643</v>
      </c>
      <c r="O1679" s="265" t="str">
        <f>작성용!W1676</f>
        <v>보고서제공X</v>
      </c>
      <c r="P1679" s="265" t="str">
        <f>작성용!X1676</f>
        <v>-</v>
      </c>
      <c r="Q1679" s="253" t="str">
        <f>작성용!AD1676</f>
        <v>윤광일</v>
      </c>
      <c r="R1679" s="267">
        <f>작성용!AE1676</f>
        <v>0</v>
      </c>
      <c r="S1679" s="253" t="str">
        <f>작성용!AF1676</f>
        <v>윤광일</v>
      </c>
      <c r="T1679" s="268" t="str">
        <f>작성용!AG1676</f>
        <v>-</v>
      </c>
      <c r="U1679" s="268" t="str">
        <f>작성용!AH1676</f>
        <v>-</v>
      </c>
      <c r="V1679" s="252">
        <f>작성용!AA1676</f>
        <v>202411</v>
      </c>
      <c r="W1679" s="253" t="str">
        <f>작성용!AC1676</f>
        <v>[6]기타기관펀드(기초자산)</v>
      </c>
      <c r="X1679" s="253">
        <f>작성용!O1676</f>
        <v>0</v>
      </c>
      <c r="Y1679" s="253">
        <f>작성용!P1676</f>
        <v>0</v>
      </c>
      <c r="Z1679" s="253">
        <f>작성용!Q1676</f>
        <v>0</v>
      </c>
      <c r="AA1679" s="252" t="str">
        <f>작성용!AJ1676</f>
        <v>-</v>
      </c>
      <c r="AB1679" s="252">
        <f>작성용!AB1676</f>
        <v>0</v>
      </c>
    </row>
    <row r="1680" spans="1:28" s="12" customFormat="1" ht="16.5" customHeight="1" x14ac:dyDescent="0.3">
      <c r="A1680" s="54">
        <f>작성용!AL1881</f>
        <v>1880</v>
      </c>
      <c r="B1680" s="264" t="str">
        <f>작성용!AI1881</f>
        <v>-</v>
      </c>
      <c r="C1680" s="252" t="str">
        <f>작성용!AK1881</f>
        <v>기초자산</v>
      </c>
      <c r="D1680" s="265" t="str">
        <f>작성용!T1881</f>
        <v>사립학교교직원연금공단펀드(기초자산)</v>
      </c>
      <c r="E1680" s="253" t="str">
        <f>작성용!B1881</f>
        <v>에이티넘성장투자조합2020</v>
      </c>
      <c r="F1680" s="253" t="str">
        <f>작성용!C1881</f>
        <v>재평가</v>
      </c>
      <c r="G1680" s="253" t="str">
        <f>작성용!D1881</f>
        <v>아이엠바이오로직스</v>
      </c>
      <c r="H1680" s="266">
        <f>작성용!E1881</f>
        <v>1311110601384</v>
      </c>
      <c r="I1680" s="253" t="str">
        <f>작성용!F1881</f>
        <v>A07</v>
      </c>
      <c r="J1680" s="253">
        <f>작성용!G1881</f>
        <v>2</v>
      </c>
      <c r="K1680" s="253" t="str">
        <f>작성용!H1881</f>
        <v>-</v>
      </c>
      <c r="L1680" s="253" t="str">
        <f>작성용!N1881</f>
        <v>연말</v>
      </c>
      <c r="M1680" s="265" t="str">
        <f>작성용!U1881</f>
        <v>2024.09.30</v>
      </c>
      <c r="N1680" s="265">
        <f>작성용!V1881</f>
        <v>45643</v>
      </c>
      <c r="O1680" s="265" t="str">
        <f>작성용!W1881</f>
        <v>보고서제공X</v>
      </c>
      <c r="P1680" s="265" t="str">
        <f>작성용!X1881</f>
        <v>-</v>
      </c>
      <c r="Q1680" s="253" t="str">
        <f>작성용!AD1881</f>
        <v>채동우</v>
      </c>
      <c r="R1680" s="267">
        <f>작성용!AE1881</f>
        <v>0</v>
      </c>
      <c r="S1680" s="253" t="str">
        <f>작성용!AF1881</f>
        <v>윤현빈</v>
      </c>
      <c r="T1680" s="268" t="str">
        <f>작성용!AG1881</f>
        <v>-</v>
      </c>
      <c r="U1680" s="268" t="str">
        <f>작성용!AH1881</f>
        <v>-</v>
      </c>
      <c r="V1680" s="252">
        <f>작성용!AA1881</f>
        <v>202411</v>
      </c>
      <c r="W1680" s="253" t="str">
        <f>작성용!AC1881</f>
        <v>[6]기타기관펀드(기초자산)</v>
      </c>
      <c r="X1680" s="253">
        <f>작성용!O1881</f>
        <v>0</v>
      </c>
      <c r="Y1680" s="253">
        <f>작성용!P1881</f>
        <v>0</v>
      </c>
      <c r="Z1680" s="253">
        <f>작성용!Q1881</f>
        <v>0</v>
      </c>
      <c r="AA1680" s="252" t="str">
        <f>작성용!AJ1881</f>
        <v>-</v>
      </c>
      <c r="AB1680" s="252">
        <f>작성용!AB1881</f>
        <v>0</v>
      </c>
    </row>
    <row r="1681" spans="1:28" s="12" customFormat="1" ht="16.5" hidden="1" customHeight="1" x14ac:dyDescent="0.3">
      <c r="A1681" s="54">
        <f>작성용!AL1678</f>
        <v>1677</v>
      </c>
      <c r="B1681" s="264" t="str">
        <f>작성용!AI1678</f>
        <v>-</v>
      </c>
      <c r="C1681" s="252" t="str">
        <f>작성용!AK1678</f>
        <v>기초자산</v>
      </c>
      <c r="D1681" s="265" t="str">
        <f>작성용!T1678</f>
        <v>사립학교교직원연금공단펀드(기초자산)</v>
      </c>
      <c r="E1681" s="253" t="str">
        <f>작성용!B1678</f>
        <v>KTBN18호벤처투자조합</v>
      </c>
      <c r="F1681" s="253" t="str">
        <f>작성용!C1678</f>
        <v>재평가</v>
      </c>
      <c r="G1681" s="253" t="str">
        <f>작성용!D1678</f>
        <v>프레이저테라퓨틱스</v>
      </c>
      <c r="H1681" s="266">
        <f>작성용!E1678</f>
        <v>1101117254925</v>
      </c>
      <c r="I1681" s="253" t="str">
        <f>작성용!F1678</f>
        <v>A07</v>
      </c>
      <c r="J1681" s="253">
        <f>작성용!G1678</f>
        <v>1</v>
      </c>
      <c r="K1681" s="253" t="str">
        <f>작성용!H1678</f>
        <v>-</v>
      </c>
      <c r="L1681" s="253" t="str">
        <f>작성용!N1678</f>
        <v>분기</v>
      </c>
      <c r="M1681" s="265" t="str">
        <f>작성용!U1678</f>
        <v>2024.09.30</v>
      </c>
      <c r="N1681" s="265">
        <f>작성용!V1678</f>
        <v>45643</v>
      </c>
      <c r="O1681" s="265" t="str">
        <f>작성용!W1678</f>
        <v>보고서제공X</v>
      </c>
      <c r="P1681" s="265" t="str">
        <f>작성용!X1678</f>
        <v>-</v>
      </c>
      <c r="Q1681" s="253" t="str">
        <f>작성용!AD1678</f>
        <v>유재호</v>
      </c>
      <c r="R1681" s="267">
        <f>작성용!AE1678</f>
        <v>0.4</v>
      </c>
      <c r="S1681" s="253" t="str">
        <f>작성용!AF1678</f>
        <v>유재호</v>
      </c>
      <c r="T1681" s="268" t="str">
        <f>작성용!AG1678</f>
        <v>-</v>
      </c>
      <c r="U1681" s="268" t="str">
        <f>작성용!AH1678</f>
        <v>-</v>
      </c>
      <c r="V1681" s="252">
        <f>작성용!AA1678</f>
        <v>202411</v>
      </c>
      <c r="W1681" s="253" t="str">
        <f>작성용!AC1678</f>
        <v>[6]기타기관펀드(기초자산)</v>
      </c>
      <c r="X1681" s="253">
        <f>작성용!O1678</f>
        <v>0</v>
      </c>
      <c r="Y1681" s="253">
        <f>작성용!P1678</f>
        <v>0</v>
      </c>
      <c r="Z1681" s="253">
        <f>작성용!Q1678</f>
        <v>0</v>
      </c>
      <c r="AA1681" s="252" t="str">
        <f>작성용!AJ1678</f>
        <v>-</v>
      </c>
      <c r="AB1681" s="252">
        <f>작성용!AB1678</f>
        <v>0</v>
      </c>
    </row>
    <row r="1682" spans="1:28" s="12" customFormat="1" ht="16.5" hidden="1" customHeight="1" x14ac:dyDescent="0.3">
      <c r="A1682" s="54">
        <f>작성용!AL1679</f>
        <v>1678</v>
      </c>
      <c r="B1682" s="264" t="str">
        <f>작성용!AI1679</f>
        <v>-</v>
      </c>
      <c r="C1682" s="252" t="str">
        <f>작성용!AK1679</f>
        <v>기초자산</v>
      </c>
      <c r="D1682" s="265" t="str">
        <f>작성용!T1679</f>
        <v>사립학교교직원연금공단펀드(기초자산)</v>
      </c>
      <c r="E1682" s="253" t="str">
        <f>작성용!B1679</f>
        <v>KTBN18호벤처투자조합</v>
      </c>
      <c r="F1682" s="253" t="str">
        <f>작성용!C1679</f>
        <v>재평가</v>
      </c>
      <c r="G1682" s="253" t="str">
        <f>작성용!D1679</f>
        <v>리턴제로</v>
      </c>
      <c r="H1682" s="266">
        <f>작성용!E1679</f>
        <v>1101116702157</v>
      </c>
      <c r="I1682" s="253" t="str">
        <f>작성용!F1679</f>
        <v>A07</v>
      </c>
      <c r="J1682" s="253">
        <f>작성용!G1679</f>
        <v>0</v>
      </c>
      <c r="K1682" s="253" t="str">
        <f>작성용!H1679</f>
        <v>-</v>
      </c>
      <c r="L1682" s="253" t="str">
        <f>작성용!N1679</f>
        <v>분기</v>
      </c>
      <c r="M1682" s="265" t="str">
        <f>작성용!U1679</f>
        <v>2024.09.30</v>
      </c>
      <c r="N1682" s="265">
        <f>작성용!V1679</f>
        <v>45643</v>
      </c>
      <c r="O1682" s="265" t="str">
        <f>작성용!W1679</f>
        <v>보고서제공X</v>
      </c>
      <c r="P1682" s="265" t="str">
        <f>작성용!X1679</f>
        <v>-</v>
      </c>
      <c r="Q1682" s="253" t="str">
        <f>작성용!AD1679</f>
        <v>유재호</v>
      </c>
      <c r="R1682" s="267">
        <f>작성용!AE1679</f>
        <v>0.4</v>
      </c>
      <c r="S1682" s="253" t="str">
        <f>작성용!AF1679</f>
        <v>유재호</v>
      </c>
      <c r="T1682" s="268" t="str">
        <f>작성용!AG1679</f>
        <v>-</v>
      </c>
      <c r="U1682" s="268" t="str">
        <f>작성용!AH1679</f>
        <v>-</v>
      </c>
      <c r="V1682" s="252">
        <f>작성용!AA1679</f>
        <v>202411</v>
      </c>
      <c r="W1682" s="253" t="str">
        <f>작성용!AC1679</f>
        <v>[6]기타기관펀드(기초자산)</v>
      </c>
      <c r="X1682" s="253">
        <f>작성용!O1679</f>
        <v>0</v>
      </c>
      <c r="Y1682" s="253">
        <f>작성용!P1679</f>
        <v>0</v>
      </c>
      <c r="Z1682" s="253">
        <f>작성용!Q1679</f>
        <v>0</v>
      </c>
      <c r="AA1682" s="252" t="str">
        <f>작성용!AJ1679</f>
        <v>-</v>
      </c>
      <c r="AB1682" s="252">
        <f>작성용!AB1679</f>
        <v>0</v>
      </c>
    </row>
    <row r="1683" spans="1:28" s="12" customFormat="1" ht="16.5" hidden="1" customHeight="1" x14ac:dyDescent="0.3">
      <c r="A1683" s="54">
        <f>작성용!AL1680</f>
        <v>1679</v>
      </c>
      <c r="B1683" s="264" t="str">
        <f>작성용!AI1680</f>
        <v>-</v>
      </c>
      <c r="C1683" s="252" t="str">
        <f>작성용!AK1680</f>
        <v>기초자산</v>
      </c>
      <c r="D1683" s="265" t="str">
        <f>작성용!T1680</f>
        <v>사립학교교직원연금공단펀드(기초자산)</v>
      </c>
      <c r="E1683" s="253" t="str">
        <f>작성용!B1680</f>
        <v>KTBN18호벤처투자조합</v>
      </c>
      <c r="F1683" s="253" t="str">
        <f>작성용!C1680</f>
        <v>재평가</v>
      </c>
      <c r="G1683" s="253" t="str">
        <f>작성용!D1680</f>
        <v>생활연구소</v>
      </c>
      <c r="H1683" s="266">
        <f>작성용!E1680</f>
        <v>1101116254041</v>
      </c>
      <c r="I1683" s="253" t="str">
        <f>작성용!F1680</f>
        <v>A07</v>
      </c>
      <c r="J1683" s="253">
        <f>작성용!G1680</f>
        <v>2</v>
      </c>
      <c r="K1683" s="253" t="str">
        <f>작성용!H1680</f>
        <v>-</v>
      </c>
      <c r="L1683" s="253" t="str">
        <f>작성용!N1680</f>
        <v>분기</v>
      </c>
      <c r="M1683" s="265" t="str">
        <f>작성용!U1680</f>
        <v>2024.09.30</v>
      </c>
      <c r="N1683" s="265">
        <f>작성용!V1680</f>
        <v>45643</v>
      </c>
      <c r="O1683" s="265" t="str">
        <f>작성용!W1680</f>
        <v>보고서제공X</v>
      </c>
      <c r="P1683" s="265" t="str">
        <f>작성용!X1680</f>
        <v>-</v>
      </c>
      <c r="Q1683" s="253" t="str">
        <f>작성용!AD1680</f>
        <v>서경덕</v>
      </c>
      <c r="R1683" s="267">
        <f>작성용!AE1680</f>
        <v>0</v>
      </c>
      <c r="S1683" s="253" t="str">
        <f>작성용!AF1680</f>
        <v>서경덕</v>
      </c>
      <c r="T1683" s="268" t="str">
        <f>작성용!AG1680</f>
        <v>-</v>
      </c>
      <c r="U1683" s="268" t="str">
        <f>작성용!AH1680</f>
        <v>-</v>
      </c>
      <c r="V1683" s="252">
        <f>작성용!AA1680</f>
        <v>202411</v>
      </c>
      <c r="W1683" s="253" t="str">
        <f>작성용!AC1680</f>
        <v>[6]기타기관펀드(기초자산)</v>
      </c>
      <c r="X1683" s="253">
        <f>작성용!O1680</f>
        <v>0</v>
      </c>
      <c r="Y1683" s="253">
        <f>작성용!P1680</f>
        <v>0</v>
      </c>
      <c r="Z1683" s="253">
        <f>작성용!Q1680</f>
        <v>0</v>
      </c>
      <c r="AA1683" s="252" t="str">
        <f>작성용!AJ1680</f>
        <v>-</v>
      </c>
      <c r="AB1683" s="252">
        <f>작성용!AB1680</f>
        <v>0</v>
      </c>
    </row>
    <row r="1684" spans="1:28" s="12" customFormat="1" ht="16.5" hidden="1" customHeight="1" x14ac:dyDescent="0.3">
      <c r="A1684" s="54">
        <f>작성용!AL1681</f>
        <v>1680</v>
      </c>
      <c r="B1684" s="264" t="str">
        <f>작성용!AI1681</f>
        <v>-</v>
      </c>
      <c r="C1684" s="252" t="str">
        <f>작성용!AK1681</f>
        <v>기초자산</v>
      </c>
      <c r="D1684" s="265" t="str">
        <f>작성용!T1681</f>
        <v>사립학교교직원연금공단펀드(기초자산)</v>
      </c>
      <c r="E1684" s="253" t="str">
        <f>작성용!B1681</f>
        <v>KTBN18호벤처투자조합</v>
      </c>
      <c r="F1684" s="253" t="str">
        <f>작성용!C1681</f>
        <v>재평가</v>
      </c>
      <c r="G1684" s="253" t="str">
        <f>작성용!D1681</f>
        <v>하이센스바이오</v>
      </c>
      <c r="H1684" s="266">
        <f>작성용!E1681</f>
        <v>1101116131348</v>
      </c>
      <c r="I1684" s="253" t="str">
        <f>작성용!F1681</f>
        <v>A01</v>
      </c>
      <c r="J1684" s="253">
        <f>작성용!G1681</f>
        <v>0</v>
      </c>
      <c r="K1684" s="253" t="str">
        <f>작성용!H1681</f>
        <v>-</v>
      </c>
      <c r="L1684" s="253" t="str">
        <f>작성용!N1681</f>
        <v>분기</v>
      </c>
      <c r="M1684" s="265" t="str">
        <f>작성용!U1681</f>
        <v>2024.09.30</v>
      </c>
      <c r="N1684" s="265">
        <f>작성용!V1681</f>
        <v>45643</v>
      </c>
      <c r="O1684" s="265" t="str">
        <f>작성용!W1681</f>
        <v>보고서제공X</v>
      </c>
      <c r="P1684" s="265" t="str">
        <f>작성용!X1681</f>
        <v>-</v>
      </c>
      <c r="Q1684" s="253" t="str">
        <f>작성용!AD1681</f>
        <v>조현우</v>
      </c>
      <c r="R1684" s="267">
        <f>작성용!AE1681</f>
        <v>0.4</v>
      </c>
      <c r="S1684" s="253" t="str">
        <f>작성용!AF1681</f>
        <v>조현우</v>
      </c>
      <c r="T1684" s="268" t="str">
        <f>작성용!AG1681</f>
        <v>-</v>
      </c>
      <c r="U1684" s="268" t="str">
        <f>작성용!AH1681</f>
        <v>-</v>
      </c>
      <c r="V1684" s="252">
        <f>작성용!AA1681</f>
        <v>202411</v>
      </c>
      <c r="W1684" s="253" t="str">
        <f>작성용!AC1681</f>
        <v>[6]기타기관펀드(기초자산)</v>
      </c>
      <c r="X1684" s="253">
        <f>작성용!O1681</f>
        <v>0</v>
      </c>
      <c r="Y1684" s="253">
        <f>작성용!P1681</f>
        <v>0</v>
      </c>
      <c r="Z1684" s="253">
        <f>작성용!Q1681</f>
        <v>0</v>
      </c>
      <c r="AA1684" s="252" t="str">
        <f>작성용!AJ1681</f>
        <v>-</v>
      </c>
      <c r="AB1684" s="252">
        <f>작성용!AB1681</f>
        <v>0</v>
      </c>
    </row>
    <row r="1685" spans="1:28" s="12" customFormat="1" ht="16.5" hidden="1" customHeight="1" x14ac:dyDescent="0.3">
      <c r="A1685" s="54">
        <f>작성용!AL1682</f>
        <v>1681</v>
      </c>
      <c r="B1685" s="264" t="str">
        <f>작성용!AI1682</f>
        <v>-</v>
      </c>
      <c r="C1685" s="252" t="str">
        <f>작성용!AK1682</f>
        <v>기초자산</v>
      </c>
      <c r="D1685" s="265" t="str">
        <f>작성용!T1682</f>
        <v>사립학교교직원연금공단펀드(기초자산)</v>
      </c>
      <c r="E1685" s="253" t="str">
        <f>작성용!B1682</f>
        <v>KTBN18호벤처투자조합</v>
      </c>
      <c r="F1685" s="253" t="str">
        <f>작성용!C1682</f>
        <v>재평가</v>
      </c>
      <c r="G1685" s="253" t="str">
        <f>작성용!D1682</f>
        <v>와탭랩스</v>
      </c>
      <c r="H1685" s="266">
        <f>작성용!E1682</f>
        <v>1311110414464</v>
      </c>
      <c r="I1685" s="253" t="str">
        <f>작성용!F1682</f>
        <v>A07</v>
      </c>
      <c r="J1685" s="253">
        <f>작성용!G1682</f>
        <v>0</v>
      </c>
      <c r="K1685" s="253" t="str">
        <f>작성용!H1682</f>
        <v>-</v>
      </c>
      <c r="L1685" s="253" t="str">
        <f>작성용!N1682</f>
        <v>분기</v>
      </c>
      <c r="M1685" s="265" t="str">
        <f>작성용!U1682</f>
        <v>2024.09.30</v>
      </c>
      <c r="N1685" s="265">
        <f>작성용!V1682</f>
        <v>45643</v>
      </c>
      <c r="O1685" s="265" t="str">
        <f>작성용!W1682</f>
        <v>보고서제공X</v>
      </c>
      <c r="P1685" s="265" t="str">
        <f>작성용!X1682</f>
        <v>-</v>
      </c>
      <c r="Q1685" s="253" t="str">
        <f>작성용!AD1682</f>
        <v>변혜진</v>
      </c>
      <c r="R1685" s="267">
        <f>작성용!AE1682</f>
        <v>0.4</v>
      </c>
      <c r="S1685" s="253" t="str">
        <f>작성용!AF1682</f>
        <v>변혜진</v>
      </c>
      <c r="T1685" s="268" t="str">
        <f>작성용!AG1682</f>
        <v>-</v>
      </c>
      <c r="U1685" s="268" t="str">
        <f>작성용!AH1682</f>
        <v>-</v>
      </c>
      <c r="V1685" s="252">
        <f>작성용!AA1682</f>
        <v>202411</v>
      </c>
      <c r="W1685" s="253" t="str">
        <f>작성용!AC1682</f>
        <v>[6]기타기관펀드(기초자산)</v>
      </c>
      <c r="X1685" s="253">
        <f>작성용!O1682</f>
        <v>0</v>
      </c>
      <c r="Y1685" s="253">
        <f>작성용!P1682</f>
        <v>0</v>
      </c>
      <c r="Z1685" s="253">
        <f>작성용!Q1682</f>
        <v>0</v>
      </c>
      <c r="AA1685" s="252" t="str">
        <f>작성용!AJ1682</f>
        <v>-</v>
      </c>
      <c r="AB1685" s="252">
        <f>작성용!AB1682</f>
        <v>0</v>
      </c>
    </row>
    <row r="1686" spans="1:28" s="12" customFormat="1" ht="16.5" hidden="1" customHeight="1" x14ac:dyDescent="0.3">
      <c r="A1686" s="54">
        <f>작성용!AL1683</f>
        <v>1682</v>
      </c>
      <c r="B1686" s="264" t="str">
        <f>작성용!AI1683</f>
        <v>-</v>
      </c>
      <c r="C1686" s="252" t="str">
        <f>작성용!AK1683</f>
        <v>기초자산</v>
      </c>
      <c r="D1686" s="265" t="str">
        <f>작성용!T1683</f>
        <v>사립학교교직원연금공단펀드(기초자산)</v>
      </c>
      <c r="E1686" s="253" t="str">
        <f>작성용!B1683</f>
        <v>KTBN18호벤처투자조합</v>
      </c>
      <c r="F1686" s="253" t="str">
        <f>작성용!C1683</f>
        <v>재평가</v>
      </c>
      <c r="G1686" s="253" t="str">
        <f>작성용!D1683</f>
        <v>비바리퍼블리카</v>
      </c>
      <c r="H1686" s="266">
        <f>작성용!E1683</f>
        <v>1101115119080</v>
      </c>
      <c r="I1686" s="253" t="str">
        <f>작성용!F1683</f>
        <v>A07</v>
      </c>
      <c r="J1686" s="253">
        <f>작성용!G1683</f>
        <v>0</v>
      </c>
      <c r="K1686" s="253" t="str">
        <f>작성용!H1683</f>
        <v>-</v>
      </c>
      <c r="L1686" s="253" t="str">
        <f>작성용!N1683</f>
        <v>분기</v>
      </c>
      <c r="M1686" s="265" t="str">
        <f>작성용!U1683</f>
        <v>2024.09.30</v>
      </c>
      <c r="N1686" s="265">
        <f>작성용!V1683</f>
        <v>45643</v>
      </c>
      <c r="O1686" s="265" t="str">
        <f>작성용!W1683</f>
        <v>보고서제공X</v>
      </c>
      <c r="P1686" s="265" t="str">
        <f>작성용!X1683</f>
        <v>-</v>
      </c>
      <c r="Q1686" s="253" t="str">
        <f>작성용!AD1683</f>
        <v>이현승</v>
      </c>
      <c r="R1686" s="267">
        <f>작성용!AE1683</f>
        <v>0.4</v>
      </c>
      <c r="S1686" s="253" t="str">
        <f>작성용!AF1683</f>
        <v>이현승</v>
      </c>
      <c r="T1686" s="268" t="str">
        <f>작성용!AG1683</f>
        <v>-</v>
      </c>
      <c r="U1686" s="268" t="str">
        <f>작성용!AH1683</f>
        <v>-</v>
      </c>
      <c r="V1686" s="252">
        <f>작성용!AA1683</f>
        <v>202411</v>
      </c>
      <c r="W1686" s="253" t="str">
        <f>작성용!AC1683</f>
        <v>[6]기타기관펀드(기초자산)</v>
      </c>
      <c r="X1686" s="253">
        <f>작성용!O1683</f>
        <v>0</v>
      </c>
      <c r="Y1686" s="253">
        <f>작성용!P1683</f>
        <v>0</v>
      </c>
      <c r="Z1686" s="253">
        <f>작성용!Q1683</f>
        <v>0</v>
      </c>
      <c r="AA1686" s="252" t="str">
        <f>작성용!AJ1683</f>
        <v>-</v>
      </c>
      <c r="AB1686" s="252">
        <f>작성용!AB1683</f>
        <v>0</v>
      </c>
    </row>
    <row r="1687" spans="1:28" s="12" customFormat="1" ht="16.5" hidden="1" customHeight="1" x14ac:dyDescent="0.3">
      <c r="A1687" s="54">
        <f>작성용!AL1684</f>
        <v>1683</v>
      </c>
      <c r="B1687" s="264" t="str">
        <f>작성용!AI1684</f>
        <v>-</v>
      </c>
      <c r="C1687" s="252" t="str">
        <f>작성용!AK1684</f>
        <v>기초자산</v>
      </c>
      <c r="D1687" s="265" t="str">
        <f>작성용!T1684</f>
        <v>사립학교교직원연금공단펀드(기초자산)</v>
      </c>
      <c r="E1687" s="253" t="str">
        <f>작성용!B1684</f>
        <v>KTBN18호벤처투자조합</v>
      </c>
      <c r="F1687" s="253" t="str">
        <f>작성용!C1684</f>
        <v>재평가</v>
      </c>
      <c r="G1687" s="253" t="str">
        <f>작성용!D1684</f>
        <v>비바리퍼블리카</v>
      </c>
      <c r="H1687" s="266">
        <f>작성용!E1684</f>
        <v>1101115119080</v>
      </c>
      <c r="I1687" s="253" t="str">
        <f>작성용!F1684</f>
        <v>A07</v>
      </c>
      <c r="J1687" s="253">
        <f>작성용!G1684</f>
        <v>1</v>
      </c>
      <c r="K1687" s="253" t="str">
        <f>작성용!H1684</f>
        <v>-</v>
      </c>
      <c r="L1687" s="253" t="str">
        <f>작성용!N1684</f>
        <v>분기</v>
      </c>
      <c r="M1687" s="265" t="str">
        <f>작성용!U1684</f>
        <v>2024.09.30</v>
      </c>
      <c r="N1687" s="265">
        <f>작성용!V1684</f>
        <v>45643</v>
      </c>
      <c r="O1687" s="265" t="str">
        <f>작성용!W1684</f>
        <v>보고서제공X</v>
      </c>
      <c r="P1687" s="265" t="str">
        <f>작성용!X1684</f>
        <v>-</v>
      </c>
      <c r="Q1687" s="253" t="str">
        <f>작성용!AD1684</f>
        <v>이현승</v>
      </c>
      <c r="R1687" s="267">
        <f>작성용!AE1684</f>
        <v>0</v>
      </c>
      <c r="S1687" s="253" t="str">
        <f>작성용!AF1684</f>
        <v>이현승</v>
      </c>
      <c r="T1687" s="268" t="str">
        <f>작성용!AG1684</f>
        <v>-</v>
      </c>
      <c r="U1687" s="268" t="str">
        <f>작성용!AH1684</f>
        <v>-</v>
      </c>
      <c r="V1687" s="252">
        <f>작성용!AA1684</f>
        <v>202411</v>
      </c>
      <c r="W1687" s="253" t="str">
        <f>작성용!AC1684</f>
        <v>[6]기타기관펀드(기초자산)</v>
      </c>
      <c r="X1687" s="253">
        <f>작성용!O1684</f>
        <v>0</v>
      </c>
      <c r="Y1687" s="253">
        <f>작성용!P1684</f>
        <v>0</v>
      </c>
      <c r="Z1687" s="253">
        <f>작성용!Q1684</f>
        <v>0</v>
      </c>
      <c r="AA1687" s="252" t="str">
        <f>작성용!AJ1684</f>
        <v>-</v>
      </c>
      <c r="AB1687" s="252">
        <f>작성용!AB1684</f>
        <v>0</v>
      </c>
    </row>
    <row r="1688" spans="1:28" s="12" customFormat="1" ht="16.5" hidden="1" customHeight="1" x14ac:dyDescent="0.3">
      <c r="A1688" s="54">
        <f>작성용!AL1685</f>
        <v>1684</v>
      </c>
      <c r="B1688" s="264" t="str">
        <f>작성용!AI1685</f>
        <v>-</v>
      </c>
      <c r="C1688" s="252" t="str">
        <f>작성용!AK1685</f>
        <v>기초자산</v>
      </c>
      <c r="D1688" s="265" t="str">
        <f>작성용!T1685</f>
        <v>사립학교교직원연금공단펀드(기초자산)</v>
      </c>
      <c r="E1688" s="253" t="str">
        <f>작성용!B1685</f>
        <v>KTBN18호벤처투자조합</v>
      </c>
      <c r="F1688" s="253" t="str">
        <f>작성용!C1685</f>
        <v>재평가</v>
      </c>
      <c r="G1688" s="253" t="str">
        <f>작성용!D1685</f>
        <v>맘편한세상</v>
      </c>
      <c r="H1688" s="266">
        <f>작성용!E1685</f>
        <v>1101116250784</v>
      </c>
      <c r="I1688" s="253" t="str">
        <f>작성용!F1685</f>
        <v>A07</v>
      </c>
      <c r="J1688" s="253">
        <f>작성용!G1685</f>
        <v>0</v>
      </c>
      <c r="K1688" s="253" t="str">
        <f>작성용!H1685</f>
        <v>-</v>
      </c>
      <c r="L1688" s="253" t="str">
        <f>작성용!N1685</f>
        <v>분기</v>
      </c>
      <c r="M1688" s="265" t="str">
        <f>작성용!U1685</f>
        <v>2024.09.30</v>
      </c>
      <c r="N1688" s="265">
        <f>작성용!V1685</f>
        <v>45643</v>
      </c>
      <c r="O1688" s="265" t="str">
        <f>작성용!W1685</f>
        <v>보고서제공X</v>
      </c>
      <c r="P1688" s="265" t="str">
        <f>작성용!X1685</f>
        <v>-</v>
      </c>
      <c r="Q1688" s="253" t="str">
        <f>작성용!AD1685</f>
        <v>김예림</v>
      </c>
      <c r="R1688" s="267">
        <f>작성용!AE1685</f>
        <v>0</v>
      </c>
      <c r="S1688" s="253" t="str">
        <f>작성용!AF1685</f>
        <v>김예림</v>
      </c>
      <c r="T1688" s="268" t="str">
        <f>작성용!AG1685</f>
        <v>-</v>
      </c>
      <c r="U1688" s="268" t="str">
        <f>작성용!AH1685</f>
        <v>-</v>
      </c>
      <c r="V1688" s="252">
        <f>작성용!AA1685</f>
        <v>202411</v>
      </c>
      <c r="W1688" s="253" t="str">
        <f>작성용!AC1685</f>
        <v>[6]기타기관펀드(기초자산)</v>
      </c>
      <c r="X1688" s="253">
        <f>작성용!O1685</f>
        <v>0</v>
      </c>
      <c r="Y1688" s="253">
        <f>작성용!P1685</f>
        <v>0</v>
      </c>
      <c r="Z1688" s="253">
        <f>작성용!Q1685</f>
        <v>0</v>
      </c>
      <c r="AA1688" s="252" t="str">
        <f>작성용!AJ1685</f>
        <v>-</v>
      </c>
      <c r="AB1688" s="252">
        <f>작성용!AB1685</f>
        <v>0</v>
      </c>
    </row>
    <row r="1689" spans="1:28" s="12" customFormat="1" ht="16.5" hidden="1" customHeight="1" x14ac:dyDescent="0.3">
      <c r="A1689" s="54">
        <f>작성용!AL1686</f>
        <v>1685</v>
      </c>
      <c r="B1689" s="264" t="str">
        <f>작성용!AI1686</f>
        <v>-</v>
      </c>
      <c r="C1689" s="252" t="str">
        <f>작성용!AK1686</f>
        <v>기초자산</v>
      </c>
      <c r="D1689" s="265" t="str">
        <f>작성용!T1686</f>
        <v>사립학교교직원연금공단펀드(기초자산)</v>
      </c>
      <c r="E1689" s="253" t="str">
        <f>작성용!B1686</f>
        <v>KTBN18호벤처투자조합</v>
      </c>
      <c r="F1689" s="253" t="str">
        <f>작성용!C1686</f>
        <v>재평가</v>
      </c>
      <c r="G1689" s="253" t="str">
        <f>작성용!D1686</f>
        <v>테크랩스(구,넥스트매치)</v>
      </c>
      <c r="H1689" s="266">
        <f>작성용!E1686</f>
        <v>1311110348580</v>
      </c>
      <c r="I1689" s="253" t="str">
        <f>작성용!F1686</f>
        <v>A07</v>
      </c>
      <c r="J1689" s="253">
        <f>작성용!G1686</f>
        <v>0</v>
      </c>
      <c r="K1689" s="253" t="str">
        <f>작성용!H1686</f>
        <v>-</v>
      </c>
      <c r="L1689" s="253" t="str">
        <f>작성용!N1686</f>
        <v>분기</v>
      </c>
      <c r="M1689" s="265" t="str">
        <f>작성용!U1686</f>
        <v>2024.09.30</v>
      </c>
      <c r="N1689" s="265">
        <f>작성용!V1686</f>
        <v>45643</v>
      </c>
      <c r="O1689" s="265" t="str">
        <f>작성용!W1686</f>
        <v>보고서제공X</v>
      </c>
      <c r="P1689" s="265" t="str">
        <f>작성용!X1686</f>
        <v>-</v>
      </c>
      <c r="Q1689" s="253" t="str">
        <f>작성용!AD1686</f>
        <v>강성은</v>
      </c>
      <c r="R1689" s="267">
        <f>작성용!AE1686</f>
        <v>0</v>
      </c>
      <c r="S1689" s="253" t="str">
        <f>작성용!AF1686</f>
        <v>강성은</v>
      </c>
      <c r="T1689" s="268" t="str">
        <f>작성용!AG1686</f>
        <v>-</v>
      </c>
      <c r="U1689" s="268" t="str">
        <f>작성용!AH1686</f>
        <v>-</v>
      </c>
      <c r="V1689" s="252">
        <f>작성용!AA1686</f>
        <v>202411</v>
      </c>
      <c r="W1689" s="253" t="str">
        <f>작성용!AC1686</f>
        <v>[6]기타기관펀드(기초자산)</v>
      </c>
      <c r="X1689" s="253">
        <f>작성용!O1686</f>
        <v>0</v>
      </c>
      <c r="Y1689" s="253">
        <f>작성용!P1686</f>
        <v>0</v>
      </c>
      <c r="Z1689" s="253">
        <f>작성용!Q1686</f>
        <v>0</v>
      </c>
      <c r="AA1689" s="252" t="str">
        <f>작성용!AJ1686</f>
        <v>-</v>
      </c>
      <c r="AB1689" s="252">
        <f>작성용!AB1686</f>
        <v>0</v>
      </c>
    </row>
    <row r="1690" spans="1:28" s="12" customFormat="1" ht="16.5" hidden="1" customHeight="1" x14ac:dyDescent="0.3">
      <c r="A1690" s="54">
        <f>작성용!AL1687</f>
        <v>1686</v>
      </c>
      <c r="B1690" s="264" t="str">
        <f>작성용!AI1687</f>
        <v>-</v>
      </c>
      <c r="C1690" s="252" t="str">
        <f>작성용!AK1687</f>
        <v>기초자산</v>
      </c>
      <c r="D1690" s="265" t="str">
        <f>작성용!T1687</f>
        <v>사립학교교직원연금공단펀드(기초자산)</v>
      </c>
      <c r="E1690" s="253" t="str">
        <f>작성용!B1687</f>
        <v>KTBN18호벤처투자조합</v>
      </c>
      <c r="F1690" s="253" t="str">
        <f>작성용!C1687</f>
        <v>재평가</v>
      </c>
      <c r="G1690" s="253" t="str">
        <f>작성용!D1687</f>
        <v>팀프레시</v>
      </c>
      <c r="H1690" s="266">
        <f>작성용!E1687</f>
        <v>1101116761096</v>
      </c>
      <c r="I1690" s="253" t="str">
        <f>작성용!F1687</f>
        <v>A07</v>
      </c>
      <c r="J1690" s="253">
        <f>작성용!G1687</f>
        <v>0</v>
      </c>
      <c r="K1690" s="253" t="str">
        <f>작성용!H1687</f>
        <v>-</v>
      </c>
      <c r="L1690" s="253" t="str">
        <f>작성용!N1687</f>
        <v>분기</v>
      </c>
      <c r="M1690" s="265" t="str">
        <f>작성용!U1687</f>
        <v>2024.09.30</v>
      </c>
      <c r="N1690" s="265">
        <f>작성용!V1687</f>
        <v>45643</v>
      </c>
      <c r="O1690" s="265" t="str">
        <f>작성용!W1687</f>
        <v>보고서제공X</v>
      </c>
      <c r="P1690" s="265" t="str">
        <f>작성용!X1687</f>
        <v>-</v>
      </c>
      <c r="Q1690" s="253" t="str">
        <f>작성용!AD1687</f>
        <v>최수민</v>
      </c>
      <c r="R1690" s="267">
        <f>작성용!AE1687</f>
        <v>0</v>
      </c>
      <c r="S1690" s="253" t="str">
        <f>작성용!AF1687</f>
        <v>최수민</v>
      </c>
      <c r="T1690" s="268" t="str">
        <f>작성용!AG1687</f>
        <v>-</v>
      </c>
      <c r="U1690" s="268" t="str">
        <f>작성용!AH1687</f>
        <v>-</v>
      </c>
      <c r="V1690" s="252">
        <f>작성용!AA1687</f>
        <v>202411</v>
      </c>
      <c r="W1690" s="253" t="str">
        <f>작성용!AC1687</f>
        <v>[6]기타기관펀드(기초자산)</v>
      </c>
      <c r="X1690" s="253">
        <f>작성용!O1687</f>
        <v>0</v>
      </c>
      <c r="Y1690" s="253">
        <f>작성용!P1687</f>
        <v>0</v>
      </c>
      <c r="Z1690" s="253">
        <f>작성용!Q1687</f>
        <v>0</v>
      </c>
      <c r="AA1690" s="252" t="str">
        <f>작성용!AJ1687</f>
        <v>-</v>
      </c>
      <c r="AB1690" s="252">
        <f>작성용!AB1687</f>
        <v>0</v>
      </c>
    </row>
    <row r="1691" spans="1:28" s="12" customFormat="1" ht="16.5" hidden="1" customHeight="1" x14ac:dyDescent="0.3">
      <c r="A1691" s="54">
        <f>작성용!AL1688</f>
        <v>1687</v>
      </c>
      <c r="B1691" s="264" t="str">
        <f>작성용!AI1688</f>
        <v>-</v>
      </c>
      <c r="C1691" s="252" t="str">
        <f>작성용!AK1688</f>
        <v>기초자산</v>
      </c>
      <c r="D1691" s="265" t="str">
        <f>작성용!T1688</f>
        <v>사립학교교직원연금공단펀드(기초자산)</v>
      </c>
      <c r="E1691" s="253" t="str">
        <f>작성용!B1688</f>
        <v>KTBN18호벤처투자조합</v>
      </c>
      <c r="F1691" s="253" t="str">
        <f>작성용!C1688</f>
        <v>재평가</v>
      </c>
      <c r="G1691" s="253" t="str">
        <f>작성용!D1688</f>
        <v>팀프레시</v>
      </c>
      <c r="H1691" s="266">
        <f>작성용!E1688</f>
        <v>1101116761096</v>
      </c>
      <c r="I1691" s="253" t="str">
        <f>작성용!F1688</f>
        <v>A07</v>
      </c>
      <c r="J1691" s="253">
        <f>작성용!G1688</f>
        <v>1</v>
      </c>
      <c r="K1691" s="253" t="str">
        <f>작성용!H1688</f>
        <v>-</v>
      </c>
      <c r="L1691" s="253" t="str">
        <f>작성용!N1688</f>
        <v>분기</v>
      </c>
      <c r="M1691" s="265" t="str">
        <f>작성용!U1688</f>
        <v>2024.09.30</v>
      </c>
      <c r="N1691" s="265">
        <f>작성용!V1688</f>
        <v>45643</v>
      </c>
      <c r="O1691" s="265" t="str">
        <f>작성용!W1688</f>
        <v>보고서제공X</v>
      </c>
      <c r="P1691" s="265" t="str">
        <f>작성용!X1688</f>
        <v>-</v>
      </c>
      <c r="Q1691" s="253" t="str">
        <f>작성용!AD1688</f>
        <v>최수민</v>
      </c>
      <c r="R1691" s="267">
        <f>작성용!AE1688</f>
        <v>0</v>
      </c>
      <c r="S1691" s="253" t="str">
        <f>작성용!AF1688</f>
        <v>최수민</v>
      </c>
      <c r="T1691" s="268" t="str">
        <f>작성용!AG1688</f>
        <v>-</v>
      </c>
      <c r="U1691" s="268" t="str">
        <f>작성용!AH1688</f>
        <v>-</v>
      </c>
      <c r="V1691" s="252">
        <f>작성용!AA1688</f>
        <v>202411</v>
      </c>
      <c r="W1691" s="253" t="str">
        <f>작성용!AC1688</f>
        <v>[6]기타기관펀드(기초자산)</v>
      </c>
      <c r="X1691" s="253">
        <f>작성용!O1688</f>
        <v>0</v>
      </c>
      <c r="Y1691" s="253">
        <f>작성용!P1688</f>
        <v>0</v>
      </c>
      <c r="Z1691" s="253">
        <f>작성용!Q1688</f>
        <v>0</v>
      </c>
      <c r="AA1691" s="252" t="str">
        <f>작성용!AJ1688</f>
        <v>-</v>
      </c>
      <c r="AB1691" s="252">
        <f>작성용!AB1688</f>
        <v>0</v>
      </c>
    </row>
    <row r="1692" spans="1:28" s="12" customFormat="1" ht="16.5" hidden="1" customHeight="1" x14ac:dyDescent="0.3">
      <c r="A1692" s="54">
        <f>작성용!AL1689</f>
        <v>1688</v>
      </c>
      <c r="B1692" s="264" t="str">
        <f>작성용!AI1689</f>
        <v>-</v>
      </c>
      <c r="C1692" s="252" t="str">
        <f>작성용!AK1689</f>
        <v>기초자산</v>
      </c>
      <c r="D1692" s="265" t="str">
        <f>작성용!T1689</f>
        <v>사립학교교직원연금공단펀드(기초자산)</v>
      </c>
      <c r="E1692" s="253" t="str">
        <f>작성용!B1689</f>
        <v>KTBN18호벤처투자조합</v>
      </c>
      <c r="F1692" s="253" t="str">
        <f>작성용!C1689</f>
        <v>재평가</v>
      </c>
      <c r="G1692" s="253" t="str">
        <f>작성용!D1689</f>
        <v>Dekoruma Pte. Ltd</v>
      </c>
      <c r="H1692" s="266" t="str">
        <f>작성용!E1689</f>
        <v>KBP2021120184</v>
      </c>
      <c r="I1692" s="253" t="str">
        <f>작성용!F1689</f>
        <v>D02</v>
      </c>
      <c r="J1692" s="253">
        <f>작성용!G1689</f>
        <v>0</v>
      </c>
      <c r="K1692" s="253" t="str">
        <f>작성용!H1689</f>
        <v>-</v>
      </c>
      <c r="L1692" s="253" t="str">
        <f>작성용!N1689</f>
        <v>분기</v>
      </c>
      <c r="M1692" s="265" t="str">
        <f>작성용!U1689</f>
        <v>2024.09.30</v>
      </c>
      <c r="N1692" s="265">
        <f>작성용!V1689</f>
        <v>45643</v>
      </c>
      <c r="O1692" s="265" t="str">
        <f>작성용!W1689</f>
        <v>보고서제공X</v>
      </c>
      <c r="P1692" s="265" t="str">
        <f>작성용!X1689</f>
        <v>-</v>
      </c>
      <c r="Q1692" s="253" t="str">
        <f>작성용!AD1689</f>
        <v>유재호</v>
      </c>
      <c r="R1692" s="267">
        <f>작성용!AE1689</f>
        <v>0</v>
      </c>
      <c r="S1692" s="253" t="str">
        <f>작성용!AF1689</f>
        <v>유재호</v>
      </c>
      <c r="T1692" s="268" t="str">
        <f>작성용!AG1689</f>
        <v>-</v>
      </c>
      <c r="U1692" s="268" t="str">
        <f>작성용!AH1689</f>
        <v>-</v>
      </c>
      <c r="V1692" s="252">
        <f>작성용!AA1689</f>
        <v>202411</v>
      </c>
      <c r="W1692" s="253" t="str">
        <f>작성용!AC1689</f>
        <v>[6]기타기관펀드(기초자산)</v>
      </c>
      <c r="X1692" s="253">
        <f>작성용!O1689</f>
        <v>0</v>
      </c>
      <c r="Y1692" s="253">
        <f>작성용!P1689</f>
        <v>0</v>
      </c>
      <c r="Z1692" s="253">
        <f>작성용!Q1689</f>
        <v>0</v>
      </c>
      <c r="AA1692" s="252" t="str">
        <f>작성용!AJ1689</f>
        <v>-</v>
      </c>
      <c r="AB1692" s="252">
        <f>작성용!AB1689</f>
        <v>0</v>
      </c>
    </row>
    <row r="1693" spans="1:28" s="12" customFormat="1" ht="16.5" hidden="1" customHeight="1" x14ac:dyDescent="0.3">
      <c r="A1693" s="54">
        <f>작성용!AL1690</f>
        <v>1689</v>
      </c>
      <c r="B1693" s="264" t="str">
        <f>작성용!AI1690</f>
        <v>-</v>
      </c>
      <c r="C1693" s="252" t="str">
        <f>작성용!AK1690</f>
        <v>기초자산</v>
      </c>
      <c r="D1693" s="265" t="str">
        <f>작성용!T1690</f>
        <v>사립학교교직원연금공단펀드(기초자산)</v>
      </c>
      <c r="E1693" s="253" t="str">
        <f>작성용!B1690</f>
        <v>KTBN18호벤처투자조합</v>
      </c>
      <c r="F1693" s="253" t="str">
        <f>작성용!C1690</f>
        <v>재평가</v>
      </c>
      <c r="G1693" s="253" t="str">
        <f>작성용!D1690</f>
        <v>Moloco Inc.</v>
      </c>
      <c r="H1693" s="266" t="str">
        <f>작성용!E1690</f>
        <v>KBP2018060019</v>
      </c>
      <c r="I1693" s="253" t="str">
        <f>작성용!F1690</f>
        <v>A07</v>
      </c>
      <c r="J1693" s="253">
        <f>작성용!G1690</f>
        <v>0</v>
      </c>
      <c r="K1693" s="253" t="str">
        <f>작성용!H1690</f>
        <v>-</v>
      </c>
      <c r="L1693" s="253" t="str">
        <f>작성용!N1690</f>
        <v>분기</v>
      </c>
      <c r="M1693" s="265" t="str">
        <f>작성용!U1690</f>
        <v>2024.09.30</v>
      </c>
      <c r="N1693" s="265">
        <f>작성용!V1690</f>
        <v>45643</v>
      </c>
      <c r="O1693" s="265" t="str">
        <f>작성용!W1690</f>
        <v>보고서제공X</v>
      </c>
      <c r="P1693" s="265" t="str">
        <f>작성용!X1690</f>
        <v>-</v>
      </c>
      <c r="Q1693" s="253" t="str">
        <f>작성용!AD1690</f>
        <v>정은채</v>
      </c>
      <c r="R1693" s="267">
        <f>작성용!AE1690</f>
        <v>0</v>
      </c>
      <c r="S1693" s="253" t="str">
        <f>작성용!AF1690</f>
        <v>정은채</v>
      </c>
      <c r="T1693" s="268" t="str">
        <f>작성용!AG1690</f>
        <v>-</v>
      </c>
      <c r="U1693" s="268" t="str">
        <f>작성용!AH1690</f>
        <v>-</v>
      </c>
      <c r="V1693" s="252">
        <f>작성용!AA1690</f>
        <v>202411</v>
      </c>
      <c r="W1693" s="253" t="str">
        <f>작성용!AC1690</f>
        <v>[6]기타기관펀드(기초자산)</v>
      </c>
      <c r="X1693" s="253">
        <f>작성용!O1690</f>
        <v>0</v>
      </c>
      <c r="Y1693" s="253">
        <f>작성용!P1690</f>
        <v>0</v>
      </c>
      <c r="Z1693" s="253">
        <f>작성용!Q1690</f>
        <v>0</v>
      </c>
      <c r="AA1693" s="252" t="str">
        <f>작성용!AJ1690</f>
        <v>-</v>
      </c>
      <c r="AB1693" s="252">
        <f>작성용!AB1690</f>
        <v>0</v>
      </c>
    </row>
    <row r="1694" spans="1:28" s="12" customFormat="1" ht="16.5" hidden="1" customHeight="1" x14ac:dyDescent="0.3">
      <c r="A1694" s="54">
        <f>작성용!AL1691</f>
        <v>1690</v>
      </c>
      <c r="B1694" s="264" t="str">
        <f>작성용!AI1691</f>
        <v>-</v>
      </c>
      <c r="C1694" s="252" t="str">
        <f>작성용!AK1691</f>
        <v>기초자산</v>
      </c>
      <c r="D1694" s="265" t="str">
        <f>작성용!T1691</f>
        <v>사립학교교직원연금공단펀드(기초자산)</v>
      </c>
      <c r="E1694" s="253" t="str">
        <f>작성용!B1691</f>
        <v>KTBN18호벤처투자조합</v>
      </c>
      <c r="F1694" s="253" t="str">
        <f>작성용!C1691</f>
        <v>재평가</v>
      </c>
      <c r="G1694" s="253" t="str">
        <f>작성용!D1691</f>
        <v>Nova Technology Ltd</v>
      </c>
      <c r="H1694" s="266" t="str">
        <f>작성용!E1691</f>
        <v>KBP2021120186</v>
      </c>
      <c r="I1694" s="253" t="str">
        <f>작성용!F1691</f>
        <v>A07</v>
      </c>
      <c r="J1694" s="253">
        <f>작성용!G1691</f>
        <v>0</v>
      </c>
      <c r="K1694" s="253" t="str">
        <f>작성용!H1691</f>
        <v>-</v>
      </c>
      <c r="L1694" s="253" t="str">
        <f>작성용!N1691</f>
        <v>분기</v>
      </c>
      <c r="M1694" s="265" t="str">
        <f>작성용!U1691</f>
        <v>2024.09.30</v>
      </c>
      <c r="N1694" s="265">
        <f>작성용!V1691</f>
        <v>45643</v>
      </c>
      <c r="O1694" s="265" t="str">
        <f>작성용!W1691</f>
        <v>보고서제공X</v>
      </c>
      <c r="P1694" s="265" t="str">
        <f>작성용!X1691</f>
        <v>-</v>
      </c>
      <c r="Q1694" s="253" t="str">
        <f>작성용!AD1691</f>
        <v>백형진</v>
      </c>
      <c r="R1694" s="267">
        <f>작성용!AE1691</f>
        <v>0</v>
      </c>
      <c r="S1694" s="253" t="str">
        <f>작성용!AF1691</f>
        <v>백형진</v>
      </c>
      <c r="T1694" s="268" t="str">
        <f>작성용!AG1691</f>
        <v>-</v>
      </c>
      <c r="U1694" s="268" t="str">
        <f>작성용!AH1691</f>
        <v>-</v>
      </c>
      <c r="V1694" s="252">
        <f>작성용!AA1691</f>
        <v>202411</v>
      </c>
      <c r="W1694" s="253" t="str">
        <f>작성용!AC1691</f>
        <v>[6]기타기관펀드(기초자산)</v>
      </c>
      <c r="X1694" s="253">
        <f>작성용!O1691</f>
        <v>0</v>
      </c>
      <c r="Y1694" s="253">
        <f>작성용!P1691</f>
        <v>0</v>
      </c>
      <c r="Z1694" s="253">
        <f>작성용!Q1691</f>
        <v>0</v>
      </c>
      <c r="AA1694" s="252" t="str">
        <f>작성용!AJ1691</f>
        <v>-</v>
      </c>
      <c r="AB1694" s="252">
        <f>작성용!AB1691</f>
        <v>0</v>
      </c>
    </row>
    <row r="1695" spans="1:28" s="12" customFormat="1" ht="16.5" hidden="1" customHeight="1" x14ac:dyDescent="0.3">
      <c r="A1695" s="54">
        <f>작성용!AL1692</f>
        <v>1691</v>
      </c>
      <c r="B1695" s="264" t="str">
        <f>작성용!AI1692</f>
        <v>-</v>
      </c>
      <c r="C1695" s="252" t="str">
        <f>작성용!AK1692</f>
        <v>기초자산</v>
      </c>
      <c r="D1695" s="265" t="str">
        <f>작성용!T1692</f>
        <v>사립학교교직원연금공단펀드(기초자산)</v>
      </c>
      <c r="E1695" s="253" t="str">
        <f>작성용!B1692</f>
        <v>KTBN18호벤처투자조합</v>
      </c>
      <c r="F1695" s="253" t="str">
        <f>작성용!C1692</f>
        <v>재평가</v>
      </c>
      <c r="G1695" s="253" t="str">
        <f>작성용!D1692</f>
        <v>노보렉스</v>
      </c>
      <c r="H1695" s="266">
        <f>작성용!E1692</f>
        <v>1311110583318</v>
      </c>
      <c r="I1695" s="253" t="str">
        <f>작성용!F1692</f>
        <v>A07</v>
      </c>
      <c r="J1695" s="253">
        <f>작성용!G1692</f>
        <v>0</v>
      </c>
      <c r="K1695" s="253" t="str">
        <f>작성용!H1692</f>
        <v>-</v>
      </c>
      <c r="L1695" s="253" t="str">
        <f>작성용!N1692</f>
        <v>분기</v>
      </c>
      <c r="M1695" s="265" t="str">
        <f>작성용!U1692</f>
        <v>2024.09.30</v>
      </c>
      <c r="N1695" s="265">
        <f>작성용!V1692</f>
        <v>45643</v>
      </c>
      <c r="O1695" s="265" t="str">
        <f>작성용!W1692</f>
        <v>보고서제공X</v>
      </c>
      <c r="P1695" s="265" t="str">
        <f>작성용!X1692</f>
        <v>-</v>
      </c>
      <c r="Q1695" s="253" t="str">
        <f>작성용!AD1692</f>
        <v>백형진</v>
      </c>
      <c r="R1695" s="267">
        <f>작성용!AE1692</f>
        <v>0.4</v>
      </c>
      <c r="S1695" s="253" t="str">
        <f>작성용!AF1692</f>
        <v>백형진</v>
      </c>
      <c r="T1695" s="268" t="str">
        <f>작성용!AG1692</f>
        <v>-</v>
      </c>
      <c r="U1695" s="268" t="str">
        <f>작성용!AH1692</f>
        <v>-</v>
      </c>
      <c r="V1695" s="252">
        <f>작성용!AA1692</f>
        <v>202411</v>
      </c>
      <c r="W1695" s="253" t="str">
        <f>작성용!AC1692</f>
        <v>[6]기타기관펀드(기초자산)</v>
      </c>
      <c r="X1695" s="253">
        <f>작성용!O1692</f>
        <v>0</v>
      </c>
      <c r="Y1695" s="253">
        <f>작성용!P1692</f>
        <v>0</v>
      </c>
      <c r="Z1695" s="253">
        <f>작성용!Q1692</f>
        <v>0</v>
      </c>
      <c r="AA1695" s="252" t="str">
        <f>작성용!AJ1692</f>
        <v>-</v>
      </c>
      <c r="AB1695" s="252">
        <f>작성용!AB1692</f>
        <v>0</v>
      </c>
    </row>
    <row r="1696" spans="1:28" s="12" customFormat="1" ht="16.5" hidden="1" customHeight="1" x14ac:dyDescent="0.3">
      <c r="A1696" s="54">
        <f>작성용!AL1693</f>
        <v>1692</v>
      </c>
      <c r="B1696" s="264" t="str">
        <f>작성용!AI1693</f>
        <v>-</v>
      </c>
      <c r="C1696" s="252" t="str">
        <f>작성용!AK1693</f>
        <v>기초자산</v>
      </c>
      <c r="D1696" s="265" t="str">
        <f>작성용!T1693</f>
        <v>사립학교교직원연금공단펀드(기초자산)</v>
      </c>
      <c r="E1696" s="253" t="str">
        <f>작성용!B1693</f>
        <v>KTBN18호벤처투자조합</v>
      </c>
      <c r="F1696" s="253" t="str">
        <f>작성용!C1693</f>
        <v>재평가</v>
      </c>
      <c r="G1696" s="253" t="str">
        <f>작성용!D1693</f>
        <v>설로인</v>
      </c>
      <c r="H1696" s="266">
        <f>작성용!E1693</f>
        <v>1101116504818</v>
      </c>
      <c r="I1696" s="253" t="str">
        <f>작성용!F1693</f>
        <v>A01</v>
      </c>
      <c r="J1696" s="253">
        <f>작성용!G1693</f>
        <v>0</v>
      </c>
      <c r="K1696" s="253" t="str">
        <f>작성용!H1693</f>
        <v>-</v>
      </c>
      <c r="L1696" s="253" t="str">
        <f>작성용!N1693</f>
        <v>분기</v>
      </c>
      <c r="M1696" s="265" t="str">
        <f>작성용!U1693</f>
        <v>2024.09.30</v>
      </c>
      <c r="N1696" s="265">
        <f>작성용!V1693</f>
        <v>45643</v>
      </c>
      <c r="O1696" s="265" t="str">
        <f>작성용!W1693</f>
        <v>보고서제공X</v>
      </c>
      <c r="P1696" s="265" t="str">
        <f>작성용!X1693</f>
        <v>-</v>
      </c>
      <c r="Q1696" s="253" t="str">
        <f>작성용!AD1693</f>
        <v>강성은</v>
      </c>
      <c r="R1696" s="267">
        <f>작성용!AE1693</f>
        <v>0.4</v>
      </c>
      <c r="S1696" s="253" t="str">
        <f>작성용!AF1693</f>
        <v>강성은</v>
      </c>
      <c r="T1696" s="268" t="str">
        <f>작성용!AG1693</f>
        <v>-</v>
      </c>
      <c r="U1696" s="268" t="str">
        <f>작성용!AH1693</f>
        <v>-</v>
      </c>
      <c r="V1696" s="252">
        <f>작성용!AA1693</f>
        <v>202411</v>
      </c>
      <c r="W1696" s="253" t="str">
        <f>작성용!AC1693</f>
        <v>[6]기타기관펀드(기초자산)</v>
      </c>
      <c r="X1696" s="253">
        <f>작성용!O1693</f>
        <v>0</v>
      </c>
      <c r="Y1696" s="253">
        <f>작성용!P1693</f>
        <v>0</v>
      </c>
      <c r="Z1696" s="253">
        <f>작성용!Q1693</f>
        <v>0</v>
      </c>
      <c r="AA1696" s="252" t="str">
        <f>작성용!AJ1693</f>
        <v>-</v>
      </c>
      <c r="AB1696" s="252">
        <f>작성용!AB1693</f>
        <v>0</v>
      </c>
    </row>
    <row r="1697" spans="1:28" s="12" customFormat="1" ht="16.5" hidden="1" customHeight="1" x14ac:dyDescent="0.3">
      <c r="A1697" s="54">
        <f>작성용!AL1694</f>
        <v>1693</v>
      </c>
      <c r="B1697" s="264" t="str">
        <f>작성용!AI1694</f>
        <v>-</v>
      </c>
      <c r="C1697" s="252" t="str">
        <f>작성용!AK1694</f>
        <v>기초자산</v>
      </c>
      <c r="D1697" s="265" t="str">
        <f>작성용!T1694</f>
        <v>사립학교교직원연금공단펀드(기초자산)</v>
      </c>
      <c r="E1697" s="253" t="str">
        <f>작성용!B1694</f>
        <v>KTBN18호벤처투자조합</v>
      </c>
      <c r="F1697" s="253" t="str">
        <f>작성용!C1694</f>
        <v>재평가</v>
      </c>
      <c r="G1697" s="253" t="str">
        <f>작성용!D1694</f>
        <v>설로인</v>
      </c>
      <c r="H1697" s="266">
        <f>작성용!E1694</f>
        <v>1101116504818</v>
      </c>
      <c r="I1697" s="253" t="str">
        <f>작성용!F1694</f>
        <v>A07</v>
      </c>
      <c r="J1697" s="253">
        <f>작성용!G1694</f>
        <v>0</v>
      </c>
      <c r="K1697" s="253" t="str">
        <f>작성용!H1694</f>
        <v>-</v>
      </c>
      <c r="L1697" s="253" t="str">
        <f>작성용!N1694</f>
        <v>분기</v>
      </c>
      <c r="M1697" s="265" t="str">
        <f>작성용!U1694</f>
        <v>2024.09.30</v>
      </c>
      <c r="N1697" s="265">
        <f>작성용!V1694</f>
        <v>45643</v>
      </c>
      <c r="O1697" s="265" t="str">
        <f>작성용!W1694</f>
        <v>보고서제공X</v>
      </c>
      <c r="P1697" s="265" t="str">
        <f>작성용!X1694</f>
        <v>-</v>
      </c>
      <c r="Q1697" s="253" t="str">
        <f>작성용!AD1694</f>
        <v>강성은</v>
      </c>
      <c r="R1697" s="267">
        <f>작성용!AE1694</f>
        <v>0</v>
      </c>
      <c r="S1697" s="253" t="str">
        <f>작성용!AF1694</f>
        <v>강성은</v>
      </c>
      <c r="T1697" s="268" t="str">
        <f>작성용!AG1694</f>
        <v>-</v>
      </c>
      <c r="U1697" s="268" t="str">
        <f>작성용!AH1694</f>
        <v>-</v>
      </c>
      <c r="V1697" s="252">
        <f>작성용!AA1694</f>
        <v>202411</v>
      </c>
      <c r="W1697" s="253" t="str">
        <f>작성용!AC1694</f>
        <v>[6]기타기관펀드(기초자산)</v>
      </c>
      <c r="X1697" s="253">
        <f>작성용!O1694</f>
        <v>0</v>
      </c>
      <c r="Y1697" s="253">
        <f>작성용!P1694</f>
        <v>0</v>
      </c>
      <c r="Z1697" s="253">
        <f>작성용!Q1694</f>
        <v>0</v>
      </c>
      <c r="AA1697" s="252" t="str">
        <f>작성용!AJ1694</f>
        <v>-</v>
      </c>
      <c r="AB1697" s="252">
        <f>작성용!AB1694</f>
        <v>0</v>
      </c>
    </row>
    <row r="1698" spans="1:28" s="12" customFormat="1" ht="16.5" hidden="1" customHeight="1" x14ac:dyDescent="0.3">
      <c r="A1698" s="54">
        <f>작성용!AL1695</f>
        <v>1694</v>
      </c>
      <c r="B1698" s="264" t="str">
        <f>작성용!AI1695</f>
        <v>-</v>
      </c>
      <c r="C1698" s="252" t="str">
        <f>작성용!AK1695</f>
        <v>기초자산</v>
      </c>
      <c r="D1698" s="265" t="str">
        <f>작성용!T1695</f>
        <v>사립학교교직원연금공단펀드(기초자산)</v>
      </c>
      <c r="E1698" s="253" t="str">
        <f>작성용!B1695</f>
        <v>KTBN18호벤처투자조합</v>
      </c>
      <c r="F1698" s="253" t="str">
        <f>작성용!C1695</f>
        <v>재평가</v>
      </c>
      <c r="G1698" s="253" t="str">
        <f>작성용!D1695</f>
        <v>설로인</v>
      </c>
      <c r="H1698" s="266">
        <f>작성용!E1695</f>
        <v>1101116504818</v>
      </c>
      <c r="I1698" s="253" t="str">
        <f>작성용!F1695</f>
        <v>A07</v>
      </c>
      <c r="J1698" s="253">
        <f>작성용!G1695</f>
        <v>1</v>
      </c>
      <c r="K1698" s="253" t="str">
        <f>작성용!H1695</f>
        <v>-</v>
      </c>
      <c r="L1698" s="253" t="str">
        <f>작성용!N1695</f>
        <v>분기</v>
      </c>
      <c r="M1698" s="265" t="str">
        <f>작성용!U1695</f>
        <v>2024.09.30</v>
      </c>
      <c r="N1698" s="265">
        <f>작성용!V1695</f>
        <v>45643</v>
      </c>
      <c r="O1698" s="265" t="str">
        <f>작성용!W1695</f>
        <v>보고서제공X</v>
      </c>
      <c r="P1698" s="265" t="str">
        <f>작성용!X1695</f>
        <v>-</v>
      </c>
      <c r="Q1698" s="253" t="str">
        <f>작성용!AD1695</f>
        <v>강성은</v>
      </c>
      <c r="R1698" s="267">
        <f>작성용!AE1695</f>
        <v>0</v>
      </c>
      <c r="S1698" s="253" t="str">
        <f>작성용!AF1695</f>
        <v>강성은</v>
      </c>
      <c r="T1698" s="268" t="str">
        <f>작성용!AG1695</f>
        <v>-</v>
      </c>
      <c r="U1698" s="268" t="str">
        <f>작성용!AH1695</f>
        <v>-</v>
      </c>
      <c r="V1698" s="252">
        <f>작성용!AA1695</f>
        <v>202411</v>
      </c>
      <c r="W1698" s="253" t="str">
        <f>작성용!AC1695</f>
        <v>[6]기타기관펀드(기초자산)</v>
      </c>
      <c r="X1698" s="253">
        <f>작성용!O1695</f>
        <v>0</v>
      </c>
      <c r="Y1698" s="253">
        <f>작성용!P1695</f>
        <v>0</v>
      </c>
      <c r="Z1698" s="253">
        <f>작성용!Q1695</f>
        <v>0</v>
      </c>
      <c r="AA1698" s="252" t="str">
        <f>작성용!AJ1695</f>
        <v>-</v>
      </c>
      <c r="AB1698" s="252">
        <f>작성용!AB1695</f>
        <v>0</v>
      </c>
    </row>
    <row r="1699" spans="1:28" s="12" customFormat="1" ht="16.5" hidden="1" customHeight="1" x14ac:dyDescent="0.3">
      <c r="A1699" s="54">
        <f>작성용!AL1696</f>
        <v>1695</v>
      </c>
      <c r="B1699" s="264" t="str">
        <f>작성용!AI1696</f>
        <v>-</v>
      </c>
      <c r="C1699" s="252" t="str">
        <f>작성용!AK1696</f>
        <v>기초자산</v>
      </c>
      <c r="D1699" s="265" t="str">
        <f>작성용!T1696</f>
        <v>사립학교교직원연금공단펀드(기초자산)</v>
      </c>
      <c r="E1699" s="253" t="str">
        <f>작성용!B1696</f>
        <v>KTBN18호벤처투자조합</v>
      </c>
      <c r="F1699" s="253" t="str">
        <f>작성용!C1696</f>
        <v>재평가</v>
      </c>
      <c r="G1699" s="253" t="str">
        <f>작성용!D1696</f>
        <v>디엔코리아</v>
      </c>
      <c r="H1699" s="266">
        <f>작성용!E1696</f>
        <v>1101117487401</v>
      </c>
      <c r="I1699" s="253" t="str">
        <f>작성용!F1696</f>
        <v>A05</v>
      </c>
      <c r="J1699" s="253">
        <f>작성용!G1696</f>
        <v>0</v>
      </c>
      <c r="K1699" s="253" t="str">
        <f>작성용!H1696</f>
        <v>-</v>
      </c>
      <c r="L1699" s="253" t="str">
        <f>작성용!N1696</f>
        <v>분기</v>
      </c>
      <c r="M1699" s="265" t="str">
        <f>작성용!U1696</f>
        <v>2024.09.30</v>
      </c>
      <c r="N1699" s="265">
        <f>작성용!V1696</f>
        <v>45643</v>
      </c>
      <c r="O1699" s="265" t="str">
        <f>작성용!W1696</f>
        <v>보고서제공X</v>
      </c>
      <c r="P1699" s="265" t="str">
        <f>작성용!X1696</f>
        <v>-</v>
      </c>
      <c r="Q1699" s="253" t="str">
        <f>작성용!AD1696</f>
        <v>원정우</v>
      </c>
      <c r="R1699" s="267">
        <f>작성용!AE1696</f>
        <v>0</v>
      </c>
      <c r="S1699" s="253" t="str">
        <f>작성용!AF1696</f>
        <v>원정우</v>
      </c>
      <c r="T1699" s="268" t="str">
        <f>작성용!AG1696</f>
        <v>-</v>
      </c>
      <c r="U1699" s="268" t="str">
        <f>작성용!AH1696</f>
        <v>-</v>
      </c>
      <c r="V1699" s="252">
        <f>작성용!AA1696</f>
        <v>202411</v>
      </c>
      <c r="W1699" s="253" t="str">
        <f>작성용!AC1696</f>
        <v>[6]기타기관펀드(기초자산)</v>
      </c>
      <c r="X1699" s="253">
        <f>작성용!O1696</f>
        <v>0</v>
      </c>
      <c r="Y1699" s="253">
        <f>작성용!P1696</f>
        <v>0</v>
      </c>
      <c r="Z1699" s="253">
        <f>작성용!Q1696</f>
        <v>0</v>
      </c>
      <c r="AA1699" s="252" t="str">
        <f>작성용!AJ1696</f>
        <v>-</v>
      </c>
      <c r="AB1699" s="252">
        <f>작성용!AB1696</f>
        <v>0</v>
      </c>
    </row>
    <row r="1700" spans="1:28" s="12" customFormat="1" ht="16.5" hidden="1" customHeight="1" x14ac:dyDescent="0.3">
      <c r="A1700" s="54">
        <f>작성용!AL1697</f>
        <v>1696</v>
      </c>
      <c r="B1700" s="264" t="str">
        <f>작성용!AI1697</f>
        <v>-</v>
      </c>
      <c r="C1700" s="252" t="str">
        <f>작성용!AK1697</f>
        <v>기초자산</v>
      </c>
      <c r="D1700" s="265" t="str">
        <f>작성용!T1697</f>
        <v>사립학교교직원연금공단펀드(기초자산)</v>
      </c>
      <c r="E1700" s="253" t="str">
        <f>작성용!B1697</f>
        <v>KTBN18호벤처투자조합</v>
      </c>
      <c r="F1700" s="253" t="str">
        <f>작성용!C1697</f>
        <v>재평가</v>
      </c>
      <c r="G1700" s="253" t="str">
        <f>작성용!D1697</f>
        <v>디엔코리아</v>
      </c>
      <c r="H1700" s="266">
        <f>작성용!E1697</f>
        <v>1101117487401</v>
      </c>
      <c r="I1700" s="253" t="str">
        <f>작성용!F1697</f>
        <v>A05</v>
      </c>
      <c r="J1700" s="253">
        <f>작성용!G1697</f>
        <v>1</v>
      </c>
      <c r="K1700" s="253" t="str">
        <f>작성용!H1697</f>
        <v>-</v>
      </c>
      <c r="L1700" s="253" t="str">
        <f>작성용!N1697</f>
        <v>분기</v>
      </c>
      <c r="M1700" s="265" t="str">
        <f>작성용!U1697</f>
        <v>2024.09.30</v>
      </c>
      <c r="N1700" s="265">
        <f>작성용!V1697</f>
        <v>45643</v>
      </c>
      <c r="O1700" s="265" t="str">
        <f>작성용!W1697</f>
        <v>보고서제공X</v>
      </c>
      <c r="P1700" s="265" t="str">
        <f>작성용!X1697</f>
        <v>-</v>
      </c>
      <c r="Q1700" s="253" t="str">
        <f>작성용!AD1697</f>
        <v>원정우</v>
      </c>
      <c r="R1700" s="267">
        <f>작성용!AE1697</f>
        <v>0</v>
      </c>
      <c r="S1700" s="253" t="str">
        <f>작성용!AF1697</f>
        <v>원정우</v>
      </c>
      <c r="T1700" s="268" t="str">
        <f>작성용!AG1697</f>
        <v>-</v>
      </c>
      <c r="U1700" s="268" t="str">
        <f>작성용!AH1697</f>
        <v>-</v>
      </c>
      <c r="V1700" s="252">
        <f>작성용!AA1697</f>
        <v>202411</v>
      </c>
      <c r="W1700" s="253" t="str">
        <f>작성용!AC1697</f>
        <v>[6]기타기관펀드(기초자산)</v>
      </c>
      <c r="X1700" s="253">
        <f>작성용!O1697</f>
        <v>0</v>
      </c>
      <c r="Y1700" s="253">
        <f>작성용!P1697</f>
        <v>0</v>
      </c>
      <c r="Z1700" s="253">
        <f>작성용!Q1697</f>
        <v>0</v>
      </c>
      <c r="AA1700" s="252" t="str">
        <f>작성용!AJ1697</f>
        <v>-</v>
      </c>
      <c r="AB1700" s="252">
        <f>작성용!AB1697</f>
        <v>0</v>
      </c>
    </row>
    <row r="1701" spans="1:28" s="12" customFormat="1" ht="16.5" hidden="1" customHeight="1" x14ac:dyDescent="0.3">
      <c r="A1701" s="54">
        <f>작성용!AL1698</f>
        <v>1697</v>
      </c>
      <c r="B1701" s="264" t="str">
        <f>작성용!AI1698</f>
        <v>-</v>
      </c>
      <c r="C1701" s="252" t="str">
        <f>작성용!AK1698</f>
        <v>기초자산</v>
      </c>
      <c r="D1701" s="265" t="str">
        <f>작성용!T1698</f>
        <v>사립학교교직원연금공단펀드(기초자산)</v>
      </c>
      <c r="E1701" s="253" t="str">
        <f>작성용!B1698</f>
        <v>KTBN18호벤처투자조합</v>
      </c>
      <c r="F1701" s="253" t="str">
        <f>작성용!C1698</f>
        <v>재평가</v>
      </c>
      <c r="G1701" s="253" t="str">
        <f>작성용!D1698</f>
        <v>발란</v>
      </c>
      <c r="H1701" s="266">
        <f>작성용!E1698</f>
        <v>1101115723146</v>
      </c>
      <c r="I1701" s="253" t="str">
        <f>작성용!F1698</f>
        <v>A07</v>
      </c>
      <c r="J1701" s="253">
        <f>작성용!G1698</f>
        <v>1</v>
      </c>
      <c r="K1701" s="253" t="str">
        <f>작성용!H1698</f>
        <v>-</v>
      </c>
      <c r="L1701" s="253" t="str">
        <f>작성용!N1698</f>
        <v>분기</v>
      </c>
      <c r="M1701" s="265" t="str">
        <f>작성용!U1698</f>
        <v>2024.09.30</v>
      </c>
      <c r="N1701" s="265">
        <f>작성용!V1698</f>
        <v>45643</v>
      </c>
      <c r="O1701" s="265" t="str">
        <f>작성용!W1698</f>
        <v>보고서제공X</v>
      </c>
      <c r="P1701" s="265" t="str">
        <f>작성용!X1698</f>
        <v>-</v>
      </c>
      <c r="Q1701" s="253" t="str">
        <f>작성용!AD1698</f>
        <v>변혜진</v>
      </c>
      <c r="R1701" s="267">
        <f>작성용!AE1698</f>
        <v>0.4</v>
      </c>
      <c r="S1701" s="253" t="str">
        <f>작성용!AF1698</f>
        <v>변혜진</v>
      </c>
      <c r="T1701" s="268" t="str">
        <f>작성용!AG1698</f>
        <v>-</v>
      </c>
      <c r="U1701" s="268" t="str">
        <f>작성용!AH1698</f>
        <v>-</v>
      </c>
      <c r="V1701" s="252">
        <f>작성용!AA1698</f>
        <v>202411</v>
      </c>
      <c r="W1701" s="253" t="str">
        <f>작성용!AC1698</f>
        <v>[6]기타기관펀드(기초자산)</v>
      </c>
      <c r="X1701" s="253">
        <f>작성용!O1698</f>
        <v>0</v>
      </c>
      <c r="Y1701" s="253">
        <f>작성용!P1698</f>
        <v>0</v>
      </c>
      <c r="Z1701" s="253">
        <f>작성용!Q1698</f>
        <v>0</v>
      </c>
      <c r="AA1701" s="252" t="str">
        <f>작성용!AJ1698</f>
        <v>-</v>
      </c>
      <c r="AB1701" s="252">
        <f>작성용!AB1698</f>
        <v>0</v>
      </c>
    </row>
    <row r="1702" spans="1:28" s="12" customFormat="1" ht="16.5" hidden="1" customHeight="1" x14ac:dyDescent="0.3">
      <c r="A1702" s="54">
        <f>작성용!AL1699</f>
        <v>1698</v>
      </c>
      <c r="B1702" s="264" t="str">
        <f>작성용!AI1699</f>
        <v>-</v>
      </c>
      <c r="C1702" s="252" t="str">
        <f>작성용!AK1699</f>
        <v>기초자산</v>
      </c>
      <c r="D1702" s="265" t="str">
        <f>작성용!T1699</f>
        <v>사립학교교직원연금공단펀드(기초자산)</v>
      </c>
      <c r="E1702" s="253" t="str">
        <f>작성용!B1699</f>
        <v>KTBN18호벤처투자조합</v>
      </c>
      <c r="F1702" s="253" t="str">
        <f>작성용!C1699</f>
        <v>재평가</v>
      </c>
      <c r="G1702" s="253" t="str">
        <f>작성용!D1699</f>
        <v>발란</v>
      </c>
      <c r="H1702" s="266">
        <f>작성용!E1699</f>
        <v>1101115723146</v>
      </c>
      <c r="I1702" s="253" t="str">
        <f>작성용!F1699</f>
        <v>A07</v>
      </c>
      <c r="J1702" s="253">
        <f>작성용!G1699</f>
        <v>2</v>
      </c>
      <c r="K1702" s="253" t="str">
        <f>작성용!H1699</f>
        <v>-</v>
      </c>
      <c r="L1702" s="253" t="str">
        <f>작성용!N1699</f>
        <v>분기</v>
      </c>
      <c r="M1702" s="265" t="str">
        <f>작성용!U1699</f>
        <v>2024.09.30</v>
      </c>
      <c r="N1702" s="265">
        <f>작성용!V1699</f>
        <v>45643</v>
      </c>
      <c r="O1702" s="265" t="str">
        <f>작성용!W1699</f>
        <v>보고서제공X</v>
      </c>
      <c r="P1702" s="265" t="str">
        <f>작성용!X1699</f>
        <v>-</v>
      </c>
      <c r="Q1702" s="253" t="str">
        <f>작성용!AD1699</f>
        <v>변혜진</v>
      </c>
      <c r="R1702" s="267">
        <f>작성용!AE1699</f>
        <v>0</v>
      </c>
      <c r="S1702" s="253" t="str">
        <f>작성용!AF1699</f>
        <v>변혜진</v>
      </c>
      <c r="T1702" s="268" t="str">
        <f>작성용!AG1699</f>
        <v>-</v>
      </c>
      <c r="U1702" s="268" t="str">
        <f>작성용!AH1699</f>
        <v>-</v>
      </c>
      <c r="V1702" s="252">
        <f>작성용!AA1699</f>
        <v>202411</v>
      </c>
      <c r="W1702" s="253" t="str">
        <f>작성용!AC1699</f>
        <v>[6]기타기관펀드(기초자산)</v>
      </c>
      <c r="X1702" s="253">
        <f>작성용!O1699</f>
        <v>0</v>
      </c>
      <c r="Y1702" s="253">
        <f>작성용!P1699</f>
        <v>0</v>
      </c>
      <c r="Z1702" s="253">
        <f>작성용!Q1699</f>
        <v>0</v>
      </c>
      <c r="AA1702" s="252" t="str">
        <f>작성용!AJ1699</f>
        <v>-</v>
      </c>
      <c r="AB1702" s="252">
        <f>작성용!AB1699</f>
        <v>0</v>
      </c>
    </row>
    <row r="1703" spans="1:28" s="12" customFormat="1" ht="16.5" hidden="1" customHeight="1" x14ac:dyDescent="0.3">
      <c r="A1703" s="54">
        <f>작성용!AL1700</f>
        <v>1699</v>
      </c>
      <c r="B1703" s="264" t="str">
        <f>작성용!AI1700</f>
        <v>-</v>
      </c>
      <c r="C1703" s="252" t="str">
        <f>작성용!AK1700</f>
        <v>기초자산</v>
      </c>
      <c r="D1703" s="265" t="str">
        <f>작성용!T1700</f>
        <v>사립학교교직원연금공단펀드(기초자산)</v>
      </c>
      <c r="E1703" s="253" t="str">
        <f>작성용!B1700</f>
        <v>KTBN18호벤처투자조합</v>
      </c>
      <c r="F1703" s="253" t="str">
        <f>작성용!C1700</f>
        <v>재평가</v>
      </c>
      <c r="G1703" s="253" t="str">
        <f>작성용!D1700</f>
        <v>핏펫</v>
      </c>
      <c r="H1703" s="266">
        <f>작성용!E1700</f>
        <v>1101116417607</v>
      </c>
      <c r="I1703" s="253" t="str">
        <f>작성용!F1700</f>
        <v>A07</v>
      </c>
      <c r="J1703" s="253">
        <f>작성용!G1700</f>
        <v>2</v>
      </c>
      <c r="K1703" s="253" t="str">
        <f>작성용!H1700</f>
        <v>-</v>
      </c>
      <c r="L1703" s="253" t="str">
        <f>작성용!N1700</f>
        <v>분기</v>
      </c>
      <c r="M1703" s="265" t="str">
        <f>작성용!U1700</f>
        <v>2024.09.30</v>
      </c>
      <c r="N1703" s="265">
        <f>작성용!V1700</f>
        <v>45643</v>
      </c>
      <c r="O1703" s="265" t="str">
        <f>작성용!W1700</f>
        <v>보고서제공X</v>
      </c>
      <c r="P1703" s="265" t="str">
        <f>작성용!X1700</f>
        <v>-</v>
      </c>
      <c r="Q1703" s="253" t="str">
        <f>작성용!AD1700</f>
        <v>원정우</v>
      </c>
      <c r="R1703" s="267">
        <f>작성용!AE1700</f>
        <v>0</v>
      </c>
      <c r="S1703" s="253" t="str">
        <f>작성용!AF1700</f>
        <v>원정우</v>
      </c>
      <c r="T1703" s="268" t="str">
        <f>작성용!AG1700</f>
        <v>-</v>
      </c>
      <c r="U1703" s="268" t="str">
        <f>작성용!AH1700</f>
        <v>-</v>
      </c>
      <c r="V1703" s="252">
        <f>작성용!AA1700</f>
        <v>202411</v>
      </c>
      <c r="W1703" s="253" t="str">
        <f>작성용!AC1700</f>
        <v>[6]기타기관펀드(기초자산)</v>
      </c>
      <c r="X1703" s="253">
        <f>작성용!O1700</f>
        <v>0</v>
      </c>
      <c r="Y1703" s="253">
        <f>작성용!P1700</f>
        <v>0</v>
      </c>
      <c r="Z1703" s="253">
        <f>작성용!Q1700</f>
        <v>0</v>
      </c>
      <c r="AA1703" s="252" t="str">
        <f>작성용!AJ1700</f>
        <v>-</v>
      </c>
      <c r="AB1703" s="252">
        <f>작성용!AB1700</f>
        <v>0</v>
      </c>
    </row>
    <row r="1704" spans="1:28" s="12" customFormat="1" ht="16.5" hidden="1" customHeight="1" x14ac:dyDescent="0.3">
      <c r="A1704" s="54">
        <f>작성용!AL1701</f>
        <v>1700</v>
      </c>
      <c r="B1704" s="264" t="str">
        <f>작성용!AI1701</f>
        <v>-</v>
      </c>
      <c r="C1704" s="252" t="str">
        <f>작성용!AK1701</f>
        <v>기초자산</v>
      </c>
      <c r="D1704" s="265" t="str">
        <f>작성용!T1701</f>
        <v>사립학교교직원연금공단펀드(기초자산)</v>
      </c>
      <c r="E1704" s="253" t="str">
        <f>작성용!B1701</f>
        <v>KTBN18호벤처투자조합</v>
      </c>
      <c r="F1704" s="253" t="str">
        <f>작성용!C1701</f>
        <v>재평가</v>
      </c>
      <c r="G1704" s="253" t="str">
        <f>작성용!D1701</f>
        <v>핏펫</v>
      </c>
      <c r="H1704" s="266">
        <f>작성용!E1701</f>
        <v>1101116417607</v>
      </c>
      <c r="I1704" s="253" t="str">
        <f>작성용!F1701</f>
        <v>A07</v>
      </c>
      <c r="J1704" s="253">
        <f>작성용!G1701</f>
        <v>3</v>
      </c>
      <c r="K1704" s="253" t="str">
        <f>작성용!H1701</f>
        <v>-</v>
      </c>
      <c r="L1704" s="253" t="str">
        <f>작성용!N1701</f>
        <v>분기</v>
      </c>
      <c r="M1704" s="265" t="str">
        <f>작성용!U1701</f>
        <v>2024.09.30</v>
      </c>
      <c r="N1704" s="265">
        <f>작성용!V1701</f>
        <v>45643</v>
      </c>
      <c r="O1704" s="265" t="str">
        <f>작성용!W1701</f>
        <v>보고서제공X</v>
      </c>
      <c r="P1704" s="265" t="str">
        <f>작성용!X1701</f>
        <v>-</v>
      </c>
      <c r="Q1704" s="253" t="str">
        <f>작성용!AD1701</f>
        <v>원정우</v>
      </c>
      <c r="R1704" s="267">
        <f>작성용!AE1701</f>
        <v>0</v>
      </c>
      <c r="S1704" s="253" t="str">
        <f>작성용!AF1701</f>
        <v>원정우</v>
      </c>
      <c r="T1704" s="268" t="str">
        <f>작성용!AG1701</f>
        <v>-</v>
      </c>
      <c r="U1704" s="268" t="str">
        <f>작성용!AH1701</f>
        <v>-</v>
      </c>
      <c r="V1704" s="252">
        <f>작성용!AA1701</f>
        <v>202411</v>
      </c>
      <c r="W1704" s="253" t="str">
        <f>작성용!AC1701</f>
        <v>[6]기타기관펀드(기초자산)</v>
      </c>
      <c r="X1704" s="253">
        <f>작성용!O1701</f>
        <v>0</v>
      </c>
      <c r="Y1704" s="253">
        <f>작성용!P1701</f>
        <v>0</v>
      </c>
      <c r="Z1704" s="253">
        <f>작성용!Q1701</f>
        <v>0</v>
      </c>
      <c r="AA1704" s="252" t="str">
        <f>작성용!AJ1701</f>
        <v>-</v>
      </c>
      <c r="AB1704" s="252">
        <f>작성용!AB1701</f>
        <v>0</v>
      </c>
    </row>
    <row r="1705" spans="1:28" s="12" customFormat="1" ht="16.5" customHeight="1" x14ac:dyDescent="0.3">
      <c r="A1705" s="54">
        <f>작성용!AL1968</f>
        <v>1967</v>
      </c>
      <c r="B1705" s="264" t="str">
        <f>작성용!AI1968</f>
        <v>-</v>
      </c>
      <c r="C1705" s="252" t="str">
        <f>작성용!AK1968</f>
        <v>기초자산</v>
      </c>
      <c r="D1705" s="265" t="str">
        <f>작성용!T1968</f>
        <v>네오위즈파트너스펀드(기초자산)</v>
      </c>
      <c r="E1705" s="253" t="str">
        <f>작성용!B1968</f>
        <v>스톤브릿지티케브릿징사모투자</v>
      </c>
      <c r="F1705" s="253" t="str">
        <f>작성용!C1968</f>
        <v>재평가</v>
      </c>
      <c r="G1705" s="253" t="str">
        <f>작성용!D1968</f>
        <v>에이피테크놀로지</v>
      </c>
      <c r="H1705" s="266">
        <f>작성용!E1968</f>
        <v>1358110075747</v>
      </c>
      <c r="I1705" s="253" t="str">
        <f>작성용!F1968</f>
        <v>A05</v>
      </c>
      <c r="J1705" s="253">
        <f>작성용!G1968</f>
        <v>0</v>
      </c>
      <c r="K1705" s="253" t="str">
        <f>작성용!H1968</f>
        <v>-</v>
      </c>
      <c r="L1705" s="253" t="str">
        <f>작성용!N1968</f>
        <v>연말</v>
      </c>
      <c r="M1705" s="265" t="str">
        <f>작성용!U1968</f>
        <v>2024.09.30</v>
      </c>
      <c r="N1705" s="265">
        <f>작성용!V1968</f>
        <v>45625</v>
      </c>
      <c r="O1705" s="265" t="str">
        <f>작성용!W1968</f>
        <v>보고서제공X</v>
      </c>
      <c r="P1705" s="265" t="str">
        <f>작성용!X1968</f>
        <v>-</v>
      </c>
      <c r="Q1705" s="253" t="str">
        <f>작성용!AD1968</f>
        <v>채동우</v>
      </c>
      <c r="R1705" s="267">
        <f>작성용!AE1968</f>
        <v>0.4</v>
      </c>
      <c r="S1705" s="253" t="str">
        <f>작성용!AF1968</f>
        <v>채동우</v>
      </c>
      <c r="T1705" s="268" t="str">
        <f>작성용!AG1968</f>
        <v>-</v>
      </c>
      <c r="U1705" s="268" t="str">
        <f>작성용!AH1968</f>
        <v>-</v>
      </c>
      <c r="V1705" s="252">
        <f>작성용!AA1968</f>
        <v>202411</v>
      </c>
      <c r="W1705" s="253" t="str">
        <f>작성용!AC1968</f>
        <v>[X]일반기업</v>
      </c>
      <c r="X1705" s="253">
        <f>작성용!O1968</f>
        <v>0</v>
      </c>
      <c r="Y1705" s="253">
        <f>작성용!P1968</f>
        <v>0</v>
      </c>
      <c r="Z1705" s="253">
        <f>작성용!Q1968</f>
        <v>0</v>
      </c>
      <c r="AA1705" s="252" t="str">
        <f>작성용!AJ1968</f>
        <v>-</v>
      </c>
      <c r="AB1705" s="252">
        <f>작성용!AB1968</f>
        <v>0</v>
      </c>
    </row>
    <row r="1706" spans="1:28" s="12" customFormat="1" ht="16.5" hidden="1" customHeight="1" x14ac:dyDescent="0.3">
      <c r="A1706" s="54">
        <f>작성용!AL1703</f>
        <v>1702</v>
      </c>
      <c r="B1706" s="264" t="str">
        <f>작성용!AI1703</f>
        <v>-</v>
      </c>
      <c r="C1706" s="252" t="str">
        <f>작성용!AK1703</f>
        <v>기초자산</v>
      </c>
      <c r="D1706" s="265" t="str">
        <f>작성용!T1703</f>
        <v>사립학교교직원연금공단펀드(기초자산)</v>
      </c>
      <c r="E1706" s="253" t="str">
        <f>작성용!B1703</f>
        <v>KTBN18호벤처투자조합</v>
      </c>
      <c r="F1706" s="253" t="str">
        <f>작성용!C1703</f>
        <v>재평가</v>
      </c>
      <c r="G1706" s="253" t="str">
        <f>작성용!D1703</f>
        <v>Matilock,Inc</v>
      </c>
      <c r="H1706" s="266" t="str">
        <f>작성용!E1703</f>
        <v>KBP2022120014</v>
      </c>
      <c r="I1706" s="253" t="str">
        <f>작성용!F1703</f>
        <v>A05</v>
      </c>
      <c r="J1706" s="253">
        <f>작성용!G1703</f>
        <v>0</v>
      </c>
      <c r="K1706" s="253" t="str">
        <f>작성용!H1703</f>
        <v>-</v>
      </c>
      <c r="L1706" s="253" t="str">
        <f>작성용!N1703</f>
        <v>분기</v>
      </c>
      <c r="M1706" s="265" t="str">
        <f>작성용!U1703</f>
        <v>2024.09.30</v>
      </c>
      <c r="N1706" s="265">
        <f>작성용!V1703</f>
        <v>45643</v>
      </c>
      <c r="O1706" s="265" t="str">
        <f>작성용!W1703</f>
        <v>보고서제공X</v>
      </c>
      <c r="P1706" s="265" t="str">
        <f>작성용!X1703</f>
        <v>-</v>
      </c>
      <c r="Q1706" s="253" t="str">
        <f>작성용!AD1703</f>
        <v>정재형</v>
      </c>
      <c r="R1706" s="267">
        <f>작성용!AE1703</f>
        <v>0</v>
      </c>
      <c r="S1706" s="253" t="str">
        <f>작성용!AF1703</f>
        <v>정재형</v>
      </c>
      <c r="T1706" s="268" t="str">
        <f>작성용!AG1703</f>
        <v>-</v>
      </c>
      <c r="U1706" s="268" t="str">
        <f>작성용!AH1703</f>
        <v>-</v>
      </c>
      <c r="V1706" s="252">
        <f>작성용!AA1703</f>
        <v>202411</v>
      </c>
      <c r="W1706" s="253" t="str">
        <f>작성용!AC1703</f>
        <v>[6]기타기관펀드(기초자산)</v>
      </c>
      <c r="X1706" s="253">
        <f>작성용!O1703</f>
        <v>0</v>
      </c>
      <c r="Y1706" s="253">
        <f>작성용!P1703</f>
        <v>0</v>
      </c>
      <c r="Z1706" s="253">
        <f>작성용!Q1703</f>
        <v>0</v>
      </c>
      <c r="AA1706" s="252" t="str">
        <f>작성용!AJ1703</f>
        <v>-</v>
      </c>
      <c r="AB1706" s="252">
        <f>작성용!AB1703</f>
        <v>0</v>
      </c>
    </row>
    <row r="1707" spans="1:28" s="12" customFormat="1" ht="16.5" hidden="1" customHeight="1" x14ac:dyDescent="0.3">
      <c r="A1707" s="54">
        <f>작성용!AL1704</f>
        <v>1703</v>
      </c>
      <c r="B1707" s="264" t="str">
        <f>작성용!AI1704</f>
        <v>-</v>
      </c>
      <c r="C1707" s="252" t="str">
        <f>작성용!AK1704</f>
        <v>기초자산</v>
      </c>
      <c r="D1707" s="265" t="str">
        <f>작성용!T1704</f>
        <v>사립학교교직원연금공단펀드(기초자산)</v>
      </c>
      <c r="E1707" s="253" t="str">
        <f>작성용!B1704</f>
        <v>KTBN18호벤처투자조합</v>
      </c>
      <c r="F1707" s="253" t="str">
        <f>작성용!C1704</f>
        <v>재평가</v>
      </c>
      <c r="G1707" s="253" t="str">
        <f>작성용!D1704</f>
        <v>담화컴퍼니</v>
      </c>
      <c r="H1707" s="266">
        <f>작성용!E1704</f>
        <v>1101116858950</v>
      </c>
      <c r="I1707" s="253" t="str">
        <f>작성용!F1704</f>
        <v>A07</v>
      </c>
      <c r="J1707" s="253">
        <f>작성용!G1704</f>
        <v>0</v>
      </c>
      <c r="K1707" s="253" t="str">
        <f>작성용!H1704</f>
        <v>-</v>
      </c>
      <c r="L1707" s="253" t="str">
        <f>작성용!N1704</f>
        <v>분기</v>
      </c>
      <c r="M1707" s="265" t="str">
        <f>작성용!U1704</f>
        <v>2024.09.30</v>
      </c>
      <c r="N1707" s="265">
        <f>작성용!V1704</f>
        <v>45643</v>
      </c>
      <c r="O1707" s="265" t="str">
        <f>작성용!W1704</f>
        <v>보고서제공X</v>
      </c>
      <c r="P1707" s="265" t="str">
        <f>작성용!X1704</f>
        <v>-</v>
      </c>
      <c r="Q1707" s="253" t="str">
        <f>작성용!AD1704</f>
        <v>신원준</v>
      </c>
      <c r="R1707" s="267">
        <f>작성용!AE1704</f>
        <v>0</v>
      </c>
      <c r="S1707" s="253" t="str">
        <f>작성용!AF1704</f>
        <v>신원준</v>
      </c>
      <c r="T1707" s="268" t="str">
        <f>작성용!AG1704</f>
        <v>-</v>
      </c>
      <c r="U1707" s="268" t="str">
        <f>작성용!AH1704</f>
        <v>-</v>
      </c>
      <c r="V1707" s="252">
        <f>작성용!AA1704</f>
        <v>202411</v>
      </c>
      <c r="W1707" s="253" t="str">
        <f>작성용!AC1704</f>
        <v>[6]기타기관펀드(기초자산)</v>
      </c>
      <c r="X1707" s="253">
        <f>작성용!O1704</f>
        <v>0</v>
      </c>
      <c r="Y1707" s="253">
        <f>작성용!P1704</f>
        <v>0</v>
      </c>
      <c r="Z1707" s="253">
        <f>작성용!Q1704</f>
        <v>0</v>
      </c>
      <c r="AA1707" s="252" t="str">
        <f>작성용!AJ1704</f>
        <v>-</v>
      </c>
      <c r="AB1707" s="252">
        <f>작성용!AB1704</f>
        <v>0</v>
      </c>
    </row>
    <row r="1708" spans="1:28" s="12" customFormat="1" ht="16.5" hidden="1" customHeight="1" x14ac:dyDescent="0.3">
      <c r="A1708" s="54">
        <f>작성용!AL1705</f>
        <v>1704</v>
      </c>
      <c r="B1708" s="264" t="str">
        <f>작성용!AI1705</f>
        <v>-</v>
      </c>
      <c r="C1708" s="252" t="str">
        <f>작성용!AK1705</f>
        <v>기초자산</v>
      </c>
      <c r="D1708" s="265" t="str">
        <f>작성용!T1705</f>
        <v>사립학교교직원연금공단펀드(기초자산)</v>
      </c>
      <c r="E1708" s="253" t="str">
        <f>작성용!B1705</f>
        <v>KTBN18호벤처투자조합</v>
      </c>
      <c r="F1708" s="253" t="str">
        <f>작성용!C1705</f>
        <v>재평가</v>
      </c>
      <c r="G1708" s="253" t="str">
        <f>작성용!D1705</f>
        <v>업라이즈(구,헤이비트)</v>
      </c>
      <c r="H1708" s="266">
        <f>작성용!E1705</f>
        <v>1101116635530</v>
      </c>
      <c r="I1708" s="253" t="str">
        <f>작성용!F1705</f>
        <v>A07</v>
      </c>
      <c r="J1708" s="253">
        <f>작성용!G1705</f>
        <v>0</v>
      </c>
      <c r="K1708" s="253" t="str">
        <f>작성용!H1705</f>
        <v>-</v>
      </c>
      <c r="L1708" s="253" t="str">
        <f>작성용!N1705</f>
        <v>분기</v>
      </c>
      <c r="M1708" s="265" t="str">
        <f>작성용!U1705</f>
        <v>2024.09.30</v>
      </c>
      <c r="N1708" s="265">
        <f>작성용!V1705</f>
        <v>45643</v>
      </c>
      <c r="O1708" s="265" t="str">
        <f>작성용!W1705</f>
        <v>보고서제공X</v>
      </c>
      <c r="P1708" s="265" t="str">
        <f>작성용!X1705</f>
        <v>-</v>
      </c>
      <c r="Q1708" s="253" t="str">
        <f>작성용!AD1705</f>
        <v>서경덕</v>
      </c>
      <c r="R1708" s="267">
        <f>작성용!AE1705</f>
        <v>0.4</v>
      </c>
      <c r="S1708" s="253" t="str">
        <f>작성용!AF1705</f>
        <v>서경덕</v>
      </c>
      <c r="T1708" s="268" t="str">
        <f>작성용!AG1705</f>
        <v>-</v>
      </c>
      <c r="U1708" s="268" t="str">
        <f>작성용!AH1705</f>
        <v>-</v>
      </c>
      <c r="V1708" s="252">
        <f>작성용!AA1705</f>
        <v>202411</v>
      </c>
      <c r="W1708" s="253" t="str">
        <f>작성용!AC1705</f>
        <v>[6]기타기관펀드(기초자산)</v>
      </c>
      <c r="X1708" s="253">
        <f>작성용!O1705</f>
        <v>0</v>
      </c>
      <c r="Y1708" s="253">
        <f>작성용!P1705</f>
        <v>0</v>
      </c>
      <c r="Z1708" s="253">
        <f>작성용!Q1705</f>
        <v>0</v>
      </c>
      <c r="AA1708" s="252" t="str">
        <f>작성용!AJ1705</f>
        <v>-</v>
      </c>
      <c r="AB1708" s="252">
        <f>작성용!AB1705</f>
        <v>0</v>
      </c>
    </row>
    <row r="1709" spans="1:28" s="12" customFormat="1" ht="16.5" hidden="1" customHeight="1" x14ac:dyDescent="0.3">
      <c r="A1709" s="54">
        <f>작성용!AL1706</f>
        <v>1705</v>
      </c>
      <c r="B1709" s="264" t="str">
        <f>작성용!AI1706</f>
        <v>-</v>
      </c>
      <c r="C1709" s="252" t="str">
        <f>작성용!AK1706</f>
        <v>기초자산</v>
      </c>
      <c r="D1709" s="265" t="str">
        <f>작성용!T1706</f>
        <v>사립학교교직원연금공단펀드(기초자산)</v>
      </c>
      <c r="E1709" s="253" t="str">
        <f>작성용!B1706</f>
        <v>KTBN18호벤처투자조합</v>
      </c>
      <c r="F1709" s="253" t="str">
        <f>작성용!C1706</f>
        <v>재평가</v>
      </c>
      <c r="G1709" s="253" t="str">
        <f>작성용!D1706</f>
        <v>업라이즈(구,헤이비트)</v>
      </c>
      <c r="H1709" s="266">
        <f>작성용!E1706</f>
        <v>1101116635530</v>
      </c>
      <c r="I1709" s="253" t="str">
        <f>작성용!F1706</f>
        <v>A01</v>
      </c>
      <c r="J1709" s="253">
        <f>작성용!G1706</f>
        <v>0</v>
      </c>
      <c r="K1709" s="253" t="str">
        <f>작성용!H1706</f>
        <v>-</v>
      </c>
      <c r="L1709" s="253" t="str">
        <f>작성용!N1706</f>
        <v>분기</v>
      </c>
      <c r="M1709" s="265" t="str">
        <f>작성용!U1706</f>
        <v>2024.09.30</v>
      </c>
      <c r="N1709" s="265">
        <f>작성용!V1706</f>
        <v>45643</v>
      </c>
      <c r="O1709" s="265" t="str">
        <f>작성용!W1706</f>
        <v>보고서제공X</v>
      </c>
      <c r="P1709" s="265" t="str">
        <f>작성용!X1706</f>
        <v>-</v>
      </c>
      <c r="Q1709" s="253" t="str">
        <f>작성용!AD1706</f>
        <v>서경덕</v>
      </c>
      <c r="R1709" s="267">
        <f>작성용!AE1706</f>
        <v>0</v>
      </c>
      <c r="S1709" s="253" t="str">
        <f>작성용!AF1706</f>
        <v>서경덕</v>
      </c>
      <c r="T1709" s="268" t="str">
        <f>작성용!AG1706</f>
        <v>-</v>
      </c>
      <c r="U1709" s="268" t="str">
        <f>작성용!AH1706</f>
        <v>-</v>
      </c>
      <c r="V1709" s="252">
        <f>작성용!AA1706</f>
        <v>202411</v>
      </c>
      <c r="W1709" s="253" t="str">
        <f>작성용!AC1706</f>
        <v>[6]기타기관펀드(기초자산)</v>
      </c>
      <c r="X1709" s="253">
        <f>작성용!O1706</f>
        <v>0</v>
      </c>
      <c r="Y1709" s="253">
        <f>작성용!P1706</f>
        <v>0</v>
      </c>
      <c r="Z1709" s="253">
        <f>작성용!Q1706</f>
        <v>0</v>
      </c>
      <c r="AA1709" s="252" t="str">
        <f>작성용!AJ1706</f>
        <v>-</v>
      </c>
      <c r="AB1709" s="252">
        <f>작성용!AB1706</f>
        <v>0</v>
      </c>
    </row>
    <row r="1710" spans="1:28" s="12" customFormat="1" ht="16.5" hidden="1" customHeight="1" x14ac:dyDescent="0.3">
      <c r="A1710" s="54">
        <f>작성용!AL1707</f>
        <v>1706</v>
      </c>
      <c r="B1710" s="264" t="str">
        <f>작성용!AI1707</f>
        <v>-</v>
      </c>
      <c r="C1710" s="252" t="str">
        <f>작성용!AK1707</f>
        <v>기초자산</v>
      </c>
      <c r="D1710" s="265" t="str">
        <f>작성용!T1707</f>
        <v>사립학교교직원연금공단펀드(기초자산)</v>
      </c>
      <c r="E1710" s="253" t="str">
        <f>작성용!B1707</f>
        <v>KTBN18호벤처투자조합</v>
      </c>
      <c r="F1710" s="253" t="str">
        <f>작성용!C1707</f>
        <v>재평가</v>
      </c>
      <c r="G1710" s="253" t="str">
        <f>작성용!D1707</f>
        <v>휴이노</v>
      </c>
      <c r="H1710" s="266">
        <f>작성용!E1707</f>
        <v>1801110925248</v>
      </c>
      <c r="I1710" s="253" t="str">
        <f>작성용!F1707</f>
        <v>A07</v>
      </c>
      <c r="J1710" s="253">
        <f>작성용!G1707</f>
        <v>0</v>
      </c>
      <c r="K1710" s="253" t="str">
        <f>작성용!H1707</f>
        <v>-</v>
      </c>
      <c r="L1710" s="253" t="str">
        <f>작성용!N1707</f>
        <v>분기</v>
      </c>
      <c r="M1710" s="265" t="str">
        <f>작성용!U1707</f>
        <v>2024.09.30</v>
      </c>
      <c r="N1710" s="265">
        <f>작성용!V1707</f>
        <v>45643</v>
      </c>
      <c r="O1710" s="265" t="str">
        <f>작성용!W1707</f>
        <v>보고서제공X</v>
      </c>
      <c r="P1710" s="265" t="str">
        <f>작성용!X1707</f>
        <v>-</v>
      </c>
      <c r="Q1710" s="253" t="str">
        <f>작성용!AD1707</f>
        <v>심태진</v>
      </c>
      <c r="R1710" s="267">
        <f>작성용!AE1707</f>
        <v>0.4</v>
      </c>
      <c r="S1710" s="253" t="str">
        <f>작성용!AF1707</f>
        <v>심태진</v>
      </c>
      <c r="T1710" s="268" t="str">
        <f>작성용!AG1707</f>
        <v>-</v>
      </c>
      <c r="U1710" s="268" t="str">
        <f>작성용!AH1707</f>
        <v>-</v>
      </c>
      <c r="V1710" s="252">
        <f>작성용!AA1707</f>
        <v>202411</v>
      </c>
      <c r="W1710" s="253" t="str">
        <f>작성용!AC1707</f>
        <v>[6]기타기관펀드(기초자산)</v>
      </c>
      <c r="X1710" s="253">
        <f>작성용!O1707</f>
        <v>0</v>
      </c>
      <c r="Y1710" s="253">
        <f>작성용!P1707</f>
        <v>0</v>
      </c>
      <c r="Z1710" s="253">
        <f>작성용!Q1707</f>
        <v>0</v>
      </c>
      <c r="AA1710" s="252" t="str">
        <f>작성용!AJ1707</f>
        <v>-</v>
      </c>
      <c r="AB1710" s="252">
        <f>작성용!AB1707</f>
        <v>0</v>
      </c>
    </row>
    <row r="1711" spans="1:28" s="12" customFormat="1" ht="16.5" hidden="1" customHeight="1" x14ac:dyDescent="0.3">
      <c r="A1711" s="54">
        <f>작성용!AL1708</f>
        <v>1707</v>
      </c>
      <c r="B1711" s="264" t="str">
        <f>작성용!AI1708</f>
        <v>-</v>
      </c>
      <c r="C1711" s="252" t="str">
        <f>작성용!AK1708</f>
        <v>기초자산</v>
      </c>
      <c r="D1711" s="265" t="str">
        <f>작성용!T1708</f>
        <v>사립학교교직원연금공단펀드(기초자산)</v>
      </c>
      <c r="E1711" s="253" t="str">
        <f>작성용!B1708</f>
        <v>KTBN18호벤처투자조합</v>
      </c>
      <c r="F1711" s="253" t="str">
        <f>작성용!C1708</f>
        <v>재평가</v>
      </c>
      <c r="G1711" s="253" t="str">
        <f>작성용!D1708</f>
        <v>이뮤노바이옴</v>
      </c>
      <c r="H1711" s="266">
        <f>작성용!E1708</f>
        <v>1717110147784</v>
      </c>
      <c r="I1711" s="253" t="str">
        <f>작성용!F1708</f>
        <v>A07</v>
      </c>
      <c r="J1711" s="253">
        <f>작성용!G1708</f>
        <v>4</v>
      </c>
      <c r="K1711" s="253" t="str">
        <f>작성용!H1708</f>
        <v>-</v>
      </c>
      <c r="L1711" s="253" t="str">
        <f>작성용!N1708</f>
        <v>분기</v>
      </c>
      <c r="M1711" s="265" t="str">
        <f>작성용!U1708</f>
        <v>2024.09.30</v>
      </c>
      <c r="N1711" s="265">
        <f>작성용!V1708</f>
        <v>45643</v>
      </c>
      <c r="O1711" s="265" t="str">
        <f>작성용!W1708</f>
        <v>보고서제공X</v>
      </c>
      <c r="P1711" s="265" t="str">
        <f>작성용!X1708</f>
        <v>-</v>
      </c>
      <c r="Q1711" s="253" t="str">
        <f>작성용!AD1708</f>
        <v>이현승</v>
      </c>
      <c r="R1711" s="267">
        <f>작성용!AE1708</f>
        <v>0</v>
      </c>
      <c r="S1711" s="253" t="str">
        <f>작성용!AF1708</f>
        <v>이현승</v>
      </c>
      <c r="T1711" s="268" t="str">
        <f>작성용!AG1708</f>
        <v>-</v>
      </c>
      <c r="U1711" s="268" t="str">
        <f>작성용!AH1708</f>
        <v>-</v>
      </c>
      <c r="V1711" s="252">
        <f>작성용!AA1708</f>
        <v>202411</v>
      </c>
      <c r="W1711" s="253" t="str">
        <f>작성용!AC1708</f>
        <v>[6]기타기관펀드(기초자산)</v>
      </c>
      <c r="X1711" s="253">
        <f>작성용!O1708</f>
        <v>0</v>
      </c>
      <c r="Y1711" s="253">
        <f>작성용!P1708</f>
        <v>0</v>
      </c>
      <c r="Z1711" s="253">
        <f>작성용!Q1708</f>
        <v>0</v>
      </c>
      <c r="AA1711" s="252" t="str">
        <f>작성용!AJ1708</f>
        <v>-</v>
      </c>
      <c r="AB1711" s="252">
        <f>작성용!AB1708</f>
        <v>0</v>
      </c>
    </row>
    <row r="1712" spans="1:28" s="12" customFormat="1" ht="16.5" hidden="1" customHeight="1" x14ac:dyDescent="0.3">
      <c r="A1712" s="54">
        <f>작성용!AL1709</f>
        <v>1708</v>
      </c>
      <c r="B1712" s="264" t="str">
        <f>작성용!AI1709</f>
        <v>-</v>
      </c>
      <c r="C1712" s="252" t="str">
        <f>작성용!AK1709</f>
        <v>기초자산</v>
      </c>
      <c r="D1712" s="265" t="str">
        <f>작성용!T1709</f>
        <v>사립학교교직원연금공단펀드(기초자산)</v>
      </c>
      <c r="E1712" s="253" t="str">
        <f>작성용!B1709</f>
        <v>KTBN18호벤처투자조합</v>
      </c>
      <c r="F1712" s="253" t="str">
        <f>작성용!C1709</f>
        <v>재평가</v>
      </c>
      <c r="G1712" s="253" t="str">
        <f>작성용!D1709</f>
        <v>일리미스테라퓨틱스</v>
      </c>
      <c r="H1712" s="266">
        <f>작성용!E1709</f>
        <v>1311110641645</v>
      </c>
      <c r="I1712" s="253" t="str">
        <f>작성용!F1709</f>
        <v>A07</v>
      </c>
      <c r="J1712" s="253">
        <f>작성용!G1709</f>
        <v>0</v>
      </c>
      <c r="K1712" s="253" t="str">
        <f>작성용!H1709</f>
        <v>-</v>
      </c>
      <c r="L1712" s="253" t="str">
        <f>작성용!N1709</f>
        <v>분기</v>
      </c>
      <c r="M1712" s="265" t="str">
        <f>작성용!U1709</f>
        <v>2024.09.30</v>
      </c>
      <c r="N1712" s="265">
        <f>작성용!V1709</f>
        <v>45643</v>
      </c>
      <c r="O1712" s="265" t="str">
        <f>작성용!W1709</f>
        <v>보고서제공X</v>
      </c>
      <c r="P1712" s="265" t="str">
        <f>작성용!X1709</f>
        <v>-</v>
      </c>
      <c r="Q1712" s="253" t="str">
        <f>작성용!AD1709</f>
        <v>이상민</v>
      </c>
      <c r="R1712" s="267">
        <f>작성용!AE1709</f>
        <v>0</v>
      </c>
      <c r="S1712" s="253" t="str">
        <f>작성용!AF1709</f>
        <v>이상민</v>
      </c>
      <c r="T1712" s="268" t="str">
        <f>작성용!AG1709</f>
        <v>-</v>
      </c>
      <c r="U1712" s="268" t="str">
        <f>작성용!AH1709</f>
        <v>-</v>
      </c>
      <c r="V1712" s="252">
        <f>작성용!AA1709</f>
        <v>202411</v>
      </c>
      <c r="W1712" s="253" t="str">
        <f>작성용!AC1709</f>
        <v>[6]기타기관펀드(기초자산)</v>
      </c>
      <c r="X1712" s="253">
        <f>작성용!O1709</f>
        <v>0</v>
      </c>
      <c r="Y1712" s="253">
        <f>작성용!P1709</f>
        <v>0</v>
      </c>
      <c r="Z1712" s="253">
        <f>작성용!Q1709</f>
        <v>0</v>
      </c>
      <c r="AA1712" s="252" t="str">
        <f>작성용!AJ1709</f>
        <v>-</v>
      </c>
      <c r="AB1712" s="252">
        <f>작성용!AB1709</f>
        <v>0</v>
      </c>
    </row>
    <row r="1713" spans="1:28" s="12" customFormat="1" ht="16.5" hidden="1" customHeight="1" x14ac:dyDescent="0.3">
      <c r="A1713" s="54">
        <f>작성용!AL1710</f>
        <v>1709</v>
      </c>
      <c r="B1713" s="264" t="str">
        <f>작성용!AI1710</f>
        <v>-</v>
      </c>
      <c r="C1713" s="252" t="str">
        <f>작성용!AK1710</f>
        <v>기초자산</v>
      </c>
      <c r="D1713" s="265" t="str">
        <f>작성용!T1710</f>
        <v>사립학교교직원연금공단펀드(기초자산)</v>
      </c>
      <c r="E1713" s="253" t="str">
        <f>작성용!B1710</f>
        <v>KTBN18호벤처투자조합</v>
      </c>
      <c r="F1713" s="253" t="str">
        <f>작성용!C1710</f>
        <v>재평가</v>
      </c>
      <c r="G1713" s="253" t="str">
        <f>작성용!D1710</f>
        <v>IQ Edu Pte. Ltd</v>
      </c>
      <c r="H1713" s="266" t="str">
        <f>작성용!E1710</f>
        <v>KBP2023030022</v>
      </c>
      <c r="I1713" s="253" t="str">
        <f>작성용!F1710</f>
        <v>A07</v>
      </c>
      <c r="J1713" s="253">
        <f>작성용!G1710</f>
        <v>0</v>
      </c>
      <c r="K1713" s="253" t="str">
        <f>작성용!H1710</f>
        <v>-</v>
      </c>
      <c r="L1713" s="253" t="str">
        <f>작성용!N1710</f>
        <v>분기</v>
      </c>
      <c r="M1713" s="265" t="str">
        <f>작성용!U1710</f>
        <v>2024.09.30</v>
      </c>
      <c r="N1713" s="265">
        <f>작성용!V1710</f>
        <v>45643</v>
      </c>
      <c r="O1713" s="265" t="str">
        <f>작성용!W1710</f>
        <v>보고서제공X</v>
      </c>
      <c r="P1713" s="265" t="str">
        <f>작성용!X1710</f>
        <v>-</v>
      </c>
      <c r="Q1713" s="253" t="str">
        <f>작성용!AD1710</f>
        <v>김에스더</v>
      </c>
      <c r="R1713" s="267">
        <f>작성용!AE1710</f>
        <v>0</v>
      </c>
      <c r="S1713" s="253" t="str">
        <f>작성용!AF1710</f>
        <v>김에스더</v>
      </c>
      <c r="T1713" s="268" t="str">
        <f>작성용!AG1710</f>
        <v>-</v>
      </c>
      <c r="U1713" s="268" t="str">
        <f>작성용!AH1710</f>
        <v>-</v>
      </c>
      <c r="V1713" s="252">
        <f>작성용!AA1710</f>
        <v>202411</v>
      </c>
      <c r="W1713" s="253" t="str">
        <f>작성용!AC1710</f>
        <v>[6]기타기관펀드(기초자산)</v>
      </c>
      <c r="X1713" s="253">
        <f>작성용!O1710</f>
        <v>0</v>
      </c>
      <c r="Y1713" s="253">
        <f>작성용!P1710</f>
        <v>0</v>
      </c>
      <c r="Z1713" s="253">
        <f>작성용!Q1710</f>
        <v>0</v>
      </c>
      <c r="AA1713" s="252" t="str">
        <f>작성용!AJ1710</f>
        <v>-</v>
      </c>
      <c r="AB1713" s="252">
        <f>작성용!AB1710</f>
        <v>0</v>
      </c>
    </row>
    <row r="1714" spans="1:28" s="12" customFormat="1" ht="16.5" hidden="1" customHeight="1" x14ac:dyDescent="0.3">
      <c r="A1714" s="54">
        <f>작성용!AL1711</f>
        <v>1710</v>
      </c>
      <c r="B1714" s="264" t="str">
        <f>작성용!AI1711</f>
        <v>-</v>
      </c>
      <c r="C1714" s="252" t="str">
        <f>작성용!AK1711</f>
        <v>기초자산</v>
      </c>
      <c r="D1714" s="265" t="str">
        <f>작성용!T1711</f>
        <v>사립학교교직원연금공단펀드(기초자산)</v>
      </c>
      <c r="E1714" s="253" t="str">
        <f>작성용!B1711</f>
        <v>KTBN18호벤처투자조합</v>
      </c>
      <c r="F1714" s="253" t="str">
        <f>작성용!C1711</f>
        <v>재평가</v>
      </c>
      <c r="G1714" s="253" t="str">
        <f>작성용!D1711</f>
        <v>Soelect Inc</v>
      </c>
      <c r="H1714" s="266" t="str">
        <f>작성용!E1711</f>
        <v>KBP2023030023</v>
      </c>
      <c r="I1714" s="253" t="str">
        <f>작성용!F1711</f>
        <v>A07</v>
      </c>
      <c r="J1714" s="253">
        <f>작성용!G1711</f>
        <v>0</v>
      </c>
      <c r="K1714" s="253" t="str">
        <f>작성용!H1711</f>
        <v>-</v>
      </c>
      <c r="L1714" s="253" t="str">
        <f>작성용!N1711</f>
        <v>분기</v>
      </c>
      <c r="M1714" s="265" t="str">
        <f>작성용!U1711</f>
        <v>2024.09.30</v>
      </c>
      <c r="N1714" s="265">
        <f>작성용!V1711</f>
        <v>45643</v>
      </c>
      <c r="O1714" s="265" t="str">
        <f>작성용!W1711</f>
        <v>보고서제공X</v>
      </c>
      <c r="P1714" s="265" t="str">
        <f>작성용!X1711</f>
        <v>-</v>
      </c>
      <c r="Q1714" s="253" t="str">
        <f>작성용!AD1711</f>
        <v>오수현</v>
      </c>
      <c r="R1714" s="267">
        <f>작성용!AE1711</f>
        <v>0</v>
      </c>
      <c r="S1714" s="253" t="str">
        <f>작성용!AF1711</f>
        <v>오수현</v>
      </c>
      <c r="T1714" s="268" t="str">
        <f>작성용!AG1711</f>
        <v>-</v>
      </c>
      <c r="U1714" s="268" t="str">
        <f>작성용!AH1711</f>
        <v>-</v>
      </c>
      <c r="V1714" s="252">
        <f>작성용!AA1711</f>
        <v>202411</v>
      </c>
      <c r="W1714" s="253" t="str">
        <f>작성용!AC1711</f>
        <v>[6]기타기관펀드(기초자산)</v>
      </c>
      <c r="X1714" s="253">
        <f>작성용!O1711</f>
        <v>0</v>
      </c>
      <c r="Y1714" s="253">
        <f>작성용!P1711</f>
        <v>0</v>
      </c>
      <c r="Z1714" s="253">
        <f>작성용!Q1711</f>
        <v>0</v>
      </c>
      <c r="AA1714" s="252" t="str">
        <f>작성용!AJ1711</f>
        <v>-</v>
      </c>
      <c r="AB1714" s="252">
        <f>작성용!AB1711</f>
        <v>0</v>
      </c>
    </row>
    <row r="1715" spans="1:28" s="12" customFormat="1" ht="16.5" hidden="1" customHeight="1" x14ac:dyDescent="0.3">
      <c r="A1715" s="54">
        <f>작성용!AL1712</f>
        <v>1711</v>
      </c>
      <c r="B1715" s="264" t="str">
        <f>작성용!AI1712</f>
        <v>-</v>
      </c>
      <c r="C1715" s="252" t="str">
        <f>작성용!AK1712</f>
        <v>기초자산</v>
      </c>
      <c r="D1715" s="265" t="str">
        <f>작성용!T1712</f>
        <v>사립학교교직원연금공단펀드(기초자산)</v>
      </c>
      <c r="E1715" s="253" t="str">
        <f>작성용!B1712</f>
        <v>KTBN18호벤처투자조합</v>
      </c>
      <c r="F1715" s="253" t="str">
        <f>작성용!C1712</f>
        <v>재평가</v>
      </c>
      <c r="G1715" s="253" t="str">
        <f>작성용!D1712</f>
        <v>Soelect Inc</v>
      </c>
      <c r="H1715" s="266" t="str">
        <f>작성용!E1712</f>
        <v>KBP2023030023</v>
      </c>
      <c r="I1715" s="253" t="str">
        <f>작성용!F1712</f>
        <v>A01</v>
      </c>
      <c r="J1715" s="253">
        <f>작성용!G1712</f>
        <v>0</v>
      </c>
      <c r="K1715" s="253" t="str">
        <f>작성용!H1712</f>
        <v>-</v>
      </c>
      <c r="L1715" s="253" t="str">
        <f>작성용!N1712</f>
        <v>분기</v>
      </c>
      <c r="M1715" s="265" t="str">
        <f>작성용!U1712</f>
        <v>2024.09.30</v>
      </c>
      <c r="N1715" s="265">
        <f>작성용!V1712</f>
        <v>45643</v>
      </c>
      <c r="O1715" s="265" t="str">
        <f>작성용!W1712</f>
        <v>보고서제공X</v>
      </c>
      <c r="P1715" s="265" t="str">
        <f>작성용!X1712</f>
        <v>-</v>
      </c>
      <c r="Q1715" s="253" t="str">
        <f>작성용!AD1712</f>
        <v>오수현</v>
      </c>
      <c r="R1715" s="267">
        <f>작성용!AE1712</f>
        <v>0</v>
      </c>
      <c r="S1715" s="253" t="str">
        <f>작성용!AF1712</f>
        <v>오수현</v>
      </c>
      <c r="T1715" s="268" t="str">
        <f>작성용!AG1712</f>
        <v>-</v>
      </c>
      <c r="U1715" s="268" t="str">
        <f>작성용!AH1712</f>
        <v>-</v>
      </c>
      <c r="V1715" s="252">
        <f>작성용!AA1712</f>
        <v>202411</v>
      </c>
      <c r="W1715" s="253" t="str">
        <f>작성용!AC1712</f>
        <v>[6]기타기관펀드(기초자산)</v>
      </c>
      <c r="X1715" s="253">
        <f>작성용!O1712</f>
        <v>0</v>
      </c>
      <c r="Y1715" s="253">
        <f>작성용!P1712</f>
        <v>0</v>
      </c>
      <c r="Z1715" s="253">
        <f>작성용!Q1712</f>
        <v>0</v>
      </c>
      <c r="AA1715" s="252" t="str">
        <f>작성용!AJ1712</f>
        <v>-</v>
      </c>
      <c r="AB1715" s="252">
        <f>작성용!AB1712</f>
        <v>0</v>
      </c>
    </row>
    <row r="1716" spans="1:28" s="12" customFormat="1" ht="16.5" hidden="1" customHeight="1" x14ac:dyDescent="0.3">
      <c r="A1716" s="54">
        <f>작성용!AL1713</f>
        <v>1712</v>
      </c>
      <c r="B1716" s="264" t="str">
        <f>작성용!AI1713</f>
        <v>-</v>
      </c>
      <c r="C1716" s="252" t="str">
        <f>작성용!AK1713</f>
        <v>기초자산</v>
      </c>
      <c r="D1716" s="265" t="str">
        <f>작성용!T1713</f>
        <v>사립학교교직원연금공단펀드(기초자산)</v>
      </c>
      <c r="E1716" s="253" t="str">
        <f>작성용!B1713</f>
        <v>KTBN18호벤처투자조합</v>
      </c>
      <c r="F1716" s="253" t="str">
        <f>작성용!C1713</f>
        <v>재평가</v>
      </c>
      <c r="G1716" s="253" t="str">
        <f>작성용!D1713</f>
        <v>Loft Orbital Solutions Inc</v>
      </c>
      <c r="H1716" s="266" t="str">
        <f>작성용!E1713</f>
        <v>KBP2023030024</v>
      </c>
      <c r="I1716" s="253" t="str">
        <f>작성용!F1713</f>
        <v>A07</v>
      </c>
      <c r="J1716" s="253">
        <f>작성용!G1713</f>
        <v>0</v>
      </c>
      <c r="K1716" s="253" t="str">
        <f>작성용!H1713</f>
        <v>-</v>
      </c>
      <c r="L1716" s="253" t="str">
        <f>작성용!N1713</f>
        <v>분기</v>
      </c>
      <c r="M1716" s="265" t="str">
        <f>작성용!U1713</f>
        <v>2024.09.30</v>
      </c>
      <c r="N1716" s="265">
        <f>작성용!V1713</f>
        <v>45643</v>
      </c>
      <c r="O1716" s="265" t="str">
        <f>작성용!W1713</f>
        <v>보고서제공X</v>
      </c>
      <c r="P1716" s="265" t="str">
        <f>작성용!X1713</f>
        <v>-</v>
      </c>
      <c r="Q1716" s="253" t="str">
        <f>작성용!AD1713</f>
        <v>김예림</v>
      </c>
      <c r="R1716" s="267">
        <f>작성용!AE1713</f>
        <v>0</v>
      </c>
      <c r="S1716" s="253" t="str">
        <f>작성용!AF1713</f>
        <v>김예림</v>
      </c>
      <c r="T1716" s="268" t="str">
        <f>작성용!AG1713</f>
        <v>-</v>
      </c>
      <c r="U1716" s="268" t="str">
        <f>작성용!AH1713</f>
        <v>-</v>
      </c>
      <c r="V1716" s="252">
        <f>작성용!AA1713</f>
        <v>202411</v>
      </c>
      <c r="W1716" s="253" t="str">
        <f>작성용!AC1713</f>
        <v>[6]기타기관펀드(기초자산)</v>
      </c>
      <c r="X1716" s="253">
        <f>작성용!O1713</f>
        <v>0</v>
      </c>
      <c r="Y1716" s="253">
        <f>작성용!P1713</f>
        <v>0</v>
      </c>
      <c r="Z1716" s="253">
        <f>작성용!Q1713</f>
        <v>0</v>
      </c>
      <c r="AA1716" s="252" t="str">
        <f>작성용!AJ1713</f>
        <v>-</v>
      </c>
      <c r="AB1716" s="252">
        <f>작성용!AB1713</f>
        <v>0</v>
      </c>
    </row>
    <row r="1717" spans="1:28" s="12" customFormat="1" ht="16.5" hidden="1" customHeight="1" x14ac:dyDescent="0.3">
      <c r="A1717" s="54">
        <f>작성용!AL1714</f>
        <v>1713</v>
      </c>
      <c r="B1717" s="264" t="str">
        <f>작성용!AI1714</f>
        <v>-</v>
      </c>
      <c r="C1717" s="252" t="str">
        <f>작성용!AK1714</f>
        <v>기초자산</v>
      </c>
      <c r="D1717" s="265" t="str">
        <f>작성용!T1714</f>
        <v>사립학교교직원연금공단펀드(기초자산)</v>
      </c>
      <c r="E1717" s="253" t="str">
        <f>작성용!B1714</f>
        <v>KTBN18호벤처투자조합</v>
      </c>
      <c r="F1717" s="253" t="str">
        <f>작성용!C1714</f>
        <v>재평가</v>
      </c>
      <c r="G1717" s="253" t="str">
        <f>작성용!D1714</f>
        <v>QLi5 Therapeutics GmbH</v>
      </c>
      <c r="H1717" s="266" t="str">
        <f>작성용!E1714</f>
        <v>KBP2022090063</v>
      </c>
      <c r="I1717" s="253" t="str">
        <f>작성용!F1714</f>
        <v>A07</v>
      </c>
      <c r="J1717" s="253">
        <f>작성용!G1714</f>
        <v>0</v>
      </c>
      <c r="K1717" s="253" t="str">
        <f>작성용!H1714</f>
        <v>-</v>
      </c>
      <c r="L1717" s="253" t="str">
        <f>작성용!N1714</f>
        <v>분기</v>
      </c>
      <c r="M1717" s="265" t="str">
        <f>작성용!U1714</f>
        <v>2024.09.30</v>
      </c>
      <c r="N1717" s="265">
        <f>작성용!V1714</f>
        <v>45643</v>
      </c>
      <c r="O1717" s="265" t="str">
        <f>작성용!W1714</f>
        <v>보고서제공X</v>
      </c>
      <c r="P1717" s="265" t="str">
        <f>작성용!X1714</f>
        <v>-</v>
      </c>
      <c r="Q1717" s="253" t="str">
        <f>작성용!AD1714</f>
        <v>백형진</v>
      </c>
      <c r="R1717" s="267">
        <f>작성용!AE1714</f>
        <v>0</v>
      </c>
      <c r="S1717" s="253" t="str">
        <f>작성용!AF1714</f>
        <v>백형진</v>
      </c>
      <c r="T1717" s="268" t="str">
        <f>작성용!AG1714</f>
        <v>-</v>
      </c>
      <c r="U1717" s="268" t="str">
        <f>작성용!AH1714</f>
        <v>-</v>
      </c>
      <c r="V1717" s="252">
        <f>작성용!AA1714</f>
        <v>202411</v>
      </c>
      <c r="W1717" s="253" t="str">
        <f>작성용!AC1714</f>
        <v>[6]기타기관펀드(기초자산)</v>
      </c>
      <c r="X1717" s="253">
        <f>작성용!O1714</f>
        <v>0</v>
      </c>
      <c r="Y1717" s="253">
        <f>작성용!P1714</f>
        <v>0</v>
      </c>
      <c r="Z1717" s="253">
        <f>작성용!Q1714</f>
        <v>0</v>
      </c>
      <c r="AA1717" s="252" t="str">
        <f>작성용!AJ1714</f>
        <v>-</v>
      </c>
      <c r="AB1717" s="252">
        <f>작성용!AB1714</f>
        <v>0</v>
      </c>
    </row>
    <row r="1718" spans="1:28" s="12" customFormat="1" ht="16.5" customHeight="1" x14ac:dyDescent="0.3">
      <c r="A1718" s="54">
        <f>작성용!AL662</f>
        <v>661</v>
      </c>
      <c r="B1718" s="55" t="str">
        <f>작성용!AI662</f>
        <v>-</v>
      </c>
      <c r="C1718" s="56" t="str">
        <f>작성용!AK662</f>
        <v>개별종목</v>
      </c>
      <c r="D1718" s="57">
        <f>작성용!T662</f>
        <v>45580</v>
      </c>
      <c r="E1718" s="58" t="str">
        <f>작성용!B662</f>
        <v>스노우</v>
      </c>
      <c r="F1718" s="58" t="str">
        <f>작성용!C662</f>
        <v>재평가</v>
      </c>
      <c r="G1718" s="58" t="str">
        <f>작성용!D662</f>
        <v>메이크스타</v>
      </c>
      <c r="H1718" s="59">
        <f>작성용!E662</f>
        <v>1101115615111</v>
      </c>
      <c r="I1718" s="58" t="str">
        <f>작성용!F662</f>
        <v>A01</v>
      </c>
      <c r="J1718" s="58">
        <f>작성용!G662</f>
        <v>0</v>
      </c>
      <c r="K1718" s="58" t="str">
        <f>작성용!H662</f>
        <v>-</v>
      </c>
      <c r="L1718" s="58" t="str">
        <f>작성용!N662</f>
        <v>미정</v>
      </c>
      <c r="M1718" s="57" t="str">
        <f>작성용!U662</f>
        <v>2024.10.31</v>
      </c>
      <c r="N1718" s="57">
        <f>작성용!V662</f>
        <v>45642</v>
      </c>
      <c r="O1718" s="57">
        <f>작성용!W662</f>
        <v>45649</v>
      </c>
      <c r="P1718" s="57" t="str">
        <f>작성용!X662</f>
        <v>-</v>
      </c>
      <c r="Q1718" s="58" t="str">
        <f>작성용!AD662</f>
        <v>채동우</v>
      </c>
      <c r="R1718" s="60">
        <f>작성용!AE662</f>
        <v>0</v>
      </c>
      <c r="S1718" s="58" t="str">
        <f>작성용!AF662</f>
        <v>채동우</v>
      </c>
      <c r="T1718" s="61" t="str">
        <f>작성용!AG662</f>
        <v>백형진</v>
      </c>
      <c r="U1718" s="61" t="str">
        <f>작성용!AH662</f>
        <v>백형진</v>
      </c>
      <c r="V1718" s="56">
        <f>작성용!AA662</f>
        <v>202410</v>
      </c>
      <c r="W1718" s="58" t="str">
        <f>작성용!AC662</f>
        <v>[X]일반기업</v>
      </c>
      <c r="X1718" s="58" t="str">
        <f>작성용!O662</f>
        <v>김소영,이승민</v>
      </c>
      <c r="Y1718" s="58" t="str">
        <f>작성용!P662</f>
        <v>010-3153-1051, 010-2467-1403</v>
      </c>
      <c r="Z1718" s="58" t="str">
        <f>작성용!Q662</f>
        <v>soyoung.k@snowcorp.com; seungminlee.kr@snowcorp.com;</v>
      </c>
      <c r="AA1718" s="56" t="str">
        <f>작성용!AJ662</f>
        <v>회계반영</v>
      </c>
      <c r="AB1718" s="56">
        <f>작성용!AB662</f>
        <v>0</v>
      </c>
    </row>
    <row r="1719" spans="1:28" s="12" customFormat="1" ht="16.5" hidden="1" customHeight="1" x14ac:dyDescent="0.3">
      <c r="A1719" s="54">
        <f>작성용!AL1716</f>
        <v>1715</v>
      </c>
      <c r="B1719" s="264" t="str">
        <f>작성용!AI1716</f>
        <v>-</v>
      </c>
      <c r="C1719" s="252" t="str">
        <f>작성용!AK1716</f>
        <v>기초자산</v>
      </c>
      <c r="D1719" s="265" t="str">
        <f>작성용!T1716</f>
        <v>사립학교교직원연금공단펀드(기초자산)</v>
      </c>
      <c r="E1719" s="253" t="str">
        <f>작성용!B1716</f>
        <v>KTBN18호벤처투자조합</v>
      </c>
      <c r="F1719" s="253" t="str">
        <f>작성용!C1716</f>
        <v>재평가</v>
      </c>
      <c r="G1719" s="253" t="str">
        <f>작성용!D1716</f>
        <v>오럼머티리얼(구,티지오테크)</v>
      </c>
      <c r="H1719" s="266">
        <f>작성용!E1716</f>
        <v>1348110144444</v>
      </c>
      <c r="I1719" s="253" t="str">
        <f>작성용!F1716</f>
        <v>A07</v>
      </c>
      <c r="J1719" s="253">
        <f>작성용!G1716</f>
        <v>0</v>
      </c>
      <c r="K1719" s="253" t="str">
        <f>작성용!H1716</f>
        <v>-</v>
      </c>
      <c r="L1719" s="253" t="str">
        <f>작성용!N1716</f>
        <v>분기</v>
      </c>
      <c r="M1719" s="265" t="str">
        <f>작성용!U1716</f>
        <v>2024.09.30</v>
      </c>
      <c r="N1719" s="265">
        <f>작성용!V1716</f>
        <v>45643</v>
      </c>
      <c r="O1719" s="265" t="str">
        <f>작성용!W1716</f>
        <v>보고서제공X</v>
      </c>
      <c r="P1719" s="265" t="str">
        <f>작성용!X1716</f>
        <v>-</v>
      </c>
      <c r="Q1719" s="253" t="str">
        <f>작성용!AD1716</f>
        <v>이상민</v>
      </c>
      <c r="R1719" s="267">
        <f>작성용!AE1716</f>
        <v>0</v>
      </c>
      <c r="S1719" s="253" t="str">
        <f>작성용!AF1716</f>
        <v>이상민</v>
      </c>
      <c r="T1719" s="268" t="str">
        <f>작성용!AG1716</f>
        <v>-</v>
      </c>
      <c r="U1719" s="268" t="str">
        <f>작성용!AH1716</f>
        <v>-</v>
      </c>
      <c r="V1719" s="252">
        <f>작성용!AA1716</f>
        <v>202411</v>
      </c>
      <c r="W1719" s="253" t="str">
        <f>작성용!AC1716</f>
        <v>[6]기타기관펀드(기초자산)</v>
      </c>
      <c r="X1719" s="253">
        <f>작성용!O1716</f>
        <v>0</v>
      </c>
      <c r="Y1719" s="253">
        <f>작성용!P1716</f>
        <v>0</v>
      </c>
      <c r="Z1719" s="253">
        <f>작성용!Q1716</f>
        <v>0</v>
      </c>
      <c r="AA1719" s="252" t="str">
        <f>작성용!AJ1716</f>
        <v>-</v>
      </c>
      <c r="AB1719" s="252">
        <f>작성용!AB1716</f>
        <v>0</v>
      </c>
    </row>
    <row r="1720" spans="1:28" s="12" customFormat="1" ht="16.5" hidden="1" customHeight="1" x14ac:dyDescent="0.3">
      <c r="A1720" s="54">
        <f>작성용!AL1717</f>
        <v>1716</v>
      </c>
      <c r="B1720" s="264" t="str">
        <f>작성용!AI1717</f>
        <v>-</v>
      </c>
      <c r="C1720" s="252" t="str">
        <f>작성용!AK1717</f>
        <v>기초자산</v>
      </c>
      <c r="D1720" s="265" t="str">
        <f>작성용!T1717</f>
        <v>사립학교교직원연금공단펀드(기초자산)</v>
      </c>
      <c r="E1720" s="253" t="str">
        <f>작성용!B1717</f>
        <v>KTBN18호벤처투자조합</v>
      </c>
      <c r="F1720" s="253" t="str">
        <f>작성용!C1717</f>
        <v>재평가</v>
      </c>
      <c r="G1720" s="253" t="str">
        <f>작성용!D1717</f>
        <v>앤유</v>
      </c>
      <c r="H1720" s="266">
        <f>작성용!E1717</f>
        <v>1311110464675</v>
      </c>
      <c r="I1720" s="253" t="str">
        <f>작성용!F1717</f>
        <v>A07</v>
      </c>
      <c r="J1720" s="253">
        <f>작성용!G1717</f>
        <v>2</v>
      </c>
      <c r="K1720" s="253" t="str">
        <f>작성용!H1717</f>
        <v>-</v>
      </c>
      <c r="L1720" s="253" t="str">
        <f>작성용!N1717</f>
        <v>분기</v>
      </c>
      <c r="M1720" s="265" t="str">
        <f>작성용!U1717</f>
        <v>2024.09.30</v>
      </c>
      <c r="N1720" s="265">
        <f>작성용!V1717</f>
        <v>45643</v>
      </c>
      <c r="O1720" s="265" t="str">
        <f>작성용!W1717</f>
        <v>보고서제공X</v>
      </c>
      <c r="P1720" s="265" t="str">
        <f>작성용!X1717</f>
        <v>-</v>
      </c>
      <c r="Q1720" s="253" t="str">
        <f>작성용!AD1717</f>
        <v>강승현</v>
      </c>
      <c r="R1720" s="267">
        <f>작성용!AE1717</f>
        <v>0.4</v>
      </c>
      <c r="S1720" s="253" t="str">
        <f>작성용!AF1717</f>
        <v>강승현</v>
      </c>
      <c r="T1720" s="268" t="str">
        <f>작성용!AG1717</f>
        <v>-</v>
      </c>
      <c r="U1720" s="268" t="str">
        <f>작성용!AH1717</f>
        <v>-</v>
      </c>
      <c r="V1720" s="252">
        <f>작성용!AA1717</f>
        <v>202411</v>
      </c>
      <c r="W1720" s="253" t="str">
        <f>작성용!AC1717</f>
        <v>[6]기타기관펀드(기초자산)</v>
      </c>
      <c r="X1720" s="253">
        <f>작성용!O1717</f>
        <v>0</v>
      </c>
      <c r="Y1720" s="253">
        <f>작성용!P1717</f>
        <v>0</v>
      </c>
      <c r="Z1720" s="253">
        <f>작성용!Q1717</f>
        <v>0</v>
      </c>
      <c r="AA1720" s="252" t="str">
        <f>작성용!AJ1717</f>
        <v>-</v>
      </c>
      <c r="AB1720" s="252">
        <f>작성용!AB1717</f>
        <v>0</v>
      </c>
    </row>
    <row r="1721" spans="1:28" s="12" customFormat="1" ht="16.5" hidden="1" customHeight="1" x14ac:dyDescent="0.3">
      <c r="A1721" s="54">
        <f>작성용!AL1718</f>
        <v>1717</v>
      </c>
      <c r="B1721" s="264" t="str">
        <f>작성용!AI1718</f>
        <v>-</v>
      </c>
      <c r="C1721" s="252" t="str">
        <f>작성용!AK1718</f>
        <v>기초자산</v>
      </c>
      <c r="D1721" s="265" t="str">
        <f>작성용!T1718</f>
        <v>사립학교교직원연금공단펀드(기초자산)</v>
      </c>
      <c r="E1721" s="253" t="str">
        <f>작성용!B1718</f>
        <v>KTBN18호벤처투자조합</v>
      </c>
      <c r="F1721" s="253" t="str">
        <f>작성용!C1718</f>
        <v>재평가</v>
      </c>
      <c r="G1721" s="253" t="str">
        <f>작성용!D1718</f>
        <v>와드</v>
      </c>
      <c r="H1721" s="266">
        <f>작성용!E1718</f>
        <v>1311110465110</v>
      </c>
      <c r="I1721" s="253" t="str">
        <f>작성용!F1718</f>
        <v>A07</v>
      </c>
      <c r="J1721" s="253">
        <f>작성용!G1718</f>
        <v>0</v>
      </c>
      <c r="K1721" s="253" t="str">
        <f>작성용!H1718</f>
        <v>-</v>
      </c>
      <c r="L1721" s="253" t="str">
        <f>작성용!N1718</f>
        <v>분기</v>
      </c>
      <c r="M1721" s="265" t="str">
        <f>작성용!U1718</f>
        <v>2024.09.30</v>
      </c>
      <c r="N1721" s="265">
        <f>작성용!V1718</f>
        <v>45643</v>
      </c>
      <c r="O1721" s="265" t="str">
        <f>작성용!W1718</f>
        <v>보고서제공X</v>
      </c>
      <c r="P1721" s="265" t="str">
        <f>작성용!X1718</f>
        <v>-</v>
      </c>
      <c r="Q1721" s="253" t="str">
        <f>작성용!AD1718</f>
        <v>강승현</v>
      </c>
      <c r="R1721" s="267">
        <f>작성용!AE1718</f>
        <v>0.4</v>
      </c>
      <c r="S1721" s="253" t="str">
        <f>작성용!AF1718</f>
        <v>강승현</v>
      </c>
      <c r="T1721" s="268" t="str">
        <f>작성용!AG1718</f>
        <v>-</v>
      </c>
      <c r="U1721" s="268" t="str">
        <f>작성용!AH1718</f>
        <v>-</v>
      </c>
      <c r="V1721" s="252">
        <f>작성용!AA1718</f>
        <v>202411</v>
      </c>
      <c r="W1721" s="253" t="str">
        <f>작성용!AC1718</f>
        <v>[6]기타기관펀드(기초자산)</v>
      </c>
      <c r="X1721" s="253">
        <f>작성용!O1718</f>
        <v>0</v>
      </c>
      <c r="Y1721" s="253">
        <f>작성용!P1718</f>
        <v>0</v>
      </c>
      <c r="Z1721" s="253">
        <f>작성용!Q1718</f>
        <v>0</v>
      </c>
      <c r="AA1721" s="252" t="str">
        <f>작성용!AJ1718</f>
        <v>-</v>
      </c>
      <c r="AB1721" s="252">
        <f>작성용!AB1718</f>
        <v>0</v>
      </c>
    </row>
    <row r="1722" spans="1:28" s="12" customFormat="1" ht="16.5" hidden="1" customHeight="1" x14ac:dyDescent="0.3">
      <c r="A1722" s="54">
        <f>작성용!AL1719</f>
        <v>1718</v>
      </c>
      <c r="B1722" s="264" t="str">
        <f>작성용!AI1719</f>
        <v>-</v>
      </c>
      <c r="C1722" s="252" t="str">
        <f>작성용!AK1719</f>
        <v>기초자산</v>
      </c>
      <c r="D1722" s="265" t="str">
        <f>작성용!T1719</f>
        <v>사립학교교직원연금공단펀드(기초자산)</v>
      </c>
      <c r="E1722" s="253" t="str">
        <f>작성용!B1719</f>
        <v>KTBN18호벤처투자조합</v>
      </c>
      <c r="F1722" s="253" t="str">
        <f>작성용!C1719</f>
        <v>재평가</v>
      </c>
      <c r="G1722" s="253" t="str">
        <f>작성용!D1719</f>
        <v>마이프랜차이즈</v>
      </c>
      <c r="H1722" s="266">
        <f>작성용!E1719</f>
        <v>1101117261558</v>
      </c>
      <c r="I1722" s="253" t="str">
        <f>작성용!F1719</f>
        <v>A07</v>
      </c>
      <c r="J1722" s="253">
        <f>작성용!G1719</f>
        <v>0</v>
      </c>
      <c r="K1722" s="253" t="str">
        <f>작성용!H1719</f>
        <v>-</v>
      </c>
      <c r="L1722" s="253" t="str">
        <f>작성용!N1719</f>
        <v>분기</v>
      </c>
      <c r="M1722" s="265" t="str">
        <f>작성용!U1719</f>
        <v>2024.09.30</v>
      </c>
      <c r="N1722" s="265">
        <f>작성용!V1719</f>
        <v>45643</v>
      </c>
      <c r="O1722" s="265" t="str">
        <f>작성용!W1719</f>
        <v>보고서제공X</v>
      </c>
      <c r="P1722" s="265" t="str">
        <f>작성용!X1719</f>
        <v>-</v>
      </c>
      <c r="Q1722" s="253" t="str">
        <f>작성용!AD1719</f>
        <v>김영하</v>
      </c>
      <c r="R1722" s="267">
        <f>작성용!AE1719</f>
        <v>0</v>
      </c>
      <c r="S1722" s="253" t="str">
        <f>작성용!AF1719</f>
        <v>김영하</v>
      </c>
      <c r="T1722" s="268" t="str">
        <f>작성용!AG1719</f>
        <v>-</v>
      </c>
      <c r="U1722" s="268" t="str">
        <f>작성용!AH1719</f>
        <v>-</v>
      </c>
      <c r="V1722" s="252">
        <f>작성용!AA1719</f>
        <v>202411</v>
      </c>
      <c r="W1722" s="253" t="str">
        <f>작성용!AC1719</f>
        <v>[6]기타기관펀드(기초자산)</v>
      </c>
      <c r="X1722" s="253">
        <f>작성용!O1719</f>
        <v>0</v>
      </c>
      <c r="Y1722" s="253">
        <f>작성용!P1719</f>
        <v>0</v>
      </c>
      <c r="Z1722" s="253">
        <f>작성용!Q1719</f>
        <v>0</v>
      </c>
      <c r="AA1722" s="252" t="str">
        <f>작성용!AJ1719</f>
        <v>-</v>
      </c>
      <c r="AB1722" s="252">
        <f>작성용!AB1719</f>
        <v>0</v>
      </c>
    </row>
    <row r="1723" spans="1:28" s="12" customFormat="1" ht="16.5" hidden="1" customHeight="1" x14ac:dyDescent="0.3">
      <c r="A1723" s="54">
        <f>작성용!AL1720</f>
        <v>1719</v>
      </c>
      <c r="B1723" s="264" t="str">
        <f>작성용!AI1720</f>
        <v>-</v>
      </c>
      <c r="C1723" s="252" t="str">
        <f>작성용!AK1720</f>
        <v>기초자산</v>
      </c>
      <c r="D1723" s="265" t="str">
        <f>작성용!T1720</f>
        <v>사립학교교직원연금공단펀드(기초자산)</v>
      </c>
      <c r="E1723" s="253" t="str">
        <f>작성용!B1720</f>
        <v>KTBN18호벤처투자조합</v>
      </c>
      <c r="F1723" s="253" t="str">
        <f>작성용!C1720</f>
        <v>재평가</v>
      </c>
      <c r="G1723" s="253" t="str">
        <f>작성용!D1720</f>
        <v>엔알비</v>
      </c>
      <c r="H1723" s="266">
        <f>작성용!E1720</f>
        <v>1101117269370</v>
      </c>
      <c r="I1723" s="253" t="str">
        <f>작성용!F1720</f>
        <v>A01</v>
      </c>
      <c r="J1723" s="253">
        <f>작성용!G1720</f>
        <v>0</v>
      </c>
      <c r="K1723" s="253" t="str">
        <f>작성용!H1720</f>
        <v>-</v>
      </c>
      <c r="L1723" s="253" t="str">
        <f>작성용!N1720</f>
        <v>분기</v>
      </c>
      <c r="M1723" s="265" t="str">
        <f>작성용!U1720</f>
        <v>2024.09.30</v>
      </c>
      <c r="N1723" s="265">
        <f>작성용!V1720</f>
        <v>45643</v>
      </c>
      <c r="O1723" s="265" t="str">
        <f>작성용!W1720</f>
        <v>보고서제공X</v>
      </c>
      <c r="P1723" s="265" t="str">
        <f>작성용!X1720</f>
        <v>-</v>
      </c>
      <c r="Q1723" s="253" t="str">
        <f>작성용!AD1720</f>
        <v>심태진</v>
      </c>
      <c r="R1723" s="267">
        <f>작성용!AE1720</f>
        <v>0.4</v>
      </c>
      <c r="S1723" s="253" t="str">
        <f>작성용!AF1720</f>
        <v>심태진</v>
      </c>
      <c r="T1723" s="268" t="str">
        <f>작성용!AG1720</f>
        <v>-</v>
      </c>
      <c r="U1723" s="268" t="str">
        <f>작성용!AH1720</f>
        <v>-</v>
      </c>
      <c r="V1723" s="252">
        <f>작성용!AA1720</f>
        <v>202411</v>
      </c>
      <c r="W1723" s="253" t="str">
        <f>작성용!AC1720</f>
        <v>[6]기타기관펀드(기초자산)</v>
      </c>
      <c r="X1723" s="253">
        <f>작성용!O1720</f>
        <v>0</v>
      </c>
      <c r="Y1723" s="253">
        <f>작성용!P1720</f>
        <v>0</v>
      </c>
      <c r="Z1723" s="253">
        <f>작성용!Q1720</f>
        <v>0</v>
      </c>
      <c r="AA1723" s="252" t="str">
        <f>작성용!AJ1720</f>
        <v>-</v>
      </c>
      <c r="AB1723" s="252">
        <f>작성용!AB1720</f>
        <v>0</v>
      </c>
    </row>
    <row r="1724" spans="1:28" s="12" customFormat="1" ht="16.5" hidden="1" customHeight="1" x14ac:dyDescent="0.3">
      <c r="A1724" s="54">
        <f>작성용!AL1721</f>
        <v>1720</v>
      </c>
      <c r="B1724" s="264" t="str">
        <f>작성용!AI1721</f>
        <v>-</v>
      </c>
      <c r="C1724" s="252" t="str">
        <f>작성용!AK1721</f>
        <v>기초자산</v>
      </c>
      <c r="D1724" s="265" t="str">
        <f>작성용!T1721</f>
        <v>사립학교교직원연금공단펀드(기초자산)</v>
      </c>
      <c r="E1724" s="253" t="str">
        <f>작성용!B1721</f>
        <v>KTBN18호벤처투자조합</v>
      </c>
      <c r="F1724" s="253" t="str">
        <f>작성용!C1721</f>
        <v>재평가</v>
      </c>
      <c r="G1724" s="253" t="str">
        <f>작성용!D1721</f>
        <v>Rusk Media Private Limited</v>
      </c>
      <c r="H1724" s="266" t="str">
        <f>작성용!E1721</f>
        <v>KBP2023030025</v>
      </c>
      <c r="I1724" s="253" t="str">
        <f>작성용!F1721</f>
        <v>A07</v>
      </c>
      <c r="J1724" s="253">
        <f>작성용!G1721</f>
        <v>0</v>
      </c>
      <c r="K1724" s="253" t="str">
        <f>작성용!H1721</f>
        <v>-</v>
      </c>
      <c r="L1724" s="253" t="str">
        <f>작성용!N1721</f>
        <v>분기</v>
      </c>
      <c r="M1724" s="265" t="str">
        <f>작성용!U1721</f>
        <v>2024.09.30</v>
      </c>
      <c r="N1724" s="265">
        <f>작성용!V1721</f>
        <v>45643</v>
      </c>
      <c r="O1724" s="265" t="str">
        <f>작성용!W1721</f>
        <v>보고서제공X</v>
      </c>
      <c r="P1724" s="265" t="str">
        <f>작성용!X1721</f>
        <v>-</v>
      </c>
      <c r="Q1724" s="253" t="str">
        <f>작성용!AD1721</f>
        <v>정은채</v>
      </c>
      <c r="R1724" s="267">
        <f>작성용!AE1721</f>
        <v>0</v>
      </c>
      <c r="S1724" s="253" t="str">
        <f>작성용!AF1721</f>
        <v>정은채</v>
      </c>
      <c r="T1724" s="268" t="str">
        <f>작성용!AG1721</f>
        <v>-</v>
      </c>
      <c r="U1724" s="268" t="str">
        <f>작성용!AH1721</f>
        <v>-</v>
      </c>
      <c r="V1724" s="252">
        <f>작성용!AA1721</f>
        <v>202411</v>
      </c>
      <c r="W1724" s="253" t="str">
        <f>작성용!AC1721</f>
        <v>[6]기타기관펀드(기초자산)</v>
      </c>
      <c r="X1724" s="253">
        <f>작성용!O1721</f>
        <v>0</v>
      </c>
      <c r="Y1724" s="253">
        <f>작성용!P1721</f>
        <v>0</v>
      </c>
      <c r="Z1724" s="253">
        <f>작성용!Q1721</f>
        <v>0</v>
      </c>
      <c r="AA1724" s="252" t="str">
        <f>작성용!AJ1721</f>
        <v>-</v>
      </c>
      <c r="AB1724" s="252">
        <f>작성용!AB1721</f>
        <v>0</v>
      </c>
    </row>
    <row r="1725" spans="1:28" s="12" customFormat="1" ht="16.5" hidden="1" customHeight="1" x14ac:dyDescent="0.3">
      <c r="A1725" s="54">
        <f>작성용!AL1722</f>
        <v>1721</v>
      </c>
      <c r="B1725" s="264" t="str">
        <f>작성용!AI1722</f>
        <v>-</v>
      </c>
      <c r="C1725" s="252" t="str">
        <f>작성용!AK1722</f>
        <v>기초자산</v>
      </c>
      <c r="D1725" s="265" t="str">
        <f>작성용!T1722</f>
        <v>사립학교교직원연금공단펀드(기초자산)</v>
      </c>
      <c r="E1725" s="253" t="str">
        <f>작성용!B1722</f>
        <v>KTBN18호벤처투자조합</v>
      </c>
      <c r="F1725" s="253" t="str">
        <f>작성용!C1722</f>
        <v>재평가</v>
      </c>
      <c r="G1725" s="253" t="str">
        <f>작성용!D1722</f>
        <v>엘박스</v>
      </c>
      <c r="H1725" s="266">
        <f>작성용!E1722</f>
        <v>1101117100681</v>
      </c>
      <c r="I1725" s="253" t="str">
        <f>작성용!F1722</f>
        <v>A07</v>
      </c>
      <c r="J1725" s="253">
        <f>작성용!G1722</f>
        <v>0</v>
      </c>
      <c r="K1725" s="253" t="str">
        <f>작성용!H1722</f>
        <v>-</v>
      </c>
      <c r="L1725" s="253" t="str">
        <f>작성용!N1722</f>
        <v>분기</v>
      </c>
      <c r="M1725" s="265" t="str">
        <f>작성용!U1722</f>
        <v>2024.09.30</v>
      </c>
      <c r="N1725" s="265">
        <f>작성용!V1722</f>
        <v>45643</v>
      </c>
      <c r="O1725" s="265" t="str">
        <f>작성용!W1722</f>
        <v>보고서제공X</v>
      </c>
      <c r="P1725" s="265" t="str">
        <f>작성용!X1722</f>
        <v>-</v>
      </c>
      <c r="Q1725" s="253" t="str">
        <f>작성용!AD1722</f>
        <v>원정우</v>
      </c>
      <c r="R1725" s="267">
        <f>작성용!AE1722</f>
        <v>0</v>
      </c>
      <c r="S1725" s="253" t="str">
        <f>작성용!AF1722</f>
        <v>원정우</v>
      </c>
      <c r="T1725" s="268" t="str">
        <f>작성용!AG1722</f>
        <v>-</v>
      </c>
      <c r="U1725" s="268" t="str">
        <f>작성용!AH1722</f>
        <v>-</v>
      </c>
      <c r="V1725" s="252">
        <f>작성용!AA1722</f>
        <v>202411</v>
      </c>
      <c r="W1725" s="253" t="str">
        <f>작성용!AC1722</f>
        <v>[6]기타기관펀드(기초자산)</v>
      </c>
      <c r="X1725" s="253">
        <f>작성용!O1722</f>
        <v>0</v>
      </c>
      <c r="Y1725" s="253">
        <f>작성용!P1722</f>
        <v>0</v>
      </c>
      <c r="Z1725" s="253">
        <f>작성용!Q1722</f>
        <v>0</v>
      </c>
      <c r="AA1725" s="252" t="str">
        <f>작성용!AJ1722</f>
        <v>-</v>
      </c>
      <c r="AB1725" s="252">
        <f>작성용!AB1722</f>
        <v>0</v>
      </c>
    </row>
    <row r="1726" spans="1:28" s="12" customFormat="1" ht="16.5" hidden="1" customHeight="1" x14ac:dyDescent="0.3">
      <c r="A1726" s="54">
        <f>작성용!AL1723</f>
        <v>1722</v>
      </c>
      <c r="B1726" s="264" t="str">
        <f>작성용!AI1723</f>
        <v>-</v>
      </c>
      <c r="C1726" s="252" t="str">
        <f>작성용!AK1723</f>
        <v>기초자산</v>
      </c>
      <c r="D1726" s="265" t="str">
        <f>작성용!T1723</f>
        <v>사립학교교직원연금공단펀드(기초자산)</v>
      </c>
      <c r="E1726" s="253" t="str">
        <f>작성용!B1723</f>
        <v>KTBN18호벤처투자조합</v>
      </c>
      <c r="F1726" s="253" t="str">
        <f>작성용!C1723</f>
        <v>재평가</v>
      </c>
      <c r="G1726" s="253" t="str">
        <f>작성용!D1723</f>
        <v>노보렉스</v>
      </c>
      <c r="H1726" s="266">
        <f>작성용!E1723</f>
        <v>1311110583318</v>
      </c>
      <c r="I1726" s="253" t="str">
        <f>작성용!F1723</f>
        <v>A07</v>
      </c>
      <c r="J1726" s="253">
        <f>작성용!G1723</f>
        <v>1</v>
      </c>
      <c r="K1726" s="253" t="str">
        <f>작성용!H1723</f>
        <v>-</v>
      </c>
      <c r="L1726" s="253" t="str">
        <f>작성용!N1723</f>
        <v>분기</v>
      </c>
      <c r="M1726" s="265" t="str">
        <f>작성용!U1723</f>
        <v>2024.09.30</v>
      </c>
      <c r="N1726" s="265">
        <f>작성용!V1723</f>
        <v>45643</v>
      </c>
      <c r="O1726" s="265" t="str">
        <f>작성용!W1723</f>
        <v>보고서제공X</v>
      </c>
      <c r="P1726" s="265" t="str">
        <f>작성용!X1723</f>
        <v>-</v>
      </c>
      <c r="Q1726" s="253" t="str">
        <f>작성용!AD1723</f>
        <v>백형진</v>
      </c>
      <c r="R1726" s="267">
        <f>작성용!AE1723</f>
        <v>0</v>
      </c>
      <c r="S1726" s="253" t="str">
        <f>작성용!AF1723</f>
        <v>백형진</v>
      </c>
      <c r="T1726" s="268" t="str">
        <f>작성용!AG1723</f>
        <v>-</v>
      </c>
      <c r="U1726" s="268" t="str">
        <f>작성용!AH1723</f>
        <v>-</v>
      </c>
      <c r="V1726" s="252">
        <f>작성용!AA1723</f>
        <v>202411</v>
      </c>
      <c r="W1726" s="253" t="str">
        <f>작성용!AC1723</f>
        <v>[6]기타기관펀드(기초자산)</v>
      </c>
      <c r="X1726" s="253">
        <f>작성용!O1723</f>
        <v>0</v>
      </c>
      <c r="Y1726" s="253">
        <f>작성용!P1723</f>
        <v>0</v>
      </c>
      <c r="Z1726" s="253">
        <f>작성용!Q1723</f>
        <v>0</v>
      </c>
      <c r="AA1726" s="252" t="str">
        <f>작성용!AJ1723</f>
        <v>-</v>
      </c>
      <c r="AB1726" s="252">
        <f>작성용!AB1723</f>
        <v>0</v>
      </c>
    </row>
    <row r="1727" spans="1:28" s="12" customFormat="1" ht="16.5" hidden="1" customHeight="1" x14ac:dyDescent="0.3">
      <c r="A1727" s="54">
        <f>작성용!AL1724</f>
        <v>1723</v>
      </c>
      <c r="B1727" s="264" t="str">
        <f>작성용!AI1724</f>
        <v>-</v>
      </c>
      <c r="C1727" s="252" t="str">
        <f>작성용!AK1724</f>
        <v>기초자산</v>
      </c>
      <c r="D1727" s="265" t="str">
        <f>작성용!T1724</f>
        <v>사립학교교직원연금공단펀드(기초자산)</v>
      </c>
      <c r="E1727" s="253" t="str">
        <f>작성용!B1724</f>
        <v>KTBN18호벤처투자조합</v>
      </c>
      <c r="F1727" s="253" t="str">
        <f>작성용!C1724</f>
        <v>재평가</v>
      </c>
      <c r="G1727" s="253" t="str">
        <f>작성용!D1724</f>
        <v>일리미스테라퓨틱스</v>
      </c>
      <c r="H1727" s="266">
        <f>작성용!E1724</f>
        <v>1311110641645</v>
      </c>
      <c r="I1727" s="253" t="str">
        <f>작성용!F1724</f>
        <v>A07</v>
      </c>
      <c r="J1727" s="253">
        <f>작성용!G1724</f>
        <v>2</v>
      </c>
      <c r="K1727" s="253" t="str">
        <f>작성용!H1724</f>
        <v>-</v>
      </c>
      <c r="L1727" s="253" t="str">
        <f>작성용!N1724</f>
        <v>분기</v>
      </c>
      <c r="M1727" s="265" t="str">
        <f>작성용!U1724</f>
        <v>2024.09.30</v>
      </c>
      <c r="N1727" s="265">
        <f>작성용!V1724</f>
        <v>45643</v>
      </c>
      <c r="O1727" s="265" t="str">
        <f>작성용!W1724</f>
        <v>보고서제공X</v>
      </c>
      <c r="P1727" s="265" t="str">
        <f>작성용!X1724</f>
        <v>-</v>
      </c>
      <c r="Q1727" s="253" t="str">
        <f>작성용!AD1724</f>
        <v>이상민</v>
      </c>
      <c r="R1727" s="267">
        <f>작성용!AE1724</f>
        <v>0</v>
      </c>
      <c r="S1727" s="253" t="str">
        <f>작성용!AF1724</f>
        <v>이상민</v>
      </c>
      <c r="T1727" s="268" t="str">
        <f>작성용!AG1724</f>
        <v>-</v>
      </c>
      <c r="U1727" s="268" t="str">
        <f>작성용!AH1724</f>
        <v>-</v>
      </c>
      <c r="V1727" s="252">
        <f>작성용!AA1724</f>
        <v>202411</v>
      </c>
      <c r="W1727" s="253" t="str">
        <f>작성용!AC1724</f>
        <v>[6]기타기관펀드(기초자산)</v>
      </c>
      <c r="X1727" s="253">
        <f>작성용!O1724</f>
        <v>0</v>
      </c>
      <c r="Y1727" s="253">
        <f>작성용!P1724</f>
        <v>0</v>
      </c>
      <c r="Z1727" s="253">
        <f>작성용!Q1724</f>
        <v>0</v>
      </c>
      <c r="AA1727" s="252" t="str">
        <f>작성용!AJ1724</f>
        <v>-</v>
      </c>
      <c r="AB1727" s="252">
        <f>작성용!AB1724</f>
        <v>0</v>
      </c>
    </row>
    <row r="1728" spans="1:28" s="12" customFormat="1" ht="16.5" hidden="1" customHeight="1" x14ac:dyDescent="0.3">
      <c r="A1728" s="54">
        <f>작성용!AL1725</f>
        <v>1724</v>
      </c>
      <c r="B1728" s="264" t="str">
        <f>작성용!AI1725</f>
        <v>-</v>
      </c>
      <c r="C1728" s="252" t="str">
        <f>작성용!AK1725</f>
        <v>기초자산</v>
      </c>
      <c r="D1728" s="265" t="str">
        <f>작성용!T1725</f>
        <v>사립학교교직원연금공단펀드(기초자산)</v>
      </c>
      <c r="E1728" s="253" t="str">
        <f>작성용!B1725</f>
        <v>KTBN18호벤처투자조합</v>
      </c>
      <c r="F1728" s="253" t="str">
        <f>작성용!C1725</f>
        <v>재평가</v>
      </c>
      <c r="G1728" s="253" t="str">
        <f>작성용!D1725</f>
        <v>핏펫</v>
      </c>
      <c r="H1728" s="266">
        <f>작성용!E1725</f>
        <v>1101116417607</v>
      </c>
      <c r="I1728" s="253" t="str">
        <f>작성용!F1725</f>
        <v>A01</v>
      </c>
      <c r="J1728" s="253">
        <f>작성용!G1725</f>
        <v>0</v>
      </c>
      <c r="K1728" s="253" t="str">
        <f>작성용!H1725</f>
        <v>-</v>
      </c>
      <c r="L1728" s="253" t="str">
        <f>작성용!N1725</f>
        <v>분기</v>
      </c>
      <c r="M1728" s="265" t="str">
        <f>작성용!U1725</f>
        <v>2024.09.30</v>
      </c>
      <c r="N1728" s="265">
        <f>작성용!V1725</f>
        <v>45643</v>
      </c>
      <c r="O1728" s="265" t="str">
        <f>작성용!W1725</f>
        <v>보고서제공X</v>
      </c>
      <c r="P1728" s="265" t="str">
        <f>작성용!X1725</f>
        <v>-</v>
      </c>
      <c r="Q1728" s="253" t="str">
        <f>작성용!AD1725</f>
        <v>원정우</v>
      </c>
      <c r="R1728" s="267">
        <f>작성용!AE1725</f>
        <v>0</v>
      </c>
      <c r="S1728" s="253" t="str">
        <f>작성용!AF1725</f>
        <v>원정우</v>
      </c>
      <c r="T1728" s="268" t="str">
        <f>작성용!AG1725</f>
        <v>-</v>
      </c>
      <c r="U1728" s="268" t="str">
        <f>작성용!AH1725</f>
        <v>-</v>
      </c>
      <c r="V1728" s="252">
        <f>작성용!AA1725</f>
        <v>202411</v>
      </c>
      <c r="W1728" s="253" t="str">
        <f>작성용!AC1725</f>
        <v>[6]기타기관펀드(기초자산)</v>
      </c>
      <c r="X1728" s="253">
        <f>작성용!O1725</f>
        <v>0</v>
      </c>
      <c r="Y1728" s="253">
        <f>작성용!P1725</f>
        <v>0</v>
      </c>
      <c r="Z1728" s="253">
        <f>작성용!Q1725</f>
        <v>0</v>
      </c>
      <c r="AA1728" s="252" t="str">
        <f>작성용!AJ1725</f>
        <v>-</v>
      </c>
      <c r="AB1728" s="252">
        <f>작성용!AB1725</f>
        <v>0</v>
      </c>
    </row>
    <row r="1729" spans="1:28" s="12" customFormat="1" ht="16.5" hidden="1" customHeight="1" x14ac:dyDescent="0.3">
      <c r="A1729" s="54">
        <f>작성용!AL1726</f>
        <v>1725</v>
      </c>
      <c r="B1729" s="264" t="str">
        <f>작성용!AI1726</f>
        <v>-</v>
      </c>
      <c r="C1729" s="252" t="str">
        <f>작성용!AK1726</f>
        <v>기초자산</v>
      </c>
      <c r="D1729" s="265" t="str">
        <f>작성용!T1726</f>
        <v>사립학교교직원연금공단펀드(기초자산)</v>
      </c>
      <c r="E1729" s="253" t="str">
        <f>작성용!B1726</f>
        <v>KTBN18호벤처투자조합</v>
      </c>
      <c r="F1729" s="253" t="str">
        <f>작성용!C1726</f>
        <v>재평가</v>
      </c>
      <c r="G1729" s="253" t="str">
        <f>작성용!D1726</f>
        <v>핏펫</v>
      </c>
      <c r="H1729" s="266">
        <f>작성용!E1726</f>
        <v>1101116417607</v>
      </c>
      <c r="I1729" s="253" t="str">
        <f>작성용!F1726</f>
        <v>A07</v>
      </c>
      <c r="J1729" s="253">
        <f>작성용!G1726</f>
        <v>0</v>
      </c>
      <c r="K1729" s="253" t="str">
        <f>작성용!H1726</f>
        <v>-</v>
      </c>
      <c r="L1729" s="253" t="str">
        <f>작성용!N1726</f>
        <v>분기</v>
      </c>
      <c r="M1729" s="265" t="str">
        <f>작성용!U1726</f>
        <v>2024.09.30</v>
      </c>
      <c r="N1729" s="265">
        <f>작성용!V1726</f>
        <v>45643</v>
      </c>
      <c r="O1729" s="265" t="str">
        <f>작성용!W1726</f>
        <v>보고서제공X</v>
      </c>
      <c r="P1729" s="265" t="str">
        <f>작성용!X1726</f>
        <v>-</v>
      </c>
      <c r="Q1729" s="253" t="str">
        <f>작성용!AD1726</f>
        <v>원정우</v>
      </c>
      <c r="R1729" s="267">
        <f>작성용!AE1726</f>
        <v>0</v>
      </c>
      <c r="S1729" s="253" t="str">
        <f>작성용!AF1726</f>
        <v>원정우</v>
      </c>
      <c r="T1729" s="268" t="str">
        <f>작성용!AG1726</f>
        <v>-</v>
      </c>
      <c r="U1729" s="268" t="str">
        <f>작성용!AH1726</f>
        <v>-</v>
      </c>
      <c r="V1729" s="252">
        <f>작성용!AA1726</f>
        <v>202411</v>
      </c>
      <c r="W1729" s="253" t="str">
        <f>작성용!AC1726</f>
        <v>[6]기타기관펀드(기초자산)</v>
      </c>
      <c r="X1729" s="253">
        <f>작성용!O1726</f>
        <v>0</v>
      </c>
      <c r="Y1729" s="253">
        <f>작성용!P1726</f>
        <v>0</v>
      </c>
      <c r="Z1729" s="253">
        <f>작성용!Q1726</f>
        <v>0</v>
      </c>
      <c r="AA1729" s="252" t="str">
        <f>작성용!AJ1726</f>
        <v>-</v>
      </c>
      <c r="AB1729" s="252">
        <f>작성용!AB1726</f>
        <v>0</v>
      </c>
    </row>
    <row r="1730" spans="1:28" s="12" customFormat="1" ht="16.5" hidden="1" customHeight="1" x14ac:dyDescent="0.3">
      <c r="A1730" s="54">
        <f>작성용!AL1727</f>
        <v>1726</v>
      </c>
      <c r="B1730" s="264" t="str">
        <f>작성용!AI1727</f>
        <v>-</v>
      </c>
      <c r="C1730" s="252" t="str">
        <f>작성용!AK1727</f>
        <v>기초자산</v>
      </c>
      <c r="D1730" s="265" t="str">
        <f>작성용!T1727</f>
        <v>사립학교교직원연금공단펀드(기초자산)</v>
      </c>
      <c r="E1730" s="253" t="str">
        <f>작성용!B1727</f>
        <v>KTBN18호벤처투자조합</v>
      </c>
      <c r="F1730" s="253" t="str">
        <f>작성용!C1727</f>
        <v>재평가</v>
      </c>
      <c r="G1730" s="253" t="str">
        <f>작성용!D1727</f>
        <v>와드</v>
      </c>
      <c r="H1730" s="266">
        <f>작성용!E1727</f>
        <v>1311110465110</v>
      </c>
      <c r="I1730" s="253" t="str">
        <f>작성용!F1727</f>
        <v>A07</v>
      </c>
      <c r="J1730" s="253">
        <f>작성용!G1727</f>
        <v>0</v>
      </c>
      <c r="K1730" s="253" t="str">
        <f>작성용!H1727</f>
        <v>-</v>
      </c>
      <c r="L1730" s="253" t="str">
        <f>작성용!N1727</f>
        <v>분기</v>
      </c>
      <c r="M1730" s="265" t="str">
        <f>작성용!U1727</f>
        <v>2024.09.30</v>
      </c>
      <c r="N1730" s="265">
        <f>작성용!V1727</f>
        <v>45643</v>
      </c>
      <c r="O1730" s="265" t="str">
        <f>작성용!W1727</f>
        <v>보고서제공X</v>
      </c>
      <c r="P1730" s="265" t="str">
        <f>작성용!X1727</f>
        <v>-</v>
      </c>
      <c r="Q1730" s="253" t="str">
        <f>작성용!AD1727</f>
        <v>강승현</v>
      </c>
      <c r="R1730" s="267">
        <f>작성용!AE1727</f>
        <v>0</v>
      </c>
      <c r="S1730" s="253" t="str">
        <f>작성용!AF1727</f>
        <v>강승현</v>
      </c>
      <c r="T1730" s="268" t="str">
        <f>작성용!AG1727</f>
        <v>-</v>
      </c>
      <c r="U1730" s="268" t="str">
        <f>작성용!AH1727</f>
        <v>-</v>
      </c>
      <c r="V1730" s="252">
        <f>작성용!AA1727</f>
        <v>202411</v>
      </c>
      <c r="W1730" s="253" t="str">
        <f>작성용!AC1727</f>
        <v>[6]기타기관펀드(기초자산)</v>
      </c>
      <c r="X1730" s="253">
        <f>작성용!O1727</f>
        <v>0</v>
      </c>
      <c r="Y1730" s="253">
        <f>작성용!P1727</f>
        <v>0</v>
      </c>
      <c r="Z1730" s="253">
        <f>작성용!Q1727</f>
        <v>0</v>
      </c>
      <c r="AA1730" s="252" t="str">
        <f>작성용!AJ1727</f>
        <v>-</v>
      </c>
      <c r="AB1730" s="252">
        <f>작성용!AB1727</f>
        <v>0</v>
      </c>
    </row>
    <row r="1731" spans="1:28" s="12" customFormat="1" ht="16.5" hidden="1" customHeight="1" x14ac:dyDescent="0.3">
      <c r="A1731" s="54">
        <f>작성용!AL1728</f>
        <v>1727</v>
      </c>
      <c r="B1731" s="264" t="str">
        <f>작성용!AI1728</f>
        <v>-</v>
      </c>
      <c r="C1731" s="252" t="str">
        <f>작성용!AK1728</f>
        <v>기초자산</v>
      </c>
      <c r="D1731" s="265" t="str">
        <f>작성용!T1728</f>
        <v>사립학교교직원연금공단펀드(기초자산)</v>
      </c>
      <c r="E1731" s="253" t="str">
        <f>작성용!B1728</f>
        <v>KTBN18호벤처투자조합</v>
      </c>
      <c r="F1731" s="253" t="str">
        <f>작성용!C1728</f>
        <v>재평가</v>
      </c>
      <c r="G1731" s="253" t="str">
        <f>작성용!D1728</f>
        <v>Rusk Media Private Limited</v>
      </c>
      <c r="H1731" s="266" t="str">
        <f>작성용!E1728</f>
        <v>KBP2023030025</v>
      </c>
      <c r="I1731" s="253" t="str">
        <f>작성용!F1728</f>
        <v>A05</v>
      </c>
      <c r="J1731" s="253">
        <f>작성용!G1728</f>
        <v>0</v>
      </c>
      <c r="K1731" s="253" t="str">
        <f>작성용!H1728</f>
        <v>-</v>
      </c>
      <c r="L1731" s="253" t="str">
        <f>작성용!N1728</f>
        <v>분기</v>
      </c>
      <c r="M1731" s="265" t="str">
        <f>작성용!U1728</f>
        <v>2024.09.30</v>
      </c>
      <c r="N1731" s="265">
        <f>작성용!V1728</f>
        <v>45643</v>
      </c>
      <c r="O1731" s="265" t="str">
        <f>작성용!W1728</f>
        <v>보고서제공X</v>
      </c>
      <c r="P1731" s="265" t="str">
        <f>작성용!X1728</f>
        <v>-</v>
      </c>
      <c r="Q1731" s="253" t="str">
        <f>작성용!AD1728</f>
        <v>정은채</v>
      </c>
      <c r="R1731" s="267">
        <f>작성용!AE1728</f>
        <v>0</v>
      </c>
      <c r="S1731" s="253" t="str">
        <f>작성용!AF1728</f>
        <v>정은채</v>
      </c>
      <c r="T1731" s="268" t="str">
        <f>작성용!AG1728</f>
        <v>-</v>
      </c>
      <c r="U1731" s="268" t="str">
        <f>작성용!AH1728</f>
        <v>-</v>
      </c>
      <c r="V1731" s="252">
        <f>작성용!AA1728</f>
        <v>202411</v>
      </c>
      <c r="W1731" s="253" t="str">
        <f>작성용!AC1728</f>
        <v>[6]기타기관펀드(기초자산)</v>
      </c>
      <c r="X1731" s="253">
        <f>작성용!O1728</f>
        <v>0</v>
      </c>
      <c r="Y1731" s="253">
        <f>작성용!P1728</f>
        <v>0</v>
      </c>
      <c r="Z1731" s="253">
        <f>작성용!Q1728</f>
        <v>0</v>
      </c>
      <c r="AA1731" s="252" t="str">
        <f>작성용!AJ1728</f>
        <v>-</v>
      </c>
      <c r="AB1731" s="252">
        <f>작성용!AB1728</f>
        <v>0</v>
      </c>
    </row>
    <row r="1732" spans="1:28" s="12" customFormat="1" ht="16.5" hidden="1" customHeight="1" x14ac:dyDescent="0.3">
      <c r="A1732" s="54">
        <f>작성용!AL1729</f>
        <v>1728</v>
      </c>
      <c r="B1732" s="264" t="str">
        <f>작성용!AI1729</f>
        <v>-</v>
      </c>
      <c r="C1732" s="252" t="str">
        <f>작성용!AK1729</f>
        <v>기초자산</v>
      </c>
      <c r="D1732" s="265" t="str">
        <f>작성용!T1729</f>
        <v>사립학교교직원연금공단펀드(기초자산)</v>
      </c>
      <c r="E1732" s="253" t="str">
        <f>작성용!B1729</f>
        <v>KTBN18호벤처투자조합</v>
      </c>
      <c r="F1732" s="253" t="str">
        <f>작성용!C1729</f>
        <v>재평가</v>
      </c>
      <c r="G1732" s="253" t="str">
        <f>작성용!D1729</f>
        <v>레신저스</v>
      </c>
      <c r="H1732" s="266">
        <f>작성용!E1729</f>
        <v>1717110134533</v>
      </c>
      <c r="I1732" s="253" t="str">
        <f>작성용!F1729</f>
        <v>A07</v>
      </c>
      <c r="J1732" s="253">
        <f>작성용!G1729</f>
        <v>0</v>
      </c>
      <c r="K1732" s="253" t="str">
        <f>작성용!H1729</f>
        <v>-</v>
      </c>
      <c r="L1732" s="253" t="str">
        <f>작성용!N1729</f>
        <v>분기</v>
      </c>
      <c r="M1732" s="265" t="str">
        <f>작성용!U1729</f>
        <v>2024.09.30</v>
      </c>
      <c r="N1732" s="265">
        <f>작성용!V1729</f>
        <v>45643</v>
      </c>
      <c r="O1732" s="265" t="str">
        <f>작성용!W1729</f>
        <v>보고서제공X</v>
      </c>
      <c r="P1732" s="265" t="str">
        <f>작성용!X1729</f>
        <v>-</v>
      </c>
      <c r="Q1732" s="253" t="str">
        <f>작성용!AD1729</f>
        <v>오수현</v>
      </c>
      <c r="R1732" s="267">
        <f>작성용!AE1729</f>
        <v>0.4</v>
      </c>
      <c r="S1732" s="253" t="str">
        <f>작성용!AF1729</f>
        <v>오수현</v>
      </c>
      <c r="T1732" s="268" t="str">
        <f>작성용!AG1729</f>
        <v>-</v>
      </c>
      <c r="U1732" s="268" t="str">
        <f>작성용!AH1729</f>
        <v>-</v>
      </c>
      <c r="V1732" s="252">
        <f>작성용!AA1729</f>
        <v>202411</v>
      </c>
      <c r="W1732" s="253" t="str">
        <f>작성용!AC1729</f>
        <v>[6]기타기관펀드(기초자산)</v>
      </c>
      <c r="X1732" s="253">
        <f>작성용!O1729</f>
        <v>0</v>
      </c>
      <c r="Y1732" s="253">
        <f>작성용!P1729</f>
        <v>0</v>
      </c>
      <c r="Z1732" s="253">
        <f>작성용!Q1729</f>
        <v>0</v>
      </c>
      <c r="AA1732" s="252" t="str">
        <f>작성용!AJ1729</f>
        <v>-</v>
      </c>
      <c r="AB1732" s="252">
        <f>작성용!AB1729</f>
        <v>0</v>
      </c>
    </row>
    <row r="1733" spans="1:28" s="12" customFormat="1" ht="16.5" hidden="1" customHeight="1" x14ac:dyDescent="0.3">
      <c r="A1733" s="54">
        <f>작성용!AL1730</f>
        <v>1729</v>
      </c>
      <c r="B1733" s="264" t="str">
        <f>작성용!AI1730</f>
        <v>-</v>
      </c>
      <c r="C1733" s="252" t="str">
        <f>작성용!AK1730</f>
        <v>기초자산</v>
      </c>
      <c r="D1733" s="265" t="str">
        <f>작성용!T1730</f>
        <v>사립학교교직원연금공단펀드(기초자산)</v>
      </c>
      <c r="E1733" s="253" t="str">
        <f>작성용!B1730</f>
        <v>KTBN18호벤처투자조합</v>
      </c>
      <c r="F1733" s="253" t="str">
        <f>작성용!C1730</f>
        <v>재평가</v>
      </c>
      <c r="G1733" s="253" t="str">
        <f>작성용!D1730</f>
        <v>레신저스</v>
      </c>
      <c r="H1733" s="266">
        <f>작성용!E1730</f>
        <v>1717110134533</v>
      </c>
      <c r="I1733" s="253" t="str">
        <f>작성용!F1730</f>
        <v>A07</v>
      </c>
      <c r="J1733" s="253">
        <f>작성용!G1730</f>
        <v>1</v>
      </c>
      <c r="K1733" s="253" t="str">
        <f>작성용!H1730</f>
        <v>-</v>
      </c>
      <c r="L1733" s="253" t="str">
        <f>작성용!N1730</f>
        <v>분기</v>
      </c>
      <c r="M1733" s="265" t="str">
        <f>작성용!U1730</f>
        <v>2024.09.30</v>
      </c>
      <c r="N1733" s="265">
        <f>작성용!V1730</f>
        <v>45643</v>
      </c>
      <c r="O1733" s="265" t="str">
        <f>작성용!W1730</f>
        <v>보고서제공X</v>
      </c>
      <c r="P1733" s="265" t="str">
        <f>작성용!X1730</f>
        <v>-</v>
      </c>
      <c r="Q1733" s="253" t="str">
        <f>작성용!AD1730</f>
        <v>오수현</v>
      </c>
      <c r="R1733" s="267">
        <f>작성용!AE1730</f>
        <v>0</v>
      </c>
      <c r="S1733" s="253" t="str">
        <f>작성용!AF1730</f>
        <v>오수현</v>
      </c>
      <c r="T1733" s="268" t="str">
        <f>작성용!AG1730</f>
        <v>-</v>
      </c>
      <c r="U1733" s="268" t="str">
        <f>작성용!AH1730</f>
        <v>-</v>
      </c>
      <c r="V1733" s="252">
        <f>작성용!AA1730</f>
        <v>202411</v>
      </c>
      <c r="W1733" s="253" t="str">
        <f>작성용!AC1730</f>
        <v>[6]기타기관펀드(기초자산)</v>
      </c>
      <c r="X1733" s="253">
        <f>작성용!O1730</f>
        <v>0</v>
      </c>
      <c r="Y1733" s="253">
        <f>작성용!P1730</f>
        <v>0</v>
      </c>
      <c r="Z1733" s="253">
        <f>작성용!Q1730</f>
        <v>0</v>
      </c>
      <c r="AA1733" s="252" t="str">
        <f>작성용!AJ1730</f>
        <v>-</v>
      </c>
      <c r="AB1733" s="252">
        <f>작성용!AB1730</f>
        <v>0</v>
      </c>
    </row>
    <row r="1734" spans="1:28" s="12" customFormat="1" ht="16.5" hidden="1" customHeight="1" x14ac:dyDescent="0.3">
      <c r="A1734" s="54">
        <f>작성용!AL1731</f>
        <v>1730</v>
      </c>
      <c r="B1734" s="264" t="str">
        <f>작성용!AI1731</f>
        <v>-</v>
      </c>
      <c r="C1734" s="252" t="str">
        <f>작성용!AK1731</f>
        <v>기초자산</v>
      </c>
      <c r="D1734" s="265" t="str">
        <f>작성용!T1731</f>
        <v>사립학교교직원연금공단펀드(기초자산)</v>
      </c>
      <c r="E1734" s="253" t="str">
        <f>작성용!B1731</f>
        <v>KTBN18호벤처투자조합</v>
      </c>
      <c r="F1734" s="253" t="str">
        <f>작성용!C1731</f>
        <v>재평가</v>
      </c>
      <c r="G1734" s="253" t="str">
        <f>작성용!D1731</f>
        <v>메디웨일</v>
      </c>
      <c r="H1734" s="266">
        <f>작성용!E1731</f>
        <v>1101116275485</v>
      </c>
      <c r="I1734" s="253" t="str">
        <f>작성용!F1731</f>
        <v>A07</v>
      </c>
      <c r="J1734" s="253">
        <f>작성용!G1731</f>
        <v>0</v>
      </c>
      <c r="K1734" s="253" t="str">
        <f>작성용!H1731</f>
        <v>-</v>
      </c>
      <c r="L1734" s="253" t="str">
        <f>작성용!N1731</f>
        <v>분기</v>
      </c>
      <c r="M1734" s="265" t="str">
        <f>작성용!U1731</f>
        <v>2024.09.30</v>
      </c>
      <c r="N1734" s="265">
        <f>작성용!V1731</f>
        <v>45643</v>
      </c>
      <c r="O1734" s="265" t="str">
        <f>작성용!W1731</f>
        <v>보고서제공X</v>
      </c>
      <c r="P1734" s="265" t="str">
        <f>작성용!X1731</f>
        <v>-</v>
      </c>
      <c r="Q1734" s="253" t="str">
        <f>작성용!AD1731</f>
        <v>김예림</v>
      </c>
      <c r="R1734" s="267">
        <f>작성용!AE1731</f>
        <v>0</v>
      </c>
      <c r="S1734" s="253" t="str">
        <f>작성용!AF1731</f>
        <v>김예림</v>
      </c>
      <c r="T1734" s="268" t="str">
        <f>작성용!AG1731</f>
        <v>-</v>
      </c>
      <c r="U1734" s="268" t="str">
        <f>작성용!AH1731</f>
        <v>-</v>
      </c>
      <c r="V1734" s="252">
        <f>작성용!AA1731</f>
        <v>202411</v>
      </c>
      <c r="W1734" s="253" t="str">
        <f>작성용!AC1731</f>
        <v>[6]기타기관펀드(기초자산)</v>
      </c>
      <c r="X1734" s="253">
        <f>작성용!O1731</f>
        <v>0</v>
      </c>
      <c r="Y1734" s="253">
        <f>작성용!P1731</f>
        <v>0</v>
      </c>
      <c r="Z1734" s="253">
        <f>작성용!Q1731</f>
        <v>0</v>
      </c>
      <c r="AA1734" s="252" t="str">
        <f>작성용!AJ1731</f>
        <v>-</v>
      </c>
      <c r="AB1734" s="252">
        <f>작성용!AB1731</f>
        <v>0</v>
      </c>
    </row>
    <row r="1735" spans="1:28" s="12" customFormat="1" ht="16.5" hidden="1" customHeight="1" x14ac:dyDescent="0.3">
      <c r="A1735" s="54">
        <f>작성용!AL1732</f>
        <v>1731</v>
      </c>
      <c r="B1735" s="264" t="str">
        <f>작성용!AI1732</f>
        <v>-</v>
      </c>
      <c r="C1735" s="252" t="str">
        <f>작성용!AK1732</f>
        <v>기초자산</v>
      </c>
      <c r="D1735" s="265" t="str">
        <f>작성용!T1732</f>
        <v>사립학교교직원연금공단펀드(기초자산)</v>
      </c>
      <c r="E1735" s="253" t="str">
        <f>작성용!B1732</f>
        <v>KTBN18호벤처투자조합</v>
      </c>
      <c r="F1735" s="253" t="str">
        <f>작성용!C1732</f>
        <v>재평가</v>
      </c>
      <c r="G1735" s="253" t="str">
        <f>작성용!D1732</f>
        <v>에이엘로봇</v>
      </c>
      <c r="H1735" s="266">
        <f>작성용!E1732</f>
        <v>1211110324590</v>
      </c>
      <c r="I1735" s="253" t="str">
        <f>작성용!F1732</f>
        <v>A07</v>
      </c>
      <c r="J1735" s="253">
        <f>작성용!G1732</f>
        <v>0</v>
      </c>
      <c r="K1735" s="253" t="str">
        <f>작성용!H1732</f>
        <v>-</v>
      </c>
      <c r="L1735" s="253" t="str">
        <f>작성용!N1732</f>
        <v>분기</v>
      </c>
      <c r="M1735" s="265" t="str">
        <f>작성용!U1732</f>
        <v>2024.09.30</v>
      </c>
      <c r="N1735" s="265">
        <f>작성용!V1732</f>
        <v>45643</v>
      </c>
      <c r="O1735" s="265" t="str">
        <f>작성용!W1732</f>
        <v>보고서제공X</v>
      </c>
      <c r="P1735" s="265" t="str">
        <f>작성용!X1732</f>
        <v>-</v>
      </c>
      <c r="Q1735" s="253" t="str">
        <f>작성용!AD1732</f>
        <v>정은채</v>
      </c>
      <c r="R1735" s="267">
        <f>작성용!AE1732</f>
        <v>0</v>
      </c>
      <c r="S1735" s="253" t="str">
        <f>작성용!AF1732</f>
        <v>정은채</v>
      </c>
      <c r="T1735" s="268" t="str">
        <f>작성용!AG1732</f>
        <v>-</v>
      </c>
      <c r="U1735" s="268" t="str">
        <f>작성용!AH1732</f>
        <v>-</v>
      </c>
      <c r="V1735" s="252">
        <f>작성용!AA1732</f>
        <v>202411</v>
      </c>
      <c r="W1735" s="253" t="str">
        <f>작성용!AC1732</f>
        <v>[6]기타기관펀드(기초자산)</v>
      </c>
      <c r="X1735" s="253">
        <f>작성용!O1732</f>
        <v>0</v>
      </c>
      <c r="Y1735" s="253">
        <f>작성용!P1732</f>
        <v>0</v>
      </c>
      <c r="Z1735" s="253">
        <f>작성용!Q1732</f>
        <v>0</v>
      </c>
      <c r="AA1735" s="252" t="str">
        <f>작성용!AJ1732</f>
        <v>-</v>
      </c>
      <c r="AB1735" s="252">
        <f>작성용!AB1732</f>
        <v>0</v>
      </c>
    </row>
    <row r="1736" spans="1:28" s="12" customFormat="1" ht="16.5" hidden="1" customHeight="1" x14ac:dyDescent="0.3">
      <c r="A1736" s="54">
        <f>작성용!AL1733</f>
        <v>1732</v>
      </c>
      <c r="B1736" s="264" t="str">
        <f>작성용!AI1733</f>
        <v>-</v>
      </c>
      <c r="C1736" s="252" t="str">
        <f>작성용!AK1733</f>
        <v>기초자산</v>
      </c>
      <c r="D1736" s="265" t="str">
        <f>작성용!T1733</f>
        <v>사립학교교직원연금공단펀드(기초자산)</v>
      </c>
      <c r="E1736" s="253" t="str">
        <f>작성용!B1733</f>
        <v>KTBN18호벤처투자조합</v>
      </c>
      <c r="F1736" s="253" t="str">
        <f>작성용!C1733</f>
        <v>재평가</v>
      </c>
      <c r="G1736" s="253" t="str">
        <f>작성용!D1733</f>
        <v>PT Horizon Internusa Persada</v>
      </c>
      <c r="H1736" s="266" t="str">
        <f>작성용!E1733</f>
        <v>KBP2023060061</v>
      </c>
      <c r="I1736" s="253" t="str">
        <f>작성용!F1733</f>
        <v>A04</v>
      </c>
      <c r="J1736" s="253">
        <f>작성용!G1733</f>
        <v>0</v>
      </c>
      <c r="K1736" s="253" t="str">
        <f>작성용!H1733</f>
        <v>-</v>
      </c>
      <c r="L1736" s="253" t="str">
        <f>작성용!N1733</f>
        <v>분기</v>
      </c>
      <c r="M1736" s="265" t="str">
        <f>작성용!U1733</f>
        <v>2024.09.30</v>
      </c>
      <c r="N1736" s="265">
        <f>작성용!V1733</f>
        <v>45643</v>
      </c>
      <c r="O1736" s="265" t="str">
        <f>작성용!W1733</f>
        <v>보고서제공X</v>
      </c>
      <c r="P1736" s="265" t="str">
        <f>작성용!X1733</f>
        <v>-</v>
      </c>
      <c r="Q1736" s="253" t="str">
        <f>작성용!AD1733</f>
        <v>신원준</v>
      </c>
      <c r="R1736" s="267">
        <f>작성용!AE1733</f>
        <v>0</v>
      </c>
      <c r="S1736" s="253" t="str">
        <f>작성용!AF1733</f>
        <v>신원준</v>
      </c>
      <c r="T1736" s="268" t="str">
        <f>작성용!AG1733</f>
        <v>-</v>
      </c>
      <c r="U1736" s="268" t="str">
        <f>작성용!AH1733</f>
        <v>-</v>
      </c>
      <c r="V1736" s="252">
        <f>작성용!AA1733</f>
        <v>202411</v>
      </c>
      <c r="W1736" s="253" t="str">
        <f>작성용!AC1733</f>
        <v>[6]기타기관펀드(기초자산)</v>
      </c>
      <c r="X1736" s="253">
        <f>작성용!O1733</f>
        <v>0</v>
      </c>
      <c r="Y1736" s="253">
        <f>작성용!P1733</f>
        <v>0</v>
      </c>
      <c r="Z1736" s="253">
        <f>작성용!Q1733</f>
        <v>0</v>
      </c>
      <c r="AA1736" s="252" t="str">
        <f>작성용!AJ1733</f>
        <v>-</v>
      </c>
      <c r="AB1736" s="252">
        <f>작성용!AB1733</f>
        <v>0</v>
      </c>
    </row>
    <row r="1737" spans="1:28" s="12" customFormat="1" ht="16.5" hidden="1" customHeight="1" x14ac:dyDescent="0.3">
      <c r="A1737" s="54">
        <f>작성용!AL1734</f>
        <v>1733</v>
      </c>
      <c r="B1737" s="264" t="str">
        <f>작성용!AI1734</f>
        <v>-</v>
      </c>
      <c r="C1737" s="252" t="str">
        <f>작성용!AK1734</f>
        <v>기초자산</v>
      </c>
      <c r="D1737" s="265" t="str">
        <f>작성용!T1734</f>
        <v>사립학교교직원연금공단펀드(기초자산)</v>
      </c>
      <c r="E1737" s="253" t="str">
        <f>작성용!B1734</f>
        <v>KTBN18호벤처투자조합</v>
      </c>
      <c r="F1737" s="253" t="str">
        <f>작성용!C1734</f>
        <v>재평가</v>
      </c>
      <c r="G1737" s="253" t="str">
        <f>작성용!D1734</f>
        <v>뉴냅스</v>
      </c>
      <c r="H1737" s="266">
        <f>작성용!E1734</f>
        <v>1101116584034</v>
      </c>
      <c r="I1737" s="253" t="str">
        <f>작성용!F1734</f>
        <v>A07</v>
      </c>
      <c r="J1737" s="253">
        <f>작성용!G1734</f>
        <v>1</v>
      </c>
      <c r="K1737" s="253" t="str">
        <f>작성용!H1734</f>
        <v>-</v>
      </c>
      <c r="L1737" s="253" t="str">
        <f>작성용!N1734</f>
        <v>분기</v>
      </c>
      <c r="M1737" s="265" t="str">
        <f>작성용!U1734</f>
        <v>2024.09.30</v>
      </c>
      <c r="N1737" s="265">
        <f>작성용!V1734</f>
        <v>45643</v>
      </c>
      <c r="O1737" s="265" t="str">
        <f>작성용!W1734</f>
        <v>보고서제공X</v>
      </c>
      <c r="P1737" s="265" t="str">
        <f>작성용!X1734</f>
        <v>-</v>
      </c>
      <c r="Q1737" s="253" t="str">
        <f>작성용!AD1734</f>
        <v>정은채</v>
      </c>
      <c r="R1737" s="267">
        <f>작성용!AE1734</f>
        <v>0</v>
      </c>
      <c r="S1737" s="253" t="str">
        <f>작성용!AF1734</f>
        <v>정은채</v>
      </c>
      <c r="T1737" s="268" t="str">
        <f>작성용!AG1734</f>
        <v>-</v>
      </c>
      <c r="U1737" s="268" t="str">
        <f>작성용!AH1734</f>
        <v>-</v>
      </c>
      <c r="V1737" s="252">
        <f>작성용!AA1734</f>
        <v>202411</v>
      </c>
      <c r="W1737" s="253" t="str">
        <f>작성용!AC1734</f>
        <v>[6]기타기관펀드(기초자산)</v>
      </c>
      <c r="X1737" s="253">
        <f>작성용!O1734</f>
        <v>0</v>
      </c>
      <c r="Y1737" s="253">
        <f>작성용!P1734</f>
        <v>0</v>
      </c>
      <c r="Z1737" s="253">
        <f>작성용!Q1734</f>
        <v>0</v>
      </c>
      <c r="AA1737" s="252" t="str">
        <f>작성용!AJ1734</f>
        <v>-</v>
      </c>
      <c r="AB1737" s="252">
        <f>작성용!AB1734</f>
        <v>0</v>
      </c>
    </row>
    <row r="1738" spans="1:28" s="12" customFormat="1" ht="16.5" hidden="1" customHeight="1" x14ac:dyDescent="0.3">
      <c r="A1738" s="54">
        <f>작성용!AL1735</f>
        <v>1734</v>
      </c>
      <c r="B1738" s="264" t="str">
        <f>작성용!AI1735</f>
        <v>-</v>
      </c>
      <c r="C1738" s="252" t="str">
        <f>작성용!AK1735</f>
        <v>기초자산</v>
      </c>
      <c r="D1738" s="265" t="str">
        <f>작성용!T1735</f>
        <v>사립학교교직원연금공단펀드(기초자산)</v>
      </c>
      <c r="E1738" s="253" t="str">
        <f>작성용!B1735</f>
        <v>KTBN18호벤처투자조합</v>
      </c>
      <c r="F1738" s="253" t="str">
        <f>작성용!C1735</f>
        <v>재평가</v>
      </c>
      <c r="G1738" s="253" t="str">
        <f>작성용!D1735</f>
        <v>온힐</v>
      </c>
      <c r="H1738" s="266">
        <f>작성용!E1735</f>
        <v>1201111151365</v>
      </c>
      <c r="I1738" s="253" t="str">
        <f>작성용!F1735</f>
        <v>A07</v>
      </c>
      <c r="J1738" s="253">
        <f>작성용!G1735</f>
        <v>0</v>
      </c>
      <c r="K1738" s="253" t="str">
        <f>작성용!H1735</f>
        <v>-</v>
      </c>
      <c r="L1738" s="253" t="str">
        <f>작성용!N1735</f>
        <v>분기</v>
      </c>
      <c r="M1738" s="265" t="str">
        <f>작성용!U1735</f>
        <v>2024.09.30</v>
      </c>
      <c r="N1738" s="265">
        <f>작성용!V1735</f>
        <v>45643</v>
      </c>
      <c r="O1738" s="265" t="str">
        <f>작성용!W1735</f>
        <v>보고서제공X</v>
      </c>
      <c r="P1738" s="265" t="str">
        <f>작성용!X1735</f>
        <v>-</v>
      </c>
      <c r="Q1738" s="253" t="str">
        <f>작성용!AD1735</f>
        <v>정재형</v>
      </c>
      <c r="R1738" s="267">
        <f>작성용!AE1735</f>
        <v>0</v>
      </c>
      <c r="S1738" s="253" t="str">
        <f>작성용!AF1735</f>
        <v>정재형</v>
      </c>
      <c r="T1738" s="268" t="str">
        <f>작성용!AG1735</f>
        <v>-</v>
      </c>
      <c r="U1738" s="268" t="str">
        <f>작성용!AH1735</f>
        <v>-</v>
      </c>
      <c r="V1738" s="252">
        <f>작성용!AA1735</f>
        <v>202411</v>
      </c>
      <c r="W1738" s="253" t="str">
        <f>작성용!AC1735</f>
        <v>[6]기타기관펀드(기초자산)</v>
      </c>
      <c r="X1738" s="253">
        <f>작성용!O1735</f>
        <v>0</v>
      </c>
      <c r="Y1738" s="253">
        <f>작성용!P1735</f>
        <v>0</v>
      </c>
      <c r="Z1738" s="253">
        <f>작성용!Q1735</f>
        <v>0</v>
      </c>
      <c r="AA1738" s="252" t="str">
        <f>작성용!AJ1735</f>
        <v>-</v>
      </c>
      <c r="AB1738" s="252">
        <f>작성용!AB1735</f>
        <v>0</v>
      </c>
    </row>
    <row r="1739" spans="1:28" s="12" customFormat="1" ht="16.5" hidden="1" customHeight="1" x14ac:dyDescent="0.3">
      <c r="A1739" s="54">
        <f>작성용!AL1736</f>
        <v>1735</v>
      </c>
      <c r="B1739" s="264" t="str">
        <f>작성용!AI1736</f>
        <v>-</v>
      </c>
      <c r="C1739" s="252" t="str">
        <f>작성용!AK1736</f>
        <v>기초자산</v>
      </c>
      <c r="D1739" s="265" t="str">
        <f>작성용!T1736</f>
        <v>사립학교교직원연금공단펀드(기초자산)</v>
      </c>
      <c r="E1739" s="253" t="str">
        <f>작성용!B1736</f>
        <v>KTBN18호벤처투자조합</v>
      </c>
      <c r="F1739" s="253" t="str">
        <f>작성용!C1736</f>
        <v>재평가</v>
      </c>
      <c r="G1739" s="253" t="str">
        <f>작성용!D1736</f>
        <v>온힐</v>
      </c>
      <c r="H1739" s="266">
        <f>작성용!E1736</f>
        <v>1201111151365</v>
      </c>
      <c r="I1739" s="253" t="str">
        <f>작성용!F1736</f>
        <v>A01</v>
      </c>
      <c r="J1739" s="253">
        <f>작성용!G1736</f>
        <v>0</v>
      </c>
      <c r="K1739" s="253" t="str">
        <f>작성용!H1736</f>
        <v>-</v>
      </c>
      <c r="L1739" s="253" t="str">
        <f>작성용!N1736</f>
        <v>분기</v>
      </c>
      <c r="M1739" s="265" t="str">
        <f>작성용!U1736</f>
        <v>2024.09.30</v>
      </c>
      <c r="N1739" s="265">
        <f>작성용!V1736</f>
        <v>45643</v>
      </c>
      <c r="O1739" s="265" t="str">
        <f>작성용!W1736</f>
        <v>보고서제공X</v>
      </c>
      <c r="P1739" s="265" t="str">
        <f>작성용!X1736</f>
        <v>-</v>
      </c>
      <c r="Q1739" s="253" t="str">
        <f>작성용!AD1736</f>
        <v>정재형</v>
      </c>
      <c r="R1739" s="267">
        <f>작성용!AE1736</f>
        <v>0</v>
      </c>
      <c r="S1739" s="253" t="str">
        <f>작성용!AF1736</f>
        <v>정재형</v>
      </c>
      <c r="T1739" s="268" t="str">
        <f>작성용!AG1736</f>
        <v>-</v>
      </c>
      <c r="U1739" s="268" t="str">
        <f>작성용!AH1736</f>
        <v>-</v>
      </c>
      <c r="V1739" s="252">
        <f>작성용!AA1736</f>
        <v>202411</v>
      </c>
      <c r="W1739" s="253" t="str">
        <f>작성용!AC1736</f>
        <v>[6]기타기관펀드(기초자산)</v>
      </c>
      <c r="X1739" s="253">
        <f>작성용!O1736</f>
        <v>0</v>
      </c>
      <c r="Y1739" s="253">
        <f>작성용!P1736</f>
        <v>0</v>
      </c>
      <c r="Z1739" s="253">
        <f>작성용!Q1736</f>
        <v>0</v>
      </c>
      <c r="AA1739" s="252" t="str">
        <f>작성용!AJ1736</f>
        <v>-</v>
      </c>
      <c r="AB1739" s="252">
        <f>작성용!AB1736</f>
        <v>0</v>
      </c>
    </row>
    <row r="1740" spans="1:28" s="12" customFormat="1" ht="16.5" hidden="1" customHeight="1" x14ac:dyDescent="0.3">
      <c r="A1740" s="54">
        <f>작성용!AL1737</f>
        <v>1736</v>
      </c>
      <c r="B1740" s="264" t="str">
        <f>작성용!AI1737</f>
        <v>-</v>
      </c>
      <c r="C1740" s="252" t="str">
        <f>작성용!AK1737</f>
        <v>기초자산</v>
      </c>
      <c r="D1740" s="265" t="str">
        <f>작성용!T1737</f>
        <v>사립학교교직원연금공단펀드(기초자산)</v>
      </c>
      <c r="E1740" s="253" t="str">
        <f>작성용!B1737</f>
        <v>KTBN18호벤처투자조합</v>
      </c>
      <c r="F1740" s="253" t="str">
        <f>작성용!C1737</f>
        <v>재평가</v>
      </c>
      <c r="G1740" s="253" t="str">
        <f>작성용!D1737</f>
        <v>마이크로인피니티</v>
      </c>
      <c r="H1740" s="266">
        <f>작성용!E1737</f>
        <v>1101112200585</v>
      </c>
      <c r="I1740" s="253" t="str">
        <f>작성용!F1737</f>
        <v>A07</v>
      </c>
      <c r="J1740" s="253">
        <f>작성용!G1737</f>
        <v>0</v>
      </c>
      <c r="K1740" s="253" t="str">
        <f>작성용!H1737</f>
        <v>-</v>
      </c>
      <c r="L1740" s="253" t="str">
        <f>작성용!N1737</f>
        <v>분기</v>
      </c>
      <c r="M1740" s="265" t="str">
        <f>작성용!U1737</f>
        <v>2024.09.30</v>
      </c>
      <c r="N1740" s="265">
        <f>작성용!V1737</f>
        <v>45643</v>
      </c>
      <c r="O1740" s="265" t="str">
        <f>작성용!W1737</f>
        <v>보고서제공X</v>
      </c>
      <c r="P1740" s="265" t="str">
        <f>작성용!X1737</f>
        <v>-</v>
      </c>
      <c r="Q1740" s="253" t="str">
        <f>작성용!AD1737</f>
        <v>정은채</v>
      </c>
      <c r="R1740" s="267">
        <f>작성용!AE1737</f>
        <v>0</v>
      </c>
      <c r="S1740" s="253" t="str">
        <f>작성용!AF1737</f>
        <v>정은채</v>
      </c>
      <c r="T1740" s="268" t="str">
        <f>작성용!AG1737</f>
        <v>-</v>
      </c>
      <c r="U1740" s="268" t="str">
        <f>작성용!AH1737</f>
        <v>-</v>
      </c>
      <c r="V1740" s="252">
        <f>작성용!AA1737</f>
        <v>202411</v>
      </c>
      <c r="W1740" s="253" t="str">
        <f>작성용!AC1737</f>
        <v>[6]기타기관펀드(기초자산)</v>
      </c>
      <c r="X1740" s="253">
        <f>작성용!O1737</f>
        <v>0</v>
      </c>
      <c r="Y1740" s="253">
        <f>작성용!P1737</f>
        <v>0</v>
      </c>
      <c r="Z1740" s="253">
        <f>작성용!Q1737</f>
        <v>0</v>
      </c>
      <c r="AA1740" s="252" t="str">
        <f>작성용!AJ1737</f>
        <v>-</v>
      </c>
      <c r="AB1740" s="252">
        <f>작성용!AB1737</f>
        <v>0</v>
      </c>
    </row>
    <row r="1741" spans="1:28" s="12" customFormat="1" ht="16.5" hidden="1" customHeight="1" x14ac:dyDescent="0.3">
      <c r="A1741" s="54">
        <f>작성용!AL1738</f>
        <v>1737</v>
      </c>
      <c r="B1741" s="264" t="str">
        <f>작성용!AI1738</f>
        <v>-</v>
      </c>
      <c r="C1741" s="252" t="str">
        <f>작성용!AK1738</f>
        <v>기초자산</v>
      </c>
      <c r="D1741" s="265" t="str">
        <f>작성용!T1738</f>
        <v>사립학교교직원연금공단펀드(기초자산)</v>
      </c>
      <c r="E1741" s="253" t="str">
        <f>작성용!B1738</f>
        <v>KTBN18호벤처투자조합</v>
      </c>
      <c r="F1741" s="253" t="str">
        <f>작성용!C1738</f>
        <v>재평가</v>
      </c>
      <c r="G1741" s="253" t="str">
        <f>작성용!D1738</f>
        <v>BRIUS Technologies, Inc</v>
      </c>
      <c r="H1741" s="266" t="str">
        <f>작성용!E1738</f>
        <v>KBP2024090041</v>
      </c>
      <c r="I1741" s="253" t="str">
        <f>작성용!F1738</f>
        <v>A05</v>
      </c>
      <c r="J1741" s="253">
        <f>작성용!G1738</f>
        <v>0</v>
      </c>
      <c r="K1741" s="253" t="str">
        <f>작성용!H1738</f>
        <v>-</v>
      </c>
      <c r="L1741" s="253" t="str">
        <f>작성용!N1738</f>
        <v>분기</v>
      </c>
      <c r="M1741" s="265" t="str">
        <f>작성용!U1738</f>
        <v>2024.09.30</v>
      </c>
      <c r="N1741" s="265">
        <f>작성용!V1738</f>
        <v>45643</v>
      </c>
      <c r="O1741" s="265" t="str">
        <f>작성용!W1738</f>
        <v>보고서제공X</v>
      </c>
      <c r="P1741" s="265" t="str">
        <f>작성용!X1738</f>
        <v>-</v>
      </c>
      <c r="Q1741" s="253" t="str">
        <f>작성용!AD1738</f>
        <v>심태진</v>
      </c>
      <c r="R1741" s="267">
        <f>작성용!AE1738</f>
        <v>0</v>
      </c>
      <c r="S1741" s="253" t="str">
        <f>작성용!AF1738</f>
        <v>심태진</v>
      </c>
      <c r="T1741" s="268" t="str">
        <f>작성용!AG1738</f>
        <v>-</v>
      </c>
      <c r="U1741" s="268" t="str">
        <f>작성용!AH1738</f>
        <v>-</v>
      </c>
      <c r="V1741" s="252">
        <f>작성용!AA1738</f>
        <v>202411</v>
      </c>
      <c r="W1741" s="253" t="str">
        <f>작성용!AC1738</f>
        <v>[6]기타기관펀드(기초자산)</v>
      </c>
      <c r="X1741" s="253">
        <f>작성용!O1738</f>
        <v>0</v>
      </c>
      <c r="Y1741" s="253">
        <f>작성용!P1738</f>
        <v>0</v>
      </c>
      <c r="Z1741" s="253">
        <f>작성용!Q1738</f>
        <v>0</v>
      </c>
      <c r="AA1741" s="252" t="str">
        <f>작성용!AJ1738</f>
        <v>-</v>
      </c>
      <c r="AB1741" s="252">
        <f>작성용!AB1738</f>
        <v>0</v>
      </c>
    </row>
    <row r="1742" spans="1:28" s="12" customFormat="1" ht="16.5" customHeight="1" x14ac:dyDescent="0.3">
      <c r="A1742" s="54">
        <f>작성용!AL663</f>
        <v>662</v>
      </c>
      <c r="B1742" s="55" t="str">
        <f>작성용!AI663</f>
        <v>-</v>
      </c>
      <c r="C1742" s="56" t="str">
        <f>작성용!AK663</f>
        <v>개별종목</v>
      </c>
      <c r="D1742" s="57">
        <f>작성용!T663</f>
        <v>45580</v>
      </c>
      <c r="E1742" s="58" t="str">
        <f>작성용!B663</f>
        <v>스노우</v>
      </c>
      <c r="F1742" s="58" t="str">
        <f>작성용!C663</f>
        <v>재평가</v>
      </c>
      <c r="G1742" s="58" t="str">
        <f>작성용!D663</f>
        <v>메이크스타</v>
      </c>
      <c r="H1742" s="59">
        <f>작성용!E663</f>
        <v>1101115615111</v>
      </c>
      <c r="I1742" s="58" t="str">
        <f>작성용!F663</f>
        <v>A07</v>
      </c>
      <c r="J1742" s="58">
        <f>작성용!G663</f>
        <v>0</v>
      </c>
      <c r="K1742" s="58" t="str">
        <f>작성용!H663</f>
        <v>-</v>
      </c>
      <c r="L1742" s="58" t="str">
        <f>작성용!N663</f>
        <v>미정</v>
      </c>
      <c r="M1742" s="57" t="str">
        <f>작성용!U663</f>
        <v>2024.10.31</v>
      </c>
      <c r="N1742" s="57">
        <f>작성용!V663</f>
        <v>45642</v>
      </c>
      <c r="O1742" s="57">
        <f>작성용!W663</f>
        <v>45649</v>
      </c>
      <c r="P1742" s="57" t="str">
        <f>작성용!X663</f>
        <v>-</v>
      </c>
      <c r="Q1742" s="58" t="str">
        <f>작성용!AD663</f>
        <v>채동우</v>
      </c>
      <c r="R1742" s="60">
        <f>작성용!AE663</f>
        <v>1</v>
      </c>
      <c r="S1742" s="58" t="str">
        <f>작성용!AF663</f>
        <v>채동우</v>
      </c>
      <c r="T1742" s="61" t="str">
        <f>작성용!AG663</f>
        <v>백형진</v>
      </c>
      <c r="U1742" s="61" t="str">
        <f>작성용!AH663</f>
        <v>백형진</v>
      </c>
      <c r="V1742" s="56">
        <f>작성용!AA663</f>
        <v>202410</v>
      </c>
      <c r="W1742" s="58" t="str">
        <f>작성용!AC663</f>
        <v>[X]일반기업</v>
      </c>
      <c r="X1742" s="58" t="str">
        <f>작성용!O663</f>
        <v>김소영,이승민</v>
      </c>
      <c r="Y1742" s="58" t="str">
        <f>작성용!P663</f>
        <v>010-3153-1051, 010-2467-1403</v>
      </c>
      <c r="Z1742" s="58" t="str">
        <f>작성용!Q663</f>
        <v>soyoung.k@snowcorp.com; seungminlee.kr@snowcorp.com;</v>
      </c>
      <c r="AA1742" s="56" t="str">
        <f>작성용!AJ663</f>
        <v>회계반영</v>
      </c>
      <c r="AB1742" s="56">
        <f>작성용!AB663</f>
        <v>0</v>
      </c>
    </row>
    <row r="1743" spans="1:28" s="12" customFormat="1" ht="16.5" hidden="1" customHeight="1" x14ac:dyDescent="0.3">
      <c r="A1743" s="54">
        <f>작성용!AL1740</f>
        <v>1739</v>
      </c>
      <c r="B1743" s="264" t="str">
        <f>작성용!AI1740</f>
        <v>-</v>
      </c>
      <c r="C1743" s="252" t="str">
        <f>작성용!AK1740</f>
        <v>기초자산</v>
      </c>
      <c r="D1743" s="265" t="str">
        <f>작성용!T1740</f>
        <v>사립학교교직원연금공단펀드(기초자산)</v>
      </c>
      <c r="E1743" s="253" t="str">
        <f>작성용!B1740</f>
        <v>KTBN18호벤처투자조합</v>
      </c>
      <c r="F1743" s="253" t="str">
        <f>작성용!C1740</f>
        <v>재평가</v>
      </c>
      <c r="G1743" s="253" t="str">
        <f>작성용!D1740</f>
        <v>휴럼(구,엔에이치기업인수목적16호)</v>
      </c>
      <c r="H1743" s="266">
        <f>작성용!E1740</f>
        <v>1101117442710</v>
      </c>
      <c r="I1743" s="253" t="str">
        <f>작성용!F1740</f>
        <v>D02</v>
      </c>
      <c r="J1743" s="253">
        <f>작성용!G1740</f>
        <v>77</v>
      </c>
      <c r="K1743" s="253" t="str">
        <f>작성용!H1740</f>
        <v>-</v>
      </c>
      <c r="L1743" s="253" t="str">
        <f>작성용!N1740</f>
        <v>분기</v>
      </c>
      <c r="M1743" s="265" t="str">
        <f>작성용!U1740</f>
        <v>2024.09.30</v>
      </c>
      <c r="N1743" s="265">
        <f>작성용!V1740</f>
        <v>45643</v>
      </c>
      <c r="O1743" s="265" t="str">
        <f>작성용!W1740</f>
        <v>보고서제공X</v>
      </c>
      <c r="P1743" s="265" t="str">
        <f>작성용!X1740</f>
        <v>-</v>
      </c>
      <c r="Q1743" s="253" t="str">
        <f>작성용!AD1740</f>
        <v>상장</v>
      </c>
      <c r="R1743" s="267">
        <f>작성용!AE1740</f>
        <v>0</v>
      </c>
      <c r="S1743" s="253" t="str">
        <f>작성용!AF1740</f>
        <v>상장</v>
      </c>
      <c r="T1743" s="268" t="str">
        <f>작성용!AG1740</f>
        <v>-</v>
      </c>
      <c r="U1743" s="268" t="str">
        <f>작성용!AH1740</f>
        <v>-</v>
      </c>
      <c r="V1743" s="252">
        <f>작성용!AA1740</f>
        <v>202411</v>
      </c>
      <c r="W1743" s="253" t="str">
        <f>작성용!AC1740</f>
        <v>[6]기타기관펀드(기초자산)</v>
      </c>
      <c r="X1743" s="253">
        <f>작성용!O1740</f>
        <v>0</v>
      </c>
      <c r="Y1743" s="253">
        <f>작성용!P1740</f>
        <v>0</v>
      </c>
      <c r="Z1743" s="253">
        <f>작성용!Q1740</f>
        <v>0</v>
      </c>
      <c r="AA1743" s="252" t="str">
        <f>작성용!AJ1740</f>
        <v>-</v>
      </c>
      <c r="AB1743" s="252">
        <f>작성용!AB1740</f>
        <v>0</v>
      </c>
    </row>
    <row r="1744" spans="1:28" s="12" customFormat="1" ht="16.5" hidden="1" customHeight="1" x14ac:dyDescent="0.3">
      <c r="A1744" s="54">
        <f>작성용!AL1741</f>
        <v>1740</v>
      </c>
      <c r="B1744" s="264" t="str">
        <f>작성용!AI1741</f>
        <v>-</v>
      </c>
      <c r="C1744" s="252" t="str">
        <f>작성용!AK1741</f>
        <v>기초자산</v>
      </c>
      <c r="D1744" s="265" t="str">
        <f>작성용!T1741</f>
        <v>사립학교교직원연금공단펀드(기초자산)</v>
      </c>
      <c r="E1744" s="253" t="str">
        <f>작성용!B1741</f>
        <v>KTBN18호벤처투자조합</v>
      </c>
      <c r="F1744" s="253" t="str">
        <f>작성용!C1741</f>
        <v>재평가</v>
      </c>
      <c r="G1744" s="253" t="str">
        <f>작성용!D1741</f>
        <v>아이겐코리아</v>
      </c>
      <c r="H1744" s="266">
        <f>작성용!E1741</f>
        <v>1101118994835</v>
      </c>
      <c r="I1744" s="253" t="str">
        <f>작성용!F1741</f>
        <v>A05</v>
      </c>
      <c r="J1744" s="253">
        <f>작성용!G1741</f>
        <v>77</v>
      </c>
      <c r="K1744" s="253" t="str">
        <f>작성용!H1741</f>
        <v>-</v>
      </c>
      <c r="L1744" s="253" t="str">
        <f>작성용!N1741</f>
        <v>분기</v>
      </c>
      <c r="M1744" s="265" t="str">
        <f>작성용!U1741</f>
        <v>2024.09.30</v>
      </c>
      <c r="N1744" s="265">
        <f>작성용!V1741</f>
        <v>45643</v>
      </c>
      <c r="O1744" s="265" t="str">
        <f>작성용!W1741</f>
        <v>보고서제공X</v>
      </c>
      <c r="P1744" s="265" t="str">
        <f>작성용!X1741</f>
        <v>-</v>
      </c>
      <c r="Q1744" s="253" t="str">
        <f>작성용!AD1741</f>
        <v>오영석</v>
      </c>
      <c r="R1744" s="267">
        <f>작성용!AE1741</f>
        <v>0</v>
      </c>
      <c r="S1744" s="253" t="str">
        <f>작성용!AF1741</f>
        <v>오영석</v>
      </c>
      <c r="T1744" s="268" t="str">
        <f>작성용!AG1741</f>
        <v>-</v>
      </c>
      <c r="U1744" s="268" t="str">
        <f>작성용!AH1741</f>
        <v>-</v>
      </c>
      <c r="V1744" s="252">
        <f>작성용!AA1741</f>
        <v>202411</v>
      </c>
      <c r="W1744" s="253" t="str">
        <f>작성용!AC1741</f>
        <v>[6]기타기관펀드(기초자산)</v>
      </c>
      <c r="X1744" s="253">
        <f>작성용!O1741</f>
        <v>0</v>
      </c>
      <c r="Y1744" s="253">
        <f>작성용!P1741</f>
        <v>0</v>
      </c>
      <c r="Z1744" s="253">
        <f>작성용!Q1741</f>
        <v>0</v>
      </c>
      <c r="AA1744" s="252" t="str">
        <f>작성용!AJ1741</f>
        <v>-</v>
      </c>
      <c r="AB1744" s="252">
        <f>작성용!AB1741</f>
        <v>0</v>
      </c>
    </row>
    <row r="1745" spans="1:28" s="12" customFormat="1" ht="16.5" hidden="1" customHeight="1" x14ac:dyDescent="0.3">
      <c r="A1745" s="54">
        <f>작성용!AL1742</f>
        <v>1741</v>
      </c>
      <c r="B1745" s="264" t="str">
        <f>작성용!AI1742</f>
        <v>-</v>
      </c>
      <c r="C1745" s="252" t="str">
        <f>작성용!AK1742</f>
        <v>기초자산</v>
      </c>
      <c r="D1745" s="265" t="str">
        <f>작성용!T1742</f>
        <v>사립학교교직원연금공단펀드(기초자산)</v>
      </c>
      <c r="E1745" s="253" t="str">
        <f>작성용!B1742</f>
        <v>KTBN18호벤처투자조합</v>
      </c>
      <c r="F1745" s="253" t="str">
        <f>작성용!C1742</f>
        <v>재평가</v>
      </c>
      <c r="G1745" s="253" t="str">
        <f>작성용!D1742</f>
        <v>메디웨일</v>
      </c>
      <c r="H1745" s="266">
        <f>작성용!E1742</f>
        <v>1101116275485</v>
      </c>
      <c r="I1745" s="253" t="str">
        <f>작성용!F1742</f>
        <v>A07</v>
      </c>
      <c r="J1745" s="253">
        <f>작성용!G1742</f>
        <v>77</v>
      </c>
      <c r="K1745" s="253" t="str">
        <f>작성용!H1742</f>
        <v>-</v>
      </c>
      <c r="L1745" s="253" t="str">
        <f>작성용!N1742</f>
        <v>분기</v>
      </c>
      <c r="M1745" s="265" t="str">
        <f>작성용!U1742</f>
        <v>2024.09.30</v>
      </c>
      <c r="N1745" s="265">
        <f>작성용!V1742</f>
        <v>45643</v>
      </c>
      <c r="O1745" s="265" t="str">
        <f>작성용!W1742</f>
        <v>보고서제공X</v>
      </c>
      <c r="P1745" s="265" t="str">
        <f>작성용!X1742</f>
        <v>-</v>
      </c>
      <c r="Q1745" s="253" t="str">
        <f>작성용!AD1742</f>
        <v>김예림</v>
      </c>
      <c r="R1745" s="267">
        <f>작성용!AE1742</f>
        <v>0</v>
      </c>
      <c r="S1745" s="253" t="str">
        <f>작성용!AF1742</f>
        <v>김예림</v>
      </c>
      <c r="T1745" s="268" t="str">
        <f>작성용!AG1742</f>
        <v>-</v>
      </c>
      <c r="U1745" s="268" t="str">
        <f>작성용!AH1742</f>
        <v>-</v>
      </c>
      <c r="V1745" s="252">
        <f>작성용!AA1742</f>
        <v>202411</v>
      </c>
      <c r="W1745" s="253" t="str">
        <f>작성용!AC1742</f>
        <v>[6]기타기관펀드(기초자산)</v>
      </c>
      <c r="X1745" s="253">
        <f>작성용!O1742</f>
        <v>0</v>
      </c>
      <c r="Y1745" s="253">
        <f>작성용!P1742</f>
        <v>0</v>
      </c>
      <c r="Z1745" s="253">
        <f>작성용!Q1742</f>
        <v>0</v>
      </c>
      <c r="AA1745" s="252" t="str">
        <f>작성용!AJ1742</f>
        <v>-</v>
      </c>
      <c r="AB1745" s="252">
        <f>작성용!AB1742</f>
        <v>0</v>
      </c>
    </row>
    <row r="1746" spans="1:28" s="12" customFormat="1" ht="16.5" hidden="1" customHeight="1" x14ac:dyDescent="0.3">
      <c r="A1746" s="54">
        <f>작성용!AL1743</f>
        <v>1742</v>
      </c>
      <c r="B1746" s="264" t="str">
        <f>작성용!AI1743</f>
        <v>-</v>
      </c>
      <c r="C1746" s="252" t="str">
        <f>작성용!AK1743</f>
        <v>기초자산</v>
      </c>
      <c r="D1746" s="265" t="str">
        <f>작성용!T1743</f>
        <v>사립학교교직원연금공단펀드(기초자산)</v>
      </c>
      <c r="E1746" s="253" t="str">
        <f>작성용!B1743</f>
        <v>스틱스페셜시츄에이션제2호사모투자</v>
      </c>
      <c r="F1746" s="253" t="str">
        <f>작성용!C1743</f>
        <v>재평가</v>
      </c>
      <c r="G1746" s="253" t="str">
        <f>작성용!D1743</f>
        <v>휴맥스모빌리티</v>
      </c>
      <c r="H1746" s="266">
        <f>작성용!E1743</f>
        <v>1101115944312</v>
      </c>
      <c r="I1746" s="253" t="str">
        <f>작성용!F1743</f>
        <v>A01</v>
      </c>
      <c r="J1746" s="253">
        <f>작성용!G1743</f>
        <v>0</v>
      </c>
      <c r="K1746" s="253" t="str">
        <f>작성용!H1743</f>
        <v>-</v>
      </c>
      <c r="L1746" s="253" t="str">
        <f>작성용!N1743</f>
        <v xml:space="preserve">분기 </v>
      </c>
      <c r="M1746" s="265" t="str">
        <f>작성용!U1743</f>
        <v>2024.09.30</v>
      </c>
      <c r="N1746" s="265">
        <f>작성용!V1743</f>
        <v>45643</v>
      </c>
      <c r="O1746" s="265" t="str">
        <f>작성용!W1743</f>
        <v>보고서제공X</v>
      </c>
      <c r="P1746" s="265" t="str">
        <f>작성용!X1743</f>
        <v>-</v>
      </c>
      <c r="Q1746" s="253" t="str">
        <f>작성용!AD1743</f>
        <v>강성은</v>
      </c>
      <c r="R1746" s="267">
        <f>작성용!AE1743</f>
        <v>0.4</v>
      </c>
      <c r="S1746" s="253" t="str">
        <f>작성용!AF1743</f>
        <v>강성은</v>
      </c>
      <c r="T1746" s="268" t="str">
        <f>작성용!AG1743</f>
        <v>-</v>
      </c>
      <c r="U1746" s="268" t="str">
        <f>작성용!AH1743</f>
        <v>-</v>
      </c>
      <c r="V1746" s="252">
        <f>작성용!AA1743</f>
        <v>202411</v>
      </c>
      <c r="W1746" s="253" t="str">
        <f>작성용!AC1743</f>
        <v>[6]기타기관펀드(기초자산)</v>
      </c>
      <c r="X1746" s="253">
        <f>작성용!O1743</f>
        <v>0</v>
      </c>
      <c r="Y1746" s="253">
        <f>작성용!P1743</f>
        <v>0</v>
      </c>
      <c r="Z1746" s="253">
        <f>작성용!Q1743</f>
        <v>0</v>
      </c>
      <c r="AA1746" s="252" t="str">
        <f>작성용!AJ1743</f>
        <v>-</v>
      </c>
      <c r="AB1746" s="252">
        <f>작성용!AB1743</f>
        <v>0</v>
      </c>
    </row>
    <row r="1747" spans="1:28" s="12" customFormat="1" ht="16.5" hidden="1" customHeight="1" x14ac:dyDescent="0.3">
      <c r="A1747" s="54">
        <f>작성용!AL1744</f>
        <v>1743</v>
      </c>
      <c r="B1747" s="264" t="str">
        <f>작성용!AI1744</f>
        <v>-</v>
      </c>
      <c r="C1747" s="252" t="str">
        <f>작성용!AK1744</f>
        <v>기초자산</v>
      </c>
      <c r="D1747" s="265" t="str">
        <f>작성용!T1744</f>
        <v>사립학교교직원연금공단펀드(기초자산)</v>
      </c>
      <c r="E1747" s="253" t="str">
        <f>작성용!B1744</f>
        <v>스틱스페셜시츄에이션제2호사모투자</v>
      </c>
      <c r="F1747" s="253" t="str">
        <f>작성용!C1744</f>
        <v>재평가</v>
      </c>
      <c r="G1747" s="253" t="str">
        <f>작성용!D1744</f>
        <v>쥬비스다이어트</v>
      </c>
      <c r="H1747" s="266">
        <f>작성용!E1744</f>
        <v>1101114855172</v>
      </c>
      <c r="I1747" s="253" t="str">
        <f>작성용!F1744</f>
        <v>A01</v>
      </c>
      <c r="J1747" s="253">
        <f>작성용!G1744</f>
        <v>0</v>
      </c>
      <c r="K1747" s="253" t="str">
        <f>작성용!H1744</f>
        <v>-</v>
      </c>
      <c r="L1747" s="253" t="str">
        <f>작성용!N1744</f>
        <v xml:space="preserve">분기 </v>
      </c>
      <c r="M1747" s="265" t="str">
        <f>작성용!U1744</f>
        <v>2024.09.30</v>
      </c>
      <c r="N1747" s="265">
        <f>작성용!V1744</f>
        <v>45643</v>
      </c>
      <c r="O1747" s="265" t="str">
        <f>작성용!W1744</f>
        <v>보고서제공X</v>
      </c>
      <c r="P1747" s="265" t="str">
        <f>작성용!X1744</f>
        <v>-</v>
      </c>
      <c r="Q1747" s="253" t="str">
        <f>작성용!AD1744</f>
        <v>윤광일</v>
      </c>
      <c r="R1747" s="267">
        <f>작성용!AE1744</f>
        <v>0.4</v>
      </c>
      <c r="S1747" s="253" t="str">
        <f>작성용!AF1744</f>
        <v>윤광일</v>
      </c>
      <c r="T1747" s="268" t="str">
        <f>작성용!AG1744</f>
        <v>-</v>
      </c>
      <c r="U1747" s="268" t="str">
        <f>작성용!AH1744</f>
        <v>-</v>
      </c>
      <c r="V1747" s="252">
        <f>작성용!AA1744</f>
        <v>202411</v>
      </c>
      <c r="W1747" s="253" t="str">
        <f>작성용!AC1744</f>
        <v>[6]기타기관펀드(기초자산)</v>
      </c>
      <c r="X1747" s="253">
        <f>작성용!O1744</f>
        <v>0</v>
      </c>
      <c r="Y1747" s="253">
        <f>작성용!P1744</f>
        <v>0</v>
      </c>
      <c r="Z1747" s="253">
        <f>작성용!Q1744</f>
        <v>0</v>
      </c>
      <c r="AA1747" s="252" t="str">
        <f>작성용!AJ1744</f>
        <v>-</v>
      </c>
      <c r="AB1747" s="252">
        <f>작성용!AB1744</f>
        <v>0</v>
      </c>
    </row>
    <row r="1748" spans="1:28" s="12" customFormat="1" ht="16.5" hidden="1" customHeight="1" x14ac:dyDescent="0.3">
      <c r="A1748" s="54">
        <f>작성용!AL1745</f>
        <v>1744</v>
      </c>
      <c r="B1748" s="264" t="str">
        <f>작성용!AI1745</f>
        <v>-</v>
      </c>
      <c r="C1748" s="252" t="str">
        <f>작성용!AK1745</f>
        <v>기초자산</v>
      </c>
      <c r="D1748" s="265" t="str">
        <f>작성용!T1745</f>
        <v>사립학교교직원연금공단펀드(기초자산)</v>
      </c>
      <c r="E1748" s="253" t="str">
        <f>작성용!B1745</f>
        <v>스틱스페셜시츄에이션제2호사모투자</v>
      </c>
      <c r="F1748" s="253" t="str">
        <f>작성용!C1745</f>
        <v>재평가</v>
      </c>
      <c r="G1748" s="253" t="str">
        <f>작성용!D1745</f>
        <v>채비(구,대영채비)</v>
      </c>
      <c r="H1748" s="266">
        <f>작성용!E1745</f>
        <v>1701110604795</v>
      </c>
      <c r="I1748" s="253" t="str">
        <f>작성용!F1745</f>
        <v>A01</v>
      </c>
      <c r="J1748" s="253">
        <f>작성용!G1745</f>
        <v>0</v>
      </c>
      <c r="K1748" s="253" t="str">
        <f>작성용!H1745</f>
        <v>-</v>
      </c>
      <c r="L1748" s="253" t="str">
        <f>작성용!N1745</f>
        <v xml:space="preserve">분기 </v>
      </c>
      <c r="M1748" s="265" t="str">
        <f>작성용!U1745</f>
        <v>2024.09.30</v>
      </c>
      <c r="N1748" s="265">
        <f>작성용!V1745</f>
        <v>45643</v>
      </c>
      <c r="O1748" s="265" t="str">
        <f>작성용!W1745</f>
        <v>보고서제공X</v>
      </c>
      <c r="P1748" s="265" t="str">
        <f>작성용!X1745</f>
        <v>-</v>
      </c>
      <c r="Q1748" s="253" t="str">
        <f>작성용!AD1745</f>
        <v>김수현</v>
      </c>
      <c r="R1748" s="267">
        <f>작성용!AE1745</f>
        <v>0.4</v>
      </c>
      <c r="S1748" s="253" t="str">
        <f>작성용!AF1745</f>
        <v>김수현</v>
      </c>
      <c r="T1748" s="268" t="str">
        <f>작성용!AG1745</f>
        <v>-</v>
      </c>
      <c r="U1748" s="268" t="str">
        <f>작성용!AH1745</f>
        <v>-</v>
      </c>
      <c r="V1748" s="252">
        <f>작성용!AA1745</f>
        <v>202411</v>
      </c>
      <c r="W1748" s="253" t="str">
        <f>작성용!AC1745</f>
        <v>[6]기타기관펀드(기초자산)</v>
      </c>
      <c r="X1748" s="253">
        <f>작성용!O1745</f>
        <v>0</v>
      </c>
      <c r="Y1748" s="253">
        <f>작성용!P1745</f>
        <v>0</v>
      </c>
      <c r="Z1748" s="253">
        <f>작성용!Q1745</f>
        <v>0</v>
      </c>
      <c r="AA1748" s="252" t="str">
        <f>작성용!AJ1745</f>
        <v>-</v>
      </c>
      <c r="AB1748" s="252">
        <f>작성용!AB1745</f>
        <v>0</v>
      </c>
    </row>
    <row r="1749" spans="1:28" s="12" customFormat="1" ht="16.5" hidden="1" customHeight="1" x14ac:dyDescent="0.3">
      <c r="A1749" s="54">
        <f>작성용!AL1746</f>
        <v>1745</v>
      </c>
      <c r="B1749" s="264" t="str">
        <f>작성용!AI1746</f>
        <v>-</v>
      </c>
      <c r="C1749" s="252" t="str">
        <f>작성용!AK1746</f>
        <v>기초자산</v>
      </c>
      <c r="D1749" s="265" t="str">
        <f>작성용!T1746</f>
        <v>사립학교교직원연금공단펀드(기초자산)</v>
      </c>
      <c r="E1749" s="253" t="str">
        <f>작성용!B1746</f>
        <v>스틱스페셜시츄에이션제2호사모투자</v>
      </c>
      <c r="F1749" s="253" t="str">
        <f>작성용!C1746</f>
        <v>재평가</v>
      </c>
      <c r="G1749" s="253" t="str">
        <f>작성용!D1746</f>
        <v>채비(구,대영채비)</v>
      </c>
      <c r="H1749" s="266">
        <f>작성용!E1746</f>
        <v>1701110604795</v>
      </c>
      <c r="I1749" s="253" t="str">
        <f>작성용!F1746</f>
        <v>A07</v>
      </c>
      <c r="J1749" s="253">
        <f>작성용!G1746</f>
        <v>0</v>
      </c>
      <c r="K1749" s="253" t="str">
        <f>작성용!H1746</f>
        <v>-</v>
      </c>
      <c r="L1749" s="253" t="str">
        <f>작성용!N1746</f>
        <v xml:space="preserve">분기 </v>
      </c>
      <c r="M1749" s="265" t="str">
        <f>작성용!U1746</f>
        <v>2024.09.30</v>
      </c>
      <c r="N1749" s="265">
        <f>작성용!V1746</f>
        <v>45643</v>
      </c>
      <c r="O1749" s="265" t="str">
        <f>작성용!W1746</f>
        <v>보고서제공X</v>
      </c>
      <c r="P1749" s="265" t="str">
        <f>작성용!X1746</f>
        <v>-</v>
      </c>
      <c r="Q1749" s="253" t="str">
        <f>작성용!AD1746</f>
        <v>김수현</v>
      </c>
      <c r="R1749" s="267">
        <f>작성용!AE1746</f>
        <v>0</v>
      </c>
      <c r="S1749" s="253" t="str">
        <f>작성용!AF1746</f>
        <v>김수현</v>
      </c>
      <c r="T1749" s="268" t="str">
        <f>작성용!AG1746</f>
        <v>-</v>
      </c>
      <c r="U1749" s="268" t="str">
        <f>작성용!AH1746</f>
        <v>-</v>
      </c>
      <c r="V1749" s="252">
        <f>작성용!AA1746</f>
        <v>202411</v>
      </c>
      <c r="W1749" s="253" t="str">
        <f>작성용!AC1746</f>
        <v>[6]기타기관펀드(기초자산)</v>
      </c>
      <c r="X1749" s="253">
        <f>작성용!O1746</f>
        <v>0</v>
      </c>
      <c r="Y1749" s="253">
        <f>작성용!P1746</f>
        <v>0</v>
      </c>
      <c r="Z1749" s="253">
        <f>작성용!Q1746</f>
        <v>0</v>
      </c>
      <c r="AA1749" s="252" t="str">
        <f>작성용!AJ1746</f>
        <v>-</v>
      </c>
      <c r="AB1749" s="252">
        <f>작성용!AB1746</f>
        <v>0</v>
      </c>
    </row>
    <row r="1750" spans="1:28" s="12" customFormat="1" ht="16.5" customHeight="1" x14ac:dyDescent="0.3">
      <c r="A1750" s="54">
        <f>작성용!AL840</f>
        <v>839</v>
      </c>
      <c r="B1750" s="55" t="str">
        <f>작성용!AI840</f>
        <v>-</v>
      </c>
      <c r="C1750" s="56" t="str">
        <f>작성용!AK840</f>
        <v>개별종목</v>
      </c>
      <c r="D1750" s="57">
        <f>작성용!T840</f>
        <v>45589</v>
      </c>
      <c r="E1750" s="58" t="str">
        <f>작성용!B840</f>
        <v>웰컴자산운용</v>
      </c>
      <c r="F1750" s="58" t="str">
        <f>작성용!C840</f>
        <v>재평가</v>
      </c>
      <c r="G1750" s="58" t="str">
        <f>작성용!D840</f>
        <v>디디에스</v>
      </c>
      <c r="H1750" s="59">
        <f>작성용!E840</f>
        <v>2301110157353</v>
      </c>
      <c r="I1750" s="58" t="str">
        <f>작성용!F840</f>
        <v>A07</v>
      </c>
      <c r="J1750" s="58">
        <f>작성용!G840</f>
        <v>0</v>
      </c>
      <c r="K1750" s="58" t="str">
        <f>작성용!H840</f>
        <v>-</v>
      </c>
      <c r="L1750" s="58" t="str">
        <f>작성용!N840</f>
        <v>년</v>
      </c>
      <c r="M1750" s="57" t="str">
        <f>작성용!U840</f>
        <v>2024.10.31</v>
      </c>
      <c r="N1750" s="57">
        <f>작성용!V840</f>
        <v>45615</v>
      </c>
      <c r="O1750" s="57">
        <f>작성용!W840</f>
        <v>45622</v>
      </c>
      <c r="P1750" s="57" t="str">
        <f>작성용!X840</f>
        <v>-</v>
      </c>
      <c r="Q1750" s="58" t="str">
        <f>작성용!AD840</f>
        <v>채동우</v>
      </c>
      <c r="R1750" s="60">
        <f>작성용!AE840</f>
        <v>1</v>
      </c>
      <c r="S1750" s="58" t="str">
        <f>작성용!AF840</f>
        <v>채동우</v>
      </c>
      <c r="T1750" s="61" t="str">
        <f>작성용!AG840</f>
        <v>이상민</v>
      </c>
      <c r="U1750" s="61" t="str">
        <f>작성용!AH840</f>
        <v>이상민</v>
      </c>
      <c r="V1750" s="56">
        <f>작성용!AA840</f>
        <v>202410</v>
      </c>
      <c r="W1750" s="58" t="str">
        <f>작성용!AC840</f>
        <v>[X]일반기업</v>
      </c>
      <c r="X1750" s="58" t="str">
        <f>작성용!O840</f>
        <v>최은오과장</v>
      </c>
      <c r="Y1750" s="58" t="str">
        <f>작성용!P840</f>
        <v>02-6353-7332</v>
      </c>
      <c r="Z1750" s="58" t="str">
        <f>작성용!Q840</f>
        <v>eo.choi@welcomefund.co.kr</v>
      </c>
      <c r="AA1750" s="56" t="str">
        <f>작성용!AJ840</f>
        <v>회계반영</v>
      </c>
      <c r="AB1750" s="56">
        <f>작성용!AB840</f>
        <v>0</v>
      </c>
    </row>
    <row r="1751" spans="1:28" s="12" customFormat="1" ht="16.5" hidden="1" customHeight="1" x14ac:dyDescent="0.3">
      <c r="A1751" s="54">
        <f>작성용!AL1748</f>
        <v>1747</v>
      </c>
      <c r="B1751" s="264" t="str">
        <f>작성용!AI1748</f>
        <v>-</v>
      </c>
      <c r="C1751" s="252" t="str">
        <f>작성용!AK1748</f>
        <v>기초자산</v>
      </c>
      <c r="D1751" s="265" t="str">
        <f>작성용!T1748</f>
        <v>사립학교교직원연금공단펀드(기초자산)</v>
      </c>
      <c r="E1751" s="253" t="str">
        <f>작성용!B1748</f>
        <v>스틱스페셜시츄에이션제2호사모투자</v>
      </c>
      <c r="F1751" s="253" t="str">
        <f>작성용!C1748</f>
        <v>재평가</v>
      </c>
      <c r="G1751" s="253" t="str">
        <f>작성용!D1748</f>
        <v>롯데이엠글로벌(구,아이엠지테크놀로지)</v>
      </c>
      <c r="H1751" s="266">
        <f>작성용!E1748</f>
        <v>1101117919553</v>
      </c>
      <c r="I1751" s="253" t="str">
        <f>작성용!F1748</f>
        <v>D02</v>
      </c>
      <c r="J1751" s="253">
        <f>작성용!G1748</f>
        <v>0</v>
      </c>
      <c r="K1751" s="253" t="str">
        <f>작성용!H1748</f>
        <v>-</v>
      </c>
      <c r="L1751" s="253" t="str">
        <f>작성용!N1748</f>
        <v xml:space="preserve">분기 </v>
      </c>
      <c r="M1751" s="265" t="str">
        <f>작성용!U1748</f>
        <v>2024.09.30</v>
      </c>
      <c r="N1751" s="265">
        <f>작성용!V1748</f>
        <v>45643</v>
      </c>
      <c r="O1751" s="265" t="str">
        <f>작성용!W1748</f>
        <v>보고서제공X</v>
      </c>
      <c r="P1751" s="265" t="str">
        <f>작성용!X1748</f>
        <v>-</v>
      </c>
      <c r="Q1751" s="253" t="str">
        <f>작성용!AD1748</f>
        <v>김예림</v>
      </c>
      <c r="R1751" s="267">
        <f>작성용!AE1748</f>
        <v>0</v>
      </c>
      <c r="S1751" s="253" t="str">
        <f>작성용!AF1748</f>
        <v>김예림</v>
      </c>
      <c r="T1751" s="268" t="str">
        <f>작성용!AG1748</f>
        <v>-</v>
      </c>
      <c r="U1751" s="268" t="str">
        <f>작성용!AH1748</f>
        <v>-</v>
      </c>
      <c r="V1751" s="252">
        <f>작성용!AA1748</f>
        <v>202411</v>
      </c>
      <c r="W1751" s="253" t="str">
        <f>작성용!AC1748</f>
        <v>[6]기타기관펀드(기초자산)</v>
      </c>
      <c r="X1751" s="253">
        <f>작성용!O1748</f>
        <v>0</v>
      </c>
      <c r="Y1751" s="253">
        <f>작성용!P1748</f>
        <v>0</v>
      </c>
      <c r="Z1751" s="253">
        <f>작성용!Q1748</f>
        <v>0</v>
      </c>
      <c r="AA1751" s="252" t="str">
        <f>작성용!AJ1748</f>
        <v>-</v>
      </c>
      <c r="AB1751" s="252">
        <f>작성용!AB1748</f>
        <v>0</v>
      </c>
    </row>
    <row r="1752" spans="1:28" s="12" customFormat="1" ht="16.5" hidden="1" customHeight="1" x14ac:dyDescent="0.3">
      <c r="A1752" s="54">
        <f>작성용!AL1749</f>
        <v>1748</v>
      </c>
      <c r="B1752" s="264" t="str">
        <f>작성용!AI1749</f>
        <v>-</v>
      </c>
      <c r="C1752" s="252" t="str">
        <f>작성용!AK1749</f>
        <v>기초자산</v>
      </c>
      <c r="D1752" s="265" t="str">
        <f>작성용!T1749</f>
        <v>사립학교교직원연금공단펀드(기초자산)</v>
      </c>
      <c r="E1752" s="253" t="str">
        <f>작성용!B1749</f>
        <v>스틱스페셜시츄에이션제2호사모투자</v>
      </c>
      <c r="F1752" s="253" t="str">
        <f>작성용!C1749</f>
        <v>재평가</v>
      </c>
      <c r="G1752" s="253" t="str">
        <f>작성용!D1749</f>
        <v>롯데이엠글로벌(구,아이엠지테크놀로지)</v>
      </c>
      <c r="H1752" s="266">
        <f>작성용!E1749</f>
        <v>1101117919553</v>
      </c>
      <c r="I1752" s="253" t="str">
        <f>작성용!F1749</f>
        <v>D03</v>
      </c>
      <c r="J1752" s="253">
        <f>작성용!G1749</f>
        <v>0</v>
      </c>
      <c r="K1752" s="253" t="str">
        <f>작성용!H1749</f>
        <v>-</v>
      </c>
      <c r="L1752" s="253" t="str">
        <f>작성용!N1749</f>
        <v xml:space="preserve">분기 </v>
      </c>
      <c r="M1752" s="265" t="str">
        <f>작성용!U1749</f>
        <v>2024.09.30</v>
      </c>
      <c r="N1752" s="265">
        <f>작성용!V1749</f>
        <v>45643</v>
      </c>
      <c r="O1752" s="265" t="str">
        <f>작성용!W1749</f>
        <v>보고서제공X</v>
      </c>
      <c r="P1752" s="265" t="str">
        <f>작성용!X1749</f>
        <v>-</v>
      </c>
      <c r="Q1752" s="253" t="str">
        <f>작성용!AD1749</f>
        <v>김예림</v>
      </c>
      <c r="R1752" s="267">
        <f>작성용!AE1749</f>
        <v>0</v>
      </c>
      <c r="S1752" s="253" t="str">
        <f>작성용!AF1749</f>
        <v>김예림</v>
      </c>
      <c r="T1752" s="268" t="str">
        <f>작성용!AG1749</f>
        <v>-</v>
      </c>
      <c r="U1752" s="268" t="str">
        <f>작성용!AH1749</f>
        <v>-</v>
      </c>
      <c r="V1752" s="252">
        <f>작성용!AA1749</f>
        <v>202411</v>
      </c>
      <c r="W1752" s="253" t="str">
        <f>작성용!AC1749</f>
        <v>[6]기타기관펀드(기초자산)</v>
      </c>
      <c r="X1752" s="253">
        <f>작성용!O1749</f>
        <v>0</v>
      </c>
      <c r="Y1752" s="253">
        <f>작성용!P1749</f>
        <v>0</v>
      </c>
      <c r="Z1752" s="253">
        <f>작성용!Q1749</f>
        <v>0</v>
      </c>
      <c r="AA1752" s="252" t="str">
        <f>작성용!AJ1749</f>
        <v>-</v>
      </c>
      <c r="AB1752" s="252">
        <f>작성용!AB1749</f>
        <v>0</v>
      </c>
    </row>
    <row r="1753" spans="1:28" s="12" customFormat="1" ht="16.5" hidden="1" customHeight="1" x14ac:dyDescent="0.3">
      <c r="A1753" s="54">
        <f>작성용!AL1750</f>
        <v>1749</v>
      </c>
      <c r="B1753" s="264" t="str">
        <f>작성용!AI1750</f>
        <v>-</v>
      </c>
      <c r="C1753" s="252" t="str">
        <f>작성용!AK1750</f>
        <v>기초자산</v>
      </c>
      <c r="D1753" s="265" t="str">
        <f>작성용!T1750</f>
        <v>사립학교교직원연금공단펀드(기초자산)</v>
      </c>
      <c r="E1753" s="253" t="str">
        <f>작성용!B1750</f>
        <v>스틱스페셜시츄에이션제2호사모투자</v>
      </c>
      <c r="F1753" s="253" t="str">
        <f>작성용!C1750</f>
        <v>재평가</v>
      </c>
      <c r="G1753" s="253" t="str">
        <f>작성용!D1750</f>
        <v>롯데이엠글로벌(구,아이엠지테크놀로지)</v>
      </c>
      <c r="H1753" s="266">
        <f>작성용!E1750</f>
        <v>1101117919553</v>
      </c>
      <c r="I1753" s="253" t="str">
        <f>작성용!F1750</f>
        <v>A01</v>
      </c>
      <c r="J1753" s="253">
        <f>작성용!G1750</f>
        <v>0</v>
      </c>
      <c r="K1753" s="253" t="str">
        <f>작성용!H1750</f>
        <v>-</v>
      </c>
      <c r="L1753" s="253" t="str">
        <f>작성용!N1750</f>
        <v xml:space="preserve">분기 </v>
      </c>
      <c r="M1753" s="265" t="str">
        <f>작성용!U1750</f>
        <v>2024.09.30</v>
      </c>
      <c r="N1753" s="265">
        <f>작성용!V1750</f>
        <v>45643</v>
      </c>
      <c r="O1753" s="265" t="str">
        <f>작성용!W1750</f>
        <v>보고서제공X</v>
      </c>
      <c r="P1753" s="265" t="str">
        <f>작성용!X1750</f>
        <v>-</v>
      </c>
      <c r="Q1753" s="253" t="str">
        <f>작성용!AD1750</f>
        <v>김예림</v>
      </c>
      <c r="R1753" s="267">
        <f>작성용!AE1750</f>
        <v>0.4</v>
      </c>
      <c r="S1753" s="253" t="str">
        <f>작성용!AF1750</f>
        <v>김예림</v>
      </c>
      <c r="T1753" s="268" t="str">
        <f>작성용!AG1750</f>
        <v>-</v>
      </c>
      <c r="U1753" s="268" t="str">
        <f>작성용!AH1750</f>
        <v>-</v>
      </c>
      <c r="V1753" s="252">
        <f>작성용!AA1750</f>
        <v>202411</v>
      </c>
      <c r="W1753" s="253" t="str">
        <f>작성용!AC1750</f>
        <v>[6]기타기관펀드(기초자산)</v>
      </c>
      <c r="X1753" s="253">
        <f>작성용!O1750</f>
        <v>0</v>
      </c>
      <c r="Y1753" s="253">
        <f>작성용!P1750</f>
        <v>0</v>
      </c>
      <c r="Z1753" s="253">
        <f>작성용!Q1750</f>
        <v>0</v>
      </c>
      <c r="AA1753" s="252" t="str">
        <f>작성용!AJ1750</f>
        <v>-</v>
      </c>
      <c r="AB1753" s="252">
        <f>작성용!AB1750</f>
        <v>0</v>
      </c>
    </row>
    <row r="1754" spans="1:28" s="12" customFormat="1" ht="16.5" hidden="1" customHeight="1" x14ac:dyDescent="0.3">
      <c r="A1754" s="54">
        <f>작성용!AL1751</f>
        <v>1750</v>
      </c>
      <c r="B1754" s="264" t="str">
        <f>작성용!AI1751</f>
        <v>-</v>
      </c>
      <c r="C1754" s="252" t="str">
        <f>작성용!AK1751</f>
        <v>기초자산</v>
      </c>
      <c r="D1754" s="265" t="str">
        <f>작성용!T1751</f>
        <v>사립학교교직원연금공단펀드(기초자산)</v>
      </c>
      <c r="E1754" s="253" t="str">
        <f>작성용!B1751</f>
        <v>스틱스페셜시츄에이션제2호사모투자</v>
      </c>
      <c r="F1754" s="253" t="str">
        <f>작성용!C1751</f>
        <v>재평가</v>
      </c>
      <c r="G1754" s="253" t="str">
        <f>작성용!D1751</f>
        <v>LOTTE EM EUROPE S.a r.l.(구,IME Technology)</v>
      </c>
      <c r="H1754" s="266" t="str">
        <f>작성용!E1751</f>
        <v>KBP2022030093</v>
      </c>
      <c r="I1754" s="253" t="str">
        <f>작성용!F1751</f>
        <v>A01</v>
      </c>
      <c r="J1754" s="253">
        <f>작성용!G1751</f>
        <v>0</v>
      </c>
      <c r="K1754" s="253" t="str">
        <f>작성용!H1751</f>
        <v>-</v>
      </c>
      <c r="L1754" s="253" t="str">
        <f>작성용!N1751</f>
        <v xml:space="preserve">분기 </v>
      </c>
      <c r="M1754" s="265" t="str">
        <f>작성용!U1751</f>
        <v>2024.09.30</v>
      </c>
      <c r="N1754" s="265">
        <f>작성용!V1751</f>
        <v>45643</v>
      </c>
      <c r="O1754" s="265" t="str">
        <f>작성용!W1751</f>
        <v>보고서제공X</v>
      </c>
      <c r="P1754" s="265" t="str">
        <f>작성용!X1751</f>
        <v>-</v>
      </c>
      <c r="Q1754" s="253" t="str">
        <f>작성용!AD1751</f>
        <v>유재호</v>
      </c>
      <c r="R1754" s="267">
        <f>작성용!AE1751</f>
        <v>0</v>
      </c>
      <c r="S1754" s="253" t="str">
        <f>작성용!AF1751</f>
        <v>유재호</v>
      </c>
      <c r="T1754" s="268" t="str">
        <f>작성용!AG1751</f>
        <v>-</v>
      </c>
      <c r="U1754" s="268" t="str">
        <f>작성용!AH1751</f>
        <v>-</v>
      </c>
      <c r="V1754" s="252">
        <f>작성용!AA1751</f>
        <v>202411</v>
      </c>
      <c r="W1754" s="253" t="str">
        <f>작성용!AC1751</f>
        <v>[6]기타기관펀드(기초자산)</v>
      </c>
      <c r="X1754" s="253">
        <f>작성용!O1751</f>
        <v>0</v>
      </c>
      <c r="Y1754" s="253">
        <f>작성용!P1751</f>
        <v>0</v>
      </c>
      <c r="Z1754" s="253">
        <f>작성용!Q1751</f>
        <v>0</v>
      </c>
      <c r="AA1754" s="252" t="str">
        <f>작성용!AJ1751</f>
        <v>-</v>
      </c>
      <c r="AB1754" s="252">
        <f>작성용!AB1751</f>
        <v>0</v>
      </c>
    </row>
    <row r="1755" spans="1:28" s="12" customFormat="1" ht="16.5" hidden="1" customHeight="1" x14ac:dyDescent="0.3">
      <c r="A1755" s="54">
        <f>작성용!AL1752</f>
        <v>1751</v>
      </c>
      <c r="B1755" s="264" t="str">
        <f>작성용!AI1752</f>
        <v>-</v>
      </c>
      <c r="C1755" s="252" t="str">
        <f>작성용!AK1752</f>
        <v>기초자산</v>
      </c>
      <c r="D1755" s="265" t="str">
        <f>작성용!T1752</f>
        <v>사립학교교직원연금공단펀드(기초자산)</v>
      </c>
      <c r="E1755" s="253" t="str">
        <f>작성용!B1752</f>
        <v>스틱스페셜시츄에이션제2호사모투자</v>
      </c>
      <c r="F1755" s="253" t="str">
        <f>작성용!C1752</f>
        <v>재평가</v>
      </c>
      <c r="G1755" s="253" t="str">
        <f>작성용!D1752</f>
        <v>뮤직카우</v>
      </c>
      <c r="H1755" s="266">
        <f>작성용!E1752</f>
        <v>1101116002010</v>
      </c>
      <c r="I1755" s="253" t="str">
        <f>작성용!F1752</f>
        <v>A01</v>
      </c>
      <c r="J1755" s="253">
        <f>작성용!G1752</f>
        <v>0</v>
      </c>
      <c r="K1755" s="253" t="str">
        <f>작성용!H1752</f>
        <v>-</v>
      </c>
      <c r="L1755" s="253" t="str">
        <f>작성용!N1752</f>
        <v xml:space="preserve">분기 </v>
      </c>
      <c r="M1755" s="265" t="str">
        <f>작성용!U1752</f>
        <v>2024.09.30</v>
      </c>
      <c r="N1755" s="265">
        <f>작성용!V1752</f>
        <v>45643</v>
      </c>
      <c r="O1755" s="265" t="str">
        <f>작성용!W1752</f>
        <v>보고서제공X</v>
      </c>
      <c r="P1755" s="265" t="str">
        <f>작성용!X1752</f>
        <v>-</v>
      </c>
      <c r="Q1755" s="253" t="str">
        <f>작성용!AD1752</f>
        <v>김에스더</v>
      </c>
      <c r="R1755" s="267">
        <f>작성용!AE1752</f>
        <v>0.4</v>
      </c>
      <c r="S1755" s="253" t="str">
        <f>작성용!AF1752</f>
        <v>김에스더</v>
      </c>
      <c r="T1755" s="268" t="str">
        <f>작성용!AG1752</f>
        <v>-</v>
      </c>
      <c r="U1755" s="268" t="str">
        <f>작성용!AH1752</f>
        <v>-</v>
      </c>
      <c r="V1755" s="252">
        <f>작성용!AA1752</f>
        <v>202411</v>
      </c>
      <c r="W1755" s="253" t="str">
        <f>작성용!AC1752</f>
        <v>[6]기타기관펀드(기초자산)</v>
      </c>
      <c r="X1755" s="253">
        <f>작성용!O1752</f>
        <v>0</v>
      </c>
      <c r="Y1755" s="253">
        <f>작성용!P1752</f>
        <v>0</v>
      </c>
      <c r="Z1755" s="253">
        <f>작성용!Q1752</f>
        <v>0</v>
      </c>
      <c r="AA1755" s="252" t="str">
        <f>작성용!AJ1752</f>
        <v>-</v>
      </c>
      <c r="AB1755" s="252">
        <f>작성용!AB1752</f>
        <v>0</v>
      </c>
    </row>
    <row r="1756" spans="1:28" s="12" customFormat="1" ht="16.5" hidden="1" customHeight="1" x14ac:dyDescent="0.3">
      <c r="A1756" s="54">
        <f>작성용!AL1753</f>
        <v>1752</v>
      </c>
      <c r="B1756" s="264" t="str">
        <f>작성용!AI1753</f>
        <v>-</v>
      </c>
      <c r="C1756" s="252" t="str">
        <f>작성용!AK1753</f>
        <v>기초자산</v>
      </c>
      <c r="D1756" s="265" t="str">
        <f>작성용!T1753</f>
        <v>사립학교교직원연금공단펀드(기초자산)</v>
      </c>
      <c r="E1756" s="253" t="str">
        <f>작성용!B1753</f>
        <v>스틱스페셜시츄에이션제2호사모투자</v>
      </c>
      <c r="F1756" s="253" t="str">
        <f>작성용!C1753</f>
        <v>재평가</v>
      </c>
      <c r="G1756" s="253" t="str">
        <f>작성용!D1753</f>
        <v>알스퀘어(구,부동산다이렉트)</v>
      </c>
      <c r="H1756" s="266">
        <f>작성용!E1753</f>
        <v>1101114211209</v>
      </c>
      <c r="I1756" s="253" t="str">
        <f>작성용!F1753</f>
        <v>A01</v>
      </c>
      <c r="J1756" s="253">
        <f>작성용!G1753</f>
        <v>0</v>
      </c>
      <c r="K1756" s="253" t="str">
        <f>작성용!H1753</f>
        <v>-</v>
      </c>
      <c r="L1756" s="253" t="str">
        <f>작성용!N1753</f>
        <v xml:space="preserve">분기 </v>
      </c>
      <c r="M1756" s="265" t="str">
        <f>작성용!U1753</f>
        <v>2024.09.30</v>
      </c>
      <c r="N1756" s="265">
        <f>작성용!V1753</f>
        <v>45643</v>
      </c>
      <c r="O1756" s="265" t="str">
        <f>작성용!W1753</f>
        <v>보고서제공X</v>
      </c>
      <c r="P1756" s="265" t="str">
        <f>작성용!X1753</f>
        <v>-</v>
      </c>
      <c r="Q1756" s="253" t="str">
        <f>작성용!AD1753</f>
        <v>이진주</v>
      </c>
      <c r="R1756" s="267">
        <f>작성용!AE1753</f>
        <v>0.4</v>
      </c>
      <c r="S1756" s="253" t="str">
        <f>작성용!AF1753</f>
        <v>이진주</v>
      </c>
      <c r="T1756" s="268" t="str">
        <f>작성용!AG1753</f>
        <v>-</v>
      </c>
      <c r="U1756" s="268" t="str">
        <f>작성용!AH1753</f>
        <v>-</v>
      </c>
      <c r="V1756" s="252">
        <f>작성용!AA1753</f>
        <v>202411</v>
      </c>
      <c r="W1756" s="253" t="str">
        <f>작성용!AC1753</f>
        <v>[6]기타기관펀드(기초자산)</v>
      </c>
      <c r="X1756" s="253">
        <f>작성용!O1753</f>
        <v>0</v>
      </c>
      <c r="Y1756" s="253">
        <f>작성용!P1753</f>
        <v>0</v>
      </c>
      <c r="Z1756" s="253">
        <f>작성용!Q1753</f>
        <v>0</v>
      </c>
      <c r="AA1756" s="252" t="str">
        <f>작성용!AJ1753</f>
        <v>-</v>
      </c>
      <c r="AB1756" s="252">
        <f>작성용!AB1753</f>
        <v>0</v>
      </c>
    </row>
    <row r="1757" spans="1:28" s="12" customFormat="1" ht="16.5" hidden="1" customHeight="1" x14ac:dyDescent="0.3">
      <c r="A1757" s="54">
        <f>작성용!AL1754</f>
        <v>1753</v>
      </c>
      <c r="B1757" s="264" t="str">
        <f>작성용!AI1754</f>
        <v>-</v>
      </c>
      <c r="C1757" s="252" t="str">
        <f>작성용!AK1754</f>
        <v>기초자산</v>
      </c>
      <c r="D1757" s="265" t="str">
        <f>작성용!T1754</f>
        <v>사립학교교직원연금공단펀드(기초자산)</v>
      </c>
      <c r="E1757" s="253" t="str">
        <f>작성용!B1754</f>
        <v>스틱스페셜시츄에이션제2호사모투자</v>
      </c>
      <c r="F1757" s="253" t="str">
        <f>작성용!C1754</f>
        <v>재평가</v>
      </c>
      <c r="G1757" s="253" t="str">
        <f>작성용!D1754</f>
        <v>알스퀘어(구,부동산다이렉트)</v>
      </c>
      <c r="H1757" s="266">
        <f>작성용!E1754</f>
        <v>1101114211209</v>
      </c>
      <c r="I1757" s="253" t="str">
        <f>작성용!F1754</f>
        <v>A07</v>
      </c>
      <c r="J1757" s="253">
        <f>작성용!G1754</f>
        <v>1</v>
      </c>
      <c r="K1757" s="253" t="str">
        <f>작성용!H1754</f>
        <v>-</v>
      </c>
      <c r="L1757" s="253" t="str">
        <f>작성용!N1754</f>
        <v xml:space="preserve">분기 </v>
      </c>
      <c r="M1757" s="265" t="str">
        <f>작성용!U1754</f>
        <v>2024.09.30</v>
      </c>
      <c r="N1757" s="265">
        <f>작성용!V1754</f>
        <v>45643</v>
      </c>
      <c r="O1757" s="265" t="str">
        <f>작성용!W1754</f>
        <v>보고서제공X</v>
      </c>
      <c r="P1757" s="265" t="str">
        <f>작성용!X1754</f>
        <v>-</v>
      </c>
      <c r="Q1757" s="253" t="str">
        <f>작성용!AD1754</f>
        <v>이진주</v>
      </c>
      <c r="R1757" s="267">
        <f>작성용!AE1754</f>
        <v>0</v>
      </c>
      <c r="S1757" s="253" t="str">
        <f>작성용!AF1754</f>
        <v>이진주</v>
      </c>
      <c r="T1757" s="268" t="str">
        <f>작성용!AG1754</f>
        <v>-</v>
      </c>
      <c r="U1757" s="268" t="str">
        <f>작성용!AH1754</f>
        <v>-</v>
      </c>
      <c r="V1757" s="252">
        <f>작성용!AA1754</f>
        <v>202411</v>
      </c>
      <c r="W1757" s="253" t="str">
        <f>작성용!AC1754</f>
        <v>[6]기타기관펀드(기초자산)</v>
      </c>
      <c r="X1757" s="253">
        <f>작성용!O1754</f>
        <v>0</v>
      </c>
      <c r="Y1757" s="253">
        <f>작성용!P1754</f>
        <v>0</v>
      </c>
      <c r="Z1757" s="253">
        <f>작성용!Q1754</f>
        <v>0</v>
      </c>
      <c r="AA1757" s="252" t="str">
        <f>작성용!AJ1754</f>
        <v>-</v>
      </c>
      <c r="AB1757" s="252">
        <f>작성용!AB1754</f>
        <v>0</v>
      </c>
    </row>
    <row r="1758" spans="1:28" s="12" customFormat="1" ht="16.5" hidden="1" customHeight="1" x14ac:dyDescent="0.3">
      <c r="A1758" s="54">
        <f>작성용!AL1755</f>
        <v>1754</v>
      </c>
      <c r="B1758" s="264" t="str">
        <f>작성용!AI1755</f>
        <v>24년 4분기 평가예정</v>
      </c>
      <c r="C1758" s="252" t="str">
        <f>작성용!AK1755</f>
        <v>기초자산</v>
      </c>
      <c r="D1758" s="265" t="str">
        <f>작성용!T1755</f>
        <v>사립학교교직원연금공단펀드(기초자산)</v>
      </c>
      <c r="E1758" s="253" t="str">
        <f>작성용!B1755</f>
        <v>스틱스페셜시츄에이션제2호사모투자</v>
      </c>
      <c r="F1758" s="253" t="str">
        <f>작성용!C1755</f>
        <v>재평가</v>
      </c>
      <c r="G1758" s="253" t="str">
        <f>작성용!D1755</f>
        <v>휴맥스모빌리티</v>
      </c>
      <c r="H1758" s="266">
        <f>작성용!E1755</f>
        <v>1101115944312</v>
      </c>
      <c r="I1758" s="253" t="str">
        <f>작성용!F1755</f>
        <v>A07</v>
      </c>
      <c r="J1758" s="253">
        <f>작성용!G1755</f>
        <v>3</v>
      </c>
      <c r="K1758" s="253" t="str">
        <f>작성용!H1755</f>
        <v>-</v>
      </c>
      <c r="L1758" s="253" t="str">
        <f>작성용!N1755</f>
        <v xml:space="preserve">분기 </v>
      </c>
      <c r="M1758" s="265" t="str">
        <f>작성용!U1755</f>
        <v>2024.09.30</v>
      </c>
      <c r="N1758" s="265">
        <f>작성용!V1755</f>
        <v>45643</v>
      </c>
      <c r="O1758" s="265" t="str">
        <f>작성용!W1755</f>
        <v>보고서제공X</v>
      </c>
      <c r="P1758" s="265" t="str">
        <f>작성용!X1755</f>
        <v>-</v>
      </c>
      <c r="Q1758" s="253" t="str">
        <f>작성용!AD1755</f>
        <v>강성은</v>
      </c>
      <c r="R1758" s="267">
        <f>작성용!AE1755</f>
        <v>0</v>
      </c>
      <c r="S1758" s="253" t="str">
        <f>작성용!AF1755</f>
        <v>강성은</v>
      </c>
      <c r="T1758" s="268" t="str">
        <f>작성용!AG1755</f>
        <v>-</v>
      </c>
      <c r="U1758" s="268" t="str">
        <f>작성용!AH1755</f>
        <v>-</v>
      </c>
      <c r="V1758" s="252">
        <f>작성용!AA1755</f>
        <v>202411</v>
      </c>
      <c r="W1758" s="253" t="str">
        <f>작성용!AC1755</f>
        <v>[6]기타기관펀드(기초자산)</v>
      </c>
      <c r="X1758" s="253">
        <f>작성용!O1755</f>
        <v>0</v>
      </c>
      <c r="Y1758" s="253">
        <f>작성용!P1755</f>
        <v>0</v>
      </c>
      <c r="Z1758" s="253">
        <f>작성용!Q1755</f>
        <v>0</v>
      </c>
      <c r="AA1758" s="252" t="str">
        <f>작성용!AJ1755</f>
        <v>-</v>
      </c>
      <c r="AB1758" s="252">
        <f>작성용!AB1755</f>
        <v>0</v>
      </c>
    </row>
    <row r="1759" spans="1:28" s="12" customFormat="1" ht="16.5" hidden="1" customHeight="1" x14ac:dyDescent="0.3">
      <c r="A1759" s="54">
        <f>작성용!AL1756</f>
        <v>1755</v>
      </c>
      <c r="B1759" s="264" t="str">
        <f>작성용!AI1756</f>
        <v>24년 4분기 평가예정</v>
      </c>
      <c r="C1759" s="252" t="str">
        <f>작성용!AK1756</f>
        <v>기초자산</v>
      </c>
      <c r="D1759" s="265" t="str">
        <f>작성용!T1756</f>
        <v>사립학교교직원연금공단펀드(기초자산)</v>
      </c>
      <c r="E1759" s="253" t="str">
        <f>작성용!B1756</f>
        <v>스틱스페셜시츄에이션제2호사모투자</v>
      </c>
      <c r="F1759" s="253" t="str">
        <f>작성용!C1756</f>
        <v>재평가</v>
      </c>
      <c r="G1759" s="253" t="str">
        <f>작성용!D1756</f>
        <v>휴맥스모빌리티</v>
      </c>
      <c r="H1759" s="266">
        <f>작성용!E1756</f>
        <v>1101115944312</v>
      </c>
      <c r="I1759" s="253" t="str">
        <f>작성용!F1756</f>
        <v>D02</v>
      </c>
      <c r="J1759" s="253">
        <f>작성용!G1756</f>
        <v>2</v>
      </c>
      <c r="K1759" s="253" t="str">
        <f>작성용!H1756</f>
        <v>-</v>
      </c>
      <c r="L1759" s="253" t="str">
        <f>작성용!N1756</f>
        <v xml:space="preserve">분기 </v>
      </c>
      <c r="M1759" s="265" t="str">
        <f>작성용!U1756</f>
        <v>2024.09.30</v>
      </c>
      <c r="N1759" s="265">
        <f>작성용!V1756</f>
        <v>45643</v>
      </c>
      <c r="O1759" s="265" t="str">
        <f>작성용!W1756</f>
        <v>보고서제공X</v>
      </c>
      <c r="P1759" s="265" t="str">
        <f>작성용!X1756</f>
        <v>-</v>
      </c>
      <c r="Q1759" s="253" t="str">
        <f>작성용!AD1756</f>
        <v>강성은</v>
      </c>
      <c r="R1759" s="267">
        <f>작성용!AE1756</f>
        <v>0</v>
      </c>
      <c r="S1759" s="253" t="str">
        <f>작성용!AF1756</f>
        <v>강성은</v>
      </c>
      <c r="T1759" s="268" t="str">
        <f>작성용!AG1756</f>
        <v>-</v>
      </c>
      <c r="U1759" s="268" t="str">
        <f>작성용!AH1756</f>
        <v>-</v>
      </c>
      <c r="V1759" s="252">
        <f>작성용!AA1756</f>
        <v>202411</v>
      </c>
      <c r="W1759" s="253" t="str">
        <f>작성용!AC1756</f>
        <v>[6]기타기관펀드(기초자산)</v>
      </c>
      <c r="X1759" s="253">
        <f>작성용!O1756</f>
        <v>0</v>
      </c>
      <c r="Y1759" s="253">
        <f>작성용!P1756</f>
        <v>0</v>
      </c>
      <c r="Z1759" s="253">
        <f>작성용!Q1756</f>
        <v>0</v>
      </c>
      <c r="AA1759" s="252" t="str">
        <f>작성용!AJ1756</f>
        <v>-</v>
      </c>
      <c r="AB1759" s="252">
        <f>작성용!AB1756</f>
        <v>0</v>
      </c>
    </row>
    <row r="1760" spans="1:28" s="12" customFormat="1" ht="16.5" hidden="1" customHeight="1" x14ac:dyDescent="0.3">
      <c r="A1760" s="54">
        <f>작성용!AL1757</f>
        <v>1756</v>
      </c>
      <c r="B1760" s="264" t="str">
        <f>작성용!AI1757</f>
        <v>-</v>
      </c>
      <c r="C1760" s="252" t="str">
        <f>작성용!AK1757</f>
        <v>기초자산</v>
      </c>
      <c r="D1760" s="265" t="str">
        <f>작성용!T1757</f>
        <v>사립학교교직원연금공단펀드(기초자산)</v>
      </c>
      <c r="E1760" s="253" t="str">
        <f>작성용!B1757</f>
        <v>스틱스페셜시츄에이션제2호사모투자</v>
      </c>
      <c r="F1760" s="253" t="str">
        <f>작성용!C1757</f>
        <v>재평가</v>
      </c>
      <c r="G1760" s="253" t="str">
        <f>작성용!D1757</f>
        <v>채비(구,대영채비)</v>
      </c>
      <c r="H1760" s="266">
        <f>작성용!E1757</f>
        <v>1701110604795</v>
      </c>
      <c r="I1760" s="253" t="str">
        <f>작성용!F1757</f>
        <v>A07</v>
      </c>
      <c r="J1760" s="253">
        <f>작성용!G1757</f>
        <v>1</v>
      </c>
      <c r="K1760" s="253" t="str">
        <f>작성용!H1757</f>
        <v>-</v>
      </c>
      <c r="L1760" s="253" t="str">
        <f>작성용!N1757</f>
        <v xml:space="preserve">분기 </v>
      </c>
      <c r="M1760" s="265" t="str">
        <f>작성용!U1757</f>
        <v>2024.09.30</v>
      </c>
      <c r="N1760" s="265">
        <f>작성용!V1757</f>
        <v>45643</v>
      </c>
      <c r="O1760" s="265" t="str">
        <f>작성용!W1757</f>
        <v>보고서제공X</v>
      </c>
      <c r="P1760" s="265" t="str">
        <f>작성용!X1757</f>
        <v>-</v>
      </c>
      <c r="Q1760" s="253" t="str">
        <f>작성용!AD1757</f>
        <v>김수현</v>
      </c>
      <c r="R1760" s="267">
        <f>작성용!AE1757</f>
        <v>0</v>
      </c>
      <c r="S1760" s="253" t="str">
        <f>작성용!AF1757</f>
        <v>김수현</v>
      </c>
      <c r="T1760" s="268" t="str">
        <f>작성용!AG1757</f>
        <v>-</v>
      </c>
      <c r="U1760" s="268" t="str">
        <f>작성용!AH1757</f>
        <v>-</v>
      </c>
      <c r="V1760" s="252">
        <f>작성용!AA1757</f>
        <v>202411</v>
      </c>
      <c r="W1760" s="253" t="str">
        <f>작성용!AC1757</f>
        <v>[6]기타기관펀드(기초자산)</v>
      </c>
      <c r="X1760" s="253">
        <f>작성용!O1757</f>
        <v>0</v>
      </c>
      <c r="Y1760" s="253">
        <f>작성용!P1757</f>
        <v>0</v>
      </c>
      <c r="Z1760" s="253">
        <f>작성용!Q1757</f>
        <v>0</v>
      </c>
      <c r="AA1760" s="252" t="str">
        <f>작성용!AJ1757</f>
        <v>-</v>
      </c>
      <c r="AB1760" s="252">
        <f>작성용!AB1757</f>
        <v>0</v>
      </c>
    </row>
    <row r="1761" spans="1:28" s="12" customFormat="1" ht="16.5" hidden="1" customHeight="1" x14ac:dyDescent="0.3">
      <c r="A1761" s="54">
        <f>작성용!AL1758</f>
        <v>1757</v>
      </c>
      <c r="B1761" s="264" t="str">
        <f>작성용!AI1758</f>
        <v>-</v>
      </c>
      <c r="C1761" s="252" t="str">
        <f>작성용!AK1758</f>
        <v>기초자산</v>
      </c>
      <c r="D1761" s="265" t="str">
        <f>작성용!T1758</f>
        <v>사립학교교직원연금공단펀드(기초자산)</v>
      </c>
      <c r="E1761" s="253" t="str">
        <f>작성용!B1758</f>
        <v>KTBN16호벤처투자조합</v>
      </c>
      <c r="F1761" s="253" t="str">
        <f>작성용!C1758</f>
        <v>재평가</v>
      </c>
      <c r="G1761" s="253" t="str">
        <f>작성용!D1758</f>
        <v>에피바이오텍(구,스템모어)</v>
      </c>
      <c r="H1761" s="266">
        <f>작성용!E1758</f>
        <v>1201110795817</v>
      </c>
      <c r="I1761" s="253" t="str">
        <f>작성용!F1758</f>
        <v>A07</v>
      </c>
      <c r="J1761" s="253">
        <f>작성용!G1758</f>
        <v>0</v>
      </c>
      <c r="K1761" s="253" t="str">
        <f>작성용!H1758</f>
        <v>-</v>
      </c>
      <c r="L1761" s="253" t="str">
        <f>작성용!N1758</f>
        <v xml:space="preserve">분기 </v>
      </c>
      <c r="M1761" s="265" t="str">
        <f>작성용!U1758</f>
        <v>2024.09.30</v>
      </c>
      <c r="N1761" s="265">
        <f>작성용!V1758</f>
        <v>45643</v>
      </c>
      <c r="O1761" s="265" t="str">
        <f>작성용!W1758</f>
        <v>보고서제공X</v>
      </c>
      <c r="P1761" s="265" t="str">
        <f>작성용!X1758</f>
        <v>-</v>
      </c>
      <c r="Q1761" s="253" t="str">
        <f>작성용!AD1758</f>
        <v>서경덕</v>
      </c>
      <c r="R1761" s="267">
        <f>작성용!AE1758</f>
        <v>0.4</v>
      </c>
      <c r="S1761" s="253" t="str">
        <f>작성용!AF1758</f>
        <v>서경덕</v>
      </c>
      <c r="T1761" s="268" t="str">
        <f>작성용!AG1758</f>
        <v>-</v>
      </c>
      <c r="U1761" s="268" t="str">
        <f>작성용!AH1758</f>
        <v>-</v>
      </c>
      <c r="V1761" s="252">
        <f>작성용!AA1758</f>
        <v>202411</v>
      </c>
      <c r="W1761" s="253" t="str">
        <f>작성용!AC1758</f>
        <v>[6]기타기관펀드(기초자산)</v>
      </c>
      <c r="X1761" s="253">
        <f>작성용!O1758</f>
        <v>0</v>
      </c>
      <c r="Y1761" s="253">
        <f>작성용!P1758</f>
        <v>0</v>
      </c>
      <c r="Z1761" s="253">
        <f>작성용!Q1758</f>
        <v>0</v>
      </c>
      <c r="AA1761" s="252" t="str">
        <f>작성용!AJ1758</f>
        <v>-</v>
      </c>
      <c r="AB1761" s="252">
        <f>작성용!AB1758</f>
        <v>0</v>
      </c>
    </row>
    <row r="1762" spans="1:28" s="12" customFormat="1" ht="16.5" hidden="1" customHeight="1" x14ac:dyDescent="0.3">
      <c r="A1762" s="54">
        <f>작성용!AL1759</f>
        <v>1758</v>
      </c>
      <c r="B1762" s="264" t="str">
        <f>작성용!AI1759</f>
        <v>-</v>
      </c>
      <c r="C1762" s="252" t="str">
        <f>작성용!AK1759</f>
        <v>기초자산</v>
      </c>
      <c r="D1762" s="265" t="str">
        <f>작성용!T1759</f>
        <v>사립학교교직원연금공단펀드(기초자산)</v>
      </c>
      <c r="E1762" s="253" t="str">
        <f>작성용!B1759</f>
        <v>KTBN16호벤처투자조합</v>
      </c>
      <c r="F1762" s="253" t="str">
        <f>작성용!C1759</f>
        <v>재평가</v>
      </c>
      <c r="G1762" s="253" t="str">
        <f>작성용!D1759</f>
        <v>에피바이오텍(구,스템모어)</v>
      </c>
      <c r="H1762" s="266">
        <f>작성용!E1759</f>
        <v>1201110795817</v>
      </c>
      <c r="I1762" s="253" t="str">
        <f>작성용!F1759</f>
        <v>A01</v>
      </c>
      <c r="J1762" s="253">
        <f>작성용!G1759</f>
        <v>0</v>
      </c>
      <c r="K1762" s="253" t="str">
        <f>작성용!H1759</f>
        <v>-</v>
      </c>
      <c r="L1762" s="253" t="str">
        <f>작성용!N1759</f>
        <v xml:space="preserve">분기 </v>
      </c>
      <c r="M1762" s="265" t="str">
        <f>작성용!U1759</f>
        <v>2024.09.30</v>
      </c>
      <c r="N1762" s="265">
        <f>작성용!V1759</f>
        <v>45643</v>
      </c>
      <c r="O1762" s="265" t="str">
        <f>작성용!W1759</f>
        <v>보고서제공X</v>
      </c>
      <c r="P1762" s="265" t="str">
        <f>작성용!X1759</f>
        <v>-</v>
      </c>
      <c r="Q1762" s="253" t="str">
        <f>작성용!AD1759</f>
        <v>서경덕</v>
      </c>
      <c r="R1762" s="267">
        <f>작성용!AE1759</f>
        <v>0</v>
      </c>
      <c r="S1762" s="253" t="str">
        <f>작성용!AF1759</f>
        <v>서경덕</v>
      </c>
      <c r="T1762" s="268" t="str">
        <f>작성용!AG1759</f>
        <v>-</v>
      </c>
      <c r="U1762" s="268" t="str">
        <f>작성용!AH1759</f>
        <v>-</v>
      </c>
      <c r="V1762" s="252">
        <f>작성용!AA1759</f>
        <v>202411</v>
      </c>
      <c r="W1762" s="253" t="str">
        <f>작성용!AC1759</f>
        <v>[6]기타기관펀드(기초자산)</v>
      </c>
      <c r="X1762" s="253">
        <f>작성용!O1759</f>
        <v>0</v>
      </c>
      <c r="Y1762" s="253">
        <f>작성용!P1759</f>
        <v>0</v>
      </c>
      <c r="Z1762" s="253">
        <f>작성용!Q1759</f>
        <v>0</v>
      </c>
      <c r="AA1762" s="252" t="str">
        <f>작성용!AJ1759</f>
        <v>-</v>
      </c>
      <c r="AB1762" s="252">
        <f>작성용!AB1759</f>
        <v>0</v>
      </c>
    </row>
    <row r="1763" spans="1:28" s="12" customFormat="1" ht="16.5" hidden="1" customHeight="1" x14ac:dyDescent="0.3">
      <c r="A1763" s="54">
        <f>작성용!AL1760</f>
        <v>1759</v>
      </c>
      <c r="B1763" s="264" t="str">
        <f>작성용!AI1760</f>
        <v>-</v>
      </c>
      <c r="C1763" s="252" t="str">
        <f>작성용!AK1760</f>
        <v>기초자산</v>
      </c>
      <c r="D1763" s="265" t="str">
        <f>작성용!T1760</f>
        <v>사립학교교직원연금공단펀드(기초자산)</v>
      </c>
      <c r="E1763" s="253" t="str">
        <f>작성용!B1760</f>
        <v>KTBN16호벤처투자조합</v>
      </c>
      <c r="F1763" s="253" t="str">
        <f>작성용!C1760</f>
        <v>재평가</v>
      </c>
      <c r="G1763" s="253" t="str">
        <f>작성용!D1760</f>
        <v>엠모니터</v>
      </c>
      <c r="H1763" s="266">
        <f>작성용!E1760</f>
        <v>1701110534314</v>
      </c>
      <c r="I1763" s="253" t="str">
        <f>작성용!F1760</f>
        <v>A07</v>
      </c>
      <c r="J1763" s="253">
        <f>작성용!G1760</f>
        <v>0</v>
      </c>
      <c r="K1763" s="253" t="str">
        <f>작성용!H1760</f>
        <v>-</v>
      </c>
      <c r="L1763" s="253" t="str">
        <f>작성용!N1760</f>
        <v xml:space="preserve">분기 </v>
      </c>
      <c r="M1763" s="265" t="str">
        <f>작성용!U1760</f>
        <v>2024.09.30</v>
      </c>
      <c r="N1763" s="265">
        <f>작성용!V1760</f>
        <v>45643</v>
      </c>
      <c r="O1763" s="265" t="str">
        <f>작성용!W1760</f>
        <v>보고서제공X</v>
      </c>
      <c r="P1763" s="265" t="str">
        <f>작성용!X1760</f>
        <v>-</v>
      </c>
      <c r="Q1763" s="253" t="str">
        <f>작성용!AD1760</f>
        <v>이현승</v>
      </c>
      <c r="R1763" s="267">
        <f>작성용!AE1760</f>
        <v>0</v>
      </c>
      <c r="S1763" s="253" t="str">
        <f>작성용!AF1760</f>
        <v>이현승</v>
      </c>
      <c r="T1763" s="268" t="str">
        <f>작성용!AG1760</f>
        <v>-</v>
      </c>
      <c r="U1763" s="268" t="str">
        <f>작성용!AH1760</f>
        <v>-</v>
      </c>
      <c r="V1763" s="252">
        <f>작성용!AA1760</f>
        <v>202411</v>
      </c>
      <c r="W1763" s="253" t="str">
        <f>작성용!AC1760</f>
        <v>[6]기타기관펀드(기초자산)</v>
      </c>
      <c r="X1763" s="253">
        <f>작성용!O1760</f>
        <v>0</v>
      </c>
      <c r="Y1763" s="253">
        <f>작성용!P1760</f>
        <v>0</v>
      </c>
      <c r="Z1763" s="253">
        <f>작성용!Q1760</f>
        <v>0</v>
      </c>
      <c r="AA1763" s="252" t="str">
        <f>작성용!AJ1760</f>
        <v>-</v>
      </c>
      <c r="AB1763" s="252">
        <f>작성용!AB1760</f>
        <v>0</v>
      </c>
    </row>
    <row r="1764" spans="1:28" s="12" customFormat="1" ht="16.5" customHeight="1" x14ac:dyDescent="0.3">
      <c r="A1764" s="54">
        <f>작성용!AL918</f>
        <v>917</v>
      </c>
      <c r="B1764" s="55" t="str">
        <f>작성용!AI918</f>
        <v>체크리스트 송부 : 2024-06-12, 보고서 연말 제공</v>
      </c>
      <c r="C1764" s="56" t="str">
        <f>작성용!AK918</f>
        <v>개별종목</v>
      </c>
      <c r="D1764" s="57">
        <f>작성용!T918</f>
        <v>45594</v>
      </c>
      <c r="E1764" s="58" t="str">
        <f>작성용!B918</f>
        <v>무림캐피탈</v>
      </c>
      <c r="F1764" s="58" t="str">
        <f>작성용!C918</f>
        <v>재평가</v>
      </c>
      <c r="G1764" s="58" t="str">
        <f>작성용!D918</f>
        <v>유암코파인우드기업재무안정사모투자</v>
      </c>
      <c r="H1764" s="59">
        <f>작성용!E918</f>
        <v>1101130020931</v>
      </c>
      <c r="I1764" s="58" t="str">
        <f>작성용!F918</f>
        <v>B01</v>
      </c>
      <c r="J1764" s="58">
        <f>작성용!G918</f>
        <v>0</v>
      </c>
      <c r="K1764" s="58" t="str">
        <f>작성용!H918</f>
        <v>-</v>
      </c>
      <c r="L1764" s="58" t="str">
        <f>작성용!N918</f>
        <v xml:space="preserve">반기 </v>
      </c>
      <c r="M1764" s="57" t="str">
        <f>작성용!U918</f>
        <v>2024.11.30</v>
      </c>
      <c r="N1764" s="57">
        <f>작성용!V918</f>
        <v>45632</v>
      </c>
      <c r="O1764" s="57">
        <f>작성용!W918</f>
        <v>45639</v>
      </c>
      <c r="P1764" s="57" t="str">
        <f>작성용!X918</f>
        <v>-</v>
      </c>
      <c r="Q1764" s="58" t="str">
        <f>작성용!AD918</f>
        <v>채동우</v>
      </c>
      <c r="R1764" s="60">
        <f>작성용!AE918</f>
        <v>1</v>
      </c>
      <c r="S1764" s="58" t="str">
        <f>작성용!AF918</f>
        <v>채동우</v>
      </c>
      <c r="T1764" s="61" t="str">
        <f>작성용!AG918</f>
        <v>조현우</v>
      </c>
      <c r="U1764" s="61" t="str">
        <f>작성용!AH918</f>
        <v>조현우</v>
      </c>
      <c r="V1764" s="56">
        <f>작성용!AA918</f>
        <v>202411</v>
      </c>
      <c r="W1764" s="58" t="str">
        <f>작성용!AC918</f>
        <v>[Y]금융기관</v>
      </c>
      <c r="X1764" s="58" t="str">
        <f>작성용!O918</f>
        <v xml:space="preserve">이용석팀장,황혜진주임 </v>
      </c>
      <c r="Y1764" s="58" t="str">
        <f>작성용!P918</f>
        <v xml:space="preserve">02-3709-8860,010-5155-7551,02-3709-8811,010-5260-2103 </v>
      </c>
      <c r="Z1764" s="58" t="str">
        <f>작성용!Q918</f>
        <v xml:space="preserve">leeys@moorimcapital.co.kr; hyejin.h@moorimcapital.co.kr </v>
      </c>
      <c r="AA1764" s="56" t="str">
        <f>작성용!AJ918</f>
        <v>-</v>
      </c>
      <c r="AB1764" s="56">
        <f>작성용!AB918</f>
        <v>0</v>
      </c>
    </row>
    <row r="1765" spans="1:28" s="12" customFormat="1" ht="16.5" customHeight="1" x14ac:dyDescent="0.3">
      <c r="A1765" s="54">
        <f>작성용!AL935</f>
        <v>934</v>
      </c>
      <c r="B1765" s="55" t="str">
        <f>작성용!AI935</f>
        <v>체크리스트 송부 : 2024-06-12, 보고서 연말 제공</v>
      </c>
      <c r="C1765" s="56" t="str">
        <f>작성용!AK935</f>
        <v>개별종목</v>
      </c>
      <c r="D1765" s="57">
        <f>작성용!T935</f>
        <v>45594</v>
      </c>
      <c r="E1765" s="58" t="str">
        <f>작성용!B935</f>
        <v>무림캐피탈</v>
      </c>
      <c r="F1765" s="58" t="str">
        <f>작성용!C935</f>
        <v>재평가</v>
      </c>
      <c r="G1765" s="58" t="str">
        <f>작성용!D935</f>
        <v>마일스톤마젠타사모투자</v>
      </c>
      <c r="H1765" s="59">
        <f>작성용!E935</f>
        <v>1101130028935</v>
      </c>
      <c r="I1765" s="58" t="str">
        <f>작성용!F935</f>
        <v>B01</v>
      </c>
      <c r="J1765" s="58">
        <f>작성용!G935</f>
        <v>0</v>
      </c>
      <c r="K1765" s="58" t="str">
        <f>작성용!H935</f>
        <v>-</v>
      </c>
      <c r="L1765" s="58" t="str">
        <f>작성용!N935</f>
        <v xml:space="preserve">반기 </v>
      </c>
      <c r="M1765" s="57" t="str">
        <f>작성용!U935</f>
        <v>2024.11.30</v>
      </c>
      <c r="N1765" s="57">
        <f>작성용!V935</f>
        <v>45632</v>
      </c>
      <c r="O1765" s="57">
        <f>작성용!W935</f>
        <v>45639</v>
      </c>
      <c r="P1765" s="57" t="str">
        <f>작성용!X935</f>
        <v>-</v>
      </c>
      <c r="Q1765" s="58" t="str">
        <f>작성용!AD935</f>
        <v>채동우</v>
      </c>
      <c r="R1765" s="60">
        <f>작성용!AE935</f>
        <v>1</v>
      </c>
      <c r="S1765" s="58" t="str">
        <f>작성용!AF935</f>
        <v>채동우</v>
      </c>
      <c r="T1765" s="61" t="str">
        <f>작성용!AG935</f>
        <v>조현우</v>
      </c>
      <c r="U1765" s="61" t="str">
        <f>작성용!AH935</f>
        <v>조현우</v>
      </c>
      <c r="V1765" s="56">
        <f>작성용!AA935</f>
        <v>202411</v>
      </c>
      <c r="W1765" s="58" t="str">
        <f>작성용!AC935</f>
        <v>[Y]금융기관</v>
      </c>
      <c r="X1765" s="58" t="str">
        <f>작성용!O935</f>
        <v xml:space="preserve">이용석팀장,황혜진주임 </v>
      </c>
      <c r="Y1765" s="58" t="str">
        <f>작성용!P935</f>
        <v xml:space="preserve">02-3709-8860,010-5155-7551,02-3709-8811,010-5260-2103 </v>
      </c>
      <c r="Z1765" s="58" t="str">
        <f>작성용!Q935</f>
        <v xml:space="preserve">leeys@moorimcapital.co.kr; hyejin.h@moorimcapital.co.kr </v>
      </c>
      <c r="AA1765" s="56" t="str">
        <f>작성용!AJ935</f>
        <v>-</v>
      </c>
      <c r="AB1765" s="56">
        <f>작성용!AB935</f>
        <v>0</v>
      </c>
    </row>
    <row r="1766" spans="1:28" s="12" customFormat="1" ht="16.5" hidden="1" customHeight="1" x14ac:dyDescent="0.3">
      <c r="A1766" s="54">
        <f>작성용!AL1763</f>
        <v>1762</v>
      </c>
      <c r="B1766" s="264" t="str">
        <f>작성용!AI1763</f>
        <v>-</v>
      </c>
      <c r="C1766" s="252" t="str">
        <f>작성용!AK1763</f>
        <v>기초자산</v>
      </c>
      <c r="D1766" s="265" t="str">
        <f>작성용!T1763</f>
        <v>사립학교교직원연금공단펀드(기초자산)</v>
      </c>
      <c r="E1766" s="253" t="str">
        <f>작성용!B1763</f>
        <v>KTBN16호벤처투자조합</v>
      </c>
      <c r="F1766" s="253" t="str">
        <f>작성용!C1763</f>
        <v>재평가</v>
      </c>
      <c r="G1766" s="253" t="str">
        <f>작성용!D1763</f>
        <v>바이오메트릭스테크놀로지</v>
      </c>
      <c r="H1766" s="266">
        <f>작성용!E1763</f>
        <v>1701110182014</v>
      </c>
      <c r="I1766" s="253" t="str">
        <f>작성용!F1763</f>
        <v>A01</v>
      </c>
      <c r="J1766" s="253">
        <f>작성용!G1763</f>
        <v>0</v>
      </c>
      <c r="K1766" s="253" t="str">
        <f>작성용!H1763</f>
        <v>-</v>
      </c>
      <c r="L1766" s="253" t="str">
        <f>작성용!N1763</f>
        <v xml:space="preserve">분기 </v>
      </c>
      <c r="M1766" s="265" t="str">
        <f>작성용!U1763</f>
        <v>2024.09.30</v>
      </c>
      <c r="N1766" s="265">
        <f>작성용!V1763</f>
        <v>45643</v>
      </c>
      <c r="O1766" s="265" t="str">
        <f>작성용!W1763</f>
        <v>보고서제공X</v>
      </c>
      <c r="P1766" s="265" t="str">
        <f>작성용!X1763</f>
        <v>-</v>
      </c>
      <c r="Q1766" s="253" t="str">
        <f>작성용!AD1763</f>
        <v>조현우</v>
      </c>
      <c r="R1766" s="267">
        <f>작성용!AE1763</f>
        <v>0.4</v>
      </c>
      <c r="S1766" s="253" t="str">
        <f>작성용!AF1763</f>
        <v>조현우</v>
      </c>
      <c r="T1766" s="268" t="str">
        <f>작성용!AG1763</f>
        <v>-</v>
      </c>
      <c r="U1766" s="268" t="str">
        <f>작성용!AH1763</f>
        <v>-</v>
      </c>
      <c r="V1766" s="252">
        <f>작성용!AA1763</f>
        <v>202411</v>
      </c>
      <c r="W1766" s="253" t="str">
        <f>작성용!AC1763</f>
        <v>[6]기타기관펀드(기초자산)</v>
      </c>
      <c r="X1766" s="253">
        <f>작성용!O1763</f>
        <v>0</v>
      </c>
      <c r="Y1766" s="253">
        <f>작성용!P1763</f>
        <v>0</v>
      </c>
      <c r="Z1766" s="253">
        <f>작성용!Q1763</f>
        <v>0</v>
      </c>
      <c r="AA1766" s="252" t="str">
        <f>작성용!AJ1763</f>
        <v>-</v>
      </c>
      <c r="AB1766" s="252">
        <f>작성용!AB1763</f>
        <v>0</v>
      </c>
    </row>
    <row r="1767" spans="1:28" s="12" customFormat="1" ht="16.5" hidden="1" customHeight="1" x14ac:dyDescent="0.3">
      <c r="A1767" s="54">
        <f>작성용!AL1764</f>
        <v>1763</v>
      </c>
      <c r="B1767" s="264" t="str">
        <f>작성용!AI1764</f>
        <v>-</v>
      </c>
      <c r="C1767" s="252" t="str">
        <f>작성용!AK1764</f>
        <v>기초자산</v>
      </c>
      <c r="D1767" s="265" t="str">
        <f>작성용!T1764</f>
        <v>사립학교교직원연금공단펀드(기초자산)</v>
      </c>
      <c r="E1767" s="253" t="str">
        <f>작성용!B1764</f>
        <v>KTBN16호벤처투자조합</v>
      </c>
      <c r="F1767" s="253" t="str">
        <f>작성용!C1764</f>
        <v>재평가</v>
      </c>
      <c r="G1767" s="253" t="str">
        <f>작성용!D1764</f>
        <v>오름테라퓨틱</v>
      </c>
      <c r="H1767" s="266">
        <f>작성용!E1764</f>
        <v>1601110433518</v>
      </c>
      <c r="I1767" s="253" t="str">
        <f>작성용!F1764</f>
        <v>A01</v>
      </c>
      <c r="J1767" s="253">
        <f>작성용!G1764</f>
        <v>0</v>
      </c>
      <c r="K1767" s="253" t="str">
        <f>작성용!H1764</f>
        <v>-</v>
      </c>
      <c r="L1767" s="253" t="str">
        <f>작성용!N1764</f>
        <v xml:space="preserve">분기 </v>
      </c>
      <c r="M1767" s="265" t="str">
        <f>작성용!U1764</f>
        <v>2024.09.30</v>
      </c>
      <c r="N1767" s="265">
        <f>작성용!V1764</f>
        <v>45643</v>
      </c>
      <c r="O1767" s="265" t="str">
        <f>작성용!W1764</f>
        <v>보고서제공X</v>
      </c>
      <c r="P1767" s="265" t="str">
        <f>작성용!X1764</f>
        <v>-</v>
      </c>
      <c r="Q1767" s="253" t="str">
        <f>작성용!AD1764</f>
        <v>이상민</v>
      </c>
      <c r="R1767" s="267">
        <f>작성용!AE1764</f>
        <v>0</v>
      </c>
      <c r="S1767" s="253" t="str">
        <f>작성용!AF1764</f>
        <v>이상민</v>
      </c>
      <c r="T1767" s="268" t="str">
        <f>작성용!AG1764</f>
        <v>-</v>
      </c>
      <c r="U1767" s="268" t="str">
        <f>작성용!AH1764</f>
        <v>-</v>
      </c>
      <c r="V1767" s="252">
        <f>작성용!AA1764</f>
        <v>202411</v>
      </c>
      <c r="W1767" s="253" t="str">
        <f>작성용!AC1764</f>
        <v>[6]기타기관펀드(기초자산)</v>
      </c>
      <c r="X1767" s="253">
        <f>작성용!O1764</f>
        <v>0</v>
      </c>
      <c r="Y1767" s="253">
        <f>작성용!P1764</f>
        <v>0</v>
      </c>
      <c r="Z1767" s="253">
        <f>작성용!Q1764</f>
        <v>0</v>
      </c>
      <c r="AA1767" s="252" t="str">
        <f>작성용!AJ1764</f>
        <v>-</v>
      </c>
      <c r="AB1767" s="252">
        <f>작성용!AB1764</f>
        <v>0</v>
      </c>
    </row>
    <row r="1768" spans="1:28" s="12" customFormat="1" ht="16.5" hidden="1" customHeight="1" x14ac:dyDescent="0.3">
      <c r="A1768" s="54">
        <f>작성용!AL1765</f>
        <v>1764</v>
      </c>
      <c r="B1768" s="264" t="str">
        <f>작성용!AI1765</f>
        <v>-</v>
      </c>
      <c r="C1768" s="252" t="str">
        <f>작성용!AK1765</f>
        <v>기초자산</v>
      </c>
      <c r="D1768" s="265" t="str">
        <f>작성용!T1765</f>
        <v>사립학교교직원연금공단펀드(기초자산)</v>
      </c>
      <c r="E1768" s="253" t="str">
        <f>작성용!B1765</f>
        <v>KTBN16호벤처투자조합</v>
      </c>
      <c r="F1768" s="253" t="str">
        <f>작성용!C1765</f>
        <v>재평가</v>
      </c>
      <c r="G1768" s="253" t="str">
        <f>작성용!D1765</f>
        <v>스파크바이오파마</v>
      </c>
      <c r="H1768" s="266">
        <f>작성용!E1765</f>
        <v>1101115956482</v>
      </c>
      <c r="I1768" s="253" t="str">
        <f>작성용!F1765</f>
        <v>A07</v>
      </c>
      <c r="J1768" s="253">
        <f>작성용!G1765</f>
        <v>0</v>
      </c>
      <c r="K1768" s="253" t="str">
        <f>작성용!H1765</f>
        <v>-</v>
      </c>
      <c r="L1768" s="253" t="str">
        <f>작성용!N1765</f>
        <v xml:space="preserve">분기 </v>
      </c>
      <c r="M1768" s="265" t="str">
        <f>작성용!U1765</f>
        <v>2024.09.30</v>
      </c>
      <c r="N1768" s="265">
        <f>작성용!V1765</f>
        <v>45643</v>
      </c>
      <c r="O1768" s="265" t="str">
        <f>작성용!W1765</f>
        <v>보고서제공X</v>
      </c>
      <c r="P1768" s="265" t="str">
        <f>작성용!X1765</f>
        <v>-</v>
      </c>
      <c r="Q1768" s="253" t="str">
        <f>작성용!AD1765</f>
        <v>김수현</v>
      </c>
      <c r="R1768" s="267">
        <f>작성용!AE1765</f>
        <v>0</v>
      </c>
      <c r="S1768" s="253" t="str">
        <f>작성용!AF1765</f>
        <v>김수현</v>
      </c>
      <c r="T1768" s="268" t="str">
        <f>작성용!AG1765</f>
        <v>-</v>
      </c>
      <c r="U1768" s="268" t="str">
        <f>작성용!AH1765</f>
        <v>-</v>
      </c>
      <c r="V1768" s="252">
        <f>작성용!AA1765</f>
        <v>202411</v>
      </c>
      <c r="W1768" s="253" t="str">
        <f>작성용!AC1765</f>
        <v>[6]기타기관펀드(기초자산)</v>
      </c>
      <c r="X1768" s="253">
        <f>작성용!O1765</f>
        <v>0</v>
      </c>
      <c r="Y1768" s="253">
        <f>작성용!P1765</f>
        <v>0</v>
      </c>
      <c r="Z1768" s="253">
        <f>작성용!Q1765</f>
        <v>0</v>
      </c>
      <c r="AA1768" s="252" t="str">
        <f>작성용!AJ1765</f>
        <v>-</v>
      </c>
      <c r="AB1768" s="252">
        <f>작성용!AB1765</f>
        <v>0</v>
      </c>
    </row>
    <row r="1769" spans="1:28" s="12" customFormat="1" ht="16.5" hidden="1" customHeight="1" x14ac:dyDescent="0.3">
      <c r="A1769" s="54">
        <f>작성용!AL1766</f>
        <v>1765</v>
      </c>
      <c r="B1769" s="264" t="str">
        <f>작성용!AI1766</f>
        <v>-</v>
      </c>
      <c r="C1769" s="252" t="str">
        <f>작성용!AK1766</f>
        <v>기초자산</v>
      </c>
      <c r="D1769" s="265" t="str">
        <f>작성용!T1766</f>
        <v>사립학교교직원연금공단펀드(기초자산)</v>
      </c>
      <c r="E1769" s="253" t="str">
        <f>작성용!B1766</f>
        <v>KTBN16호벤처투자조합</v>
      </c>
      <c r="F1769" s="253" t="str">
        <f>작성용!C1766</f>
        <v>재평가</v>
      </c>
      <c r="G1769" s="253" t="str">
        <f>작성용!D1766</f>
        <v>스파크바이오파마</v>
      </c>
      <c r="H1769" s="266">
        <f>작성용!E1766</f>
        <v>1101115956482</v>
      </c>
      <c r="I1769" s="253" t="str">
        <f>작성용!F1766</f>
        <v>A07</v>
      </c>
      <c r="J1769" s="253">
        <f>작성용!G1766</f>
        <v>1</v>
      </c>
      <c r="K1769" s="253" t="str">
        <f>작성용!H1766</f>
        <v>-</v>
      </c>
      <c r="L1769" s="253" t="str">
        <f>작성용!N1766</f>
        <v xml:space="preserve">분기 </v>
      </c>
      <c r="M1769" s="265" t="str">
        <f>작성용!U1766</f>
        <v>2024.09.30</v>
      </c>
      <c r="N1769" s="265">
        <f>작성용!V1766</f>
        <v>45643</v>
      </c>
      <c r="O1769" s="265" t="str">
        <f>작성용!W1766</f>
        <v>보고서제공X</v>
      </c>
      <c r="P1769" s="265" t="str">
        <f>작성용!X1766</f>
        <v>-</v>
      </c>
      <c r="Q1769" s="253" t="str">
        <f>작성용!AD1766</f>
        <v>김수현</v>
      </c>
      <c r="R1769" s="267">
        <f>작성용!AE1766</f>
        <v>0</v>
      </c>
      <c r="S1769" s="253" t="str">
        <f>작성용!AF1766</f>
        <v>김수현</v>
      </c>
      <c r="T1769" s="268" t="str">
        <f>작성용!AG1766</f>
        <v>-</v>
      </c>
      <c r="U1769" s="268" t="str">
        <f>작성용!AH1766</f>
        <v>-</v>
      </c>
      <c r="V1769" s="252">
        <f>작성용!AA1766</f>
        <v>202411</v>
      </c>
      <c r="W1769" s="253" t="str">
        <f>작성용!AC1766</f>
        <v>[6]기타기관펀드(기초자산)</v>
      </c>
      <c r="X1769" s="253">
        <f>작성용!O1766</f>
        <v>0</v>
      </c>
      <c r="Y1769" s="253">
        <f>작성용!P1766</f>
        <v>0</v>
      </c>
      <c r="Z1769" s="253">
        <f>작성용!Q1766</f>
        <v>0</v>
      </c>
      <c r="AA1769" s="252" t="str">
        <f>작성용!AJ1766</f>
        <v>-</v>
      </c>
      <c r="AB1769" s="252">
        <f>작성용!AB1766</f>
        <v>0</v>
      </c>
    </row>
    <row r="1770" spans="1:28" s="12" customFormat="1" ht="16.5" hidden="1" customHeight="1" x14ac:dyDescent="0.3">
      <c r="A1770" s="54">
        <f>작성용!AL1767</f>
        <v>1766</v>
      </c>
      <c r="B1770" s="264" t="str">
        <f>작성용!AI1767</f>
        <v>-</v>
      </c>
      <c r="C1770" s="252" t="str">
        <f>작성용!AK1767</f>
        <v>기초자산</v>
      </c>
      <c r="D1770" s="265" t="str">
        <f>작성용!T1767</f>
        <v>사립학교교직원연금공단펀드(기초자산)</v>
      </c>
      <c r="E1770" s="253" t="str">
        <f>작성용!B1767</f>
        <v>KTBN16호벤처투자조합</v>
      </c>
      <c r="F1770" s="253" t="str">
        <f>작성용!C1767</f>
        <v>재평가</v>
      </c>
      <c r="G1770" s="253" t="str">
        <f>작성용!D1767</f>
        <v>스파크바이오파마</v>
      </c>
      <c r="H1770" s="266">
        <f>작성용!E1767</f>
        <v>1101115956482</v>
      </c>
      <c r="I1770" s="253" t="str">
        <f>작성용!F1767</f>
        <v>A01</v>
      </c>
      <c r="J1770" s="253">
        <f>작성용!G1767</f>
        <v>0</v>
      </c>
      <c r="K1770" s="253" t="str">
        <f>작성용!H1767</f>
        <v>-</v>
      </c>
      <c r="L1770" s="253" t="str">
        <f>작성용!N1767</f>
        <v xml:space="preserve">분기 </v>
      </c>
      <c r="M1770" s="265" t="str">
        <f>작성용!U1767</f>
        <v>2024.09.30</v>
      </c>
      <c r="N1770" s="265">
        <f>작성용!V1767</f>
        <v>45643</v>
      </c>
      <c r="O1770" s="265" t="str">
        <f>작성용!W1767</f>
        <v>보고서제공X</v>
      </c>
      <c r="P1770" s="265" t="str">
        <f>작성용!X1767</f>
        <v>-</v>
      </c>
      <c r="Q1770" s="253" t="str">
        <f>작성용!AD1767</f>
        <v>김수현</v>
      </c>
      <c r="R1770" s="267">
        <f>작성용!AE1767</f>
        <v>0</v>
      </c>
      <c r="S1770" s="253" t="str">
        <f>작성용!AF1767</f>
        <v>김수현</v>
      </c>
      <c r="T1770" s="268" t="str">
        <f>작성용!AG1767</f>
        <v>-</v>
      </c>
      <c r="U1770" s="268" t="str">
        <f>작성용!AH1767</f>
        <v>-</v>
      </c>
      <c r="V1770" s="252">
        <f>작성용!AA1767</f>
        <v>202411</v>
      </c>
      <c r="W1770" s="253" t="str">
        <f>작성용!AC1767</f>
        <v>[6]기타기관펀드(기초자산)</v>
      </c>
      <c r="X1770" s="253">
        <f>작성용!O1767</f>
        <v>0</v>
      </c>
      <c r="Y1770" s="253">
        <f>작성용!P1767</f>
        <v>0</v>
      </c>
      <c r="Z1770" s="253">
        <f>작성용!Q1767</f>
        <v>0</v>
      </c>
      <c r="AA1770" s="252" t="str">
        <f>작성용!AJ1767</f>
        <v>-</v>
      </c>
      <c r="AB1770" s="252">
        <f>작성용!AB1767</f>
        <v>0</v>
      </c>
    </row>
    <row r="1771" spans="1:28" s="12" customFormat="1" ht="16.5" customHeight="1" x14ac:dyDescent="0.3">
      <c r="A1771" s="54">
        <f>작성용!AL991</f>
        <v>990</v>
      </c>
      <c r="B1771" s="55" t="str">
        <f>작성용!AI991</f>
        <v>-</v>
      </c>
      <c r="C1771" s="56" t="str">
        <f>작성용!AK991</f>
        <v>기초자산</v>
      </c>
      <c r="D1771" s="57" t="str">
        <f>작성용!T991</f>
        <v>무림캐피탈펀드(기초자산)</v>
      </c>
      <c r="E1771" s="58" t="str">
        <f>작성용!B991</f>
        <v>엘리베이션제5호사모투자</v>
      </c>
      <c r="F1771" s="58" t="str">
        <f>작성용!C991</f>
        <v>재평가</v>
      </c>
      <c r="G1771" s="58" t="str">
        <f>작성용!D991</f>
        <v>루메나</v>
      </c>
      <c r="H1771" s="59">
        <f>작성용!E991</f>
        <v>1211110270488</v>
      </c>
      <c r="I1771" s="58" t="str">
        <f>작성용!F991</f>
        <v>A07</v>
      </c>
      <c r="J1771" s="58">
        <f>작성용!G991</f>
        <v>0</v>
      </c>
      <c r="K1771" s="58" t="str">
        <f>작성용!H991</f>
        <v>-</v>
      </c>
      <c r="L1771" s="58" t="str">
        <f>작성용!N991</f>
        <v xml:space="preserve">반기 </v>
      </c>
      <c r="M1771" s="57" t="str">
        <f>작성용!U991</f>
        <v>2024.11.30</v>
      </c>
      <c r="N1771" s="57">
        <f>작성용!V991</f>
        <v>45632</v>
      </c>
      <c r="O1771" s="57" t="str">
        <f>작성용!W991</f>
        <v>보고서제공X</v>
      </c>
      <c r="P1771" s="57" t="str">
        <f>작성용!X991</f>
        <v>-</v>
      </c>
      <c r="Q1771" s="58" t="str">
        <f>작성용!AD991</f>
        <v>채동우</v>
      </c>
      <c r="R1771" s="60">
        <f>작성용!AE991</f>
        <v>0.4</v>
      </c>
      <c r="S1771" s="58" t="str">
        <f>작성용!AF991</f>
        <v>채동우</v>
      </c>
      <c r="T1771" s="61" t="str">
        <f>작성용!AG991</f>
        <v>-</v>
      </c>
      <c r="U1771" s="61" t="str">
        <f>작성용!AH991</f>
        <v>-</v>
      </c>
      <c r="V1771" s="56">
        <f>작성용!AA991</f>
        <v>202411</v>
      </c>
      <c r="W1771" s="58" t="str">
        <f>작성용!AC991</f>
        <v>[6]기타기관펀드(기초자산)</v>
      </c>
      <c r="X1771" s="58">
        <f>작성용!O991</f>
        <v>0</v>
      </c>
      <c r="Y1771" s="58">
        <f>작성용!P991</f>
        <v>0</v>
      </c>
      <c r="Z1771" s="58">
        <f>작성용!Q991</f>
        <v>0</v>
      </c>
      <c r="AA1771" s="56" t="str">
        <f>작성용!AJ991</f>
        <v>-</v>
      </c>
      <c r="AB1771" s="56">
        <f>작성용!AB991</f>
        <v>0</v>
      </c>
    </row>
    <row r="1772" spans="1:28" s="12" customFormat="1" ht="16.5" hidden="1" customHeight="1" x14ac:dyDescent="0.3">
      <c r="A1772" s="54">
        <f>작성용!AL1769</f>
        <v>1768</v>
      </c>
      <c r="B1772" s="264" t="str">
        <f>작성용!AI1769</f>
        <v>-</v>
      </c>
      <c r="C1772" s="252" t="str">
        <f>작성용!AK1769</f>
        <v>기초자산</v>
      </c>
      <c r="D1772" s="265" t="str">
        <f>작성용!T1769</f>
        <v>사립학교교직원연금공단펀드(기초자산)</v>
      </c>
      <c r="E1772" s="253" t="str">
        <f>작성용!B1769</f>
        <v>KTBN16호벤처투자조합</v>
      </c>
      <c r="F1772" s="253" t="str">
        <f>작성용!C1769</f>
        <v>재평가</v>
      </c>
      <c r="G1772" s="253" t="str">
        <f>작성용!D1769</f>
        <v>에코디엠랩</v>
      </c>
      <c r="H1772" s="266">
        <f>작성용!E1769</f>
        <v>1511110047732</v>
      </c>
      <c r="I1772" s="253" t="str">
        <f>작성용!F1769</f>
        <v>A07</v>
      </c>
      <c r="J1772" s="253">
        <f>작성용!G1769</f>
        <v>0</v>
      </c>
      <c r="K1772" s="253" t="str">
        <f>작성용!H1769</f>
        <v>-</v>
      </c>
      <c r="L1772" s="253" t="str">
        <f>작성용!N1769</f>
        <v xml:space="preserve">분기 </v>
      </c>
      <c r="M1772" s="265" t="str">
        <f>작성용!U1769</f>
        <v>2024.09.30</v>
      </c>
      <c r="N1772" s="265">
        <f>작성용!V1769</f>
        <v>45643</v>
      </c>
      <c r="O1772" s="265" t="str">
        <f>작성용!W1769</f>
        <v>보고서제공X</v>
      </c>
      <c r="P1772" s="265" t="str">
        <f>작성용!X1769</f>
        <v>-</v>
      </c>
      <c r="Q1772" s="253" t="str">
        <f>작성용!AD1769</f>
        <v>김수현</v>
      </c>
      <c r="R1772" s="267">
        <f>작성용!AE1769</f>
        <v>0</v>
      </c>
      <c r="S1772" s="253" t="str">
        <f>작성용!AF1769</f>
        <v>김수현</v>
      </c>
      <c r="T1772" s="268" t="str">
        <f>작성용!AG1769</f>
        <v>-</v>
      </c>
      <c r="U1772" s="268" t="str">
        <f>작성용!AH1769</f>
        <v>-</v>
      </c>
      <c r="V1772" s="252">
        <f>작성용!AA1769</f>
        <v>202411</v>
      </c>
      <c r="W1772" s="253" t="str">
        <f>작성용!AC1769</f>
        <v>[6]기타기관펀드(기초자산)</v>
      </c>
      <c r="X1772" s="253">
        <f>작성용!O1769</f>
        <v>0</v>
      </c>
      <c r="Y1772" s="253">
        <f>작성용!P1769</f>
        <v>0</v>
      </c>
      <c r="Z1772" s="253">
        <f>작성용!Q1769</f>
        <v>0</v>
      </c>
      <c r="AA1772" s="252" t="str">
        <f>작성용!AJ1769</f>
        <v>-</v>
      </c>
      <c r="AB1772" s="252">
        <f>작성용!AB1769</f>
        <v>0</v>
      </c>
    </row>
    <row r="1773" spans="1:28" s="12" customFormat="1" ht="16.5" hidden="1" customHeight="1" x14ac:dyDescent="0.3">
      <c r="A1773" s="54">
        <f>작성용!AL1770</f>
        <v>1769</v>
      </c>
      <c r="B1773" s="264" t="str">
        <f>작성용!AI1770</f>
        <v>-</v>
      </c>
      <c r="C1773" s="252" t="str">
        <f>작성용!AK1770</f>
        <v>기초자산</v>
      </c>
      <c r="D1773" s="265" t="str">
        <f>작성용!T1770</f>
        <v>사립학교교직원연금공단펀드(기초자산)</v>
      </c>
      <c r="E1773" s="253" t="str">
        <f>작성용!B1770</f>
        <v>KTBN16호벤처투자조합</v>
      </c>
      <c r="F1773" s="253" t="str">
        <f>작성용!C1770</f>
        <v>재평가</v>
      </c>
      <c r="G1773" s="253" t="str">
        <f>작성용!D1770</f>
        <v>Rocket Group Limited</v>
      </c>
      <c r="H1773" s="266" t="str">
        <f>작성용!E1770</f>
        <v>KBP2020090062</v>
      </c>
      <c r="I1773" s="253" t="str">
        <f>작성용!F1770</f>
        <v>A07</v>
      </c>
      <c r="J1773" s="253">
        <f>작성용!G1770</f>
        <v>0</v>
      </c>
      <c r="K1773" s="253" t="str">
        <f>작성용!H1770</f>
        <v>-</v>
      </c>
      <c r="L1773" s="253" t="str">
        <f>작성용!N1770</f>
        <v xml:space="preserve">분기 </v>
      </c>
      <c r="M1773" s="265" t="str">
        <f>작성용!U1770</f>
        <v>2024.09.30</v>
      </c>
      <c r="N1773" s="265">
        <f>작성용!V1770</f>
        <v>45643</v>
      </c>
      <c r="O1773" s="265" t="str">
        <f>작성용!W1770</f>
        <v>보고서제공X</v>
      </c>
      <c r="P1773" s="265" t="str">
        <f>작성용!X1770</f>
        <v>-</v>
      </c>
      <c r="Q1773" s="253" t="str">
        <f>작성용!AD1770</f>
        <v>이진주</v>
      </c>
      <c r="R1773" s="267">
        <f>작성용!AE1770</f>
        <v>0.4</v>
      </c>
      <c r="S1773" s="253" t="str">
        <f>작성용!AF1770</f>
        <v>이진주</v>
      </c>
      <c r="T1773" s="268" t="str">
        <f>작성용!AG1770</f>
        <v>-</v>
      </c>
      <c r="U1773" s="268" t="str">
        <f>작성용!AH1770</f>
        <v>-</v>
      </c>
      <c r="V1773" s="252">
        <f>작성용!AA1770</f>
        <v>202411</v>
      </c>
      <c r="W1773" s="253" t="str">
        <f>작성용!AC1770</f>
        <v>[6]기타기관펀드(기초자산)</v>
      </c>
      <c r="X1773" s="253">
        <f>작성용!O1770</f>
        <v>0</v>
      </c>
      <c r="Y1773" s="253">
        <f>작성용!P1770</f>
        <v>0</v>
      </c>
      <c r="Z1773" s="253">
        <f>작성용!Q1770</f>
        <v>0</v>
      </c>
      <c r="AA1773" s="252" t="str">
        <f>작성용!AJ1770</f>
        <v>-</v>
      </c>
      <c r="AB1773" s="252">
        <f>작성용!AB1770</f>
        <v>0</v>
      </c>
    </row>
    <row r="1774" spans="1:28" s="12" customFormat="1" ht="16.5" hidden="1" customHeight="1" x14ac:dyDescent="0.3">
      <c r="A1774" s="54">
        <f>작성용!AL1771</f>
        <v>1770</v>
      </c>
      <c r="B1774" s="264" t="str">
        <f>작성용!AI1771</f>
        <v>-</v>
      </c>
      <c r="C1774" s="252" t="str">
        <f>작성용!AK1771</f>
        <v>기초자산</v>
      </c>
      <c r="D1774" s="265" t="str">
        <f>작성용!T1771</f>
        <v>사립학교교직원연금공단펀드(기초자산)</v>
      </c>
      <c r="E1774" s="253" t="str">
        <f>작성용!B1771</f>
        <v>KTBN16호벤처투자조합</v>
      </c>
      <c r="F1774" s="253" t="str">
        <f>작성용!C1771</f>
        <v>재평가</v>
      </c>
      <c r="G1774" s="253" t="str">
        <f>작성용!D1771</f>
        <v>달바글로벌(구,비모뉴먼트)</v>
      </c>
      <c r="H1774" s="266">
        <f>작성용!E1771</f>
        <v>1101115995993</v>
      </c>
      <c r="I1774" s="253" t="str">
        <f>작성용!F1771</f>
        <v>A01</v>
      </c>
      <c r="J1774" s="253">
        <f>작성용!G1771</f>
        <v>0</v>
      </c>
      <c r="K1774" s="253" t="str">
        <f>작성용!H1771</f>
        <v>-</v>
      </c>
      <c r="L1774" s="253" t="str">
        <f>작성용!N1771</f>
        <v xml:space="preserve">분기 </v>
      </c>
      <c r="M1774" s="265" t="str">
        <f>작성용!U1771</f>
        <v>2024.09.30</v>
      </c>
      <c r="N1774" s="265">
        <f>작성용!V1771</f>
        <v>45643</v>
      </c>
      <c r="O1774" s="265" t="str">
        <f>작성용!W1771</f>
        <v>보고서제공X</v>
      </c>
      <c r="P1774" s="265" t="str">
        <f>작성용!X1771</f>
        <v>-</v>
      </c>
      <c r="Q1774" s="253" t="str">
        <f>작성용!AD1771</f>
        <v>김에스더</v>
      </c>
      <c r="R1774" s="267">
        <f>작성용!AE1771</f>
        <v>0.4</v>
      </c>
      <c r="S1774" s="253" t="str">
        <f>작성용!AF1771</f>
        <v>김에스더</v>
      </c>
      <c r="T1774" s="268" t="str">
        <f>작성용!AG1771</f>
        <v>-</v>
      </c>
      <c r="U1774" s="268" t="str">
        <f>작성용!AH1771</f>
        <v>-</v>
      </c>
      <c r="V1774" s="252">
        <f>작성용!AA1771</f>
        <v>202411</v>
      </c>
      <c r="W1774" s="253" t="str">
        <f>작성용!AC1771</f>
        <v>[6]기타기관펀드(기초자산)</v>
      </c>
      <c r="X1774" s="253">
        <f>작성용!O1771</f>
        <v>0</v>
      </c>
      <c r="Y1774" s="253">
        <f>작성용!P1771</f>
        <v>0</v>
      </c>
      <c r="Z1774" s="253">
        <f>작성용!Q1771</f>
        <v>0</v>
      </c>
      <c r="AA1774" s="252" t="str">
        <f>작성용!AJ1771</f>
        <v>-</v>
      </c>
      <c r="AB1774" s="252">
        <f>작성용!AB1771</f>
        <v>0</v>
      </c>
    </row>
    <row r="1775" spans="1:28" s="12" customFormat="1" ht="16.5" hidden="1" customHeight="1" x14ac:dyDescent="0.3">
      <c r="A1775" s="54">
        <f>작성용!AL1772</f>
        <v>1771</v>
      </c>
      <c r="B1775" s="264" t="str">
        <f>작성용!AI1772</f>
        <v>-</v>
      </c>
      <c r="C1775" s="252" t="str">
        <f>작성용!AK1772</f>
        <v>기초자산</v>
      </c>
      <c r="D1775" s="265" t="str">
        <f>작성용!T1772</f>
        <v>사립학교교직원연금공단펀드(기초자산)</v>
      </c>
      <c r="E1775" s="253" t="str">
        <f>작성용!B1772</f>
        <v>KTBN16호벤처투자조합</v>
      </c>
      <c r="F1775" s="253" t="str">
        <f>작성용!C1772</f>
        <v>재평가</v>
      </c>
      <c r="G1775" s="253" t="str">
        <f>작성용!D1772</f>
        <v>에스엠랩</v>
      </c>
      <c r="H1775" s="266">
        <f>작성용!E1772</f>
        <v>2301110296432</v>
      </c>
      <c r="I1775" s="253" t="str">
        <f>작성용!F1772</f>
        <v>A01</v>
      </c>
      <c r="J1775" s="253">
        <f>작성용!G1772</f>
        <v>0</v>
      </c>
      <c r="K1775" s="253" t="str">
        <f>작성용!H1772</f>
        <v>-</v>
      </c>
      <c r="L1775" s="253" t="str">
        <f>작성용!N1772</f>
        <v xml:space="preserve">분기 </v>
      </c>
      <c r="M1775" s="265" t="str">
        <f>작성용!U1772</f>
        <v>2024.09.30</v>
      </c>
      <c r="N1775" s="265">
        <f>작성용!V1772</f>
        <v>45643</v>
      </c>
      <c r="O1775" s="265" t="str">
        <f>작성용!W1772</f>
        <v>보고서제공X</v>
      </c>
      <c r="P1775" s="265" t="str">
        <f>작성용!X1772</f>
        <v>-</v>
      </c>
      <c r="Q1775" s="253" t="str">
        <f>작성용!AD1772</f>
        <v>원정우</v>
      </c>
      <c r="R1775" s="267">
        <f>작성용!AE1772</f>
        <v>0.4</v>
      </c>
      <c r="S1775" s="253" t="str">
        <f>작성용!AF1772</f>
        <v>원정우</v>
      </c>
      <c r="T1775" s="268" t="str">
        <f>작성용!AG1772</f>
        <v>-</v>
      </c>
      <c r="U1775" s="268" t="str">
        <f>작성용!AH1772</f>
        <v>-</v>
      </c>
      <c r="V1775" s="252">
        <f>작성용!AA1772</f>
        <v>202411</v>
      </c>
      <c r="W1775" s="253" t="str">
        <f>작성용!AC1772</f>
        <v>[6]기타기관펀드(기초자산)</v>
      </c>
      <c r="X1775" s="253">
        <f>작성용!O1772</f>
        <v>0</v>
      </c>
      <c r="Y1775" s="253">
        <f>작성용!P1772</f>
        <v>0</v>
      </c>
      <c r="Z1775" s="253">
        <f>작성용!Q1772</f>
        <v>0</v>
      </c>
      <c r="AA1775" s="252" t="str">
        <f>작성용!AJ1772</f>
        <v>-</v>
      </c>
      <c r="AB1775" s="252">
        <f>작성용!AB1772</f>
        <v>0</v>
      </c>
    </row>
    <row r="1776" spans="1:28" s="12" customFormat="1" ht="16.5" hidden="1" customHeight="1" x14ac:dyDescent="0.3">
      <c r="A1776" s="54">
        <f>작성용!AL1773</f>
        <v>1772</v>
      </c>
      <c r="B1776" s="264" t="str">
        <f>작성용!AI1773</f>
        <v>-</v>
      </c>
      <c r="C1776" s="252" t="str">
        <f>작성용!AK1773</f>
        <v>기초자산</v>
      </c>
      <c r="D1776" s="265" t="str">
        <f>작성용!T1773</f>
        <v>사립학교교직원연금공단펀드(기초자산)</v>
      </c>
      <c r="E1776" s="253" t="str">
        <f>작성용!B1773</f>
        <v>KTBN16호벤처투자조합</v>
      </c>
      <c r="F1776" s="253" t="str">
        <f>작성용!C1773</f>
        <v>재평가</v>
      </c>
      <c r="G1776" s="253" t="str">
        <f>작성용!D1773</f>
        <v>파블로항공</v>
      </c>
      <c r="H1776" s="266">
        <f>작성용!E1773</f>
        <v>1201110950833</v>
      </c>
      <c r="I1776" s="253" t="str">
        <f>작성용!F1773</f>
        <v>A07</v>
      </c>
      <c r="J1776" s="253">
        <f>작성용!G1773</f>
        <v>0</v>
      </c>
      <c r="K1776" s="253" t="str">
        <f>작성용!H1773</f>
        <v>-</v>
      </c>
      <c r="L1776" s="253" t="str">
        <f>작성용!N1773</f>
        <v xml:space="preserve">분기 </v>
      </c>
      <c r="M1776" s="265" t="str">
        <f>작성용!U1773</f>
        <v>2024.09.30</v>
      </c>
      <c r="N1776" s="265">
        <f>작성용!V1773</f>
        <v>45643</v>
      </c>
      <c r="O1776" s="265" t="str">
        <f>작성용!W1773</f>
        <v>보고서제공X</v>
      </c>
      <c r="P1776" s="265" t="str">
        <f>작성용!X1773</f>
        <v>-</v>
      </c>
      <c r="Q1776" s="253" t="str">
        <f>작성용!AD1773</f>
        <v>강승현</v>
      </c>
      <c r="R1776" s="267">
        <f>작성용!AE1773</f>
        <v>0</v>
      </c>
      <c r="S1776" s="253" t="str">
        <f>작성용!AF1773</f>
        <v>강승현</v>
      </c>
      <c r="T1776" s="268" t="str">
        <f>작성용!AG1773</f>
        <v>-</v>
      </c>
      <c r="U1776" s="268" t="str">
        <f>작성용!AH1773</f>
        <v>-</v>
      </c>
      <c r="V1776" s="252">
        <f>작성용!AA1773</f>
        <v>202411</v>
      </c>
      <c r="W1776" s="253" t="str">
        <f>작성용!AC1773</f>
        <v>[6]기타기관펀드(기초자산)</v>
      </c>
      <c r="X1776" s="253">
        <f>작성용!O1773</f>
        <v>0</v>
      </c>
      <c r="Y1776" s="253">
        <f>작성용!P1773</f>
        <v>0</v>
      </c>
      <c r="Z1776" s="253">
        <f>작성용!Q1773</f>
        <v>0</v>
      </c>
      <c r="AA1776" s="252" t="str">
        <f>작성용!AJ1773</f>
        <v>-</v>
      </c>
      <c r="AB1776" s="252">
        <f>작성용!AB1773</f>
        <v>0</v>
      </c>
    </row>
    <row r="1777" spans="1:28" s="12" customFormat="1" ht="16.5" hidden="1" customHeight="1" x14ac:dyDescent="0.3">
      <c r="A1777" s="54">
        <f>작성용!AL1774</f>
        <v>1773</v>
      </c>
      <c r="B1777" s="264" t="str">
        <f>작성용!AI1774</f>
        <v>-</v>
      </c>
      <c r="C1777" s="252" t="str">
        <f>작성용!AK1774</f>
        <v>기초자산</v>
      </c>
      <c r="D1777" s="265" t="str">
        <f>작성용!T1774</f>
        <v>사립학교교직원연금공단펀드(기초자산)</v>
      </c>
      <c r="E1777" s="253" t="str">
        <f>작성용!B1774</f>
        <v>KTBN16호벤처투자조합</v>
      </c>
      <c r="F1777" s="253" t="str">
        <f>작성용!C1774</f>
        <v>재평가</v>
      </c>
      <c r="G1777" s="253" t="str">
        <f>작성용!D1774</f>
        <v>파블로항공</v>
      </c>
      <c r="H1777" s="266">
        <f>작성용!E1774</f>
        <v>1201110950833</v>
      </c>
      <c r="I1777" s="253" t="str">
        <f>작성용!F1774</f>
        <v>A07</v>
      </c>
      <c r="J1777" s="253">
        <f>작성용!G1774</f>
        <v>1</v>
      </c>
      <c r="K1777" s="253" t="str">
        <f>작성용!H1774</f>
        <v>-</v>
      </c>
      <c r="L1777" s="253" t="str">
        <f>작성용!N1774</f>
        <v xml:space="preserve">분기 </v>
      </c>
      <c r="M1777" s="265" t="str">
        <f>작성용!U1774</f>
        <v>2024.09.30</v>
      </c>
      <c r="N1777" s="265">
        <f>작성용!V1774</f>
        <v>45643</v>
      </c>
      <c r="O1777" s="265" t="str">
        <f>작성용!W1774</f>
        <v>보고서제공X</v>
      </c>
      <c r="P1777" s="265" t="str">
        <f>작성용!X1774</f>
        <v>-</v>
      </c>
      <c r="Q1777" s="253" t="str">
        <f>작성용!AD1774</f>
        <v>강승현</v>
      </c>
      <c r="R1777" s="267">
        <f>작성용!AE1774</f>
        <v>0</v>
      </c>
      <c r="S1777" s="253" t="str">
        <f>작성용!AF1774</f>
        <v>강승현</v>
      </c>
      <c r="T1777" s="268" t="str">
        <f>작성용!AG1774</f>
        <v>-</v>
      </c>
      <c r="U1777" s="268" t="str">
        <f>작성용!AH1774</f>
        <v>-</v>
      </c>
      <c r="V1777" s="252">
        <f>작성용!AA1774</f>
        <v>202411</v>
      </c>
      <c r="W1777" s="253" t="str">
        <f>작성용!AC1774</f>
        <v>[6]기타기관펀드(기초자산)</v>
      </c>
      <c r="X1777" s="253">
        <f>작성용!O1774</f>
        <v>0</v>
      </c>
      <c r="Y1777" s="253">
        <f>작성용!P1774</f>
        <v>0</v>
      </c>
      <c r="Z1777" s="253">
        <f>작성용!Q1774</f>
        <v>0</v>
      </c>
      <c r="AA1777" s="252" t="str">
        <f>작성용!AJ1774</f>
        <v>-</v>
      </c>
      <c r="AB1777" s="252">
        <f>작성용!AB1774</f>
        <v>0</v>
      </c>
    </row>
    <row r="1778" spans="1:28" s="12" customFormat="1" ht="16.5" hidden="1" customHeight="1" x14ac:dyDescent="0.3">
      <c r="A1778" s="54">
        <f>작성용!AL1775</f>
        <v>1774</v>
      </c>
      <c r="B1778" s="264" t="str">
        <f>작성용!AI1775</f>
        <v>-</v>
      </c>
      <c r="C1778" s="252" t="str">
        <f>작성용!AK1775</f>
        <v>기초자산</v>
      </c>
      <c r="D1778" s="265" t="str">
        <f>작성용!T1775</f>
        <v>사립학교교직원연금공단펀드(기초자산)</v>
      </c>
      <c r="E1778" s="253" t="str">
        <f>작성용!B1775</f>
        <v>KTBN16호벤처투자조합</v>
      </c>
      <c r="F1778" s="253" t="str">
        <f>작성용!C1775</f>
        <v>재평가</v>
      </c>
      <c r="G1778" s="253" t="str">
        <f>작성용!D1775</f>
        <v>Trell Experiences Private Limited</v>
      </c>
      <c r="H1778" s="266" t="str">
        <f>작성용!E1775</f>
        <v>KBP2020090060</v>
      </c>
      <c r="I1778" s="253" t="str">
        <f>작성용!F1775</f>
        <v>A07</v>
      </c>
      <c r="J1778" s="253">
        <f>작성용!G1775</f>
        <v>0</v>
      </c>
      <c r="K1778" s="253" t="str">
        <f>작성용!H1775</f>
        <v>-</v>
      </c>
      <c r="L1778" s="253" t="str">
        <f>작성용!N1775</f>
        <v xml:space="preserve">분기 </v>
      </c>
      <c r="M1778" s="265" t="str">
        <f>작성용!U1775</f>
        <v>2024.09.30</v>
      </c>
      <c r="N1778" s="265">
        <f>작성용!V1775</f>
        <v>45643</v>
      </c>
      <c r="O1778" s="265" t="str">
        <f>작성용!W1775</f>
        <v>보고서제공X</v>
      </c>
      <c r="P1778" s="265" t="str">
        <f>작성용!X1775</f>
        <v>-</v>
      </c>
      <c r="Q1778" s="253" t="str">
        <f>작성용!AD1775</f>
        <v>심태진</v>
      </c>
      <c r="R1778" s="267">
        <f>작성용!AE1775</f>
        <v>0</v>
      </c>
      <c r="S1778" s="253" t="str">
        <f>작성용!AF1775</f>
        <v>심태진</v>
      </c>
      <c r="T1778" s="268" t="str">
        <f>작성용!AG1775</f>
        <v>-</v>
      </c>
      <c r="U1778" s="268" t="str">
        <f>작성용!AH1775</f>
        <v>-</v>
      </c>
      <c r="V1778" s="252">
        <f>작성용!AA1775</f>
        <v>202411</v>
      </c>
      <c r="W1778" s="253" t="str">
        <f>작성용!AC1775</f>
        <v>[6]기타기관펀드(기초자산)</v>
      </c>
      <c r="X1778" s="253">
        <f>작성용!O1775</f>
        <v>0</v>
      </c>
      <c r="Y1778" s="253">
        <f>작성용!P1775</f>
        <v>0</v>
      </c>
      <c r="Z1778" s="253">
        <f>작성용!Q1775</f>
        <v>0</v>
      </c>
      <c r="AA1778" s="252" t="str">
        <f>작성용!AJ1775</f>
        <v>-</v>
      </c>
      <c r="AB1778" s="252">
        <f>작성용!AB1775</f>
        <v>0</v>
      </c>
    </row>
    <row r="1779" spans="1:28" s="12" customFormat="1" ht="16.5" hidden="1" customHeight="1" x14ac:dyDescent="0.3">
      <c r="A1779" s="54">
        <f>작성용!AL1776</f>
        <v>1775</v>
      </c>
      <c r="B1779" s="264" t="str">
        <f>작성용!AI1776</f>
        <v>-</v>
      </c>
      <c r="C1779" s="252" t="str">
        <f>작성용!AK1776</f>
        <v>기초자산</v>
      </c>
      <c r="D1779" s="265" t="str">
        <f>작성용!T1776</f>
        <v>사립학교교직원연금공단펀드(기초자산)</v>
      </c>
      <c r="E1779" s="253" t="str">
        <f>작성용!B1776</f>
        <v>KTBN16호벤처투자조합</v>
      </c>
      <c r="F1779" s="253" t="str">
        <f>작성용!C1776</f>
        <v>재평가</v>
      </c>
      <c r="G1779" s="253" t="str">
        <f>작성용!D1776</f>
        <v>Trell Experiences Private Limited</v>
      </c>
      <c r="H1779" s="266" t="str">
        <f>작성용!E1776</f>
        <v>KBP2020090060</v>
      </c>
      <c r="I1779" s="253" t="str">
        <f>작성용!F1776</f>
        <v>A07</v>
      </c>
      <c r="J1779" s="253">
        <f>작성용!G1776</f>
        <v>1</v>
      </c>
      <c r="K1779" s="253" t="str">
        <f>작성용!H1776</f>
        <v>-</v>
      </c>
      <c r="L1779" s="253" t="str">
        <f>작성용!N1776</f>
        <v xml:space="preserve">분기 </v>
      </c>
      <c r="M1779" s="265" t="str">
        <f>작성용!U1776</f>
        <v>2024.09.30</v>
      </c>
      <c r="N1779" s="265">
        <f>작성용!V1776</f>
        <v>45643</v>
      </c>
      <c r="O1779" s="265" t="str">
        <f>작성용!W1776</f>
        <v>보고서제공X</v>
      </c>
      <c r="P1779" s="265" t="str">
        <f>작성용!X1776</f>
        <v>-</v>
      </c>
      <c r="Q1779" s="253" t="str">
        <f>작성용!AD1776</f>
        <v>심태진</v>
      </c>
      <c r="R1779" s="267">
        <f>작성용!AE1776</f>
        <v>0</v>
      </c>
      <c r="S1779" s="253" t="str">
        <f>작성용!AF1776</f>
        <v>심태진</v>
      </c>
      <c r="T1779" s="268" t="str">
        <f>작성용!AG1776</f>
        <v>-</v>
      </c>
      <c r="U1779" s="268" t="str">
        <f>작성용!AH1776</f>
        <v>-</v>
      </c>
      <c r="V1779" s="252">
        <f>작성용!AA1776</f>
        <v>202411</v>
      </c>
      <c r="W1779" s="253" t="str">
        <f>작성용!AC1776</f>
        <v>[6]기타기관펀드(기초자산)</v>
      </c>
      <c r="X1779" s="253">
        <f>작성용!O1776</f>
        <v>0</v>
      </c>
      <c r="Y1779" s="253">
        <f>작성용!P1776</f>
        <v>0</v>
      </c>
      <c r="Z1779" s="253">
        <f>작성용!Q1776</f>
        <v>0</v>
      </c>
      <c r="AA1779" s="252" t="str">
        <f>작성용!AJ1776</f>
        <v>-</v>
      </c>
      <c r="AB1779" s="252">
        <f>작성용!AB1776</f>
        <v>0</v>
      </c>
    </row>
    <row r="1780" spans="1:28" s="12" customFormat="1" ht="16.5" hidden="1" customHeight="1" x14ac:dyDescent="0.3">
      <c r="A1780" s="54">
        <f>작성용!AL1777</f>
        <v>1776</v>
      </c>
      <c r="B1780" s="264" t="str">
        <f>작성용!AI1777</f>
        <v>-</v>
      </c>
      <c r="C1780" s="252" t="str">
        <f>작성용!AK1777</f>
        <v>기초자산</v>
      </c>
      <c r="D1780" s="265" t="str">
        <f>작성용!T1777</f>
        <v>사립학교교직원연금공단펀드(기초자산)</v>
      </c>
      <c r="E1780" s="253" t="str">
        <f>작성용!B1777</f>
        <v>KTBN16호벤처투자조합</v>
      </c>
      <c r="F1780" s="253" t="str">
        <f>작성용!C1777</f>
        <v>재평가</v>
      </c>
      <c r="G1780" s="253" t="str">
        <f>작성용!D1777</f>
        <v>Trell Experiences Private Limited</v>
      </c>
      <c r="H1780" s="266" t="str">
        <f>작성용!E1777</f>
        <v>KBP2020090060</v>
      </c>
      <c r="I1780" s="253" t="str">
        <f>작성용!F1777</f>
        <v>A07</v>
      </c>
      <c r="J1780" s="253">
        <f>작성용!G1777</f>
        <v>2</v>
      </c>
      <c r="K1780" s="253" t="str">
        <f>작성용!H1777</f>
        <v>-</v>
      </c>
      <c r="L1780" s="253" t="str">
        <f>작성용!N1777</f>
        <v xml:space="preserve">분기 </v>
      </c>
      <c r="M1780" s="265" t="str">
        <f>작성용!U1777</f>
        <v>2024.09.30</v>
      </c>
      <c r="N1780" s="265">
        <f>작성용!V1777</f>
        <v>45643</v>
      </c>
      <c r="O1780" s="265" t="str">
        <f>작성용!W1777</f>
        <v>보고서제공X</v>
      </c>
      <c r="P1780" s="265" t="str">
        <f>작성용!X1777</f>
        <v>-</v>
      </c>
      <c r="Q1780" s="253" t="str">
        <f>작성용!AD1777</f>
        <v>심태진</v>
      </c>
      <c r="R1780" s="267">
        <f>작성용!AE1777</f>
        <v>0</v>
      </c>
      <c r="S1780" s="253" t="str">
        <f>작성용!AF1777</f>
        <v>심태진</v>
      </c>
      <c r="T1780" s="268" t="str">
        <f>작성용!AG1777</f>
        <v>-</v>
      </c>
      <c r="U1780" s="268" t="str">
        <f>작성용!AH1777</f>
        <v>-</v>
      </c>
      <c r="V1780" s="252">
        <f>작성용!AA1777</f>
        <v>202411</v>
      </c>
      <c r="W1780" s="253" t="str">
        <f>작성용!AC1777</f>
        <v>[6]기타기관펀드(기초자산)</v>
      </c>
      <c r="X1780" s="253">
        <f>작성용!O1777</f>
        <v>0</v>
      </c>
      <c r="Y1780" s="253">
        <f>작성용!P1777</f>
        <v>0</v>
      </c>
      <c r="Z1780" s="253">
        <f>작성용!Q1777</f>
        <v>0</v>
      </c>
      <c r="AA1780" s="252" t="str">
        <f>작성용!AJ1777</f>
        <v>-</v>
      </c>
      <c r="AB1780" s="252">
        <f>작성용!AB1777</f>
        <v>0</v>
      </c>
    </row>
    <row r="1781" spans="1:28" s="12" customFormat="1" ht="16.5" hidden="1" customHeight="1" x14ac:dyDescent="0.3">
      <c r="A1781" s="54">
        <f>작성용!AL1778</f>
        <v>1777</v>
      </c>
      <c r="B1781" s="264" t="str">
        <f>작성용!AI1778</f>
        <v>-</v>
      </c>
      <c r="C1781" s="252" t="str">
        <f>작성용!AK1778</f>
        <v>기초자산</v>
      </c>
      <c r="D1781" s="265" t="str">
        <f>작성용!T1778</f>
        <v>사립학교교직원연금공단펀드(기초자산)</v>
      </c>
      <c r="E1781" s="253" t="str">
        <f>작성용!B1778</f>
        <v>KTBN16호벤처투자조합</v>
      </c>
      <c r="F1781" s="253" t="str">
        <f>작성용!C1778</f>
        <v>재평가</v>
      </c>
      <c r="G1781" s="253" t="str">
        <f>작성용!D1778</f>
        <v>듀오픽스레이(구,바이오센스텍)</v>
      </c>
      <c r="H1781" s="266">
        <f>작성용!E1778</f>
        <v>1311110472941</v>
      </c>
      <c r="I1781" s="253" t="str">
        <f>작성용!F1778</f>
        <v>A07</v>
      </c>
      <c r="J1781" s="253">
        <f>작성용!G1778</f>
        <v>0</v>
      </c>
      <c r="K1781" s="253" t="str">
        <f>작성용!H1778</f>
        <v>-</v>
      </c>
      <c r="L1781" s="253" t="str">
        <f>작성용!N1778</f>
        <v xml:space="preserve">분기 </v>
      </c>
      <c r="M1781" s="265" t="str">
        <f>작성용!U1778</f>
        <v>2024.09.30</v>
      </c>
      <c r="N1781" s="265">
        <f>작성용!V1778</f>
        <v>45643</v>
      </c>
      <c r="O1781" s="265" t="str">
        <f>작성용!W1778</f>
        <v>보고서제공X</v>
      </c>
      <c r="P1781" s="265" t="str">
        <f>작성용!X1778</f>
        <v>-</v>
      </c>
      <c r="Q1781" s="253" t="str">
        <f>작성용!AD1778</f>
        <v>이진주</v>
      </c>
      <c r="R1781" s="267">
        <f>작성용!AE1778</f>
        <v>0.4</v>
      </c>
      <c r="S1781" s="253" t="str">
        <f>작성용!AF1778</f>
        <v>이진주</v>
      </c>
      <c r="T1781" s="268" t="str">
        <f>작성용!AG1778</f>
        <v>-</v>
      </c>
      <c r="U1781" s="268" t="str">
        <f>작성용!AH1778</f>
        <v>-</v>
      </c>
      <c r="V1781" s="252">
        <f>작성용!AA1778</f>
        <v>202411</v>
      </c>
      <c r="W1781" s="253" t="str">
        <f>작성용!AC1778</f>
        <v>[6]기타기관펀드(기초자산)</v>
      </c>
      <c r="X1781" s="253">
        <f>작성용!O1778</f>
        <v>0</v>
      </c>
      <c r="Y1781" s="253">
        <f>작성용!P1778</f>
        <v>0</v>
      </c>
      <c r="Z1781" s="253">
        <f>작성용!Q1778</f>
        <v>0</v>
      </c>
      <c r="AA1781" s="252" t="str">
        <f>작성용!AJ1778</f>
        <v>-</v>
      </c>
      <c r="AB1781" s="252">
        <f>작성용!AB1778</f>
        <v>0</v>
      </c>
    </row>
    <row r="1782" spans="1:28" s="12" customFormat="1" ht="16.5" hidden="1" customHeight="1" x14ac:dyDescent="0.3">
      <c r="A1782" s="54">
        <f>작성용!AL1779</f>
        <v>1778</v>
      </c>
      <c r="B1782" s="264" t="str">
        <f>작성용!AI1779</f>
        <v>-</v>
      </c>
      <c r="C1782" s="252" t="str">
        <f>작성용!AK1779</f>
        <v>기초자산</v>
      </c>
      <c r="D1782" s="265" t="str">
        <f>작성용!T1779</f>
        <v>사립학교교직원연금공단펀드(기초자산)</v>
      </c>
      <c r="E1782" s="253" t="str">
        <f>작성용!B1779</f>
        <v>KTBN16호벤처투자조합</v>
      </c>
      <c r="F1782" s="253" t="str">
        <f>작성용!C1779</f>
        <v>재평가</v>
      </c>
      <c r="G1782" s="253" t="str">
        <f>작성용!D1779</f>
        <v>듀오픽스레이(구,바이오센스텍)</v>
      </c>
      <c r="H1782" s="266">
        <f>작성용!E1779</f>
        <v>1311110472941</v>
      </c>
      <c r="I1782" s="253" t="str">
        <f>작성용!F1779</f>
        <v>A07</v>
      </c>
      <c r="J1782" s="253">
        <f>작성용!G1779</f>
        <v>2</v>
      </c>
      <c r="K1782" s="253" t="str">
        <f>작성용!H1779</f>
        <v>-</v>
      </c>
      <c r="L1782" s="253" t="str">
        <f>작성용!N1779</f>
        <v xml:space="preserve">분기 </v>
      </c>
      <c r="M1782" s="265" t="str">
        <f>작성용!U1779</f>
        <v>2024.09.30</v>
      </c>
      <c r="N1782" s="265">
        <f>작성용!V1779</f>
        <v>45643</v>
      </c>
      <c r="O1782" s="265" t="str">
        <f>작성용!W1779</f>
        <v>보고서제공X</v>
      </c>
      <c r="P1782" s="265" t="str">
        <f>작성용!X1779</f>
        <v>-</v>
      </c>
      <c r="Q1782" s="253" t="str">
        <f>작성용!AD1779</f>
        <v>이진주</v>
      </c>
      <c r="R1782" s="267">
        <f>작성용!AE1779</f>
        <v>0</v>
      </c>
      <c r="S1782" s="253" t="str">
        <f>작성용!AF1779</f>
        <v>이진주</v>
      </c>
      <c r="T1782" s="268" t="str">
        <f>작성용!AG1779</f>
        <v>-</v>
      </c>
      <c r="U1782" s="268" t="str">
        <f>작성용!AH1779</f>
        <v>-</v>
      </c>
      <c r="V1782" s="252">
        <f>작성용!AA1779</f>
        <v>202411</v>
      </c>
      <c r="W1782" s="253" t="str">
        <f>작성용!AC1779</f>
        <v>[6]기타기관펀드(기초자산)</v>
      </c>
      <c r="X1782" s="253">
        <f>작성용!O1779</f>
        <v>0</v>
      </c>
      <c r="Y1782" s="253">
        <f>작성용!P1779</f>
        <v>0</v>
      </c>
      <c r="Z1782" s="253">
        <f>작성용!Q1779</f>
        <v>0</v>
      </c>
      <c r="AA1782" s="252" t="str">
        <f>작성용!AJ1779</f>
        <v>-</v>
      </c>
      <c r="AB1782" s="252">
        <f>작성용!AB1779</f>
        <v>0</v>
      </c>
    </row>
    <row r="1783" spans="1:28" s="12" customFormat="1" ht="16.5" hidden="1" customHeight="1" x14ac:dyDescent="0.3">
      <c r="A1783" s="54">
        <f>작성용!AL1780</f>
        <v>1779</v>
      </c>
      <c r="B1783" s="264" t="str">
        <f>작성용!AI1780</f>
        <v>-</v>
      </c>
      <c r="C1783" s="252" t="str">
        <f>작성용!AK1780</f>
        <v>기초자산</v>
      </c>
      <c r="D1783" s="265" t="str">
        <f>작성용!T1780</f>
        <v>사립학교교직원연금공단펀드(기초자산)</v>
      </c>
      <c r="E1783" s="253" t="str">
        <f>작성용!B1780</f>
        <v>KTBN16호벤처투자조합</v>
      </c>
      <c r="F1783" s="253" t="str">
        <f>작성용!C1780</f>
        <v>재평가</v>
      </c>
      <c r="G1783" s="253" t="str">
        <f>작성용!D1780</f>
        <v>에이치이엠파마(구,에이치이엠)</v>
      </c>
      <c r="H1783" s="266">
        <f>작성용!E1780</f>
        <v>1717110129857</v>
      </c>
      <c r="I1783" s="253" t="str">
        <f>작성용!F1780</f>
        <v>A01</v>
      </c>
      <c r="J1783" s="253">
        <f>작성용!G1780</f>
        <v>0</v>
      </c>
      <c r="K1783" s="253" t="str">
        <f>작성용!H1780</f>
        <v>-</v>
      </c>
      <c r="L1783" s="253" t="str">
        <f>작성용!N1780</f>
        <v xml:space="preserve">분기 </v>
      </c>
      <c r="M1783" s="265" t="str">
        <f>작성용!U1780</f>
        <v>2024.09.30</v>
      </c>
      <c r="N1783" s="265">
        <f>작성용!V1780</f>
        <v>45643</v>
      </c>
      <c r="O1783" s="265" t="str">
        <f>작성용!W1780</f>
        <v>보고서제공X</v>
      </c>
      <c r="P1783" s="265" t="str">
        <f>작성용!X1780</f>
        <v>-</v>
      </c>
      <c r="Q1783" s="253" t="str">
        <f>작성용!AD1780</f>
        <v>정은채</v>
      </c>
      <c r="R1783" s="267">
        <f>작성용!AE1780</f>
        <v>0.4</v>
      </c>
      <c r="S1783" s="253" t="str">
        <f>작성용!AF1780</f>
        <v>정은채</v>
      </c>
      <c r="T1783" s="268" t="str">
        <f>작성용!AG1780</f>
        <v>-</v>
      </c>
      <c r="U1783" s="268" t="str">
        <f>작성용!AH1780</f>
        <v>-</v>
      </c>
      <c r="V1783" s="252">
        <f>작성용!AA1780</f>
        <v>202411</v>
      </c>
      <c r="W1783" s="253" t="str">
        <f>작성용!AC1780</f>
        <v>[6]기타기관펀드(기초자산)</v>
      </c>
      <c r="X1783" s="253">
        <f>작성용!O1780</f>
        <v>0</v>
      </c>
      <c r="Y1783" s="253">
        <f>작성용!P1780</f>
        <v>0</v>
      </c>
      <c r="Z1783" s="253">
        <f>작성용!Q1780</f>
        <v>0</v>
      </c>
      <c r="AA1783" s="252" t="str">
        <f>작성용!AJ1780</f>
        <v>-</v>
      </c>
      <c r="AB1783" s="252">
        <f>작성용!AB1780</f>
        <v>0</v>
      </c>
    </row>
    <row r="1784" spans="1:28" s="12" customFormat="1" ht="16.5" hidden="1" customHeight="1" x14ac:dyDescent="0.3">
      <c r="A1784" s="54">
        <f>작성용!AL1781</f>
        <v>1780</v>
      </c>
      <c r="B1784" s="264" t="str">
        <f>작성용!AI1781</f>
        <v>-</v>
      </c>
      <c r="C1784" s="252" t="str">
        <f>작성용!AK1781</f>
        <v>기초자산</v>
      </c>
      <c r="D1784" s="265" t="str">
        <f>작성용!T1781</f>
        <v>사립학교교직원연금공단펀드(기초자산)</v>
      </c>
      <c r="E1784" s="253" t="str">
        <f>작성용!B1781</f>
        <v>KTBN16호벤처투자조합</v>
      </c>
      <c r="F1784" s="253" t="str">
        <f>작성용!C1781</f>
        <v>재평가</v>
      </c>
      <c r="G1784" s="253" t="str">
        <f>작성용!D1781</f>
        <v>왁티</v>
      </c>
      <c r="H1784" s="266">
        <f>작성용!E1781</f>
        <v>1101115937797</v>
      </c>
      <c r="I1784" s="253" t="str">
        <f>작성용!F1781</f>
        <v>A07</v>
      </c>
      <c r="J1784" s="253">
        <f>작성용!G1781</f>
        <v>0</v>
      </c>
      <c r="K1784" s="253" t="str">
        <f>작성용!H1781</f>
        <v>-</v>
      </c>
      <c r="L1784" s="253" t="str">
        <f>작성용!N1781</f>
        <v xml:space="preserve">분기 </v>
      </c>
      <c r="M1784" s="265" t="str">
        <f>작성용!U1781</f>
        <v>2024.09.30</v>
      </c>
      <c r="N1784" s="265">
        <f>작성용!V1781</f>
        <v>45643</v>
      </c>
      <c r="O1784" s="265" t="str">
        <f>작성용!W1781</f>
        <v>보고서제공X</v>
      </c>
      <c r="P1784" s="265" t="str">
        <f>작성용!X1781</f>
        <v>-</v>
      </c>
      <c r="Q1784" s="253" t="str">
        <f>작성용!AD1781</f>
        <v>이진주</v>
      </c>
      <c r="R1784" s="267">
        <f>작성용!AE1781</f>
        <v>0.4</v>
      </c>
      <c r="S1784" s="253" t="str">
        <f>작성용!AF1781</f>
        <v>이진주</v>
      </c>
      <c r="T1784" s="268" t="str">
        <f>작성용!AG1781</f>
        <v>-</v>
      </c>
      <c r="U1784" s="268" t="str">
        <f>작성용!AH1781</f>
        <v>-</v>
      </c>
      <c r="V1784" s="252">
        <f>작성용!AA1781</f>
        <v>202411</v>
      </c>
      <c r="W1784" s="253" t="str">
        <f>작성용!AC1781</f>
        <v>[6]기타기관펀드(기초자산)</v>
      </c>
      <c r="X1784" s="253">
        <f>작성용!O1781</f>
        <v>0</v>
      </c>
      <c r="Y1784" s="253">
        <f>작성용!P1781</f>
        <v>0</v>
      </c>
      <c r="Z1784" s="253">
        <f>작성용!Q1781</f>
        <v>0</v>
      </c>
      <c r="AA1784" s="252" t="str">
        <f>작성용!AJ1781</f>
        <v>-</v>
      </c>
      <c r="AB1784" s="252">
        <f>작성용!AB1781</f>
        <v>0</v>
      </c>
    </row>
    <row r="1785" spans="1:28" s="12" customFormat="1" ht="16.5" hidden="1" customHeight="1" x14ac:dyDescent="0.3">
      <c r="A1785" s="54">
        <f>작성용!AL1782</f>
        <v>1781</v>
      </c>
      <c r="B1785" s="264" t="str">
        <f>작성용!AI1782</f>
        <v>-</v>
      </c>
      <c r="C1785" s="252" t="str">
        <f>작성용!AK1782</f>
        <v>기초자산</v>
      </c>
      <c r="D1785" s="265" t="str">
        <f>작성용!T1782</f>
        <v>사립학교교직원연금공단펀드(기초자산)</v>
      </c>
      <c r="E1785" s="253" t="str">
        <f>작성용!B1782</f>
        <v>KTBN16호벤처투자조합</v>
      </c>
      <c r="F1785" s="253" t="str">
        <f>작성용!C1782</f>
        <v>재평가</v>
      </c>
      <c r="G1785" s="253" t="str">
        <f>작성용!D1782</f>
        <v>웨이비스</v>
      </c>
      <c r="H1785" s="266">
        <f>작성용!E1782</f>
        <v>1348110407800</v>
      </c>
      <c r="I1785" s="253" t="str">
        <f>작성용!F1782</f>
        <v>A01</v>
      </c>
      <c r="J1785" s="253">
        <f>작성용!G1782</f>
        <v>0</v>
      </c>
      <c r="K1785" s="253" t="str">
        <f>작성용!H1782</f>
        <v>-</v>
      </c>
      <c r="L1785" s="253" t="str">
        <f>작성용!N1782</f>
        <v xml:space="preserve">분기 </v>
      </c>
      <c r="M1785" s="265" t="str">
        <f>작성용!U1782</f>
        <v>2024.09.30</v>
      </c>
      <c r="N1785" s="265">
        <f>작성용!V1782</f>
        <v>45643</v>
      </c>
      <c r="O1785" s="265" t="str">
        <f>작성용!W1782</f>
        <v>보고서제공X</v>
      </c>
      <c r="P1785" s="265" t="str">
        <f>작성용!X1782</f>
        <v>-</v>
      </c>
      <c r="Q1785" s="253" t="str">
        <f>작성용!AD1782</f>
        <v>서동현</v>
      </c>
      <c r="R1785" s="267">
        <f>작성용!AE1782</f>
        <v>0</v>
      </c>
      <c r="S1785" s="253" t="str">
        <f>작성용!AF1782</f>
        <v>서동현</v>
      </c>
      <c r="T1785" s="268" t="str">
        <f>작성용!AG1782</f>
        <v>-</v>
      </c>
      <c r="U1785" s="268" t="str">
        <f>작성용!AH1782</f>
        <v>-</v>
      </c>
      <c r="V1785" s="252">
        <f>작성용!AA1782</f>
        <v>202411</v>
      </c>
      <c r="W1785" s="253" t="str">
        <f>작성용!AC1782</f>
        <v>[6]기타기관펀드(기초자산)</v>
      </c>
      <c r="X1785" s="253">
        <f>작성용!O1782</f>
        <v>0</v>
      </c>
      <c r="Y1785" s="253">
        <f>작성용!P1782</f>
        <v>0</v>
      </c>
      <c r="Z1785" s="253">
        <f>작성용!Q1782</f>
        <v>0</v>
      </c>
      <c r="AA1785" s="252" t="str">
        <f>작성용!AJ1782</f>
        <v>-</v>
      </c>
      <c r="AB1785" s="252">
        <f>작성용!AB1782</f>
        <v>0</v>
      </c>
    </row>
    <row r="1786" spans="1:28" s="12" customFormat="1" ht="16.5" hidden="1" customHeight="1" x14ac:dyDescent="0.3">
      <c r="A1786" s="54">
        <f>작성용!AL1783</f>
        <v>1782</v>
      </c>
      <c r="B1786" s="264" t="str">
        <f>작성용!AI1783</f>
        <v>-</v>
      </c>
      <c r="C1786" s="252" t="str">
        <f>작성용!AK1783</f>
        <v>기초자산</v>
      </c>
      <c r="D1786" s="265" t="str">
        <f>작성용!T1783</f>
        <v>사립학교교직원연금공단펀드(기초자산)</v>
      </c>
      <c r="E1786" s="253" t="str">
        <f>작성용!B1783</f>
        <v>KTBN16호벤처투자조합</v>
      </c>
      <c r="F1786" s="253" t="str">
        <f>작성용!C1783</f>
        <v>재평가</v>
      </c>
      <c r="G1786" s="253" t="str">
        <f>작성용!D1783</f>
        <v>인벤테라제약</v>
      </c>
      <c r="H1786" s="266">
        <f>작성용!E1783</f>
        <v>1545110080872</v>
      </c>
      <c r="I1786" s="253" t="str">
        <f>작성용!F1783</f>
        <v>A01</v>
      </c>
      <c r="J1786" s="253">
        <f>작성용!G1783</f>
        <v>0</v>
      </c>
      <c r="K1786" s="253" t="str">
        <f>작성용!H1783</f>
        <v>-</v>
      </c>
      <c r="L1786" s="253" t="str">
        <f>작성용!N1783</f>
        <v xml:space="preserve">분기 </v>
      </c>
      <c r="M1786" s="265" t="str">
        <f>작성용!U1783</f>
        <v>2024.09.30</v>
      </c>
      <c r="N1786" s="265">
        <f>작성용!V1783</f>
        <v>45643</v>
      </c>
      <c r="O1786" s="265" t="str">
        <f>작성용!W1783</f>
        <v>보고서제공X</v>
      </c>
      <c r="P1786" s="265" t="str">
        <f>작성용!X1783</f>
        <v>-</v>
      </c>
      <c r="Q1786" s="253" t="str">
        <f>작성용!AD1783</f>
        <v>정재형</v>
      </c>
      <c r="R1786" s="267">
        <f>작성용!AE1783</f>
        <v>0.4</v>
      </c>
      <c r="S1786" s="253" t="str">
        <f>작성용!AF1783</f>
        <v>정재형</v>
      </c>
      <c r="T1786" s="268" t="str">
        <f>작성용!AG1783</f>
        <v>-</v>
      </c>
      <c r="U1786" s="268" t="str">
        <f>작성용!AH1783</f>
        <v>-</v>
      </c>
      <c r="V1786" s="252">
        <f>작성용!AA1783</f>
        <v>202411</v>
      </c>
      <c r="W1786" s="253" t="str">
        <f>작성용!AC1783</f>
        <v>[6]기타기관펀드(기초자산)</v>
      </c>
      <c r="X1786" s="253">
        <f>작성용!O1783</f>
        <v>0</v>
      </c>
      <c r="Y1786" s="253">
        <f>작성용!P1783</f>
        <v>0</v>
      </c>
      <c r="Z1786" s="253">
        <f>작성용!Q1783</f>
        <v>0</v>
      </c>
      <c r="AA1786" s="252" t="str">
        <f>작성용!AJ1783</f>
        <v>-</v>
      </c>
      <c r="AB1786" s="252">
        <f>작성용!AB1783</f>
        <v>0</v>
      </c>
    </row>
    <row r="1787" spans="1:28" s="12" customFormat="1" ht="16.5" hidden="1" customHeight="1" x14ac:dyDescent="0.3">
      <c r="A1787" s="54">
        <f>작성용!AL1784</f>
        <v>1783</v>
      </c>
      <c r="B1787" s="264" t="str">
        <f>작성용!AI1784</f>
        <v>-</v>
      </c>
      <c r="C1787" s="252" t="str">
        <f>작성용!AK1784</f>
        <v>기초자산</v>
      </c>
      <c r="D1787" s="265" t="str">
        <f>작성용!T1784</f>
        <v>사립학교교직원연금공단펀드(기초자산)</v>
      </c>
      <c r="E1787" s="253" t="str">
        <f>작성용!B1784</f>
        <v>KTBN16호벤처투자조합</v>
      </c>
      <c r="F1787" s="253" t="str">
        <f>작성용!C1784</f>
        <v>재평가</v>
      </c>
      <c r="G1787" s="253" t="str">
        <f>작성용!D1784</f>
        <v>케이큐엔터테인먼트</v>
      </c>
      <c r="H1787" s="266">
        <f>작성용!E1784</f>
        <v>1101115190832</v>
      </c>
      <c r="I1787" s="253" t="str">
        <f>작성용!F1784</f>
        <v>A01</v>
      </c>
      <c r="J1787" s="253">
        <f>작성용!G1784</f>
        <v>0</v>
      </c>
      <c r="K1787" s="253" t="str">
        <f>작성용!H1784</f>
        <v>-</v>
      </c>
      <c r="L1787" s="253" t="str">
        <f>작성용!N1784</f>
        <v xml:space="preserve">분기 </v>
      </c>
      <c r="M1787" s="265" t="str">
        <f>작성용!U1784</f>
        <v>2024.09.30</v>
      </c>
      <c r="N1787" s="265">
        <f>작성용!V1784</f>
        <v>45643</v>
      </c>
      <c r="O1787" s="265" t="str">
        <f>작성용!W1784</f>
        <v>보고서제공X</v>
      </c>
      <c r="P1787" s="265" t="str">
        <f>작성용!X1784</f>
        <v>-</v>
      </c>
      <c r="Q1787" s="253" t="str">
        <f>작성용!AD1784</f>
        <v>서동현</v>
      </c>
      <c r="R1787" s="267">
        <f>작성용!AE1784</f>
        <v>0.4</v>
      </c>
      <c r="S1787" s="253" t="str">
        <f>작성용!AF1784</f>
        <v>서동현</v>
      </c>
      <c r="T1787" s="268" t="str">
        <f>작성용!AG1784</f>
        <v>-</v>
      </c>
      <c r="U1787" s="268" t="str">
        <f>작성용!AH1784</f>
        <v>-</v>
      </c>
      <c r="V1787" s="252">
        <f>작성용!AA1784</f>
        <v>202411</v>
      </c>
      <c r="W1787" s="253" t="str">
        <f>작성용!AC1784</f>
        <v>[6]기타기관펀드(기초자산)</v>
      </c>
      <c r="X1787" s="253">
        <f>작성용!O1784</f>
        <v>0</v>
      </c>
      <c r="Y1787" s="253">
        <f>작성용!P1784</f>
        <v>0</v>
      </c>
      <c r="Z1787" s="253">
        <f>작성용!Q1784</f>
        <v>0</v>
      </c>
      <c r="AA1787" s="252" t="str">
        <f>작성용!AJ1784</f>
        <v>-</v>
      </c>
      <c r="AB1787" s="252">
        <f>작성용!AB1784</f>
        <v>0</v>
      </c>
    </row>
    <row r="1788" spans="1:28" s="12" customFormat="1" ht="16.5" hidden="1" customHeight="1" x14ac:dyDescent="0.3">
      <c r="A1788" s="54">
        <f>작성용!AL1785</f>
        <v>1784</v>
      </c>
      <c r="B1788" s="264" t="str">
        <f>작성용!AI1785</f>
        <v>-</v>
      </c>
      <c r="C1788" s="252" t="str">
        <f>작성용!AK1785</f>
        <v>기초자산</v>
      </c>
      <c r="D1788" s="265" t="str">
        <f>작성용!T1785</f>
        <v>사립학교교직원연금공단펀드(기초자산)</v>
      </c>
      <c r="E1788" s="253" t="str">
        <f>작성용!B1785</f>
        <v>KTBN16호벤처투자조합</v>
      </c>
      <c r="F1788" s="253" t="str">
        <f>작성용!C1785</f>
        <v>재평가</v>
      </c>
      <c r="G1788" s="253" t="str">
        <f>작성용!D1785</f>
        <v>큐베스트바이오</v>
      </c>
      <c r="H1788" s="266">
        <f>작성용!E1785</f>
        <v>1311110215979</v>
      </c>
      <c r="I1788" s="253" t="str">
        <f>작성용!F1785</f>
        <v>A07</v>
      </c>
      <c r="J1788" s="253">
        <f>작성용!G1785</f>
        <v>0</v>
      </c>
      <c r="K1788" s="253" t="str">
        <f>작성용!H1785</f>
        <v>-</v>
      </c>
      <c r="L1788" s="253" t="str">
        <f>작성용!N1785</f>
        <v xml:space="preserve">분기 </v>
      </c>
      <c r="M1788" s="265" t="str">
        <f>작성용!U1785</f>
        <v>2024.09.30</v>
      </c>
      <c r="N1788" s="265">
        <f>작성용!V1785</f>
        <v>45643</v>
      </c>
      <c r="O1788" s="265" t="str">
        <f>작성용!W1785</f>
        <v>보고서제공X</v>
      </c>
      <c r="P1788" s="265" t="str">
        <f>작성용!X1785</f>
        <v>-</v>
      </c>
      <c r="Q1788" s="253" t="str">
        <f>작성용!AD1785</f>
        <v>정은채</v>
      </c>
      <c r="R1788" s="267">
        <f>작성용!AE1785</f>
        <v>0.4</v>
      </c>
      <c r="S1788" s="253" t="str">
        <f>작성용!AF1785</f>
        <v>정은채</v>
      </c>
      <c r="T1788" s="268" t="str">
        <f>작성용!AG1785</f>
        <v>-</v>
      </c>
      <c r="U1788" s="268" t="str">
        <f>작성용!AH1785</f>
        <v>-</v>
      </c>
      <c r="V1788" s="252">
        <f>작성용!AA1785</f>
        <v>202411</v>
      </c>
      <c r="W1788" s="253" t="str">
        <f>작성용!AC1785</f>
        <v>[6]기타기관펀드(기초자산)</v>
      </c>
      <c r="X1788" s="253">
        <f>작성용!O1785</f>
        <v>0</v>
      </c>
      <c r="Y1788" s="253">
        <f>작성용!P1785</f>
        <v>0</v>
      </c>
      <c r="Z1788" s="253">
        <f>작성용!Q1785</f>
        <v>0</v>
      </c>
      <c r="AA1788" s="252" t="str">
        <f>작성용!AJ1785</f>
        <v>-</v>
      </c>
      <c r="AB1788" s="252">
        <f>작성용!AB1785</f>
        <v>0</v>
      </c>
    </row>
    <row r="1789" spans="1:28" s="12" customFormat="1" ht="16.5" hidden="1" customHeight="1" x14ac:dyDescent="0.3">
      <c r="A1789" s="54">
        <f>작성용!AL1786</f>
        <v>1785</v>
      </c>
      <c r="B1789" s="264" t="str">
        <f>작성용!AI1786</f>
        <v>-</v>
      </c>
      <c r="C1789" s="252" t="str">
        <f>작성용!AK1786</f>
        <v>기초자산</v>
      </c>
      <c r="D1789" s="265" t="str">
        <f>작성용!T1786</f>
        <v>사립학교교직원연금공단펀드(기초자산)</v>
      </c>
      <c r="E1789" s="253" t="str">
        <f>작성용!B1786</f>
        <v>KTBN16호벤처투자조합</v>
      </c>
      <c r="F1789" s="253" t="str">
        <f>작성용!C1786</f>
        <v>재평가</v>
      </c>
      <c r="G1789" s="253" t="str">
        <f>작성용!D1786</f>
        <v>화이트큐브</v>
      </c>
      <c r="H1789" s="266">
        <f>작성용!E1786</f>
        <v>1101116858413</v>
      </c>
      <c r="I1789" s="253" t="str">
        <f>작성용!F1786</f>
        <v>A05</v>
      </c>
      <c r="J1789" s="253">
        <f>작성용!G1786</f>
        <v>0</v>
      </c>
      <c r="K1789" s="253" t="str">
        <f>작성용!H1786</f>
        <v>-</v>
      </c>
      <c r="L1789" s="253" t="str">
        <f>작성용!N1786</f>
        <v xml:space="preserve">분기 </v>
      </c>
      <c r="M1789" s="265" t="str">
        <f>작성용!U1786</f>
        <v>2024.09.30</v>
      </c>
      <c r="N1789" s="265">
        <f>작성용!V1786</f>
        <v>45643</v>
      </c>
      <c r="O1789" s="265" t="str">
        <f>작성용!W1786</f>
        <v>보고서제공X</v>
      </c>
      <c r="P1789" s="265" t="str">
        <f>작성용!X1786</f>
        <v>-</v>
      </c>
      <c r="Q1789" s="253" t="str">
        <f>작성용!AD1786</f>
        <v>원정우</v>
      </c>
      <c r="R1789" s="267">
        <f>작성용!AE1786</f>
        <v>0.4</v>
      </c>
      <c r="S1789" s="253" t="str">
        <f>작성용!AF1786</f>
        <v>원정우</v>
      </c>
      <c r="T1789" s="268" t="str">
        <f>작성용!AG1786</f>
        <v>-</v>
      </c>
      <c r="U1789" s="268" t="str">
        <f>작성용!AH1786</f>
        <v>-</v>
      </c>
      <c r="V1789" s="252">
        <f>작성용!AA1786</f>
        <v>202411</v>
      </c>
      <c r="W1789" s="253" t="str">
        <f>작성용!AC1786</f>
        <v>[6]기타기관펀드(기초자산)</v>
      </c>
      <c r="X1789" s="253">
        <f>작성용!O1786</f>
        <v>0</v>
      </c>
      <c r="Y1789" s="253">
        <f>작성용!P1786</f>
        <v>0</v>
      </c>
      <c r="Z1789" s="253">
        <f>작성용!Q1786</f>
        <v>0</v>
      </c>
      <c r="AA1789" s="252" t="str">
        <f>작성용!AJ1786</f>
        <v>-</v>
      </c>
      <c r="AB1789" s="252">
        <f>작성용!AB1786</f>
        <v>0</v>
      </c>
    </row>
    <row r="1790" spans="1:28" s="12" customFormat="1" ht="16.5" hidden="1" customHeight="1" x14ac:dyDescent="0.3">
      <c r="A1790" s="54">
        <f>작성용!AL1787</f>
        <v>1786</v>
      </c>
      <c r="B1790" s="264" t="str">
        <f>작성용!AI1787</f>
        <v>-</v>
      </c>
      <c r="C1790" s="252" t="str">
        <f>작성용!AK1787</f>
        <v>기초자산</v>
      </c>
      <c r="D1790" s="265" t="str">
        <f>작성용!T1787</f>
        <v>사립학교교직원연금공단펀드(기초자산)</v>
      </c>
      <c r="E1790" s="253" t="str">
        <f>작성용!B1787</f>
        <v>KTBN16호벤처투자조합</v>
      </c>
      <c r="F1790" s="253" t="str">
        <f>작성용!C1787</f>
        <v>재평가</v>
      </c>
      <c r="G1790" s="253" t="str">
        <f>작성용!D1787</f>
        <v>Aclima,Inc</v>
      </c>
      <c r="H1790" s="266" t="str">
        <f>작성용!E1787</f>
        <v>KBP2020120169</v>
      </c>
      <c r="I1790" s="253" t="str">
        <f>작성용!F1787</f>
        <v>A07</v>
      </c>
      <c r="J1790" s="253">
        <f>작성용!G1787</f>
        <v>0</v>
      </c>
      <c r="K1790" s="253" t="str">
        <f>작성용!H1787</f>
        <v>-</v>
      </c>
      <c r="L1790" s="253" t="str">
        <f>작성용!N1787</f>
        <v xml:space="preserve">분기 </v>
      </c>
      <c r="M1790" s="265" t="str">
        <f>작성용!U1787</f>
        <v>2024.09.30</v>
      </c>
      <c r="N1790" s="265">
        <f>작성용!V1787</f>
        <v>45643</v>
      </c>
      <c r="O1790" s="265" t="str">
        <f>작성용!W1787</f>
        <v>보고서제공X</v>
      </c>
      <c r="P1790" s="265" t="str">
        <f>작성용!X1787</f>
        <v>-</v>
      </c>
      <c r="Q1790" s="253" t="str">
        <f>작성용!AD1787</f>
        <v>유재호</v>
      </c>
      <c r="R1790" s="267">
        <f>작성용!AE1787</f>
        <v>0</v>
      </c>
      <c r="S1790" s="253" t="str">
        <f>작성용!AF1787</f>
        <v>유재호</v>
      </c>
      <c r="T1790" s="268" t="str">
        <f>작성용!AG1787</f>
        <v>-</v>
      </c>
      <c r="U1790" s="268" t="str">
        <f>작성용!AH1787</f>
        <v>-</v>
      </c>
      <c r="V1790" s="252">
        <f>작성용!AA1787</f>
        <v>202411</v>
      </c>
      <c r="W1790" s="253" t="str">
        <f>작성용!AC1787</f>
        <v>[6]기타기관펀드(기초자산)</v>
      </c>
      <c r="X1790" s="253">
        <f>작성용!O1787</f>
        <v>0</v>
      </c>
      <c r="Y1790" s="253">
        <f>작성용!P1787</f>
        <v>0</v>
      </c>
      <c r="Z1790" s="253">
        <f>작성용!Q1787</f>
        <v>0</v>
      </c>
      <c r="AA1790" s="252" t="str">
        <f>작성용!AJ1787</f>
        <v>-</v>
      </c>
      <c r="AB1790" s="252">
        <f>작성용!AB1787</f>
        <v>0</v>
      </c>
    </row>
    <row r="1791" spans="1:28" s="12" customFormat="1" ht="16.5" hidden="1" customHeight="1" x14ac:dyDescent="0.3">
      <c r="A1791" s="54">
        <f>작성용!AL1788</f>
        <v>1787</v>
      </c>
      <c r="B1791" s="264" t="str">
        <f>작성용!AI1788</f>
        <v>-</v>
      </c>
      <c r="C1791" s="252" t="str">
        <f>작성용!AK1788</f>
        <v>기초자산</v>
      </c>
      <c r="D1791" s="265" t="str">
        <f>작성용!T1788</f>
        <v>사립학교교직원연금공단펀드(기초자산)</v>
      </c>
      <c r="E1791" s="253" t="str">
        <f>작성용!B1788</f>
        <v>KTBN16호벤처투자조합</v>
      </c>
      <c r="F1791" s="253" t="str">
        <f>작성용!C1788</f>
        <v>재평가</v>
      </c>
      <c r="G1791" s="253" t="str">
        <f>작성용!D1788</f>
        <v>Etch Mobile, Inc</v>
      </c>
      <c r="H1791" s="266" t="str">
        <f>작성용!E1788</f>
        <v>KBP2020120170</v>
      </c>
      <c r="I1791" s="253" t="str">
        <f>작성용!F1788</f>
        <v>A05</v>
      </c>
      <c r="J1791" s="253">
        <f>작성용!G1788</f>
        <v>0</v>
      </c>
      <c r="K1791" s="253" t="str">
        <f>작성용!H1788</f>
        <v>-</v>
      </c>
      <c r="L1791" s="253" t="str">
        <f>작성용!N1788</f>
        <v xml:space="preserve">분기 </v>
      </c>
      <c r="M1791" s="265" t="str">
        <f>작성용!U1788</f>
        <v>2024.09.30</v>
      </c>
      <c r="N1791" s="265">
        <f>작성용!V1788</f>
        <v>45643</v>
      </c>
      <c r="O1791" s="265" t="str">
        <f>작성용!W1788</f>
        <v>보고서제공X</v>
      </c>
      <c r="P1791" s="265" t="str">
        <f>작성용!X1788</f>
        <v>-</v>
      </c>
      <c r="Q1791" s="253" t="str">
        <f>작성용!AD1788</f>
        <v>서동현</v>
      </c>
      <c r="R1791" s="267">
        <f>작성용!AE1788</f>
        <v>0</v>
      </c>
      <c r="S1791" s="253" t="str">
        <f>작성용!AF1788</f>
        <v>서동현</v>
      </c>
      <c r="T1791" s="268" t="str">
        <f>작성용!AG1788</f>
        <v>-</v>
      </c>
      <c r="U1791" s="268" t="str">
        <f>작성용!AH1788</f>
        <v>-</v>
      </c>
      <c r="V1791" s="252">
        <f>작성용!AA1788</f>
        <v>202411</v>
      </c>
      <c r="W1791" s="253" t="str">
        <f>작성용!AC1788</f>
        <v>[6]기타기관펀드(기초자산)</v>
      </c>
      <c r="X1791" s="253">
        <f>작성용!O1788</f>
        <v>0</v>
      </c>
      <c r="Y1791" s="253">
        <f>작성용!P1788</f>
        <v>0</v>
      </c>
      <c r="Z1791" s="253">
        <f>작성용!Q1788</f>
        <v>0</v>
      </c>
      <c r="AA1791" s="252" t="str">
        <f>작성용!AJ1788</f>
        <v>-</v>
      </c>
      <c r="AB1791" s="252">
        <f>작성용!AB1788</f>
        <v>0</v>
      </c>
    </row>
    <row r="1792" spans="1:28" s="12" customFormat="1" ht="16.5" hidden="1" customHeight="1" x14ac:dyDescent="0.3">
      <c r="A1792" s="54">
        <f>작성용!AL1789</f>
        <v>1788</v>
      </c>
      <c r="B1792" s="264" t="str">
        <f>작성용!AI1789</f>
        <v>-</v>
      </c>
      <c r="C1792" s="252" t="str">
        <f>작성용!AK1789</f>
        <v>기초자산</v>
      </c>
      <c r="D1792" s="265" t="str">
        <f>작성용!T1789</f>
        <v>사립학교교직원연금공단펀드(기초자산)</v>
      </c>
      <c r="E1792" s="253" t="str">
        <f>작성용!B1789</f>
        <v>KTBN16호벤처투자조합</v>
      </c>
      <c r="F1792" s="253" t="str">
        <f>작성용!C1789</f>
        <v>재평가</v>
      </c>
      <c r="G1792" s="253" t="str">
        <f>작성용!D1789</f>
        <v>GenEdit Inc</v>
      </c>
      <c r="H1792" s="266" t="str">
        <f>작성용!E1789</f>
        <v>KBP2020120172</v>
      </c>
      <c r="I1792" s="253" t="str">
        <f>작성용!F1789</f>
        <v>A05</v>
      </c>
      <c r="J1792" s="253">
        <f>작성용!G1789</f>
        <v>0</v>
      </c>
      <c r="K1792" s="253" t="str">
        <f>작성용!H1789</f>
        <v>-</v>
      </c>
      <c r="L1792" s="253" t="str">
        <f>작성용!N1789</f>
        <v xml:space="preserve">분기 </v>
      </c>
      <c r="M1792" s="265" t="str">
        <f>작성용!U1789</f>
        <v>2024.09.30</v>
      </c>
      <c r="N1792" s="265">
        <f>작성용!V1789</f>
        <v>45643</v>
      </c>
      <c r="O1792" s="265" t="str">
        <f>작성용!W1789</f>
        <v>보고서제공X</v>
      </c>
      <c r="P1792" s="265" t="str">
        <f>작성용!X1789</f>
        <v>-</v>
      </c>
      <c r="Q1792" s="253" t="str">
        <f>작성용!AD1789</f>
        <v>서동현</v>
      </c>
      <c r="R1792" s="267">
        <f>작성용!AE1789</f>
        <v>0</v>
      </c>
      <c r="S1792" s="253" t="str">
        <f>작성용!AF1789</f>
        <v>서동현</v>
      </c>
      <c r="T1792" s="268" t="str">
        <f>작성용!AG1789</f>
        <v>-</v>
      </c>
      <c r="U1792" s="268" t="str">
        <f>작성용!AH1789</f>
        <v>-</v>
      </c>
      <c r="V1792" s="252">
        <f>작성용!AA1789</f>
        <v>202411</v>
      </c>
      <c r="W1792" s="253" t="str">
        <f>작성용!AC1789</f>
        <v>[6]기타기관펀드(기초자산)</v>
      </c>
      <c r="X1792" s="253">
        <f>작성용!O1789</f>
        <v>0</v>
      </c>
      <c r="Y1792" s="253">
        <f>작성용!P1789</f>
        <v>0</v>
      </c>
      <c r="Z1792" s="253">
        <f>작성용!Q1789</f>
        <v>0</v>
      </c>
      <c r="AA1792" s="252" t="str">
        <f>작성용!AJ1789</f>
        <v>-</v>
      </c>
      <c r="AB1792" s="252">
        <f>작성용!AB1789</f>
        <v>0</v>
      </c>
    </row>
    <row r="1793" spans="1:28" s="12" customFormat="1" ht="16.5" hidden="1" customHeight="1" x14ac:dyDescent="0.3">
      <c r="A1793" s="54">
        <f>작성용!AL1790</f>
        <v>1789</v>
      </c>
      <c r="B1793" s="264" t="str">
        <f>작성용!AI1790</f>
        <v>-</v>
      </c>
      <c r="C1793" s="252" t="str">
        <f>작성용!AK1790</f>
        <v>기초자산</v>
      </c>
      <c r="D1793" s="265" t="str">
        <f>작성용!T1790</f>
        <v>사립학교교직원연금공단펀드(기초자산)</v>
      </c>
      <c r="E1793" s="253" t="str">
        <f>작성용!B1790</f>
        <v>KTBN16호벤처투자조합</v>
      </c>
      <c r="F1793" s="253" t="str">
        <f>작성용!C1790</f>
        <v>재평가</v>
      </c>
      <c r="G1793" s="253" t="str">
        <f>작성용!D1790</f>
        <v>GenEdit Inc</v>
      </c>
      <c r="H1793" s="266" t="str">
        <f>작성용!E1790</f>
        <v>KBP2020120172</v>
      </c>
      <c r="I1793" s="253" t="str">
        <f>작성용!F1790</f>
        <v>A05</v>
      </c>
      <c r="J1793" s="253">
        <f>작성용!G1790</f>
        <v>5</v>
      </c>
      <c r="K1793" s="253" t="str">
        <f>작성용!H1790</f>
        <v>-</v>
      </c>
      <c r="L1793" s="253" t="str">
        <f>작성용!N1790</f>
        <v xml:space="preserve">분기 </v>
      </c>
      <c r="M1793" s="265" t="str">
        <f>작성용!U1790</f>
        <v>2024.09.30</v>
      </c>
      <c r="N1793" s="265">
        <f>작성용!V1790</f>
        <v>45643</v>
      </c>
      <c r="O1793" s="265" t="str">
        <f>작성용!W1790</f>
        <v>보고서제공X</v>
      </c>
      <c r="P1793" s="265" t="str">
        <f>작성용!X1790</f>
        <v>-</v>
      </c>
      <c r="Q1793" s="253" t="str">
        <f>작성용!AD1790</f>
        <v>서동현</v>
      </c>
      <c r="R1793" s="267">
        <f>작성용!AE1790</f>
        <v>0</v>
      </c>
      <c r="S1793" s="253" t="str">
        <f>작성용!AF1790</f>
        <v>서동현</v>
      </c>
      <c r="T1793" s="268" t="str">
        <f>작성용!AG1790</f>
        <v>-</v>
      </c>
      <c r="U1793" s="268" t="str">
        <f>작성용!AH1790</f>
        <v>-</v>
      </c>
      <c r="V1793" s="252">
        <f>작성용!AA1790</f>
        <v>202411</v>
      </c>
      <c r="W1793" s="253" t="str">
        <f>작성용!AC1790</f>
        <v>[6]기타기관펀드(기초자산)</v>
      </c>
      <c r="X1793" s="253">
        <f>작성용!O1790</f>
        <v>0</v>
      </c>
      <c r="Y1793" s="253">
        <f>작성용!P1790</f>
        <v>0</v>
      </c>
      <c r="Z1793" s="253">
        <f>작성용!Q1790</f>
        <v>0</v>
      </c>
      <c r="AA1793" s="252" t="str">
        <f>작성용!AJ1790</f>
        <v>-</v>
      </c>
      <c r="AB1793" s="252">
        <f>작성용!AB1790</f>
        <v>0</v>
      </c>
    </row>
    <row r="1794" spans="1:28" s="12" customFormat="1" ht="16.5" hidden="1" customHeight="1" x14ac:dyDescent="0.3">
      <c r="A1794" s="54">
        <f>작성용!AL1791</f>
        <v>1790</v>
      </c>
      <c r="B1794" s="264" t="str">
        <f>작성용!AI1791</f>
        <v>-</v>
      </c>
      <c r="C1794" s="252" t="str">
        <f>작성용!AK1791</f>
        <v>기초자산</v>
      </c>
      <c r="D1794" s="265" t="str">
        <f>작성용!T1791</f>
        <v>사립학교교직원연금공단펀드(기초자산)</v>
      </c>
      <c r="E1794" s="253" t="str">
        <f>작성용!B1791</f>
        <v>KTBN16호벤처투자조합</v>
      </c>
      <c r="F1794" s="253" t="str">
        <f>작성용!C1791</f>
        <v>재평가</v>
      </c>
      <c r="G1794" s="253" t="str">
        <f>작성용!D1791</f>
        <v>Horizon Robotics</v>
      </c>
      <c r="H1794" s="266" t="str">
        <f>작성용!E1791</f>
        <v>KBP2020120171</v>
      </c>
      <c r="I1794" s="253" t="str">
        <f>작성용!F1791</f>
        <v>A07</v>
      </c>
      <c r="J1794" s="253">
        <f>작성용!G1791</f>
        <v>0</v>
      </c>
      <c r="K1794" s="253" t="str">
        <f>작성용!H1791</f>
        <v>-</v>
      </c>
      <c r="L1794" s="253" t="str">
        <f>작성용!N1791</f>
        <v xml:space="preserve">분기 </v>
      </c>
      <c r="M1794" s="265" t="str">
        <f>작성용!U1791</f>
        <v>2024.09.30</v>
      </c>
      <c r="N1794" s="265">
        <f>작성용!V1791</f>
        <v>45643</v>
      </c>
      <c r="O1794" s="265" t="str">
        <f>작성용!W1791</f>
        <v>보고서제공X</v>
      </c>
      <c r="P1794" s="265" t="str">
        <f>작성용!X1791</f>
        <v>-</v>
      </c>
      <c r="Q1794" s="253" t="str">
        <f>작성용!AD1791</f>
        <v>백형진</v>
      </c>
      <c r="R1794" s="267">
        <f>작성용!AE1791</f>
        <v>0.4</v>
      </c>
      <c r="S1794" s="253" t="str">
        <f>작성용!AF1791</f>
        <v>백형진</v>
      </c>
      <c r="T1794" s="268" t="str">
        <f>작성용!AG1791</f>
        <v>-</v>
      </c>
      <c r="U1794" s="268" t="str">
        <f>작성용!AH1791</f>
        <v>-</v>
      </c>
      <c r="V1794" s="252">
        <f>작성용!AA1791</f>
        <v>202411</v>
      </c>
      <c r="W1794" s="253" t="str">
        <f>작성용!AC1791</f>
        <v>[6]기타기관펀드(기초자산)</v>
      </c>
      <c r="X1794" s="253">
        <f>작성용!O1791</f>
        <v>0</v>
      </c>
      <c r="Y1794" s="253">
        <f>작성용!P1791</f>
        <v>0</v>
      </c>
      <c r="Z1794" s="253">
        <f>작성용!Q1791</f>
        <v>0</v>
      </c>
      <c r="AA1794" s="252" t="str">
        <f>작성용!AJ1791</f>
        <v>-</v>
      </c>
      <c r="AB1794" s="252">
        <f>작성용!AB1791</f>
        <v>0</v>
      </c>
    </row>
    <row r="1795" spans="1:28" s="12" customFormat="1" ht="16.5" hidden="1" customHeight="1" x14ac:dyDescent="0.3">
      <c r="A1795" s="54">
        <f>작성용!AL1792</f>
        <v>1791</v>
      </c>
      <c r="B1795" s="264" t="str">
        <f>작성용!AI1792</f>
        <v>-</v>
      </c>
      <c r="C1795" s="252" t="str">
        <f>작성용!AK1792</f>
        <v>기초자산</v>
      </c>
      <c r="D1795" s="265" t="str">
        <f>작성용!T1792</f>
        <v>사립학교교직원연금공단펀드(기초자산)</v>
      </c>
      <c r="E1795" s="253" t="str">
        <f>작성용!B1792</f>
        <v>KTBN16호벤처투자조합</v>
      </c>
      <c r="F1795" s="253" t="str">
        <f>작성용!C1792</f>
        <v>재평가</v>
      </c>
      <c r="G1795" s="253" t="str">
        <f>작성용!D1792</f>
        <v>무신사</v>
      </c>
      <c r="H1795" s="266">
        <f>작성용!E1792</f>
        <v>1101114898916</v>
      </c>
      <c r="I1795" s="253" t="str">
        <f>작성용!F1792</f>
        <v>A07</v>
      </c>
      <c r="J1795" s="253">
        <f>작성용!G1792</f>
        <v>0</v>
      </c>
      <c r="K1795" s="253" t="str">
        <f>작성용!H1792</f>
        <v>-</v>
      </c>
      <c r="L1795" s="253" t="str">
        <f>작성용!N1792</f>
        <v xml:space="preserve">분기 </v>
      </c>
      <c r="M1795" s="265" t="str">
        <f>작성용!U1792</f>
        <v>2024.09.30</v>
      </c>
      <c r="N1795" s="265">
        <f>작성용!V1792</f>
        <v>45643</v>
      </c>
      <c r="O1795" s="265" t="str">
        <f>작성용!W1792</f>
        <v>보고서제공X</v>
      </c>
      <c r="P1795" s="265" t="str">
        <f>작성용!X1792</f>
        <v>-</v>
      </c>
      <c r="Q1795" s="253" t="str">
        <f>작성용!AD1792</f>
        <v>이문수</v>
      </c>
      <c r="R1795" s="267">
        <f>작성용!AE1792</f>
        <v>0.4</v>
      </c>
      <c r="S1795" s="253" t="str">
        <f>작성용!AF1792</f>
        <v>이문수</v>
      </c>
      <c r="T1795" s="268" t="str">
        <f>작성용!AG1792</f>
        <v>-</v>
      </c>
      <c r="U1795" s="268" t="str">
        <f>작성용!AH1792</f>
        <v>-</v>
      </c>
      <c r="V1795" s="252">
        <f>작성용!AA1792</f>
        <v>202411</v>
      </c>
      <c r="W1795" s="253" t="str">
        <f>작성용!AC1792</f>
        <v>[6]기타기관펀드(기초자산)</v>
      </c>
      <c r="X1795" s="253">
        <f>작성용!O1792</f>
        <v>0</v>
      </c>
      <c r="Y1795" s="253">
        <f>작성용!P1792</f>
        <v>0</v>
      </c>
      <c r="Z1795" s="253">
        <f>작성용!Q1792</f>
        <v>0</v>
      </c>
      <c r="AA1795" s="252" t="str">
        <f>작성용!AJ1792</f>
        <v>-</v>
      </c>
      <c r="AB1795" s="252">
        <f>작성용!AB1792</f>
        <v>0</v>
      </c>
    </row>
    <row r="1796" spans="1:28" s="12" customFormat="1" ht="16.5" hidden="1" customHeight="1" x14ac:dyDescent="0.3">
      <c r="A1796" s="54">
        <f>작성용!AL1793</f>
        <v>1792</v>
      </c>
      <c r="B1796" s="264" t="str">
        <f>작성용!AI1793</f>
        <v>-</v>
      </c>
      <c r="C1796" s="252" t="str">
        <f>작성용!AK1793</f>
        <v>기초자산</v>
      </c>
      <c r="D1796" s="265" t="str">
        <f>작성용!T1793</f>
        <v>사립학교교직원연금공단펀드(기초자산)</v>
      </c>
      <c r="E1796" s="253" t="str">
        <f>작성용!B1793</f>
        <v>KTBN16호벤처투자조합</v>
      </c>
      <c r="F1796" s="253" t="str">
        <f>작성용!C1793</f>
        <v>재평가</v>
      </c>
      <c r="G1796" s="253" t="str">
        <f>작성용!D1793</f>
        <v>무신사</v>
      </c>
      <c r="H1796" s="266">
        <f>작성용!E1793</f>
        <v>1101114898916</v>
      </c>
      <c r="I1796" s="253" t="str">
        <f>작성용!F1793</f>
        <v>A07</v>
      </c>
      <c r="J1796" s="253">
        <f>작성용!G1793</f>
        <v>1</v>
      </c>
      <c r="K1796" s="253" t="str">
        <f>작성용!H1793</f>
        <v>-</v>
      </c>
      <c r="L1796" s="253" t="str">
        <f>작성용!N1793</f>
        <v xml:space="preserve">분기 </v>
      </c>
      <c r="M1796" s="265" t="str">
        <f>작성용!U1793</f>
        <v>2024.09.30</v>
      </c>
      <c r="N1796" s="265">
        <f>작성용!V1793</f>
        <v>45643</v>
      </c>
      <c r="O1796" s="265" t="str">
        <f>작성용!W1793</f>
        <v>보고서제공X</v>
      </c>
      <c r="P1796" s="265" t="str">
        <f>작성용!X1793</f>
        <v>-</v>
      </c>
      <c r="Q1796" s="253" t="str">
        <f>작성용!AD1793</f>
        <v>이문수</v>
      </c>
      <c r="R1796" s="267">
        <f>작성용!AE1793</f>
        <v>0</v>
      </c>
      <c r="S1796" s="253" t="str">
        <f>작성용!AF1793</f>
        <v>이문수</v>
      </c>
      <c r="T1796" s="268" t="str">
        <f>작성용!AG1793</f>
        <v>-</v>
      </c>
      <c r="U1796" s="268" t="str">
        <f>작성용!AH1793</f>
        <v>-</v>
      </c>
      <c r="V1796" s="252">
        <f>작성용!AA1793</f>
        <v>202411</v>
      </c>
      <c r="W1796" s="253" t="str">
        <f>작성용!AC1793</f>
        <v>[6]기타기관펀드(기초자산)</v>
      </c>
      <c r="X1796" s="253">
        <f>작성용!O1793</f>
        <v>0</v>
      </c>
      <c r="Y1796" s="253">
        <f>작성용!P1793</f>
        <v>0</v>
      </c>
      <c r="Z1796" s="253">
        <f>작성용!Q1793</f>
        <v>0</v>
      </c>
      <c r="AA1796" s="252" t="str">
        <f>작성용!AJ1793</f>
        <v>-</v>
      </c>
      <c r="AB1796" s="252">
        <f>작성용!AB1793</f>
        <v>0</v>
      </c>
    </row>
    <row r="1797" spans="1:28" s="12" customFormat="1" ht="16.5" hidden="1" customHeight="1" x14ac:dyDescent="0.3">
      <c r="A1797" s="54">
        <f>작성용!AL1794</f>
        <v>1793</v>
      </c>
      <c r="B1797" s="264" t="str">
        <f>작성용!AI1794</f>
        <v>-</v>
      </c>
      <c r="C1797" s="252" t="str">
        <f>작성용!AK1794</f>
        <v>기초자산</v>
      </c>
      <c r="D1797" s="265" t="str">
        <f>작성용!T1794</f>
        <v>사립학교교직원연금공단펀드(기초자산)</v>
      </c>
      <c r="E1797" s="253" t="str">
        <f>작성용!B1794</f>
        <v>KTBN16호벤처투자조합</v>
      </c>
      <c r="F1797" s="253" t="str">
        <f>작성용!C1794</f>
        <v>재평가</v>
      </c>
      <c r="G1797" s="253" t="str">
        <f>작성용!D1794</f>
        <v>어센트코리아</v>
      </c>
      <c r="H1797" s="266">
        <f>작성용!E1794</f>
        <v>1101115279826</v>
      </c>
      <c r="I1797" s="253" t="str">
        <f>작성용!F1794</f>
        <v>A07</v>
      </c>
      <c r="J1797" s="253">
        <f>작성용!G1794</f>
        <v>0</v>
      </c>
      <c r="K1797" s="253" t="str">
        <f>작성용!H1794</f>
        <v>-</v>
      </c>
      <c r="L1797" s="253" t="str">
        <f>작성용!N1794</f>
        <v xml:space="preserve">분기 </v>
      </c>
      <c r="M1797" s="265" t="str">
        <f>작성용!U1794</f>
        <v>2024.09.30</v>
      </c>
      <c r="N1797" s="265">
        <f>작성용!V1794</f>
        <v>45643</v>
      </c>
      <c r="O1797" s="265" t="str">
        <f>작성용!W1794</f>
        <v>보고서제공X</v>
      </c>
      <c r="P1797" s="265" t="str">
        <f>작성용!X1794</f>
        <v>-</v>
      </c>
      <c r="Q1797" s="253" t="str">
        <f>작성용!AD1794</f>
        <v>유재호</v>
      </c>
      <c r="R1797" s="267">
        <f>작성용!AE1794</f>
        <v>0.4</v>
      </c>
      <c r="S1797" s="253" t="str">
        <f>작성용!AF1794</f>
        <v>유재호</v>
      </c>
      <c r="T1797" s="268" t="str">
        <f>작성용!AG1794</f>
        <v>-</v>
      </c>
      <c r="U1797" s="268" t="str">
        <f>작성용!AH1794</f>
        <v>-</v>
      </c>
      <c r="V1797" s="252">
        <f>작성용!AA1794</f>
        <v>202411</v>
      </c>
      <c r="W1797" s="253" t="str">
        <f>작성용!AC1794</f>
        <v>[6]기타기관펀드(기초자산)</v>
      </c>
      <c r="X1797" s="253">
        <f>작성용!O1794</f>
        <v>0</v>
      </c>
      <c r="Y1797" s="253">
        <f>작성용!P1794</f>
        <v>0</v>
      </c>
      <c r="Z1797" s="253">
        <f>작성용!Q1794</f>
        <v>0</v>
      </c>
      <c r="AA1797" s="252" t="str">
        <f>작성용!AJ1794</f>
        <v>-</v>
      </c>
      <c r="AB1797" s="252">
        <f>작성용!AB1794</f>
        <v>0</v>
      </c>
    </row>
    <row r="1798" spans="1:28" s="12" customFormat="1" ht="16.5" hidden="1" customHeight="1" x14ac:dyDescent="0.3">
      <c r="A1798" s="54">
        <f>작성용!AL1795</f>
        <v>1794</v>
      </c>
      <c r="B1798" s="264" t="str">
        <f>작성용!AI1795</f>
        <v>-</v>
      </c>
      <c r="C1798" s="252" t="str">
        <f>작성용!AK1795</f>
        <v>기초자산</v>
      </c>
      <c r="D1798" s="265" t="str">
        <f>작성용!T1795</f>
        <v>사립학교교직원연금공단펀드(기초자산)</v>
      </c>
      <c r="E1798" s="253" t="str">
        <f>작성용!B1795</f>
        <v>KTBN16호벤처투자조합</v>
      </c>
      <c r="F1798" s="253" t="str">
        <f>작성용!C1795</f>
        <v>재평가</v>
      </c>
      <c r="G1798" s="253" t="str">
        <f>작성용!D1795</f>
        <v>어센트코리아</v>
      </c>
      <c r="H1798" s="266">
        <f>작성용!E1795</f>
        <v>1101115279826</v>
      </c>
      <c r="I1798" s="253" t="str">
        <f>작성용!F1795</f>
        <v>A07</v>
      </c>
      <c r="J1798" s="253">
        <f>작성용!G1795</f>
        <v>1</v>
      </c>
      <c r="K1798" s="253" t="str">
        <f>작성용!H1795</f>
        <v>-</v>
      </c>
      <c r="L1798" s="253" t="str">
        <f>작성용!N1795</f>
        <v xml:space="preserve">분기 </v>
      </c>
      <c r="M1798" s="265" t="str">
        <f>작성용!U1795</f>
        <v>2024.09.30</v>
      </c>
      <c r="N1798" s="265">
        <f>작성용!V1795</f>
        <v>45643</v>
      </c>
      <c r="O1798" s="265" t="str">
        <f>작성용!W1795</f>
        <v>보고서제공X</v>
      </c>
      <c r="P1798" s="265" t="str">
        <f>작성용!X1795</f>
        <v>-</v>
      </c>
      <c r="Q1798" s="253" t="str">
        <f>작성용!AD1795</f>
        <v>유재호</v>
      </c>
      <c r="R1798" s="267">
        <f>작성용!AE1795</f>
        <v>0</v>
      </c>
      <c r="S1798" s="253" t="str">
        <f>작성용!AF1795</f>
        <v>유재호</v>
      </c>
      <c r="T1798" s="268" t="str">
        <f>작성용!AG1795</f>
        <v>-</v>
      </c>
      <c r="U1798" s="268" t="str">
        <f>작성용!AH1795</f>
        <v>-</v>
      </c>
      <c r="V1798" s="252">
        <f>작성용!AA1795</f>
        <v>202411</v>
      </c>
      <c r="W1798" s="253" t="str">
        <f>작성용!AC1795</f>
        <v>[6]기타기관펀드(기초자산)</v>
      </c>
      <c r="X1798" s="253">
        <f>작성용!O1795</f>
        <v>0</v>
      </c>
      <c r="Y1798" s="253">
        <f>작성용!P1795</f>
        <v>0</v>
      </c>
      <c r="Z1798" s="253">
        <f>작성용!Q1795</f>
        <v>0</v>
      </c>
      <c r="AA1798" s="252" t="str">
        <f>작성용!AJ1795</f>
        <v>-</v>
      </c>
      <c r="AB1798" s="252">
        <f>작성용!AB1795</f>
        <v>0</v>
      </c>
    </row>
    <row r="1799" spans="1:28" s="12" customFormat="1" ht="16.5" hidden="1" customHeight="1" x14ac:dyDescent="0.3">
      <c r="A1799" s="54">
        <f>작성용!AL1796</f>
        <v>1795</v>
      </c>
      <c r="B1799" s="264" t="str">
        <f>작성용!AI1796</f>
        <v>-</v>
      </c>
      <c r="C1799" s="252" t="str">
        <f>작성용!AK1796</f>
        <v>기초자산</v>
      </c>
      <c r="D1799" s="265" t="str">
        <f>작성용!T1796</f>
        <v>사립학교교직원연금공단펀드(기초자산)</v>
      </c>
      <c r="E1799" s="253" t="str">
        <f>작성용!B1796</f>
        <v>KTBN16호벤처투자조합</v>
      </c>
      <c r="F1799" s="253" t="str">
        <f>작성용!C1796</f>
        <v>재평가</v>
      </c>
      <c r="G1799" s="253" t="str">
        <f>작성용!D1796</f>
        <v>세컨신드롬</v>
      </c>
      <c r="H1799" s="266">
        <f>작성용!E1796</f>
        <v>1101116029387</v>
      </c>
      <c r="I1799" s="253" t="str">
        <f>작성용!F1796</f>
        <v>A07</v>
      </c>
      <c r="J1799" s="253">
        <f>작성용!G1796</f>
        <v>0</v>
      </c>
      <c r="K1799" s="253" t="str">
        <f>작성용!H1796</f>
        <v>-</v>
      </c>
      <c r="L1799" s="253" t="str">
        <f>작성용!N1796</f>
        <v xml:space="preserve">분기 </v>
      </c>
      <c r="M1799" s="265" t="str">
        <f>작성용!U1796</f>
        <v>2024.09.30</v>
      </c>
      <c r="N1799" s="265">
        <f>작성용!V1796</f>
        <v>45643</v>
      </c>
      <c r="O1799" s="265" t="str">
        <f>작성용!W1796</f>
        <v>보고서제공X</v>
      </c>
      <c r="P1799" s="265" t="str">
        <f>작성용!X1796</f>
        <v>-</v>
      </c>
      <c r="Q1799" s="253" t="str">
        <f>작성용!AD1796</f>
        <v>신원준</v>
      </c>
      <c r="R1799" s="267">
        <f>작성용!AE1796</f>
        <v>0.4</v>
      </c>
      <c r="S1799" s="253" t="str">
        <f>작성용!AF1796</f>
        <v>신원준</v>
      </c>
      <c r="T1799" s="268" t="str">
        <f>작성용!AG1796</f>
        <v>-</v>
      </c>
      <c r="U1799" s="268" t="str">
        <f>작성용!AH1796</f>
        <v>-</v>
      </c>
      <c r="V1799" s="252">
        <f>작성용!AA1796</f>
        <v>202411</v>
      </c>
      <c r="W1799" s="253" t="str">
        <f>작성용!AC1796</f>
        <v>[6]기타기관펀드(기초자산)</v>
      </c>
      <c r="X1799" s="253">
        <f>작성용!O1796</f>
        <v>0</v>
      </c>
      <c r="Y1799" s="253">
        <f>작성용!P1796</f>
        <v>0</v>
      </c>
      <c r="Z1799" s="253">
        <f>작성용!Q1796</f>
        <v>0</v>
      </c>
      <c r="AA1799" s="252" t="str">
        <f>작성용!AJ1796</f>
        <v>-</v>
      </c>
      <c r="AB1799" s="252">
        <f>작성용!AB1796</f>
        <v>0</v>
      </c>
    </row>
    <row r="1800" spans="1:28" s="12" customFormat="1" ht="16.5" hidden="1" customHeight="1" x14ac:dyDescent="0.3">
      <c r="A1800" s="54">
        <f>작성용!AL1797</f>
        <v>1796</v>
      </c>
      <c r="B1800" s="264" t="str">
        <f>작성용!AI1797</f>
        <v>-</v>
      </c>
      <c r="C1800" s="252" t="str">
        <f>작성용!AK1797</f>
        <v>기초자산</v>
      </c>
      <c r="D1800" s="265" t="str">
        <f>작성용!T1797</f>
        <v>사립학교교직원연금공단펀드(기초자산)</v>
      </c>
      <c r="E1800" s="253" t="str">
        <f>작성용!B1797</f>
        <v>KTBN16호벤처투자조합</v>
      </c>
      <c r="F1800" s="253" t="str">
        <f>작성용!C1797</f>
        <v>재평가</v>
      </c>
      <c r="G1800" s="253" t="str">
        <f>작성용!D1797</f>
        <v>세컨신드롬</v>
      </c>
      <c r="H1800" s="266">
        <f>작성용!E1797</f>
        <v>1101116029387</v>
      </c>
      <c r="I1800" s="253" t="str">
        <f>작성용!F1797</f>
        <v>A07</v>
      </c>
      <c r="J1800" s="253">
        <f>작성용!G1797</f>
        <v>1</v>
      </c>
      <c r="K1800" s="253" t="str">
        <f>작성용!H1797</f>
        <v>-</v>
      </c>
      <c r="L1800" s="253" t="str">
        <f>작성용!N1797</f>
        <v xml:space="preserve">분기 </v>
      </c>
      <c r="M1800" s="265" t="str">
        <f>작성용!U1797</f>
        <v>2024.09.30</v>
      </c>
      <c r="N1800" s="265">
        <f>작성용!V1797</f>
        <v>45643</v>
      </c>
      <c r="O1800" s="265" t="str">
        <f>작성용!W1797</f>
        <v>보고서제공X</v>
      </c>
      <c r="P1800" s="265" t="str">
        <f>작성용!X1797</f>
        <v>-</v>
      </c>
      <c r="Q1800" s="253" t="str">
        <f>작성용!AD1797</f>
        <v>신원준</v>
      </c>
      <c r="R1800" s="267">
        <f>작성용!AE1797</f>
        <v>0</v>
      </c>
      <c r="S1800" s="253" t="str">
        <f>작성용!AF1797</f>
        <v>신원준</v>
      </c>
      <c r="T1800" s="268" t="str">
        <f>작성용!AG1797</f>
        <v>-</v>
      </c>
      <c r="U1800" s="268" t="str">
        <f>작성용!AH1797</f>
        <v>-</v>
      </c>
      <c r="V1800" s="252">
        <f>작성용!AA1797</f>
        <v>202411</v>
      </c>
      <c r="W1800" s="253" t="str">
        <f>작성용!AC1797</f>
        <v>[6]기타기관펀드(기초자산)</v>
      </c>
      <c r="X1800" s="253">
        <f>작성용!O1797</f>
        <v>0</v>
      </c>
      <c r="Y1800" s="253">
        <f>작성용!P1797</f>
        <v>0</v>
      </c>
      <c r="Z1800" s="253">
        <f>작성용!Q1797</f>
        <v>0</v>
      </c>
      <c r="AA1800" s="252" t="str">
        <f>작성용!AJ1797</f>
        <v>-</v>
      </c>
      <c r="AB1800" s="252">
        <f>작성용!AB1797</f>
        <v>0</v>
      </c>
    </row>
    <row r="1801" spans="1:28" s="12" customFormat="1" ht="16.5" hidden="1" customHeight="1" x14ac:dyDescent="0.3">
      <c r="A1801" s="54">
        <f>작성용!AL1798</f>
        <v>1797</v>
      </c>
      <c r="B1801" s="264" t="str">
        <f>작성용!AI1798</f>
        <v>-</v>
      </c>
      <c r="C1801" s="252" t="str">
        <f>작성용!AK1798</f>
        <v>기초자산</v>
      </c>
      <c r="D1801" s="265" t="str">
        <f>작성용!T1798</f>
        <v>사립학교교직원연금공단펀드(기초자산)</v>
      </c>
      <c r="E1801" s="253" t="str">
        <f>작성용!B1798</f>
        <v>KTBN16호벤처투자조합</v>
      </c>
      <c r="F1801" s="253" t="str">
        <f>작성용!C1798</f>
        <v>재평가</v>
      </c>
      <c r="G1801" s="253" t="str">
        <f>작성용!D1798</f>
        <v>온코닉테라퓨틱스</v>
      </c>
      <c r="H1801" s="266">
        <f>작성용!E1798</f>
        <v>1101117478088</v>
      </c>
      <c r="I1801" s="253" t="str">
        <f>작성용!F1798</f>
        <v>A01</v>
      </c>
      <c r="J1801" s="253">
        <f>작성용!G1798</f>
        <v>0</v>
      </c>
      <c r="K1801" s="253" t="str">
        <f>작성용!H1798</f>
        <v>-</v>
      </c>
      <c r="L1801" s="253" t="str">
        <f>작성용!N1798</f>
        <v xml:space="preserve">분기 </v>
      </c>
      <c r="M1801" s="265" t="str">
        <f>작성용!U1798</f>
        <v>2024.09.30</v>
      </c>
      <c r="N1801" s="265">
        <f>작성용!V1798</f>
        <v>45643</v>
      </c>
      <c r="O1801" s="265" t="str">
        <f>작성용!W1798</f>
        <v>보고서제공X</v>
      </c>
      <c r="P1801" s="265" t="str">
        <f>작성용!X1798</f>
        <v>-</v>
      </c>
      <c r="Q1801" s="253" t="str">
        <f>작성용!AD1798</f>
        <v>이상민</v>
      </c>
      <c r="R1801" s="267">
        <f>작성용!AE1798</f>
        <v>0</v>
      </c>
      <c r="S1801" s="253" t="str">
        <f>작성용!AF1798</f>
        <v>이상민</v>
      </c>
      <c r="T1801" s="268" t="str">
        <f>작성용!AG1798</f>
        <v>-</v>
      </c>
      <c r="U1801" s="268" t="str">
        <f>작성용!AH1798</f>
        <v>-</v>
      </c>
      <c r="V1801" s="252">
        <f>작성용!AA1798</f>
        <v>202411</v>
      </c>
      <c r="W1801" s="253" t="str">
        <f>작성용!AC1798</f>
        <v>[6]기타기관펀드(기초자산)</v>
      </c>
      <c r="X1801" s="253">
        <f>작성용!O1798</f>
        <v>0</v>
      </c>
      <c r="Y1801" s="253">
        <f>작성용!P1798</f>
        <v>0</v>
      </c>
      <c r="Z1801" s="253">
        <f>작성용!Q1798</f>
        <v>0</v>
      </c>
      <c r="AA1801" s="252" t="str">
        <f>작성용!AJ1798</f>
        <v>-</v>
      </c>
      <c r="AB1801" s="252">
        <f>작성용!AB1798</f>
        <v>0</v>
      </c>
    </row>
    <row r="1802" spans="1:28" s="12" customFormat="1" ht="16.5" customHeight="1" x14ac:dyDescent="0.3">
      <c r="A1802" s="54">
        <f>작성용!AL1007</f>
        <v>1006</v>
      </c>
      <c r="B1802" s="55" t="str">
        <f>작성용!AI1007</f>
        <v>-</v>
      </c>
      <c r="C1802" s="56" t="str">
        <f>작성용!AK1007</f>
        <v>기초자산</v>
      </c>
      <c r="D1802" s="57" t="str">
        <f>작성용!T1007</f>
        <v>무림캐피탈펀드(기초자산)</v>
      </c>
      <c r="E1802" s="58" t="str">
        <f>작성용!B1007</f>
        <v>브이엘가임사모투자</v>
      </c>
      <c r="F1802" s="58" t="str">
        <f>작성용!C1007</f>
        <v>재평가</v>
      </c>
      <c r="G1802" s="58" t="str">
        <f>작성용!D1007</f>
        <v>두현이엔씨</v>
      </c>
      <c r="H1802" s="59">
        <f>작성용!E1007</f>
        <v>1611110002693</v>
      </c>
      <c r="I1802" s="58" t="str">
        <f>작성용!F1007</f>
        <v>A01</v>
      </c>
      <c r="J1802" s="58">
        <f>작성용!G1007</f>
        <v>0</v>
      </c>
      <c r="K1802" s="58" t="str">
        <f>작성용!H1007</f>
        <v>-</v>
      </c>
      <c r="L1802" s="58" t="str">
        <f>작성용!N1007</f>
        <v xml:space="preserve">반기 </v>
      </c>
      <c r="M1802" s="57" t="str">
        <f>작성용!U1007</f>
        <v>2024.11.30</v>
      </c>
      <c r="N1802" s="57">
        <f>작성용!V1007</f>
        <v>45632</v>
      </c>
      <c r="O1802" s="57" t="str">
        <f>작성용!W1007</f>
        <v>보고서제공X</v>
      </c>
      <c r="P1802" s="57" t="str">
        <f>작성용!X1007</f>
        <v>-</v>
      </c>
      <c r="Q1802" s="58" t="str">
        <f>작성용!AD1007</f>
        <v>채동우</v>
      </c>
      <c r="R1802" s="60">
        <f>작성용!AE1007</f>
        <v>0.4</v>
      </c>
      <c r="S1802" s="58" t="str">
        <f>작성용!AF1007</f>
        <v>채동우</v>
      </c>
      <c r="T1802" s="61" t="str">
        <f>작성용!AG1007</f>
        <v>-</v>
      </c>
      <c r="U1802" s="61" t="str">
        <f>작성용!AH1007</f>
        <v>-</v>
      </c>
      <c r="V1802" s="56">
        <f>작성용!AA1007</f>
        <v>202411</v>
      </c>
      <c r="W1802" s="58" t="str">
        <f>작성용!AC1007</f>
        <v>[6]기타기관펀드(기초자산)</v>
      </c>
      <c r="X1802" s="58">
        <f>작성용!O1007</f>
        <v>0</v>
      </c>
      <c r="Y1802" s="58">
        <f>작성용!P1007</f>
        <v>0</v>
      </c>
      <c r="Z1802" s="58">
        <f>작성용!Q1007</f>
        <v>0</v>
      </c>
      <c r="AA1802" s="56" t="str">
        <f>작성용!AJ1007</f>
        <v>-</v>
      </c>
      <c r="AB1802" s="56">
        <f>작성용!AB1007</f>
        <v>0</v>
      </c>
    </row>
    <row r="1803" spans="1:28" s="12" customFormat="1" ht="16.5" hidden="1" customHeight="1" x14ac:dyDescent="0.3">
      <c r="A1803" s="54">
        <f>작성용!AL1800</f>
        <v>1799</v>
      </c>
      <c r="B1803" s="264" t="str">
        <f>작성용!AI1800</f>
        <v>-</v>
      </c>
      <c r="C1803" s="252" t="str">
        <f>작성용!AK1800</f>
        <v>기초자산</v>
      </c>
      <c r="D1803" s="265" t="str">
        <f>작성용!T1800</f>
        <v>사립학교교직원연금공단펀드(기초자산)</v>
      </c>
      <c r="E1803" s="253" t="str">
        <f>작성용!B1800</f>
        <v>한국인프라이호투융자회사</v>
      </c>
      <c r="F1803" s="253" t="str">
        <f>작성용!C1800</f>
        <v>재평가</v>
      </c>
      <c r="G1803" s="253" t="str">
        <f>작성용!D1800</f>
        <v>강남순환도로</v>
      </c>
      <c r="H1803" s="266">
        <f>작성용!E1800</f>
        <v>1101112566763</v>
      </c>
      <c r="I1803" s="253" t="str">
        <f>작성용!F1800</f>
        <v>A01</v>
      </c>
      <c r="J1803" s="253">
        <f>작성용!G1800</f>
        <v>0</v>
      </c>
      <c r="K1803" s="253" t="str">
        <f>작성용!H1800</f>
        <v>-</v>
      </c>
      <c r="L1803" s="253" t="str">
        <f>작성용!N1800</f>
        <v>분기</v>
      </c>
      <c r="M1803" s="265" t="str">
        <f>작성용!U1800</f>
        <v>2024.09.30</v>
      </c>
      <c r="N1803" s="265">
        <f>작성용!V1800</f>
        <v>45643</v>
      </c>
      <c r="O1803" s="265" t="str">
        <f>작성용!W1800</f>
        <v>보고서제공X</v>
      </c>
      <c r="P1803" s="265" t="str">
        <f>작성용!X1800</f>
        <v>-</v>
      </c>
      <c r="Q1803" s="253" t="str">
        <f>작성용!AD1800</f>
        <v>대체평가3사업본부</v>
      </c>
      <c r="R1803" s="267">
        <f>작성용!AE1800</f>
        <v>0</v>
      </c>
      <c r="S1803" s="253" t="str">
        <f>작성용!AF1800</f>
        <v>대체평가3사업본부</v>
      </c>
      <c r="T1803" s="268" t="str">
        <f>작성용!AG1800</f>
        <v>-</v>
      </c>
      <c r="U1803" s="268" t="str">
        <f>작성용!AH1800</f>
        <v>-</v>
      </c>
      <c r="V1803" s="252">
        <f>작성용!AA1800</f>
        <v>202411</v>
      </c>
      <c r="W1803" s="253" t="str">
        <f>작성용!AC1800</f>
        <v>[6]기타기관펀드(기초자산)</v>
      </c>
      <c r="X1803" s="253">
        <f>작성용!O1800</f>
        <v>0</v>
      </c>
      <c r="Y1803" s="253">
        <f>작성용!P1800</f>
        <v>0</v>
      </c>
      <c r="Z1803" s="253">
        <f>작성용!Q1800</f>
        <v>0</v>
      </c>
      <c r="AA1803" s="252" t="str">
        <f>작성용!AJ1800</f>
        <v>-</v>
      </c>
      <c r="AB1803" s="252">
        <f>작성용!AB1800</f>
        <v>0</v>
      </c>
    </row>
    <row r="1804" spans="1:28" s="12" customFormat="1" ht="16.5" hidden="1" customHeight="1" x14ac:dyDescent="0.3">
      <c r="A1804" s="54">
        <f>작성용!AL1801</f>
        <v>1800</v>
      </c>
      <c r="B1804" s="264" t="str">
        <f>작성용!AI1801</f>
        <v>-</v>
      </c>
      <c r="C1804" s="252" t="str">
        <f>작성용!AK1801</f>
        <v>기초자산</v>
      </c>
      <c r="D1804" s="265" t="str">
        <f>작성용!T1801</f>
        <v>사립학교교직원연금공단펀드(기초자산)</v>
      </c>
      <c r="E1804" s="253" t="str">
        <f>작성용!B1801</f>
        <v>한국인프라이호투융자회사</v>
      </c>
      <c r="F1804" s="253" t="str">
        <f>작성용!C1801</f>
        <v>재평가</v>
      </c>
      <c r="G1804" s="253" t="str">
        <f>작성용!D1801</f>
        <v>경기남부도로</v>
      </c>
      <c r="H1804" s="266">
        <f>작성용!E1801</f>
        <v>1101113947805</v>
      </c>
      <c r="I1804" s="253" t="str">
        <f>작성용!F1801</f>
        <v>A01</v>
      </c>
      <c r="J1804" s="253">
        <f>작성용!G1801</f>
        <v>0</v>
      </c>
      <c r="K1804" s="253" t="str">
        <f>작성용!H1801</f>
        <v>-</v>
      </c>
      <c r="L1804" s="253" t="str">
        <f>작성용!N1801</f>
        <v>분기</v>
      </c>
      <c r="M1804" s="265" t="str">
        <f>작성용!U1801</f>
        <v>2024.09.30</v>
      </c>
      <c r="N1804" s="265">
        <f>작성용!V1801</f>
        <v>45643</v>
      </c>
      <c r="O1804" s="265" t="str">
        <f>작성용!W1801</f>
        <v>보고서제공X</v>
      </c>
      <c r="P1804" s="265" t="str">
        <f>작성용!X1801</f>
        <v>-</v>
      </c>
      <c r="Q1804" s="253" t="str">
        <f>작성용!AD1801</f>
        <v>오영석</v>
      </c>
      <c r="R1804" s="267">
        <f>작성용!AE1801</f>
        <v>0.4</v>
      </c>
      <c r="S1804" s="253" t="str">
        <f>작성용!AF1801</f>
        <v>오영석</v>
      </c>
      <c r="T1804" s="268" t="str">
        <f>작성용!AG1801</f>
        <v>-</v>
      </c>
      <c r="U1804" s="268" t="str">
        <f>작성용!AH1801</f>
        <v>-</v>
      </c>
      <c r="V1804" s="252">
        <f>작성용!AA1801</f>
        <v>202411</v>
      </c>
      <c r="W1804" s="253" t="str">
        <f>작성용!AC1801</f>
        <v>[6]기타기관펀드(기초자산)</v>
      </c>
      <c r="X1804" s="253">
        <f>작성용!O1801</f>
        <v>0</v>
      </c>
      <c r="Y1804" s="253">
        <f>작성용!P1801</f>
        <v>0</v>
      </c>
      <c r="Z1804" s="253">
        <f>작성용!Q1801</f>
        <v>0</v>
      </c>
      <c r="AA1804" s="252" t="str">
        <f>작성용!AJ1801</f>
        <v>-</v>
      </c>
      <c r="AB1804" s="252">
        <f>작성용!AB1801</f>
        <v>0</v>
      </c>
    </row>
    <row r="1805" spans="1:28" s="12" customFormat="1" ht="16.5" hidden="1" customHeight="1" x14ac:dyDescent="0.3">
      <c r="A1805" s="54">
        <f>작성용!AL1802</f>
        <v>1801</v>
      </c>
      <c r="B1805" s="264" t="str">
        <f>작성용!AI1802</f>
        <v>-</v>
      </c>
      <c r="C1805" s="252" t="str">
        <f>작성용!AK1802</f>
        <v>기초자산</v>
      </c>
      <c r="D1805" s="265" t="str">
        <f>작성용!T1802</f>
        <v>사립학교교직원연금공단펀드(기초자산)</v>
      </c>
      <c r="E1805" s="253" t="str">
        <f>작성용!B1802</f>
        <v>한국인프라이호투융자회사</v>
      </c>
      <c r="F1805" s="253" t="str">
        <f>작성용!C1802</f>
        <v>재평가</v>
      </c>
      <c r="G1805" s="253" t="str">
        <f>작성용!D1802</f>
        <v>경수고속도로</v>
      </c>
      <c r="H1805" s="266">
        <f>작성용!E1802</f>
        <v>1101112921313</v>
      </c>
      <c r="I1805" s="253" t="str">
        <f>작성용!F1802</f>
        <v>A01</v>
      </c>
      <c r="J1805" s="253">
        <f>작성용!G1802</f>
        <v>0</v>
      </c>
      <c r="K1805" s="253" t="str">
        <f>작성용!H1802</f>
        <v>-</v>
      </c>
      <c r="L1805" s="253" t="str">
        <f>작성용!N1802</f>
        <v>분기</v>
      </c>
      <c r="M1805" s="265" t="str">
        <f>작성용!U1802</f>
        <v>2024.09.30</v>
      </c>
      <c r="N1805" s="265">
        <f>작성용!V1802</f>
        <v>45643</v>
      </c>
      <c r="O1805" s="265" t="str">
        <f>작성용!W1802</f>
        <v>보고서제공X</v>
      </c>
      <c r="P1805" s="265" t="str">
        <f>작성용!X1802</f>
        <v>-</v>
      </c>
      <c r="Q1805" s="253" t="str">
        <f>작성용!AD1802</f>
        <v>대체평가3사업본부</v>
      </c>
      <c r="R1805" s="267">
        <f>작성용!AE1802</f>
        <v>0</v>
      </c>
      <c r="S1805" s="253" t="str">
        <f>작성용!AF1802</f>
        <v>대체평가3사업본부</v>
      </c>
      <c r="T1805" s="268" t="str">
        <f>작성용!AG1802</f>
        <v>-</v>
      </c>
      <c r="U1805" s="268" t="str">
        <f>작성용!AH1802</f>
        <v>-</v>
      </c>
      <c r="V1805" s="252">
        <f>작성용!AA1802</f>
        <v>202411</v>
      </c>
      <c r="W1805" s="253" t="str">
        <f>작성용!AC1802</f>
        <v>[6]기타기관펀드(기초자산)</v>
      </c>
      <c r="X1805" s="253">
        <f>작성용!O1802</f>
        <v>0</v>
      </c>
      <c r="Y1805" s="253">
        <f>작성용!P1802</f>
        <v>0</v>
      </c>
      <c r="Z1805" s="253">
        <f>작성용!Q1802</f>
        <v>0</v>
      </c>
      <c r="AA1805" s="252" t="str">
        <f>작성용!AJ1802</f>
        <v>-</v>
      </c>
      <c r="AB1805" s="252">
        <f>작성용!AB1802</f>
        <v>0</v>
      </c>
    </row>
    <row r="1806" spans="1:28" s="12" customFormat="1" ht="16.5" hidden="1" customHeight="1" x14ac:dyDescent="0.3">
      <c r="A1806" s="54">
        <f>작성용!AL1803</f>
        <v>1802</v>
      </c>
      <c r="B1806" s="264" t="str">
        <f>작성용!AI1803</f>
        <v>-</v>
      </c>
      <c r="C1806" s="252" t="str">
        <f>작성용!AK1803</f>
        <v>기초자산</v>
      </c>
      <c r="D1806" s="265" t="str">
        <f>작성용!T1803</f>
        <v>사립학교교직원연금공단펀드(기초자산)</v>
      </c>
      <c r="E1806" s="253" t="str">
        <f>작성용!B1803</f>
        <v>한국인프라이호투융자회사</v>
      </c>
      <c r="F1806" s="253" t="str">
        <f>작성용!C1803</f>
        <v>재평가</v>
      </c>
      <c r="G1806" s="253" t="str">
        <f>작성용!D1803</f>
        <v>신분당선</v>
      </c>
      <c r="H1806" s="266">
        <f>작성용!E1803</f>
        <v>1101113238999</v>
      </c>
      <c r="I1806" s="253" t="str">
        <f>작성용!F1803</f>
        <v>A01</v>
      </c>
      <c r="J1806" s="253">
        <f>작성용!G1803</f>
        <v>0</v>
      </c>
      <c r="K1806" s="253" t="str">
        <f>작성용!H1803</f>
        <v>-</v>
      </c>
      <c r="L1806" s="253" t="str">
        <f>작성용!N1803</f>
        <v>분기</v>
      </c>
      <c r="M1806" s="265" t="str">
        <f>작성용!U1803</f>
        <v>2024.09.30</v>
      </c>
      <c r="N1806" s="265">
        <f>작성용!V1803</f>
        <v>45643</v>
      </c>
      <c r="O1806" s="265" t="str">
        <f>작성용!W1803</f>
        <v>보고서제공X</v>
      </c>
      <c r="P1806" s="265" t="str">
        <f>작성용!X1803</f>
        <v>-</v>
      </c>
      <c r="Q1806" s="253" t="str">
        <f>작성용!AD1803</f>
        <v>김예림</v>
      </c>
      <c r="R1806" s="267">
        <f>작성용!AE1803</f>
        <v>0.4</v>
      </c>
      <c r="S1806" s="253" t="str">
        <f>작성용!AF1803</f>
        <v>김예림</v>
      </c>
      <c r="T1806" s="268" t="str">
        <f>작성용!AG1803</f>
        <v>-</v>
      </c>
      <c r="U1806" s="268" t="str">
        <f>작성용!AH1803</f>
        <v>-</v>
      </c>
      <c r="V1806" s="252">
        <f>작성용!AA1803</f>
        <v>202411</v>
      </c>
      <c r="W1806" s="253" t="str">
        <f>작성용!AC1803</f>
        <v>[6]기타기관펀드(기초자산)</v>
      </c>
      <c r="X1806" s="253">
        <f>작성용!O1803</f>
        <v>0</v>
      </c>
      <c r="Y1806" s="253">
        <f>작성용!P1803</f>
        <v>0</v>
      </c>
      <c r="Z1806" s="253">
        <f>작성용!Q1803</f>
        <v>0</v>
      </c>
      <c r="AA1806" s="252" t="str">
        <f>작성용!AJ1803</f>
        <v>-</v>
      </c>
      <c r="AB1806" s="252">
        <f>작성용!AB1803</f>
        <v>0</v>
      </c>
    </row>
    <row r="1807" spans="1:28" s="12" customFormat="1" ht="16.5" hidden="1" customHeight="1" x14ac:dyDescent="0.3">
      <c r="A1807" s="54">
        <f>작성용!AL1804</f>
        <v>1803</v>
      </c>
      <c r="B1807" s="264" t="str">
        <f>작성용!AI1804</f>
        <v>-</v>
      </c>
      <c r="C1807" s="252" t="str">
        <f>작성용!AK1804</f>
        <v>기초자산</v>
      </c>
      <c r="D1807" s="265" t="str">
        <f>작성용!T1804</f>
        <v>사립학교교직원연금공단펀드(기초자산)</v>
      </c>
      <c r="E1807" s="253" t="str">
        <f>작성용!B1804</f>
        <v>한국인프라이호투융자회사</v>
      </c>
      <c r="F1807" s="253" t="str">
        <f>작성용!C1804</f>
        <v>재평가</v>
      </c>
      <c r="G1807" s="253" t="str">
        <f>작성용!D1804</f>
        <v>평택동방아이포트</v>
      </c>
      <c r="H1807" s="266">
        <f>작성용!E1804</f>
        <v>1101113333963</v>
      </c>
      <c r="I1807" s="253" t="str">
        <f>작성용!F1804</f>
        <v>A04</v>
      </c>
      <c r="J1807" s="253">
        <f>작성용!G1804</f>
        <v>0</v>
      </c>
      <c r="K1807" s="253" t="str">
        <f>작성용!H1804</f>
        <v>-</v>
      </c>
      <c r="L1807" s="253" t="str">
        <f>작성용!N1804</f>
        <v>분기</v>
      </c>
      <c r="M1807" s="265" t="str">
        <f>작성용!U1804</f>
        <v>2024.09.30</v>
      </c>
      <c r="N1807" s="265">
        <f>작성용!V1804</f>
        <v>45643</v>
      </c>
      <c r="O1807" s="265" t="str">
        <f>작성용!W1804</f>
        <v>보고서제공X</v>
      </c>
      <c r="P1807" s="265" t="str">
        <f>작성용!X1804</f>
        <v>-</v>
      </c>
      <c r="Q1807" s="253" t="str">
        <f>작성용!AD1804</f>
        <v>서경덕</v>
      </c>
      <c r="R1807" s="267">
        <f>작성용!AE1804</f>
        <v>0.4</v>
      </c>
      <c r="S1807" s="253" t="str">
        <f>작성용!AF1804</f>
        <v>서경덕</v>
      </c>
      <c r="T1807" s="268" t="str">
        <f>작성용!AG1804</f>
        <v>-</v>
      </c>
      <c r="U1807" s="268" t="str">
        <f>작성용!AH1804</f>
        <v>-</v>
      </c>
      <c r="V1807" s="252">
        <f>작성용!AA1804</f>
        <v>202411</v>
      </c>
      <c r="W1807" s="253" t="str">
        <f>작성용!AC1804</f>
        <v>[6]기타기관펀드(기초자산)</v>
      </c>
      <c r="X1807" s="253">
        <f>작성용!O1804</f>
        <v>0</v>
      </c>
      <c r="Y1807" s="253">
        <f>작성용!P1804</f>
        <v>0</v>
      </c>
      <c r="Z1807" s="253">
        <f>작성용!Q1804</f>
        <v>0</v>
      </c>
      <c r="AA1807" s="252" t="str">
        <f>작성용!AJ1804</f>
        <v>-</v>
      </c>
      <c r="AB1807" s="252">
        <f>작성용!AB1804</f>
        <v>0</v>
      </c>
    </row>
    <row r="1808" spans="1:28" s="12" customFormat="1" ht="16.5" hidden="1" customHeight="1" x14ac:dyDescent="0.3">
      <c r="A1808" s="54">
        <f>작성용!AL1805</f>
        <v>1804</v>
      </c>
      <c r="B1808" s="264" t="str">
        <f>작성용!AI1805</f>
        <v>-</v>
      </c>
      <c r="C1808" s="252" t="str">
        <f>작성용!AK1805</f>
        <v>기초자산</v>
      </c>
      <c r="D1808" s="265" t="str">
        <f>작성용!T1805</f>
        <v>사립학교교직원연금공단펀드(기초자산)</v>
      </c>
      <c r="E1808" s="253" t="str">
        <f>작성용!B1805</f>
        <v>서울투자성장산업벤처조합</v>
      </c>
      <c r="F1808" s="253" t="str">
        <f>작성용!C1805</f>
        <v>재평가</v>
      </c>
      <c r="G1808" s="253" t="str">
        <f>작성용!D1805</f>
        <v>이스트엔드</v>
      </c>
      <c r="H1808" s="266">
        <f>작성용!E1805</f>
        <v>1101116159150</v>
      </c>
      <c r="I1808" s="253" t="str">
        <f>작성용!F1805</f>
        <v>A07</v>
      </c>
      <c r="J1808" s="253">
        <f>작성용!G1805</f>
        <v>0</v>
      </c>
      <c r="K1808" s="253" t="str">
        <f>작성용!H1805</f>
        <v>-</v>
      </c>
      <c r="L1808" s="253" t="str">
        <f>작성용!N1805</f>
        <v>미정</v>
      </c>
      <c r="M1808" s="265" t="str">
        <f>작성용!U1805</f>
        <v>2024.09.30</v>
      </c>
      <c r="N1808" s="265">
        <f>작성용!V1805</f>
        <v>45643</v>
      </c>
      <c r="O1808" s="265" t="str">
        <f>작성용!W1805</f>
        <v>보고서제공X</v>
      </c>
      <c r="P1808" s="265" t="str">
        <f>작성용!X1805</f>
        <v>-</v>
      </c>
      <c r="Q1808" s="253" t="str">
        <f>작성용!AD1805</f>
        <v>오수현</v>
      </c>
      <c r="R1808" s="267">
        <f>작성용!AE1805</f>
        <v>0.4</v>
      </c>
      <c r="S1808" s="253" t="str">
        <f>작성용!AF1805</f>
        <v>오수현</v>
      </c>
      <c r="T1808" s="268" t="str">
        <f>작성용!AG1805</f>
        <v>-</v>
      </c>
      <c r="U1808" s="268" t="str">
        <f>작성용!AH1805</f>
        <v>-</v>
      </c>
      <c r="V1808" s="252">
        <f>작성용!AA1805</f>
        <v>202411</v>
      </c>
      <c r="W1808" s="253" t="str">
        <f>작성용!AC1805</f>
        <v>[6]기타기관펀드(기초자산)</v>
      </c>
      <c r="X1808" s="253">
        <f>작성용!O1805</f>
        <v>0</v>
      </c>
      <c r="Y1808" s="253">
        <f>작성용!P1805</f>
        <v>0</v>
      </c>
      <c r="Z1808" s="253">
        <f>작성용!Q1805</f>
        <v>0</v>
      </c>
      <c r="AA1808" s="252" t="str">
        <f>작성용!AJ1805</f>
        <v>-</v>
      </c>
      <c r="AB1808" s="252">
        <f>작성용!AB1805</f>
        <v>0</v>
      </c>
    </row>
    <row r="1809" spans="1:28" s="12" customFormat="1" ht="16.5" hidden="1" customHeight="1" x14ac:dyDescent="0.3">
      <c r="A1809" s="54">
        <f>작성용!AL1806</f>
        <v>1805</v>
      </c>
      <c r="B1809" s="264" t="str">
        <f>작성용!AI1806</f>
        <v>-</v>
      </c>
      <c r="C1809" s="252" t="str">
        <f>작성용!AK1806</f>
        <v>기초자산</v>
      </c>
      <c r="D1809" s="265" t="str">
        <f>작성용!T1806</f>
        <v>사립학교교직원연금공단펀드(기초자산)</v>
      </c>
      <c r="E1809" s="253" t="str">
        <f>작성용!B1806</f>
        <v>서울투자성장산업벤처조합</v>
      </c>
      <c r="F1809" s="253" t="str">
        <f>작성용!C1806</f>
        <v>재평가</v>
      </c>
      <c r="G1809" s="253" t="str">
        <f>작성용!D1806</f>
        <v>라이언게임즈</v>
      </c>
      <c r="H1809" s="266">
        <f>작성용!E1806</f>
        <v>1101114632893</v>
      </c>
      <c r="I1809" s="253" t="str">
        <f>작성용!F1806</f>
        <v>A01</v>
      </c>
      <c r="J1809" s="253">
        <f>작성용!G1806</f>
        <v>0</v>
      </c>
      <c r="K1809" s="253" t="str">
        <f>작성용!H1806</f>
        <v>-</v>
      </c>
      <c r="L1809" s="253" t="str">
        <f>작성용!N1806</f>
        <v>미정</v>
      </c>
      <c r="M1809" s="265" t="str">
        <f>작성용!U1806</f>
        <v>2024.09.30</v>
      </c>
      <c r="N1809" s="265">
        <f>작성용!V1806</f>
        <v>45643</v>
      </c>
      <c r="O1809" s="265" t="str">
        <f>작성용!W1806</f>
        <v>보고서제공X</v>
      </c>
      <c r="P1809" s="265" t="str">
        <f>작성용!X1806</f>
        <v>-</v>
      </c>
      <c r="Q1809" s="253" t="str">
        <f>작성용!AD1806</f>
        <v>이문수</v>
      </c>
      <c r="R1809" s="267">
        <f>작성용!AE1806</f>
        <v>0</v>
      </c>
      <c r="S1809" s="253" t="str">
        <f>작성용!AF1806</f>
        <v>이문수</v>
      </c>
      <c r="T1809" s="268" t="str">
        <f>작성용!AG1806</f>
        <v>-</v>
      </c>
      <c r="U1809" s="268" t="str">
        <f>작성용!AH1806</f>
        <v>-</v>
      </c>
      <c r="V1809" s="252">
        <f>작성용!AA1806</f>
        <v>202411</v>
      </c>
      <c r="W1809" s="253" t="str">
        <f>작성용!AC1806</f>
        <v>[6]기타기관펀드(기초자산)</v>
      </c>
      <c r="X1809" s="253">
        <f>작성용!O1806</f>
        <v>0</v>
      </c>
      <c r="Y1809" s="253">
        <f>작성용!P1806</f>
        <v>0</v>
      </c>
      <c r="Z1809" s="253">
        <f>작성용!Q1806</f>
        <v>0</v>
      </c>
      <c r="AA1809" s="252" t="str">
        <f>작성용!AJ1806</f>
        <v>-</v>
      </c>
      <c r="AB1809" s="252">
        <f>작성용!AB1806</f>
        <v>0</v>
      </c>
    </row>
    <row r="1810" spans="1:28" s="12" customFormat="1" ht="16.5" hidden="1" customHeight="1" x14ac:dyDescent="0.3">
      <c r="A1810" s="54">
        <f>작성용!AL1807</f>
        <v>1806</v>
      </c>
      <c r="B1810" s="264" t="str">
        <f>작성용!AI1807</f>
        <v>-</v>
      </c>
      <c r="C1810" s="252" t="str">
        <f>작성용!AK1807</f>
        <v>기초자산</v>
      </c>
      <c r="D1810" s="265" t="str">
        <f>작성용!T1807</f>
        <v>사립학교교직원연금공단펀드(기초자산)</v>
      </c>
      <c r="E1810" s="253" t="str">
        <f>작성용!B1807</f>
        <v>서울투자성장산업벤처조합</v>
      </c>
      <c r="F1810" s="253" t="str">
        <f>작성용!C1807</f>
        <v>재평가</v>
      </c>
      <c r="G1810" s="253" t="str">
        <f>작성용!D1807</f>
        <v>이티에스</v>
      </c>
      <c r="H1810" s="266">
        <f>작성용!E1807</f>
        <v>1648110064018</v>
      </c>
      <c r="I1810" s="253" t="str">
        <f>작성용!F1807</f>
        <v>A07</v>
      </c>
      <c r="J1810" s="253">
        <f>작성용!G1807</f>
        <v>0</v>
      </c>
      <c r="K1810" s="253" t="str">
        <f>작성용!H1807</f>
        <v>-</v>
      </c>
      <c r="L1810" s="253" t="str">
        <f>작성용!N1807</f>
        <v>미정</v>
      </c>
      <c r="M1810" s="265" t="str">
        <f>작성용!U1807</f>
        <v>2024.09.30</v>
      </c>
      <c r="N1810" s="265">
        <f>작성용!V1807</f>
        <v>45643</v>
      </c>
      <c r="O1810" s="265" t="str">
        <f>작성용!W1807</f>
        <v>보고서제공X</v>
      </c>
      <c r="P1810" s="265" t="str">
        <f>작성용!X1807</f>
        <v>-</v>
      </c>
      <c r="Q1810" s="253" t="str">
        <f>작성용!AD1807</f>
        <v>강승현</v>
      </c>
      <c r="R1810" s="267">
        <f>작성용!AE1807</f>
        <v>0.4</v>
      </c>
      <c r="S1810" s="253" t="str">
        <f>작성용!AF1807</f>
        <v>강승현</v>
      </c>
      <c r="T1810" s="268" t="str">
        <f>작성용!AG1807</f>
        <v>-</v>
      </c>
      <c r="U1810" s="268" t="str">
        <f>작성용!AH1807</f>
        <v>-</v>
      </c>
      <c r="V1810" s="252">
        <f>작성용!AA1807</f>
        <v>202411</v>
      </c>
      <c r="W1810" s="253" t="str">
        <f>작성용!AC1807</f>
        <v>[6]기타기관펀드(기초자산)</v>
      </c>
      <c r="X1810" s="253">
        <f>작성용!O1807</f>
        <v>0</v>
      </c>
      <c r="Y1810" s="253">
        <f>작성용!P1807</f>
        <v>0</v>
      </c>
      <c r="Z1810" s="253">
        <f>작성용!Q1807</f>
        <v>0</v>
      </c>
      <c r="AA1810" s="252" t="str">
        <f>작성용!AJ1807</f>
        <v>-</v>
      </c>
      <c r="AB1810" s="252">
        <f>작성용!AB1807</f>
        <v>0</v>
      </c>
    </row>
    <row r="1811" spans="1:28" s="12" customFormat="1" ht="16.5" hidden="1" customHeight="1" x14ac:dyDescent="0.3">
      <c r="A1811" s="54">
        <f>작성용!AL1808</f>
        <v>1807</v>
      </c>
      <c r="B1811" s="264" t="str">
        <f>작성용!AI1808</f>
        <v>-</v>
      </c>
      <c r="C1811" s="252" t="str">
        <f>작성용!AK1808</f>
        <v>기초자산</v>
      </c>
      <c r="D1811" s="265" t="str">
        <f>작성용!T1808</f>
        <v>사립학교교직원연금공단펀드(기초자산)</v>
      </c>
      <c r="E1811" s="253" t="str">
        <f>작성용!B1808</f>
        <v>서울투자성장산업벤처조합</v>
      </c>
      <c r="F1811" s="253" t="str">
        <f>작성용!C1808</f>
        <v>재평가</v>
      </c>
      <c r="G1811" s="253" t="str">
        <f>작성용!D1808</f>
        <v>인핸스드바이오</v>
      </c>
      <c r="H1811" s="266">
        <f>작성용!E1808</f>
        <v>1101116224599</v>
      </c>
      <c r="I1811" s="253" t="str">
        <f>작성용!F1808</f>
        <v>A07</v>
      </c>
      <c r="J1811" s="253">
        <f>작성용!G1808</f>
        <v>1</v>
      </c>
      <c r="K1811" s="253" t="str">
        <f>작성용!H1808</f>
        <v>-</v>
      </c>
      <c r="L1811" s="253" t="str">
        <f>작성용!N1808</f>
        <v>미정</v>
      </c>
      <c r="M1811" s="265" t="str">
        <f>작성용!U1808</f>
        <v>2024.09.30</v>
      </c>
      <c r="N1811" s="265">
        <f>작성용!V1808</f>
        <v>45643</v>
      </c>
      <c r="O1811" s="265" t="str">
        <f>작성용!W1808</f>
        <v>보고서제공X</v>
      </c>
      <c r="P1811" s="265" t="str">
        <f>작성용!X1808</f>
        <v>-</v>
      </c>
      <c r="Q1811" s="253" t="str">
        <f>작성용!AD1808</f>
        <v>최수민</v>
      </c>
      <c r="R1811" s="267">
        <f>작성용!AE1808</f>
        <v>0</v>
      </c>
      <c r="S1811" s="253" t="str">
        <f>작성용!AF1808</f>
        <v>최수민</v>
      </c>
      <c r="T1811" s="268" t="str">
        <f>작성용!AG1808</f>
        <v>-</v>
      </c>
      <c r="U1811" s="268" t="str">
        <f>작성용!AH1808</f>
        <v>-</v>
      </c>
      <c r="V1811" s="252">
        <f>작성용!AA1808</f>
        <v>202411</v>
      </c>
      <c r="W1811" s="253" t="str">
        <f>작성용!AC1808</f>
        <v>[6]기타기관펀드(기초자산)</v>
      </c>
      <c r="X1811" s="253">
        <f>작성용!O1808</f>
        <v>0</v>
      </c>
      <c r="Y1811" s="253">
        <f>작성용!P1808</f>
        <v>0</v>
      </c>
      <c r="Z1811" s="253">
        <f>작성용!Q1808</f>
        <v>0</v>
      </c>
      <c r="AA1811" s="252" t="str">
        <f>작성용!AJ1808</f>
        <v>-</v>
      </c>
      <c r="AB1811" s="252">
        <f>작성용!AB1808</f>
        <v>0</v>
      </c>
    </row>
    <row r="1812" spans="1:28" s="12" customFormat="1" ht="16.5" hidden="1" customHeight="1" x14ac:dyDescent="0.3">
      <c r="A1812" s="54">
        <f>작성용!AL1809</f>
        <v>1808</v>
      </c>
      <c r="B1812" s="264" t="str">
        <f>작성용!AI1809</f>
        <v>-</v>
      </c>
      <c r="C1812" s="252" t="str">
        <f>작성용!AK1809</f>
        <v>기초자산</v>
      </c>
      <c r="D1812" s="265" t="str">
        <f>작성용!T1809</f>
        <v>사립학교교직원연금공단펀드(기초자산)</v>
      </c>
      <c r="E1812" s="253" t="str">
        <f>작성용!B1809</f>
        <v>서울투자성장산업벤처조합</v>
      </c>
      <c r="F1812" s="253" t="str">
        <f>작성용!C1809</f>
        <v>재평가</v>
      </c>
      <c r="G1812" s="253" t="str">
        <f>작성용!D1809</f>
        <v>부릉(구,메쉬코리아)</v>
      </c>
      <c r="H1812" s="266">
        <f>작성용!E1809</f>
        <v>1101115049055</v>
      </c>
      <c r="I1812" s="253" t="str">
        <f>작성용!F1809</f>
        <v>A01</v>
      </c>
      <c r="J1812" s="253">
        <f>작성용!G1809</f>
        <v>0</v>
      </c>
      <c r="K1812" s="253" t="str">
        <f>작성용!H1809</f>
        <v>-</v>
      </c>
      <c r="L1812" s="253" t="str">
        <f>작성용!N1809</f>
        <v>미정</v>
      </c>
      <c r="M1812" s="265" t="str">
        <f>작성용!U1809</f>
        <v>2024.09.30</v>
      </c>
      <c r="N1812" s="265">
        <f>작성용!V1809</f>
        <v>45643</v>
      </c>
      <c r="O1812" s="265" t="str">
        <f>작성용!W1809</f>
        <v>보고서제공X</v>
      </c>
      <c r="P1812" s="265" t="str">
        <f>작성용!X1809</f>
        <v>-</v>
      </c>
      <c r="Q1812" s="253" t="str">
        <f>작성용!AD1809</f>
        <v>강성은</v>
      </c>
      <c r="R1812" s="267">
        <f>작성용!AE1809</f>
        <v>0.4</v>
      </c>
      <c r="S1812" s="253" t="str">
        <f>작성용!AF1809</f>
        <v>강성은</v>
      </c>
      <c r="T1812" s="268" t="str">
        <f>작성용!AG1809</f>
        <v>-</v>
      </c>
      <c r="U1812" s="268" t="str">
        <f>작성용!AH1809</f>
        <v>-</v>
      </c>
      <c r="V1812" s="252">
        <f>작성용!AA1809</f>
        <v>202411</v>
      </c>
      <c r="W1812" s="253" t="str">
        <f>작성용!AC1809</f>
        <v>[6]기타기관펀드(기초자산)</v>
      </c>
      <c r="X1812" s="253">
        <f>작성용!O1809</f>
        <v>0</v>
      </c>
      <c r="Y1812" s="253">
        <f>작성용!P1809</f>
        <v>0</v>
      </c>
      <c r="Z1812" s="253">
        <f>작성용!Q1809</f>
        <v>0</v>
      </c>
      <c r="AA1812" s="252" t="str">
        <f>작성용!AJ1809</f>
        <v>-</v>
      </c>
      <c r="AB1812" s="252">
        <f>작성용!AB1809</f>
        <v>0</v>
      </c>
    </row>
    <row r="1813" spans="1:28" s="12" customFormat="1" ht="16.5" hidden="1" customHeight="1" x14ac:dyDescent="0.3">
      <c r="A1813" s="54">
        <f>작성용!AL1810</f>
        <v>1809</v>
      </c>
      <c r="B1813" s="264" t="str">
        <f>작성용!AI1810</f>
        <v>-</v>
      </c>
      <c r="C1813" s="252" t="str">
        <f>작성용!AK1810</f>
        <v>기초자산</v>
      </c>
      <c r="D1813" s="265" t="str">
        <f>작성용!T1810</f>
        <v>사립학교교직원연금공단펀드(기초자산)</v>
      </c>
      <c r="E1813" s="253" t="str">
        <f>작성용!B1810</f>
        <v>서울투자성장산업벤처조합</v>
      </c>
      <c r="F1813" s="253" t="str">
        <f>작성용!C1810</f>
        <v>재평가</v>
      </c>
      <c r="G1813" s="253" t="str">
        <f>작성용!D1810</f>
        <v>에스엘백시젠</v>
      </c>
      <c r="H1813" s="266">
        <f>작성용!E1810</f>
        <v>1311110475515</v>
      </c>
      <c r="I1813" s="253" t="str">
        <f>작성용!F1810</f>
        <v>A07</v>
      </c>
      <c r="J1813" s="253">
        <f>작성용!G1810</f>
        <v>0</v>
      </c>
      <c r="K1813" s="253" t="str">
        <f>작성용!H1810</f>
        <v>-</v>
      </c>
      <c r="L1813" s="253" t="str">
        <f>작성용!N1810</f>
        <v>미정</v>
      </c>
      <c r="M1813" s="265" t="str">
        <f>작성용!U1810</f>
        <v>2024.09.30</v>
      </c>
      <c r="N1813" s="265">
        <f>작성용!V1810</f>
        <v>45643</v>
      </c>
      <c r="O1813" s="265" t="str">
        <f>작성용!W1810</f>
        <v>보고서제공X</v>
      </c>
      <c r="P1813" s="265" t="str">
        <f>작성용!X1810</f>
        <v>-</v>
      </c>
      <c r="Q1813" s="253" t="str">
        <f>작성용!AD1810</f>
        <v>김예림</v>
      </c>
      <c r="R1813" s="267">
        <f>작성용!AE1810</f>
        <v>0.4</v>
      </c>
      <c r="S1813" s="253" t="str">
        <f>작성용!AF1810</f>
        <v>김예림</v>
      </c>
      <c r="T1813" s="268" t="str">
        <f>작성용!AG1810</f>
        <v>-</v>
      </c>
      <c r="U1813" s="268" t="str">
        <f>작성용!AH1810</f>
        <v>-</v>
      </c>
      <c r="V1813" s="252">
        <f>작성용!AA1810</f>
        <v>202411</v>
      </c>
      <c r="W1813" s="253" t="str">
        <f>작성용!AC1810</f>
        <v>[6]기타기관펀드(기초자산)</v>
      </c>
      <c r="X1813" s="253">
        <f>작성용!O1810</f>
        <v>0</v>
      </c>
      <c r="Y1813" s="253">
        <f>작성용!P1810</f>
        <v>0</v>
      </c>
      <c r="Z1813" s="253">
        <f>작성용!Q1810</f>
        <v>0</v>
      </c>
      <c r="AA1813" s="252" t="str">
        <f>작성용!AJ1810</f>
        <v>-</v>
      </c>
      <c r="AB1813" s="252">
        <f>작성용!AB1810</f>
        <v>0</v>
      </c>
    </row>
    <row r="1814" spans="1:28" s="12" customFormat="1" ht="16.5" hidden="1" customHeight="1" x14ac:dyDescent="0.3">
      <c r="A1814" s="54">
        <f>작성용!AL1811</f>
        <v>1810</v>
      </c>
      <c r="B1814" s="264" t="str">
        <f>작성용!AI1811</f>
        <v>-</v>
      </c>
      <c r="C1814" s="252" t="str">
        <f>작성용!AK1811</f>
        <v>기초자산</v>
      </c>
      <c r="D1814" s="265" t="str">
        <f>작성용!T1811</f>
        <v>사립학교교직원연금공단펀드(기초자산)</v>
      </c>
      <c r="E1814" s="253" t="str">
        <f>작성용!B1811</f>
        <v>서울투자성장산업벤처조합</v>
      </c>
      <c r="F1814" s="253" t="str">
        <f>작성용!C1811</f>
        <v>재평가</v>
      </c>
      <c r="G1814" s="253" t="str">
        <f>작성용!D1811</f>
        <v>솔루게이트</v>
      </c>
      <c r="H1814" s="266">
        <f>작성용!E1811</f>
        <v>1101115454543</v>
      </c>
      <c r="I1814" s="253" t="str">
        <f>작성용!F1811</f>
        <v>A07</v>
      </c>
      <c r="J1814" s="253">
        <f>작성용!G1811</f>
        <v>0</v>
      </c>
      <c r="K1814" s="253" t="str">
        <f>작성용!H1811</f>
        <v>-</v>
      </c>
      <c r="L1814" s="253" t="str">
        <f>작성용!N1811</f>
        <v>미정</v>
      </c>
      <c r="M1814" s="265" t="str">
        <f>작성용!U1811</f>
        <v>2024.09.30</v>
      </c>
      <c r="N1814" s="265">
        <f>작성용!V1811</f>
        <v>45643</v>
      </c>
      <c r="O1814" s="265" t="str">
        <f>작성용!W1811</f>
        <v>보고서제공X</v>
      </c>
      <c r="P1814" s="265" t="str">
        <f>작성용!X1811</f>
        <v>-</v>
      </c>
      <c r="Q1814" s="253" t="str">
        <f>작성용!AD1811</f>
        <v>윤광일</v>
      </c>
      <c r="R1814" s="267">
        <f>작성용!AE1811</f>
        <v>0.4</v>
      </c>
      <c r="S1814" s="253" t="str">
        <f>작성용!AF1811</f>
        <v>윤광일</v>
      </c>
      <c r="T1814" s="268" t="str">
        <f>작성용!AG1811</f>
        <v>-</v>
      </c>
      <c r="U1814" s="268" t="str">
        <f>작성용!AH1811</f>
        <v>-</v>
      </c>
      <c r="V1814" s="252">
        <f>작성용!AA1811</f>
        <v>202411</v>
      </c>
      <c r="W1814" s="253" t="str">
        <f>작성용!AC1811</f>
        <v>[6]기타기관펀드(기초자산)</v>
      </c>
      <c r="X1814" s="253">
        <f>작성용!O1811</f>
        <v>0</v>
      </c>
      <c r="Y1814" s="253">
        <f>작성용!P1811</f>
        <v>0</v>
      </c>
      <c r="Z1814" s="253">
        <f>작성용!Q1811</f>
        <v>0</v>
      </c>
      <c r="AA1814" s="252" t="str">
        <f>작성용!AJ1811</f>
        <v>-</v>
      </c>
      <c r="AB1814" s="252">
        <f>작성용!AB1811</f>
        <v>0</v>
      </c>
    </row>
    <row r="1815" spans="1:28" s="12" customFormat="1" ht="16.5" customHeight="1" x14ac:dyDescent="0.3">
      <c r="A1815" s="54">
        <f>작성용!AL1013</f>
        <v>1012</v>
      </c>
      <c r="B1815" s="55" t="str">
        <f>작성용!AI1013</f>
        <v>-</v>
      </c>
      <c r="C1815" s="56" t="str">
        <f>작성용!AK1013</f>
        <v>기초자산</v>
      </c>
      <c r="D1815" s="57" t="str">
        <f>작성용!T1013</f>
        <v>무림캐피탈펀드(기초자산)</v>
      </c>
      <c r="E1815" s="58" t="str">
        <f>작성용!B1013</f>
        <v>유암코파인우드기업재무안정사모투자</v>
      </c>
      <c r="F1815" s="58" t="str">
        <f>작성용!C1013</f>
        <v>재평가</v>
      </c>
      <c r="G1815" s="58" t="str">
        <f>작성용!D1013</f>
        <v>엠티코리아</v>
      </c>
      <c r="H1815" s="59">
        <f>작성용!E1013</f>
        <v>1812110029998</v>
      </c>
      <c r="I1815" s="58" t="str">
        <f>작성용!F1013</f>
        <v>A01</v>
      </c>
      <c r="J1815" s="58">
        <f>작성용!G1013</f>
        <v>0</v>
      </c>
      <c r="K1815" s="58" t="str">
        <f>작성용!H1013</f>
        <v>-</v>
      </c>
      <c r="L1815" s="58" t="str">
        <f>작성용!N1013</f>
        <v xml:space="preserve">반기 </v>
      </c>
      <c r="M1815" s="57" t="str">
        <f>작성용!U1013</f>
        <v>2024.11.30</v>
      </c>
      <c r="N1815" s="57">
        <f>작성용!V1013</f>
        <v>45632</v>
      </c>
      <c r="O1815" s="57" t="str">
        <f>작성용!W1013</f>
        <v>보고서제공X</v>
      </c>
      <c r="P1815" s="57" t="str">
        <f>작성용!X1013</f>
        <v>-</v>
      </c>
      <c r="Q1815" s="58" t="str">
        <f>작성용!AD1013</f>
        <v>채동우</v>
      </c>
      <c r="R1815" s="60">
        <f>작성용!AE1013</f>
        <v>0.4</v>
      </c>
      <c r="S1815" s="58" t="str">
        <f>작성용!AF1013</f>
        <v>채동우</v>
      </c>
      <c r="T1815" s="61" t="str">
        <f>작성용!AG1013</f>
        <v>-</v>
      </c>
      <c r="U1815" s="61" t="str">
        <f>작성용!AH1013</f>
        <v>-</v>
      </c>
      <c r="V1815" s="56">
        <f>작성용!AA1013</f>
        <v>202411</v>
      </c>
      <c r="W1815" s="58" t="str">
        <f>작성용!AC1013</f>
        <v>[6]기타기관펀드(기초자산)</v>
      </c>
      <c r="X1815" s="58">
        <f>작성용!O1013</f>
        <v>0</v>
      </c>
      <c r="Y1815" s="58">
        <f>작성용!P1013</f>
        <v>0</v>
      </c>
      <c r="Z1815" s="58">
        <f>작성용!Q1013</f>
        <v>0</v>
      </c>
      <c r="AA1815" s="56" t="str">
        <f>작성용!AJ1013</f>
        <v>-</v>
      </c>
      <c r="AB1815" s="56">
        <f>작성용!AB1013</f>
        <v>0</v>
      </c>
    </row>
    <row r="1816" spans="1:28" s="12" customFormat="1" ht="16.5" hidden="1" customHeight="1" x14ac:dyDescent="0.3">
      <c r="A1816" s="54">
        <f>작성용!AL1813</f>
        <v>1812</v>
      </c>
      <c r="B1816" s="264" t="str">
        <f>작성용!AI1813</f>
        <v>-</v>
      </c>
      <c r="C1816" s="252" t="str">
        <f>작성용!AK1813</f>
        <v>기초자산</v>
      </c>
      <c r="D1816" s="265" t="str">
        <f>작성용!T1813</f>
        <v>사립학교교직원연금공단펀드(기초자산)</v>
      </c>
      <c r="E1816" s="253" t="str">
        <f>작성용!B1813</f>
        <v>서울투자성장산업벤처조합</v>
      </c>
      <c r="F1816" s="253" t="str">
        <f>작성용!C1813</f>
        <v>재평가</v>
      </c>
      <c r="G1816" s="253" t="str">
        <f>작성용!D1813</f>
        <v>엠디헬스케어</v>
      </c>
      <c r="H1816" s="266">
        <f>작성용!E1813</f>
        <v>1101115532167</v>
      </c>
      <c r="I1816" s="253" t="str">
        <f>작성용!F1813</f>
        <v>D02</v>
      </c>
      <c r="J1816" s="253">
        <f>작성용!G1813</f>
        <v>2</v>
      </c>
      <c r="K1816" s="253" t="str">
        <f>작성용!H1813</f>
        <v>-</v>
      </c>
      <c r="L1816" s="253" t="str">
        <f>작성용!N1813</f>
        <v>미정</v>
      </c>
      <c r="M1816" s="265" t="str">
        <f>작성용!U1813</f>
        <v>2024.09.30</v>
      </c>
      <c r="N1816" s="265">
        <f>작성용!V1813</f>
        <v>45643</v>
      </c>
      <c r="O1816" s="265" t="str">
        <f>작성용!W1813</f>
        <v>보고서제공X</v>
      </c>
      <c r="P1816" s="265" t="str">
        <f>작성용!X1813</f>
        <v>-</v>
      </c>
      <c r="Q1816" s="253" t="str">
        <f>작성용!AD1813</f>
        <v>정재형</v>
      </c>
      <c r="R1816" s="267">
        <f>작성용!AE1813</f>
        <v>0.4</v>
      </c>
      <c r="S1816" s="253" t="str">
        <f>작성용!AF1813</f>
        <v>정재형</v>
      </c>
      <c r="T1816" s="268" t="str">
        <f>작성용!AG1813</f>
        <v>-</v>
      </c>
      <c r="U1816" s="268" t="str">
        <f>작성용!AH1813</f>
        <v>-</v>
      </c>
      <c r="V1816" s="252">
        <f>작성용!AA1813</f>
        <v>202411</v>
      </c>
      <c r="W1816" s="253" t="str">
        <f>작성용!AC1813</f>
        <v>[6]기타기관펀드(기초자산)</v>
      </c>
      <c r="X1816" s="253">
        <f>작성용!O1813</f>
        <v>0</v>
      </c>
      <c r="Y1816" s="253">
        <f>작성용!P1813</f>
        <v>0</v>
      </c>
      <c r="Z1816" s="253">
        <f>작성용!Q1813</f>
        <v>0</v>
      </c>
      <c r="AA1816" s="252" t="str">
        <f>작성용!AJ1813</f>
        <v>-</v>
      </c>
      <c r="AB1816" s="252">
        <f>작성용!AB1813</f>
        <v>0</v>
      </c>
    </row>
    <row r="1817" spans="1:28" s="12" customFormat="1" ht="16.5" hidden="1" customHeight="1" x14ac:dyDescent="0.3">
      <c r="A1817" s="54">
        <f>작성용!AL1814</f>
        <v>1813</v>
      </c>
      <c r="B1817" s="264" t="str">
        <f>작성용!AI1814</f>
        <v>-</v>
      </c>
      <c r="C1817" s="252" t="str">
        <f>작성용!AK1814</f>
        <v>기초자산</v>
      </c>
      <c r="D1817" s="265" t="str">
        <f>작성용!T1814</f>
        <v>사립학교교직원연금공단펀드(기초자산)</v>
      </c>
      <c r="E1817" s="253" t="str">
        <f>작성용!B1814</f>
        <v>서울투자성장산업벤처조합</v>
      </c>
      <c r="F1817" s="253" t="str">
        <f>작성용!C1814</f>
        <v>재평가</v>
      </c>
      <c r="G1817" s="253" t="str">
        <f>작성용!D1814</f>
        <v>데이원컴퍼니(구,패스트캠퍼스)</v>
      </c>
      <c r="H1817" s="266">
        <f>작성용!E1814</f>
        <v>1101116377877</v>
      </c>
      <c r="I1817" s="253" t="str">
        <f>작성용!F1814</f>
        <v>A01</v>
      </c>
      <c r="J1817" s="253">
        <f>작성용!G1814</f>
        <v>1</v>
      </c>
      <c r="K1817" s="253" t="str">
        <f>작성용!H1814</f>
        <v>-</v>
      </c>
      <c r="L1817" s="253" t="str">
        <f>작성용!N1814</f>
        <v>미정</v>
      </c>
      <c r="M1817" s="265" t="str">
        <f>작성용!U1814</f>
        <v>2024.09.30</v>
      </c>
      <c r="N1817" s="265">
        <f>작성용!V1814</f>
        <v>45643</v>
      </c>
      <c r="O1817" s="265" t="str">
        <f>작성용!W1814</f>
        <v>보고서제공X</v>
      </c>
      <c r="P1817" s="265" t="str">
        <f>작성용!X1814</f>
        <v>-</v>
      </c>
      <c r="Q1817" s="253" t="str">
        <f>작성용!AD1814</f>
        <v>김수현</v>
      </c>
      <c r="R1817" s="267">
        <f>작성용!AE1814</f>
        <v>0</v>
      </c>
      <c r="S1817" s="253" t="str">
        <f>작성용!AF1814</f>
        <v>김수현</v>
      </c>
      <c r="T1817" s="268" t="str">
        <f>작성용!AG1814</f>
        <v>-</v>
      </c>
      <c r="U1817" s="268" t="str">
        <f>작성용!AH1814</f>
        <v>-</v>
      </c>
      <c r="V1817" s="252">
        <f>작성용!AA1814</f>
        <v>202411</v>
      </c>
      <c r="W1817" s="253" t="str">
        <f>작성용!AC1814</f>
        <v>[6]기타기관펀드(기초자산)</v>
      </c>
      <c r="X1817" s="253">
        <f>작성용!O1814</f>
        <v>0</v>
      </c>
      <c r="Y1817" s="253">
        <f>작성용!P1814</f>
        <v>0</v>
      </c>
      <c r="Z1817" s="253">
        <f>작성용!Q1814</f>
        <v>0</v>
      </c>
      <c r="AA1817" s="252" t="str">
        <f>작성용!AJ1814</f>
        <v>-</v>
      </c>
      <c r="AB1817" s="252">
        <f>작성용!AB1814</f>
        <v>0</v>
      </c>
    </row>
    <row r="1818" spans="1:28" s="12" customFormat="1" ht="16.5" hidden="1" customHeight="1" x14ac:dyDescent="0.3">
      <c r="A1818" s="54">
        <f>작성용!AL1815</f>
        <v>1814</v>
      </c>
      <c r="B1818" s="264" t="str">
        <f>작성용!AI1815</f>
        <v>-</v>
      </c>
      <c r="C1818" s="252" t="str">
        <f>작성용!AK1815</f>
        <v>기초자산</v>
      </c>
      <c r="D1818" s="265" t="str">
        <f>작성용!T1815</f>
        <v>사립학교교직원연금공단펀드(기초자산)</v>
      </c>
      <c r="E1818" s="253" t="str">
        <f>작성용!B1815</f>
        <v>서울투자성장산업벤처조합</v>
      </c>
      <c r="F1818" s="253" t="str">
        <f>작성용!C1815</f>
        <v>재평가</v>
      </c>
      <c r="G1818" s="253" t="str">
        <f>작성용!D1815</f>
        <v>Appota Corporation</v>
      </c>
      <c r="H1818" s="266" t="str">
        <f>작성용!E1815</f>
        <v>KBP2019120362</v>
      </c>
      <c r="I1818" s="253" t="str">
        <f>작성용!F1815</f>
        <v>A01</v>
      </c>
      <c r="J1818" s="253">
        <f>작성용!G1815</f>
        <v>1</v>
      </c>
      <c r="K1818" s="253" t="str">
        <f>작성용!H1815</f>
        <v>-</v>
      </c>
      <c r="L1818" s="253" t="str">
        <f>작성용!N1815</f>
        <v>미정</v>
      </c>
      <c r="M1818" s="265" t="str">
        <f>작성용!U1815</f>
        <v>2024.09.30</v>
      </c>
      <c r="N1818" s="265">
        <f>작성용!V1815</f>
        <v>45643</v>
      </c>
      <c r="O1818" s="265" t="str">
        <f>작성용!W1815</f>
        <v>보고서제공X</v>
      </c>
      <c r="P1818" s="265" t="str">
        <f>작성용!X1815</f>
        <v>-</v>
      </c>
      <c r="Q1818" s="253" t="str">
        <f>작성용!AD1815</f>
        <v>원정우</v>
      </c>
      <c r="R1818" s="267">
        <f>작성용!AE1815</f>
        <v>0.4</v>
      </c>
      <c r="S1818" s="253" t="str">
        <f>작성용!AF1815</f>
        <v>원정우</v>
      </c>
      <c r="T1818" s="268" t="str">
        <f>작성용!AG1815</f>
        <v>-</v>
      </c>
      <c r="U1818" s="268" t="str">
        <f>작성용!AH1815</f>
        <v>-</v>
      </c>
      <c r="V1818" s="252">
        <f>작성용!AA1815</f>
        <v>202411</v>
      </c>
      <c r="W1818" s="253" t="str">
        <f>작성용!AC1815</f>
        <v>[6]기타기관펀드(기초자산)</v>
      </c>
      <c r="X1818" s="253">
        <f>작성용!O1815</f>
        <v>0</v>
      </c>
      <c r="Y1818" s="253">
        <f>작성용!P1815</f>
        <v>0</v>
      </c>
      <c r="Z1818" s="253">
        <f>작성용!Q1815</f>
        <v>0</v>
      </c>
      <c r="AA1818" s="252" t="str">
        <f>작성용!AJ1815</f>
        <v>-</v>
      </c>
      <c r="AB1818" s="252">
        <f>작성용!AB1815</f>
        <v>0</v>
      </c>
    </row>
    <row r="1819" spans="1:28" s="12" customFormat="1" ht="16.5" hidden="1" customHeight="1" x14ac:dyDescent="0.3">
      <c r="A1819" s="54">
        <f>작성용!AL1816</f>
        <v>1815</v>
      </c>
      <c r="B1819" s="264" t="str">
        <f>작성용!AI1816</f>
        <v>-</v>
      </c>
      <c r="C1819" s="252" t="str">
        <f>작성용!AK1816</f>
        <v>기초자산</v>
      </c>
      <c r="D1819" s="265" t="str">
        <f>작성용!T1816</f>
        <v>사립학교교직원연금공단펀드(기초자산)</v>
      </c>
      <c r="E1819" s="253" t="str">
        <f>작성용!B1816</f>
        <v>서울투자성장산업벤처조합</v>
      </c>
      <c r="F1819" s="253" t="str">
        <f>작성용!C1816</f>
        <v>재평가</v>
      </c>
      <c r="G1819" s="253" t="str">
        <f>작성용!D1816</f>
        <v>리디</v>
      </c>
      <c r="H1819" s="266">
        <f>작성용!E1816</f>
        <v>1101113870098</v>
      </c>
      <c r="I1819" s="253" t="str">
        <f>작성용!F1816</f>
        <v>A01</v>
      </c>
      <c r="J1819" s="253">
        <f>작성용!G1816</f>
        <v>1</v>
      </c>
      <c r="K1819" s="253" t="str">
        <f>작성용!H1816</f>
        <v>-</v>
      </c>
      <c r="L1819" s="253" t="str">
        <f>작성용!N1816</f>
        <v>미정</v>
      </c>
      <c r="M1819" s="265" t="str">
        <f>작성용!U1816</f>
        <v>2024.09.30</v>
      </c>
      <c r="N1819" s="265">
        <f>작성용!V1816</f>
        <v>45643</v>
      </c>
      <c r="O1819" s="265" t="str">
        <f>작성용!W1816</f>
        <v>보고서제공X</v>
      </c>
      <c r="P1819" s="265" t="str">
        <f>작성용!X1816</f>
        <v>-</v>
      </c>
      <c r="Q1819" s="253" t="str">
        <f>작성용!AD1816</f>
        <v>정은채</v>
      </c>
      <c r="R1819" s="267">
        <f>작성용!AE1816</f>
        <v>0.4</v>
      </c>
      <c r="S1819" s="253" t="str">
        <f>작성용!AF1816</f>
        <v>정은채</v>
      </c>
      <c r="T1819" s="268" t="str">
        <f>작성용!AG1816</f>
        <v>-</v>
      </c>
      <c r="U1819" s="268" t="str">
        <f>작성용!AH1816</f>
        <v>-</v>
      </c>
      <c r="V1819" s="252">
        <f>작성용!AA1816</f>
        <v>202411</v>
      </c>
      <c r="W1819" s="253" t="str">
        <f>작성용!AC1816</f>
        <v>[6]기타기관펀드(기초자산)</v>
      </c>
      <c r="X1819" s="253">
        <f>작성용!O1816</f>
        <v>0</v>
      </c>
      <c r="Y1819" s="253">
        <f>작성용!P1816</f>
        <v>0</v>
      </c>
      <c r="Z1819" s="253">
        <f>작성용!Q1816</f>
        <v>0</v>
      </c>
      <c r="AA1819" s="252" t="str">
        <f>작성용!AJ1816</f>
        <v>-</v>
      </c>
      <c r="AB1819" s="252">
        <f>작성용!AB1816</f>
        <v>0</v>
      </c>
    </row>
    <row r="1820" spans="1:28" s="12" customFormat="1" ht="16.5" hidden="1" customHeight="1" x14ac:dyDescent="0.3">
      <c r="A1820" s="54">
        <f>작성용!AL1817</f>
        <v>1816</v>
      </c>
      <c r="B1820" s="264" t="str">
        <f>작성용!AI1817</f>
        <v>-</v>
      </c>
      <c r="C1820" s="252" t="str">
        <f>작성용!AK1817</f>
        <v>기초자산</v>
      </c>
      <c r="D1820" s="265" t="str">
        <f>작성용!T1817</f>
        <v>사립학교교직원연금공단펀드(기초자산)</v>
      </c>
      <c r="E1820" s="253" t="str">
        <f>작성용!B1817</f>
        <v>서울투자성장산업벤처조합</v>
      </c>
      <c r="F1820" s="253" t="str">
        <f>작성용!C1817</f>
        <v>재평가</v>
      </c>
      <c r="G1820" s="253" t="str">
        <f>작성용!D1817</f>
        <v>노바칩스</v>
      </c>
      <c r="H1820" s="266">
        <f>작성용!E1817</f>
        <v>1311110236222</v>
      </c>
      <c r="I1820" s="253" t="str">
        <f>작성용!F1817</f>
        <v>A01</v>
      </c>
      <c r="J1820" s="253">
        <f>작성용!G1817</f>
        <v>3</v>
      </c>
      <c r="K1820" s="253" t="str">
        <f>작성용!H1817</f>
        <v>-</v>
      </c>
      <c r="L1820" s="253" t="str">
        <f>작성용!N1817</f>
        <v>미정</v>
      </c>
      <c r="M1820" s="265" t="str">
        <f>작성용!U1817</f>
        <v>2024.09.30</v>
      </c>
      <c r="N1820" s="265">
        <f>작성용!V1817</f>
        <v>45643</v>
      </c>
      <c r="O1820" s="265" t="str">
        <f>작성용!W1817</f>
        <v>보고서제공X</v>
      </c>
      <c r="P1820" s="265" t="str">
        <f>작성용!X1817</f>
        <v>-</v>
      </c>
      <c r="Q1820" s="253" t="str">
        <f>작성용!AD1817</f>
        <v>김영하</v>
      </c>
      <c r="R1820" s="267">
        <f>작성용!AE1817</f>
        <v>0.4</v>
      </c>
      <c r="S1820" s="253" t="str">
        <f>작성용!AF1817</f>
        <v>김영하</v>
      </c>
      <c r="T1820" s="268" t="str">
        <f>작성용!AG1817</f>
        <v>-</v>
      </c>
      <c r="U1820" s="268" t="str">
        <f>작성용!AH1817</f>
        <v>-</v>
      </c>
      <c r="V1820" s="252">
        <f>작성용!AA1817</f>
        <v>202411</v>
      </c>
      <c r="W1820" s="253" t="str">
        <f>작성용!AC1817</f>
        <v>[6]기타기관펀드(기초자산)</v>
      </c>
      <c r="X1820" s="253">
        <f>작성용!O1817</f>
        <v>0</v>
      </c>
      <c r="Y1820" s="253">
        <f>작성용!P1817</f>
        <v>0</v>
      </c>
      <c r="Z1820" s="253">
        <f>작성용!Q1817</f>
        <v>0</v>
      </c>
      <c r="AA1820" s="252" t="str">
        <f>작성용!AJ1817</f>
        <v>-</v>
      </c>
      <c r="AB1820" s="252">
        <f>작성용!AB1817</f>
        <v>0</v>
      </c>
    </row>
    <row r="1821" spans="1:28" s="12" customFormat="1" ht="16.5" customHeight="1" x14ac:dyDescent="0.3">
      <c r="A1821" s="54">
        <f>작성용!AL1014</f>
        <v>1013</v>
      </c>
      <c r="B1821" s="55" t="str">
        <f>작성용!AI1014</f>
        <v>-</v>
      </c>
      <c r="C1821" s="56" t="str">
        <f>작성용!AK1014</f>
        <v>기초자산</v>
      </c>
      <c r="D1821" s="57" t="str">
        <f>작성용!T1014</f>
        <v>무림캐피탈펀드(기초자산)</v>
      </c>
      <c r="E1821" s="58" t="str">
        <f>작성용!B1014</f>
        <v>유암코파인우드기업재무안정사모투자</v>
      </c>
      <c r="F1821" s="58" t="str">
        <f>작성용!C1014</f>
        <v>재평가</v>
      </c>
      <c r="G1821" s="58" t="str">
        <f>작성용!D1014</f>
        <v>엠티코리아</v>
      </c>
      <c r="H1821" s="59">
        <f>작성용!E1014</f>
        <v>1812110029998</v>
      </c>
      <c r="I1821" s="58" t="str">
        <f>작성용!F1014</f>
        <v>E01</v>
      </c>
      <c r="J1821" s="58">
        <f>작성용!G1014</f>
        <v>0</v>
      </c>
      <c r="K1821" s="58" t="str">
        <f>작성용!H1014</f>
        <v>-</v>
      </c>
      <c r="L1821" s="58" t="str">
        <f>작성용!N1014</f>
        <v xml:space="preserve">반기 </v>
      </c>
      <c r="M1821" s="57" t="str">
        <f>작성용!U1014</f>
        <v>2024.11.30</v>
      </c>
      <c r="N1821" s="57">
        <f>작성용!V1014</f>
        <v>45632</v>
      </c>
      <c r="O1821" s="57" t="str">
        <f>작성용!W1014</f>
        <v>보고서제공X</v>
      </c>
      <c r="P1821" s="57" t="str">
        <f>작성용!X1014</f>
        <v>-</v>
      </c>
      <c r="Q1821" s="58" t="str">
        <f>작성용!AD1014</f>
        <v>채동우</v>
      </c>
      <c r="R1821" s="60">
        <f>작성용!AE1014</f>
        <v>0</v>
      </c>
      <c r="S1821" s="58" t="str">
        <f>작성용!AF1014</f>
        <v>채동우</v>
      </c>
      <c r="T1821" s="61" t="str">
        <f>작성용!AG1014</f>
        <v>-</v>
      </c>
      <c r="U1821" s="61" t="str">
        <f>작성용!AH1014</f>
        <v>-</v>
      </c>
      <c r="V1821" s="56">
        <f>작성용!AA1014</f>
        <v>202411</v>
      </c>
      <c r="W1821" s="58" t="str">
        <f>작성용!AC1014</f>
        <v>[6]기타기관펀드(기초자산)</v>
      </c>
      <c r="X1821" s="58">
        <f>작성용!O1014</f>
        <v>0</v>
      </c>
      <c r="Y1821" s="58">
        <f>작성용!P1014</f>
        <v>0</v>
      </c>
      <c r="Z1821" s="58">
        <f>작성용!Q1014</f>
        <v>0</v>
      </c>
      <c r="AA1821" s="56" t="str">
        <f>작성용!AJ1014</f>
        <v>-</v>
      </c>
      <c r="AB1821" s="56">
        <f>작성용!AB1014</f>
        <v>0</v>
      </c>
    </row>
    <row r="1822" spans="1:28" s="12" customFormat="1" ht="16.5" hidden="1" customHeight="1" x14ac:dyDescent="0.3">
      <c r="A1822" s="54">
        <f>작성용!AL1819</f>
        <v>1818</v>
      </c>
      <c r="B1822" s="264" t="str">
        <f>작성용!AI1819</f>
        <v>-</v>
      </c>
      <c r="C1822" s="252" t="str">
        <f>작성용!AK1819</f>
        <v>기초자산</v>
      </c>
      <c r="D1822" s="265" t="str">
        <f>작성용!T1819</f>
        <v>사립학교교직원연금공단펀드(기초자산)</v>
      </c>
      <c r="E1822" s="253" t="str">
        <f>작성용!B1819</f>
        <v>서울투자성장산업벤처조합</v>
      </c>
      <c r="F1822" s="253" t="str">
        <f>작성용!C1819</f>
        <v>재평가</v>
      </c>
      <c r="G1822" s="253" t="str">
        <f>작성용!D1819</f>
        <v>피에이치파마</v>
      </c>
      <c r="H1822" s="266">
        <f>작성용!E1819</f>
        <v>1311110667229</v>
      </c>
      <c r="I1822" s="253" t="str">
        <f>작성용!F1819</f>
        <v>A01</v>
      </c>
      <c r="J1822" s="253">
        <f>작성용!G1819</f>
        <v>0</v>
      </c>
      <c r="K1822" s="253" t="str">
        <f>작성용!H1819</f>
        <v>-</v>
      </c>
      <c r="L1822" s="253" t="str">
        <f>작성용!N1819</f>
        <v>미정</v>
      </c>
      <c r="M1822" s="265" t="str">
        <f>작성용!U1819</f>
        <v>2024.09.30</v>
      </c>
      <c r="N1822" s="265">
        <f>작성용!V1819</f>
        <v>45643</v>
      </c>
      <c r="O1822" s="265" t="str">
        <f>작성용!W1819</f>
        <v>보고서제공X</v>
      </c>
      <c r="P1822" s="265" t="str">
        <f>작성용!X1819</f>
        <v>-</v>
      </c>
      <c r="Q1822" s="253" t="str">
        <f>작성용!AD1819</f>
        <v>김영하</v>
      </c>
      <c r="R1822" s="267">
        <f>작성용!AE1819</f>
        <v>0</v>
      </c>
      <c r="S1822" s="253" t="str">
        <f>작성용!AF1819</f>
        <v>김영하</v>
      </c>
      <c r="T1822" s="268" t="str">
        <f>작성용!AG1819</f>
        <v>-</v>
      </c>
      <c r="U1822" s="268" t="str">
        <f>작성용!AH1819</f>
        <v>-</v>
      </c>
      <c r="V1822" s="252">
        <f>작성용!AA1819</f>
        <v>202411</v>
      </c>
      <c r="W1822" s="253" t="str">
        <f>작성용!AC1819</f>
        <v>[6]기타기관펀드(기초자산)</v>
      </c>
      <c r="X1822" s="253">
        <f>작성용!O1819</f>
        <v>0</v>
      </c>
      <c r="Y1822" s="253">
        <f>작성용!P1819</f>
        <v>0</v>
      </c>
      <c r="Z1822" s="253">
        <f>작성용!Q1819</f>
        <v>0</v>
      </c>
      <c r="AA1822" s="252" t="str">
        <f>작성용!AJ1819</f>
        <v>-</v>
      </c>
      <c r="AB1822" s="252">
        <f>작성용!AB1819</f>
        <v>0</v>
      </c>
    </row>
    <row r="1823" spans="1:28" s="12" customFormat="1" ht="16.5" customHeight="1" x14ac:dyDescent="0.3">
      <c r="A1823" s="54">
        <f>작성용!AL203</f>
        <v>202</v>
      </c>
      <c r="B1823" s="55" t="str">
        <f>작성용!AI203</f>
        <v>-</v>
      </c>
      <c r="C1823" s="56" t="str">
        <f>작성용!AK203</f>
        <v>개별종목</v>
      </c>
      <c r="D1823" s="57">
        <f>작성용!T203</f>
        <v>45572</v>
      </c>
      <c r="E1823" s="58" t="str">
        <f>작성용!B203</f>
        <v>경남기업</v>
      </c>
      <c r="F1823" s="58" t="str">
        <f>작성용!C203</f>
        <v>재평가</v>
      </c>
      <c r="G1823" s="58" t="str">
        <f>작성용!D203</f>
        <v>호국타운</v>
      </c>
      <c r="H1823" s="59">
        <f>작성용!E203</f>
        <v>1101114177237</v>
      </c>
      <c r="I1823" s="58" t="str">
        <f>작성용!F203</f>
        <v>A01</v>
      </c>
      <c r="J1823" s="58">
        <f>작성용!G203</f>
        <v>0</v>
      </c>
      <c r="K1823" s="58" t="str">
        <f>작성용!H203</f>
        <v>-</v>
      </c>
      <c r="L1823" s="58" t="str">
        <f>작성용!N203</f>
        <v>연말</v>
      </c>
      <c r="M1823" s="57" t="str">
        <f>작성용!U203</f>
        <v>2024.12.31</v>
      </c>
      <c r="N1823" s="57">
        <f>작성용!V203</f>
        <v>45672</v>
      </c>
      <c r="O1823" s="57">
        <f>작성용!W203</f>
        <v>45679</v>
      </c>
      <c r="P1823" s="57" t="str">
        <f>작성용!X203</f>
        <v>-</v>
      </c>
      <c r="Q1823" s="58" t="str">
        <f>작성용!AD203</f>
        <v>채동우</v>
      </c>
      <c r="R1823" s="60">
        <f>작성용!AE203</f>
        <v>1</v>
      </c>
      <c r="S1823" s="58" t="str">
        <f>작성용!AF203</f>
        <v>고명주</v>
      </c>
      <c r="T1823" s="61" t="str">
        <f>작성용!AG203</f>
        <v>김예림</v>
      </c>
      <c r="U1823" s="61" t="str">
        <f>작성용!AH203</f>
        <v>김예림</v>
      </c>
      <c r="V1823" s="56">
        <f>작성용!AA203</f>
        <v>202412</v>
      </c>
      <c r="W1823" s="58" t="str">
        <f>작성용!AC203</f>
        <v>[X]일반기업</v>
      </c>
      <c r="X1823" s="58" t="str">
        <f>작성용!O203</f>
        <v>양성철차장</v>
      </c>
      <c r="Y1823" s="58" t="str">
        <f>작성용!P203</f>
        <v>02-6712-5362</v>
      </c>
      <c r="Z1823" s="58" t="str">
        <f>작성용!Q203</f>
        <v>yangayo@kne.co.kr</v>
      </c>
      <c r="AA1823" s="56" t="str">
        <f>작성용!AJ203</f>
        <v>-</v>
      </c>
      <c r="AB1823" s="56">
        <f>작성용!AB203</f>
        <v>0</v>
      </c>
    </row>
    <row r="1824" spans="1:28" s="12" customFormat="1" ht="16.5" hidden="1" customHeight="1" x14ac:dyDescent="0.3">
      <c r="A1824" s="54">
        <f>작성용!AL1821</f>
        <v>1820</v>
      </c>
      <c r="B1824" s="264" t="str">
        <f>작성용!AI1821</f>
        <v>-</v>
      </c>
      <c r="C1824" s="252" t="str">
        <f>작성용!AK1821</f>
        <v>기초자산</v>
      </c>
      <c r="D1824" s="265" t="str">
        <f>작성용!T1821</f>
        <v>사립학교교직원연금공단펀드(기초자산)</v>
      </c>
      <c r="E1824" s="253" t="str">
        <f>작성용!B1821</f>
        <v>코스톤성장전략엠앤에이사모투자</v>
      </c>
      <c r="F1824" s="253" t="str">
        <f>작성용!C1821</f>
        <v>재평가</v>
      </c>
      <c r="G1824" s="253" t="str">
        <f>작성용!D1821</f>
        <v>제이케이씨</v>
      </c>
      <c r="H1824" s="266">
        <f>작성용!E1821</f>
        <v>1101112031930</v>
      </c>
      <c r="I1824" s="253" t="str">
        <f>작성용!F1821</f>
        <v>A07</v>
      </c>
      <c r="J1824" s="253">
        <f>작성용!G1821</f>
        <v>0</v>
      </c>
      <c r="K1824" s="253" t="str">
        <f>작성용!H1821</f>
        <v>-</v>
      </c>
      <c r="L1824" s="253" t="str">
        <f>작성용!N1821</f>
        <v xml:space="preserve">반기 </v>
      </c>
      <c r="M1824" s="265" t="str">
        <f>작성용!U1821</f>
        <v>2024.09.30</v>
      </c>
      <c r="N1824" s="265">
        <f>작성용!V1821</f>
        <v>45643</v>
      </c>
      <c r="O1824" s="265" t="str">
        <f>작성용!W1821</f>
        <v>보고서제공X</v>
      </c>
      <c r="P1824" s="265" t="str">
        <f>작성용!X1821</f>
        <v>-</v>
      </c>
      <c r="Q1824" s="253" t="str">
        <f>작성용!AD1821</f>
        <v>정은채</v>
      </c>
      <c r="R1824" s="267">
        <f>작성용!AE1821</f>
        <v>0.4</v>
      </c>
      <c r="S1824" s="253" t="str">
        <f>작성용!AF1821</f>
        <v>정은채</v>
      </c>
      <c r="T1824" s="268" t="str">
        <f>작성용!AG1821</f>
        <v>-</v>
      </c>
      <c r="U1824" s="268" t="str">
        <f>작성용!AH1821</f>
        <v>-</v>
      </c>
      <c r="V1824" s="252">
        <f>작성용!AA1821</f>
        <v>202411</v>
      </c>
      <c r="W1824" s="253" t="str">
        <f>작성용!AC1821</f>
        <v>[6]기타기관펀드(기초자산)</v>
      </c>
      <c r="X1824" s="253">
        <f>작성용!O1821</f>
        <v>0</v>
      </c>
      <c r="Y1824" s="253">
        <f>작성용!P1821</f>
        <v>0</v>
      </c>
      <c r="Z1824" s="253">
        <f>작성용!Q1821</f>
        <v>0</v>
      </c>
      <c r="AA1824" s="252" t="str">
        <f>작성용!AJ1821</f>
        <v>-</v>
      </c>
      <c r="AB1824" s="252">
        <f>작성용!AB1821</f>
        <v>0</v>
      </c>
    </row>
    <row r="1825" spans="1:28" s="12" customFormat="1" ht="16.5" hidden="1" customHeight="1" x14ac:dyDescent="0.3">
      <c r="A1825" s="54">
        <f>작성용!AL1822</f>
        <v>1821</v>
      </c>
      <c r="B1825" s="264" t="str">
        <f>작성용!AI1822</f>
        <v>-</v>
      </c>
      <c r="C1825" s="252" t="str">
        <f>작성용!AK1822</f>
        <v>기초자산</v>
      </c>
      <c r="D1825" s="265" t="str">
        <f>작성용!T1822</f>
        <v>사립학교교직원연금공단펀드(기초자산)</v>
      </c>
      <c r="E1825" s="253" t="str">
        <f>작성용!B1822</f>
        <v>코스톤성장전략엠앤에이사모투자</v>
      </c>
      <c r="F1825" s="253" t="str">
        <f>작성용!C1822</f>
        <v>재평가</v>
      </c>
      <c r="G1825" s="253" t="str">
        <f>작성용!D1822</f>
        <v>알케이드코리아</v>
      </c>
      <c r="H1825" s="266">
        <f>작성용!E1822</f>
        <v>1101115245744</v>
      </c>
      <c r="I1825" s="253" t="str">
        <f>작성용!F1822</f>
        <v>D02</v>
      </c>
      <c r="J1825" s="253">
        <f>작성용!G1822</f>
        <v>0</v>
      </c>
      <c r="K1825" s="253" t="str">
        <f>작성용!H1822</f>
        <v>-</v>
      </c>
      <c r="L1825" s="253" t="str">
        <f>작성용!N1822</f>
        <v xml:space="preserve">반기 </v>
      </c>
      <c r="M1825" s="265" t="str">
        <f>작성용!U1822</f>
        <v>2024.09.30</v>
      </c>
      <c r="N1825" s="265">
        <f>작성용!V1822</f>
        <v>45643</v>
      </c>
      <c r="O1825" s="265" t="str">
        <f>작성용!W1822</f>
        <v>보고서제공X</v>
      </c>
      <c r="P1825" s="265" t="str">
        <f>작성용!X1822</f>
        <v>-</v>
      </c>
      <c r="Q1825" s="253" t="str">
        <f>작성용!AD1822</f>
        <v>조현우</v>
      </c>
      <c r="R1825" s="267">
        <f>작성용!AE1822</f>
        <v>0.4</v>
      </c>
      <c r="S1825" s="253" t="str">
        <f>작성용!AF1822</f>
        <v>조현우</v>
      </c>
      <c r="T1825" s="268" t="str">
        <f>작성용!AG1822</f>
        <v>-</v>
      </c>
      <c r="U1825" s="268" t="str">
        <f>작성용!AH1822</f>
        <v>-</v>
      </c>
      <c r="V1825" s="252">
        <f>작성용!AA1822</f>
        <v>202411</v>
      </c>
      <c r="W1825" s="253" t="str">
        <f>작성용!AC1822</f>
        <v>[6]기타기관펀드(기초자산)</v>
      </c>
      <c r="X1825" s="253">
        <f>작성용!O1822</f>
        <v>0</v>
      </c>
      <c r="Y1825" s="253">
        <f>작성용!P1822</f>
        <v>0</v>
      </c>
      <c r="Z1825" s="253">
        <f>작성용!Q1822</f>
        <v>0</v>
      </c>
      <c r="AA1825" s="252" t="str">
        <f>작성용!AJ1822</f>
        <v>-</v>
      </c>
      <c r="AB1825" s="252">
        <f>작성용!AB1822</f>
        <v>0</v>
      </c>
    </row>
    <row r="1826" spans="1:28" s="12" customFormat="1" ht="16.5" hidden="1" customHeight="1" x14ac:dyDescent="0.3">
      <c r="A1826" s="54">
        <f>작성용!AL1823</f>
        <v>1822</v>
      </c>
      <c r="B1826" s="264" t="str">
        <f>작성용!AI1823</f>
        <v>-</v>
      </c>
      <c r="C1826" s="252" t="str">
        <f>작성용!AK1823</f>
        <v>기초자산</v>
      </c>
      <c r="D1826" s="265" t="str">
        <f>작성용!T1823</f>
        <v>사립학교교직원연금공단펀드(기초자산)</v>
      </c>
      <c r="E1826" s="253" t="str">
        <f>작성용!B1823</f>
        <v>에이티넘성장투자조합2020</v>
      </c>
      <c r="F1826" s="253" t="str">
        <f>작성용!C1823</f>
        <v>재평가</v>
      </c>
      <c r="G1826" s="253" t="str">
        <f>작성용!D1823</f>
        <v>모빌테크</v>
      </c>
      <c r="H1826" s="266">
        <f>작성용!E1823</f>
        <v>1101116370087</v>
      </c>
      <c r="I1826" s="253" t="str">
        <f>작성용!F1823</f>
        <v>A07</v>
      </c>
      <c r="J1826" s="253">
        <f>작성용!G1823</f>
        <v>0</v>
      </c>
      <c r="K1826" s="253" t="str">
        <f>작성용!H1823</f>
        <v>-</v>
      </c>
      <c r="L1826" s="253" t="str">
        <f>작성용!N1823</f>
        <v>연말</v>
      </c>
      <c r="M1826" s="265" t="str">
        <f>작성용!U1823</f>
        <v>2024.09.30</v>
      </c>
      <c r="N1826" s="265">
        <f>작성용!V1823</f>
        <v>45643</v>
      </c>
      <c r="O1826" s="265" t="str">
        <f>작성용!W1823</f>
        <v>보고서제공X</v>
      </c>
      <c r="P1826" s="265" t="str">
        <f>작성용!X1823</f>
        <v>-</v>
      </c>
      <c r="Q1826" s="253" t="str">
        <f>작성용!AD1823</f>
        <v>정재형</v>
      </c>
      <c r="R1826" s="267">
        <f>작성용!AE1823</f>
        <v>0</v>
      </c>
      <c r="S1826" s="253" t="str">
        <f>작성용!AF1823</f>
        <v>정재형</v>
      </c>
      <c r="T1826" s="268" t="str">
        <f>작성용!AG1823</f>
        <v>-</v>
      </c>
      <c r="U1826" s="268" t="str">
        <f>작성용!AH1823</f>
        <v>-</v>
      </c>
      <c r="V1826" s="252">
        <f>작성용!AA1823</f>
        <v>202411</v>
      </c>
      <c r="W1826" s="253" t="str">
        <f>작성용!AC1823</f>
        <v>[6]기타기관펀드(기초자산)</v>
      </c>
      <c r="X1826" s="253">
        <f>작성용!O1823</f>
        <v>0</v>
      </c>
      <c r="Y1826" s="253">
        <f>작성용!P1823</f>
        <v>0</v>
      </c>
      <c r="Z1826" s="253">
        <f>작성용!Q1823</f>
        <v>0</v>
      </c>
      <c r="AA1826" s="252" t="str">
        <f>작성용!AJ1823</f>
        <v>-</v>
      </c>
      <c r="AB1826" s="252">
        <f>작성용!AB1823</f>
        <v>0</v>
      </c>
    </row>
    <row r="1827" spans="1:28" s="12" customFormat="1" ht="16.5" hidden="1" customHeight="1" x14ac:dyDescent="0.3">
      <c r="A1827" s="54">
        <f>작성용!AL1824</f>
        <v>1823</v>
      </c>
      <c r="B1827" s="264" t="str">
        <f>작성용!AI1824</f>
        <v>-</v>
      </c>
      <c r="C1827" s="252" t="str">
        <f>작성용!AK1824</f>
        <v>기초자산</v>
      </c>
      <c r="D1827" s="265" t="str">
        <f>작성용!T1824</f>
        <v>사립학교교직원연금공단펀드(기초자산)</v>
      </c>
      <c r="E1827" s="253" t="str">
        <f>작성용!B1824</f>
        <v>에이티넘성장투자조합2020</v>
      </c>
      <c r="F1827" s="253" t="str">
        <f>작성용!C1824</f>
        <v>재평가</v>
      </c>
      <c r="G1827" s="253" t="str">
        <f>작성용!D1824</f>
        <v>Allganize, Inc.</v>
      </c>
      <c r="H1827" s="266" t="str">
        <f>작성용!E1824</f>
        <v>KBP2021060077</v>
      </c>
      <c r="I1827" s="253" t="str">
        <f>작성용!F1824</f>
        <v>A05</v>
      </c>
      <c r="J1827" s="253">
        <f>작성용!G1824</f>
        <v>0</v>
      </c>
      <c r="K1827" s="253" t="str">
        <f>작성용!H1824</f>
        <v>-</v>
      </c>
      <c r="L1827" s="253" t="str">
        <f>작성용!N1824</f>
        <v>연말</v>
      </c>
      <c r="M1827" s="265" t="str">
        <f>작성용!U1824</f>
        <v>2024.09.30</v>
      </c>
      <c r="N1827" s="265">
        <f>작성용!V1824</f>
        <v>45643</v>
      </c>
      <c r="O1827" s="265" t="str">
        <f>작성용!W1824</f>
        <v>보고서제공X</v>
      </c>
      <c r="P1827" s="265" t="str">
        <f>작성용!X1824</f>
        <v>-</v>
      </c>
      <c r="Q1827" s="253" t="str">
        <f>작성용!AD1824</f>
        <v>김영하</v>
      </c>
      <c r="R1827" s="267">
        <f>작성용!AE1824</f>
        <v>0.4</v>
      </c>
      <c r="S1827" s="253" t="str">
        <f>작성용!AF1824</f>
        <v>김영하</v>
      </c>
      <c r="T1827" s="268" t="str">
        <f>작성용!AG1824</f>
        <v>-</v>
      </c>
      <c r="U1827" s="268" t="str">
        <f>작성용!AH1824</f>
        <v>-</v>
      </c>
      <c r="V1827" s="252">
        <f>작성용!AA1824</f>
        <v>202411</v>
      </c>
      <c r="W1827" s="253" t="str">
        <f>작성용!AC1824</f>
        <v>[6]기타기관펀드(기초자산)</v>
      </c>
      <c r="X1827" s="253">
        <f>작성용!O1824</f>
        <v>0</v>
      </c>
      <c r="Y1827" s="253">
        <f>작성용!P1824</f>
        <v>0</v>
      </c>
      <c r="Z1827" s="253">
        <f>작성용!Q1824</f>
        <v>0</v>
      </c>
      <c r="AA1827" s="252" t="str">
        <f>작성용!AJ1824</f>
        <v>-</v>
      </c>
      <c r="AB1827" s="252">
        <f>작성용!AB1824</f>
        <v>0</v>
      </c>
    </row>
    <row r="1828" spans="1:28" s="12" customFormat="1" ht="16.5" hidden="1" customHeight="1" x14ac:dyDescent="0.3">
      <c r="A1828" s="54">
        <f>작성용!AL1825</f>
        <v>1824</v>
      </c>
      <c r="B1828" s="264" t="str">
        <f>작성용!AI1825</f>
        <v>-</v>
      </c>
      <c r="C1828" s="252" t="str">
        <f>작성용!AK1825</f>
        <v>기초자산</v>
      </c>
      <c r="D1828" s="265" t="str">
        <f>작성용!T1825</f>
        <v>사립학교교직원연금공단펀드(기초자산)</v>
      </c>
      <c r="E1828" s="253" t="str">
        <f>작성용!B1825</f>
        <v>에이티넘성장투자조합2020</v>
      </c>
      <c r="F1828" s="253" t="str">
        <f>작성용!C1825</f>
        <v>재평가</v>
      </c>
      <c r="G1828" s="253" t="str">
        <f>작성용!D1825</f>
        <v>Chequer Global, Inc.</v>
      </c>
      <c r="H1828" s="266" t="str">
        <f>작성용!E1825</f>
        <v>KBP2022030084</v>
      </c>
      <c r="I1828" s="253" t="str">
        <f>작성용!F1825</f>
        <v>A05</v>
      </c>
      <c r="J1828" s="253">
        <f>작성용!G1825</f>
        <v>0</v>
      </c>
      <c r="K1828" s="253" t="str">
        <f>작성용!H1825</f>
        <v>-</v>
      </c>
      <c r="L1828" s="253" t="str">
        <f>작성용!N1825</f>
        <v>연말</v>
      </c>
      <c r="M1828" s="265" t="str">
        <f>작성용!U1825</f>
        <v>2024.09.30</v>
      </c>
      <c r="N1828" s="265">
        <f>작성용!V1825</f>
        <v>45643</v>
      </c>
      <c r="O1828" s="265" t="str">
        <f>작성용!W1825</f>
        <v>보고서제공X</v>
      </c>
      <c r="P1828" s="265" t="str">
        <f>작성용!X1825</f>
        <v>-</v>
      </c>
      <c r="Q1828" s="253" t="str">
        <f>작성용!AD1825</f>
        <v>이진주</v>
      </c>
      <c r="R1828" s="267">
        <f>작성용!AE1825</f>
        <v>0</v>
      </c>
      <c r="S1828" s="253" t="str">
        <f>작성용!AF1825</f>
        <v>김범준</v>
      </c>
      <c r="T1828" s="268" t="str">
        <f>작성용!AG1825</f>
        <v>-</v>
      </c>
      <c r="U1828" s="268" t="str">
        <f>작성용!AH1825</f>
        <v>-</v>
      </c>
      <c r="V1828" s="252">
        <f>작성용!AA1825</f>
        <v>202411</v>
      </c>
      <c r="W1828" s="253" t="str">
        <f>작성용!AC1825</f>
        <v>[6]기타기관펀드(기초자산)</v>
      </c>
      <c r="X1828" s="253">
        <f>작성용!O1825</f>
        <v>0</v>
      </c>
      <c r="Y1828" s="253">
        <f>작성용!P1825</f>
        <v>0</v>
      </c>
      <c r="Z1828" s="253">
        <f>작성용!Q1825</f>
        <v>0</v>
      </c>
      <c r="AA1828" s="252" t="str">
        <f>작성용!AJ1825</f>
        <v>-</v>
      </c>
      <c r="AB1828" s="252">
        <f>작성용!AB1825</f>
        <v>0</v>
      </c>
    </row>
    <row r="1829" spans="1:28" s="12" customFormat="1" ht="16.5" hidden="1" customHeight="1" x14ac:dyDescent="0.3">
      <c r="A1829" s="54">
        <f>작성용!AL1826</f>
        <v>1825</v>
      </c>
      <c r="B1829" s="264" t="str">
        <f>작성용!AI1826</f>
        <v>-</v>
      </c>
      <c r="C1829" s="252" t="str">
        <f>작성용!AK1826</f>
        <v>기초자산</v>
      </c>
      <c r="D1829" s="265" t="str">
        <f>작성용!T1826</f>
        <v>사립학교교직원연금공단펀드(기초자산)</v>
      </c>
      <c r="E1829" s="253" t="str">
        <f>작성용!B1826</f>
        <v>에이티넘성장투자조합2020</v>
      </c>
      <c r="F1829" s="253" t="str">
        <f>작성용!C1826</f>
        <v>재평가</v>
      </c>
      <c r="G1829" s="253" t="str">
        <f>작성용!D1826</f>
        <v>Etch Mobile, Inc</v>
      </c>
      <c r="H1829" s="266" t="str">
        <f>작성용!E1826</f>
        <v>KBP2020120170</v>
      </c>
      <c r="I1829" s="253" t="str">
        <f>작성용!F1826</f>
        <v>D06</v>
      </c>
      <c r="J1829" s="253">
        <f>작성용!G1826</f>
        <v>0</v>
      </c>
      <c r="K1829" s="253" t="str">
        <f>작성용!H1826</f>
        <v>-</v>
      </c>
      <c r="L1829" s="253" t="str">
        <f>작성용!N1826</f>
        <v>연말</v>
      </c>
      <c r="M1829" s="265" t="str">
        <f>작성용!U1826</f>
        <v>2024.09.30</v>
      </c>
      <c r="N1829" s="265">
        <f>작성용!V1826</f>
        <v>45643</v>
      </c>
      <c r="O1829" s="265" t="str">
        <f>작성용!W1826</f>
        <v>보고서제공X</v>
      </c>
      <c r="P1829" s="265" t="str">
        <f>작성용!X1826</f>
        <v>-</v>
      </c>
      <c r="Q1829" s="253" t="str">
        <f>작성용!AD1826</f>
        <v>서동현</v>
      </c>
      <c r="R1829" s="267">
        <f>작성용!AE1826</f>
        <v>0</v>
      </c>
      <c r="S1829" s="253" t="str">
        <f>작성용!AF1826</f>
        <v>서동현</v>
      </c>
      <c r="T1829" s="268" t="str">
        <f>작성용!AG1826</f>
        <v>-</v>
      </c>
      <c r="U1829" s="268" t="str">
        <f>작성용!AH1826</f>
        <v>-</v>
      </c>
      <c r="V1829" s="252">
        <f>작성용!AA1826</f>
        <v>202411</v>
      </c>
      <c r="W1829" s="253" t="str">
        <f>작성용!AC1826</f>
        <v>[6]기타기관펀드(기초자산)</v>
      </c>
      <c r="X1829" s="253">
        <f>작성용!O1826</f>
        <v>0</v>
      </c>
      <c r="Y1829" s="253">
        <f>작성용!P1826</f>
        <v>0</v>
      </c>
      <c r="Z1829" s="253">
        <f>작성용!Q1826</f>
        <v>0</v>
      </c>
      <c r="AA1829" s="252" t="str">
        <f>작성용!AJ1826</f>
        <v>-</v>
      </c>
      <c r="AB1829" s="252">
        <f>작성용!AB1826</f>
        <v>0</v>
      </c>
    </row>
    <row r="1830" spans="1:28" s="12" customFormat="1" ht="16.5" hidden="1" customHeight="1" x14ac:dyDescent="0.3">
      <c r="A1830" s="54">
        <f>작성용!AL1827</f>
        <v>1826</v>
      </c>
      <c r="B1830" s="264" t="str">
        <f>작성용!AI1827</f>
        <v>-</v>
      </c>
      <c r="C1830" s="252" t="str">
        <f>작성용!AK1827</f>
        <v>기초자산</v>
      </c>
      <c r="D1830" s="265" t="str">
        <f>작성용!T1827</f>
        <v>사립학교교직원연금공단펀드(기초자산)</v>
      </c>
      <c r="E1830" s="253" t="str">
        <f>작성용!B1827</f>
        <v>에이티넘성장투자조합2020</v>
      </c>
      <c r="F1830" s="253" t="str">
        <f>작성용!C1827</f>
        <v>재평가</v>
      </c>
      <c r="G1830" s="253" t="str">
        <f>작성용!D1827</f>
        <v>Glassdome, Inc</v>
      </c>
      <c r="H1830" s="266" t="str">
        <f>작성용!E1827</f>
        <v>KBP2023060092</v>
      </c>
      <c r="I1830" s="253" t="str">
        <f>작성용!F1827</f>
        <v>A05</v>
      </c>
      <c r="J1830" s="253">
        <f>작성용!G1827</f>
        <v>0</v>
      </c>
      <c r="K1830" s="253" t="str">
        <f>작성용!H1827</f>
        <v>-</v>
      </c>
      <c r="L1830" s="253" t="str">
        <f>작성용!N1827</f>
        <v>연말</v>
      </c>
      <c r="M1830" s="265" t="str">
        <f>작성용!U1827</f>
        <v>2024.09.30</v>
      </c>
      <c r="N1830" s="265">
        <f>작성용!V1827</f>
        <v>45643</v>
      </c>
      <c r="O1830" s="265" t="str">
        <f>작성용!W1827</f>
        <v>보고서제공X</v>
      </c>
      <c r="P1830" s="265" t="str">
        <f>작성용!X1827</f>
        <v>-</v>
      </c>
      <c r="Q1830" s="253" t="str">
        <f>작성용!AD1827</f>
        <v>강승현</v>
      </c>
      <c r="R1830" s="267">
        <f>작성용!AE1827</f>
        <v>0</v>
      </c>
      <c r="S1830" s="253" t="str">
        <f>작성용!AF1827</f>
        <v>강승현</v>
      </c>
      <c r="T1830" s="268" t="str">
        <f>작성용!AG1827</f>
        <v>-</v>
      </c>
      <c r="U1830" s="268" t="str">
        <f>작성용!AH1827</f>
        <v>-</v>
      </c>
      <c r="V1830" s="252">
        <f>작성용!AA1827</f>
        <v>202411</v>
      </c>
      <c r="W1830" s="253" t="str">
        <f>작성용!AC1827</f>
        <v>[6]기타기관펀드(기초자산)</v>
      </c>
      <c r="X1830" s="253">
        <f>작성용!O1827</f>
        <v>0</v>
      </c>
      <c r="Y1830" s="253">
        <f>작성용!P1827</f>
        <v>0</v>
      </c>
      <c r="Z1830" s="253">
        <f>작성용!Q1827</f>
        <v>0</v>
      </c>
      <c r="AA1830" s="252" t="str">
        <f>작성용!AJ1827</f>
        <v>-</v>
      </c>
      <c r="AB1830" s="252">
        <f>작성용!AB1827</f>
        <v>0</v>
      </c>
    </row>
    <row r="1831" spans="1:28" s="12" customFormat="1" ht="16.5" hidden="1" customHeight="1" x14ac:dyDescent="0.3">
      <c r="A1831" s="54">
        <f>작성용!AL1828</f>
        <v>1827</v>
      </c>
      <c r="B1831" s="264" t="str">
        <f>작성용!AI1828</f>
        <v>-</v>
      </c>
      <c r="C1831" s="252" t="str">
        <f>작성용!AK1828</f>
        <v>기초자산</v>
      </c>
      <c r="D1831" s="265" t="str">
        <f>작성용!T1828</f>
        <v>사립학교교직원연금공단펀드(기초자산)</v>
      </c>
      <c r="E1831" s="253" t="str">
        <f>작성용!B1828</f>
        <v>에이티넘성장투자조합2020</v>
      </c>
      <c r="F1831" s="253" t="str">
        <f>작성용!C1828</f>
        <v>재평가</v>
      </c>
      <c r="G1831" s="253" t="str">
        <f>작성용!D1828</f>
        <v>Marq Vision Inc.</v>
      </c>
      <c r="H1831" s="266" t="str">
        <f>작성용!E1828</f>
        <v>KBP2021120307</v>
      </c>
      <c r="I1831" s="253" t="str">
        <f>작성용!F1828</f>
        <v>A05</v>
      </c>
      <c r="J1831" s="253">
        <f>작성용!G1828</f>
        <v>0</v>
      </c>
      <c r="K1831" s="253" t="str">
        <f>작성용!H1828</f>
        <v>-</v>
      </c>
      <c r="L1831" s="253" t="str">
        <f>작성용!N1828</f>
        <v>연말</v>
      </c>
      <c r="M1831" s="265" t="str">
        <f>작성용!U1828</f>
        <v>2024.09.30</v>
      </c>
      <c r="N1831" s="265">
        <f>작성용!V1828</f>
        <v>45643</v>
      </c>
      <c r="O1831" s="265" t="str">
        <f>작성용!W1828</f>
        <v>보고서제공X</v>
      </c>
      <c r="P1831" s="265" t="str">
        <f>작성용!X1828</f>
        <v>-</v>
      </c>
      <c r="Q1831" s="253" t="str">
        <f>작성용!AD1828</f>
        <v>오수현</v>
      </c>
      <c r="R1831" s="267">
        <f>작성용!AE1828</f>
        <v>0</v>
      </c>
      <c r="S1831" s="253" t="str">
        <f>작성용!AF1828</f>
        <v>오수현</v>
      </c>
      <c r="T1831" s="268" t="str">
        <f>작성용!AG1828</f>
        <v>-</v>
      </c>
      <c r="U1831" s="268" t="str">
        <f>작성용!AH1828</f>
        <v>-</v>
      </c>
      <c r="V1831" s="252">
        <f>작성용!AA1828</f>
        <v>202411</v>
      </c>
      <c r="W1831" s="253" t="str">
        <f>작성용!AC1828</f>
        <v>[6]기타기관펀드(기초자산)</v>
      </c>
      <c r="X1831" s="253">
        <f>작성용!O1828</f>
        <v>0</v>
      </c>
      <c r="Y1831" s="253">
        <f>작성용!P1828</f>
        <v>0</v>
      </c>
      <c r="Z1831" s="253">
        <f>작성용!Q1828</f>
        <v>0</v>
      </c>
      <c r="AA1831" s="252" t="str">
        <f>작성용!AJ1828</f>
        <v>-</v>
      </c>
      <c r="AB1831" s="252">
        <f>작성용!AB1828</f>
        <v>0</v>
      </c>
    </row>
    <row r="1832" spans="1:28" s="12" customFormat="1" ht="16.5" hidden="1" customHeight="1" x14ac:dyDescent="0.3">
      <c r="A1832" s="54">
        <f>작성용!AL1829</f>
        <v>1828</v>
      </c>
      <c r="B1832" s="264" t="str">
        <f>작성용!AI1829</f>
        <v>24년평가대상</v>
      </c>
      <c r="C1832" s="252" t="str">
        <f>작성용!AK1829</f>
        <v>기초자산</v>
      </c>
      <c r="D1832" s="265" t="str">
        <f>작성용!T1829</f>
        <v>사립학교교직원연금공단펀드(기초자산)</v>
      </c>
      <c r="E1832" s="253" t="str">
        <f>작성용!B1829</f>
        <v>에이티넘성장투자조합2020</v>
      </c>
      <c r="F1832" s="253" t="str">
        <f>작성용!C1829</f>
        <v>재평가</v>
      </c>
      <c r="G1832" s="253" t="str">
        <f>작성용!D1829</f>
        <v>QLi5 Therapeutics GmbH</v>
      </c>
      <c r="H1832" s="266" t="str">
        <f>작성용!E1829</f>
        <v>KBP2022090063</v>
      </c>
      <c r="I1832" s="253" t="str">
        <f>작성용!F1829</f>
        <v>A01</v>
      </c>
      <c r="J1832" s="253">
        <f>작성용!G1829</f>
        <v>0</v>
      </c>
      <c r="K1832" s="253" t="str">
        <f>작성용!H1829</f>
        <v>-</v>
      </c>
      <c r="L1832" s="253" t="str">
        <f>작성용!N1829</f>
        <v>연말</v>
      </c>
      <c r="M1832" s="265" t="str">
        <f>작성용!U1829</f>
        <v>2024.09.30</v>
      </c>
      <c r="N1832" s="265">
        <f>작성용!V1829</f>
        <v>45643</v>
      </c>
      <c r="O1832" s="265" t="str">
        <f>작성용!W1829</f>
        <v>보고서제공X</v>
      </c>
      <c r="P1832" s="265" t="str">
        <f>작성용!X1829</f>
        <v>-</v>
      </c>
      <c r="Q1832" s="253" t="str">
        <f>작성용!AD1829</f>
        <v>백형진</v>
      </c>
      <c r="R1832" s="267">
        <f>작성용!AE1829</f>
        <v>0</v>
      </c>
      <c r="S1832" s="253" t="str">
        <f>작성용!AF1829</f>
        <v>윤현빈</v>
      </c>
      <c r="T1832" s="268" t="str">
        <f>작성용!AG1829</f>
        <v>-</v>
      </c>
      <c r="U1832" s="268" t="str">
        <f>작성용!AH1829</f>
        <v>-</v>
      </c>
      <c r="V1832" s="252">
        <f>작성용!AA1829</f>
        <v>202411</v>
      </c>
      <c r="W1832" s="253" t="str">
        <f>작성용!AC1829</f>
        <v>[6]기타기관펀드(기초자산)</v>
      </c>
      <c r="X1832" s="253">
        <f>작성용!O1829</f>
        <v>0</v>
      </c>
      <c r="Y1832" s="253">
        <f>작성용!P1829</f>
        <v>0</v>
      </c>
      <c r="Z1832" s="253">
        <f>작성용!Q1829</f>
        <v>0</v>
      </c>
      <c r="AA1832" s="252" t="str">
        <f>작성용!AJ1829</f>
        <v>-</v>
      </c>
      <c r="AB1832" s="252">
        <f>작성용!AB1829</f>
        <v>0</v>
      </c>
    </row>
    <row r="1833" spans="1:28" s="12" customFormat="1" ht="16.5" hidden="1" customHeight="1" x14ac:dyDescent="0.3">
      <c r="A1833" s="54">
        <f>작성용!AL1830</f>
        <v>1829</v>
      </c>
      <c r="B1833" s="264" t="str">
        <f>작성용!AI1830</f>
        <v>-</v>
      </c>
      <c r="C1833" s="252" t="str">
        <f>작성용!AK1830</f>
        <v>기초자산</v>
      </c>
      <c r="D1833" s="265" t="str">
        <f>작성용!T1830</f>
        <v>사립학교교직원연금공단펀드(기초자산)</v>
      </c>
      <c r="E1833" s="253" t="str">
        <f>작성용!B1830</f>
        <v>에이티넘성장투자조합2020</v>
      </c>
      <c r="F1833" s="253" t="str">
        <f>작성용!C1830</f>
        <v>재평가</v>
      </c>
      <c r="G1833" s="253" t="str">
        <f>작성용!D1830</f>
        <v>Superb AI, Inc.</v>
      </c>
      <c r="H1833" s="266" t="str">
        <f>작성용!E1830</f>
        <v>KBP2021060079</v>
      </c>
      <c r="I1833" s="253" t="str">
        <f>작성용!F1830</f>
        <v>A05</v>
      </c>
      <c r="J1833" s="253">
        <f>작성용!G1830</f>
        <v>0</v>
      </c>
      <c r="K1833" s="253" t="str">
        <f>작성용!H1830</f>
        <v>-</v>
      </c>
      <c r="L1833" s="253" t="str">
        <f>작성용!N1830</f>
        <v>연말</v>
      </c>
      <c r="M1833" s="265" t="str">
        <f>작성용!U1830</f>
        <v>2024.09.30</v>
      </c>
      <c r="N1833" s="265">
        <f>작성용!V1830</f>
        <v>45643</v>
      </c>
      <c r="O1833" s="265" t="str">
        <f>작성용!W1830</f>
        <v>보고서제공X</v>
      </c>
      <c r="P1833" s="265" t="str">
        <f>작성용!X1830</f>
        <v>-</v>
      </c>
      <c r="Q1833" s="253" t="str">
        <f>작성용!AD1830</f>
        <v>최수민</v>
      </c>
      <c r="R1833" s="267">
        <f>작성용!AE1830</f>
        <v>0</v>
      </c>
      <c r="S1833" s="253" t="str">
        <f>작성용!AF1830</f>
        <v>심태진</v>
      </c>
      <c r="T1833" s="268" t="str">
        <f>작성용!AG1830</f>
        <v>-</v>
      </c>
      <c r="U1833" s="268" t="str">
        <f>작성용!AH1830</f>
        <v>-</v>
      </c>
      <c r="V1833" s="252">
        <f>작성용!AA1830</f>
        <v>202411</v>
      </c>
      <c r="W1833" s="253" t="str">
        <f>작성용!AC1830</f>
        <v>[6]기타기관펀드(기초자산)</v>
      </c>
      <c r="X1833" s="253">
        <f>작성용!O1830</f>
        <v>0</v>
      </c>
      <c r="Y1833" s="253">
        <f>작성용!P1830</f>
        <v>0</v>
      </c>
      <c r="Z1833" s="253">
        <f>작성용!Q1830</f>
        <v>0</v>
      </c>
      <c r="AA1833" s="252" t="str">
        <f>작성용!AJ1830</f>
        <v>-</v>
      </c>
      <c r="AB1833" s="252">
        <f>작성용!AB1830</f>
        <v>0</v>
      </c>
    </row>
    <row r="1834" spans="1:28" s="12" customFormat="1" ht="16.5" hidden="1" customHeight="1" x14ac:dyDescent="0.3">
      <c r="A1834" s="54">
        <f>작성용!AL1831</f>
        <v>1830</v>
      </c>
      <c r="B1834" s="264" t="str">
        <f>작성용!AI1831</f>
        <v>-</v>
      </c>
      <c r="C1834" s="252" t="str">
        <f>작성용!AK1831</f>
        <v>기초자산</v>
      </c>
      <c r="D1834" s="265" t="str">
        <f>작성용!T1831</f>
        <v>사립학교교직원연금공단펀드(기초자산)</v>
      </c>
      <c r="E1834" s="253" t="str">
        <f>작성용!B1831</f>
        <v>에이티넘성장투자조합2020</v>
      </c>
      <c r="F1834" s="253" t="str">
        <f>작성용!C1831</f>
        <v>재평가</v>
      </c>
      <c r="G1834" s="253" t="str">
        <f>작성용!D1831</f>
        <v>Trieye, Ltd</v>
      </c>
      <c r="H1834" s="266" t="str">
        <f>작성용!E1831</f>
        <v>KBP2023060093</v>
      </c>
      <c r="I1834" s="253" t="str">
        <f>작성용!F1831</f>
        <v>D06</v>
      </c>
      <c r="J1834" s="253">
        <f>작성용!G1831</f>
        <v>0</v>
      </c>
      <c r="K1834" s="253" t="str">
        <f>작성용!H1831</f>
        <v>-</v>
      </c>
      <c r="L1834" s="253" t="str">
        <f>작성용!N1831</f>
        <v>연말</v>
      </c>
      <c r="M1834" s="265" t="str">
        <f>작성용!U1831</f>
        <v>2024.09.30</v>
      </c>
      <c r="N1834" s="265">
        <f>작성용!V1831</f>
        <v>45643</v>
      </c>
      <c r="O1834" s="265" t="str">
        <f>작성용!W1831</f>
        <v>보고서제공X</v>
      </c>
      <c r="P1834" s="265" t="str">
        <f>작성용!X1831</f>
        <v>-</v>
      </c>
      <c r="Q1834" s="258" t="str">
        <f>작성용!AD1831</f>
        <v>원정우</v>
      </c>
      <c r="R1834" s="267">
        <f>작성용!AE1831</f>
        <v>0</v>
      </c>
      <c r="S1834" s="253" t="str">
        <f>작성용!AF1831</f>
        <v>서수빈</v>
      </c>
      <c r="T1834" s="268" t="str">
        <f>작성용!AG1831</f>
        <v>-</v>
      </c>
      <c r="U1834" s="268" t="str">
        <f>작성용!AH1831</f>
        <v>-</v>
      </c>
      <c r="V1834" s="252">
        <f>작성용!AA1831</f>
        <v>202411</v>
      </c>
      <c r="W1834" s="253" t="str">
        <f>작성용!AC1831</f>
        <v>[6]기타기관펀드(기초자산)</v>
      </c>
      <c r="X1834" s="253">
        <f>작성용!O1831</f>
        <v>0</v>
      </c>
      <c r="Y1834" s="253">
        <f>작성용!P1831</f>
        <v>0</v>
      </c>
      <c r="Z1834" s="253">
        <f>작성용!Q1831</f>
        <v>0</v>
      </c>
      <c r="AA1834" s="252" t="str">
        <f>작성용!AJ1831</f>
        <v>-</v>
      </c>
      <c r="AB1834" s="252">
        <f>작성용!AB1831</f>
        <v>0</v>
      </c>
    </row>
    <row r="1835" spans="1:28" s="12" customFormat="1" ht="16.5" hidden="1" customHeight="1" x14ac:dyDescent="0.3">
      <c r="A1835" s="54">
        <f>작성용!AL1832</f>
        <v>1831</v>
      </c>
      <c r="B1835" s="264" t="str">
        <f>작성용!AI1832</f>
        <v>-</v>
      </c>
      <c r="C1835" s="252" t="str">
        <f>작성용!AK1832</f>
        <v>기초자산</v>
      </c>
      <c r="D1835" s="265" t="str">
        <f>작성용!T1832</f>
        <v>사립학교교직원연금공단펀드(기초자산)</v>
      </c>
      <c r="E1835" s="253" t="str">
        <f>작성용!B1832</f>
        <v>에이티넘성장투자조합2020</v>
      </c>
      <c r="F1835" s="253" t="str">
        <f>작성용!C1832</f>
        <v>재평가</v>
      </c>
      <c r="G1835" s="253" t="str">
        <f>작성용!D1832</f>
        <v>Valo Health, LLC.</v>
      </c>
      <c r="H1835" s="266" t="str">
        <f>작성용!E1832</f>
        <v>KBP2021060078</v>
      </c>
      <c r="I1835" s="253" t="str">
        <f>작성용!F1832</f>
        <v>A04</v>
      </c>
      <c r="J1835" s="253">
        <f>작성용!G1832</f>
        <v>0</v>
      </c>
      <c r="K1835" s="253" t="str">
        <f>작성용!H1832</f>
        <v>-</v>
      </c>
      <c r="L1835" s="253" t="str">
        <f>작성용!N1832</f>
        <v>연말</v>
      </c>
      <c r="M1835" s="265" t="str">
        <f>작성용!U1832</f>
        <v>2024.09.30</v>
      </c>
      <c r="N1835" s="265">
        <f>작성용!V1832</f>
        <v>45643</v>
      </c>
      <c r="O1835" s="265" t="str">
        <f>작성용!W1832</f>
        <v>보고서제공X</v>
      </c>
      <c r="P1835" s="265" t="str">
        <f>작성용!X1832</f>
        <v>-</v>
      </c>
      <c r="Q1835" s="253" t="str">
        <f>작성용!AD1832</f>
        <v>김수현</v>
      </c>
      <c r="R1835" s="267">
        <f>작성용!AE1832</f>
        <v>0</v>
      </c>
      <c r="S1835" s="253" t="str">
        <f>작성용!AF1832</f>
        <v>김수현</v>
      </c>
      <c r="T1835" s="268" t="str">
        <f>작성용!AG1832</f>
        <v>-</v>
      </c>
      <c r="U1835" s="268" t="str">
        <f>작성용!AH1832</f>
        <v>-</v>
      </c>
      <c r="V1835" s="252">
        <f>작성용!AA1832</f>
        <v>202411</v>
      </c>
      <c r="W1835" s="253" t="str">
        <f>작성용!AC1832</f>
        <v>[6]기타기관펀드(기초자산)</v>
      </c>
      <c r="X1835" s="253">
        <f>작성용!O1832</f>
        <v>0</v>
      </c>
      <c r="Y1835" s="253">
        <f>작성용!P1832</f>
        <v>0</v>
      </c>
      <c r="Z1835" s="253">
        <f>작성용!Q1832</f>
        <v>0</v>
      </c>
      <c r="AA1835" s="252" t="str">
        <f>작성용!AJ1832</f>
        <v>-</v>
      </c>
      <c r="AB1835" s="252">
        <f>작성용!AB1832</f>
        <v>0</v>
      </c>
    </row>
    <row r="1836" spans="1:28" s="12" customFormat="1" ht="16.5" hidden="1" customHeight="1" x14ac:dyDescent="0.3">
      <c r="A1836" s="54">
        <f>작성용!AL1833</f>
        <v>1832</v>
      </c>
      <c r="B1836" s="264" t="str">
        <f>작성용!AI1833</f>
        <v>24년평가대상</v>
      </c>
      <c r="C1836" s="252" t="str">
        <f>작성용!AK1833</f>
        <v>기초자산</v>
      </c>
      <c r="D1836" s="265" t="str">
        <f>작성용!T1833</f>
        <v>사립학교교직원연금공단펀드(기초자산)</v>
      </c>
      <c r="E1836" s="253" t="str">
        <f>작성용!B1833</f>
        <v>에이티넘성장투자조합2020</v>
      </c>
      <c r="F1836" s="253" t="str">
        <f>작성용!C1833</f>
        <v>재평가</v>
      </c>
      <c r="G1836" s="253" t="str">
        <f>작성용!D1833</f>
        <v>XL8 Inc.</v>
      </c>
      <c r="H1836" s="266" t="str">
        <f>작성용!E1833</f>
        <v>KBP2022110028</v>
      </c>
      <c r="I1836" s="253" t="str">
        <f>작성용!F1833</f>
        <v>A05</v>
      </c>
      <c r="J1836" s="253">
        <f>작성용!G1833</f>
        <v>0</v>
      </c>
      <c r="K1836" s="253" t="str">
        <f>작성용!H1833</f>
        <v>-</v>
      </c>
      <c r="L1836" s="253" t="str">
        <f>작성용!N1833</f>
        <v>연말</v>
      </c>
      <c r="M1836" s="265" t="str">
        <f>작성용!U1833</f>
        <v>2024.09.30</v>
      </c>
      <c r="N1836" s="265">
        <f>작성용!V1833</f>
        <v>45643</v>
      </c>
      <c r="O1836" s="265" t="str">
        <f>작성용!W1833</f>
        <v>보고서제공X</v>
      </c>
      <c r="P1836" s="265" t="str">
        <f>작성용!X1833</f>
        <v>-</v>
      </c>
      <c r="Q1836" s="253" t="str">
        <f>작성용!AD1833</f>
        <v>오수현</v>
      </c>
      <c r="R1836" s="267">
        <f>작성용!AE1833</f>
        <v>0</v>
      </c>
      <c r="S1836" s="253" t="str">
        <f>작성용!AF1833</f>
        <v>윤현빈</v>
      </c>
      <c r="T1836" s="268" t="str">
        <f>작성용!AG1833</f>
        <v>-</v>
      </c>
      <c r="U1836" s="268" t="str">
        <f>작성용!AH1833</f>
        <v>-</v>
      </c>
      <c r="V1836" s="252">
        <f>작성용!AA1833</f>
        <v>202411</v>
      </c>
      <c r="W1836" s="253" t="str">
        <f>작성용!AC1833</f>
        <v>[6]기타기관펀드(기초자산)</v>
      </c>
      <c r="X1836" s="253">
        <f>작성용!O1833</f>
        <v>0</v>
      </c>
      <c r="Y1836" s="253">
        <f>작성용!P1833</f>
        <v>0</v>
      </c>
      <c r="Z1836" s="253">
        <f>작성용!Q1833</f>
        <v>0</v>
      </c>
      <c r="AA1836" s="252" t="str">
        <f>작성용!AJ1833</f>
        <v>-</v>
      </c>
      <c r="AB1836" s="252">
        <f>작성용!AB1833</f>
        <v>0</v>
      </c>
    </row>
    <row r="1837" spans="1:28" s="12" customFormat="1" ht="16.5" hidden="1" customHeight="1" x14ac:dyDescent="0.3">
      <c r="A1837" s="54">
        <f>작성용!AL1834</f>
        <v>1833</v>
      </c>
      <c r="B1837" s="264" t="str">
        <f>작성용!AI1834</f>
        <v>-</v>
      </c>
      <c r="C1837" s="252" t="str">
        <f>작성용!AK1834</f>
        <v>기초자산</v>
      </c>
      <c r="D1837" s="265" t="str">
        <f>작성용!T1834</f>
        <v>사립학교교직원연금공단펀드(기초자산)</v>
      </c>
      <c r="E1837" s="253" t="str">
        <f>작성용!B1834</f>
        <v>에이티넘성장투자조합2020</v>
      </c>
      <c r="F1837" s="253" t="str">
        <f>작성용!C1834</f>
        <v>재평가</v>
      </c>
      <c r="G1837" s="253" t="str">
        <f>작성용!D1834</f>
        <v>XL8 Inc.</v>
      </c>
      <c r="H1837" s="266" t="str">
        <f>작성용!E1834</f>
        <v>KBP2022110028</v>
      </c>
      <c r="I1837" s="253" t="str">
        <f>작성용!F1834</f>
        <v>A05</v>
      </c>
      <c r="J1837" s="253">
        <f>작성용!G1834</f>
        <v>1</v>
      </c>
      <c r="K1837" s="253" t="str">
        <f>작성용!H1834</f>
        <v>-</v>
      </c>
      <c r="L1837" s="253" t="str">
        <f>작성용!N1834</f>
        <v>연말</v>
      </c>
      <c r="M1837" s="265" t="str">
        <f>작성용!U1834</f>
        <v>2024.09.30</v>
      </c>
      <c r="N1837" s="265">
        <f>작성용!V1834</f>
        <v>45643</v>
      </c>
      <c r="O1837" s="265" t="str">
        <f>작성용!W1834</f>
        <v>보고서제공X</v>
      </c>
      <c r="P1837" s="265" t="str">
        <f>작성용!X1834</f>
        <v>-</v>
      </c>
      <c r="Q1837" s="253" t="str">
        <f>작성용!AD1834</f>
        <v>오수현</v>
      </c>
      <c r="R1837" s="267">
        <f>작성용!AE1834</f>
        <v>0</v>
      </c>
      <c r="S1837" s="253" t="str">
        <f>작성용!AF1834</f>
        <v>윤현빈</v>
      </c>
      <c r="T1837" s="268" t="str">
        <f>작성용!AG1834</f>
        <v>-</v>
      </c>
      <c r="U1837" s="268" t="str">
        <f>작성용!AH1834</f>
        <v>-</v>
      </c>
      <c r="V1837" s="252">
        <f>작성용!AA1834</f>
        <v>202411</v>
      </c>
      <c r="W1837" s="253" t="str">
        <f>작성용!AC1834</f>
        <v>[6]기타기관펀드(기초자산)</v>
      </c>
      <c r="X1837" s="253">
        <f>작성용!O1834</f>
        <v>0</v>
      </c>
      <c r="Y1837" s="253">
        <f>작성용!P1834</f>
        <v>0</v>
      </c>
      <c r="Z1837" s="253">
        <f>작성용!Q1834</f>
        <v>0</v>
      </c>
      <c r="AA1837" s="252" t="str">
        <f>작성용!AJ1834</f>
        <v>-</v>
      </c>
      <c r="AB1837" s="252">
        <f>작성용!AB1834</f>
        <v>0</v>
      </c>
    </row>
    <row r="1838" spans="1:28" s="12" customFormat="1" ht="16.5" hidden="1" customHeight="1" x14ac:dyDescent="0.3">
      <c r="A1838" s="54">
        <f>작성용!AL1835</f>
        <v>1834</v>
      </c>
      <c r="B1838" s="264" t="str">
        <f>작성용!AI1835</f>
        <v>-</v>
      </c>
      <c r="C1838" s="252" t="str">
        <f>작성용!AK1835</f>
        <v>기초자산</v>
      </c>
      <c r="D1838" s="265" t="str">
        <f>작성용!T1835</f>
        <v>사립학교교직원연금공단펀드(기초자산)</v>
      </c>
      <c r="E1838" s="253" t="str">
        <f>작성용!B1835</f>
        <v>에이티넘성장투자조합2020</v>
      </c>
      <c r="F1838" s="253" t="str">
        <f>작성용!C1835</f>
        <v>재평가</v>
      </c>
      <c r="G1838" s="253" t="str">
        <f>작성용!D1835</f>
        <v>그렙</v>
      </c>
      <c r="H1838" s="266">
        <f>작성용!E1835</f>
        <v>1101115366350</v>
      </c>
      <c r="I1838" s="253" t="str">
        <f>작성용!F1835</f>
        <v>A07</v>
      </c>
      <c r="J1838" s="253">
        <f>작성용!G1835</f>
        <v>0</v>
      </c>
      <c r="K1838" s="253" t="str">
        <f>작성용!H1835</f>
        <v>-</v>
      </c>
      <c r="L1838" s="253" t="str">
        <f>작성용!N1835</f>
        <v>연말</v>
      </c>
      <c r="M1838" s="265" t="str">
        <f>작성용!U1835</f>
        <v>2024.09.30</v>
      </c>
      <c r="N1838" s="265">
        <f>작성용!V1835</f>
        <v>45643</v>
      </c>
      <c r="O1838" s="265" t="str">
        <f>작성용!W1835</f>
        <v>보고서제공X</v>
      </c>
      <c r="P1838" s="265" t="str">
        <f>작성용!X1835</f>
        <v>-</v>
      </c>
      <c r="Q1838" s="253" t="str">
        <f>작성용!AD1835</f>
        <v>이문수</v>
      </c>
      <c r="R1838" s="267">
        <f>작성용!AE1835</f>
        <v>0</v>
      </c>
      <c r="S1838" s="253" t="str">
        <f>작성용!AF1835</f>
        <v>이문수</v>
      </c>
      <c r="T1838" s="268" t="str">
        <f>작성용!AG1835</f>
        <v>-</v>
      </c>
      <c r="U1838" s="268" t="str">
        <f>작성용!AH1835</f>
        <v>-</v>
      </c>
      <c r="V1838" s="252">
        <f>작성용!AA1835</f>
        <v>202411</v>
      </c>
      <c r="W1838" s="253" t="str">
        <f>작성용!AC1835</f>
        <v>[6]기타기관펀드(기초자산)</v>
      </c>
      <c r="X1838" s="253">
        <f>작성용!O1835</f>
        <v>0</v>
      </c>
      <c r="Y1838" s="253">
        <f>작성용!P1835</f>
        <v>0</v>
      </c>
      <c r="Z1838" s="253">
        <f>작성용!Q1835</f>
        <v>0</v>
      </c>
      <c r="AA1838" s="252" t="str">
        <f>작성용!AJ1835</f>
        <v>-</v>
      </c>
      <c r="AB1838" s="252">
        <f>작성용!AB1835</f>
        <v>0</v>
      </c>
    </row>
    <row r="1839" spans="1:28" s="12" customFormat="1" ht="16.5" hidden="1" customHeight="1" x14ac:dyDescent="0.3">
      <c r="A1839" s="54">
        <f>작성용!AL1836</f>
        <v>1835</v>
      </c>
      <c r="B1839" s="264" t="str">
        <f>작성용!AI1836</f>
        <v>24년평가대상</v>
      </c>
      <c r="C1839" s="252" t="str">
        <f>작성용!AK1836</f>
        <v>기초자산</v>
      </c>
      <c r="D1839" s="265" t="str">
        <f>작성용!T1836</f>
        <v>사립학교교직원연금공단펀드(기초자산)</v>
      </c>
      <c r="E1839" s="253" t="str">
        <f>작성용!B1836</f>
        <v>에이티넘성장투자조합2020</v>
      </c>
      <c r="F1839" s="253" t="str">
        <f>작성용!C1836</f>
        <v>재평가</v>
      </c>
      <c r="G1839" s="253" t="str">
        <f>작성용!D1836</f>
        <v>넥스아이</v>
      </c>
      <c r="H1839" s="266">
        <f>작성용!E1836</f>
        <v>1101117849370</v>
      </c>
      <c r="I1839" s="253" t="str">
        <f>작성용!F1836</f>
        <v>A01</v>
      </c>
      <c r="J1839" s="253">
        <f>작성용!G1836</f>
        <v>0</v>
      </c>
      <c r="K1839" s="253" t="str">
        <f>작성용!H1836</f>
        <v>-</v>
      </c>
      <c r="L1839" s="253" t="str">
        <f>작성용!N1836</f>
        <v>연말</v>
      </c>
      <c r="M1839" s="265" t="str">
        <f>작성용!U1836</f>
        <v>2024.09.30</v>
      </c>
      <c r="N1839" s="265">
        <f>작성용!V1836</f>
        <v>45643</v>
      </c>
      <c r="O1839" s="265" t="str">
        <f>작성용!W1836</f>
        <v>보고서제공X</v>
      </c>
      <c r="P1839" s="265" t="str">
        <f>작성용!X1836</f>
        <v>-</v>
      </c>
      <c r="Q1839" s="253" t="str">
        <f>작성용!AD1836</f>
        <v>강성은</v>
      </c>
      <c r="R1839" s="267">
        <f>작성용!AE1836</f>
        <v>0</v>
      </c>
      <c r="S1839" s="253" t="str">
        <f>작성용!AF1836</f>
        <v>강성은</v>
      </c>
      <c r="T1839" s="268" t="str">
        <f>작성용!AG1836</f>
        <v>-</v>
      </c>
      <c r="U1839" s="268" t="str">
        <f>작성용!AH1836</f>
        <v>-</v>
      </c>
      <c r="V1839" s="252">
        <f>작성용!AA1836</f>
        <v>202411</v>
      </c>
      <c r="W1839" s="253" t="str">
        <f>작성용!AC1836</f>
        <v>[6]기타기관펀드(기초자산)</v>
      </c>
      <c r="X1839" s="253">
        <f>작성용!O1836</f>
        <v>0</v>
      </c>
      <c r="Y1839" s="253">
        <f>작성용!P1836</f>
        <v>0</v>
      </c>
      <c r="Z1839" s="253">
        <f>작성용!Q1836</f>
        <v>0</v>
      </c>
      <c r="AA1839" s="252" t="str">
        <f>작성용!AJ1836</f>
        <v>-</v>
      </c>
      <c r="AB1839" s="252">
        <f>작성용!AB1836</f>
        <v>0</v>
      </c>
    </row>
    <row r="1840" spans="1:28" s="12" customFormat="1" ht="16.5" hidden="1" customHeight="1" x14ac:dyDescent="0.3">
      <c r="A1840" s="54">
        <f>작성용!AL1837</f>
        <v>1836</v>
      </c>
      <c r="B1840" s="264" t="str">
        <f>작성용!AI1837</f>
        <v>24년평가대상</v>
      </c>
      <c r="C1840" s="252" t="str">
        <f>작성용!AK1837</f>
        <v>기초자산</v>
      </c>
      <c r="D1840" s="265" t="str">
        <f>작성용!T1837</f>
        <v>사립학교교직원연금공단펀드(기초자산)</v>
      </c>
      <c r="E1840" s="253" t="str">
        <f>작성용!B1837</f>
        <v>에이티넘성장투자조합2020</v>
      </c>
      <c r="F1840" s="253" t="str">
        <f>작성용!C1837</f>
        <v>재평가</v>
      </c>
      <c r="G1840" s="253" t="str">
        <f>작성용!D1837</f>
        <v>넥스아이</v>
      </c>
      <c r="H1840" s="266">
        <f>작성용!E1837</f>
        <v>1101117849370</v>
      </c>
      <c r="I1840" s="253" t="str">
        <f>작성용!F1837</f>
        <v>A07</v>
      </c>
      <c r="J1840" s="253">
        <f>작성용!G1837</f>
        <v>0</v>
      </c>
      <c r="K1840" s="253" t="str">
        <f>작성용!H1837</f>
        <v>-</v>
      </c>
      <c r="L1840" s="253" t="str">
        <f>작성용!N1837</f>
        <v>연말</v>
      </c>
      <c r="M1840" s="265" t="str">
        <f>작성용!U1837</f>
        <v>2024.09.30</v>
      </c>
      <c r="N1840" s="265">
        <f>작성용!V1837</f>
        <v>45643</v>
      </c>
      <c r="O1840" s="265" t="str">
        <f>작성용!W1837</f>
        <v>보고서제공X</v>
      </c>
      <c r="P1840" s="265" t="str">
        <f>작성용!X1837</f>
        <v>-</v>
      </c>
      <c r="Q1840" s="253" t="str">
        <f>작성용!AD1837</f>
        <v>강성은</v>
      </c>
      <c r="R1840" s="267">
        <f>작성용!AE1837</f>
        <v>0</v>
      </c>
      <c r="S1840" s="253" t="str">
        <f>작성용!AF1837</f>
        <v>강성은</v>
      </c>
      <c r="T1840" s="268" t="str">
        <f>작성용!AG1837</f>
        <v>-</v>
      </c>
      <c r="U1840" s="268" t="str">
        <f>작성용!AH1837</f>
        <v>-</v>
      </c>
      <c r="V1840" s="252">
        <f>작성용!AA1837</f>
        <v>202411</v>
      </c>
      <c r="W1840" s="253" t="str">
        <f>작성용!AC1837</f>
        <v>[6]기타기관펀드(기초자산)</v>
      </c>
      <c r="X1840" s="253">
        <f>작성용!O1837</f>
        <v>0</v>
      </c>
      <c r="Y1840" s="253">
        <f>작성용!P1837</f>
        <v>0</v>
      </c>
      <c r="Z1840" s="253">
        <f>작성용!Q1837</f>
        <v>0</v>
      </c>
      <c r="AA1840" s="252" t="str">
        <f>작성용!AJ1837</f>
        <v>-</v>
      </c>
      <c r="AB1840" s="252">
        <f>작성용!AB1837</f>
        <v>0</v>
      </c>
    </row>
    <row r="1841" spans="1:28" s="12" customFormat="1" ht="16.5" hidden="1" customHeight="1" x14ac:dyDescent="0.3">
      <c r="A1841" s="54">
        <f>작성용!AL1838</f>
        <v>1837</v>
      </c>
      <c r="B1841" s="264" t="str">
        <f>작성용!AI1838</f>
        <v>24년평가대상</v>
      </c>
      <c r="C1841" s="252" t="str">
        <f>작성용!AK1838</f>
        <v>기초자산</v>
      </c>
      <c r="D1841" s="265" t="str">
        <f>작성용!T1838</f>
        <v>사립학교교직원연금공단펀드(기초자산)</v>
      </c>
      <c r="E1841" s="253" t="str">
        <f>작성용!B1838</f>
        <v>에이티넘성장투자조합2020</v>
      </c>
      <c r="F1841" s="253" t="str">
        <f>작성용!C1838</f>
        <v>재평가</v>
      </c>
      <c r="G1841" s="253" t="str">
        <f>작성용!D1838</f>
        <v>다임리서치</v>
      </c>
      <c r="H1841" s="266">
        <f>작성용!E1838</f>
        <v>1311110580819</v>
      </c>
      <c r="I1841" s="253" t="str">
        <f>작성용!F1838</f>
        <v>A07</v>
      </c>
      <c r="J1841" s="253">
        <f>작성용!G1838</f>
        <v>1</v>
      </c>
      <c r="K1841" s="253" t="str">
        <f>작성용!H1838</f>
        <v>-</v>
      </c>
      <c r="L1841" s="253" t="str">
        <f>작성용!N1838</f>
        <v>연말</v>
      </c>
      <c r="M1841" s="265" t="str">
        <f>작성용!U1838</f>
        <v>2024.09.30</v>
      </c>
      <c r="N1841" s="265">
        <f>작성용!V1838</f>
        <v>45643</v>
      </c>
      <c r="O1841" s="265" t="str">
        <f>작성용!W1838</f>
        <v>보고서제공X</v>
      </c>
      <c r="P1841" s="265" t="str">
        <f>작성용!X1838</f>
        <v>-</v>
      </c>
      <c r="Q1841" s="253" t="str">
        <f>작성용!AD1838</f>
        <v>강승현</v>
      </c>
      <c r="R1841" s="267">
        <f>작성용!AE1838</f>
        <v>0</v>
      </c>
      <c r="S1841" s="253" t="str">
        <f>작성용!AF1838</f>
        <v>강승현</v>
      </c>
      <c r="T1841" s="268" t="str">
        <f>작성용!AG1838</f>
        <v>-</v>
      </c>
      <c r="U1841" s="268" t="str">
        <f>작성용!AH1838</f>
        <v>-</v>
      </c>
      <c r="V1841" s="252">
        <f>작성용!AA1838</f>
        <v>202411</v>
      </c>
      <c r="W1841" s="253" t="str">
        <f>작성용!AC1838</f>
        <v>[6]기타기관펀드(기초자산)</v>
      </c>
      <c r="X1841" s="253">
        <f>작성용!O1838</f>
        <v>0</v>
      </c>
      <c r="Y1841" s="253">
        <f>작성용!P1838</f>
        <v>0</v>
      </c>
      <c r="Z1841" s="253">
        <f>작성용!Q1838</f>
        <v>0</v>
      </c>
      <c r="AA1841" s="252" t="str">
        <f>작성용!AJ1838</f>
        <v>-</v>
      </c>
      <c r="AB1841" s="252">
        <f>작성용!AB1838</f>
        <v>0</v>
      </c>
    </row>
    <row r="1842" spans="1:28" s="12" customFormat="1" ht="16.5" hidden="1" customHeight="1" x14ac:dyDescent="0.3">
      <c r="A1842" s="54">
        <f>작성용!AL1839</f>
        <v>1838</v>
      </c>
      <c r="B1842" s="264" t="str">
        <f>작성용!AI1839</f>
        <v>-</v>
      </c>
      <c r="C1842" s="252" t="str">
        <f>작성용!AK1839</f>
        <v>기초자산</v>
      </c>
      <c r="D1842" s="265" t="str">
        <f>작성용!T1839</f>
        <v>사립학교교직원연금공단펀드(기초자산)</v>
      </c>
      <c r="E1842" s="253" t="str">
        <f>작성용!B1839</f>
        <v>에이티넘성장투자조합2020</v>
      </c>
      <c r="F1842" s="253" t="str">
        <f>작성용!C1839</f>
        <v>재평가</v>
      </c>
      <c r="G1842" s="253" t="str">
        <f>작성용!D1839</f>
        <v>더카본스튜디오</v>
      </c>
      <c r="H1842" s="266">
        <f>작성용!E1839</f>
        <v>1601110512198</v>
      </c>
      <c r="I1842" s="253" t="str">
        <f>작성용!F1839</f>
        <v>A07</v>
      </c>
      <c r="J1842" s="253">
        <f>작성용!G1839</f>
        <v>0</v>
      </c>
      <c r="K1842" s="253" t="str">
        <f>작성용!H1839</f>
        <v>-</v>
      </c>
      <c r="L1842" s="253" t="str">
        <f>작성용!N1839</f>
        <v>연말</v>
      </c>
      <c r="M1842" s="265" t="str">
        <f>작성용!U1839</f>
        <v>2024.09.30</v>
      </c>
      <c r="N1842" s="265">
        <f>작성용!V1839</f>
        <v>45643</v>
      </c>
      <c r="O1842" s="265" t="str">
        <f>작성용!W1839</f>
        <v>보고서제공X</v>
      </c>
      <c r="P1842" s="265" t="str">
        <f>작성용!X1839</f>
        <v>-</v>
      </c>
      <c r="Q1842" s="258" t="str">
        <f>작성용!AD1839</f>
        <v>김에스더</v>
      </c>
      <c r="R1842" s="267">
        <f>작성용!AE1839</f>
        <v>0</v>
      </c>
      <c r="S1842" s="253" t="str">
        <f>작성용!AF1839</f>
        <v>김범준</v>
      </c>
      <c r="T1842" s="268" t="str">
        <f>작성용!AG1839</f>
        <v>-</v>
      </c>
      <c r="U1842" s="268" t="str">
        <f>작성용!AH1839</f>
        <v>-</v>
      </c>
      <c r="V1842" s="252">
        <f>작성용!AA1839</f>
        <v>202411</v>
      </c>
      <c r="W1842" s="253" t="str">
        <f>작성용!AC1839</f>
        <v>[6]기타기관펀드(기초자산)</v>
      </c>
      <c r="X1842" s="253">
        <f>작성용!O1839</f>
        <v>0</v>
      </c>
      <c r="Y1842" s="253">
        <f>작성용!P1839</f>
        <v>0</v>
      </c>
      <c r="Z1842" s="253">
        <f>작성용!Q1839</f>
        <v>0</v>
      </c>
      <c r="AA1842" s="252" t="str">
        <f>작성용!AJ1839</f>
        <v>-</v>
      </c>
      <c r="AB1842" s="252">
        <f>작성용!AB1839</f>
        <v>0</v>
      </c>
    </row>
    <row r="1843" spans="1:28" s="12" customFormat="1" ht="16.5" hidden="1" customHeight="1" x14ac:dyDescent="0.3">
      <c r="A1843" s="54">
        <f>작성용!AL1840</f>
        <v>1839</v>
      </c>
      <c r="B1843" s="264" t="str">
        <f>작성용!AI1840</f>
        <v>25년평가대상</v>
      </c>
      <c r="C1843" s="252" t="str">
        <f>작성용!AK1840</f>
        <v>기초자산</v>
      </c>
      <c r="D1843" s="265" t="str">
        <f>작성용!T1840</f>
        <v>사립학교교직원연금공단펀드(기초자산)</v>
      </c>
      <c r="E1843" s="253" t="str">
        <f>작성용!B1840</f>
        <v>에이티넘성장투자조합2020</v>
      </c>
      <c r="F1843" s="253" t="str">
        <f>작성용!C1840</f>
        <v>재평가</v>
      </c>
      <c r="G1843" s="253" t="str">
        <f>작성용!D1840</f>
        <v>두들린</v>
      </c>
      <c r="H1843" s="266">
        <f>작성용!E1840</f>
        <v>1101117422879</v>
      </c>
      <c r="I1843" s="253" t="str">
        <f>작성용!F1840</f>
        <v>A05</v>
      </c>
      <c r="J1843" s="253">
        <f>작성용!G1840</f>
        <v>0</v>
      </c>
      <c r="K1843" s="253" t="str">
        <f>작성용!H1840</f>
        <v>-</v>
      </c>
      <c r="L1843" s="253" t="str">
        <f>작성용!N1840</f>
        <v>연말</v>
      </c>
      <c r="M1843" s="265" t="str">
        <f>작성용!U1840</f>
        <v>2024.09.30</v>
      </c>
      <c r="N1843" s="265">
        <f>작성용!V1840</f>
        <v>45643</v>
      </c>
      <c r="O1843" s="265" t="str">
        <f>작성용!W1840</f>
        <v>보고서제공X</v>
      </c>
      <c r="P1843" s="265" t="str">
        <f>작성용!X1840</f>
        <v>-</v>
      </c>
      <c r="Q1843" s="253" t="str">
        <f>작성용!AD1840</f>
        <v>김예림</v>
      </c>
      <c r="R1843" s="267">
        <f>작성용!AE1840</f>
        <v>0</v>
      </c>
      <c r="S1843" s="253" t="str">
        <f>작성용!AF1840</f>
        <v>김예림</v>
      </c>
      <c r="T1843" s="268" t="str">
        <f>작성용!AG1840</f>
        <v>-</v>
      </c>
      <c r="U1843" s="268" t="str">
        <f>작성용!AH1840</f>
        <v>-</v>
      </c>
      <c r="V1843" s="252">
        <f>작성용!AA1840</f>
        <v>202411</v>
      </c>
      <c r="W1843" s="253" t="str">
        <f>작성용!AC1840</f>
        <v>[6]기타기관펀드(기초자산)</v>
      </c>
      <c r="X1843" s="253">
        <f>작성용!O1840</f>
        <v>0</v>
      </c>
      <c r="Y1843" s="253">
        <f>작성용!P1840</f>
        <v>0</v>
      </c>
      <c r="Z1843" s="253">
        <f>작성용!Q1840</f>
        <v>0</v>
      </c>
      <c r="AA1843" s="252" t="str">
        <f>작성용!AJ1840</f>
        <v>-</v>
      </c>
      <c r="AB1843" s="252">
        <f>작성용!AB1840</f>
        <v>0</v>
      </c>
    </row>
    <row r="1844" spans="1:28" s="12" customFormat="1" ht="16.5" hidden="1" customHeight="1" x14ac:dyDescent="0.3">
      <c r="A1844" s="54">
        <f>작성용!AL1841</f>
        <v>1840</v>
      </c>
      <c r="B1844" s="264" t="str">
        <f>작성용!AI1841</f>
        <v>-</v>
      </c>
      <c r="C1844" s="252" t="str">
        <f>작성용!AK1841</f>
        <v>기초자산</v>
      </c>
      <c r="D1844" s="265" t="str">
        <f>작성용!T1841</f>
        <v>사립학교교직원연금공단펀드(기초자산)</v>
      </c>
      <c r="E1844" s="253" t="str">
        <f>작성용!B1841</f>
        <v>에이티넘성장투자조합2020</v>
      </c>
      <c r="F1844" s="253" t="str">
        <f>작성용!C1841</f>
        <v>재평가</v>
      </c>
      <c r="G1844" s="253" t="str">
        <f>작성용!D1841</f>
        <v xml:space="preserve">드노보바이오테라퓨틱스 </v>
      </c>
      <c r="H1844" s="266">
        <f>작성용!E1841</f>
        <v>1101118011704</v>
      </c>
      <c r="I1844" s="253" t="str">
        <f>작성용!F1841</f>
        <v>A07</v>
      </c>
      <c r="J1844" s="253">
        <f>작성용!G1841</f>
        <v>1</v>
      </c>
      <c r="K1844" s="253" t="str">
        <f>작성용!H1841</f>
        <v>-</v>
      </c>
      <c r="L1844" s="253" t="str">
        <f>작성용!N1841</f>
        <v>연말</v>
      </c>
      <c r="M1844" s="265" t="str">
        <f>작성용!U1841</f>
        <v>2024.09.30</v>
      </c>
      <c r="N1844" s="265">
        <f>작성용!V1841</f>
        <v>45643</v>
      </c>
      <c r="O1844" s="265" t="str">
        <f>작성용!W1841</f>
        <v>보고서제공X</v>
      </c>
      <c r="P1844" s="265" t="str">
        <f>작성용!X1841</f>
        <v>-</v>
      </c>
      <c r="Q1844" s="253" t="str">
        <f>작성용!AD1841</f>
        <v>백형진</v>
      </c>
      <c r="R1844" s="267">
        <f>작성용!AE1841</f>
        <v>0</v>
      </c>
      <c r="S1844" s="253" t="str">
        <f>작성용!AF1841</f>
        <v>백형진</v>
      </c>
      <c r="T1844" s="268" t="str">
        <f>작성용!AG1841</f>
        <v>-</v>
      </c>
      <c r="U1844" s="268" t="str">
        <f>작성용!AH1841</f>
        <v>-</v>
      </c>
      <c r="V1844" s="252">
        <f>작성용!AA1841</f>
        <v>202411</v>
      </c>
      <c r="W1844" s="253" t="str">
        <f>작성용!AC1841</f>
        <v>[6]기타기관펀드(기초자산)</v>
      </c>
      <c r="X1844" s="253">
        <f>작성용!O1841</f>
        <v>0</v>
      </c>
      <c r="Y1844" s="253">
        <f>작성용!P1841</f>
        <v>0</v>
      </c>
      <c r="Z1844" s="253">
        <f>작성용!Q1841</f>
        <v>0</v>
      </c>
      <c r="AA1844" s="252" t="str">
        <f>작성용!AJ1841</f>
        <v>-</v>
      </c>
      <c r="AB1844" s="252">
        <f>작성용!AB1841</f>
        <v>0</v>
      </c>
    </row>
    <row r="1845" spans="1:28" s="12" customFormat="1" ht="16.5" hidden="1" customHeight="1" x14ac:dyDescent="0.3">
      <c r="A1845" s="54">
        <f>작성용!AL1842</f>
        <v>1841</v>
      </c>
      <c r="B1845" s="264" t="str">
        <f>작성용!AI1842</f>
        <v>-</v>
      </c>
      <c r="C1845" s="252" t="str">
        <f>작성용!AK1842</f>
        <v>기초자산</v>
      </c>
      <c r="D1845" s="265" t="str">
        <f>작성용!T1842</f>
        <v>사립학교교직원연금공단펀드(기초자산)</v>
      </c>
      <c r="E1845" s="253" t="str">
        <f>작성용!B1842</f>
        <v>에이티넘성장투자조합2020</v>
      </c>
      <c r="F1845" s="253" t="str">
        <f>작성용!C1842</f>
        <v>재평가</v>
      </c>
      <c r="G1845" s="253" t="str">
        <f>작성용!D1842</f>
        <v>라이드플럭스</v>
      </c>
      <c r="H1845" s="266">
        <f>작성용!E1842</f>
        <v>1101116739340</v>
      </c>
      <c r="I1845" s="253" t="str">
        <f>작성용!F1842</f>
        <v>A07</v>
      </c>
      <c r="J1845" s="253">
        <f>작성용!G1842</f>
        <v>0</v>
      </c>
      <c r="K1845" s="253" t="str">
        <f>작성용!H1842</f>
        <v>-</v>
      </c>
      <c r="L1845" s="253" t="str">
        <f>작성용!N1842</f>
        <v>연말</v>
      </c>
      <c r="M1845" s="265" t="str">
        <f>작성용!U1842</f>
        <v>2024.09.30</v>
      </c>
      <c r="N1845" s="265">
        <f>작성용!V1842</f>
        <v>45643</v>
      </c>
      <c r="O1845" s="265" t="str">
        <f>작성용!W1842</f>
        <v>보고서제공X</v>
      </c>
      <c r="P1845" s="265" t="str">
        <f>작성용!X1842</f>
        <v>-</v>
      </c>
      <c r="Q1845" s="253" t="str">
        <f>작성용!AD1842</f>
        <v>정은채</v>
      </c>
      <c r="R1845" s="267">
        <f>작성용!AE1842</f>
        <v>0</v>
      </c>
      <c r="S1845" s="253" t="str">
        <f>작성용!AF1842</f>
        <v>정은채</v>
      </c>
      <c r="T1845" s="268" t="str">
        <f>작성용!AG1842</f>
        <v>-</v>
      </c>
      <c r="U1845" s="268" t="str">
        <f>작성용!AH1842</f>
        <v>-</v>
      </c>
      <c r="V1845" s="252">
        <f>작성용!AA1842</f>
        <v>202411</v>
      </c>
      <c r="W1845" s="253" t="str">
        <f>작성용!AC1842</f>
        <v>[6]기타기관펀드(기초자산)</v>
      </c>
      <c r="X1845" s="253">
        <f>작성용!O1842</f>
        <v>0</v>
      </c>
      <c r="Y1845" s="253">
        <f>작성용!P1842</f>
        <v>0</v>
      </c>
      <c r="Z1845" s="253">
        <f>작성용!Q1842</f>
        <v>0</v>
      </c>
      <c r="AA1845" s="252" t="str">
        <f>작성용!AJ1842</f>
        <v>-</v>
      </c>
      <c r="AB1845" s="252">
        <f>작성용!AB1842</f>
        <v>0</v>
      </c>
    </row>
    <row r="1846" spans="1:28" s="12" customFormat="1" ht="16.5" hidden="1" customHeight="1" x14ac:dyDescent="0.3">
      <c r="A1846" s="54">
        <f>작성용!AL1843</f>
        <v>1842</v>
      </c>
      <c r="B1846" s="264" t="str">
        <f>작성용!AI1843</f>
        <v>-</v>
      </c>
      <c r="C1846" s="252" t="str">
        <f>작성용!AK1843</f>
        <v>기초자산</v>
      </c>
      <c r="D1846" s="265" t="str">
        <f>작성용!T1843</f>
        <v>사립학교교직원연금공단펀드(기초자산)</v>
      </c>
      <c r="E1846" s="253" t="str">
        <f>작성용!B1843</f>
        <v>에이티넘성장투자조합2020</v>
      </c>
      <c r="F1846" s="253" t="str">
        <f>작성용!C1843</f>
        <v>재평가</v>
      </c>
      <c r="G1846" s="253" t="str">
        <f>작성용!D1843</f>
        <v>라포랩스</v>
      </c>
      <c r="H1846" s="266">
        <f>작성용!E1843</f>
        <v>1101117490214</v>
      </c>
      <c r="I1846" s="253" t="str">
        <f>작성용!F1843</f>
        <v>A01</v>
      </c>
      <c r="J1846" s="253">
        <f>작성용!G1843</f>
        <v>0</v>
      </c>
      <c r="K1846" s="253" t="str">
        <f>작성용!H1843</f>
        <v>-</v>
      </c>
      <c r="L1846" s="253" t="str">
        <f>작성용!N1843</f>
        <v>연말</v>
      </c>
      <c r="M1846" s="265" t="str">
        <f>작성용!U1843</f>
        <v>2024.09.30</v>
      </c>
      <c r="N1846" s="265">
        <f>작성용!V1843</f>
        <v>45643</v>
      </c>
      <c r="O1846" s="265" t="str">
        <f>작성용!W1843</f>
        <v>보고서제공X</v>
      </c>
      <c r="P1846" s="265" t="str">
        <f>작성용!X1843</f>
        <v>-</v>
      </c>
      <c r="Q1846" s="253" t="str">
        <f>작성용!AD1843</f>
        <v>백형진</v>
      </c>
      <c r="R1846" s="267">
        <f>작성용!AE1843</f>
        <v>0</v>
      </c>
      <c r="S1846" s="253" t="str">
        <f>작성용!AF1843</f>
        <v>백형진</v>
      </c>
      <c r="T1846" s="268" t="str">
        <f>작성용!AG1843</f>
        <v>-</v>
      </c>
      <c r="U1846" s="268" t="str">
        <f>작성용!AH1843</f>
        <v>-</v>
      </c>
      <c r="V1846" s="252">
        <f>작성용!AA1843</f>
        <v>202411</v>
      </c>
      <c r="W1846" s="253" t="str">
        <f>작성용!AC1843</f>
        <v>[6]기타기관펀드(기초자산)</v>
      </c>
      <c r="X1846" s="253">
        <f>작성용!O1843</f>
        <v>0</v>
      </c>
      <c r="Y1846" s="253">
        <f>작성용!P1843</f>
        <v>0</v>
      </c>
      <c r="Z1846" s="253">
        <f>작성용!Q1843</f>
        <v>0</v>
      </c>
      <c r="AA1846" s="252" t="str">
        <f>작성용!AJ1843</f>
        <v>-</v>
      </c>
      <c r="AB1846" s="252">
        <f>작성용!AB1843</f>
        <v>0</v>
      </c>
    </row>
    <row r="1847" spans="1:28" s="12" customFormat="1" ht="16.5" hidden="1" customHeight="1" x14ac:dyDescent="0.3">
      <c r="A1847" s="54">
        <f>작성용!AL1844</f>
        <v>1843</v>
      </c>
      <c r="B1847" s="264" t="str">
        <f>작성용!AI1844</f>
        <v>-</v>
      </c>
      <c r="C1847" s="252" t="str">
        <f>작성용!AK1844</f>
        <v>기초자산</v>
      </c>
      <c r="D1847" s="265" t="str">
        <f>작성용!T1844</f>
        <v>사립학교교직원연금공단펀드(기초자산)</v>
      </c>
      <c r="E1847" s="253" t="str">
        <f>작성용!B1844</f>
        <v>에이티넘성장투자조합2020</v>
      </c>
      <c r="F1847" s="253" t="str">
        <f>작성용!C1844</f>
        <v>재평가</v>
      </c>
      <c r="G1847" s="253" t="str">
        <f>작성용!D1844</f>
        <v>레고켐바이오사이언스</v>
      </c>
      <c r="H1847" s="266">
        <f>작성용!E1844</f>
        <v>1601110206866</v>
      </c>
      <c r="I1847" s="253" t="str">
        <f>작성용!F1844</f>
        <v>A05</v>
      </c>
      <c r="J1847" s="253">
        <f>작성용!G1844</f>
        <v>1</v>
      </c>
      <c r="K1847" s="253" t="str">
        <f>작성용!H1844</f>
        <v>-</v>
      </c>
      <c r="L1847" s="253" t="str">
        <f>작성용!N1844</f>
        <v>연말</v>
      </c>
      <c r="M1847" s="265" t="str">
        <f>작성용!U1844</f>
        <v>2024.09.30</v>
      </c>
      <c r="N1847" s="265">
        <f>작성용!V1844</f>
        <v>45643</v>
      </c>
      <c r="O1847" s="265" t="str">
        <f>작성용!W1844</f>
        <v>보고서제공X</v>
      </c>
      <c r="P1847" s="265" t="str">
        <f>작성용!X1844</f>
        <v>-</v>
      </c>
      <c r="Q1847" s="253" t="str">
        <f>작성용!AD1844</f>
        <v>상장</v>
      </c>
      <c r="R1847" s="267">
        <f>작성용!AE1844</f>
        <v>0</v>
      </c>
      <c r="S1847" s="253" t="str">
        <f>작성용!AF1844</f>
        <v>상장</v>
      </c>
      <c r="T1847" s="268" t="str">
        <f>작성용!AG1844</f>
        <v>-</v>
      </c>
      <c r="U1847" s="268" t="str">
        <f>작성용!AH1844</f>
        <v>-</v>
      </c>
      <c r="V1847" s="252">
        <f>작성용!AA1844</f>
        <v>202411</v>
      </c>
      <c r="W1847" s="253" t="str">
        <f>작성용!AC1844</f>
        <v>[6]기타기관펀드(기초자산)</v>
      </c>
      <c r="X1847" s="253">
        <f>작성용!O1844</f>
        <v>0</v>
      </c>
      <c r="Y1847" s="253">
        <f>작성용!P1844</f>
        <v>0</v>
      </c>
      <c r="Z1847" s="253">
        <f>작성용!Q1844</f>
        <v>0</v>
      </c>
      <c r="AA1847" s="252" t="str">
        <f>작성용!AJ1844</f>
        <v>-</v>
      </c>
      <c r="AB1847" s="252">
        <f>작성용!AB1844</f>
        <v>0</v>
      </c>
    </row>
    <row r="1848" spans="1:28" s="12" customFormat="1" ht="16.5" hidden="1" customHeight="1" x14ac:dyDescent="0.3">
      <c r="A1848" s="54">
        <f>작성용!AL1845</f>
        <v>1844</v>
      </c>
      <c r="B1848" s="264" t="str">
        <f>작성용!AI1845</f>
        <v>24년평가대상</v>
      </c>
      <c r="C1848" s="252" t="str">
        <f>작성용!AK1845</f>
        <v>기초자산</v>
      </c>
      <c r="D1848" s="265" t="str">
        <f>작성용!T1845</f>
        <v>사립학교교직원연금공단펀드(기초자산)</v>
      </c>
      <c r="E1848" s="253" t="str">
        <f>작성용!B1845</f>
        <v>에이티넘성장투자조합2020</v>
      </c>
      <c r="F1848" s="253" t="str">
        <f>작성용!C1845</f>
        <v>재평가</v>
      </c>
      <c r="G1848" s="253" t="str">
        <f>작성용!D1845</f>
        <v>레몬베이스</v>
      </c>
      <c r="H1848" s="266">
        <f>작성용!E1845</f>
        <v>1101117656402</v>
      </c>
      <c r="I1848" s="253" t="str">
        <f>작성용!F1845</f>
        <v>A05</v>
      </c>
      <c r="J1848" s="253">
        <f>작성용!G1845</f>
        <v>0</v>
      </c>
      <c r="K1848" s="253" t="str">
        <f>작성용!H1845</f>
        <v>-</v>
      </c>
      <c r="L1848" s="253" t="str">
        <f>작성용!N1845</f>
        <v>연말</v>
      </c>
      <c r="M1848" s="265" t="str">
        <f>작성용!U1845</f>
        <v>2024.09.30</v>
      </c>
      <c r="N1848" s="265">
        <f>작성용!V1845</f>
        <v>45643</v>
      </c>
      <c r="O1848" s="265" t="str">
        <f>작성용!W1845</f>
        <v>보고서제공X</v>
      </c>
      <c r="P1848" s="265" t="str">
        <f>작성용!X1845</f>
        <v>-</v>
      </c>
      <c r="Q1848" s="253" t="str">
        <f>작성용!AD1845</f>
        <v>김예림</v>
      </c>
      <c r="R1848" s="267">
        <f>작성용!AE1845</f>
        <v>0</v>
      </c>
      <c r="S1848" s="253" t="str">
        <f>작성용!AF1845</f>
        <v>김예림</v>
      </c>
      <c r="T1848" s="268" t="str">
        <f>작성용!AG1845</f>
        <v>-</v>
      </c>
      <c r="U1848" s="268" t="str">
        <f>작성용!AH1845</f>
        <v>-</v>
      </c>
      <c r="V1848" s="252">
        <f>작성용!AA1845</f>
        <v>202411</v>
      </c>
      <c r="W1848" s="253" t="str">
        <f>작성용!AC1845</f>
        <v>[6]기타기관펀드(기초자산)</v>
      </c>
      <c r="X1848" s="253">
        <f>작성용!O1845</f>
        <v>0</v>
      </c>
      <c r="Y1848" s="253">
        <f>작성용!P1845</f>
        <v>0</v>
      </c>
      <c r="Z1848" s="253">
        <f>작성용!Q1845</f>
        <v>0</v>
      </c>
      <c r="AA1848" s="252" t="str">
        <f>작성용!AJ1845</f>
        <v>-</v>
      </c>
      <c r="AB1848" s="252">
        <f>작성용!AB1845</f>
        <v>0</v>
      </c>
    </row>
    <row r="1849" spans="1:28" s="12" customFormat="1" ht="16.5" customHeight="1" x14ac:dyDescent="0.3">
      <c r="A1849" s="54">
        <f>작성용!AL653</f>
        <v>652</v>
      </c>
      <c r="B1849" s="55" t="str">
        <f>작성용!AI653</f>
        <v>-</v>
      </c>
      <c r="C1849" s="56" t="str">
        <f>작성용!AK653</f>
        <v>개별종목</v>
      </c>
      <c r="D1849" s="57">
        <f>작성용!T653</f>
        <v>45579</v>
      </c>
      <c r="E1849" s="58" t="str">
        <f>작성용!B653</f>
        <v>에스지프라이빗에쿼티</v>
      </c>
      <c r="F1849" s="58" t="str">
        <f>작성용!C653</f>
        <v>신규</v>
      </c>
      <c r="G1849" s="58" t="str">
        <f>작성용!D653</f>
        <v>진이어스</v>
      </c>
      <c r="H1849" s="59">
        <f>작성용!E653</f>
        <v>1101116515930</v>
      </c>
      <c r="I1849" s="58" t="str">
        <f>작성용!F653</f>
        <v>A01</v>
      </c>
      <c r="J1849" s="58">
        <f>작성용!G653</f>
        <v>0</v>
      </c>
      <c r="K1849" s="58" t="str">
        <f>작성용!H653</f>
        <v>-</v>
      </c>
      <c r="L1849" s="58" t="str">
        <f>작성용!N653</f>
        <v xml:space="preserve">반기 </v>
      </c>
      <c r="M1849" s="57" t="str">
        <f>작성용!U653</f>
        <v>2024.12.31</v>
      </c>
      <c r="N1849" s="57">
        <f>작성용!V653</f>
        <v>45663</v>
      </c>
      <c r="O1849" s="57">
        <f>작성용!W653</f>
        <v>45663</v>
      </c>
      <c r="P1849" s="57" t="str">
        <f>작성용!X653</f>
        <v>-</v>
      </c>
      <c r="Q1849" s="58" t="str">
        <f>작성용!AD653</f>
        <v>채동우</v>
      </c>
      <c r="R1849" s="60">
        <f>작성용!AE653</f>
        <v>1</v>
      </c>
      <c r="S1849" s="58" t="str">
        <f>작성용!AF653</f>
        <v>신규</v>
      </c>
      <c r="T1849" s="61" t="str">
        <f>작성용!AG653</f>
        <v>서경덕</v>
      </c>
      <c r="U1849" s="61" t="str">
        <f>작성용!AH653</f>
        <v>서경덕</v>
      </c>
      <c r="V1849" s="56">
        <f>작성용!AA653</f>
        <v>202412</v>
      </c>
      <c r="W1849" s="58" t="str">
        <f>작성용!AC653</f>
        <v>[Y]금융기관</v>
      </c>
      <c r="X1849" s="58" t="str">
        <f>작성용!O653</f>
        <v>김은정상무</v>
      </c>
      <c r="Y1849" s="58" t="str">
        <f>작성용!P653</f>
        <v>02-6090-1308, 010-9009-3544</v>
      </c>
      <c r="Z1849" s="58" t="str">
        <f>작성용!Q653</f>
        <v xml:space="preserve">ejkim@sgpef.com </v>
      </c>
      <c r="AA1849" s="56" t="str">
        <f>작성용!AJ653</f>
        <v>LP제출</v>
      </c>
      <c r="AB1849" s="56">
        <f>작성용!AB653</f>
        <v>0</v>
      </c>
    </row>
    <row r="1850" spans="1:28" s="12" customFormat="1" ht="16.5" hidden="1" customHeight="1" x14ac:dyDescent="0.3">
      <c r="A1850" s="54">
        <f>작성용!AL1847</f>
        <v>1846</v>
      </c>
      <c r="B1850" s="264" t="str">
        <f>작성용!AI1847</f>
        <v>-</v>
      </c>
      <c r="C1850" s="252" t="str">
        <f>작성용!AK1847</f>
        <v>기초자산</v>
      </c>
      <c r="D1850" s="265" t="str">
        <f>작성용!T1847</f>
        <v>사립학교교직원연금공단펀드(기초자산)</v>
      </c>
      <c r="E1850" s="253" t="str">
        <f>작성용!B1847</f>
        <v>에이티넘성장투자조합2020</v>
      </c>
      <c r="F1850" s="253" t="str">
        <f>작성용!C1847</f>
        <v>재평가</v>
      </c>
      <c r="G1850" s="253" t="str">
        <f>작성용!D1847</f>
        <v>로앤컴퍼니</v>
      </c>
      <c r="H1850" s="266">
        <f>작성용!E1847</f>
        <v>1101114928375</v>
      </c>
      <c r="I1850" s="253" t="str">
        <f>작성용!F1847</f>
        <v>A01</v>
      </c>
      <c r="J1850" s="253">
        <f>작성용!G1847</f>
        <v>0</v>
      </c>
      <c r="K1850" s="253" t="str">
        <f>작성용!H1847</f>
        <v>-</v>
      </c>
      <c r="L1850" s="253" t="str">
        <f>작성용!N1847</f>
        <v>연말</v>
      </c>
      <c r="M1850" s="265" t="str">
        <f>작성용!U1847</f>
        <v>2024.09.30</v>
      </c>
      <c r="N1850" s="265">
        <f>작성용!V1847</f>
        <v>45643</v>
      </c>
      <c r="O1850" s="265" t="str">
        <f>작성용!W1847</f>
        <v>보고서제공X</v>
      </c>
      <c r="P1850" s="265" t="str">
        <f>작성용!X1847</f>
        <v>-</v>
      </c>
      <c r="Q1850" s="253" t="str">
        <f>작성용!AD1847</f>
        <v>변혜진</v>
      </c>
      <c r="R1850" s="267">
        <f>작성용!AE1847</f>
        <v>0.4</v>
      </c>
      <c r="S1850" s="253" t="str">
        <f>작성용!AF1847</f>
        <v>변혜진</v>
      </c>
      <c r="T1850" s="268" t="str">
        <f>작성용!AG1847</f>
        <v>-</v>
      </c>
      <c r="U1850" s="268" t="str">
        <f>작성용!AH1847</f>
        <v>-</v>
      </c>
      <c r="V1850" s="252">
        <f>작성용!AA1847</f>
        <v>202411</v>
      </c>
      <c r="W1850" s="253" t="str">
        <f>작성용!AC1847</f>
        <v>[6]기타기관펀드(기초자산)</v>
      </c>
      <c r="X1850" s="253">
        <f>작성용!O1847</f>
        <v>0</v>
      </c>
      <c r="Y1850" s="253">
        <f>작성용!P1847</f>
        <v>0</v>
      </c>
      <c r="Z1850" s="253">
        <f>작성용!Q1847</f>
        <v>0</v>
      </c>
      <c r="AA1850" s="252" t="str">
        <f>작성용!AJ1847</f>
        <v>-</v>
      </c>
      <c r="AB1850" s="252">
        <f>작성용!AB1847</f>
        <v>0</v>
      </c>
    </row>
    <row r="1851" spans="1:28" s="12" customFormat="1" ht="16.5" hidden="1" customHeight="1" x14ac:dyDescent="0.3">
      <c r="A1851" s="54">
        <f>작성용!AL1848</f>
        <v>1847</v>
      </c>
      <c r="B1851" s="264" t="str">
        <f>작성용!AI1848</f>
        <v>-</v>
      </c>
      <c r="C1851" s="252" t="str">
        <f>작성용!AK1848</f>
        <v>기초자산</v>
      </c>
      <c r="D1851" s="265" t="str">
        <f>작성용!T1848</f>
        <v>사립학교교직원연금공단펀드(기초자산)</v>
      </c>
      <c r="E1851" s="253" t="str">
        <f>작성용!B1848</f>
        <v>에이티넘성장투자조합2020</v>
      </c>
      <c r="F1851" s="253" t="str">
        <f>작성용!C1848</f>
        <v>재평가</v>
      </c>
      <c r="G1851" s="253" t="str">
        <f>작성용!D1848</f>
        <v>로앤컴퍼니</v>
      </c>
      <c r="H1851" s="266">
        <f>작성용!E1848</f>
        <v>1101114928375</v>
      </c>
      <c r="I1851" s="253" t="str">
        <f>작성용!F1848</f>
        <v>A07</v>
      </c>
      <c r="J1851" s="253">
        <f>작성용!G1848</f>
        <v>3</v>
      </c>
      <c r="K1851" s="253" t="str">
        <f>작성용!H1848</f>
        <v>-</v>
      </c>
      <c r="L1851" s="253" t="str">
        <f>작성용!N1848</f>
        <v>연말</v>
      </c>
      <c r="M1851" s="265" t="str">
        <f>작성용!U1848</f>
        <v>2024.09.30</v>
      </c>
      <c r="N1851" s="265">
        <f>작성용!V1848</f>
        <v>45643</v>
      </c>
      <c r="O1851" s="265" t="str">
        <f>작성용!W1848</f>
        <v>보고서제공X</v>
      </c>
      <c r="P1851" s="265" t="str">
        <f>작성용!X1848</f>
        <v>-</v>
      </c>
      <c r="Q1851" s="253" t="str">
        <f>작성용!AD1848</f>
        <v>변혜진</v>
      </c>
      <c r="R1851" s="267">
        <f>작성용!AE1848</f>
        <v>0</v>
      </c>
      <c r="S1851" s="253" t="str">
        <f>작성용!AF1848</f>
        <v>변혜진</v>
      </c>
      <c r="T1851" s="268" t="str">
        <f>작성용!AG1848</f>
        <v>-</v>
      </c>
      <c r="U1851" s="268" t="str">
        <f>작성용!AH1848</f>
        <v>-</v>
      </c>
      <c r="V1851" s="252">
        <f>작성용!AA1848</f>
        <v>202411</v>
      </c>
      <c r="W1851" s="253" t="str">
        <f>작성용!AC1848</f>
        <v>[6]기타기관펀드(기초자산)</v>
      </c>
      <c r="X1851" s="253">
        <f>작성용!O1848</f>
        <v>0</v>
      </c>
      <c r="Y1851" s="253">
        <f>작성용!P1848</f>
        <v>0</v>
      </c>
      <c r="Z1851" s="253">
        <f>작성용!Q1848</f>
        <v>0</v>
      </c>
      <c r="AA1851" s="252" t="str">
        <f>작성용!AJ1848</f>
        <v>-</v>
      </c>
      <c r="AB1851" s="252">
        <f>작성용!AB1848</f>
        <v>0</v>
      </c>
    </row>
    <row r="1852" spans="1:28" s="12" customFormat="1" ht="16.5" hidden="1" customHeight="1" x14ac:dyDescent="0.3">
      <c r="A1852" s="54">
        <f>작성용!AL1849</f>
        <v>1848</v>
      </c>
      <c r="B1852" s="264" t="str">
        <f>작성용!AI1849</f>
        <v>-</v>
      </c>
      <c r="C1852" s="252" t="str">
        <f>작성용!AK1849</f>
        <v>기초자산</v>
      </c>
      <c r="D1852" s="265" t="str">
        <f>작성용!T1849</f>
        <v>사립학교교직원연금공단펀드(기초자산)</v>
      </c>
      <c r="E1852" s="253" t="str">
        <f>작성용!B1849</f>
        <v>에이티넘성장투자조합2020</v>
      </c>
      <c r="F1852" s="253" t="str">
        <f>작성용!C1849</f>
        <v>재평가</v>
      </c>
      <c r="G1852" s="253" t="str">
        <f>작성용!D1849</f>
        <v>로앤컴퍼니</v>
      </c>
      <c r="H1852" s="266">
        <f>작성용!E1849</f>
        <v>1101114928375</v>
      </c>
      <c r="I1852" s="253" t="str">
        <f>작성용!F1849</f>
        <v>A05</v>
      </c>
      <c r="J1852" s="253">
        <f>작성용!G1849</f>
        <v>0</v>
      </c>
      <c r="K1852" s="253" t="str">
        <f>작성용!H1849</f>
        <v>-</v>
      </c>
      <c r="L1852" s="253" t="str">
        <f>작성용!N1849</f>
        <v>연말</v>
      </c>
      <c r="M1852" s="265" t="str">
        <f>작성용!U1849</f>
        <v>2024.09.30</v>
      </c>
      <c r="N1852" s="265">
        <f>작성용!V1849</f>
        <v>45643</v>
      </c>
      <c r="O1852" s="265" t="str">
        <f>작성용!W1849</f>
        <v>보고서제공X</v>
      </c>
      <c r="P1852" s="265" t="str">
        <f>작성용!X1849</f>
        <v>-</v>
      </c>
      <c r="Q1852" s="253" t="str">
        <f>작성용!AD1849</f>
        <v>변혜진</v>
      </c>
      <c r="R1852" s="267">
        <f>작성용!AE1849</f>
        <v>0</v>
      </c>
      <c r="S1852" s="253" t="str">
        <f>작성용!AF1849</f>
        <v>변혜진</v>
      </c>
      <c r="T1852" s="268" t="str">
        <f>작성용!AG1849</f>
        <v>-</v>
      </c>
      <c r="U1852" s="268" t="str">
        <f>작성용!AH1849</f>
        <v>-</v>
      </c>
      <c r="V1852" s="252">
        <f>작성용!AA1849</f>
        <v>202411</v>
      </c>
      <c r="W1852" s="253" t="str">
        <f>작성용!AC1849</f>
        <v>[6]기타기관펀드(기초자산)</v>
      </c>
      <c r="X1852" s="253">
        <f>작성용!O1849</f>
        <v>0</v>
      </c>
      <c r="Y1852" s="253">
        <f>작성용!P1849</f>
        <v>0</v>
      </c>
      <c r="Z1852" s="253">
        <f>작성용!Q1849</f>
        <v>0</v>
      </c>
      <c r="AA1852" s="252" t="str">
        <f>작성용!AJ1849</f>
        <v>-</v>
      </c>
      <c r="AB1852" s="252">
        <f>작성용!AB1849</f>
        <v>0</v>
      </c>
    </row>
    <row r="1853" spans="1:28" s="12" customFormat="1" ht="16.5" hidden="1" customHeight="1" x14ac:dyDescent="0.3">
      <c r="A1853" s="54">
        <f>작성용!AL1850</f>
        <v>1849</v>
      </c>
      <c r="B1853" s="264" t="str">
        <f>작성용!AI1850</f>
        <v>-</v>
      </c>
      <c r="C1853" s="252" t="str">
        <f>작성용!AK1850</f>
        <v>기초자산</v>
      </c>
      <c r="D1853" s="265" t="str">
        <f>작성용!T1850</f>
        <v>사립학교교직원연금공단펀드(기초자산)</v>
      </c>
      <c r="E1853" s="253" t="str">
        <f>작성용!B1850</f>
        <v>에이티넘성장투자조합2020</v>
      </c>
      <c r="F1853" s="253" t="str">
        <f>작성용!C1850</f>
        <v>재평가</v>
      </c>
      <c r="G1853" s="253" t="str">
        <f>작성용!D1850</f>
        <v>리디</v>
      </c>
      <c r="H1853" s="266">
        <f>작성용!E1850</f>
        <v>1101113870098</v>
      </c>
      <c r="I1853" s="253" t="str">
        <f>작성용!F1850</f>
        <v>A01</v>
      </c>
      <c r="J1853" s="253">
        <f>작성용!G1850</f>
        <v>0</v>
      </c>
      <c r="K1853" s="253" t="str">
        <f>작성용!H1850</f>
        <v>-</v>
      </c>
      <c r="L1853" s="253" t="str">
        <f>작성용!N1850</f>
        <v>연말</v>
      </c>
      <c r="M1853" s="265" t="str">
        <f>작성용!U1850</f>
        <v>2024.09.30</v>
      </c>
      <c r="N1853" s="265">
        <f>작성용!V1850</f>
        <v>45643</v>
      </c>
      <c r="O1853" s="265" t="str">
        <f>작성용!W1850</f>
        <v>보고서제공X</v>
      </c>
      <c r="P1853" s="265" t="str">
        <f>작성용!X1850</f>
        <v>-</v>
      </c>
      <c r="Q1853" s="253" t="str">
        <f>작성용!AD1850</f>
        <v>정은채</v>
      </c>
      <c r="R1853" s="267">
        <f>작성용!AE1850</f>
        <v>0</v>
      </c>
      <c r="S1853" s="253" t="str">
        <f>작성용!AF1850</f>
        <v>정은채</v>
      </c>
      <c r="T1853" s="268" t="str">
        <f>작성용!AG1850</f>
        <v>-</v>
      </c>
      <c r="U1853" s="268" t="str">
        <f>작성용!AH1850</f>
        <v>-</v>
      </c>
      <c r="V1853" s="252">
        <f>작성용!AA1850</f>
        <v>202411</v>
      </c>
      <c r="W1853" s="253" t="str">
        <f>작성용!AC1850</f>
        <v>[6]기타기관펀드(기초자산)</v>
      </c>
      <c r="X1853" s="253">
        <f>작성용!O1850</f>
        <v>0</v>
      </c>
      <c r="Y1853" s="253">
        <f>작성용!P1850</f>
        <v>0</v>
      </c>
      <c r="Z1853" s="253">
        <f>작성용!Q1850</f>
        <v>0</v>
      </c>
      <c r="AA1853" s="252" t="str">
        <f>작성용!AJ1850</f>
        <v>-</v>
      </c>
      <c r="AB1853" s="252">
        <f>작성용!AB1850</f>
        <v>0</v>
      </c>
    </row>
    <row r="1854" spans="1:28" s="12" customFormat="1" ht="16.5" hidden="1" customHeight="1" x14ac:dyDescent="0.3">
      <c r="A1854" s="54">
        <f>작성용!AL1851</f>
        <v>1850</v>
      </c>
      <c r="B1854" s="264" t="str">
        <f>작성용!AI1851</f>
        <v>-</v>
      </c>
      <c r="C1854" s="252" t="str">
        <f>작성용!AK1851</f>
        <v>기초자산</v>
      </c>
      <c r="D1854" s="265" t="str">
        <f>작성용!T1851</f>
        <v>사립학교교직원연금공단펀드(기초자산)</v>
      </c>
      <c r="E1854" s="253" t="str">
        <f>작성용!B1851</f>
        <v>에이티넘성장투자조합2020</v>
      </c>
      <c r="F1854" s="253" t="str">
        <f>작성용!C1851</f>
        <v>재평가</v>
      </c>
      <c r="G1854" s="253" t="str">
        <f>작성용!D1851</f>
        <v>리디</v>
      </c>
      <c r="H1854" s="266">
        <f>작성용!E1851</f>
        <v>1101113870098</v>
      </c>
      <c r="I1854" s="253" t="str">
        <f>작성용!F1851</f>
        <v>A05</v>
      </c>
      <c r="J1854" s="253">
        <f>작성용!G1851</f>
        <v>0</v>
      </c>
      <c r="K1854" s="253" t="str">
        <f>작성용!H1851</f>
        <v>-</v>
      </c>
      <c r="L1854" s="253" t="str">
        <f>작성용!N1851</f>
        <v>연말</v>
      </c>
      <c r="M1854" s="265" t="str">
        <f>작성용!U1851</f>
        <v>2024.09.30</v>
      </c>
      <c r="N1854" s="265">
        <f>작성용!V1851</f>
        <v>45643</v>
      </c>
      <c r="O1854" s="265" t="str">
        <f>작성용!W1851</f>
        <v>보고서제공X</v>
      </c>
      <c r="P1854" s="265" t="str">
        <f>작성용!X1851</f>
        <v>-</v>
      </c>
      <c r="Q1854" s="253" t="str">
        <f>작성용!AD1851</f>
        <v>정은채</v>
      </c>
      <c r="R1854" s="267">
        <f>작성용!AE1851</f>
        <v>0</v>
      </c>
      <c r="S1854" s="253" t="str">
        <f>작성용!AF1851</f>
        <v>정은채</v>
      </c>
      <c r="T1854" s="268" t="str">
        <f>작성용!AG1851</f>
        <v>-</v>
      </c>
      <c r="U1854" s="268" t="str">
        <f>작성용!AH1851</f>
        <v>-</v>
      </c>
      <c r="V1854" s="252">
        <f>작성용!AA1851</f>
        <v>202411</v>
      </c>
      <c r="W1854" s="253" t="str">
        <f>작성용!AC1851</f>
        <v>[6]기타기관펀드(기초자산)</v>
      </c>
      <c r="X1854" s="253">
        <f>작성용!O1851</f>
        <v>0</v>
      </c>
      <c r="Y1854" s="253">
        <f>작성용!P1851</f>
        <v>0</v>
      </c>
      <c r="Z1854" s="253">
        <f>작성용!Q1851</f>
        <v>0</v>
      </c>
      <c r="AA1854" s="252" t="str">
        <f>작성용!AJ1851</f>
        <v>-</v>
      </c>
      <c r="AB1854" s="252">
        <f>작성용!AB1851</f>
        <v>0</v>
      </c>
    </row>
    <row r="1855" spans="1:28" s="12" customFormat="1" ht="16.5" hidden="1" customHeight="1" x14ac:dyDescent="0.3">
      <c r="A1855" s="54">
        <f>작성용!AL1852</f>
        <v>1851</v>
      </c>
      <c r="B1855" s="264" t="str">
        <f>작성용!AI1852</f>
        <v>-</v>
      </c>
      <c r="C1855" s="252" t="str">
        <f>작성용!AK1852</f>
        <v>기초자산</v>
      </c>
      <c r="D1855" s="265" t="str">
        <f>작성용!T1852</f>
        <v>사립학교교직원연금공단펀드(기초자산)</v>
      </c>
      <c r="E1855" s="253" t="str">
        <f>작성용!B1852</f>
        <v>에이티넘성장투자조합2020</v>
      </c>
      <c r="F1855" s="253" t="str">
        <f>작성용!C1852</f>
        <v>재평가</v>
      </c>
      <c r="G1855" s="253" t="str">
        <f>작성용!D1852</f>
        <v>리턴제로</v>
      </c>
      <c r="H1855" s="266">
        <f>작성용!E1852</f>
        <v>1101116702157</v>
      </c>
      <c r="I1855" s="253" t="str">
        <f>작성용!F1852</f>
        <v>A07</v>
      </c>
      <c r="J1855" s="253">
        <f>작성용!G1852</f>
        <v>0</v>
      </c>
      <c r="K1855" s="253" t="str">
        <f>작성용!H1852</f>
        <v>-</v>
      </c>
      <c r="L1855" s="253" t="str">
        <f>작성용!N1852</f>
        <v>연말</v>
      </c>
      <c r="M1855" s="265" t="str">
        <f>작성용!U1852</f>
        <v>2024.09.30</v>
      </c>
      <c r="N1855" s="265">
        <f>작성용!V1852</f>
        <v>45643</v>
      </c>
      <c r="O1855" s="265" t="str">
        <f>작성용!W1852</f>
        <v>보고서제공X</v>
      </c>
      <c r="P1855" s="265" t="str">
        <f>작성용!X1852</f>
        <v>-</v>
      </c>
      <c r="Q1855" s="253" t="str">
        <f>작성용!AD1852</f>
        <v>유재호</v>
      </c>
      <c r="R1855" s="267">
        <f>작성용!AE1852</f>
        <v>0</v>
      </c>
      <c r="S1855" s="253" t="str">
        <f>작성용!AF1852</f>
        <v>유재호</v>
      </c>
      <c r="T1855" s="268" t="str">
        <f>작성용!AG1852</f>
        <v>-</v>
      </c>
      <c r="U1855" s="268" t="str">
        <f>작성용!AH1852</f>
        <v>-</v>
      </c>
      <c r="V1855" s="252">
        <f>작성용!AA1852</f>
        <v>202411</v>
      </c>
      <c r="W1855" s="253" t="str">
        <f>작성용!AC1852</f>
        <v>[6]기타기관펀드(기초자산)</v>
      </c>
      <c r="X1855" s="253">
        <f>작성용!O1852</f>
        <v>0</v>
      </c>
      <c r="Y1855" s="253">
        <f>작성용!P1852</f>
        <v>0</v>
      </c>
      <c r="Z1855" s="253">
        <f>작성용!Q1852</f>
        <v>0</v>
      </c>
      <c r="AA1855" s="252" t="str">
        <f>작성용!AJ1852</f>
        <v>-</v>
      </c>
      <c r="AB1855" s="252">
        <f>작성용!AB1852</f>
        <v>0</v>
      </c>
    </row>
    <row r="1856" spans="1:28" s="12" customFormat="1" ht="16.5" hidden="1" customHeight="1" x14ac:dyDescent="0.3">
      <c r="A1856" s="54">
        <f>작성용!AL1853</f>
        <v>1852</v>
      </c>
      <c r="B1856" s="264" t="str">
        <f>작성용!AI1853</f>
        <v>-</v>
      </c>
      <c r="C1856" s="252" t="str">
        <f>작성용!AK1853</f>
        <v>기초자산</v>
      </c>
      <c r="D1856" s="265" t="str">
        <f>작성용!T1853</f>
        <v>사립학교교직원연금공단펀드(기초자산)</v>
      </c>
      <c r="E1856" s="253" t="str">
        <f>작성용!B1853</f>
        <v>에이티넘성장투자조합2020</v>
      </c>
      <c r="F1856" s="253" t="str">
        <f>작성용!C1853</f>
        <v>재평가</v>
      </c>
      <c r="G1856" s="253" t="str">
        <f>작성용!D1853</f>
        <v>먼데이오프</v>
      </c>
      <c r="H1856" s="266">
        <f>작성용!E1853</f>
        <v>1101117737781</v>
      </c>
      <c r="I1856" s="253" t="str">
        <f>작성용!F1853</f>
        <v>A07</v>
      </c>
      <c r="J1856" s="253">
        <f>작성용!G1853</f>
        <v>0</v>
      </c>
      <c r="K1856" s="253" t="str">
        <f>작성용!H1853</f>
        <v>-</v>
      </c>
      <c r="L1856" s="253" t="str">
        <f>작성용!N1853</f>
        <v>연말</v>
      </c>
      <c r="M1856" s="265" t="str">
        <f>작성용!U1853</f>
        <v>2024.09.30</v>
      </c>
      <c r="N1856" s="265">
        <f>작성용!V1853</f>
        <v>45643</v>
      </c>
      <c r="O1856" s="265" t="str">
        <f>작성용!W1853</f>
        <v>보고서제공X</v>
      </c>
      <c r="P1856" s="265" t="str">
        <f>작성용!X1853</f>
        <v>-</v>
      </c>
      <c r="Q1856" s="253" t="str">
        <f>작성용!AD1853</f>
        <v>변혜진</v>
      </c>
      <c r="R1856" s="267">
        <f>작성용!AE1853</f>
        <v>0</v>
      </c>
      <c r="S1856" s="253" t="str">
        <f>작성용!AF1853</f>
        <v>변혜진</v>
      </c>
      <c r="T1856" s="268" t="str">
        <f>작성용!AG1853</f>
        <v>-</v>
      </c>
      <c r="U1856" s="268" t="str">
        <f>작성용!AH1853</f>
        <v>-</v>
      </c>
      <c r="V1856" s="252">
        <f>작성용!AA1853</f>
        <v>202411</v>
      </c>
      <c r="W1856" s="253" t="str">
        <f>작성용!AC1853</f>
        <v>[6]기타기관펀드(기초자산)</v>
      </c>
      <c r="X1856" s="253">
        <f>작성용!O1853</f>
        <v>0</v>
      </c>
      <c r="Y1856" s="253">
        <f>작성용!P1853</f>
        <v>0</v>
      </c>
      <c r="Z1856" s="253">
        <f>작성용!Q1853</f>
        <v>0</v>
      </c>
      <c r="AA1856" s="252" t="str">
        <f>작성용!AJ1853</f>
        <v>-</v>
      </c>
      <c r="AB1856" s="252">
        <f>작성용!AB1853</f>
        <v>0</v>
      </c>
    </row>
    <row r="1857" spans="1:28" s="12" customFormat="1" ht="16.5" hidden="1" customHeight="1" x14ac:dyDescent="0.3">
      <c r="A1857" s="54">
        <f>작성용!AL1854</f>
        <v>1853</v>
      </c>
      <c r="B1857" s="264" t="str">
        <f>작성용!AI1854</f>
        <v>24년평가대상</v>
      </c>
      <c r="C1857" s="252" t="str">
        <f>작성용!AK1854</f>
        <v>기초자산</v>
      </c>
      <c r="D1857" s="265" t="str">
        <f>작성용!T1854</f>
        <v>사립학교교직원연금공단펀드(기초자산)</v>
      </c>
      <c r="E1857" s="253" t="str">
        <f>작성용!B1854</f>
        <v>에이티넘성장투자조합2020</v>
      </c>
      <c r="F1857" s="253" t="str">
        <f>작성용!C1854</f>
        <v>재평가</v>
      </c>
      <c r="G1857" s="253" t="str">
        <f>작성용!D1854</f>
        <v>메디인테크</v>
      </c>
      <c r="H1857" s="266">
        <f>작성용!E1854</f>
        <v>1357110150608</v>
      </c>
      <c r="I1857" s="253" t="str">
        <f>작성용!F1854</f>
        <v>A05</v>
      </c>
      <c r="J1857" s="253">
        <f>작성용!G1854</f>
        <v>0</v>
      </c>
      <c r="K1857" s="253" t="str">
        <f>작성용!H1854</f>
        <v>-</v>
      </c>
      <c r="L1857" s="253" t="str">
        <f>작성용!N1854</f>
        <v>연말</v>
      </c>
      <c r="M1857" s="265" t="str">
        <f>작성용!U1854</f>
        <v>2024.09.30</v>
      </c>
      <c r="N1857" s="265">
        <f>작성용!V1854</f>
        <v>45643</v>
      </c>
      <c r="O1857" s="265" t="str">
        <f>작성용!W1854</f>
        <v>보고서제공X</v>
      </c>
      <c r="P1857" s="265" t="str">
        <f>작성용!X1854</f>
        <v>-</v>
      </c>
      <c r="Q1857" s="253" t="str">
        <f>작성용!AD1854</f>
        <v>심태진</v>
      </c>
      <c r="R1857" s="267">
        <f>작성용!AE1854</f>
        <v>0</v>
      </c>
      <c r="S1857" s="253" t="str">
        <f>작성용!AF1854</f>
        <v>심태진</v>
      </c>
      <c r="T1857" s="268" t="str">
        <f>작성용!AG1854</f>
        <v>-</v>
      </c>
      <c r="U1857" s="268" t="str">
        <f>작성용!AH1854</f>
        <v>-</v>
      </c>
      <c r="V1857" s="252">
        <f>작성용!AA1854</f>
        <v>202411</v>
      </c>
      <c r="W1857" s="253" t="str">
        <f>작성용!AC1854</f>
        <v>[6]기타기관펀드(기초자산)</v>
      </c>
      <c r="X1857" s="253">
        <f>작성용!O1854</f>
        <v>0</v>
      </c>
      <c r="Y1857" s="253">
        <f>작성용!P1854</f>
        <v>0</v>
      </c>
      <c r="Z1857" s="253">
        <f>작성용!Q1854</f>
        <v>0</v>
      </c>
      <c r="AA1857" s="252" t="str">
        <f>작성용!AJ1854</f>
        <v>-</v>
      </c>
      <c r="AB1857" s="252">
        <f>작성용!AB1854</f>
        <v>0</v>
      </c>
    </row>
    <row r="1858" spans="1:28" s="12" customFormat="1" ht="16.5" customHeight="1" x14ac:dyDescent="0.3">
      <c r="A1858" s="54">
        <f>작성용!AL654</f>
        <v>653</v>
      </c>
      <c r="B1858" s="55" t="str">
        <f>작성용!AI654</f>
        <v>-</v>
      </c>
      <c r="C1858" s="56" t="str">
        <f>작성용!AK654</f>
        <v>개별종목</v>
      </c>
      <c r="D1858" s="57">
        <f>작성용!T654</f>
        <v>45579</v>
      </c>
      <c r="E1858" s="58" t="str">
        <f>작성용!B654</f>
        <v>에스지프라이빗에쿼티</v>
      </c>
      <c r="F1858" s="58" t="str">
        <f>작성용!C654</f>
        <v>신규</v>
      </c>
      <c r="G1858" s="58" t="str">
        <f>작성용!D654</f>
        <v>진이어스</v>
      </c>
      <c r="H1858" s="59">
        <f>작성용!E654</f>
        <v>1101116515930</v>
      </c>
      <c r="I1858" s="58" t="str">
        <f>작성용!F654</f>
        <v>D02</v>
      </c>
      <c r="J1858" s="58">
        <f>작성용!G654</f>
        <v>0</v>
      </c>
      <c r="K1858" s="58" t="str">
        <f>작성용!H654</f>
        <v>-</v>
      </c>
      <c r="L1858" s="58" t="str">
        <f>작성용!N654</f>
        <v xml:space="preserve">반기 </v>
      </c>
      <c r="M1858" s="57" t="str">
        <f>작성용!U654</f>
        <v>2024.12.31</v>
      </c>
      <c r="N1858" s="57">
        <f>작성용!V654</f>
        <v>45663</v>
      </c>
      <c r="O1858" s="57">
        <f>작성용!W654</f>
        <v>45663</v>
      </c>
      <c r="P1858" s="57" t="str">
        <f>작성용!X654</f>
        <v>-</v>
      </c>
      <c r="Q1858" s="58" t="str">
        <f>작성용!AD654</f>
        <v>채동우</v>
      </c>
      <c r="R1858" s="60">
        <f>작성용!AE654</f>
        <v>0</v>
      </c>
      <c r="S1858" s="58" t="str">
        <f>작성용!AF654</f>
        <v>신규</v>
      </c>
      <c r="T1858" s="61" t="str">
        <f>작성용!AG654</f>
        <v>서경덕</v>
      </c>
      <c r="U1858" s="61" t="str">
        <f>작성용!AH654</f>
        <v>서경덕</v>
      </c>
      <c r="V1858" s="56">
        <f>작성용!AA654</f>
        <v>202412</v>
      </c>
      <c r="W1858" s="58" t="str">
        <f>작성용!AC654</f>
        <v>[Y]금융기관</v>
      </c>
      <c r="X1858" s="58" t="str">
        <f>작성용!O654</f>
        <v>김은정상무</v>
      </c>
      <c r="Y1858" s="58" t="str">
        <f>작성용!P654</f>
        <v>02-6090-1308, 010-9009-3544</v>
      </c>
      <c r="Z1858" s="58" t="str">
        <f>작성용!Q654</f>
        <v xml:space="preserve">ejkim@sgpef.com </v>
      </c>
      <c r="AA1858" s="56" t="str">
        <f>작성용!AJ654</f>
        <v>LP제출</v>
      </c>
      <c r="AB1858" s="56">
        <f>작성용!AB654</f>
        <v>0</v>
      </c>
    </row>
    <row r="1859" spans="1:28" s="12" customFormat="1" ht="16.5" customHeight="1" x14ac:dyDescent="0.3">
      <c r="A1859" s="54">
        <f>작성용!AL1208</f>
        <v>1207</v>
      </c>
      <c r="B1859" s="55" t="str">
        <f>작성용!AI1208</f>
        <v>-</v>
      </c>
      <c r="C1859" s="56" t="str">
        <f>작성용!AK1208</f>
        <v>개별종목</v>
      </c>
      <c r="D1859" s="57">
        <f>작성용!T1208</f>
        <v>45587</v>
      </c>
      <c r="E1859" s="58" t="str">
        <f>작성용!B1208</f>
        <v>에너지인프라자산운용</v>
      </c>
      <c r="F1859" s="58" t="str">
        <f>작성용!C1208</f>
        <v>신규</v>
      </c>
      <c r="G1859" s="58" t="str">
        <f>작성용!D1208</f>
        <v>마이다스에이치앤티</v>
      </c>
      <c r="H1859" s="59">
        <f>작성용!E1208</f>
        <v>1101116713576</v>
      </c>
      <c r="I1859" s="58" t="str">
        <f>작성용!F1208</f>
        <v>A05</v>
      </c>
      <c r="J1859" s="58">
        <f>작성용!G1208</f>
        <v>77</v>
      </c>
      <c r="K1859" s="58" t="str">
        <f>작성용!H1208</f>
        <v>-</v>
      </c>
      <c r="L1859" s="58" t="str">
        <f>작성용!N1208</f>
        <v>미정</v>
      </c>
      <c r="M1859" s="57" t="str">
        <f>작성용!U1208</f>
        <v>2024.12.31</v>
      </c>
      <c r="N1859" s="57">
        <f>작성용!V1208</f>
        <v>45646</v>
      </c>
      <c r="O1859" s="57">
        <f>작성용!W1208</f>
        <v>45668</v>
      </c>
      <c r="P1859" s="57" t="str">
        <f>작성용!X1208</f>
        <v>-</v>
      </c>
      <c r="Q1859" s="58" t="str">
        <f>작성용!AD1208</f>
        <v>채동우</v>
      </c>
      <c r="R1859" s="60">
        <f>작성용!AE1208</f>
        <v>1</v>
      </c>
      <c r="S1859" s="58" t="str">
        <f>작성용!AF1208</f>
        <v>신규</v>
      </c>
      <c r="T1859" s="61" t="str">
        <f>작성용!AG1208</f>
        <v>김수현</v>
      </c>
      <c r="U1859" s="61" t="str">
        <f>작성용!AH1208</f>
        <v>김수현</v>
      </c>
      <c r="V1859" s="56">
        <f>작성용!AA1208</f>
        <v>202412</v>
      </c>
      <c r="W1859" s="58" t="str">
        <f>작성용!AC1208</f>
        <v>[Y]금융기관</v>
      </c>
      <c r="X1859" s="58" t="str">
        <f>작성용!O1208</f>
        <v>홍채린매니저</v>
      </c>
      <c r="Y1859" s="58" t="str">
        <f>작성용!P1208</f>
        <v>02-3775-9515, 010-2896-5400</v>
      </c>
      <c r="Z1859" s="58" t="str">
        <f>작성용!Q1208</f>
        <v>chaerin@miraeasset.com</v>
      </c>
      <c r="AA1859" s="56" t="str">
        <f>작성용!AJ1208</f>
        <v>회계반영</v>
      </c>
      <c r="AB1859" s="56">
        <f>작성용!AB1208</f>
        <v>0</v>
      </c>
    </row>
    <row r="1860" spans="1:28" s="12" customFormat="1" ht="16.5" hidden="1" customHeight="1" x14ac:dyDescent="0.3">
      <c r="A1860" s="54">
        <f>작성용!AL1857</f>
        <v>1856</v>
      </c>
      <c r="B1860" s="264" t="str">
        <f>작성용!AI1857</f>
        <v>-</v>
      </c>
      <c r="C1860" s="252" t="str">
        <f>작성용!AK1857</f>
        <v>기초자산</v>
      </c>
      <c r="D1860" s="265" t="str">
        <f>작성용!T1857</f>
        <v>사립학교교직원연금공단펀드(기초자산)</v>
      </c>
      <c r="E1860" s="253" t="str">
        <f>작성용!B1857</f>
        <v>에이티넘성장투자조합2020</v>
      </c>
      <c r="F1860" s="253" t="str">
        <f>작성용!C1857</f>
        <v>재평가</v>
      </c>
      <c r="G1860" s="253" t="str">
        <f>작성용!D1857</f>
        <v>무브</v>
      </c>
      <c r="H1860" s="266">
        <f>작성용!E1857</f>
        <v>1101115864271</v>
      </c>
      <c r="I1860" s="253" t="str">
        <f>작성용!F1857</f>
        <v>A07</v>
      </c>
      <c r="J1860" s="253">
        <f>작성용!G1857</f>
        <v>0</v>
      </c>
      <c r="K1860" s="253" t="str">
        <f>작성용!H1857</f>
        <v>-</v>
      </c>
      <c r="L1860" s="253" t="str">
        <f>작성용!N1857</f>
        <v>연말</v>
      </c>
      <c r="M1860" s="265" t="str">
        <f>작성용!U1857</f>
        <v>2024.09.30</v>
      </c>
      <c r="N1860" s="265">
        <f>작성용!V1857</f>
        <v>45643</v>
      </c>
      <c r="O1860" s="265" t="str">
        <f>작성용!W1857</f>
        <v>보고서제공X</v>
      </c>
      <c r="P1860" s="265" t="str">
        <f>작성용!X1857</f>
        <v>-</v>
      </c>
      <c r="Q1860" s="258" t="str">
        <f>작성용!AD1857</f>
        <v>윤광일</v>
      </c>
      <c r="R1860" s="267">
        <f>작성용!AE1857</f>
        <v>0</v>
      </c>
      <c r="S1860" s="253" t="str">
        <f>작성용!AF1857</f>
        <v>서수빈</v>
      </c>
      <c r="T1860" s="268" t="str">
        <f>작성용!AG1857</f>
        <v>-</v>
      </c>
      <c r="U1860" s="268" t="str">
        <f>작성용!AH1857</f>
        <v>-</v>
      </c>
      <c r="V1860" s="252">
        <f>작성용!AA1857</f>
        <v>202411</v>
      </c>
      <c r="W1860" s="253" t="str">
        <f>작성용!AC1857</f>
        <v>[6]기타기관펀드(기초자산)</v>
      </c>
      <c r="X1860" s="253">
        <f>작성용!O1857</f>
        <v>0</v>
      </c>
      <c r="Y1860" s="253">
        <f>작성용!P1857</f>
        <v>0</v>
      </c>
      <c r="Z1860" s="253">
        <f>작성용!Q1857</f>
        <v>0</v>
      </c>
      <c r="AA1860" s="252" t="str">
        <f>작성용!AJ1857</f>
        <v>-</v>
      </c>
      <c r="AB1860" s="252">
        <f>작성용!AB1857</f>
        <v>0</v>
      </c>
    </row>
    <row r="1861" spans="1:28" s="12" customFormat="1" ht="16.5" hidden="1" customHeight="1" x14ac:dyDescent="0.3">
      <c r="A1861" s="54">
        <f>작성용!AL1858</f>
        <v>1857</v>
      </c>
      <c r="B1861" s="264" t="str">
        <f>작성용!AI1858</f>
        <v>-</v>
      </c>
      <c r="C1861" s="252" t="str">
        <f>작성용!AK1858</f>
        <v>기초자산</v>
      </c>
      <c r="D1861" s="265" t="str">
        <f>작성용!T1858</f>
        <v>사립학교교직원연금공단펀드(기초자산)</v>
      </c>
      <c r="E1861" s="253" t="str">
        <f>작성용!B1858</f>
        <v>에이티넘성장투자조합2020</v>
      </c>
      <c r="F1861" s="253" t="str">
        <f>작성용!C1858</f>
        <v>재평가</v>
      </c>
      <c r="G1861" s="253" t="str">
        <f>작성용!D1858</f>
        <v>바이오디자인랩</v>
      </c>
      <c r="H1861" s="266">
        <f>작성용!E1858</f>
        <v>1101116936524</v>
      </c>
      <c r="I1861" s="253" t="str">
        <f>작성용!F1858</f>
        <v>A07</v>
      </c>
      <c r="J1861" s="253">
        <f>작성용!G1858</f>
        <v>0</v>
      </c>
      <c r="K1861" s="253" t="str">
        <f>작성용!H1858</f>
        <v>-</v>
      </c>
      <c r="L1861" s="253" t="str">
        <f>작성용!N1858</f>
        <v>연말</v>
      </c>
      <c r="M1861" s="265" t="str">
        <f>작성용!U1858</f>
        <v>2024.09.30</v>
      </c>
      <c r="N1861" s="265">
        <f>작성용!V1858</f>
        <v>45643</v>
      </c>
      <c r="O1861" s="265" t="str">
        <f>작성용!W1858</f>
        <v>보고서제공X</v>
      </c>
      <c r="P1861" s="265" t="str">
        <f>작성용!X1858</f>
        <v>-</v>
      </c>
      <c r="Q1861" s="253" t="str">
        <f>작성용!AD1858</f>
        <v>신원준</v>
      </c>
      <c r="R1861" s="267">
        <f>작성용!AE1858</f>
        <v>0</v>
      </c>
      <c r="S1861" s="253" t="str">
        <f>작성용!AF1858</f>
        <v>서수빈</v>
      </c>
      <c r="T1861" s="268" t="str">
        <f>작성용!AG1858</f>
        <v>-</v>
      </c>
      <c r="U1861" s="268" t="str">
        <f>작성용!AH1858</f>
        <v>-</v>
      </c>
      <c r="V1861" s="252">
        <f>작성용!AA1858</f>
        <v>202411</v>
      </c>
      <c r="W1861" s="253" t="str">
        <f>작성용!AC1858</f>
        <v>[6]기타기관펀드(기초자산)</v>
      </c>
      <c r="X1861" s="253">
        <f>작성용!O1858</f>
        <v>0</v>
      </c>
      <c r="Y1861" s="253">
        <f>작성용!P1858</f>
        <v>0</v>
      </c>
      <c r="Z1861" s="253">
        <f>작성용!Q1858</f>
        <v>0</v>
      </c>
      <c r="AA1861" s="252" t="str">
        <f>작성용!AJ1858</f>
        <v>-</v>
      </c>
      <c r="AB1861" s="252">
        <f>작성용!AB1858</f>
        <v>0</v>
      </c>
    </row>
    <row r="1862" spans="1:28" s="12" customFormat="1" ht="16.5" hidden="1" customHeight="1" x14ac:dyDescent="0.3">
      <c r="A1862" s="54">
        <f>작성용!AL1859</f>
        <v>1858</v>
      </c>
      <c r="B1862" s="264" t="str">
        <f>작성용!AI1859</f>
        <v>-</v>
      </c>
      <c r="C1862" s="252" t="str">
        <f>작성용!AK1859</f>
        <v>기초자산</v>
      </c>
      <c r="D1862" s="265" t="str">
        <f>작성용!T1859</f>
        <v>사립학교교직원연금공단펀드(기초자산)</v>
      </c>
      <c r="E1862" s="253" t="str">
        <f>작성용!B1859</f>
        <v>에이티넘성장투자조합2020</v>
      </c>
      <c r="F1862" s="253" t="str">
        <f>작성용!C1859</f>
        <v>재평가</v>
      </c>
      <c r="G1862" s="253" t="str">
        <f>작성용!D1859</f>
        <v>번개장터</v>
      </c>
      <c r="H1862" s="266">
        <f>작성용!E1859</f>
        <v>1101114525030</v>
      </c>
      <c r="I1862" s="253" t="str">
        <f>작성용!F1859</f>
        <v>A01</v>
      </c>
      <c r="J1862" s="253">
        <f>작성용!G1859</f>
        <v>0</v>
      </c>
      <c r="K1862" s="253" t="str">
        <f>작성용!H1859</f>
        <v>-</v>
      </c>
      <c r="L1862" s="253" t="str">
        <f>작성용!N1859</f>
        <v>연말</v>
      </c>
      <c r="M1862" s="265" t="str">
        <f>작성용!U1859</f>
        <v>2024.09.30</v>
      </c>
      <c r="N1862" s="265">
        <f>작성용!V1859</f>
        <v>45643</v>
      </c>
      <c r="O1862" s="265" t="str">
        <f>작성용!W1859</f>
        <v>보고서제공X</v>
      </c>
      <c r="P1862" s="265" t="str">
        <f>작성용!X1859</f>
        <v>-</v>
      </c>
      <c r="Q1862" s="253" t="str">
        <f>작성용!AD1859</f>
        <v>김수현</v>
      </c>
      <c r="R1862" s="267">
        <f>작성용!AE1859</f>
        <v>0</v>
      </c>
      <c r="S1862" s="253" t="str">
        <f>작성용!AF1859</f>
        <v>김수현</v>
      </c>
      <c r="T1862" s="268" t="str">
        <f>작성용!AG1859</f>
        <v>-</v>
      </c>
      <c r="U1862" s="268" t="str">
        <f>작성용!AH1859</f>
        <v>-</v>
      </c>
      <c r="V1862" s="252">
        <f>작성용!AA1859</f>
        <v>202411</v>
      </c>
      <c r="W1862" s="253" t="str">
        <f>작성용!AC1859</f>
        <v>[6]기타기관펀드(기초자산)</v>
      </c>
      <c r="X1862" s="253">
        <f>작성용!O1859</f>
        <v>0</v>
      </c>
      <c r="Y1862" s="253">
        <f>작성용!P1859</f>
        <v>0</v>
      </c>
      <c r="Z1862" s="253">
        <f>작성용!Q1859</f>
        <v>0</v>
      </c>
      <c r="AA1862" s="252" t="str">
        <f>작성용!AJ1859</f>
        <v>-</v>
      </c>
      <c r="AB1862" s="252">
        <f>작성용!AB1859</f>
        <v>0</v>
      </c>
    </row>
    <row r="1863" spans="1:28" s="12" customFormat="1" ht="16.5" hidden="1" customHeight="1" x14ac:dyDescent="0.3">
      <c r="A1863" s="54">
        <f>작성용!AL1860</f>
        <v>1859</v>
      </c>
      <c r="B1863" s="264" t="str">
        <f>작성용!AI1860</f>
        <v>-</v>
      </c>
      <c r="C1863" s="252" t="str">
        <f>작성용!AK1860</f>
        <v>기초자산</v>
      </c>
      <c r="D1863" s="265" t="str">
        <f>작성용!T1860</f>
        <v>사립학교교직원연금공단펀드(기초자산)</v>
      </c>
      <c r="E1863" s="253" t="str">
        <f>작성용!B1860</f>
        <v>에이티넘성장투자조합2020</v>
      </c>
      <c r="F1863" s="253" t="str">
        <f>작성용!C1860</f>
        <v>재평가</v>
      </c>
      <c r="G1863" s="253" t="str">
        <f>작성용!D1860</f>
        <v>보백씨엔에스</v>
      </c>
      <c r="H1863" s="266">
        <f>작성용!E1860</f>
        <v>1752110036727</v>
      </c>
      <c r="I1863" s="253" t="str">
        <f>작성용!F1860</f>
        <v>A07</v>
      </c>
      <c r="J1863" s="253">
        <f>작성용!G1860</f>
        <v>0</v>
      </c>
      <c r="K1863" s="253" t="str">
        <f>작성용!H1860</f>
        <v>-</v>
      </c>
      <c r="L1863" s="253" t="str">
        <f>작성용!N1860</f>
        <v>연말</v>
      </c>
      <c r="M1863" s="265" t="str">
        <f>작성용!U1860</f>
        <v>2024.09.30</v>
      </c>
      <c r="N1863" s="265">
        <f>작성용!V1860</f>
        <v>45643</v>
      </c>
      <c r="O1863" s="265" t="str">
        <f>작성용!W1860</f>
        <v>보고서제공X</v>
      </c>
      <c r="P1863" s="265" t="str">
        <f>작성용!X1860</f>
        <v>-</v>
      </c>
      <c r="Q1863" s="253" t="str">
        <f>작성용!AD1860</f>
        <v>강승현</v>
      </c>
      <c r="R1863" s="267">
        <f>작성용!AE1860</f>
        <v>0</v>
      </c>
      <c r="S1863" s="253" t="str">
        <f>작성용!AF1860</f>
        <v>강승현</v>
      </c>
      <c r="T1863" s="268" t="str">
        <f>작성용!AG1860</f>
        <v>-</v>
      </c>
      <c r="U1863" s="268" t="str">
        <f>작성용!AH1860</f>
        <v>-</v>
      </c>
      <c r="V1863" s="252">
        <f>작성용!AA1860</f>
        <v>202411</v>
      </c>
      <c r="W1863" s="253" t="str">
        <f>작성용!AC1860</f>
        <v>[6]기타기관펀드(기초자산)</v>
      </c>
      <c r="X1863" s="253">
        <f>작성용!O1860</f>
        <v>0</v>
      </c>
      <c r="Y1863" s="253">
        <f>작성용!P1860</f>
        <v>0</v>
      </c>
      <c r="Z1863" s="253">
        <f>작성용!Q1860</f>
        <v>0</v>
      </c>
      <c r="AA1863" s="252" t="str">
        <f>작성용!AJ1860</f>
        <v>-</v>
      </c>
      <c r="AB1863" s="252">
        <f>작성용!AB1860</f>
        <v>0</v>
      </c>
    </row>
    <row r="1864" spans="1:28" s="12" customFormat="1" ht="16.5" hidden="1" customHeight="1" x14ac:dyDescent="0.3">
      <c r="A1864" s="54">
        <f>작성용!AL1861</f>
        <v>1860</v>
      </c>
      <c r="B1864" s="264" t="str">
        <f>작성용!AI1861</f>
        <v>-</v>
      </c>
      <c r="C1864" s="252" t="str">
        <f>작성용!AK1861</f>
        <v>기초자산</v>
      </c>
      <c r="D1864" s="265" t="str">
        <f>작성용!T1861</f>
        <v>사립학교교직원연금공단펀드(기초자산)</v>
      </c>
      <c r="E1864" s="253" t="str">
        <f>작성용!B1861</f>
        <v>에이티넘성장투자조합2020</v>
      </c>
      <c r="F1864" s="253" t="str">
        <f>작성용!C1861</f>
        <v>재평가</v>
      </c>
      <c r="G1864" s="253" t="str">
        <f>작성용!D1861</f>
        <v>보백씨엔에스</v>
      </c>
      <c r="H1864" s="266">
        <f>작성용!E1861</f>
        <v>1752110036727</v>
      </c>
      <c r="I1864" s="253" t="str">
        <f>작성용!F1861</f>
        <v>A01</v>
      </c>
      <c r="J1864" s="253">
        <f>작성용!G1861</f>
        <v>0</v>
      </c>
      <c r="K1864" s="253" t="str">
        <f>작성용!H1861</f>
        <v>-</v>
      </c>
      <c r="L1864" s="253" t="str">
        <f>작성용!N1861</f>
        <v>연말</v>
      </c>
      <c r="M1864" s="265" t="str">
        <f>작성용!U1861</f>
        <v>2024.09.30</v>
      </c>
      <c r="N1864" s="265">
        <f>작성용!V1861</f>
        <v>45643</v>
      </c>
      <c r="O1864" s="265" t="str">
        <f>작성용!W1861</f>
        <v>보고서제공X</v>
      </c>
      <c r="P1864" s="265" t="str">
        <f>작성용!X1861</f>
        <v>-</v>
      </c>
      <c r="Q1864" s="253" t="str">
        <f>작성용!AD1861</f>
        <v>강승현</v>
      </c>
      <c r="R1864" s="267">
        <f>작성용!AE1861</f>
        <v>0</v>
      </c>
      <c r="S1864" s="253" t="str">
        <f>작성용!AF1861</f>
        <v>강승현</v>
      </c>
      <c r="T1864" s="268" t="str">
        <f>작성용!AG1861</f>
        <v>-</v>
      </c>
      <c r="U1864" s="268" t="str">
        <f>작성용!AH1861</f>
        <v>-</v>
      </c>
      <c r="V1864" s="252">
        <f>작성용!AA1861</f>
        <v>202411</v>
      </c>
      <c r="W1864" s="253" t="str">
        <f>작성용!AC1861</f>
        <v>[6]기타기관펀드(기초자산)</v>
      </c>
      <c r="X1864" s="253">
        <f>작성용!O1861</f>
        <v>0</v>
      </c>
      <c r="Y1864" s="253">
        <f>작성용!P1861</f>
        <v>0</v>
      </c>
      <c r="Z1864" s="253">
        <f>작성용!Q1861</f>
        <v>0</v>
      </c>
      <c r="AA1864" s="252" t="str">
        <f>작성용!AJ1861</f>
        <v>-</v>
      </c>
      <c r="AB1864" s="252">
        <f>작성용!AB1861</f>
        <v>0</v>
      </c>
    </row>
    <row r="1865" spans="1:28" s="12" customFormat="1" ht="16.5" hidden="1" customHeight="1" x14ac:dyDescent="0.3">
      <c r="A1865" s="54">
        <f>작성용!AL1862</f>
        <v>1861</v>
      </c>
      <c r="B1865" s="264" t="str">
        <f>작성용!AI1862</f>
        <v>23년 4분기 평가예정</v>
      </c>
      <c r="C1865" s="252" t="str">
        <f>작성용!AK1862</f>
        <v>기초자산</v>
      </c>
      <c r="D1865" s="265" t="str">
        <f>작성용!T1862</f>
        <v>사립학교교직원연금공단펀드(기초자산)</v>
      </c>
      <c r="E1865" s="253" t="str">
        <f>작성용!B1862</f>
        <v>에이티넘성장투자조합2020</v>
      </c>
      <c r="F1865" s="253" t="str">
        <f>작성용!C1862</f>
        <v>재평가</v>
      </c>
      <c r="G1865" s="253" t="str">
        <f>작성용!D1862</f>
        <v>뉴넥스(구,브랜디)</v>
      </c>
      <c r="H1865" s="266">
        <f>작성용!E1862</f>
        <v>1101115587592</v>
      </c>
      <c r="I1865" s="253" t="str">
        <f>작성용!F1862</f>
        <v>A05</v>
      </c>
      <c r="J1865" s="253">
        <f>작성용!G1862</f>
        <v>9</v>
      </c>
      <c r="K1865" s="253" t="str">
        <f>작성용!H1862</f>
        <v>-</v>
      </c>
      <c r="L1865" s="253" t="str">
        <f>작성용!N1862</f>
        <v>연말</v>
      </c>
      <c r="M1865" s="265" t="str">
        <f>작성용!U1862</f>
        <v>2024.09.30</v>
      </c>
      <c r="N1865" s="265">
        <f>작성용!V1862</f>
        <v>45643</v>
      </c>
      <c r="O1865" s="265" t="str">
        <f>작성용!W1862</f>
        <v>보고서제공X</v>
      </c>
      <c r="P1865" s="265" t="str">
        <f>작성용!X1862</f>
        <v>-</v>
      </c>
      <c r="Q1865" s="253" t="str">
        <f>작성용!AD1862</f>
        <v>신원준</v>
      </c>
      <c r="R1865" s="267">
        <f>작성용!AE1862</f>
        <v>0</v>
      </c>
      <c r="S1865" s="253" t="str">
        <f>작성용!AF1862</f>
        <v>조현우</v>
      </c>
      <c r="T1865" s="268" t="str">
        <f>작성용!AG1862</f>
        <v>-</v>
      </c>
      <c r="U1865" s="268" t="str">
        <f>작성용!AH1862</f>
        <v>-</v>
      </c>
      <c r="V1865" s="252">
        <f>작성용!AA1862</f>
        <v>202411</v>
      </c>
      <c r="W1865" s="253" t="str">
        <f>작성용!AC1862</f>
        <v>[6]기타기관펀드(기초자산)</v>
      </c>
      <c r="X1865" s="253">
        <f>작성용!O1862</f>
        <v>0</v>
      </c>
      <c r="Y1865" s="253">
        <f>작성용!P1862</f>
        <v>0</v>
      </c>
      <c r="Z1865" s="253">
        <f>작성용!Q1862</f>
        <v>0</v>
      </c>
      <c r="AA1865" s="252" t="str">
        <f>작성용!AJ1862</f>
        <v>-</v>
      </c>
      <c r="AB1865" s="252">
        <f>작성용!AB1862</f>
        <v>0</v>
      </c>
    </row>
    <row r="1866" spans="1:28" s="12" customFormat="1" ht="16.5" hidden="1" customHeight="1" x14ac:dyDescent="0.3">
      <c r="A1866" s="54">
        <f>작성용!AL1863</f>
        <v>1862</v>
      </c>
      <c r="B1866" s="264" t="str">
        <f>작성용!AI1863</f>
        <v>-</v>
      </c>
      <c r="C1866" s="252" t="str">
        <f>작성용!AK1863</f>
        <v>기초자산</v>
      </c>
      <c r="D1866" s="265" t="str">
        <f>작성용!T1863</f>
        <v>사립학교교직원연금공단펀드(기초자산)</v>
      </c>
      <c r="E1866" s="253" t="str">
        <f>작성용!B1863</f>
        <v>에이티넘성장투자조합2020</v>
      </c>
      <c r="F1866" s="253" t="str">
        <f>작성용!C1863</f>
        <v>재평가</v>
      </c>
      <c r="G1866" s="253" t="str">
        <f>작성용!D1863</f>
        <v>뉴넥스(구,브랜디)</v>
      </c>
      <c r="H1866" s="266">
        <f>작성용!E1863</f>
        <v>1101115587592</v>
      </c>
      <c r="I1866" s="253" t="str">
        <f>작성용!F1863</f>
        <v>A05</v>
      </c>
      <c r="J1866" s="253">
        <f>작성용!G1863</f>
        <v>12</v>
      </c>
      <c r="K1866" s="253" t="str">
        <f>작성용!H1863</f>
        <v>-</v>
      </c>
      <c r="L1866" s="253" t="str">
        <f>작성용!N1863</f>
        <v>연말</v>
      </c>
      <c r="M1866" s="265" t="str">
        <f>작성용!U1863</f>
        <v>2024.09.30</v>
      </c>
      <c r="N1866" s="265">
        <f>작성용!V1863</f>
        <v>45643</v>
      </c>
      <c r="O1866" s="265" t="str">
        <f>작성용!W1863</f>
        <v>보고서제공X</v>
      </c>
      <c r="P1866" s="265" t="str">
        <f>작성용!X1863</f>
        <v>-</v>
      </c>
      <c r="Q1866" s="253" t="str">
        <f>작성용!AD1863</f>
        <v>신원준</v>
      </c>
      <c r="R1866" s="267">
        <f>작성용!AE1863</f>
        <v>0</v>
      </c>
      <c r="S1866" s="253" t="str">
        <f>작성용!AF1863</f>
        <v>조현우</v>
      </c>
      <c r="T1866" s="268" t="str">
        <f>작성용!AG1863</f>
        <v>-</v>
      </c>
      <c r="U1866" s="268" t="str">
        <f>작성용!AH1863</f>
        <v>-</v>
      </c>
      <c r="V1866" s="252">
        <f>작성용!AA1863</f>
        <v>202411</v>
      </c>
      <c r="W1866" s="253" t="str">
        <f>작성용!AC1863</f>
        <v>[6]기타기관펀드(기초자산)</v>
      </c>
      <c r="X1866" s="253">
        <f>작성용!O1863</f>
        <v>0</v>
      </c>
      <c r="Y1866" s="253">
        <f>작성용!P1863</f>
        <v>0</v>
      </c>
      <c r="Z1866" s="253">
        <f>작성용!Q1863</f>
        <v>0</v>
      </c>
      <c r="AA1866" s="252" t="str">
        <f>작성용!AJ1863</f>
        <v>-</v>
      </c>
      <c r="AB1866" s="252">
        <f>작성용!AB1863</f>
        <v>0</v>
      </c>
    </row>
    <row r="1867" spans="1:28" s="12" customFormat="1" ht="16.5" hidden="1" customHeight="1" x14ac:dyDescent="0.3">
      <c r="A1867" s="54">
        <f>작성용!AL1864</f>
        <v>1863</v>
      </c>
      <c r="B1867" s="264" t="str">
        <f>작성용!AI1864</f>
        <v>-</v>
      </c>
      <c r="C1867" s="252" t="str">
        <f>작성용!AK1864</f>
        <v>기초자산</v>
      </c>
      <c r="D1867" s="265" t="str">
        <f>작성용!T1864</f>
        <v>사립학교교직원연금공단펀드(기초자산)</v>
      </c>
      <c r="E1867" s="253" t="str">
        <f>작성용!B1864</f>
        <v>에이티넘성장투자조합2020</v>
      </c>
      <c r="F1867" s="253" t="str">
        <f>작성용!C1864</f>
        <v>재평가</v>
      </c>
      <c r="G1867" s="253" t="str">
        <f>작성용!D1864</f>
        <v>뉴넥스(구,브랜디)</v>
      </c>
      <c r="H1867" s="266">
        <f>작성용!E1864</f>
        <v>1101115587592</v>
      </c>
      <c r="I1867" s="253" t="str">
        <f>작성용!F1864</f>
        <v>A05</v>
      </c>
      <c r="J1867" s="253">
        <f>작성용!G1864</f>
        <v>13</v>
      </c>
      <c r="K1867" s="253" t="str">
        <f>작성용!H1864</f>
        <v>-</v>
      </c>
      <c r="L1867" s="253" t="str">
        <f>작성용!N1864</f>
        <v>연말</v>
      </c>
      <c r="M1867" s="265" t="str">
        <f>작성용!U1864</f>
        <v>2024.09.30</v>
      </c>
      <c r="N1867" s="265">
        <f>작성용!V1864</f>
        <v>45643</v>
      </c>
      <c r="O1867" s="265" t="str">
        <f>작성용!W1864</f>
        <v>보고서제공X</v>
      </c>
      <c r="P1867" s="265" t="str">
        <f>작성용!X1864</f>
        <v>-</v>
      </c>
      <c r="Q1867" s="253" t="str">
        <f>작성용!AD1864</f>
        <v>신원준</v>
      </c>
      <c r="R1867" s="267">
        <f>작성용!AE1864</f>
        <v>0</v>
      </c>
      <c r="S1867" s="253" t="str">
        <f>작성용!AF1864</f>
        <v>조현우</v>
      </c>
      <c r="T1867" s="268" t="str">
        <f>작성용!AG1864</f>
        <v>-</v>
      </c>
      <c r="U1867" s="268" t="str">
        <f>작성용!AH1864</f>
        <v>-</v>
      </c>
      <c r="V1867" s="252">
        <f>작성용!AA1864</f>
        <v>202411</v>
      </c>
      <c r="W1867" s="253" t="str">
        <f>작성용!AC1864</f>
        <v>[6]기타기관펀드(기초자산)</v>
      </c>
      <c r="X1867" s="253">
        <f>작성용!O1864</f>
        <v>0</v>
      </c>
      <c r="Y1867" s="253">
        <f>작성용!P1864</f>
        <v>0</v>
      </c>
      <c r="Z1867" s="253">
        <f>작성용!Q1864</f>
        <v>0</v>
      </c>
      <c r="AA1867" s="252" t="str">
        <f>작성용!AJ1864</f>
        <v>-</v>
      </c>
      <c r="AB1867" s="252">
        <f>작성용!AB1864</f>
        <v>0</v>
      </c>
    </row>
    <row r="1868" spans="1:28" s="12" customFormat="1" ht="16.5" hidden="1" customHeight="1" x14ac:dyDescent="0.3">
      <c r="A1868" s="54">
        <f>작성용!AL1865</f>
        <v>1864</v>
      </c>
      <c r="B1868" s="264" t="str">
        <f>작성용!AI1865</f>
        <v>-</v>
      </c>
      <c r="C1868" s="252" t="str">
        <f>작성용!AK1865</f>
        <v>기초자산</v>
      </c>
      <c r="D1868" s="265" t="str">
        <f>작성용!T1865</f>
        <v>사립학교교직원연금공단펀드(기초자산)</v>
      </c>
      <c r="E1868" s="253" t="str">
        <f>작성용!B1865</f>
        <v>에이티넘성장투자조합2020</v>
      </c>
      <c r="F1868" s="253" t="str">
        <f>작성용!C1865</f>
        <v>재평가</v>
      </c>
      <c r="G1868" s="253" t="str">
        <f>작성용!D1865</f>
        <v>브레이브모바일</v>
      </c>
      <c r="H1868" s="266">
        <f>작성용!E1865</f>
        <v>1101115584556</v>
      </c>
      <c r="I1868" s="253" t="str">
        <f>작성용!F1865</f>
        <v>A07</v>
      </c>
      <c r="J1868" s="253">
        <f>작성용!G1865</f>
        <v>3</v>
      </c>
      <c r="K1868" s="253" t="str">
        <f>작성용!H1865</f>
        <v>-</v>
      </c>
      <c r="L1868" s="253" t="str">
        <f>작성용!N1865</f>
        <v>연말</v>
      </c>
      <c r="M1868" s="265" t="str">
        <f>작성용!U1865</f>
        <v>2024.09.30</v>
      </c>
      <c r="N1868" s="265">
        <f>작성용!V1865</f>
        <v>45643</v>
      </c>
      <c r="O1868" s="265" t="str">
        <f>작성용!W1865</f>
        <v>보고서제공X</v>
      </c>
      <c r="P1868" s="265" t="str">
        <f>작성용!X1865</f>
        <v>-</v>
      </c>
      <c r="Q1868" s="253" t="str">
        <f>작성용!AD1865</f>
        <v>이진주</v>
      </c>
      <c r="R1868" s="267">
        <f>작성용!AE1865</f>
        <v>0.4</v>
      </c>
      <c r="S1868" s="253" t="str">
        <f>작성용!AF1865</f>
        <v>이문수</v>
      </c>
      <c r="T1868" s="268" t="str">
        <f>작성용!AG1865</f>
        <v>-</v>
      </c>
      <c r="U1868" s="268" t="str">
        <f>작성용!AH1865</f>
        <v>-</v>
      </c>
      <c r="V1868" s="252">
        <f>작성용!AA1865</f>
        <v>202411</v>
      </c>
      <c r="W1868" s="253" t="str">
        <f>작성용!AC1865</f>
        <v>[6]기타기관펀드(기초자산)</v>
      </c>
      <c r="X1868" s="253">
        <f>작성용!O1865</f>
        <v>0</v>
      </c>
      <c r="Y1868" s="253">
        <f>작성용!P1865</f>
        <v>0</v>
      </c>
      <c r="Z1868" s="253">
        <f>작성용!Q1865</f>
        <v>0</v>
      </c>
      <c r="AA1868" s="252" t="str">
        <f>작성용!AJ1865</f>
        <v>-</v>
      </c>
      <c r="AB1868" s="252">
        <f>작성용!AB1865</f>
        <v>0</v>
      </c>
    </row>
    <row r="1869" spans="1:28" s="12" customFormat="1" ht="16.5" hidden="1" customHeight="1" x14ac:dyDescent="0.3">
      <c r="A1869" s="54">
        <f>작성용!AL1866</f>
        <v>1865</v>
      </c>
      <c r="B1869" s="264" t="str">
        <f>작성용!AI1866</f>
        <v>-</v>
      </c>
      <c r="C1869" s="252" t="str">
        <f>작성용!AK1866</f>
        <v>기초자산</v>
      </c>
      <c r="D1869" s="265" t="str">
        <f>작성용!T1866</f>
        <v>사립학교교직원연금공단펀드(기초자산)</v>
      </c>
      <c r="E1869" s="253" t="str">
        <f>작성용!B1866</f>
        <v>에이티넘성장투자조합2020</v>
      </c>
      <c r="F1869" s="253" t="str">
        <f>작성용!C1866</f>
        <v>재평가</v>
      </c>
      <c r="G1869" s="253" t="str">
        <f>작성용!D1866</f>
        <v>블랙스톰</v>
      </c>
      <c r="H1869" s="266">
        <f>작성용!E1866</f>
        <v>1201111159723</v>
      </c>
      <c r="I1869" s="253" t="str">
        <f>작성용!F1866</f>
        <v>A07</v>
      </c>
      <c r="J1869" s="253">
        <f>작성용!G1866</f>
        <v>13</v>
      </c>
      <c r="K1869" s="253" t="str">
        <f>작성용!H1866</f>
        <v>-</v>
      </c>
      <c r="L1869" s="253" t="str">
        <f>작성용!N1866</f>
        <v>연말</v>
      </c>
      <c r="M1869" s="265" t="str">
        <f>작성용!U1866</f>
        <v>2024.09.30</v>
      </c>
      <c r="N1869" s="265">
        <f>작성용!V1866</f>
        <v>45643</v>
      </c>
      <c r="O1869" s="265" t="str">
        <f>작성용!W1866</f>
        <v>보고서제공X</v>
      </c>
      <c r="P1869" s="265" t="str">
        <f>작성용!X1866</f>
        <v>-</v>
      </c>
      <c r="Q1869" s="253" t="str">
        <f>작성용!AD1866</f>
        <v>정재형</v>
      </c>
      <c r="R1869" s="267">
        <f>작성용!AE1866</f>
        <v>0</v>
      </c>
      <c r="S1869" s="253" t="str">
        <f>작성용!AF1866</f>
        <v>정재형</v>
      </c>
      <c r="T1869" s="268" t="str">
        <f>작성용!AG1866</f>
        <v>-</v>
      </c>
      <c r="U1869" s="268" t="str">
        <f>작성용!AH1866</f>
        <v>-</v>
      </c>
      <c r="V1869" s="252">
        <f>작성용!AA1866</f>
        <v>202411</v>
      </c>
      <c r="W1869" s="253" t="str">
        <f>작성용!AC1866</f>
        <v>[6]기타기관펀드(기초자산)</v>
      </c>
      <c r="X1869" s="253">
        <f>작성용!O1866</f>
        <v>0</v>
      </c>
      <c r="Y1869" s="253">
        <f>작성용!P1866</f>
        <v>0</v>
      </c>
      <c r="Z1869" s="253">
        <f>작성용!Q1866</f>
        <v>0</v>
      </c>
      <c r="AA1869" s="252" t="str">
        <f>작성용!AJ1866</f>
        <v>-</v>
      </c>
      <c r="AB1869" s="252">
        <f>작성용!AB1866</f>
        <v>0</v>
      </c>
    </row>
    <row r="1870" spans="1:28" s="12" customFormat="1" ht="16.5" hidden="1" customHeight="1" x14ac:dyDescent="0.3">
      <c r="A1870" s="54">
        <f>작성용!AL1867</f>
        <v>1866</v>
      </c>
      <c r="B1870" s="264" t="str">
        <f>작성용!AI1867</f>
        <v>-</v>
      </c>
      <c r="C1870" s="252" t="str">
        <f>작성용!AK1867</f>
        <v>기초자산</v>
      </c>
      <c r="D1870" s="265" t="str">
        <f>작성용!T1867</f>
        <v>사립학교교직원연금공단펀드(기초자산)</v>
      </c>
      <c r="E1870" s="253" t="str">
        <f>작성용!B1867</f>
        <v>에이티넘성장투자조합2020</v>
      </c>
      <c r="F1870" s="253" t="str">
        <f>작성용!C1867</f>
        <v>재평가</v>
      </c>
      <c r="G1870" s="253" t="str">
        <f>작성용!D1867</f>
        <v>비엘큐</v>
      </c>
      <c r="H1870" s="266">
        <f>작성용!E1867</f>
        <v>1101117181425</v>
      </c>
      <c r="I1870" s="253" t="str">
        <f>작성용!F1867</f>
        <v>A07</v>
      </c>
      <c r="J1870" s="253">
        <f>작성용!G1867</f>
        <v>0</v>
      </c>
      <c r="K1870" s="253" t="str">
        <f>작성용!H1867</f>
        <v>-</v>
      </c>
      <c r="L1870" s="253" t="str">
        <f>작성용!N1867</f>
        <v>연말</v>
      </c>
      <c r="M1870" s="265" t="str">
        <f>작성용!U1867</f>
        <v>2024.09.30</v>
      </c>
      <c r="N1870" s="265">
        <f>작성용!V1867</f>
        <v>45643</v>
      </c>
      <c r="O1870" s="265" t="str">
        <f>작성용!W1867</f>
        <v>보고서제공X</v>
      </c>
      <c r="P1870" s="265" t="str">
        <f>작성용!X1867</f>
        <v>-</v>
      </c>
      <c r="Q1870" s="253" t="str">
        <f>작성용!AD1867</f>
        <v>이문수</v>
      </c>
      <c r="R1870" s="267">
        <f>작성용!AE1867</f>
        <v>0</v>
      </c>
      <c r="S1870" s="253" t="str">
        <f>작성용!AF1867</f>
        <v>이문수</v>
      </c>
      <c r="T1870" s="268" t="str">
        <f>작성용!AG1867</f>
        <v>-</v>
      </c>
      <c r="U1870" s="268" t="str">
        <f>작성용!AH1867</f>
        <v>-</v>
      </c>
      <c r="V1870" s="252">
        <f>작성용!AA1867</f>
        <v>202411</v>
      </c>
      <c r="W1870" s="253" t="str">
        <f>작성용!AC1867</f>
        <v>[6]기타기관펀드(기초자산)</v>
      </c>
      <c r="X1870" s="253">
        <f>작성용!O1867</f>
        <v>0</v>
      </c>
      <c r="Y1870" s="253">
        <f>작성용!P1867</f>
        <v>0</v>
      </c>
      <c r="Z1870" s="253">
        <f>작성용!Q1867</f>
        <v>0</v>
      </c>
      <c r="AA1870" s="252" t="str">
        <f>작성용!AJ1867</f>
        <v>-</v>
      </c>
      <c r="AB1870" s="252">
        <f>작성용!AB1867</f>
        <v>0</v>
      </c>
    </row>
    <row r="1871" spans="1:28" s="12" customFormat="1" ht="16.5" hidden="1" customHeight="1" x14ac:dyDescent="0.3">
      <c r="A1871" s="54">
        <f>작성용!AL1868</f>
        <v>1867</v>
      </c>
      <c r="B1871" s="264" t="str">
        <f>작성용!AI1868</f>
        <v>-</v>
      </c>
      <c r="C1871" s="252" t="str">
        <f>작성용!AK1868</f>
        <v>기초자산</v>
      </c>
      <c r="D1871" s="265" t="str">
        <f>작성용!T1868</f>
        <v>사립학교교직원연금공단펀드(기초자산)</v>
      </c>
      <c r="E1871" s="253" t="str">
        <f>작성용!B1868</f>
        <v>에이티넘성장투자조합2020</v>
      </c>
      <c r="F1871" s="253" t="str">
        <f>작성용!C1868</f>
        <v>재평가</v>
      </c>
      <c r="G1871" s="253" t="str">
        <f>작성용!D1868</f>
        <v>사이러스테라퓨틱스</v>
      </c>
      <c r="H1871" s="266">
        <f>작성용!E1868</f>
        <v>1101117324439</v>
      </c>
      <c r="I1871" s="253" t="str">
        <f>작성용!F1868</f>
        <v>A07</v>
      </c>
      <c r="J1871" s="253">
        <f>작성용!G1868</f>
        <v>0</v>
      </c>
      <c r="K1871" s="253" t="str">
        <f>작성용!H1868</f>
        <v>-</v>
      </c>
      <c r="L1871" s="253" t="str">
        <f>작성용!N1868</f>
        <v>연말</v>
      </c>
      <c r="M1871" s="265" t="str">
        <f>작성용!U1868</f>
        <v>2024.09.30</v>
      </c>
      <c r="N1871" s="265">
        <f>작성용!V1868</f>
        <v>45643</v>
      </c>
      <c r="O1871" s="265" t="str">
        <f>작성용!W1868</f>
        <v>보고서제공X</v>
      </c>
      <c r="P1871" s="265" t="str">
        <f>작성용!X1868</f>
        <v>-</v>
      </c>
      <c r="Q1871" s="253" t="str">
        <f>작성용!AD1868</f>
        <v>심태진</v>
      </c>
      <c r="R1871" s="267">
        <f>작성용!AE1868</f>
        <v>0</v>
      </c>
      <c r="S1871" s="253" t="str">
        <f>작성용!AF1868</f>
        <v>심태진</v>
      </c>
      <c r="T1871" s="268" t="str">
        <f>작성용!AG1868</f>
        <v>-</v>
      </c>
      <c r="U1871" s="268" t="str">
        <f>작성용!AH1868</f>
        <v>-</v>
      </c>
      <c r="V1871" s="252">
        <f>작성용!AA1868</f>
        <v>202411</v>
      </c>
      <c r="W1871" s="253" t="str">
        <f>작성용!AC1868</f>
        <v>[6]기타기관펀드(기초자산)</v>
      </c>
      <c r="X1871" s="253">
        <f>작성용!O1868</f>
        <v>0</v>
      </c>
      <c r="Y1871" s="253">
        <f>작성용!P1868</f>
        <v>0</v>
      </c>
      <c r="Z1871" s="253">
        <f>작성용!Q1868</f>
        <v>0</v>
      </c>
      <c r="AA1871" s="252" t="str">
        <f>작성용!AJ1868</f>
        <v>-</v>
      </c>
      <c r="AB1871" s="252">
        <f>작성용!AB1868</f>
        <v>0</v>
      </c>
    </row>
    <row r="1872" spans="1:28" s="12" customFormat="1" ht="16.5" hidden="1" customHeight="1" x14ac:dyDescent="0.3">
      <c r="A1872" s="54">
        <f>작성용!AL1869</f>
        <v>1868</v>
      </c>
      <c r="B1872" s="264" t="str">
        <f>작성용!AI1869</f>
        <v>-</v>
      </c>
      <c r="C1872" s="252" t="str">
        <f>작성용!AK1869</f>
        <v>기초자산</v>
      </c>
      <c r="D1872" s="265" t="str">
        <f>작성용!T1869</f>
        <v>사립학교교직원연금공단펀드(기초자산)</v>
      </c>
      <c r="E1872" s="253" t="str">
        <f>작성용!B1869</f>
        <v>에이티넘성장투자조합2020</v>
      </c>
      <c r="F1872" s="253" t="str">
        <f>작성용!C1869</f>
        <v>재평가</v>
      </c>
      <c r="G1872" s="253" t="str">
        <f>작성용!D1869</f>
        <v>셀러허브</v>
      </c>
      <c r="H1872" s="266">
        <f>작성용!E1869</f>
        <v>1101114929000</v>
      </c>
      <c r="I1872" s="253" t="str">
        <f>작성용!F1869</f>
        <v>A07</v>
      </c>
      <c r="J1872" s="253">
        <f>작성용!G1869</f>
        <v>0</v>
      </c>
      <c r="K1872" s="253" t="str">
        <f>작성용!H1869</f>
        <v>-</v>
      </c>
      <c r="L1872" s="253" t="str">
        <f>작성용!N1869</f>
        <v>연말</v>
      </c>
      <c r="M1872" s="265" t="str">
        <f>작성용!U1869</f>
        <v>2024.09.30</v>
      </c>
      <c r="N1872" s="265">
        <f>작성용!V1869</f>
        <v>45643</v>
      </c>
      <c r="O1872" s="265" t="str">
        <f>작성용!W1869</f>
        <v>보고서제공X</v>
      </c>
      <c r="P1872" s="265" t="str">
        <f>작성용!X1869</f>
        <v>-</v>
      </c>
      <c r="Q1872" s="274" t="str">
        <f>작성용!AD1869</f>
        <v>김에스더</v>
      </c>
      <c r="R1872" s="267">
        <f>작성용!AE1869</f>
        <v>0</v>
      </c>
      <c r="S1872" s="253" t="str">
        <f>작성용!AF1869</f>
        <v>조현우</v>
      </c>
      <c r="T1872" s="268" t="str">
        <f>작성용!AG1869</f>
        <v>-</v>
      </c>
      <c r="U1872" s="268" t="str">
        <f>작성용!AH1869</f>
        <v>-</v>
      </c>
      <c r="V1872" s="252">
        <f>작성용!AA1869</f>
        <v>202411</v>
      </c>
      <c r="W1872" s="253" t="str">
        <f>작성용!AC1869</f>
        <v>[6]기타기관펀드(기초자산)</v>
      </c>
      <c r="X1872" s="253">
        <f>작성용!O1869</f>
        <v>0</v>
      </c>
      <c r="Y1872" s="253">
        <f>작성용!P1869</f>
        <v>0</v>
      </c>
      <c r="Z1872" s="253">
        <f>작성용!Q1869</f>
        <v>0</v>
      </c>
      <c r="AA1872" s="252" t="str">
        <f>작성용!AJ1869</f>
        <v>-</v>
      </c>
      <c r="AB1872" s="252">
        <f>작성용!AB1869</f>
        <v>2</v>
      </c>
    </row>
    <row r="1873" spans="1:28" s="12" customFormat="1" ht="16.5" hidden="1" customHeight="1" x14ac:dyDescent="0.3">
      <c r="A1873" s="54">
        <f>작성용!AL1870</f>
        <v>1869</v>
      </c>
      <c r="B1873" s="264" t="str">
        <f>작성용!AI1870</f>
        <v>-</v>
      </c>
      <c r="C1873" s="252" t="str">
        <f>작성용!AK1870</f>
        <v>기초자산</v>
      </c>
      <c r="D1873" s="265" t="str">
        <f>작성용!T1870</f>
        <v>사립학교교직원연금공단펀드(기초자산)</v>
      </c>
      <c r="E1873" s="253" t="str">
        <f>작성용!B1870</f>
        <v>에이티넘성장투자조합2020</v>
      </c>
      <c r="F1873" s="253" t="str">
        <f>작성용!C1870</f>
        <v>재평가</v>
      </c>
      <c r="G1873" s="253" t="str">
        <f>작성용!D1870</f>
        <v>셀러허브</v>
      </c>
      <c r="H1873" s="266">
        <f>작성용!E1870</f>
        <v>1101114929000</v>
      </c>
      <c r="I1873" s="253" t="str">
        <f>작성용!F1870</f>
        <v>A07</v>
      </c>
      <c r="J1873" s="253">
        <f>작성용!G1870</f>
        <v>1</v>
      </c>
      <c r="K1873" s="253" t="str">
        <f>작성용!H1870</f>
        <v>-</v>
      </c>
      <c r="L1873" s="253" t="str">
        <f>작성용!N1870</f>
        <v>연말</v>
      </c>
      <c r="M1873" s="265" t="str">
        <f>작성용!U1870</f>
        <v>2024.09.30</v>
      </c>
      <c r="N1873" s="265">
        <f>작성용!V1870</f>
        <v>45643</v>
      </c>
      <c r="O1873" s="265" t="str">
        <f>작성용!W1870</f>
        <v>보고서제공X</v>
      </c>
      <c r="P1873" s="265" t="str">
        <f>작성용!X1870</f>
        <v>-</v>
      </c>
      <c r="Q1873" s="274" t="str">
        <f>작성용!AD1870</f>
        <v>김에스더</v>
      </c>
      <c r="R1873" s="267">
        <f>작성용!AE1870</f>
        <v>0</v>
      </c>
      <c r="S1873" s="253" t="str">
        <f>작성용!AF1870</f>
        <v>조현우</v>
      </c>
      <c r="T1873" s="268" t="str">
        <f>작성용!AG1870</f>
        <v>-</v>
      </c>
      <c r="U1873" s="268" t="str">
        <f>작성용!AH1870</f>
        <v>-</v>
      </c>
      <c r="V1873" s="252">
        <f>작성용!AA1870</f>
        <v>202411</v>
      </c>
      <c r="W1873" s="253" t="str">
        <f>작성용!AC1870</f>
        <v>[6]기타기관펀드(기초자산)</v>
      </c>
      <c r="X1873" s="253">
        <f>작성용!O1870</f>
        <v>0</v>
      </c>
      <c r="Y1873" s="253">
        <f>작성용!P1870</f>
        <v>0</v>
      </c>
      <c r="Z1873" s="253">
        <f>작성용!Q1870</f>
        <v>0</v>
      </c>
      <c r="AA1873" s="252" t="str">
        <f>작성용!AJ1870</f>
        <v>-</v>
      </c>
      <c r="AB1873" s="252">
        <f>작성용!AB1870</f>
        <v>2</v>
      </c>
    </row>
    <row r="1874" spans="1:28" s="12" customFormat="1" ht="16.5" hidden="1" customHeight="1" x14ac:dyDescent="0.3">
      <c r="A1874" s="54">
        <f>작성용!AL1871</f>
        <v>1870</v>
      </c>
      <c r="B1874" s="264" t="str">
        <f>작성용!AI1871</f>
        <v>-</v>
      </c>
      <c r="C1874" s="252" t="str">
        <f>작성용!AK1871</f>
        <v>기초자산</v>
      </c>
      <c r="D1874" s="265" t="str">
        <f>작성용!T1871</f>
        <v>사립학교교직원연금공단펀드(기초자산)</v>
      </c>
      <c r="E1874" s="253" t="str">
        <f>작성용!B1871</f>
        <v>에이티넘성장투자조합2020</v>
      </c>
      <c r="F1874" s="253" t="str">
        <f>작성용!C1871</f>
        <v>재평가</v>
      </c>
      <c r="G1874" s="253" t="str">
        <f>작성용!D1871</f>
        <v>스카이랩스</v>
      </c>
      <c r="H1874" s="266">
        <f>작성용!E1871</f>
        <v>1345110270691</v>
      </c>
      <c r="I1874" s="253" t="str">
        <f>작성용!F1871</f>
        <v>A07</v>
      </c>
      <c r="J1874" s="253">
        <f>작성용!G1871</f>
        <v>0</v>
      </c>
      <c r="K1874" s="253" t="str">
        <f>작성용!H1871</f>
        <v>-</v>
      </c>
      <c r="L1874" s="253" t="str">
        <f>작성용!N1871</f>
        <v>연말</v>
      </c>
      <c r="M1874" s="265" t="str">
        <f>작성용!U1871</f>
        <v>2024.09.30</v>
      </c>
      <c r="N1874" s="265">
        <f>작성용!V1871</f>
        <v>45643</v>
      </c>
      <c r="O1874" s="265" t="str">
        <f>작성용!W1871</f>
        <v>보고서제공X</v>
      </c>
      <c r="P1874" s="265" t="str">
        <f>작성용!X1871</f>
        <v>-</v>
      </c>
      <c r="Q1874" s="253" t="str">
        <f>작성용!AD1871</f>
        <v>이진주</v>
      </c>
      <c r="R1874" s="267">
        <f>작성용!AE1871</f>
        <v>0.4</v>
      </c>
      <c r="S1874" s="253" t="str">
        <f>작성용!AF1871</f>
        <v>이문수</v>
      </c>
      <c r="T1874" s="268" t="str">
        <f>작성용!AG1871</f>
        <v>-</v>
      </c>
      <c r="U1874" s="268" t="str">
        <f>작성용!AH1871</f>
        <v>-</v>
      </c>
      <c r="V1874" s="252">
        <f>작성용!AA1871</f>
        <v>202411</v>
      </c>
      <c r="W1874" s="253" t="str">
        <f>작성용!AC1871</f>
        <v>[6]기타기관펀드(기초자산)</v>
      </c>
      <c r="X1874" s="253">
        <f>작성용!O1871</f>
        <v>0</v>
      </c>
      <c r="Y1874" s="253">
        <f>작성용!P1871</f>
        <v>0</v>
      </c>
      <c r="Z1874" s="253">
        <f>작성용!Q1871</f>
        <v>0</v>
      </c>
      <c r="AA1874" s="252" t="str">
        <f>작성용!AJ1871</f>
        <v>-</v>
      </c>
      <c r="AB1874" s="252">
        <f>작성용!AB1871</f>
        <v>0</v>
      </c>
    </row>
    <row r="1875" spans="1:28" s="12" customFormat="1" ht="16.5" hidden="1" customHeight="1" x14ac:dyDescent="0.3">
      <c r="A1875" s="54">
        <f>작성용!AL1872</f>
        <v>1871</v>
      </c>
      <c r="B1875" s="264" t="str">
        <f>작성용!AI1872</f>
        <v>-</v>
      </c>
      <c r="C1875" s="252" t="str">
        <f>작성용!AK1872</f>
        <v>기초자산</v>
      </c>
      <c r="D1875" s="265" t="str">
        <f>작성용!T1872</f>
        <v>사립학교교직원연금공단펀드(기초자산)</v>
      </c>
      <c r="E1875" s="253" t="str">
        <f>작성용!B1872</f>
        <v>에이티넘성장투자조합2020</v>
      </c>
      <c r="F1875" s="253" t="str">
        <f>작성용!C1872</f>
        <v>재평가</v>
      </c>
      <c r="G1875" s="253" t="str">
        <f>작성용!D1872</f>
        <v>스탠다임</v>
      </c>
      <c r="H1875" s="266">
        <f>작성용!E1872</f>
        <v>1101115714757</v>
      </c>
      <c r="I1875" s="253" t="str">
        <f>작성용!F1872</f>
        <v>A07</v>
      </c>
      <c r="J1875" s="253">
        <f>작성용!G1872</f>
        <v>3</v>
      </c>
      <c r="K1875" s="253" t="str">
        <f>작성용!H1872</f>
        <v>-</v>
      </c>
      <c r="L1875" s="253" t="str">
        <f>작성용!N1872</f>
        <v>연말</v>
      </c>
      <c r="M1875" s="265" t="str">
        <f>작성용!U1872</f>
        <v>2024.09.30</v>
      </c>
      <c r="N1875" s="265">
        <f>작성용!V1872</f>
        <v>45643</v>
      </c>
      <c r="O1875" s="265" t="str">
        <f>작성용!W1872</f>
        <v>보고서제공X</v>
      </c>
      <c r="P1875" s="265" t="str">
        <f>작성용!X1872</f>
        <v>-</v>
      </c>
      <c r="Q1875" s="253" t="str">
        <f>작성용!AD1872</f>
        <v>이상민</v>
      </c>
      <c r="R1875" s="267">
        <f>작성용!AE1872</f>
        <v>0</v>
      </c>
      <c r="S1875" s="253" t="str">
        <f>작성용!AF1872</f>
        <v>조현우</v>
      </c>
      <c r="T1875" s="268" t="str">
        <f>작성용!AG1872</f>
        <v>-</v>
      </c>
      <c r="U1875" s="268" t="str">
        <f>작성용!AH1872</f>
        <v>-</v>
      </c>
      <c r="V1875" s="252">
        <f>작성용!AA1872</f>
        <v>202411</v>
      </c>
      <c r="W1875" s="253" t="str">
        <f>작성용!AC1872</f>
        <v>[6]기타기관펀드(기초자산)</v>
      </c>
      <c r="X1875" s="253">
        <f>작성용!O1872</f>
        <v>0</v>
      </c>
      <c r="Y1875" s="253">
        <f>작성용!P1872</f>
        <v>0</v>
      </c>
      <c r="Z1875" s="253">
        <f>작성용!Q1872</f>
        <v>0</v>
      </c>
      <c r="AA1875" s="252" t="str">
        <f>작성용!AJ1872</f>
        <v>-</v>
      </c>
      <c r="AB1875" s="252">
        <f>작성용!AB1872</f>
        <v>0</v>
      </c>
    </row>
    <row r="1876" spans="1:28" s="12" customFormat="1" ht="16.5" hidden="1" customHeight="1" x14ac:dyDescent="0.3">
      <c r="A1876" s="54">
        <f>작성용!AL1873</f>
        <v>1872</v>
      </c>
      <c r="B1876" s="264" t="str">
        <f>작성용!AI1873</f>
        <v>24년평가대상</v>
      </c>
      <c r="C1876" s="252" t="str">
        <f>작성용!AK1873</f>
        <v>기초자산</v>
      </c>
      <c r="D1876" s="265" t="str">
        <f>작성용!T1873</f>
        <v>사립학교교직원연금공단펀드(기초자산)</v>
      </c>
      <c r="E1876" s="253" t="str">
        <f>작성용!B1873</f>
        <v>에이티넘성장투자조합2020</v>
      </c>
      <c r="F1876" s="253" t="str">
        <f>작성용!C1873</f>
        <v>재평가</v>
      </c>
      <c r="G1876" s="253" t="str">
        <f>작성용!D1873</f>
        <v>심플렉스</v>
      </c>
      <c r="H1876" s="266">
        <f>작성용!E1873</f>
        <v>1311110492931</v>
      </c>
      <c r="I1876" s="253" t="str">
        <f>작성용!F1873</f>
        <v>A07</v>
      </c>
      <c r="J1876" s="253">
        <f>작성용!G1873</f>
        <v>0</v>
      </c>
      <c r="K1876" s="253" t="str">
        <f>작성용!H1873</f>
        <v>-</v>
      </c>
      <c r="L1876" s="253" t="str">
        <f>작성용!N1873</f>
        <v>연말</v>
      </c>
      <c r="M1876" s="265" t="str">
        <f>작성용!U1873</f>
        <v>2024.09.30</v>
      </c>
      <c r="N1876" s="265">
        <f>작성용!V1873</f>
        <v>45643</v>
      </c>
      <c r="O1876" s="265" t="str">
        <f>작성용!W1873</f>
        <v>보고서제공X</v>
      </c>
      <c r="P1876" s="265" t="str">
        <f>작성용!X1873</f>
        <v>-</v>
      </c>
      <c r="Q1876" s="258" t="str">
        <f>작성용!AD1873</f>
        <v>오영석</v>
      </c>
      <c r="R1876" s="267">
        <f>작성용!AE1873</f>
        <v>0</v>
      </c>
      <c r="S1876" s="253" t="str">
        <f>작성용!AF1873</f>
        <v>고명주</v>
      </c>
      <c r="T1876" s="268" t="str">
        <f>작성용!AG1873</f>
        <v>-</v>
      </c>
      <c r="U1876" s="268" t="str">
        <f>작성용!AH1873</f>
        <v>-</v>
      </c>
      <c r="V1876" s="252">
        <f>작성용!AA1873</f>
        <v>202411</v>
      </c>
      <c r="W1876" s="253" t="str">
        <f>작성용!AC1873</f>
        <v>[6]기타기관펀드(기초자산)</v>
      </c>
      <c r="X1876" s="253">
        <f>작성용!O1873</f>
        <v>0</v>
      </c>
      <c r="Y1876" s="253">
        <f>작성용!P1873</f>
        <v>0</v>
      </c>
      <c r="Z1876" s="253">
        <f>작성용!Q1873</f>
        <v>0</v>
      </c>
      <c r="AA1876" s="252" t="str">
        <f>작성용!AJ1873</f>
        <v>-</v>
      </c>
      <c r="AB1876" s="252">
        <f>작성용!AB1873</f>
        <v>0</v>
      </c>
    </row>
    <row r="1877" spans="1:28" s="12" customFormat="1" ht="16.5" hidden="1" customHeight="1" x14ac:dyDescent="0.3">
      <c r="A1877" s="54">
        <f>작성용!AL1874</f>
        <v>1873</v>
      </c>
      <c r="B1877" s="264" t="str">
        <f>작성용!AI1874</f>
        <v>-</v>
      </c>
      <c r="C1877" s="252" t="str">
        <f>작성용!AK1874</f>
        <v>기초자산</v>
      </c>
      <c r="D1877" s="265" t="str">
        <f>작성용!T1874</f>
        <v>사립학교교직원연금공단펀드(기초자산)</v>
      </c>
      <c r="E1877" s="253" t="str">
        <f>작성용!B1874</f>
        <v>에이티넘성장투자조합2020</v>
      </c>
      <c r="F1877" s="253" t="str">
        <f>작성용!C1874</f>
        <v>재평가</v>
      </c>
      <c r="G1877" s="253" t="str">
        <f>작성용!D1874</f>
        <v>씨메스</v>
      </c>
      <c r="H1877" s="266">
        <f>작성용!E1874</f>
        <v>1101115501550</v>
      </c>
      <c r="I1877" s="253" t="str">
        <f>작성용!F1874</f>
        <v>A07</v>
      </c>
      <c r="J1877" s="253">
        <f>작성용!G1874</f>
        <v>0</v>
      </c>
      <c r="K1877" s="253" t="str">
        <f>작성용!H1874</f>
        <v>-</v>
      </c>
      <c r="L1877" s="253" t="str">
        <f>작성용!N1874</f>
        <v>연말</v>
      </c>
      <c r="M1877" s="265" t="str">
        <f>작성용!U1874</f>
        <v>2024.09.30</v>
      </c>
      <c r="N1877" s="265">
        <f>작성용!V1874</f>
        <v>45643</v>
      </c>
      <c r="O1877" s="265" t="str">
        <f>작성용!W1874</f>
        <v>보고서제공X</v>
      </c>
      <c r="P1877" s="265" t="str">
        <f>작성용!X1874</f>
        <v>-</v>
      </c>
      <c r="Q1877" s="253" t="str">
        <f>작성용!AD1874</f>
        <v>정재형</v>
      </c>
      <c r="R1877" s="267">
        <f>작성용!AE1874</f>
        <v>0</v>
      </c>
      <c r="S1877" s="253" t="str">
        <f>작성용!AF1874</f>
        <v>정재형</v>
      </c>
      <c r="T1877" s="268" t="str">
        <f>작성용!AG1874</f>
        <v>-</v>
      </c>
      <c r="U1877" s="268" t="str">
        <f>작성용!AH1874</f>
        <v>-</v>
      </c>
      <c r="V1877" s="252">
        <f>작성용!AA1874</f>
        <v>202411</v>
      </c>
      <c r="W1877" s="253" t="str">
        <f>작성용!AC1874</f>
        <v>[6]기타기관펀드(기초자산)</v>
      </c>
      <c r="X1877" s="253">
        <f>작성용!O1874</f>
        <v>0</v>
      </c>
      <c r="Y1877" s="253">
        <f>작성용!P1874</f>
        <v>0</v>
      </c>
      <c r="Z1877" s="253">
        <f>작성용!Q1874</f>
        <v>0</v>
      </c>
      <c r="AA1877" s="252" t="str">
        <f>작성용!AJ1874</f>
        <v>-</v>
      </c>
      <c r="AB1877" s="252">
        <f>작성용!AB1874</f>
        <v>0</v>
      </c>
    </row>
    <row r="1878" spans="1:28" s="12" customFormat="1" ht="16.5" hidden="1" customHeight="1" x14ac:dyDescent="0.3">
      <c r="A1878" s="54">
        <f>작성용!AL1875</f>
        <v>1874</v>
      </c>
      <c r="B1878" s="264" t="str">
        <f>작성용!AI1875</f>
        <v>-</v>
      </c>
      <c r="C1878" s="252" t="str">
        <f>작성용!AK1875</f>
        <v>기초자산</v>
      </c>
      <c r="D1878" s="265" t="str">
        <f>작성용!T1875</f>
        <v>사립학교교직원연금공단펀드(기초자산)</v>
      </c>
      <c r="E1878" s="253" t="str">
        <f>작성용!B1875</f>
        <v>에이티넘성장투자조합2020</v>
      </c>
      <c r="F1878" s="253" t="str">
        <f>작성용!C1875</f>
        <v>재평가</v>
      </c>
      <c r="G1878" s="253" t="str">
        <f>작성용!D1875</f>
        <v>무무즈(구,씨엠아이파트너스)</v>
      </c>
      <c r="H1878" s="266">
        <f>작성용!E1875</f>
        <v>1101115812288</v>
      </c>
      <c r="I1878" s="253" t="str">
        <f>작성용!F1875</f>
        <v>A01</v>
      </c>
      <c r="J1878" s="253">
        <f>작성용!G1875</f>
        <v>0</v>
      </c>
      <c r="K1878" s="253" t="str">
        <f>작성용!H1875</f>
        <v>-</v>
      </c>
      <c r="L1878" s="253" t="str">
        <f>작성용!N1875</f>
        <v>연말</v>
      </c>
      <c r="M1878" s="265" t="str">
        <f>작성용!U1875</f>
        <v>2024.09.30</v>
      </c>
      <c r="N1878" s="265">
        <f>작성용!V1875</f>
        <v>45643</v>
      </c>
      <c r="O1878" s="265" t="str">
        <f>작성용!W1875</f>
        <v>보고서제공X</v>
      </c>
      <c r="P1878" s="265" t="str">
        <f>작성용!X1875</f>
        <v>-</v>
      </c>
      <c r="Q1878" s="253" t="str">
        <f>작성용!AD1875</f>
        <v>김예림</v>
      </c>
      <c r="R1878" s="267">
        <f>작성용!AE1875</f>
        <v>0</v>
      </c>
      <c r="S1878" s="253" t="str">
        <f>작성용!AF1875</f>
        <v>김예림</v>
      </c>
      <c r="T1878" s="268" t="str">
        <f>작성용!AG1875</f>
        <v>-</v>
      </c>
      <c r="U1878" s="268" t="str">
        <f>작성용!AH1875</f>
        <v>-</v>
      </c>
      <c r="V1878" s="252">
        <f>작성용!AA1875</f>
        <v>202411</v>
      </c>
      <c r="W1878" s="253" t="str">
        <f>작성용!AC1875</f>
        <v>[6]기타기관펀드(기초자산)</v>
      </c>
      <c r="X1878" s="253">
        <f>작성용!O1875</f>
        <v>0</v>
      </c>
      <c r="Y1878" s="253">
        <f>작성용!P1875</f>
        <v>0</v>
      </c>
      <c r="Z1878" s="253">
        <f>작성용!Q1875</f>
        <v>0</v>
      </c>
      <c r="AA1878" s="252" t="str">
        <f>작성용!AJ1875</f>
        <v>-</v>
      </c>
      <c r="AB1878" s="252">
        <f>작성용!AB1875</f>
        <v>0</v>
      </c>
    </row>
    <row r="1879" spans="1:28" s="12" customFormat="1" ht="16.5" hidden="1" customHeight="1" x14ac:dyDescent="0.3">
      <c r="A1879" s="54">
        <f>작성용!AL1876</f>
        <v>1875</v>
      </c>
      <c r="B1879" s="264" t="str">
        <f>작성용!AI1876</f>
        <v>-</v>
      </c>
      <c r="C1879" s="252" t="str">
        <f>작성용!AK1876</f>
        <v>기초자산</v>
      </c>
      <c r="D1879" s="265" t="str">
        <f>작성용!T1876</f>
        <v>사립학교교직원연금공단펀드(기초자산)</v>
      </c>
      <c r="E1879" s="253" t="str">
        <f>작성용!B1876</f>
        <v>에이티넘성장투자조합2020</v>
      </c>
      <c r="F1879" s="253" t="str">
        <f>작성용!C1876</f>
        <v>재평가</v>
      </c>
      <c r="G1879" s="253" t="str">
        <f>작성용!D1876</f>
        <v>무무즈(구,씨엠아이파트너스)</v>
      </c>
      <c r="H1879" s="266">
        <f>작성용!E1876</f>
        <v>1101115812288</v>
      </c>
      <c r="I1879" s="253" t="str">
        <f>작성용!F1876</f>
        <v>A05</v>
      </c>
      <c r="J1879" s="253">
        <f>작성용!G1876</f>
        <v>1</v>
      </c>
      <c r="K1879" s="253" t="str">
        <f>작성용!H1876</f>
        <v>-</v>
      </c>
      <c r="L1879" s="253" t="str">
        <f>작성용!N1876</f>
        <v>연말</v>
      </c>
      <c r="M1879" s="265" t="str">
        <f>작성용!U1876</f>
        <v>2024.09.30</v>
      </c>
      <c r="N1879" s="265">
        <f>작성용!V1876</f>
        <v>45643</v>
      </c>
      <c r="O1879" s="265" t="str">
        <f>작성용!W1876</f>
        <v>보고서제공X</v>
      </c>
      <c r="P1879" s="265" t="str">
        <f>작성용!X1876</f>
        <v>-</v>
      </c>
      <c r="Q1879" s="253" t="str">
        <f>작성용!AD1876</f>
        <v>김예림</v>
      </c>
      <c r="R1879" s="267">
        <f>작성용!AE1876</f>
        <v>0</v>
      </c>
      <c r="S1879" s="253" t="str">
        <f>작성용!AF1876</f>
        <v>김예림</v>
      </c>
      <c r="T1879" s="268" t="str">
        <f>작성용!AG1876</f>
        <v>-</v>
      </c>
      <c r="U1879" s="268" t="str">
        <f>작성용!AH1876</f>
        <v>-</v>
      </c>
      <c r="V1879" s="252">
        <f>작성용!AA1876</f>
        <v>202411</v>
      </c>
      <c r="W1879" s="253" t="str">
        <f>작성용!AC1876</f>
        <v>[6]기타기관펀드(기초자산)</v>
      </c>
      <c r="X1879" s="253">
        <f>작성용!O1876</f>
        <v>0</v>
      </c>
      <c r="Y1879" s="253">
        <f>작성용!P1876</f>
        <v>0</v>
      </c>
      <c r="Z1879" s="253">
        <f>작성용!Q1876</f>
        <v>0</v>
      </c>
      <c r="AA1879" s="252" t="str">
        <f>작성용!AJ1876</f>
        <v>-</v>
      </c>
      <c r="AB1879" s="252">
        <f>작성용!AB1876</f>
        <v>0</v>
      </c>
    </row>
    <row r="1880" spans="1:28" s="12" customFormat="1" ht="16.5" hidden="1" customHeight="1" x14ac:dyDescent="0.3">
      <c r="A1880" s="54">
        <f>작성용!AL1877</f>
        <v>1876</v>
      </c>
      <c r="B1880" s="264" t="str">
        <f>작성용!AI1877</f>
        <v>-</v>
      </c>
      <c r="C1880" s="252" t="str">
        <f>작성용!AK1877</f>
        <v>기초자산</v>
      </c>
      <c r="D1880" s="265" t="str">
        <f>작성용!T1877</f>
        <v>사립학교교직원연금공단펀드(기초자산)</v>
      </c>
      <c r="E1880" s="253" t="str">
        <f>작성용!B1877</f>
        <v>에이티넘성장투자조합2020</v>
      </c>
      <c r="F1880" s="253" t="str">
        <f>작성용!C1877</f>
        <v>재평가</v>
      </c>
      <c r="G1880" s="253" t="str">
        <f>작성용!D1877</f>
        <v>무무즈(구,씨엠아이파트너스)</v>
      </c>
      <c r="H1880" s="266">
        <f>작성용!E1877</f>
        <v>1101115812288</v>
      </c>
      <c r="I1880" s="253" t="str">
        <f>작성용!F1877</f>
        <v>A07</v>
      </c>
      <c r="J1880" s="253">
        <f>작성용!G1877</f>
        <v>1</v>
      </c>
      <c r="K1880" s="253" t="str">
        <f>작성용!H1877</f>
        <v>-</v>
      </c>
      <c r="L1880" s="253" t="str">
        <f>작성용!N1877</f>
        <v>연말</v>
      </c>
      <c r="M1880" s="265" t="str">
        <f>작성용!U1877</f>
        <v>2024.09.30</v>
      </c>
      <c r="N1880" s="265">
        <f>작성용!V1877</f>
        <v>45643</v>
      </c>
      <c r="O1880" s="265" t="str">
        <f>작성용!W1877</f>
        <v>보고서제공X</v>
      </c>
      <c r="P1880" s="265" t="str">
        <f>작성용!X1877</f>
        <v>-</v>
      </c>
      <c r="Q1880" s="253" t="str">
        <f>작성용!AD1877</f>
        <v>김예림</v>
      </c>
      <c r="R1880" s="267">
        <f>작성용!AE1877</f>
        <v>0</v>
      </c>
      <c r="S1880" s="253" t="str">
        <f>작성용!AF1877</f>
        <v>김예림</v>
      </c>
      <c r="T1880" s="268" t="str">
        <f>작성용!AG1877</f>
        <v>-</v>
      </c>
      <c r="U1880" s="268" t="str">
        <f>작성용!AH1877</f>
        <v>-</v>
      </c>
      <c r="V1880" s="252">
        <f>작성용!AA1877</f>
        <v>202411</v>
      </c>
      <c r="W1880" s="253" t="str">
        <f>작성용!AC1877</f>
        <v>[6]기타기관펀드(기초자산)</v>
      </c>
      <c r="X1880" s="253">
        <f>작성용!O1877</f>
        <v>0</v>
      </c>
      <c r="Y1880" s="253">
        <f>작성용!P1877</f>
        <v>0</v>
      </c>
      <c r="Z1880" s="253">
        <f>작성용!Q1877</f>
        <v>0</v>
      </c>
      <c r="AA1880" s="252" t="str">
        <f>작성용!AJ1877</f>
        <v>-</v>
      </c>
      <c r="AB1880" s="252">
        <f>작성용!AB1877</f>
        <v>0</v>
      </c>
    </row>
    <row r="1881" spans="1:28" s="12" customFormat="1" ht="16.5" hidden="1" customHeight="1" x14ac:dyDescent="0.3">
      <c r="A1881" s="54">
        <f>작성용!AL1878</f>
        <v>1877</v>
      </c>
      <c r="B1881" s="264" t="str">
        <f>작성용!AI1878</f>
        <v>-</v>
      </c>
      <c r="C1881" s="252" t="str">
        <f>작성용!AK1878</f>
        <v>기초자산</v>
      </c>
      <c r="D1881" s="265" t="str">
        <f>작성용!T1878</f>
        <v>사립학교교직원연금공단펀드(기초자산)</v>
      </c>
      <c r="E1881" s="253" t="str">
        <f>작성용!B1878</f>
        <v>에이티넘성장투자조합2020</v>
      </c>
      <c r="F1881" s="253" t="str">
        <f>작성용!C1878</f>
        <v>재평가</v>
      </c>
      <c r="G1881" s="253" t="str">
        <f>작성용!D1878</f>
        <v>아이랩</v>
      </c>
      <c r="H1881" s="266">
        <f>작성용!E1878</f>
        <v>1211110325928</v>
      </c>
      <c r="I1881" s="253" t="str">
        <f>작성용!F1878</f>
        <v>A07</v>
      </c>
      <c r="J1881" s="253">
        <f>작성용!G1878</f>
        <v>0</v>
      </c>
      <c r="K1881" s="253" t="str">
        <f>작성용!H1878</f>
        <v>-</v>
      </c>
      <c r="L1881" s="253" t="str">
        <f>작성용!N1878</f>
        <v>연말</v>
      </c>
      <c r="M1881" s="265" t="str">
        <f>작성용!U1878</f>
        <v>2024.09.30</v>
      </c>
      <c r="N1881" s="265">
        <f>작성용!V1878</f>
        <v>45643</v>
      </c>
      <c r="O1881" s="265" t="str">
        <f>작성용!W1878</f>
        <v>보고서제공X</v>
      </c>
      <c r="P1881" s="265" t="str">
        <f>작성용!X1878</f>
        <v>-</v>
      </c>
      <c r="Q1881" s="253" t="str">
        <f>작성용!AD1878</f>
        <v>최수민</v>
      </c>
      <c r="R1881" s="267">
        <f>작성용!AE1878</f>
        <v>0.4</v>
      </c>
      <c r="S1881" s="253" t="str">
        <f>작성용!AF1878</f>
        <v>고명주</v>
      </c>
      <c r="T1881" s="268" t="str">
        <f>작성용!AG1878</f>
        <v>-</v>
      </c>
      <c r="U1881" s="268" t="str">
        <f>작성용!AH1878</f>
        <v>-</v>
      </c>
      <c r="V1881" s="252">
        <f>작성용!AA1878</f>
        <v>202411</v>
      </c>
      <c r="W1881" s="253" t="str">
        <f>작성용!AC1878</f>
        <v>[6]기타기관펀드(기초자산)</v>
      </c>
      <c r="X1881" s="253">
        <f>작성용!O1878</f>
        <v>0</v>
      </c>
      <c r="Y1881" s="253">
        <f>작성용!P1878</f>
        <v>0</v>
      </c>
      <c r="Z1881" s="253">
        <f>작성용!Q1878</f>
        <v>0</v>
      </c>
      <c r="AA1881" s="252" t="str">
        <f>작성용!AJ1878</f>
        <v>-</v>
      </c>
      <c r="AB1881" s="252">
        <f>작성용!AB1878</f>
        <v>0</v>
      </c>
    </row>
    <row r="1882" spans="1:28" s="12" customFormat="1" ht="16.5" customHeight="1" x14ac:dyDescent="0.3">
      <c r="A1882" s="54">
        <f>작성용!AL1217</f>
        <v>1216</v>
      </c>
      <c r="B1882" s="55" t="str">
        <f>작성용!AI1217</f>
        <v>-</v>
      </c>
      <c r="C1882" s="56" t="str">
        <f>작성용!AK1217</f>
        <v>개별종목</v>
      </c>
      <c r="D1882" s="57">
        <f>작성용!T1217</f>
        <v>45587</v>
      </c>
      <c r="E1882" s="58" t="str">
        <f>작성용!B1217</f>
        <v>에너지인프라자산운용</v>
      </c>
      <c r="F1882" s="58" t="str">
        <f>작성용!C1217</f>
        <v>재평가</v>
      </c>
      <c r="G1882" s="58" t="str">
        <f>작성용!D1217</f>
        <v>노타</v>
      </c>
      <c r="H1882" s="59">
        <f>작성용!E1217</f>
        <v>1601110397409</v>
      </c>
      <c r="I1882" s="58" t="str">
        <f>작성용!F1217</f>
        <v>A07</v>
      </c>
      <c r="J1882" s="58">
        <f>작성용!G1217</f>
        <v>77</v>
      </c>
      <c r="K1882" s="58" t="str">
        <f>작성용!H1217</f>
        <v>-</v>
      </c>
      <c r="L1882" s="58" t="str">
        <f>작성용!N1217</f>
        <v>미정</v>
      </c>
      <c r="M1882" s="57" t="str">
        <f>작성용!U1217</f>
        <v>2024.12.31</v>
      </c>
      <c r="N1882" s="57">
        <f>작성용!V1217</f>
        <v>45646</v>
      </c>
      <c r="O1882" s="57">
        <f>작성용!W1217</f>
        <v>45668</v>
      </c>
      <c r="P1882" s="57" t="str">
        <f>작성용!X1217</f>
        <v>-</v>
      </c>
      <c r="Q1882" s="58" t="str">
        <f>작성용!AD1217</f>
        <v>채동우</v>
      </c>
      <c r="R1882" s="60">
        <f>작성용!AE1217</f>
        <v>1</v>
      </c>
      <c r="S1882" s="58" t="str">
        <f>작성용!AF1217</f>
        <v>채동우</v>
      </c>
      <c r="T1882" s="61" t="str">
        <f>작성용!AG1217</f>
        <v>김수현</v>
      </c>
      <c r="U1882" s="61" t="str">
        <f>작성용!AH1217</f>
        <v>김수현</v>
      </c>
      <c r="V1882" s="56">
        <f>작성용!AA1217</f>
        <v>202412</v>
      </c>
      <c r="W1882" s="58" t="str">
        <f>작성용!AC1217</f>
        <v>[Y]금융기관</v>
      </c>
      <c r="X1882" s="58" t="str">
        <f>작성용!O1217</f>
        <v>홍채린매니저</v>
      </c>
      <c r="Y1882" s="58" t="str">
        <f>작성용!P1217</f>
        <v>02-3775-9515, 010-2896-5400</v>
      </c>
      <c r="Z1882" s="58" t="str">
        <f>작성용!Q1217</f>
        <v>chaerin@miraeasset.com</v>
      </c>
      <c r="AA1882" s="56" t="str">
        <f>작성용!AJ1217</f>
        <v>회계반영</v>
      </c>
      <c r="AB1882" s="56">
        <f>작성용!AB1217</f>
        <v>0</v>
      </c>
    </row>
    <row r="1883" spans="1:28" s="12" customFormat="1" ht="16.5" customHeight="1" x14ac:dyDescent="0.3">
      <c r="A1883" s="54">
        <f>작성용!AL1221</f>
        <v>1220</v>
      </c>
      <c r="B1883" s="55" t="str">
        <f>작성용!AI1221</f>
        <v>-</v>
      </c>
      <c r="C1883" s="56" t="str">
        <f>작성용!AK1221</f>
        <v>개별종목</v>
      </c>
      <c r="D1883" s="57">
        <f>작성용!T1221</f>
        <v>45587</v>
      </c>
      <c r="E1883" s="58" t="str">
        <f>작성용!B1221</f>
        <v>에너지인프라자산운용</v>
      </c>
      <c r="F1883" s="58" t="str">
        <f>작성용!C1221</f>
        <v>재평가</v>
      </c>
      <c r="G1883" s="58" t="str">
        <f>작성용!D1221</f>
        <v>노타</v>
      </c>
      <c r="H1883" s="59">
        <f>작성용!E1221</f>
        <v>1601110397409</v>
      </c>
      <c r="I1883" s="58" t="str">
        <f>작성용!F1221</f>
        <v>A07</v>
      </c>
      <c r="J1883" s="58">
        <f>작성용!G1221</f>
        <v>771</v>
      </c>
      <c r="K1883" s="58" t="str">
        <f>작성용!H1221</f>
        <v>-</v>
      </c>
      <c r="L1883" s="58" t="str">
        <f>작성용!N1221</f>
        <v>미정</v>
      </c>
      <c r="M1883" s="57" t="str">
        <f>작성용!U1221</f>
        <v>2024.12.31</v>
      </c>
      <c r="N1883" s="57">
        <f>작성용!V1221</f>
        <v>45646</v>
      </c>
      <c r="O1883" s="57">
        <f>작성용!W1221</f>
        <v>45668</v>
      </c>
      <c r="P1883" s="57" t="str">
        <f>작성용!X1221</f>
        <v>-</v>
      </c>
      <c r="Q1883" s="58" t="str">
        <f>작성용!AD1221</f>
        <v>채동우</v>
      </c>
      <c r="R1883" s="60">
        <f>작성용!AE1221</f>
        <v>0</v>
      </c>
      <c r="S1883" s="58" t="str">
        <f>작성용!AF1221</f>
        <v>채동우</v>
      </c>
      <c r="T1883" s="61" t="str">
        <f>작성용!AG1221</f>
        <v>김수현</v>
      </c>
      <c r="U1883" s="61" t="str">
        <f>작성용!AH1221</f>
        <v>김수현</v>
      </c>
      <c r="V1883" s="56">
        <f>작성용!AA1221</f>
        <v>202412</v>
      </c>
      <c r="W1883" s="58" t="str">
        <f>작성용!AC1221</f>
        <v>[Y]금융기관</v>
      </c>
      <c r="X1883" s="58" t="str">
        <f>작성용!O1221</f>
        <v>홍채린매니저</v>
      </c>
      <c r="Y1883" s="58" t="str">
        <f>작성용!P1221</f>
        <v>02-3775-9515, 010-2896-5400</v>
      </c>
      <c r="Z1883" s="58" t="str">
        <f>작성용!Q1221</f>
        <v>chaerin@miraeasset.com</v>
      </c>
      <c r="AA1883" s="56" t="str">
        <f>작성용!AJ1221</f>
        <v>회계반영</v>
      </c>
      <c r="AB1883" s="56">
        <f>작성용!AB1221</f>
        <v>0</v>
      </c>
    </row>
    <row r="1884" spans="1:28" s="12" customFormat="1" ht="16.5" customHeight="1" x14ac:dyDescent="0.3">
      <c r="A1884" s="54">
        <f>작성용!AL1226</f>
        <v>1225</v>
      </c>
      <c r="B1884" s="55" t="str">
        <f>작성용!AI1226</f>
        <v>-</v>
      </c>
      <c r="C1884" s="56" t="str">
        <f>작성용!AK1226</f>
        <v>개별종목</v>
      </c>
      <c r="D1884" s="57">
        <f>작성용!T1226</f>
        <v>45587</v>
      </c>
      <c r="E1884" s="58" t="str">
        <f>작성용!B1226</f>
        <v>에너지인프라자산운용</v>
      </c>
      <c r="F1884" s="58" t="str">
        <f>작성용!C1226</f>
        <v>신규</v>
      </c>
      <c r="G1884" s="58" t="str">
        <f>작성용!D1226</f>
        <v>뷰온</v>
      </c>
      <c r="H1884" s="59">
        <f>작성용!E1226</f>
        <v>1341110497855</v>
      </c>
      <c r="I1884" s="58" t="str">
        <f>작성용!F1226</f>
        <v>A07</v>
      </c>
      <c r="J1884" s="58">
        <f>작성용!G1226</f>
        <v>77</v>
      </c>
      <c r="K1884" s="58" t="str">
        <f>작성용!H1226</f>
        <v>-</v>
      </c>
      <c r="L1884" s="58" t="str">
        <f>작성용!N1226</f>
        <v>미정</v>
      </c>
      <c r="M1884" s="57" t="str">
        <f>작성용!U1226</f>
        <v>2024.12.31</v>
      </c>
      <c r="N1884" s="57">
        <f>작성용!V1226</f>
        <v>45646</v>
      </c>
      <c r="O1884" s="57">
        <f>작성용!W1226</f>
        <v>45668</v>
      </c>
      <c r="P1884" s="57" t="str">
        <f>작성용!X1226</f>
        <v>-</v>
      </c>
      <c r="Q1884" s="58" t="str">
        <f>작성용!AD1226</f>
        <v>채동우</v>
      </c>
      <c r="R1884" s="60">
        <f>작성용!AE1226</f>
        <v>1</v>
      </c>
      <c r="S1884" s="58" t="str">
        <f>작성용!AF1226</f>
        <v>채동우</v>
      </c>
      <c r="T1884" s="61" t="str">
        <f>작성용!AG1226</f>
        <v>김수현</v>
      </c>
      <c r="U1884" s="61" t="str">
        <f>작성용!AH1226</f>
        <v>김수현</v>
      </c>
      <c r="V1884" s="56">
        <f>작성용!AA1226</f>
        <v>202412</v>
      </c>
      <c r="W1884" s="58" t="str">
        <f>작성용!AC1226</f>
        <v>[Y]금융기관</v>
      </c>
      <c r="X1884" s="58" t="str">
        <f>작성용!O1226</f>
        <v>홍채린매니저</v>
      </c>
      <c r="Y1884" s="58" t="str">
        <f>작성용!P1226</f>
        <v>02-3775-9515, 010-2896-5400</v>
      </c>
      <c r="Z1884" s="58" t="str">
        <f>작성용!Q1226</f>
        <v>chaerin@miraeasset.com</v>
      </c>
      <c r="AA1884" s="56" t="str">
        <f>작성용!AJ1226</f>
        <v>회계반영</v>
      </c>
      <c r="AB1884" s="56">
        <f>작성용!AB1226</f>
        <v>0</v>
      </c>
    </row>
    <row r="1885" spans="1:28" s="12" customFormat="1" ht="16.5" hidden="1" customHeight="1" x14ac:dyDescent="0.3">
      <c r="A1885" s="54">
        <f>작성용!AL1882</f>
        <v>1881</v>
      </c>
      <c r="B1885" s="264" t="str">
        <f>작성용!AI1882</f>
        <v>-</v>
      </c>
      <c r="C1885" s="252" t="str">
        <f>작성용!AK1882</f>
        <v>기초자산</v>
      </c>
      <c r="D1885" s="265" t="str">
        <f>작성용!T1882</f>
        <v>사립학교교직원연금공단펀드(기초자산)</v>
      </c>
      <c r="E1885" s="253" t="str">
        <f>작성용!B1882</f>
        <v>에이티넘성장투자조합2020</v>
      </c>
      <c r="F1885" s="253" t="str">
        <f>작성용!C1882</f>
        <v>재평가</v>
      </c>
      <c r="G1885" s="253" t="str">
        <f>작성용!D1882</f>
        <v>아이지에이웍스</v>
      </c>
      <c r="H1885" s="266">
        <f>작성용!E1882</f>
        <v>1101113585704</v>
      </c>
      <c r="I1885" s="253" t="str">
        <f>작성용!F1882</f>
        <v>A01</v>
      </c>
      <c r="J1885" s="253">
        <f>작성용!G1882</f>
        <v>0</v>
      </c>
      <c r="K1885" s="253" t="str">
        <f>작성용!H1882</f>
        <v>-</v>
      </c>
      <c r="L1885" s="253" t="str">
        <f>작성용!N1882</f>
        <v>연말</v>
      </c>
      <c r="M1885" s="265" t="str">
        <f>작성용!U1882</f>
        <v>2024.09.30</v>
      </c>
      <c r="N1885" s="265">
        <f>작성용!V1882</f>
        <v>45643</v>
      </c>
      <c r="O1885" s="265" t="str">
        <f>작성용!W1882</f>
        <v>보고서제공X</v>
      </c>
      <c r="P1885" s="265" t="str">
        <f>작성용!X1882</f>
        <v>-</v>
      </c>
      <c r="Q1885" s="253" t="str">
        <f>작성용!AD1882</f>
        <v>정재형</v>
      </c>
      <c r="R1885" s="267">
        <f>작성용!AE1882</f>
        <v>0</v>
      </c>
      <c r="S1885" s="253" t="str">
        <f>작성용!AF1882</f>
        <v>정재형</v>
      </c>
      <c r="T1885" s="268" t="str">
        <f>작성용!AG1882</f>
        <v>-</v>
      </c>
      <c r="U1885" s="268" t="str">
        <f>작성용!AH1882</f>
        <v>-</v>
      </c>
      <c r="V1885" s="252">
        <f>작성용!AA1882</f>
        <v>202411</v>
      </c>
      <c r="W1885" s="253" t="str">
        <f>작성용!AC1882</f>
        <v>[6]기타기관펀드(기초자산)</v>
      </c>
      <c r="X1885" s="253">
        <f>작성용!O1882</f>
        <v>0</v>
      </c>
      <c r="Y1885" s="253">
        <f>작성용!P1882</f>
        <v>0</v>
      </c>
      <c r="Z1885" s="253">
        <f>작성용!Q1882</f>
        <v>0</v>
      </c>
      <c r="AA1885" s="252" t="str">
        <f>작성용!AJ1882</f>
        <v>-</v>
      </c>
      <c r="AB1885" s="252">
        <f>작성용!AB1882</f>
        <v>0</v>
      </c>
    </row>
    <row r="1886" spans="1:28" s="12" customFormat="1" ht="16.5" hidden="1" customHeight="1" x14ac:dyDescent="0.3">
      <c r="A1886" s="54">
        <f>작성용!AL1883</f>
        <v>1882</v>
      </c>
      <c r="B1886" s="264" t="str">
        <f>작성용!AI1883</f>
        <v>24년평가대상</v>
      </c>
      <c r="C1886" s="252" t="str">
        <f>작성용!AK1883</f>
        <v>기초자산</v>
      </c>
      <c r="D1886" s="265" t="str">
        <f>작성용!T1883</f>
        <v>사립학교교직원연금공단펀드(기초자산)</v>
      </c>
      <c r="E1886" s="253" t="str">
        <f>작성용!B1883</f>
        <v>에이티넘성장투자조합2020</v>
      </c>
      <c r="F1886" s="253" t="str">
        <f>작성용!C1883</f>
        <v>재평가</v>
      </c>
      <c r="G1886" s="253" t="str">
        <f>작성용!D1883</f>
        <v>에스그래핀</v>
      </c>
      <c r="H1886" s="266">
        <f>작성용!E1883</f>
        <v>1101117492492</v>
      </c>
      <c r="I1886" s="253" t="str">
        <f>작성용!F1883</f>
        <v>A07</v>
      </c>
      <c r="J1886" s="253">
        <f>작성용!G1883</f>
        <v>0</v>
      </c>
      <c r="K1886" s="253" t="str">
        <f>작성용!H1883</f>
        <v>-</v>
      </c>
      <c r="L1886" s="253" t="str">
        <f>작성용!N1883</f>
        <v>연말</v>
      </c>
      <c r="M1886" s="265" t="str">
        <f>작성용!U1883</f>
        <v>2024.09.30</v>
      </c>
      <c r="N1886" s="265">
        <f>작성용!V1883</f>
        <v>45643</v>
      </c>
      <c r="O1886" s="265" t="str">
        <f>작성용!W1883</f>
        <v>보고서제공X</v>
      </c>
      <c r="P1886" s="265" t="str">
        <f>작성용!X1883</f>
        <v>-</v>
      </c>
      <c r="Q1886" s="258" t="str">
        <f>작성용!AD1883</f>
        <v>신원준</v>
      </c>
      <c r="R1886" s="267">
        <f>작성용!AE1883</f>
        <v>0</v>
      </c>
      <c r="S1886" s="253" t="str">
        <f>작성용!AF1883</f>
        <v>고명주</v>
      </c>
      <c r="T1886" s="268" t="str">
        <f>작성용!AG1883</f>
        <v>-</v>
      </c>
      <c r="U1886" s="268" t="str">
        <f>작성용!AH1883</f>
        <v>-</v>
      </c>
      <c r="V1886" s="252">
        <f>작성용!AA1883</f>
        <v>202411</v>
      </c>
      <c r="W1886" s="253" t="str">
        <f>작성용!AC1883</f>
        <v>[6]기타기관펀드(기초자산)</v>
      </c>
      <c r="X1886" s="253">
        <f>작성용!O1883</f>
        <v>0</v>
      </c>
      <c r="Y1886" s="253">
        <f>작성용!P1883</f>
        <v>0</v>
      </c>
      <c r="Z1886" s="253">
        <f>작성용!Q1883</f>
        <v>0</v>
      </c>
      <c r="AA1886" s="252" t="str">
        <f>작성용!AJ1883</f>
        <v>-</v>
      </c>
      <c r="AB1886" s="252">
        <f>작성용!AB1883</f>
        <v>0</v>
      </c>
    </row>
    <row r="1887" spans="1:28" s="12" customFormat="1" ht="16.5" hidden="1" customHeight="1" x14ac:dyDescent="0.3">
      <c r="A1887" s="54">
        <f>작성용!AL1884</f>
        <v>1883</v>
      </c>
      <c r="B1887" s="264" t="str">
        <f>작성용!AI1884</f>
        <v>-</v>
      </c>
      <c r="C1887" s="252" t="str">
        <f>작성용!AK1884</f>
        <v>기초자산</v>
      </c>
      <c r="D1887" s="265" t="str">
        <f>작성용!T1884</f>
        <v>사립학교교직원연금공단펀드(기초자산)</v>
      </c>
      <c r="E1887" s="253" t="str">
        <f>작성용!B1884</f>
        <v>에이티넘성장투자조합2020</v>
      </c>
      <c r="F1887" s="253" t="str">
        <f>작성용!C1884</f>
        <v>재평가</v>
      </c>
      <c r="G1887" s="253" t="str">
        <f>작성용!D1884</f>
        <v xml:space="preserve">에이비온 </v>
      </c>
      <c r="H1887" s="266">
        <f>작성용!E1884</f>
        <v>1101113660142</v>
      </c>
      <c r="I1887" s="253" t="str">
        <f>작성용!F1884</f>
        <v>D02</v>
      </c>
      <c r="J1887" s="253">
        <f>작성용!G1884</f>
        <v>0</v>
      </c>
      <c r="K1887" s="253" t="str">
        <f>작성용!H1884</f>
        <v>-</v>
      </c>
      <c r="L1887" s="253" t="str">
        <f>작성용!N1884</f>
        <v>연말</v>
      </c>
      <c r="M1887" s="265" t="str">
        <f>작성용!U1884</f>
        <v>2024.09.30</v>
      </c>
      <c r="N1887" s="265">
        <f>작성용!V1884</f>
        <v>45643</v>
      </c>
      <c r="O1887" s="265" t="str">
        <f>작성용!W1884</f>
        <v>보고서제공X</v>
      </c>
      <c r="P1887" s="265" t="str">
        <f>작성용!X1884</f>
        <v>-</v>
      </c>
      <c r="Q1887" s="253" t="str">
        <f>작성용!AD1884</f>
        <v>상장</v>
      </c>
      <c r="R1887" s="267">
        <f>작성용!AE1884</f>
        <v>0</v>
      </c>
      <c r="S1887" s="253" t="str">
        <f>작성용!AF1884</f>
        <v>상장</v>
      </c>
      <c r="T1887" s="268" t="str">
        <f>작성용!AG1884</f>
        <v>-</v>
      </c>
      <c r="U1887" s="268" t="str">
        <f>작성용!AH1884</f>
        <v>-</v>
      </c>
      <c r="V1887" s="252">
        <f>작성용!AA1884</f>
        <v>202411</v>
      </c>
      <c r="W1887" s="253" t="str">
        <f>작성용!AC1884</f>
        <v>[6]기타기관펀드(기초자산)</v>
      </c>
      <c r="X1887" s="253">
        <f>작성용!O1884</f>
        <v>0</v>
      </c>
      <c r="Y1887" s="253">
        <f>작성용!P1884</f>
        <v>0</v>
      </c>
      <c r="Z1887" s="253">
        <f>작성용!Q1884</f>
        <v>0</v>
      </c>
      <c r="AA1887" s="252" t="str">
        <f>작성용!AJ1884</f>
        <v>-</v>
      </c>
      <c r="AB1887" s="252">
        <f>작성용!AB1884</f>
        <v>0</v>
      </c>
    </row>
    <row r="1888" spans="1:28" s="12" customFormat="1" ht="16.5" hidden="1" customHeight="1" x14ac:dyDescent="0.3">
      <c r="A1888" s="54">
        <f>작성용!AL1885</f>
        <v>1884</v>
      </c>
      <c r="B1888" s="264" t="str">
        <f>작성용!AI1885</f>
        <v>-</v>
      </c>
      <c r="C1888" s="252" t="str">
        <f>작성용!AK1885</f>
        <v>기초자산</v>
      </c>
      <c r="D1888" s="265" t="str">
        <f>작성용!T1885</f>
        <v>사립학교교직원연금공단펀드(기초자산)</v>
      </c>
      <c r="E1888" s="253" t="str">
        <f>작성용!B1885</f>
        <v>에이티넘성장투자조합2020</v>
      </c>
      <c r="F1888" s="253" t="str">
        <f>작성용!C1885</f>
        <v>재평가</v>
      </c>
      <c r="G1888" s="253" t="str">
        <f>작성용!D1885</f>
        <v>원프레딕트</v>
      </c>
      <c r="H1888" s="266">
        <f>작성용!E1885</f>
        <v>1101116213683</v>
      </c>
      <c r="I1888" s="253" t="str">
        <f>작성용!F1885</f>
        <v>A07</v>
      </c>
      <c r="J1888" s="253">
        <f>작성용!G1885</f>
        <v>2</v>
      </c>
      <c r="K1888" s="253" t="str">
        <f>작성용!H1885</f>
        <v>-</v>
      </c>
      <c r="L1888" s="253" t="str">
        <f>작성용!N1885</f>
        <v>연말</v>
      </c>
      <c r="M1888" s="265" t="str">
        <f>작성용!U1885</f>
        <v>2024.09.30</v>
      </c>
      <c r="N1888" s="265">
        <f>작성용!V1885</f>
        <v>45643</v>
      </c>
      <c r="O1888" s="265" t="str">
        <f>작성용!W1885</f>
        <v>보고서제공X</v>
      </c>
      <c r="P1888" s="265" t="str">
        <f>작성용!X1885</f>
        <v>-</v>
      </c>
      <c r="Q1888" s="253" t="str">
        <f>작성용!AD1885</f>
        <v>김에스더</v>
      </c>
      <c r="R1888" s="267">
        <f>작성용!AE1885</f>
        <v>0</v>
      </c>
      <c r="S1888" s="253" t="str">
        <f>작성용!AF1885</f>
        <v>김범준</v>
      </c>
      <c r="T1888" s="268" t="str">
        <f>작성용!AG1885</f>
        <v>-</v>
      </c>
      <c r="U1888" s="268" t="str">
        <f>작성용!AH1885</f>
        <v>-</v>
      </c>
      <c r="V1888" s="252">
        <f>작성용!AA1885</f>
        <v>202411</v>
      </c>
      <c r="W1888" s="253" t="str">
        <f>작성용!AC1885</f>
        <v>[6]기타기관펀드(기초자산)</v>
      </c>
      <c r="X1888" s="253">
        <f>작성용!O1885</f>
        <v>0</v>
      </c>
      <c r="Y1888" s="253">
        <f>작성용!P1885</f>
        <v>0</v>
      </c>
      <c r="Z1888" s="253">
        <f>작성용!Q1885</f>
        <v>0</v>
      </c>
      <c r="AA1888" s="252" t="str">
        <f>작성용!AJ1885</f>
        <v>-</v>
      </c>
      <c r="AB1888" s="252">
        <f>작성용!AB1885</f>
        <v>0</v>
      </c>
    </row>
    <row r="1889" spans="1:28" s="12" customFormat="1" ht="16.5" hidden="1" customHeight="1" x14ac:dyDescent="0.3">
      <c r="A1889" s="54">
        <f>작성용!AL1886</f>
        <v>1885</v>
      </c>
      <c r="B1889" s="264" t="str">
        <f>작성용!AI1886</f>
        <v>-</v>
      </c>
      <c r="C1889" s="252" t="str">
        <f>작성용!AK1886</f>
        <v>기초자산</v>
      </c>
      <c r="D1889" s="265" t="str">
        <f>작성용!T1886</f>
        <v>사립학교교직원연금공단펀드(기초자산)</v>
      </c>
      <c r="E1889" s="253" t="str">
        <f>작성용!B1886</f>
        <v>에이티넘성장투자조합2020</v>
      </c>
      <c r="F1889" s="253" t="str">
        <f>작성용!C1886</f>
        <v>재평가</v>
      </c>
      <c r="G1889" s="253" t="str">
        <f>작성용!D1886</f>
        <v>유빅스테라퓨틱스</v>
      </c>
      <c r="H1889" s="266">
        <f>작성용!E1886</f>
        <v>1101116783785</v>
      </c>
      <c r="I1889" s="253" t="str">
        <f>작성용!F1886</f>
        <v>A07</v>
      </c>
      <c r="J1889" s="253">
        <f>작성용!G1886</f>
        <v>0</v>
      </c>
      <c r="K1889" s="253" t="str">
        <f>작성용!H1886</f>
        <v>-</v>
      </c>
      <c r="L1889" s="253" t="str">
        <f>작성용!N1886</f>
        <v>연말</v>
      </c>
      <c r="M1889" s="265" t="str">
        <f>작성용!U1886</f>
        <v>2024.09.30</v>
      </c>
      <c r="N1889" s="265">
        <f>작성용!V1886</f>
        <v>45643</v>
      </c>
      <c r="O1889" s="265" t="str">
        <f>작성용!W1886</f>
        <v>보고서제공X</v>
      </c>
      <c r="P1889" s="265" t="str">
        <f>작성용!X1886</f>
        <v>-</v>
      </c>
      <c r="Q1889" s="253" t="str">
        <f>작성용!AD1886</f>
        <v>변혜진</v>
      </c>
      <c r="R1889" s="267">
        <f>작성용!AE1886</f>
        <v>0</v>
      </c>
      <c r="S1889" s="253" t="str">
        <f>작성용!AF1886</f>
        <v>변혜진</v>
      </c>
      <c r="T1889" s="268" t="str">
        <f>작성용!AG1886</f>
        <v>-</v>
      </c>
      <c r="U1889" s="268" t="str">
        <f>작성용!AH1886</f>
        <v>-</v>
      </c>
      <c r="V1889" s="252">
        <f>작성용!AA1886</f>
        <v>202411</v>
      </c>
      <c r="W1889" s="253" t="str">
        <f>작성용!AC1886</f>
        <v>[6]기타기관펀드(기초자산)</v>
      </c>
      <c r="X1889" s="253">
        <f>작성용!O1886</f>
        <v>0</v>
      </c>
      <c r="Y1889" s="253">
        <f>작성용!P1886</f>
        <v>0</v>
      </c>
      <c r="Z1889" s="253">
        <f>작성용!Q1886</f>
        <v>0</v>
      </c>
      <c r="AA1889" s="252" t="str">
        <f>작성용!AJ1886</f>
        <v>-</v>
      </c>
      <c r="AB1889" s="252">
        <f>작성용!AB1886</f>
        <v>0</v>
      </c>
    </row>
    <row r="1890" spans="1:28" s="12" customFormat="1" ht="16.5" hidden="1" customHeight="1" x14ac:dyDescent="0.3">
      <c r="A1890" s="54">
        <f>작성용!AL1887</f>
        <v>1886</v>
      </c>
      <c r="B1890" s="264" t="str">
        <f>작성용!AI1887</f>
        <v>-</v>
      </c>
      <c r="C1890" s="252" t="str">
        <f>작성용!AK1887</f>
        <v>기초자산</v>
      </c>
      <c r="D1890" s="265" t="str">
        <f>작성용!T1887</f>
        <v>사립학교교직원연금공단펀드(기초자산)</v>
      </c>
      <c r="E1890" s="253" t="str">
        <f>작성용!B1887</f>
        <v>에이티넘성장투자조합2020</v>
      </c>
      <c r="F1890" s="253" t="str">
        <f>작성용!C1887</f>
        <v>재평가</v>
      </c>
      <c r="G1890" s="253" t="str">
        <f>작성용!D1887</f>
        <v>이노보테라퓨틱스</v>
      </c>
      <c r="H1890" s="266">
        <f>작성용!E1887</f>
        <v>1101117046801</v>
      </c>
      <c r="I1890" s="253" t="str">
        <f>작성용!F1887</f>
        <v>A07</v>
      </c>
      <c r="J1890" s="253">
        <f>작성용!G1887</f>
        <v>1</v>
      </c>
      <c r="K1890" s="253" t="str">
        <f>작성용!H1887</f>
        <v>-</v>
      </c>
      <c r="L1890" s="253" t="str">
        <f>작성용!N1887</f>
        <v>연말</v>
      </c>
      <c r="M1890" s="265" t="str">
        <f>작성용!U1887</f>
        <v>2024.09.30</v>
      </c>
      <c r="N1890" s="265">
        <f>작성용!V1887</f>
        <v>45643</v>
      </c>
      <c r="O1890" s="265" t="str">
        <f>작성용!W1887</f>
        <v>보고서제공X</v>
      </c>
      <c r="P1890" s="265" t="str">
        <f>작성용!X1887</f>
        <v>-</v>
      </c>
      <c r="Q1890" s="253" t="str">
        <f>작성용!AD1887</f>
        <v>조현우</v>
      </c>
      <c r="R1890" s="267">
        <f>작성용!AE1887</f>
        <v>0</v>
      </c>
      <c r="S1890" s="253" t="str">
        <f>작성용!AF1887</f>
        <v>조현우</v>
      </c>
      <c r="T1890" s="268" t="str">
        <f>작성용!AG1887</f>
        <v>-</v>
      </c>
      <c r="U1890" s="268" t="str">
        <f>작성용!AH1887</f>
        <v>-</v>
      </c>
      <c r="V1890" s="252">
        <f>작성용!AA1887</f>
        <v>202411</v>
      </c>
      <c r="W1890" s="253" t="str">
        <f>작성용!AC1887</f>
        <v>[6]기타기관펀드(기초자산)</v>
      </c>
      <c r="X1890" s="253">
        <f>작성용!O1887</f>
        <v>0</v>
      </c>
      <c r="Y1890" s="253">
        <f>작성용!P1887</f>
        <v>0</v>
      </c>
      <c r="Z1890" s="253">
        <f>작성용!Q1887</f>
        <v>0</v>
      </c>
      <c r="AA1890" s="252" t="str">
        <f>작성용!AJ1887</f>
        <v>-</v>
      </c>
      <c r="AB1890" s="252">
        <f>작성용!AB1887</f>
        <v>0</v>
      </c>
    </row>
    <row r="1891" spans="1:28" s="12" customFormat="1" ht="16.5" hidden="1" customHeight="1" x14ac:dyDescent="0.3">
      <c r="A1891" s="54">
        <f>작성용!AL1888</f>
        <v>1887</v>
      </c>
      <c r="B1891" s="264" t="str">
        <f>작성용!AI1888</f>
        <v>-</v>
      </c>
      <c r="C1891" s="252" t="str">
        <f>작성용!AK1888</f>
        <v>기초자산</v>
      </c>
      <c r="D1891" s="265" t="str">
        <f>작성용!T1888</f>
        <v>사립학교교직원연금공단펀드(기초자산)</v>
      </c>
      <c r="E1891" s="253" t="str">
        <f>작성용!B1888</f>
        <v>에이티넘성장투자조합2020</v>
      </c>
      <c r="F1891" s="253" t="str">
        <f>작성용!C1888</f>
        <v>재평가</v>
      </c>
      <c r="G1891" s="253" t="str">
        <f>작성용!D1888</f>
        <v>이팝소프트</v>
      </c>
      <c r="H1891" s="266">
        <f>작성용!E1888</f>
        <v>1101116902202</v>
      </c>
      <c r="I1891" s="253" t="str">
        <f>작성용!F1888</f>
        <v>A07</v>
      </c>
      <c r="J1891" s="253">
        <f>작성용!G1888</f>
        <v>0</v>
      </c>
      <c r="K1891" s="253" t="str">
        <f>작성용!H1888</f>
        <v>-</v>
      </c>
      <c r="L1891" s="253" t="str">
        <f>작성용!N1888</f>
        <v>연말</v>
      </c>
      <c r="M1891" s="265" t="str">
        <f>작성용!U1888</f>
        <v>2024.09.30</v>
      </c>
      <c r="N1891" s="265">
        <f>작성용!V1888</f>
        <v>45643</v>
      </c>
      <c r="O1891" s="265" t="str">
        <f>작성용!W1888</f>
        <v>보고서제공X</v>
      </c>
      <c r="P1891" s="265" t="str">
        <f>작성용!X1888</f>
        <v>-</v>
      </c>
      <c r="Q1891" s="253" t="str">
        <f>작성용!AD1888</f>
        <v>정은채</v>
      </c>
      <c r="R1891" s="267">
        <f>작성용!AE1888</f>
        <v>0.4</v>
      </c>
      <c r="S1891" s="253" t="str">
        <f>작성용!AF1888</f>
        <v>정은채</v>
      </c>
      <c r="T1891" s="268" t="str">
        <f>작성용!AG1888</f>
        <v>-</v>
      </c>
      <c r="U1891" s="268" t="str">
        <f>작성용!AH1888</f>
        <v>-</v>
      </c>
      <c r="V1891" s="252">
        <f>작성용!AA1888</f>
        <v>202411</v>
      </c>
      <c r="W1891" s="253" t="str">
        <f>작성용!AC1888</f>
        <v>[6]기타기관펀드(기초자산)</v>
      </c>
      <c r="X1891" s="253">
        <f>작성용!O1888</f>
        <v>0</v>
      </c>
      <c r="Y1891" s="253">
        <f>작성용!P1888</f>
        <v>0</v>
      </c>
      <c r="Z1891" s="253">
        <f>작성용!Q1888</f>
        <v>0</v>
      </c>
      <c r="AA1891" s="252" t="str">
        <f>작성용!AJ1888</f>
        <v>-</v>
      </c>
      <c r="AB1891" s="252">
        <f>작성용!AB1888</f>
        <v>0</v>
      </c>
    </row>
    <row r="1892" spans="1:28" s="12" customFormat="1" ht="16.5" hidden="1" customHeight="1" x14ac:dyDescent="0.3">
      <c r="A1892" s="54">
        <f>작성용!AL1889</f>
        <v>1888</v>
      </c>
      <c r="B1892" s="264" t="str">
        <f>작성용!AI1889</f>
        <v>-</v>
      </c>
      <c r="C1892" s="252" t="str">
        <f>작성용!AK1889</f>
        <v>기초자산</v>
      </c>
      <c r="D1892" s="265" t="str">
        <f>작성용!T1889</f>
        <v>사립학교교직원연금공단펀드(기초자산)</v>
      </c>
      <c r="E1892" s="253" t="str">
        <f>작성용!B1889</f>
        <v>에이티넘성장투자조합2020</v>
      </c>
      <c r="F1892" s="253" t="str">
        <f>작성용!C1889</f>
        <v>재평가</v>
      </c>
      <c r="G1892" s="253" t="str">
        <f>작성용!D1889</f>
        <v>자란다</v>
      </c>
      <c r="H1892" s="266">
        <f>작성용!E1889</f>
        <v>1101116095536</v>
      </c>
      <c r="I1892" s="253" t="str">
        <f>작성용!F1889</f>
        <v>A07</v>
      </c>
      <c r="J1892" s="253">
        <f>작성용!G1889</f>
        <v>0</v>
      </c>
      <c r="K1892" s="253" t="str">
        <f>작성용!H1889</f>
        <v>-</v>
      </c>
      <c r="L1892" s="253" t="str">
        <f>작성용!N1889</f>
        <v>연말</v>
      </c>
      <c r="M1892" s="265" t="str">
        <f>작성용!U1889</f>
        <v>2024.09.30</v>
      </c>
      <c r="N1892" s="265">
        <f>작성용!V1889</f>
        <v>45643</v>
      </c>
      <c r="O1892" s="265" t="str">
        <f>작성용!W1889</f>
        <v>보고서제공X</v>
      </c>
      <c r="P1892" s="265" t="str">
        <f>작성용!X1889</f>
        <v>-</v>
      </c>
      <c r="Q1892" s="253" t="str">
        <f>작성용!AD1889</f>
        <v>심태진</v>
      </c>
      <c r="R1892" s="267">
        <f>작성용!AE1889</f>
        <v>0</v>
      </c>
      <c r="S1892" s="253" t="str">
        <f>작성용!AF1889</f>
        <v>심태진</v>
      </c>
      <c r="T1892" s="268" t="str">
        <f>작성용!AG1889</f>
        <v>-</v>
      </c>
      <c r="U1892" s="268" t="str">
        <f>작성용!AH1889</f>
        <v>-</v>
      </c>
      <c r="V1892" s="252">
        <f>작성용!AA1889</f>
        <v>202411</v>
      </c>
      <c r="W1892" s="253" t="str">
        <f>작성용!AC1889</f>
        <v>[6]기타기관펀드(기초자산)</v>
      </c>
      <c r="X1892" s="253">
        <f>작성용!O1889</f>
        <v>0</v>
      </c>
      <c r="Y1892" s="253">
        <f>작성용!P1889</f>
        <v>0</v>
      </c>
      <c r="Z1892" s="253">
        <f>작성용!Q1889</f>
        <v>0</v>
      </c>
      <c r="AA1892" s="252" t="str">
        <f>작성용!AJ1889</f>
        <v>-</v>
      </c>
      <c r="AB1892" s="252">
        <f>작성용!AB1889</f>
        <v>0</v>
      </c>
    </row>
    <row r="1893" spans="1:28" s="12" customFormat="1" ht="16.5" hidden="1" customHeight="1" x14ac:dyDescent="0.3">
      <c r="A1893" s="54">
        <f>작성용!AL1890</f>
        <v>1889</v>
      </c>
      <c r="B1893" s="264" t="str">
        <f>작성용!AI1890</f>
        <v>-</v>
      </c>
      <c r="C1893" s="252" t="str">
        <f>작성용!AK1890</f>
        <v>기초자산</v>
      </c>
      <c r="D1893" s="265" t="str">
        <f>작성용!T1890</f>
        <v>사립학교교직원연금공단펀드(기초자산)</v>
      </c>
      <c r="E1893" s="253" t="str">
        <f>작성용!B1890</f>
        <v>에이티넘성장투자조합2020</v>
      </c>
      <c r="F1893" s="253" t="str">
        <f>작성용!C1890</f>
        <v>재평가</v>
      </c>
      <c r="G1893" s="253" t="str">
        <f>작성용!D1890</f>
        <v>자란다</v>
      </c>
      <c r="H1893" s="266">
        <f>작성용!E1890</f>
        <v>1101116095536</v>
      </c>
      <c r="I1893" s="253" t="str">
        <f>작성용!F1890</f>
        <v>A01</v>
      </c>
      <c r="J1893" s="253">
        <f>작성용!G1890</f>
        <v>0</v>
      </c>
      <c r="K1893" s="253" t="str">
        <f>작성용!H1890</f>
        <v>-</v>
      </c>
      <c r="L1893" s="253" t="str">
        <f>작성용!N1890</f>
        <v>연말</v>
      </c>
      <c r="M1893" s="265" t="str">
        <f>작성용!U1890</f>
        <v>2024.09.30</v>
      </c>
      <c r="N1893" s="265">
        <f>작성용!V1890</f>
        <v>45643</v>
      </c>
      <c r="O1893" s="265" t="str">
        <f>작성용!W1890</f>
        <v>보고서제공X</v>
      </c>
      <c r="P1893" s="265" t="str">
        <f>작성용!X1890</f>
        <v>-</v>
      </c>
      <c r="Q1893" s="253" t="str">
        <f>작성용!AD1890</f>
        <v>심태진</v>
      </c>
      <c r="R1893" s="267">
        <f>작성용!AE1890</f>
        <v>0</v>
      </c>
      <c r="S1893" s="253" t="str">
        <f>작성용!AF1890</f>
        <v>심태진</v>
      </c>
      <c r="T1893" s="268" t="str">
        <f>작성용!AG1890</f>
        <v>-</v>
      </c>
      <c r="U1893" s="268" t="str">
        <f>작성용!AH1890</f>
        <v>-</v>
      </c>
      <c r="V1893" s="252">
        <f>작성용!AA1890</f>
        <v>202411</v>
      </c>
      <c r="W1893" s="253" t="str">
        <f>작성용!AC1890</f>
        <v>[6]기타기관펀드(기초자산)</v>
      </c>
      <c r="X1893" s="253">
        <f>작성용!O1890</f>
        <v>0</v>
      </c>
      <c r="Y1893" s="253">
        <f>작성용!P1890</f>
        <v>0</v>
      </c>
      <c r="Z1893" s="253">
        <f>작성용!Q1890</f>
        <v>0</v>
      </c>
      <c r="AA1893" s="252" t="str">
        <f>작성용!AJ1890</f>
        <v>-</v>
      </c>
      <c r="AB1893" s="252">
        <f>작성용!AB1890</f>
        <v>0</v>
      </c>
    </row>
    <row r="1894" spans="1:28" s="12" customFormat="1" ht="16.5" hidden="1" customHeight="1" x14ac:dyDescent="0.3">
      <c r="A1894" s="54">
        <f>작성용!AL1891</f>
        <v>1890</v>
      </c>
      <c r="B1894" s="264" t="str">
        <f>작성용!AI1891</f>
        <v>-</v>
      </c>
      <c r="C1894" s="252" t="str">
        <f>작성용!AK1891</f>
        <v>기초자산</v>
      </c>
      <c r="D1894" s="265" t="str">
        <f>작성용!T1891</f>
        <v>사립학교교직원연금공단펀드(기초자산)</v>
      </c>
      <c r="E1894" s="253" t="str">
        <f>작성용!B1891</f>
        <v>에이티넘성장투자조합2020</v>
      </c>
      <c r="F1894" s="253" t="str">
        <f>작성용!C1891</f>
        <v>재평가</v>
      </c>
      <c r="G1894" s="253" t="str">
        <f>작성용!D1891</f>
        <v>자비스앤빌런즈</v>
      </c>
      <c r="H1894" s="266">
        <f>작성용!E1891</f>
        <v>1311110420106</v>
      </c>
      <c r="I1894" s="253" t="str">
        <f>작성용!F1891</f>
        <v>A01</v>
      </c>
      <c r="J1894" s="253">
        <f>작성용!G1891</f>
        <v>0</v>
      </c>
      <c r="K1894" s="253" t="str">
        <f>작성용!H1891</f>
        <v>-</v>
      </c>
      <c r="L1894" s="253" t="str">
        <f>작성용!N1891</f>
        <v>연말</v>
      </c>
      <c r="M1894" s="265" t="str">
        <f>작성용!U1891</f>
        <v>2024.09.30</v>
      </c>
      <c r="N1894" s="265">
        <f>작성용!V1891</f>
        <v>45643</v>
      </c>
      <c r="O1894" s="265" t="str">
        <f>작성용!W1891</f>
        <v>보고서제공X</v>
      </c>
      <c r="P1894" s="265" t="str">
        <f>작성용!X1891</f>
        <v>-</v>
      </c>
      <c r="Q1894" s="253" t="str">
        <f>작성용!AD1891</f>
        <v>김영하</v>
      </c>
      <c r="R1894" s="267">
        <f>작성용!AE1891</f>
        <v>0.4</v>
      </c>
      <c r="S1894" s="253" t="str">
        <f>작성용!AF1891</f>
        <v>김영하</v>
      </c>
      <c r="T1894" s="268" t="str">
        <f>작성용!AG1891</f>
        <v>-</v>
      </c>
      <c r="U1894" s="268" t="str">
        <f>작성용!AH1891</f>
        <v>-</v>
      </c>
      <c r="V1894" s="252">
        <f>작성용!AA1891</f>
        <v>202411</v>
      </c>
      <c r="W1894" s="253" t="str">
        <f>작성용!AC1891</f>
        <v>[6]기타기관펀드(기초자산)</v>
      </c>
      <c r="X1894" s="253">
        <f>작성용!O1891</f>
        <v>0</v>
      </c>
      <c r="Y1894" s="253">
        <f>작성용!P1891</f>
        <v>0</v>
      </c>
      <c r="Z1894" s="253">
        <f>작성용!Q1891</f>
        <v>0</v>
      </c>
      <c r="AA1894" s="252" t="str">
        <f>작성용!AJ1891</f>
        <v>-</v>
      </c>
      <c r="AB1894" s="252">
        <f>작성용!AB1891</f>
        <v>0</v>
      </c>
    </row>
    <row r="1895" spans="1:28" s="12" customFormat="1" ht="16.5" hidden="1" customHeight="1" x14ac:dyDescent="0.3">
      <c r="A1895" s="54">
        <f>작성용!AL1892</f>
        <v>1891</v>
      </c>
      <c r="B1895" s="264" t="str">
        <f>작성용!AI1892</f>
        <v>-</v>
      </c>
      <c r="C1895" s="252" t="str">
        <f>작성용!AK1892</f>
        <v>기초자산</v>
      </c>
      <c r="D1895" s="265" t="str">
        <f>작성용!T1892</f>
        <v>사립학교교직원연금공단펀드(기초자산)</v>
      </c>
      <c r="E1895" s="253" t="str">
        <f>작성용!B1892</f>
        <v>에이티넘성장투자조합2020</v>
      </c>
      <c r="F1895" s="253" t="str">
        <f>작성용!C1892</f>
        <v>재평가</v>
      </c>
      <c r="G1895" s="253" t="str">
        <f>작성용!D1892</f>
        <v>자이메디</v>
      </c>
      <c r="H1895" s="266">
        <f>작성용!E1892</f>
        <v>1358110378349</v>
      </c>
      <c r="I1895" s="253" t="str">
        <f>작성용!F1892</f>
        <v>A07</v>
      </c>
      <c r="J1895" s="253">
        <f>작성용!G1892</f>
        <v>0</v>
      </c>
      <c r="K1895" s="253" t="str">
        <f>작성용!H1892</f>
        <v>-</v>
      </c>
      <c r="L1895" s="253" t="str">
        <f>작성용!N1892</f>
        <v>연말</v>
      </c>
      <c r="M1895" s="265" t="str">
        <f>작성용!U1892</f>
        <v>2024.09.30</v>
      </c>
      <c r="N1895" s="265">
        <f>작성용!V1892</f>
        <v>45643</v>
      </c>
      <c r="O1895" s="265" t="str">
        <f>작성용!W1892</f>
        <v>보고서제공X</v>
      </c>
      <c r="P1895" s="265" t="str">
        <f>작성용!X1892</f>
        <v>-</v>
      </c>
      <c r="Q1895" s="253" t="str">
        <f>작성용!AD1892</f>
        <v>강승현</v>
      </c>
      <c r="R1895" s="267">
        <f>작성용!AE1892</f>
        <v>0.4</v>
      </c>
      <c r="S1895" s="253" t="str">
        <f>작성용!AF1892</f>
        <v>강승현</v>
      </c>
      <c r="T1895" s="268" t="str">
        <f>작성용!AG1892</f>
        <v>-</v>
      </c>
      <c r="U1895" s="268" t="str">
        <f>작성용!AH1892</f>
        <v>-</v>
      </c>
      <c r="V1895" s="252">
        <f>작성용!AA1892</f>
        <v>202411</v>
      </c>
      <c r="W1895" s="253" t="str">
        <f>작성용!AC1892</f>
        <v>[6]기타기관펀드(기초자산)</v>
      </c>
      <c r="X1895" s="253">
        <f>작성용!O1892</f>
        <v>0</v>
      </c>
      <c r="Y1895" s="253">
        <f>작성용!P1892</f>
        <v>0</v>
      </c>
      <c r="Z1895" s="253">
        <f>작성용!Q1892</f>
        <v>0</v>
      </c>
      <c r="AA1895" s="252" t="str">
        <f>작성용!AJ1892</f>
        <v>-</v>
      </c>
      <c r="AB1895" s="252">
        <f>작성용!AB1892</f>
        <v>0</v>
      </c>
    </row>
    <row r="1896" spans="1:28" s="12" customFormat="1" ht="16.5" hidden="1" customHeight="1" x14ac:dyDescent="0.3">
      <c r="A1896" s="54">
        <f>작성용!AL1893</f>
        <v>1892</v>
      </c>
      <c r="B1896" s="264" t="str">
        <f>작성용!AI1893</f>
        <v>25년평가대상</v>
      </c>
      <c r="C1896" s="252" t="str">
        <f>작성용!AK1893</f>
        <v>기초자산</v>
      </c>
      <c r="D1896" s="265" t="str">
        <f>작성용!T1893</f>
        <v>사립학교교직원연금공단펀드(기초자산)</v>
      </c>
      <c r="E1896" s="253" t="str">
        <f>작성용!B1893</f>
        <v>에이티넘성장투자조합2020</v>
      </c>
      <c r="F1896" s="253" t="str">
        <f>작성용!C1893</f>
        <v>재평가</v>
      </c>
      <c r="G1896" s="253" t="str">
        <f>작성용!D1893</f>
        <v>자이메디</v>
      </c>
      <c r="H1896" s="266">
        <f>작성용!E1893</f>
        <v>1358110378349</v>
      </c>
      <c r="I1896" s="253" t="str">
        <f>작성용!F1893</f>
        <v>A07</v>
      </c>
      <c r="J1896" s="253">
        <f>작성용!G1893</f>
        <v>1</v>
      </c>
      <c r="K1896" s="253" t="str">
        <f>작성용!H1893</f>
        <v>-</v>
      </c>
      <c r="L1896" s="253" t="str">
        <f>작성용!N1893</f>
        <v>연말</v>
      </c>
      <c r="M1896" s="265" t="str">
        <f>작성용!U1893</f>
        <v>2024.09.30</v>
      </c>
      <c r="N1896" s="265">
        <f>작성용!V1893</f>
        <v>45643</v>
      </c>
      <c r="O1896" s="265" t="str">
        <f>작성용!W1893</f>
        <v>보고서제공X</v>
      </c>
      <c r="P1896" s="265" t="str">
        <f>작성용!X1893</f>
        <v>-</v>
      </c>
      <c r="Q1896" s="253" t="str">
        <f>작성용!AD1893</f>
        <v>강승현</v>
      </c>
      <c r="R1896" s="267">
        <f>작성용!AE1893</f>
        <v>0</v>
      </c>
      <c r="S1896" s="253" t="str">
        <f>작성용!AF1893</f>
        <v>강승현</v>
      </c>
      <c r="T1896" s="268" t="str">
        <f>작성용!AG1893</f>
        <v>-</v>
      </c>
      <c r="U1896" s="268" t="str">
        <f>작성용!AH1893</f>
        <v>-</v>
      </c>
      <c r="V1896" s="252">
        <f>작성용!AA1893</f>
        <v>202411</v>
      </c>
      <c r="W1896" s="253" t="str">
        <f>작성용!AC1893</f>
        <v>[6]기타기관펀드(기초자산)</v>
      </c>
      <c r="X1896" s="253">
        <f>작성용!O1893</f>
        <v>0</v>
      </c>
      <c r="Y1896" s="253">
        <f>작성용!P1893</f>
        <v>0</v>
      </c>
      <c r="Z1896" s="253">
        <f>작성용!Q1893</f>
        <v>0</v>
      </c>
      <c r="AA1896" s="252" t="str">
        <f>작성용!AJ1893</f>
        <v>-</v>
      </c>
      <c r="AB1896" s="252">
        <f>작성용!AB1893</f>
        <v>0</v>
      </c>
    </row>
    <row r="1897" spans="1:28" s="12" customFormat="1" ht="16.5" hidden="1" customHeight="1" x14ac:dyDescent="0.3">
      <c r="A1897" s="54">
        <f>작성용!AL1894</f>
        <v>1893</v>
      </c>
      <c r="B1897" s="264" t="str">
        <f>작성용!AI1894</f>
        <v>-</v>
      </c>
      <c r="C1897" s="252" t="str">
        <f>작성용!AK1894</f>
        <v>기초자산</v>
      </c>
      <c r="D1897" s="265" t="str">
        <f>작성용!T1894</f>
        <v>사립학교교직원연금공단펀드(기초자산)</v>
      </c>
      <c r="E1897" s="253" t="str">
        <f>작성용!B1894</f>
        <v>에이티넘성장투자조합2020</v>
      </c>
      <c r="F1897" s="253" t="str">
        <f>작성용!C1894</f>
        <v>재평가</v>
      </c>
      <c r="G1897" s="253" t="str">
        <f>작성용!D1894</f>
        <v>정육각</v>
      </c>
      <c r="H1897" s="266">
        <f>작성용!E1894</f>
        <v>1341110432116</v>
      </c>
      <c r="I1897" s="253" t="str">
        <f>작성용!F1894</f>
        <v>A05</v>
      </c>
      <c r="J1897" s="253">
        <f>작성용!G1894</f>
        <v>1</v>
      </c>
      <c r="K1897" s="253" t="str">
        <f>작성용!H1894</f>
        <v>-</v>
      </c>
      <c r="L1897" s="253" t="str">
        <f>작성용!N1894</f>
        <v>연말</v>
      </c>
      <c r="M1897" s="265" t="str">
        <f>작성용!U1894</f>
        <v>2024.09.30</v>
      </c>
      <c r="N1897" s="265">
        <f>작성용!V1894</f>
        <v>45643</v>
      </c>
      <c r="O1897" s="265" t="str">
        <f>작성용!W1894</f>
        <v>보고서제공X</v>
      </c>
      <c r="P1897" s="265" t="str">
        <f>작성용!X1894</f>
        <v>-</v>
      </c>
      <c r="Q1897" s="253" t="str">
        <f>작성용!AD1894</f>
        <v>백형진</v>
      </c>
      <c r="R1897" s="267">
        <f>작성용!AE1894</f>
        <v>0.4</v>
      </c>
      <c r="S1897" s="253" t="str">
        <f>작성용!AF1894</f>
        <v>윤현빈</v>
      </c>
      <c r="T1897" s="268" t="str">
        <f>작성용!AG1894</f>
        <v>-</v>
      </c>
      <c r="U1897" s="268" t="str">
        <f>작성용!AH1894</f>
        <v>-</v>
      </c>
      <c r="V1897" s="252">
        <f>작성용!AA1894</f>
        <v>202411</v>
      </c>
      <c r="W1897" s="253" t="str">
        <f>작성용!AC1894</f>
        <v>[6]기타기관펀드(기초자산)</v>
      </c>
      <c r="X1897" s="253">
        <f>작성용!O1894</f>
        <v>0</v>
      </c>
      <c r="Y1897" s="253">
        <f>작성용!P1894</f>
        <v>0</v>
      </c>
      <c r="Z1897" s="253">
        <f>작성용!Q1894</f>
        <v>0</v>
      </c>
      <c r="AA1897" s="252" t="str">
        <f>작성용!AJ1894</f>
        <v>-</v>
      </c>
      <c r="AB1897" s="252">
        <f>작성용!AB1894</f>
        <v>0</v>
      </c>
    </row>
    <row r="1898" spans="1:28" s="12" customFormat="1" ht="16.5" hidden="1" customHeight="1" x14ac:dyDescent="0.3">
      <c r="A1898" s="54">
        <f>작성용!AL1895</f>
        <v>1894</v>
      </c>
      <c r="B1898" s="264" t="str">
        <f>작성용!AI1895</f>
        <v>24년평가대상</v>
      </c>
      <c r="C1898" s="252" t="str">
        <f>작성용!AK1895</f>
        <v>기초자산</v>
      </c>
      <c r="D1898" s="265" t="str">
        <f>작성용!T1895</f>
        <v>사립학교교직원연금공단펀드(기초자산)</v>
      </c>
      <c r="E1898" s="253" t="str">
        <f>작성용!B1895</f>
        <v>에이티넘성장투자조합2020</v>
      </c>
      <c r="F1898" s="253" t="str">
        <f>작성용!C1895</f>
        <v>재평가</v>
      </c>
      <c r="G1898" s="253" t="str">
        <f>작성용!D1895</f>
        <v>정육각</v>
      </c>
      <c r="H1898" s="266">
        <f>작성용!E1895</f>
        <v>1341110432116</v>
      </c>
      <c r="I1898" s="253" t="str">
        <f>작성용!F1895</f>
        <v>A07</v>
      </c>
      <c r="J1898" s="253">
        <f>작성용!G1895</f>
        <v>1</v>
      </c>
      <c r="K1898" s="253" t="str">
        <f>작성용!H1895</f>
        <v>-</v>
      </c>
      <c r="L1898" s="253" t="str">
        <f>작성용!N1895</f>
        <v>연말</v>
      </c>
      <c r="M1898" s="265" t="str">
        <f>작성용!U1895</f>
        <v>2024.09.30</v>
      </c>
      <c r="N1898" s="265">
        <f>작성용!V1895</f>
        <v>45643</v>
      </c>
      <c r="O1898" s="265" t="str">
        <f>작성용!W1895</f>
        <v>보고서제공X</v>
      </c>
      <c r="P1898" s="265" t="str">
        <f>작성용!X1895</f>
        <v>-</v>
      </c>
      <c r="Q1898" s="253" t="str">
        <f>작성용!AD1895</f>
        <v>백형진</v>
      </c>
      <c r="R1898" s="267">
        <f>작성용!AE1895</f>
        <v>0</v>
      </c>
      <c r="S1898" s="253" t="str">
        <f>작성용!AF1895</f>
        <v>윤현빈</v>
      </c>
      <c r="T1898" s="268" t="str">
        <f>작성용!AG1895</f>
        <v>-</v>
      </c>
      <c r="U1898" s="268" t="str">
        <f>작성용!AH1895</f>
        <v>-</v>
      </c>
      <c r="V1898" s="252">
        <f>작성용!AA1895</f>
        <v>202411</v>
      </c>
      <c r="W1898" s="253" t="str">
        <f>작성용!AC1895</f>
        <v>[6]기타기관펀드(기초자산)</v>
      </c>
      <c r="X1898" s="253">
        <f>작성용!O1895</f>
        <v>0</v>
      </c>
      <c r="Y1898" s="253">
        <f>작성용!P1895</f>
        <v>0</v>
      </c>
      <c r="Z1898" s="253">
        <f>작성용!Q1895</f>
        <v>0</v>
      </c>
      <c r="AA1898" s="252" t="str">
        <f>작성용!AJ1895</f>
        <v>-</v>
      </c>
      <c r="AB1898" s="252">
        <f>작성용!AB1895</f>
        <v>0</v>
      </c>
    </row>
    <row r="1899" spans="1:28" s="12" customFormat="1" ht="16.5" hidden="1" customHeight="1" x14ac:dyDescent="0.3">
      <c r="A1899" s="54">
        <f>작성용!AL1896</f>
        <v>1895</v>
      </c>
      <c r="B1899" s="264" t="str">
        <f>작성용!AI1896</f>
        <v>-</v>
      </c>
      <c r="C1899" s="252" t="str">
        <f>작성용!AK1896</f>
        <v>기초자산</v>
      </c>
      <c r="D1899" s="265" t="str">
        <f>작성용!T1896</f>
        <v>사립학교교직원연금공단펀드(기초자산)</v>
      </c>
      <c r="E1899" s="253" t="str">
        <f>작성용!B1896</f>
        <v>에이티넘성장투자조합2020</v>
      </c>
      <c r="F1899" s="253" t="str">
        <f>작성용!C1896</f>
        <v>재평가</v>
      </c>
      <c r="G1899" s="253" t="str">
        <f>작성용!D1896</f>
        <v>정육각</v>
      </c>
      <c r="H1899" s="266">
        <f>작성용!E1896</f>
        <v>1341110432116</v>
      </c>
      <c r="I1899" s="253" t="str">
        <f>작성용!F1896</f>
        <v>A05</v>
      </c>
      <c r="J1899" s="253">
        <f>작성용!G1896</f>
        <v>3</v>
      </c>
      <c r="K1899" s="253" t="str">
        <f>작성용!H1896</f>
        <v>-</v>
      </c>
      <c r="L1899" s="253" t="str">
        <f>작성용!N1896</f>
        <v>연말</v>
      </c>
      <c r="M1899" s="265" t="str">
        <f>작성용!U1896</f>
        <v>2024.09.30</v>
      </c>
      <c r="N1899" s="265">
        <f>작성용!V1896</f>
        <v>45643</v>
      </c>
      <c r="O1899" s="265" t="str">
        <f>작성용!W1896</f>
        <v>보고서제공X</v>
      </c>
      <c r="P1899" s="265" t="str">
        <f>작성용!X1896</f>
        <v>-</v>
      </c>
      <c r="Q1899" s="253" t="str">
        <f>작성용!AD1896</f>
        <v>백형진</v>
      </c>
      <c r="R1899" s="267">
        <f>작성용!AE1896</f>
        <v>0</v>
      </c>
      <c r="S1899" s="253" t="str">
        <f>작성용!AF1896</f>
        <v>백형진</v>
      </c>
      <c r="T1899" s="268" t="str">
        <f>작성용!AG1896</f>
        <v>-</v>
      </c>
      <c r="U1899" s="268" t="str">
        <f>작성용!AH1896</f>
        <v>-</v>
      </c>
      <c r="V1899" s="252">
        <f>작성용!AA1896</f>
        <v>202411</v>
      </c>
      <c r="W1899" s="253" t="str">
        <f>작성용!AC1896</f>
        <v>[6]기타기관펀드(기초자산)</v>
      </c>
      <c r="X1899" s="253">
        <f>작성용!O1896</f>
        <v>0</v>
      </c>
      <c r="Y1899" s="253">
        <f>작성용!P1896</f>
        <v>0</v>
      </c>
      <c r="Z1899" s="253">
        <f>작성용!Q1896</f>
        <v>0</v>
      </c>
      <c r="AA1899" s="252" t="str">
        <f>작성용!AJ1896</f>
        <v>-</v>
      </c>
      <c r="AB1899" s="252">
        <f>작성용!AB1896</f>
        <v>0</v>
      </c>
    </row>
    <row r="1900" spans="1:28" s="12" customFormat="1" ht="16.5" hidden="1" customHeight="1" x14ac:dyDescent="0.3">
      <c r="A1900" s="54">
        <f>작성용!AL1897</f>
        <v>1896</v>
      </c>
      <c r="B1900" s="264" t="str">
        <f>작성용!AI1897</f>
        <v>-</v>
      </c>
      <c r="C1900" s="252" t="str">
        <f>작성용!AK1897</f>
        <v>기초자산</v>
      </c>
      <c r="D1900" s="265" t="str">
        <f>작성용!T1897</f>
        <v>사립학교교직원연금공단펀드(기초자산)</v>
      </c>
      <c r="E1900" s="253" t="str">
        <f>작성용!B1897</f>
        <v>에이티넘성장투자조합2020</v>
      </c>
      <c r="F1900" s="253" t="str">
        <f>작성용!C1897</f>
        <v>재평가</v>
      </c>
      <c r="G1900" s="253" t="str">
        <f>작성용!D1897</f>
        <v>진메디신</v>
      </c>
      <c r="H1900" s="266">
        <f>작성용!E1897</f>
        <v>1101115567205</v>
      </c>
      <c r="I1900" s="253" t="str">
        <f>작성용!F1897</f>
        <v>A01</v>
      </c>
      <c r="J1900" s="253">
        <f>작성용!G1897</f>
        <v>0</v>
      </c>
      <c r="K1900" s="253" t="str">
        <f>작성용!H1897</f>
        <v>-</v>
      </c>
      <c r="L1900" s="253" t="str">
        <f>작성용!N1897</f>
        <v>연말</v>
      </c>
      <c r="M1900" s="265" t="str">
        <f>작성용!U1897</f>
        <v>2024.09.30</v>
      </c>
      <c r="N1900" s="265">
        <f>작성용!V1897</f>
        <v>45643</v>
      </c>
      <c r="O1900" s="265" t="str">
        <f>작성용!W1897</f>
        <v>보고서제공X</v>
      </c>
      <c r="P1900" s="265" t="str">
        <f>작성용!X1897</f>
        <v>-</v>
      </c>
      <c r="Q1900" s="253" t="str">
        <f>작성용!AD1897</f>
        <v>강성은</v>
      </c>
      <c r="R1900" s="267">
        <f>작성용!AE1897</f>
        <v>0.4</v>
      </c>
      <c r="S1900" s="253" t="str">
        <f>작성용!AF1897</f>
        <v>강성은</v>
      </c>
      <c r="T1900" s="268" t="str">
        <f>작성용!AG1897</f>
        <v>-</v>
      </c>
      <c r="U1900" s="268" t="str">
        <f>작성용!AH1897</f>
        <v>-</v>
      </c>
      <c r="V1900" s="252">
        <f>작성용!AA1897</f>
        <v>202411</v>
      </c>
      <c r="W1900" s="253" t="str">
        <f>작성용!AC1897</f>
        <v>[6]기타기관펀드(기초자산)</v>
      </c>
      <c r="X1900" s="253">
        <f>작성용!O1897</f>
        <v>0</v>
      </c>
      <c r="Y1900" s="253">
        <f>작성용!P1897</f>
        <v>0</v>
      </c>
      <c r="Z1900" s="253">
        <f>작성용!Q1897</f>
        <v>0</v>
      </c>
      <c r="AA1900" s="252" t="str">
        <f>작성용!AJ1897</f>
        <v>-</v>
      </c>
      <c r="AB1900" s="252">
        <f>작성용!AB1897</f>
        <v>0</v>
      </c>
    </row>
    <row r="1901" spans="1:28" s="12" customFormat="1" ht="16.5" hidden="1" customHeight="1" x14ac:dyDescent="0.3">
      <c r="A1901" s="54">
        <f>작성용!AL1898</f>
        <v>1897</v>
      </c>
      <c r="B1901" s="264" t="str">
        <f>작성용!AI1898</f>
        <v>-</v>
      </c>
      <c r="C1901" s="252" t="str">
        <f>작성용!AK1898</f>
        <v>기초자산</v>
      </c>
      <c r="D1901" s="265" t="str">
        <f>작성용!T1898</f>
        <v>사립학교교직원연금공단펀드(기초자산)</v>
      </c>
      <c r="E1901" s="253" t="str">
        <f>작성용!B1898</f>
        <v>에이티넘성장투자조합2020</v>
      </c>
      <c r="F1901" s="253" t="str">
        <f>작성용!C1898</f>
        <v>재평가</v>
      </c>
      <c r="G1901" s="253" t="str">
        <f>작성용!D1898</f>
        <v>채널코퍼레이션</v>
      </c>
      <c r="H1901" s="266">
        <f>작성용!E1898</f>
        <v>1311110363851</v>
      </c>
      <c r="I1901" s="253" t="str">
        <f>작성용!F1898</f>
        <v>A07</v>
      </c>
      <c r="J1901" s="253">
        <f>작성용!G1898</f>
        <v>6</v>
      </c>
      <c r="K1901" s="253" t="str">
        <f>작성용!H1898</f>
        <v>-</v>
      </c>
      <c r="L1901" s="253" t="str">
        <f>작성용!N1898</f>
        <v>연말</v>
      </c>
      <c r="M1901" s="265" t="str">
        <f>작성용!U1898</f>
        <v>2024.09.30</v>
      </c>
      <c r="N1901" s="265">
        <f>작성용!V1898</f>
        <v>45643</v>
      </c>
      <c r="O1901" s="265" t="str">
        <f>작성용!W1898</f>
        <v>보고서제공X</v>
      </c>
      <c r="P1901" s="265" t="str">
        <f>작성용!X1898</f>
        <v>-</v>
      </c>
      <c r="Q1901" s="253" t="str">
        <f>작성용!AD1898</f>
        <v>윤광일</v>
      </c>
      <c r="R1901" s="267">
        <f>작성용!AE1898</f>
        <v>0.4</v>
      </c>
      <c r="S1901" s="253" t="str">
        <f>작성용!AF1898</f>
        <v>조현우</v>
      </c>
      <c r="T1901" s="268" t="str">
        <f>작성용!AG1898</f>
        <v>-</v>
      </c>
      <c r="U1901" s="268" t="str">
        <f>작성용!AH1898</f>
        <v>-</v>
      </c>
      <c r="V1901" s="252">
        <f>작성용!AA1898</f>
        <v>202411</v>
      </c>
      <c r="W1901" s="253" t="str">
        <f>작성용!AC1898</f>
        <v>[6]기타기관펀드(기초자산)</v>
      </c>
      <c r="X1901" s="253">
        <f>작성용!O1898</f>
        <v>0</v>
      </c>
      <c r="Y1901" s="253">
        <f>작성용!P1898</f>
        <v>0</v>
      </c>
      <c r="Z1901" s="253">
        <f>작성용!Q1898</f>
        <v>0</v>
      </c>
      <c r="AA1901" s="252" t="str">
        <f>작성용!AJ1898</f>
        <v>-</v>
      </c>
      <c r="AB1901" s="252">
        <f>작성용!AB1898</f>
        <v>0</v>
      </c>
    </row>
    <row r="1902" spans="1:28" s="12" customFormat="1" ht="16.5" hidden="1" customHeight="1" x14ac:dyDescent="0.3">
      <c r="A1902" s="54">
        <f>작성용!AL1899</f>
        <v>1898</v>
      </c>
      <c r="B1902" s="264" t="str">
        <f>작성용!AI1899</f>
        <v>-</v>
      </c>
      <c r="C1902" s="252" t="str">
        <f>작성용!AK1899</f>
        <v>기초자산</v>
      </c>
      <c r="D1902" s="265" t="str">
        <f>작성용!T1899</f>
        <v>사립학교교직원연금공단펀드(기초자산)</v>
      </c>
      <c r="E1902" s="253" t="str">
        <f>작성용!B1899</f>
        <v>에이티넘성장투자조합2020</v>
      </c>
      <c r="F1902" s="253" t="str">
        <f>작성용!C1899</f>
        <v>재평가</v>
      </c>
      <c r="G1902" s="253" t="str">
        <f>작성용!D1899</f>
        <v>채널코퍼레이션</v>
      </c>
      <c r="H1902" s="266">
        <f>작성용!E1899</f>
        <v>1311110363851</v>
      </c>
      <c r="I1902" s="253" t="str">
        <f>작성용!F1899</f>
        <v>A07</v>
      </c>
      <c r="J1902" s="253">
        <f>작성용!G1899</f>
        <v>1</v>
      </c>
      <c r="K1902" s="253" t="str">
        <f>작성용!H1899</f>
        <v>-</v>
      </c>
      <c r="L1902" s="253" t="str">
        <f>작성용!N1899</f>
        <v>연말</v>
      </c>
      <c r="M1902" s="265" t="str">
        <f>작성용!U1899</f>
        <v>2024.09.30</v>
      </c>
      <c r="N1902" s="265">
        <f>작성용!V1899</f>
        <v>45643</v>
      </c>
      <c r="O1902" s="265" t="str">
        <f>작성용!W1899</f>
        <v>보고서제공X</v>
      </c>
      <c r="P1902" s="265" t="str">
        <f>작성용!X1899</f>
        <v>-</v>
      </c>
      <c r="Q1902" s="253" t="str">
        <f>작성용!AD1899</f>
        <v>윤광일</v>
      </c>
      <c r="R1902" s="267">
        <f>작성용!AE1899</f>
        <v>0</v>
      </c>
      <c r="S1902" s="253" t="str">
        <f>작성용!AF1899</f>
        <v>조현우</v>
      </c>
      <c r="T1902" s="268" t="str">
        <f>작성용!AG1899</f>
        <v>-</v>
      </c>
      <c r="U1902" s="268" t="str">
        <f>작성용!AH1899</f>
        <v>-</v>
      </c>
      <c r="V1902" s="252">
        <f>작성용!AA1899</f>
        <v>202411</v>
      </c>
      <c r="W1902" s="253" t="str">
        <f>작성용!AC1899</f>
        <v>[6]기타기관펀드(기초자산)</v>
      </c>
      <c r="X1902" s="253">
        <f>작성용!O1899</f>
        <v>0</v>
      </c>
      <c r="Y1902" s="253">
        <f>작성용!P1899</f>
        <v>0</v>
      </c>
      <c r="Z1902" s="253">
        <f>작성용!Q1899</f>
        <v>0</v>
      </c>
      <c r="AA1902" s="252" t="str">
        <f>작성용!AJ1899</f>
        <v>-</v>
      </c>
      <c r="AB1902" s="252">
        <f>작성용!AB1899</f>
        <v>0</v>
      </c>
    </row>
    <row r="1903" spans="1:28" s="12" customFormat="1" ht="16.5" hidden="1" customHeight="1" x14ac:dyDescent="0.3">
      <c r="A1903" s="54">
        <f>작성용!AL1900</f>
        <v>1899</v>
      </c>
      <c r="B1903" s="264" t="str">
        <f>작성용!AI1900</f>
        <v>-</v>
      </c>
      <c r="C1903" s="252" t="str">
        <f>작성용!AK1900</f>
        <v>기초자산</v>
      </c>
      <c r="D1903" s="265" t="str">
        <f>작성용!T1900</f>
        <v>사립학교교직원연금공단펀드(기초자산)</v>
      </c>
      <c r="E1903" s="253" t="str">
        <f>작성용!B1900</f>
        <v>에이티넘성장투자조합2020</v>
      </c>
      <c r="F1903" s="253" t="str">
        <f>작성용!C1900</f>
        <v>재평가</v>
      </c>
      <c r="G1903" s="253" t="str">
        <f>작성용!D1900</f>
        <v>채널코퍼레이션</v>
      </c>
      <c r="H1903" s="266">
        <f>작성용!E1900</f>
        <v>1311110363851</v>
      </c>
      <c r="I1903" s="253" t="str">
        <f>작성용!F1900</f>
        <v>A01</v>
      </c>
      <c r="J1903" s="253">
        <f>작성용!G1900</f>
        <v>0</v>
      </c>
      <c r="K1903" s="253" t="str">
        <f>작성용!H1900</f>
        <v>-</v>
      </c>
      <c r="L1903" s="253" t="str">
        <f>작성용!N1900</f>
        <v>연말</v>
      </c>
      <c r="M1903" s="265" t="str">
        <f>작성용!U1900</f>
        <v>2024.09.30</v>
      </c>
      <c r="N1903" s="265">
        <f>작성용!V1900</f>
        <v>45643</v>
      </c>
      <c r="O1903" s="265" t="str">
        <f>작성용!W1900</f>
        <v>보고서제공X</v>
      </c>
      <c r="P1903" s="265" t="str">
        <f>작성용!X1900</f>
        <v>-</v>
      </c>
      <c r="Q1903" s="253" t="str">
        <f>작성용!AD1900</f>
        <v>윤광일</v>
      </c>
      <c r="R1903" s="267">
        <f>작성용!AE1900</f>
        <v>0</v>
      </c>
      <c r="S1903" s="253" t="str">
        <f>작성용!AF1900</f>
        <v>윤광일</v>
      </c>
      <c r="T1903" s="268" t="str">
        <f>작성용!AG1900</f>
        <v>-</v>
      </c>
      <c r="U1903" s="268" t="str">
        <f>작성용!AH1900</f>
        <v>-</v>
      </c>
      <c r="V1903" s="252">
        <f>작성용!AA1900</f>
        <v>202411</v>
      </c>
      <c r="W1903" s="253" t="str">
        <f>작성용!AC1900</f>
        <v>[6]기타기관펀드(기초자산)</v>
      </c>
      <c r="X1903" s="253">
        <f>작성용!O1900</f>
        <v>0</v>
      </c>
      <c r="Y1903" s="253">
        <f>작성용!P1900</f>
        <v>0</v>
      </c>
      <c r="Z1903" s="253">
        <f>작성용!Q1900</f>
        <v>0</v>
      </c>
      <c r="AA1903" s="252" t="str">
        <f>작성용!AJ1900</f>
        <v>-</v>
      </c>
      <c r="AB1903" s="252">
        <f>작성용!AB1900</f>
        <v>0</v>
      </c>
    </row>
    <row r="1904" spans="1:28" s="12" customFormat="1" ht="16.5" hidden="1" customHeight="1" x14ac:dyDescent="0.3">
      <c r="A1904" s="54">
        <f>작성용!AL1901</f>
        <v>1900</v>
      </c>
      <c r="B1904" s="264" t="str">
        <f>작성용!AI1901</f>
        <v>-</v>
      </c>
      <c r="C1904" s="252" t="str">
        <f>작성용!AK1901</f>
        <v>기초자산</v>
      </c>
      <c r="D1904" s="265" t="str">
        <f>작성용!T1901</f>
        <v>사립학교교직원연금공단펀드(기초자산)</v>
      </c>
      <c r="E1904" s="253" t="str">
        <f>작성용!B1901</f>
        <v>에이티넘성장투자조합2020</v>
      </c>
      <c r="F1904" s="253" t="str">
        <f>작성용!C1901</f>
        <v>재평가</v>
      </c>
      <c r="G1904" s="253" t="str">
        <f>작성용!D1901</f>
        <v>컨텍</v>
      </c>
      <c r="H1904" s="266">
        <f>작성용!E1901</f>
        <v>1601110387525</v>
      </c>
      <c r="I1904" s="253" t="str">
        <f>작성용!F1901</f>
        <v>A07</v>
      </c>
      <c r="J1904" s="253">
        <f>작성용!G1901</f>
        <v>0</v>
      </c>
      <c r="K1904" s="253" t="str">
        <f>작성용!H1901</f>
        <v>-</v>
      </c>
      <c r="L1904" s="253" t="str">
        <f>작성용!N1901</f>
        <v>연말</v>
      </c>
      <c r="M1904" s="265" t="str">
        <f>작성용!U1901</f>
        <v>2024.09.30</v>
      </c>
      <c r="N1904" s="265">
        <f>작성용!V1901</f>
        <v>45643</v>
      </c>
      <c r="O1904" s="265" t="str">
        <f>작성용!W1901</f>
        <v>보고서제공X</v>
      </c>
      <c r="P1904" s="265" t="str">
        <f>작성용!X1901</f>
        <v>-</v>
      </c>
      <c r="Q1904" s="253" t="str">
        <f>작성용!AD1901</f>
        <v>상장</v>
      </c>
      <c r="R1904" s="267">
        <f>작성용!AE1901</f>
        <v>0</v>
      </c>
      <c r="S1904" s="253" t="str">
        <f>작성용!AF1901</f>
        <v>김혜지</v>
      </c>
      <c r="T1904" s="268" t="str">
        <f>작성용!AG1901</f>
        <v>-</v>
      </c>
      <c r="U1904" s="268" t="str">
        <f>작성용!AH1901</f>
        <v>-</v>
      </c>
      <c r="V1904" s="252">
        <f>작성용!AA1901</f>
        <v>202411</v>
      </c>
      <c r="W1904" s="253" t="str">
        <f>작성용!AC1901</f>
        <v>[6]기타기관펀드(기초자산)</v>
      </c>
      <c r="X1904" s="253">
        <f>작성용!O1901</f>
        <v>0</v>
      </c>
      <c r="Y1904" s="253">
        <f>작성용!P1901</f>
        <v>0</v>
      </c>
      <c r="Z1904" s="253">
        <f>작성용!Q1901</f>
        <v>0</v>
      </c>
      <c r="AA1904" s="252" t="str">
        <f>작성용!AJ1901</f>
        <v>-</v>
      </c>
      <c r="AB1904" s="252">
        <f>작성용!AB1901</f>
        <v>0</v>
      </c>
    </row>
    <row r="1905" spans="1:28" s="12" customFormat="1" ht="16.5" hidden="1" customHeight="1" x14ac:dyDescent="0.3">
      <c r="A1905" s="54">
        <f>작성용!AL1902</f>
        <v>1901</v>
      </c>
      <c r="B1905" s="264" t="str">
        <f>작성용!AI1902</f>
        <v>-</v>
      </c>
      <c r="C1905" s="252" t="str">
        <f>작성용!AK1902</f>
        <v>기초자산</v>
      </c>
      <c r="D1905" s="265" t="str">
        <f>작성용!T1902</f>
        <v>사립학교교직원연금공단펀드(기초자산)</v>
      </c>
      <c r="E1905" s="253" t="str">
        <f>작성용!B1902</f>
        <v>에이티넘성장투자조합2020</v>
      </c>
      <c r="F1905" s="253" t="str">
        <f>작성용!C1902</f>
        <v>재평가</v>
      </c>
      <c r="G1905" s="253" t="str">
        <f>작성용!D1902</f>
        <v>케어메디</v>
      </c>
      <c r="H1905" s="266">
        <f>작성용!E1902</f>
        <v>1101115763910</v>
      </c>
      <c r="I1905" s="253" t="str">
        <f>작성용!F1902</f>
        <v>A07</v>
      </c>
      <c r="J1905" s="253">
        <f>작성용!G1902</f>
        <v>0</v>
      </c>
      <c r="K1905" s="253" t="str">
        <f>작성용!H1902</f>
        <v>-</v>
      </c>
      <c r="L1905" s="253" t="str">
        <f>작성용!N1902</f>
        <v>연말</v>
      </c>
      <c r="M1905" s="265" t="str">
        <f>작성용!U1902</f>
        <v>2024.09.30</v>
      </c>
      <c r="N1905" s="265">
        <f>작성용!V1902</f>
        <v>45643</v>
      </c>
      <c r="O1905" s="265" t="str">
        <f>작성용!W1902</f>
        <v>보고서제공X</v>
      </c>
      <c r="P1905" s="265" t="str">
        <f>작성용!X1902</f>
        <v>-</v>
      </c>
      <c r="Q1905" s="253" t="str">
        <f>작성용!AD1902</f>
        <v>강승현</v>
      </c>
      <c r="R1905" s="267">
        <f>작성용!AE1902</f>
        <v>0</v>
      </c>
      <c r="S1905" s="253" t="str">
        <f>작성용!AF1902</f>
        <v>강승현</v>
      </c>
      <c r="T1905" s="268" t="str">
        <f>작성용!AG1902</f>
        <v>-</v>
      </c>
      <c r="U1905" s="268" t="str">
        <f>작성용!AH1902</f>
        <v>-</v>
      </c>
      <c r="V1905" s="252">
        <f>작성용!AA1902</f>
        <v>202411</v>
      </c>
      <c r="W1905" s="253" t="str">
        <f>작성용!AC1902</f>
        <v>[6]기타기관펀드(기초자산)</v>
      </c>
      <c r="X1905" s="253">
        <f>작성용!O1902</f>
        <v>0</v>
      </c>
      <c r="Y1905" s="253">
        <f>작성용!P1902</f>
        <v>0</v>
      </c>
      <c r="Z1905" s="253">
        <f>작성용!Q1902</f>
        <v>0</v>
      </c>
      <c r="AA1905" s="252" t="str">
        <f>작성용!AJ1902</f>
        <v>-</v>
      </c>
      <c r="AB1905" s="252">
        <f>작성용!AB1902</f>
        <v>0</v>
      </c>
    </row>
    <row r="1906" spans="1:28" s="12" customFormat="1" ht="16.5" hidden="1" customHeight="1" x14ac:dyDescent="0.3">
      <c r="A1906" s="54">
        <f>작성용!AL1903</f>
        <v>1902</v>
      </c>
      <c r="B1906" s="264" t="str">
        <f>작성용!AI1903</f>
        <v>24년평가대상</v>
      </c>
      <c r="C1906" s="252" t="str">
        <f>작성용!AK1903</f>
        <v>기초자산</v>
      </c>
      <c r="D1906" s="265" t="str">
        <f>작성용!T1903</f>
        <v>사립학교교직원연금공단펀드(기초자산)</v>
      </c>
      <c r="E1906" s="253" t="str">
        <f>작성용!B1903</f>
        <v>에이티넘성장투자조합2020</v>
      </c>
      <c r="F1906" s="253" t="str">
        <f>작성용!C1903</f>
        <v>재평가</v>
      </c>
      <c r="G1906" s="253" t="str">
        <f>작성용!D1903</f>
        <v>코딧</v>
      </c>
      <c r="H1906" s="266">
        <f>작성용!E1903</f>
        <v>1101117537454</v>
      </c>
      <c r="I1906" s="253" t="str">
        <f>작성용!F1903</f>
        <v>A07</v>
      </c>
      <c r="J1906" s="253">
        <f>작성용!G1903</f>
        <v>0</v>
      </c>
      <c r="K1906" s="253" t="str">
        <f>작성용!H1903</f>
        <v>-</v>
      </c>
      <c r="L1906" s="253" t="str">
        <f>작성용!N1903</f>
        <v>연말</v>
      </c>
      <c r="M1906" s="265" t="str">
        <f>작성용!U1903</f>
        <v>2024.09.30</v>
      </c>
      <c r="N1906" s="265">
        <f>작성용!V1903</f>
        <v>45643</v>
      </c>
      <c r="O1906" s="265" t="str">
        <f>작성용!W1903</f>
        <v>보고서제공X</v>
      </c>
      <c r="P1906" s="265" t="str">
        <f>작성용!X1903</f>
        <v>-</v>
      </c>
      <c r="Q1906" s="253" t="str">
        <f>작성용!AD1903</f>
        <v>김예림</v>
      </c>
      <c r="R1906" s="267">
        <f>작성용!AE1903</f>
        <v>0</v>
      </c>
      <c r="S1906" s="253" t="str">
        <f>작성용!AF1903</f>
        <v>김예림</v>
      </c>
      <c r="T1906" s="268" t="str">
        <f>작성용!AG1903</f>
        <v>-</v>
      </c>
      <c r="U1906" s="268" t="str">
        <f>작성용!AH1903</f>
        <v>-</v>
      </c>
      <c r="V1906" s="252">
        <f>작성용!AA1903</f>
        <v>202411</v>
      </c>
      <c r="W1906" s="253" t="str">
        <f>작성용!AC1903</f>
        <v>[6]기타기관펀드(기초자산)</v>
      </c>
      <c r="X1906" s="253">
        <f>작성용!O1903</f>
        <v>0</v>
      </c>
      <c r="Y1906" s="253">
        <f>작성용!P1903</f>
        <v>0</v>
      </c>
      <c r="Z1906" s="253">
        <f>작성용!Q1903</f>
        <v>0</v>
      </c>
      <c r="AA1906" s="252" t="str">
        <f>작성용!AJ1903</f>
        <v>-</v>
      </c>
      <c r="AB1906" s="252">
        <f>작성용!AB1903</f>
        <v>0</v>
      </c>
    </row>
    <row r="1907" spans="1:28" s="12" customFormat="1" ht="16.5" hidden="1" customHeight="1" x14ac:dyDescent="0.3">
      <c r="A1907" s="54">
        <f>작성용!AL1904</f>
        <v>1903</v>
      </c>
      <c r="B1907" s="264" t="str">
        <f>작성용!AI1904</f>
        <v>-</v>
      </c>
      <c r="C1907" s="252" t="str">
        <f>작성용!AK1904</f>
        <v>기초자산</v>
      </c>
      <c r="D1907" s="265" t="str">
        <f>작성용!T1904</f>
        <v>사립학교교직원연금공단펀드(기초자산)</v>
      </c>
      <c r="E1907" s="253" t="str">
        <f>작성용!B1904</f>
        <v>에이티넘성장투자조합2020</v>
      </c>
      <c r="F1907" s="253" t="str">
        <f>작성용!C1904</f>
        <v>재평가</v>
      </c>
      <c r="G1907" s="253" t="str">
        <f>작성용!D1904</f>
        <v>큐픽스</v>
      </c>
      <c r="H1907" s="266">
        <f>작성용!E1904</f>
        <v>1101115812733</v>
      </c>
      <c r="I1907" s="253" t="str">
        <f>작성용!F1904</f>
        <v>A07</v>
      </c>
      <c r="J1907" s="253">
        <f>작성용!G1904</f>
        <v>0</v>
      </c>
      <c r="K1907" s="253" t="str">
        <f>작성용!H1904</f>
        <v>-</v>
      </c>
      <c r="L1907" s="253" t="str">
        <f>작성용!N1904</f>
        <v>연말</v>
      </c>
      <c r="M1907" s="265" t="str">
        <f>작성용!U1904</f>
        <v>2024.09.30</v>
      </c>
      <c r="N1907" s="265">
        <f>작성용!V1904</f>
        <v>45643</v>
      </c>
      <c r="O1907" s="265" t="str">
        <f>작성용!W1904</f>
        <v>보고서제공X</v>
      </c>
      <c r="P1907" s="265" t="str">
        <f>작성용!X1904</f>
        <v>-</v>
      </c>
      <c r="Q1907" s="253" t="str">
        <f>작성용!AD1904</f>
        <v>신원준</v>
      </c>
      <c r="R1907" s="267">
        <f>작성용!AE1904</f>
        <v>0</v>
      </c>
      <c r="S1907" s="253" t="str">
        <f>작성용!AF1904</f>
        <v>조현우</v>
      </c>
      <c r="T1907" s="268" t="str">
        <f>작성용!AG1904</f>
        <v>-</v>
      </c>
      <c r="U1907" s="268" t="str">
        <f>작성용!AH1904</f>
        <v>-</v>
      </c>
      <c r="V1907" s="252">
        <f>작성용!AA1904</f>
        <v>202411</v>
      </c>
      <c r="W1907" s="253" t="str">
        <f>작성용!AC1904</f>
        <v>[6]기타기관펀드(기초자산)</v>
      </c>
      <c r="X1907" s="253">
        <f>작성용!O1904</f>
        <v>0</v>
      </c>
      <c r="Y1907" s="253">
        <f>작성용!P1904</f>
        <v>0</v>
      </c>
      <c r="Z1907" s="253">
        <f>작성용!Q1904</f>
        <v>0</v>
      </c>
      <c r="AA1907" s="252" t="str">
        <f>작성용!AJ1904</f>
        <v>-</v>
      </c>
      <c r="AB1907" s="252">
        <f>작성용!AB1904</f>
        <v>0</v>
      </c>
    </row>
    <row r="1908" spans="1:28" s="12" customFormat="1" ht="16.5" hidden="1" customHeight="1" x14ac:dyDescent="0.3">
      <c r="A1908" s="54">
        <f>작성용!AL1905</f>
        <v>1904</v>
      </c>
      <c r="B1908" s="264" t="str">
        <f>작성용!AI1905</f>
        <v>24년평가대상</v>
      </c>
      <c r="C1908" s="252" t="str">
        <f>작성용!AK1905</f>
        <v>기초자산</v>
      </c>
      <c r="D1908" s="265" t="str">
        <f>작성용!T1905</f>
        <v>사립학교교직원연금공단펀드(기초자산)</v>
      </c>
      <c r="E1908" s="253" t="str">
        <f>작성용!B1905</f>
        <v>에이티넘성장투자조합2020</v>
      </c>
      <c r="F1908" s="253" t="str">
        <f>작성용!C1905</f>
        <v>재평가</v>
      </c>
      <c r="G1908" s="253" t="str">
        <f>작성용!D1905</f>
        <v>큐픽스</v>
      </c>
      <c r="H1908" s="266">
        <f>작성용!E1905</f>
        <v>1101115812733</v>
      </c>
      <c r="I1908" s="253" t="str">
        <f>작성용!F1905</f>
        <v>A07</v>
      </c>
      <c r="J1908" s="253">
        <f>작성용!G1905</f>
        <v>1</v>
      </c>
      <c r="K1908" s="253" t="str">
        <f>작성용!H1905</f>
        <v>-</v>
      </c>
      <c r="L1908" s="253" t="str">
        <f>작성용!N1905</f>
        <v>연말</v>
      </c>
      <c r="M1908" s="265" t="str">
        <f>작성용!U1905</f>
        <v>2024.09.30</v>
      </c>
      <c r="N1908" s="265">
        <f>작성용!V1905</f>
        <v>45643</v>
      </c>
      <c r="O1908" s="265" t="str">
        <f>작성용!W1905</f>
        <v>보고서제공X</v>
      </c>
      <c r="P1908" s="265" t="str">
        <f>작성용!X1905</f>
        <v>-</v>
      </c>
      <c r="Q1908" s="253" t="str">
        <f>작성용!AD1905</f>
        <v>신원준</v>
      </c>
      <c r="R1908" s="267">
        <f>작성용!AE1905</f>
        <v>0</v>
      </c>
      <c r="S1908" s="253" t="str">
        <f>작성용!AF1905</f>
        <v>조현우</v>
      </c>
      <c r="T1908" s="268" t="str">
        <f>작성용!AG1905</f>
        <v>-</v>
      </c>
      <c r="U1908" s="268" t="str">
        <f>작성용!AH1905</f>
        <v>-</v>
      </c>
      <c r="V1908" s="252">
        <f>작성용!AA1905</f>
        <v>202411</v>
      </c>
      <c r="W1908" s="253" t="str">
        <f>작성용!AC1905</f>
        <v>[6]기타기관펀드(기초자산)</v>
      </c>
      <c r="X1908" s="253">
        <f>작성용!O1905</f>
        <v>0</v>
      </c>
      <c r="Y1908" s="253">
        <f>작성용!P1905</f>
        <v>0</v>
      </c>
      <c r="Z1908" s="253">
        <f>작성용!Q1905</f>
        <v>0</v>
      </c>
      <c r="AA1908" s="252" t="str">
        <f>작성용!AJ1905</f>
        <v>-</v>
      </c>
      <c r="AB1908" s="252">
        <f>작성용!AB1905</f>
        <v>0</v>
      </c>
    </row>
    <row r="1909" spans="1:28" s="12" customFormat="1" ht="16.5" hidden="1" customHeight="1" x14ac:dyDescent="0.3">
      <c r="A1909" s="54">
        <f>작성용!AL1906</f>
        <v>1905</v>
      </c>
      <c r="B1909" s="264" t="str">
        <f>작성용!AI1906</f>
        <v>-</v>
      </c>
      <c r="C1909" s="252" t="str">
        <f>작성용!AK1906</f>
        <v>기초자산</v>
      </c>
      <c r="D1909" s="265" t="str">
        <f>작성용!T1906</f>
        <v>사립학교교직원연금공단펀드(기초자산)</v>
      </c>
      <c r="E1909" s="253" t="str">
        <f>작성용!B1906</f>
        <v>에이티넘성장투자조합2020</v>
      </c>
      <c r="F1909" s="253" t="str">
        <f>작성용!C1906</f>
        <v>재평가</v>
      </c>
      <c r="G1909" s="253" t="str">
        <f>작성용!D1906</f>
        <v>클래스팅</v>
      </c>
      <c r="H1909" s="266">
        <f>작성용!E1906</f>
        <v>1101114923490</v>
      </c>
      <c r="I1909" s="253" t="str">
        <f>작성용!F1906</f>
        <v>A01</v>
      </c>
      <c r="J1909" s="253">
        <f>작성용!G1906</f>
        <v>0</v>
      </c>
      <c r="K1909" s="253" t="str">
        <f>작성용!H1906</f>
        <v>-</v>
      </c>
      <c r="L1909" s="253" t="str">
        <f>작성용!N1906</f>
        <v>연말</v>
      </c>
      <c r="M1909" s="265" t="str">
        <f>작성용!U1906</f>
        <v>2024.09.30</v>
      </c>
      <c r="N1909" s="265">
        <f>작성용!V1906</f>
        <v>45643</v>
      </c>
      <c r="O1909" s="265" t="str">
        <f>작성용!W1906</f>
        <v>보고서제공X</v>
      </c>
      <c r="P1909" s="265" t="str">
        <f>작성용!X1906</f>
        <v>-</v>
      </c>
      <c r="Q1909" s="253" t="str">
        <f>작성용!AD1906</f>
        <v>김수현</v>
      </c>
      <c r="R1909" s="267">
        <f>작성용!AE1906</f>
        <v>0.4</v>
      </c>
      <c r="S1909" s="253" t="str">
        <f>작성용!AF1906</f>
        <v>김수현</v>
      </c>
      <c r="T1909" s="268" t="str">
        <f>작성용!AG1906</f>
        <v>-</v>
      </c>
      <c r="U1909" s="268" t="str">
        <f>작성용!AH1906</f>
        <v>-</v>
      </c>
      <c r="V1909" s="252">
        <f>작성용!AA1906</f>
        <v>202411</v>
      </c>
      <c r="W1909" s="253" t="str">
        <f>작성용!AC1906</f>
        <v>[6]기타기관펀드(기초자산)</v>
      </c>
      <c r="X1909" s="253">
        <f>작성용!O1906</f>
        <v>0</v>
      </c>
      <c r="Y1909" s="253">
        <f>작성용!P1906</f>
        <v>0</v>
      </c>
      <c r="Z1909" s="253">
        <f>작성용!Q1906</f>
        <v>0</v>
      </c>
      <c r="AA1909" s="252" t="str">
        <f>작성용!AJ1906</f>
        <v>-</v>
      </c>
      <c r="AB1909" s="252">
        <f>작성용!AB1906</f>
        <v>0</v>
      </c>
    </row>
    <row r="1910" spans="1:28" s="12" customFormat="1" ht="16.5" hidden="1" customHeight="1" x14ac:dyDescent="0.3">
      <c r="A1910" s="54">
        <f>작성용!AL1907</f>
        <v>1906</v>
      </c>
      <c r="B1910" s="264" t="str">
        <f>작성용!AI1907</f>
        <v>-</v>
      </c>
      <c r="C1910" s="252" t="str">
        <f>작성용!AK1907</f>
        <v>기초자산</v>
      </c>
      <c r="D1910" s="265" t="str">
        <f>작성용!T1907</f>
        <v>사립학교교직원연금공단펀드(기초자산)</v>
      </c>
      <c r="E1910" s="253" t="str">
        <f>작성용!B1907</f>
        <v>에이티넘성장투자조합2020</v>
      </c>
      <c r="F1910" s="253" t="str">
        <f>작성용!C1907</f>
        <v>재평가</v>
      </c>
      <c r="G1910" s="253" t="str">
        <f>작성용!D1907</f>
        <v>클래스팅</v>
      </c>
      <c r="H1910" s="266">
        <f>작성용!E1907</f>
        <v>1101114923490</v>
      </c>
      <c r="I1910" s="253" t="str">
        <f>작성용!F1907</f>
        <v>A07</v>
      </c>
      <c r="J1910" s="253">
        <f>작성용!G1907</f>
        <v>6</v>
      </c>
      <c r="K1910" s="253" t="str">
        <f>작성용!H1907</f>
        <v>-</v>
      </c>
      <c r="L1910" s="253" t="str">
        <f>작성용!N1907</f>
        <v>연말</v>
      </c>
      <c r="M1910" s="265" t="str">
        <f>작성용!U1907</f>
        <v>2024.09.30</v>
      </c>
      <c r="N1910" s="265">
        <f>작성용!V1907</f>
        <v>45643</v>
      </c>
      <c r="O1910" s="265" t="str">
        <f>작성용!W1907</f>
        <v>보고서제공X</v>
      </c>
      <c r="P1910" s="265" t="str">
        <f>작성용!X1907</f>
        <v>-</v>
      </c>
      <c r="Q1910" s="253" t="str">
        <f>작성용!AD1907</f>
        <v>김수현</v>
      </c>
      <c r="R1910" s="267">
        <f>작성용!AE1907</f>
        <v>0</v>
      </c>
      <c r="S1910" s="253" t="str">
        <f>작성용!AF1907</f>
        <v>김수현</v>
      </c>
      <c r="T1910" s="268" t="str">
        <f>작성용!AG1907</f>
        <v>-</v>
      </c>
      <c r="U1910" s="268" t="str">
        <f>작성용!AH1907</f>
        <v>-</v>
      </c>
      <c r="V1910" s="252">
        <f>작성용!AA1907</f>
        <v>202411</v>
      </c>
      <c r="W1910" s="253" t="str">
        <f>작성용!AC1907</f>
        <v>[6]기타기관펀드(기초자산)</v>
      </c>
      <c r="X1910" s="253">
        <f>작성용!O1907</f>
        <v>0</v>
      </c>
      <c r="Y1910" s="253">
        <f>작성용!P1907</f>
        <v>0</v>
      </c>
      <c r="Z1910" s="253">
        <f>작성용!Q1907</f>
        <v>0</v>
      </c>
      <c r="AA1910" s="252" t="str">
        <f>작성용!AJ1907</f>
        <v>-</v>
      </c>
      <c r="AB1910" s="252">
        <f>작성용!AB1907</f>
        <v>0</v>
      </c>
    </row>
    <row r="1911" spans="1:28" s="12" customFormat="1" ht="16.5" hidden="1" customHeight="1" x14ac:dyDescent="0.3">
      <c r="A1911" s="54">
        <f>작성용!AL1908</f>
        <v>1907</v>
      </c>
      <c r="B1911" s="264" t="str">
        <f>작성용!AI1908</f>
        <v>-</v>
      </c>
      <c r="C1911" s="252" t="str">
        <f>작성용!AK1908</f>
        <v>기초자산</v>
      </c>
      <c r="D1911" s="265" t="str">
        <f>작성용!T1908</f>
        <v>사립학교교직원연금공단펀드(기초자산)</v>
      </c>
      <c r="E1911" s="253" t="str">
        <f>작성용!B1908</f>
        <v>에이티넘성장투자조합2020</v>
      </c>
      <c r="F1911" s="253" t="str">
        <f>작성용!C1908</f>
        <v>재평가</v>
      </c>
      <c r="G1911" s="253" t="str">
        <f>작성용!D1908</f>
        <v>트래블월렛(구,모바일퉁)</v>
      </c>
      <c r="H1911" s="266">
        <f>작성용!E1908</f>
        <v>1101116535706</v>
      </c>
      <c r="I1911" s="253" t="str">
        <f>작성용!F1908</f>
        <v>A04</v>
      </c>
      <c r="J1911" s="253">
        <f>작성용!G1908</f>
        <v>0</v>
      </c>
      <c r="K1911" s="253" t="str">
        <f>작성용!H1908</f>
        <v>-</v>
      </c>
      <c r="L1911" s="253" t="str">
        <f>작성용!N1908</f>
        <v>연말</v>
      </c>
      <c r="M1911" s="265" t="str">
        <f>작성용!U1908</f>
        <v>2024.09.30</v>
      </c>
      <c r="N1911" s="265">
        <f>작성용!V1908</f>
        <v>45643</v>
      </c>
      <c r="O1911" s="265" t="str">
        <f>작성용!W1908</f>
        <v>보고서제공X</v>
      </c>
      <c r="P1911" s="265" t="str">
        <f>작성용!X1908</f>
        <v>-</v>
      </c>
      <c r="Q1911" s="258" t="str">
        <f>작성용!AD1908</f>
        <v>이진주</v>
      </c>
      <c r="R1911" s="267">
        <f>작성용!AE1908</f>
        <v>0</v>
      </c>
      <c r="S1911" s="253" t="str">
        <f>작성용!AF1908</f>
        <v>고명주</v>
      </c>
      <c r="T1911" s="268" t="str">
        <f>작성용!AG1908</f>
        <v>-</v>
      </c>
      <c r="U1911" s="268" t="str">
        <f>작성용!AH1908</f>
        <v>-</v>
      </c>
      <c r="V1911" s="252">
        <f>작성용!AA1908</f>
        <v>202411</v>
      </c>
      <c r="W1911" s="253" t="str">
        <f>작성용!AC1908</f>
        <v>[6]기타기관펀드(기초자산)</v>
      </c>
      <c r="X1911" s="253">
        <f>작성용!O1908</f>
        <v>0</v>
      </c>
      <c r="Y1911" s="253">
        <f>작성용!P1908</f>
        <v>0</v>
      </c>
      <c r="Z1911" s="253">
        <f>작성용!Q1908</f>
        <v>0</v>
      </c>
      <c r="AA1911" s="252" t="str">
        <f>작성용!AJ1908</f>
        <v>-</v>
      </c>
      <c r="AB1911" s="252">
        <f>작성용!AB1908</f>
        <v>0</v>
      </c>
    </row>
    <row r="1912" spans="1:28" s="12" customFormat="1" ht="16.5" hidden="1" customHeight="1" x14ac:dyDescent="0.3">
      <c r="A1912" s="54">
        <f>작성용!AL1909</f>
        <v>1908</v>
      </c>
      <c r="B1912" s="264" t="str">
        <f>작성용!AI1909</f>
        <v>-</v>
      </c>
      <c r="C1912" s="252" t="str">
        <f>작성용!AK1909</f>
        <v>기초자산</v>
      </c>
      <c r="D1912" s="265" t="str">
        <f>작성용!T1909</f>
        <v>사립학교교직원연금공단펀드(기초자산)</v>
      </c>
      <c r="E1912" s="253" t="str">
        <f>작성용!B1909</f>
        <v>에이티넘성장투자조합2020</v>
      </c>
      <c r="F1912" s="253" t="str">
        <f>작성용!C1909</f>
        <v>재평가</v>
      </c>
      <c r="G1912" s="253" t="str">
        <f>작성용!D1909</f>
        <v>트렌비</v>
      </c>
      <c r="H1912" s="266">
        <f>작성용!E1909</f>
        <v>1101116241931</v>
      </c>
      <c r="I1912" s="253" t="str">
        <f>작성용!F1909</f>
        <v>A01</v>
      </c>
      <c r="J1912" s="253">
        <f>작성용!G1909</f>
        <v>0</v>
      </c>
      <c r="K1912" s="253" t="str">
        <f>작성용!H1909</f>
        <v>-</v>
      </c>
      <c r="L1912" s="253" t="str">
        <f>작성용!N1909</f>
        <v>연말</v>
      </c>
      <c r="M1912" s="265" t="str">
        <f>작성용!U1909</f>
        <v>2024.09.30</v>
      </c>
      <c r="N1912" s="265">
        <f>작성용!V1909</f>
        <v>45643</v>
      </c>
      <c r="O1912" s="265" t="str">
        <f>작성용!W1909</f>
        <v>보고서제공X</v>
      </c>
      <c r="P1912" s="265" t="str">
        <f>작성용!X1909</f>
        <v>-</v>
      </c>
      <c r="Q1912" s="253" t="str">
        <f>작성용!AD1909</f>
        <v>정은채</v>
      </c>
      <c r="R1912" s="267">
        <f>작성용!AE1909</f>
        <v>0.4</v>
      </c>
      <c r="S1912" s="253" t="str">
        <f>작성용!AF1909</f>
        <v>정은채</v>
      </c>
      <c r="T1912" s="268" t="str">
        <f>작성용!AG1909</f>
        <v>-</v>
      </c>
      <c r="U1912" s="268" t="str">
        <f>작성용!AH1909</f>
        <v>-</v>
      </c>
      <c r="V1912" s="252">
        <f>작성용!AA1909</f>
        <v>202411</v>
      </c>
      <c r="W1912" s="253" t="str">
        <f>작성용!AC1909</f>
        <v>[6]기타기관펀드(기초자산)</v>
      </c>
      <c r="X1912" s="253">
        <f>작성용!O1909</f>
        <v>0</v>
      </c>
      <c r="Y1912" s="253">
        <f>작성용!P1909</f>
        <v>0</v>
      </c>
      <c r="Z1912" s="253">
        <f>작성용!Q1909</f>
        <v>0</v>
      </c>
      <c r="AA1912" s="252" t="str">
        <f>작성용!AJ1909</f>
        <v>-</v>
      </c>
      <c r="AB1912" s="252">
        <f>작성용!AB1909</f>
        <v>0</v>
      </c>
    </row>
    <row r="1913" spans="1:28" s="12" customFormat="1" ht="16.5" hidden="1" customHeight="1" x14ac:dyDescent="0.3">
      <c r="A1913" s="54">
        <f>작성용!AL1910</f>
        <v>1909</v>
      </c>
      <c r="B1913" s="264" t="str">
        <f>작성용!AI1910</f>
        <v>-</v>
      </c>
      <c r="C1913" s="252" t="str">
        <f>작성용!AK1910</f>
        <v>기초자산</v>
      </c>
      <c r="D1913" s="265" t="str">
        <f>작성용!T1910</f>
        <v>사립학교교직원연금공단펀드(기초자산)</v>
      </c>
      <c r="E1913" s="253" t="str">
        <f>작성용!B1910</f>
        <v>에이티넘성장투자조합2020</v>
      </c>
      <c r="F1913" s="253" t="str">
        <f>작성용!C1910</f>
        <v>재평가</v>
      </c>
      <c r="G1913" s="253" t="str">
        <f>작성용!D1910</f>
        <v>트렌비</v>
      </c>
      <c r="H1913" s="266">
        <f>작성용!E1910</f>
        <v>1101116241931</v>
      </c>
      <c r="I1913" s="253" t="str">
        <f>작성용!F1910</f>
        <v>A07</v>
      </c>
      <c r="J1913" s="253">
        <f>작성용!G1910</f>
        <v>4</v>
      </c>
      <c r="K1913" s="253" t="str">
        <f>작성용!H1910</f>
        <v>-</v>
      </c>
      <c r="L1913" s="253" t="str">
        <f>작성용!N1910</f>
        <v>연말</v>
      </c>
      <c r="M1913" s="265" t="str">
        <f>작성용!U1910</f>
        <v>2024.09.30</v>
      </c>
      <c r="N1913" s="265">
        <f>작성용!V1910</f>
        <v>45643</v>
      </c>
      <c r="O1913" s="265" t="str">
        <f>작성용!W1910</f>
        <v>보고서제공X</v>
      </c>
      <c r="P1913" s="265" t="str">
        <f>작성용!X1910</f>
        <v>-</v>
      </c>
      <c r="Q1913" s="253" t="str">
        <f>작성용!AD1910</f>
        <v>정은채</v>
      </c>
      <c r="R1913" s="267">
        <f>작성용!AE1910</f>
        <v>0</v>
      </c>
      <c r="S1913" s="253" t="str">
        <f>작성용!AF1910</f>
        <v>정은채</v>
      </c>
      <c r="T1913" s="268" t="str">
        <f>작성용!AG1910</f>
        <v>-</v>
      </c>
      <c r="U1913" s="268" t="str">
        <f>작성용!AH1910</f>
        <v>-</v>
      </c>
      <c r="V1913" s="252">
        <f>작성용!AA1910</f>
        <v>202411</v>
      </c>
      <c r="W1913" s="253" t="str">
        <f>작성용!AC1910</f>
        <v>[6]기타기관펀드(기초자산)</v>
      </c>
      <c r="X1913" s="253">
        <f>작성용!O1910</f>
        <v>0</v>
      </c>
      <c r="Y1913" s="253">
        <f>작성용!P1910</f>
        <v>0</v>
      </c>
      <c r="Z1913" s="253">
        <f>작성용!Q1910</f>
        <v>0</v>
      </c>
      <c r="AA1913" s="252" t="str">
        <f>작성용!AJ1910</f>
        <v>-</v>
      </c>
      <c r="AB1913" s="252">
        <f>작성용!AB1910</f>
        <v>0</v>
      </c>
    </row>
    <row r="1914" spans="1:28" s="12" customFormat="1" ht="16.5" hidden="1" customHeight="1" x14ac:dyDescent="0.3">
      <c r="A1914" s="54">
        <f>작성용!AL1911</f>
        <v>1910</v>
      </c>
      <c r="B1914" s="264" t="str">
        <f>작성용!AI1911</f>
        <v>-</v>
      </c>
      <c r="C1914" s="252" t="str">
        <f>작성용!AK1911</f>
        <v>기초자산</v>
      </c>
      <c r="D1914" s="265" t="str">
        <f>작성용!T1911</f>
        <v>사립학교교직원연금공단펀드(기초자산)</v>
      </c>
      <c r="E1914" s="253" t="str">
        <f>작성용!B1911</f>
        <v>에이티넘성장투자조합2020</v>
      </c>
      <c r="F1914" s="253" t="str">
        <f>작성용!C1911</f>
        <v>재평가</v>
      </c>
      <c r="G1914" s="253" t="str">
        <f>작성용!D1911</f>
        <v>트렌비</v>
      </c>
      <c r="H1914" s="266">
        <f>작성용!E1911</f>
        <v>1101116241931</v>
      </c>
      <c r="I1914" s="253" t="str">
        <f>작성용!F1911</f>
        <v>A07</v>
      </c>
      <c r="J1914" s="253">
        <f>작성용!G1911</f>
        <v>9</v>
      </c>
      <c r="K1914" s="253" t="str">
        <f>작성용!H1911</f>
        <v>-</v>
      </c>
      <c r="L1914" s="253" t="str">
        <f>작성용!N1911</f>
        <v>연말</v>
      </c>
      <c r="M1914" s="265" t="str">
        <f>작성용!U1911</f>
        <v>2024.09.30</v>
      </c>
      <c r="N1914" s="265">
        <f>작성용!V1911</f>
        <v>45643</v>
      </c>
      <c r="O1914" s="265" t="str">
        <f>작성용!W1911</f>
        <v>보고서제공X</v>
      </c>
      <c r="P1914" s="265" t="str">
        <f>작성용!X1911</f>
        <v>-</v>
      </c>
      <c r="Q1914" s="253" t="str">
        <f>작성용!AD1911</f>
        <v>정은채</v>
      </c>
      <c r="R1914" s="267">
        <f>작성용!AE1911</f>
        <v>0</v>
      </c>
      <c r="S1914" s="253" t="str">
        <f>작성용!AF1911</f>
        <v>정은채</v>
      </c>
      <c r="T1914" s="268" t="str">
        <f>작성용!AG1911</f>
        <v>-</v>
      </c>
      <c r="U1914" s="268" t="str">
        <f>작성용!AH1911</f>
        <v>-</v>
      </c>
      <c r="V1914" s="252">
        <f>작성용!AA1911</f>
        <v>202411</v>
      </c>
      <c r="W1914" s="253" t="str">
        <f>작성용!AC1911</f>
        <v>[6]기타기관펀드(기초자산)</v>
      </c>
      <c r="X1914" s="253">
        <f>작성용!O1911</f>
        <v>0</v>
      </c>
      <c r="Y1914" s="253">
        <f>작성용!P1911</f>
        <v>0</v>
      </c>
      <c r="Z1914" s="253">
        <f>작성용!Q1911</f>
        <v>0</v>
      </c>
      <c r="AA1914" s="252" t="str">
        <f>작성용!AJ1911</f>
        <v>-</v>
      </c>
      <c r="AB1914" s="252">
        <f>작성용!AB1911</f>
        <v>0</v>
      </c>
    </row>
    <row r="1915" spans="1:28" s="12" customFormat="1" ht="16.5" hidden="1" customHeight="1" x14ac:dyDescent="0.3">
      <c r="A1915" s="54">
        <f>작성용!AL1912</f>
        <v>1911</v>
      </c>
      <c r="B1915" s="264" t="str">
        <f>작성용!AI1912</f>
        <v>-</v>
      </c>
      <c r="C1915" s="252" t="str">
        <f>작성용!AK1912</f>
        <v>기초자산</v>
      </c>
      <c r="D1915" s="265" t="str">
        <f>작성용!T1912</f>
        <v>사립학교교직원연금공단펀드(기초자산)</v>
      </c>
      <c r="E1915" s="253" t="str">
        <f>작성용!B1912</f>
        <v>에이티넘성장투자조합2020</v>
      </c>
      <c r="F1915" s="253" t="str">
        <f>작성용!C1912</f>
        <v>재평가</v>
      </c>
      <c r="G1915" s="253" t="str">
        <f>작성용!D1912</f>
        <v>트렌비</v>
      </c>
      <c r="H1915" s="266">
        <f>작성용!E1912</f>
        <v>1101116241931</v>
      </c>
      <c r="I1915" s="253" t="str">
        <f>작성용!F1912</f>
        <v>A07</v>
      </c>
      <c r="J1915" s="253">
        <f>작성용!G1912</f>
        <v>0</v>
      </c>
      <c r="K1915" s="253" t="str">
        <f>작성용!H1912</f>
        <v>-</v>
      </c>
      <c r="L1915" s="253" t="str">
        <f>작성용!N1912</f>
        <v>연말</v>
      </c>
      <c r="M1915" s="265" t="str">
        <f>작성용!U1912</f>
        <v>2024.09.30</v>
      </c>
      <c r="N1915" s="265">
        <f>작성용!V1912</f>
        <v>45643</v>
      </c>
      <c r="O1915" s="265" t="str">
        <f>작성용!W1912</f>
        <v>보고서제공X</v>
      </c>
      <c r="P1915" s="265" t="str">
        <f>작성용!X1912</f>
        <v>-</v>
      </c>
      <c r="Q1915" s="253" t="str">
        <f>작성용!AD1912</f>
        <v>정은채</v>
      </c>
      <c r="R1915" s="267">
        <f>작성용!AE1912</f>
        <v>0</v>
      </c>
      <c r="S1915" s="253" t="str">
        <f>작성용!AF1912</f>
        <v>정은채</v>
      </c>
      <c r="T1915" s="268" t="str">
        <f>작성용!AG1912</f>
        <v>-</v>
      </c>
      <c r="U1915" s="268" t="str">
        <f>작성용!AH1912</f>
        <v>-</v>
      </c>
      <c r="V1915" s="252">
        <f>작성용!AA1912</f>
        <v>202411</v>
      </c>
      <c r="W1915" s="253" t="str">
        <f>작성용!AC1912</f>
        <v>[6]기타기관펀드(기초자산)</v>
      </c>
      <c r="X1915" s="253">
        <f>작성용!O1912</f>
        <v>0</v>
      </c>
      <c r="Y1915" s="253">
        <f>작성용!P1912</f>
        <v>0</v>
      </c>
      <c r="Z1915" s="253">
        <f>작성용!Q1912</f>
        <v>0</v>
      </c>
      <c r="AA1915" s="252" t="str">
        <f>작성용!AJ1912</f>
        <v>-</v>
      </c>
      <c r="AB1915" s="252">
        <f>작성용!AB1912</f>
        <v>0</v>
      </c>
    </row>
    <row r="1916" spans="1:28" s="12" customFormat="1" ht="16.5" hidden="1" customHeight="1" x14ac:dyDescent="0.3">
      <c r="A1916" s="54">
        <f>작성용!AL1913</f>
        <v>1912</v>
      </c>
      <c r="B1916" s="264" t="str">
        <f>작성용!AI1913</f>
        <v>-</v>
      </c>
      <c r="C1916" s="252" t="str">
        <f>작성용!AK1913</f>
        <v>기초자산</v>
      </c>
      <c r="D1916" s="265" t="str">
        <f>작성용!T1913</f>
        <v>사립학교교직원연금공단펀드(기초자산)</v>
      </c>
      <c r="E1916" s="253" t="str">
        <f>작성용!B1913</f>
        <v>에이티넘성장투자조합2020</v>
      </c>
      <c r="F1916" s="253" t="str">
        <f>작성용!C1913</f>
        <v>재평가</v>
      </c>
      <c r="G1916" s="253" t="str">
        <f>작성용!D1913</f>
        <v>팀블랙버드</v>
      </c>
      <c r="H1916" s="266">
        <f>작성용!E1913</f>
        <v>1101116880151</v>
      </c>
      <c r="I1916" s="253" t="str">
        <f>작성용!F1913</f>
        <v>A05</v>
      </c>
      <c r="J1916" s="253">
        <f>작성용!G1913</f>
        <v>0</v>
      </c>
      <c r="K1916" s="253" t="str">
        <f>작성용!H1913</f>
        <v>-</v>
      </c>
      <c r="L1916" s="253" t="str">
        <f>작성용!N1913</f>
        <v>연말</v>
      </c>
      <c r="M1916" s="265" t="str">
        <f>작성용!U1913</f>
        <v>2024.09.30</v>
      </c>
      <c r="N1916" s="265">
        <f>작성용!V1913</f>
        <v>45643</v>
      </c>
      <c r="O1916" s="265" t="str">
        <f>작성용!W1913</f>
        <v>보고서제공X</v>
      </c>
      <c r="P1916" s="265" t="str">
        <f>작성용!X1913</f>
        <v>-</v>
      </c>
      <c r="Q1916" s="253" t="str">
        <f>작성용!AD1913</f>
        <v>정은채</v>
      </c>
      <c r="R1916" s="267">
        <f>작성용!AE1913</f>
        <v>0</v>
      </c>
      <c r="S1916" s="253" t="str">
        <f>작성용!AF1913</f>
        <v>정은채</v>
      </c>
      <c r="T1916" s="268" t="str">
        <f>작성용!AG1913</f>
        <v>-</v>
      </c>
      <c r="U1916" s="268" t="str">
        <f>작성용!AH1913</f>
        <v>-</v>
      </c>
      <c r="V1916" s="252">
        <f>작성용!AA1913</f>
        <v>202411</v>
      </c>
      <c r="W1916" s="253" t="str">
        <f>작성용!AC1913</f>
        <v>[6]기타기관펀드(기초자산)</v>
      </c>
      <c r="X1916" s="253">
        <f>작성용!O1913</f>
        <v>0</v>
      </c>
      <c r="Y1916" s="253">
        <f>작성용!P1913</f>
        <v>0</v>
      </c>
      <c r="Z1916" s="253">
        <f>작성용!Q1913</f>
        <v>0</v>
      </c>
      <c r="AA1916" s="252" t="str">
        <f>작성용!AJ1913</f>
        <v>-</v>
      </c>
      <c r="AB1916" s="252">
        <f>작성용!AB1913</f>
        <v>0</v>
      </c>
    </row>
    <row r="1917" spans="1:28" s="12" customFormat="1" ht="16.5" hidden="1" customHeight="1" x14ac:dyDescent="0.3">
      <c r="A1917" s="54">
        <f>작성용!AL1914</f>
        <v>1913</v>
      </c>
      <c r="B1917" s="264" t="str">
        <f>작성용!AI1914</f>
        <v>-</v>
      </c>
      <c r="C1917" s="252" t="str">
        <f>작성용!AK1914</f>
        <v>기초자산</v>
      </c>
      <c r="D1917" s="265" t="str">
        <f>작성용!T1914</f>
        <v>사립학교교직원연금공단펀드(기초자산)</v>
      </c>
      <c r="E1917" s="253" t="str">
        <f>작성용!B1914</f>
        <v>에이티넘성장투자조합2020</v>
      </c>
      <c r="F1917" s="253" t="str">
        <f>작성용!C1914</f>
        <v>재평가</v>
      </c>
      <c r="G1917" s="253" t="str">
        <f>작성용!D1914</f>
        <v>팀블랙버드</v>
      </c>
      <c r="H1917" s="266">
        <f>작성용!E1914</f>
        <v>1101116880151</v>
      </c>
      <c r="I1917" s="253" t="str">
        <f>작성용!F1914</f>
        <v>A01</v>
      </c>
      <c r="J1917" s="253">
        <f>작성용!G1914</f>
        <v>0</v>
      </c>
      <c r="K1917" s="253" t="str">
        <f>작성용!H1914</f>
        <v>-</v>
      </c>
      <c r="L1917" s="253" t="str">
        <f>작성용!N1914</f>
        <v>연말</v>
      </c>
      <c r="M1917" s="265" t="str">
        <f>작성용!U1914</f>
        <v>2024.09.30</v>
      </c>
      <c r="N1917" s="265">
        <f>작성용!V1914</f>
        <v>45643</v>
      </c>
      <c r="O1917" s="265" t="str">
        <f>작성용!W1914</f>
        <v>보고서제공X</v>
      </c>
      <c r="P1917" s="265" t="str">
        <f>작성용!X1914</f>
        <v>-</v>
      </c>
      <c r="Q1917" s="253" t="str">
        <f>작성용!AD1914</f>
        <v>정은채</v>
      </c>
      <c r="R1917" s="267">
        <f>작성용!AE1914</f>
        <v>0</v>
      </c>
      <c r="S1917" s="253" t="str">
        <f>작성용!AF1914</f>
        <v>정은채</v>
      </c>
      <c r="T1917" s="268" t="str">
        <f>작성용!AG1914</f>
        <v>-</v>
      </c>
      <c r="U1917" s="268" t="str">
        <f>작성용!AH1914</f>
        <v>-</v>
      </c>
      <c r="V1917" s="252">
        <f>작성용!AA1914</f>
        <v>202411</v>
      </c>
      <c r="W1917" s="253" t="str">
        <f>작성용!AC1914</f>
        <v>[6]기타기관펀드(기초자산)</v>
      </c>
      <c r="X1917" s="253">
        <f>작성용!O1914</f>
        <v>0</v>
      </c>
      <c r="Y1917" s="253">
        <f>작성용!P1914</f>
        <v>0</v>
      </c>
      <c r="Z1917" s="253">
        <f>작성용!Q1914</f>
        <v>0</v>
      </c>
      <c r="AA1917" s="252" t="str">
        <f>작성용!AJ1914</f>
        <v>-</v>
      </c>
      <c r="AB1917" s="252">
        <f>작성용!AB1914</f>
        <v>0</v>
      </c>
    </row>
    <row r="1918" spans="1:28" s="12" customFormat="1" ht="16.5" hidden="1" customHeight="1" x14ac:dyDescent="0.3">
      <c r="A1918" s="54">
        <f>작성용!AL1915</f>
        <v>1914</v>
      </c>
      <c r="B1918" s="264" t="str">
        <f>작성용!AI1915</f>
        <v>-</v>
      </c>
      <c r="C1918" s="252" t="str">
        <f>작성용!AK1915</f>
        <v>기초자산</v>
      </c>
      <c r="D1918" s="265" t="str">
        <f>작성용!T1915</f>
        <v>사립학교교직원연금공단펀드(기초자산)</v>
      </c>
      <c r="E1918" s="253" t="str">
        <f>작성용!B1915</f>
        <v>에이티넘성장투자조합2020</v>
      </c>
      <c r="F1918" s="253" t="str">
        <f>작성용!C1915</f>
        <v>재평가</v>
      </c>
      <c r="G1918" s="253" t="str">
        <f>작성용!D1915</f>
        <v>포스크리에이티브파티</v>
      </c>
      <c r="H1918" s="266">
        <f>작성용!E1915</f>
        <v>1311110237379</v>
      </c>
      <c r="I1918" s="253" t="str">
        <f>작성용!F1915</f>
        <v>A05</v>
      </c>
      <c r="J1918" s="253">
        <f>작성용!G1915</f>
        <v>0</v>
      </c>
      <c r="K1918" s="253" t="str">
        <f>작성용!H1915</f>
        <v>-</v>
      </c>
      <c r="L1918" s="253" t="str">
        <f>작성용!N1915</f>
        <v>연말</v>
      </c>
      <c r="M1918" s="265" t="str">
        <f>작성용!U1915</f>
        <v>2024.09.30</v>
      </c>
      <c r="N1918" s="265">
        <f>작성용!V1915</f>
        <v>45643</v>
      </c>
      <c r="O1918" s="265" t="str">
        <f>작성용!W1915</f>
        <v>보고서제공X</v>
      </c>
      <c r="P1918" s="265" t="str">
        <f>작성용!X1915</f>
        <v>-</v>
      </c>
      <c r="Q1918" s="253" t="str">
        <f>작성용!AD1915</f>
        <v>정재형</v>
      </c>
      <c r="R1918" s="267">
        <f>작성용!AE1915</f>
        <v>0</v>
      </c>
      <c r="S1918" s="253" t="str">
        <f>작성용!AF1915</f>
        <v>정재형</v>
      </c>
      <c r="T1918" s="268" t="str">
        <f>작성용!AG1915</f>
        <v>-</v>
      </c>
      <c r="U1918" s="268" t="str">
        <f>작성용!AH1915</f>
        <v>-</v>
      </c>
      <c r="V1918" s="252">
        <f>작성용!AA1915</f>
        <v>202411</v>
      </c>
      <c r="W1918" s="253" t="str">
        <f>작성용!AC1915</f>
        <v>[6]기타기관펀드(기초자산)</v>
      </c>
      <c r="X1918" s="253">
        <f>작성용!O1915</f>
        <v>0</v>
      </c>
      <c r="Y1918" s="253">
        <f>작성용!P1915</f>
        <v>0</v>
      </c>
      <c r="Z1918" s="253">
        <f>작성용!Q1915</f>
        <v>0</v>
      </c>
      <c r="AA1918" s="252" t="str">
        <f>작성용!AJ1915</f>
        <v>-</v>
      </c>
      <c r="AB1918" s="252">
        <f>작성용!AB1915</f>
        <v>0</v>
      </c>
    </row>
    <row r="1919" spans="1:28" s="12" customFormat="1" ht="16.5" hidden="1" customHeight="1" x14ac:dyDescent="0.3">
      <c r="A1919" s="54">
        <f>작성용!AL1916</f>
        <v>1915</v>
      </c>
      <c r="B1919" s="264" t="str">
        <f>작성용!AI1916</f>
        <v>24년평가대상</v>
      </c>
      <c r="C1919" s="252" t="str">
        <f>작성용!AK1916</f>
        <v>기초자산</v>
      </c>
      <c r="D1919" s="265" t="str">
        <f>작성용!T1916</f>
        <v>사립학교교직원연금공단펀드(기초자산)</v>
      </c>
      <c r="E1919" s="253" t="str">
        <f>작성용!B1916</f>
        <v>에이티넘성장투자조합2020</v>
      </c>
      <c r="F1919" s="253" t="str">
        <f>작성용!C1916</f>
        <v>재평가</v>
      </c>
      <c r="G1919" s="253" t="str">
        <f>작성용!D1916</f>
        <v>포스타입</v>
      </c>
      <c r="H1919" s="266">
        <f>작성용!E1916</f>
        <v>1358110287277</v>
      </c>
      <c r="I1919" s="253" t="str">
        <f>작성용!F1916</f>
        <v>A07</v>
      </c>
      <c r="J1919" s="253">
        <f>작성용!G1916</f>
        <v>0</v>
      </c>
      <c r="K1919" s="253" t="str">
        <f>작성용!H1916</f>
        <v>-</v>
      </c>
      <c r="L1919" s="253" t="str">
        <f>작성용!N1916</f>
        <v>연말</v>
      </c>
      <c r="M1919" s="265" t="str">
        <f>작성용!U1916</f>
        <v>2024.09.30</v>
      </c>
      <c r="N1919" s="265">
        <f>작성용!V1916</f>
        <v>45643</v>
      </c>
      <c r="O1919" s="265" t="str">
        <f>작성용!W1916</f>
        <v>보고서제공X</v>
      </c>
      <c r="P1919" s="265" t="str">
        <f>작성용!X1916</f>
        <v>-</v>
      </c>
      <c r="Q1919" s="253" t="str">
        <f>작성용!AD1916</f>
        <v>서경덕</v>
      </c>
      <c r="R1919" s="267">
        <f>작성용!AE1916</f>
        <v>0</v>
      </c>
      <c r="S1919" s="253" t="str">
        <f>작성용!AF1916</f>
        <v>강성은</v>
      </c>
      <c r="T1919" s="268" t="str">
        <f>작성용!AG1916</f>
        <v>-</v>
      </c>
      <c r="U1919" s="268" t="str">
        <f>작성용!AH1916</f>
        <v>-</v>
      </c>
      <c r="V1919" s="252">
        <f>작성용!AA1916</f>
        <v>202411</v>
      </c>
      <c r="W1919" s="253" t="str">
        <f>작성용!AC1916</f>
        <v>[6]기타기관펀드(기초자산)</v>
      </c>
      <c r="X1919" s="253">
        <f>작성용!O1916</f>
        <v>0</v>
      </c>
      <c r="Y1919" s="253">
        <f>작성용!P1916</f>
        <v>0</v>
      </c>
      <c r="Z1919" s="253">
        <f>작성용!Q1916</f>
        <v>0</v>
      </c>
      <c r="AA1919" s="252" t="str">
        <f>작성용!AJ1916</f>
        <v>-</v>
      </c>
      <c r="AB1919" s="252">
        <f>작성용!AB1916</f>
        <v>0</v>
      </c>
    </row>
    <row r="1920" spans="1:28" s="12" customFormat="1" ht="16.5" hidden="1" customHeight="1" x14ac:dyDescent="0.3">
      <c r="A1920" s="54">
        <f>작성용!AL1917</f>
        <v>1916</v>
      </c>
      <c r="B1920" s="264" t="str">
        <f>작성용!AI1917</f>
        <v>-</v>
      </c>
      <c r="C1920" s="252" t="str">
        <f>작성용!AK1917</f>
        <v>기초자산</v>
      </c>
      <c r="D1920" s="265" t="str">
        <f>작성용!T1917</f>
        <v>사립학교교직원연금공단펀드(기초자산)</v>
      </c>
      <c r="E1920" s="253" t="str">
        <f>작성용!B1917</f>
        <v>에이티넘성장투자조합2020</v>
      </c>
      <c r="F1920" s="253" t="str">
        <f>작성용!C1917</f>
        <v>재평가</v>
      </c>
      <c r="G1920" s="253" t="str">
        <f>작성용!D1917</f>
        <v>피비이뮨테라퓨틱스</v>
      </c>
      <c r="H1920" s="266">
        <f>작성용!E1917</f>
        <v>1101117721411</v>
      </c>
      <c r="I1920" s="253" t="str">
        <f>작성용!F1917</f>
        <v>A01</v>
      </c>
      <c r="J1920" s="253">
        <f>작성용!G1917</f>
        <v>0</v>
      </c>
      <c r="K1920" s="253" t="str">
        <f>작성용!H1917</f>
        <v>-</v>
      </c>
      <c r="L1920" s="253" t="str">
        <f>작성용!N1917</f>
        <v>연말</v>
      </c>
      <c r="M1920" s="265" t="str">
        <f>작성용!U1917</f>
        <v>2024.09.30</v>
      </c>
      <c r="N1920" s="265">
        <f>작성용!V1917</f>
        <v>45643</v>
      </c>
      <c r="O1920" s="265" t="str">
        <f>작성용!W1917</f>
        <v>보고서제공X</v>
      </c>
      <c r="P1920" s="265" t="str">
        <f>작성용!X1917</f>
        <v>-</v>
      </c>
      <c r="Q1920" s="258" t="str">
        <f>작성용!AD1917</f>
        <v>오영석</v>
      </c>
      <c r="R1920" s="267">
        <f>작성용!AE1917</f>
        <v>0</v>
      </c>
      <c r="S1920" s="253" t="str">
        <f>작성용!AF1917</f>
        <v>서수빈</v>
      </c>
      <c r="T1920" s="268" t="str">
        <f>작성용!AG1917</f>
        <v>-</v>
      </c>
      <c r="U1920" s="268" t="str">
        <f>작성용!AH1917</f>
        <v>-</v>
      </c>
      <c r="V1920" s="252">
        <f>작성용!AA1917</f>
        <v>202411</v>
      </c>
      <c r="W1920" s="253" t="str">
        <f>작성용!AC1917</f>
        <v>[6]기타기관펀드(기초자산)</v>
      </c>
      <c r="X1920" s="253">
        <f>작성용!O1917</f>
        <v>0</v>
      </c>
      <c r="Y1920" s="253">
        <f>작성용!P1917</f>
        <v>0</v>
      </c>
      <c r="Z1920" s="253">
        <f>작성용!Q1917</f>
        <v>0</v>
      </c>
      <c r="AA1920" s="252" t="str">
        <f>작성용!AJ1917</f>
        <v>-</v>
      </c>
      <c r="AB1920" s="252">
        <f>작성용!AB1917</f>
        <v>0</v>
      </c>
    </row>
    <row r="1921" spans="1:28" s="12" customFormat="1" ht="16.5" hidden="1" customHeight="1" x14ac:dyDescent="0.3">
      <c r="A1921" s="54">
        <f>작성용!AL1918</f>
        <v>1917</v>
      </c>
      <c r="B1921" s="264" t="str">
        <f>작성용!AI1918</f>
        <v>-</v>
      </c>
      <c r="C1921" s="252" t="str">
        <f>작성용!AK1918</f>
        <v>기초자산</v>
      </c>
      <c r="D1921" s="265" t="str">
        <f>작성용!T1918</f>
        <v>사립학교교직원연금공단펀드(기초자산)</v>
      </c>
      <c r="E1921" s="253" t="str">
        <f>작성용!B1918</f>
        <v>에이티넘성장투자조합2020</v>
      </c>
      <c r="F1921" s="253" t="str">
        <f>작성용!C1918</f>
        <v>재평가</v>
      </c>
      <c r="G1921" s="253" t="str">
        <f>작성용!D1918</f>
        <v>피알앤디컴퍼니</v>
      </c>
      <c r="H1921" s="266">
        <f>작성용!E1918</f>
        <v>1101115599050</v>
      </c>
      <c r="I1921" s="253" t="str">
        <f>작성용!F1918</f>
        <v>A07</v>
      </c>
      <c r="J1921" s="253">
        <f>작성용!G1918</f>
        <v>2</v>
      </c>
      <c r="K1921" s="253" t="str">
        <f>작성용!H1918</f>
        <v>-</v>
      </c>
      <c r="L1921" s="253" t="str">
        <f>작성용!N1918</f>
        <v>연말</v>
      </c>
      <c r="M1921" s="265" t="str">
        <f>작성용!U1918</f>
        <v>2024.09.30</v>
      </c>
      <c r="N1921" s="265">
        <f>작성용!V1918</f>
        <v>45643</v>
      </c>
      <c r="O1921" s="265" t="str">
        <f>작성용!W1918</f>
        <v>보고서제공X</v>
      </c>
      <c r="P1921" s="265" t="str">
        <f>작성용!X1918</f>
        <v>-</v>
      </c>
      <c r="Q1921" s="253" t="str">
        <f>작성용!AD1918</f>
        <v>오수현</v>
      </c>
      <c r="R1921" s="267">
        <f>작성용!AE1918</f>
        <v>0</v>
      </c>
      <c r="S1921" s="253" t="str">
        <f>작성용!AF1918</f>
        <v>오수현</v>
      </c>
      <c r="T1921" s="268" t="str">
        <f>작성용!AG1918</f>
        <v>-</v>
      </c>
      <c r="U1921" s="268" t="str">
        <f>작성용!AH1918</f>
        <v>-</v>
      </c>
      <c r="V1921" s="252">
        <f>작성용!AA1918</f>
        <v>202411</v>
      </c>
      <c r="W1921" s="253" t="str">
        <f>작성용!AC1918</f>
        <v>[6]기타기관펀드(기초자산)</v>
      </c>
      <c r="X1921" s="253">
        <f>작성용!O1918</f>
        <v>0</v>
      </c>
      <c r="Y1921" s="253">
        <f>작성용!P1918</f>
        <v>0</v>
      </c>
      <c r="Z1921" s="253">
        <f>작성용!Q1918</f>
        <v>0</v>
      </c>
      <c r="AA1921" s="252" t="str">
        <f>작성용!AJ1918</f>
        <v>-</v>
      </c>
      <c r="AB1921" s="252">
        <f>작성용!AB1918</f>
        <v>0</v>
      </c>
    </row>
    <row r="1922" spans="1:28" s="12" customFormat="1" ht="16.5" hidden="1" customHeight="1" x14ac:dyDescent="0.3">
      <c r="A1922" s="54">
        <f>작성용!AL1919</f>
        <v>1918</v>
      </c>
      <c r="B1922" s="264" t="str">
        <f>작성용!AI1919</f>
        <v>-</v>
      </c>
      <c r="C1922" s="252" t="str">
        <f>작성용!AK1919</f>
        <v>기초자산</v>
      </c>
      <c r="D1922" s="265" t="str">
        <f>작성용!T1919</f>
        <v>사립학교교직원연금공단펀드(기초자산)</v>
      </c>
      <c r="E1922" s="253" t="str">
        <f>작성용!B1919</f>
        <v>에이티넘성장투자조합2020</v>
      </c>
      <c r="F1922" s="253" t="str">
        <f>작성용!C1919</f>
        <v>재평가</v>
      </c>
      <c r="G1922" s="253" t="str">
        <f>작성용!D1919</f>
        <v>피알앤디컴퍼니</v>
      </c>
      <c r="H1922" s="266">
        <f>작성용!E1919</f>
        <v>1101115599050</v>
      </c>
      <c r="I1922" s="253" t="str">
        <f>작성용!F1919</f>
        <v>A07</v>
      </c>
      <c r="J1922" s="253">
        <f>작성용!G1919</f>
        <v>1</v>
      </c>
      <c r="K1922" s="253" t="str">
        <f>작성용!H1919</f>
        <v>-</v>
      </c>
      <c r="L1922" s="253" t="str">
        <f>작성용!N1919</f>
        <v>연말</v>
      </c>
      <c r="M1922" s="265" t="str">
        <f>작성용!U1919</f>
        <v>2024.09.30</v>
      </c>
      <c r="N1922" s="265">
        <f>작성용!V1919</f>
        <v>45643</v>
      </c>
      <c r="O1922" s="265" t="str">
        <f>작성용!W1919</f>
        <v>보고서제공X</v>
      </c>
      <c r="P1922" s="265" t="str">
        <f>작성용!X1919</f>
        <v>-</v>
      </c>
      <c r="Q1922" s="253" t="str">
        <f>작성용!AD1919</f>
        <v>오수현</v>
      </c>
      <c r="R1922" s="267">
        <f>작성용!AE1919</f>
        <v>0</v>
      </c>
      <c r="S1922" s="253" t="str">
        <f>작성용!AF1919</f>
        <v>오수현</v>
      </c>
      <c r="T1922" s="268" t="str">
        <f>작성용!AG1919</f>
        <v>-</v>
      </c>
      <c r="U1922" s="268" t="str">
        <f>작성용!AH1919</f>
        <v>-</v>
      </c>
      <c r="V1922" s="252">
        <f>작성용!AA1919</f>
        <v>202411</v>
      </c>
      <c r="W1922" s="253" t="str">
        <f>작성용!AC1919</f>
        <v>[6]기타기관펀드(기초자산)</v>
      </c>
      <c r="X1922" s="253">
        <f>작성용!O1919</f>
        <v>0</v>
      </c>
      <c r="Y1922" s="253">
        <f>작성용!P1919</f>
        <v>0</v>
      </c>
      <c r="Z1922" s="253">
        <f>작성용!Q1919</f>
        <v>0</v>
      </c>
      <c r="AA1922" s="252" t="str">
        <f>작성용!AJ1919</f>
        <v>-</v>
      </c>
      <c r="AB1922" s="252">
        <f>작성용!AB1919</f>
        <v>0</v>
      </c>
    </row>
    <row r="1923" spans="1:28" s="12" customFormat="1" ht="16.5" hidden="1" customHeight="1" x14ac:dyDescent="0.3">
      <c r="A1923" s="54">
        <f>작성용!AL1920</f>
        <v>1919</v>
      </c>
      <c r="B1923" s="264" t="str">
        <f>작성용!AI1920</f>
        <v>-</v>
      </c>
      <c r="C1923" s="252" t="str">
        <f>작성용!AK1920</f>
        <v>기초자산</v>
      </c>
      <c r="D1923" s="265" t="str">
        <f>작성용!T1920</f>
        <v>사립학교교직원연금공단펀드(기초자산)</v>
      </c>
      <c r="E1923" s="253" t="str">
        <f>작성용!B1920</f>
        <v>에이티넘성장투자조합2020</v>
      </c>
      <c r="F1923" s="253" t="str">
        <f>작성용!C1920</f>
        <v>재평가</v>
      </c>
      <c r="G1923" s="253" t="str">
        <f>작성용!D1920</f>
        <v>하우저</v>
      </c>
      <c r="H1923" s="266">
        <f>작성용!E1920</f>
        <v>1101116183662</v>
      </c>
      <c r="I1923" s="253" t="str">
        <f>작성용!F1920</f>
        <v>A01</v>
      </c>
      <c r="J1923" s="253">
        <f>작성용!G1920</f>
        <v>0</v>
      </c>
      <c r="K1923" s="253" t="str">
        <f>작성용!H1920</f>
        <v>-</v>
      </c>
      <c r="L1923" s="253" t="str">
        <f>작성용!N1920</f>
        <v>연말</v>
      </c>
      <c r="M1923" s="265" t="str">
        <f>작성용!U1920</f>
        <v>2024.09.30</v>
      </c>
      <c r="N1923" s="265">
        <f>작성용!V1920</f>
        <v>45643</v>
      </c>
      <c r="O1923" s="265" t="str">
        <f>작성용!W1920</f>
        <v>보고서제공X</v>
      </c>
      <c r="P1923" s="265" t="str">
        <f>작성용!X1920</f>
        <v>-</v>
      </c>
      <c r="Q1923" s="253" t="str">
        <f>작성용!AD1920</f>
        <v>김수현</v>
      </c>
      <c r="R1923" s="267">
        <f>작성용!AE1920</f>
        <v>0.4</v>
      </c>
      <c r="S1923" s="253" t="str">
        <f>작성용!AF1920</f>
        <v>김수현</v>
      </c>
      <c r="T1923" s="268" t="str">
        <f>작성용!AG1920</f>
        <v>-</v>
      </c>
      <c r="U1923" s="268" t="str">
        <f>작성용!AH1920</f>
        <v>-</v>
      </c>
      <c r="V1923" s="252">
        <f>작성용!AA1920</f>
        <v>202411</v>
      </c>
      <c r="W1923" s="253" t="str">
        <f>작성용!AC1920</f>
        <v>[6]기타기관펀드(기초자산)</v>
      </c>
      <c r="X1923" s="253">
        <f>작성용!O1920</f>
        <v>0</v>
      </c>
      <c r="Y1923" s="253">
        <f>작성용!P1920</f>
        <v>0</v>
      </c>
      <c r="Z1923" s="253">
        <f>작성용!Q1920</f>
        <v>0</v>
      </c>
      <c r="AA1923" s="252" t="str">
        <f>작성용!AJ1920</f>
        <v>-</v>
      </c>
      <c r="AB1923" s="252">
        <f>작성용!AB1920</f>
        <v>0</v>
      </c>
    </row>
    <row r="1924" spans="1:28" s="12" customFormat="1" ht="16.5" hidden="1" customHeight="1" x14ac:dyDescent="0.3">
      <c r="A1924" s="54">
        <f>작성용!AL1921</f>
        <v>1920</v>
      </c>
      <c r="B1924" s="264" t="str">
        <f>작성용!AI1921</f>
        <v>-</v>
      </c>
      <c r="C1924" s="252" t="str">
        <f>작성용!AK1921</f>
        <v>기초자산</v>
      </c>
      <c r="D1924" s="265" t="str">
        <f>작성용!T1921</f>
        <v>사립학교교직원연금공단펀드(기초자산)</v>
      </c>
      <c r="E1924" s="253" t="str">
        <f>작성용!B1921</f>
        <v>에이티넘성장투자조합2020</v>
      </c>
      <c r="F1924" s="253" t="str">
        <f>작성용!C1921</f>
        <v>재평가</v>
      </c>
      <c r="G1924" s="253" t="str">
        <f>작성용!D1921</f>
        <v>하우저</v>
      </c>
      <c r="H1924" s="266">
        <f>작성용!E1921</f>
        <v>1101116183662</v>
      </c>
      <c r="I1924" s="253" t="str">
        <f>작성용!F1921</f>
        <v>A07</v>
      </c>
      <c r="J1924" s="253">
        <f>작성용!G1921</f>
        <v>1</v>
      </c>
      <c r="K1924" s="253" t="str">
        <f>작성용!H1921</f>
        <v>-</v>
      </c>
      <c r="L1924" s="253" t="str">
        <f>작성용!N1921</f>
        <v>연말</v>
      </c>
      <c r="M1924" s="265" t="str">
        <f>작성용!U1921</f>
        <v>2024.09.30</v>
      </c>
      <c r="N1924" s="265">
        <f>작성용!V1921</f>
        <v>45643</v>
      </c>
      <c r="O1924" s="265" t="str">
        <f>작성용!W1921</f>
        <v>보고서제공X</v>
      </c>
      <c r="P1924" s="265" t="str">
        <f>작성용!X1921</f>
        <v>-</v>
      </c>
      <c r="Q1924" s="253" t="str">
        <f>작성용!AD1921</f>
        <v>김수현</v>
      </c>
      <c r="R1924" s="267">
        <f>작성용!AE1921</f>
        <v>0</v>
      </c>
      <c r="S1924" s="253" t="str">
        <f>작성용!AF1921</f>
        <v>김수현</v>
      </c>
      <c r="T1924" s="268" t="str">
        <f>작성용!AG1921</f>
        <v>-</v>
      </c>
      <c r="U1924" s="268" t="str">
        <f>작성용!AH1921</f>
        <v>-</v>
      </c>
      <c r="V1924" s="252">
        <f>작성용!AA1921</f>
        <v>202411</v>
      </c>
      <c r="W1924" s="253" t="str">
        <f>작성용!AC1921</f>
        <v>[6]기타기관펀드(기초자산)</v>
      </c>
      <c r="X1924" s="253">
        <f>작성용!O1921</f>
        <v>0</v>
      </c>
      <c r="Y1924" s="253">
        <f>작성용!P1921</f>
        <v>0</v>
      </c>
      <c r="Z1924" s="253">
        <f>작성용!Q1921</f>
        <v>0</v>
      </c>
      <c r="AA1924" s="252" t="str">
        <f>작성용!AJ1921</f>
        <v>-</v>
      </c>
      <c r="AB1924" s="252">
        <f>작성용!AB1921</f>
        <v>0</v>
      </c>
    </row>
    <row r="1925" spans="1:28" s="12" customFormat="1" ht="16.5" hidden="1" customHeight="1" x14ac:dyDescent="0.3">
      <c r="A1925" s="54">
        <f>작성용!AL1922</f>
        <v>1921</v>
      </c>
      <c r="B1925" s="264" t="str">
        <f>작성용!AI1922</f>
        <v>-</v>
      </c>
      <c r="C1925" s="252" t="str">
        <f>작성용!AK1922</f>
        <v>기초자산</v>
      </c>
      <c r="D1925" s="265" t="str">
        <f>작성용!T1922</f>
        <v>사립학교교직원연금공단펀드(기초자산)</v>
      </c>
      <c r="E1925" s="253" t="str">
        <f>작성용!B1922</f>
        <v>에이티넘성장투자조합2020</v>
      </c>
      <c r="F1925" s="253" t="str">
        <f>작성용!C1922</f>
        <v>재평가</v>
      </c>
      <c r="G1925" s="253" t="str">
        <f>작성용!D1922</f>
        <v>하우저</v>
      </c>
      <c r="H1925" s="266">
        <f>작성용!E1922</f>
        <v>1101116183662</v>
      </c>
      <c r="I1925" s="253" t="str">
        <f>작성용!F1922</f>
        <v>A07</v>
      </c>
      <c r="J1925" s="253">
        <f>작성용!G1922</f>
        <v>2</v>
      </c>
      <c r="K1925" s="253" t="str">
        <f>작성용!H1922</f>
        <v>-</v>
      </c>
      <c r="L1925" s="253" t="str">
        <f>작성용!N1922</f>
        <v>연말</v>
      </c>
      <c r="M1925" s="265" t="str">
        <f>작성용!U1922</f>
        <v>2024.09.30</v>
      </c>
      <c r="N1925" s="265">
        <f>작성용!V1922</f>
        <v>45643</v>
      </c>
      <c r="O1925" s="265" t="str">
        <f>작성용!W1922</f>
        <v>보고서제공X</v>
      </c>
      <c r="P1925" s="265" t="str">
        <f>작성용!X1922</f>
        <v>-</v>
      </c>
      <c r="Q1925" s="253" t="str">
        <f>작성용!AD1922</f>
        <v>김수현</v>
      </c>
      <c r="R1925" s="267">
        <f>작성용!AE1922</f>
        <v>0</v>
      </c>
      <c r="S1925" s="253" t="str">
        <f>작성용!AF1922</f>
        <v>김수현</v>
      </c>
      <c r="T1925" s="268" t="str">
        <f>작성용!AG1922</f>
        <v>-</v>
      </c>
      <c r="U1925" s="268" t="str">
        <f>작성용!AH1922</f>
        <v>-</v>
      </c>
      <c r="V1925" s="252">
        <f>작성용!AA1922</f>
        <v>202411</v>
      </c>
      <c r="W1925" s="253" t="str">
        <f>작성용!AC1922</f>
        <v>[6]기타기관펀드(기초자산)</v>
      </c>
      <c r="X1925" s="253">
        <f>작성용!O1922</f>
        <v>0</v>
      </c>
      <c r="Y1925" s="253">
        <f>작성용!P1922</f>
        <v>0</v>
      </c>
      <c r="Z1925" s="253">
        <f>작성용!Q1922</f>
        <v>0</v>
      </c>
      <c r="AA1925" s="252" t="str">
        <f>작성용!AJ1922</f>
        <v>-</v>
      </c>
      <c r="AB1925" s="252">
        <f>작성용!AB1922</f>
        <v>0</v>
      </c>
    </row>
    <row r="1926" spans="1:28" s="12" customFormat="1" ht="16.5" hidden="1" customHeight="1" x14ac:dyDescent="0.3">
      <c r="A1926" s="54">
        <f>작성용!AL1923</f>
        <v>1922</v>
      </c>
      <c r="B1926" s="264" t="str">
        <f>작성용!AI1923</f>
        <v>-</v>
      </c>
      <c r="C1926" s="252" t="str">
        <f>작성용!AK1923</f>
        <v>기초자산</v>
      </c>
      <c r="D1926" s="265" t="str">
        <f>작성용!T1923</f>
        <v>사립학교교직원연금공단펀드(기초자산)</v>
      </c>
      <c r="E1926" s="253" t="str">
        <f>작성용!B1923</f>
        <v>스카이레이크에쿼티제1호사모투자</v>
      </c>
      <c r="F1926" s="253" t="str">
        <f>작성용!C1923</f>
        <v>재평가</v>
      </c>
      <c r="G1926" s="253" t="str">
        <f>작성용!D1923</f>
        <v>스카이레이크롱텀스트래티직인베스트먼트</v>
      </c>
      <c r="H1926" s="266">
        <f>작성용!E1923</f>
        <v>1101117662681</v>
      </c>
      <c r="I1926" s="253" t="str">
        <f>작성용!F1923</f>
        <v>A01</v>
      </c>
      <c r="J1926" s="253">
        <f>작성용!G1923</f>
        <v>0</v>
      </c>
      <c r="K1926" s="253" t="str">
        <f>작성용!H1923</f>
        <v>-</v>
      </c>
      <c r="L1926" s="253" t="str">
        <f>작성용!N1923</f>
        <v>연말</v>
      </c>
      <c r="M1926" s="265" t="str">
        <f>작성용!U1923</f>
        <v>2024.09.30</v>
      </c>
      <c r="N1926" s="265">
        <f>작성용!V1923</f>
        <v>45643</v>
      </c>
      <c r="O1926" s="265" t="str">
        <f>작성용!W1923</f>
        <v>보고서제공X</v>
      </c>
      <c r="P1926" s="265" t="str">
        <f>작성용!X1923</f>
        <v>-</v>
      </c>
      <c r="Q1926" s="253" t="str">
        <f>작성용!AD1923</f>
        <v>김에스더</v>
      </c>
      <c r="R1926" s="267">
        <f>작성용!AE1923</f>
        <v>0.4</v>
      </c>
      <c r="S1926" s="253" t="str">
        <f>작성용!AF1923</f>
        <v>윤현빈</v>
      </c>
      <c r="T1926" s="268" t="str">
        <f>작성용!AG1923</f>
        <v>-</v>
      </c>
      <c r="U1926" s="268" t="str">
        <f>작성용!AH1923</f>
        <v>-</v>
      </c>
      <c r="V1926" s="252">
        <f>작성용!AA1923</f>
        <v>202411</v>
      </c>
      <c r="W1926" s="253" t="str">
        <f>작성용!AC1923</f>
        <v>[6]기타기관펀드(기초자산)</v>
      </c>
      <c r="X1926" s="253">
        <f>작성용!O1923</f>
        <v>0</v>
      </c>
      <c r="Y1926" s="253">
        <f>작성용!P1923</f>
        <v>0</v>
      </c>
      <c r="Z1926" s="253">
        <f>작성용!Q1923</f>
        <v>0</v>
      </c>
      <c r="AA1926" s="252" t="str">
        <f>작성용!AJ1923</f>
        <v>-</v>
      </c>
      <c r="AB1926" s="252">
        <f>작성용!AB1923</f>
        <v>0</v>
      </c>
    </row>
    <row r="1927" spans="1:28" s="12" customFormat="1" ht="16.5" hidden="1" customHeight="1" x14ac:dyDescent="0.3">
      <c r="A1927" s="54">
        <f>작성용!AL1924</f>
        <v>1923</v>
      </c>
      <c r="B1927" s="264" t="str">
        <f>작성용!AI1924</f>
        <v>-</v>
      </c>
      <c r="C1927" s="252" t="str">
        <f>작성용!AK1924</f>
        <v>기초자산</v>
      </c>
      <c r="D1927" s="265" t="str">
        <f>작성용!T1924</f>
        <v>사립학교교직원연금공단펀드(기초자산)</v>
      </c>
      <c r="E1927" s="253" t="str">
        <f>작성용!B1924</f>
        <v>스카이레이크에쿼티제1호사모투자</v>
      </c>
      <c r="F1927" s="253" t="str">
        <f>작성용!C1924</f>
        <v>재평가</v>
      </c>
      <c r="G1927" s="253" t="str">
        <f>작성용!D1924</f>
        <v>SKYLAKE EQUITY INVESTMENT II S.A.R.L</v>
      </c>
      <c r="H1927" s="266" t="str">
        <f>작성용!E1924</f>
        <v>KBP2022030094</v>
      </c>
      <c r="I1927" s="253" t="str">
        <f>작성용!F1924</f>
        <v>A01</v>
      </c>
      <c r="J1927" s="253">
        <f>작성용!G1924</f>
        <v>0</v>
      </c>
      <c r="K1927" s="253" t="str">
        <f>작성용!H1924</f>
        <v>-</v>
      </c>
      <c r="L1927" s="253" t="str">
        <f>작성용!N1924</f>
        <v>연말</v>
      </c>
      <c r="M1927" s="265" t="str">
        <f>작성용!U1924</f>
        <v>2024.09.30</v>
      </c>
      <c r="N1927" s="265">
        <f>작성용!V1924</f>
        <v>45643</v>
      </c>
      <c r="O1927" s="265" t="str">
        <f>작성용!W1924</f>
        <v>보고서제공X</v>
      </c>
      <c r="P1927" s="265" t="str">
        <f>작성용!X1924</f>
        <v>-</v>
      </c>
      <c r="Q1927" s="253" t="str">
        <f>작성용!AD1924</f>
        <v>김에스더</v>
      </c>
      <c r="R1927" s="267">
        <f>작성용!AE1924</f>
        <v>0.4</v>
      </c>
      <c r="S1927" s="253" t="str">
        <f>작성용!AF1924</f>
        <v>김수현</v>
      </c>
      <c r="T1927" s="268" t="str">
        <f>작성용!AG1924</f>
        <v>-</v>
      </c>
      <c r="U1927" s="268" t="str">
        <f>작성용!AH1924</f>
        <v>-</v>
      </c>
      <c r="V1927" s="252">
        <f>작성용!AA1924</f>
        <v>202411</v>
      </c>
      <c r="W1927" s="253" t="str">
        <f>작성용!AC1924</f>
        <v>[6]기타기관펀드(기초자산)</v>
      </c>
      <c r="X1927" s="253">
        <f>작성용!O1924</f>
        <v>0</v>
      </c>
      <c r="Y1927" s="253">
        <f>작성용!P1924</f>
        <v>0</v>
      </c>
      <c r="Z1927" s="253">
        <f>작성용!Q1924</f>
        <v>0</v>
      </c>
      <c r="AA1927" s="252" t="str">
        <f>작성용!AJ1924</f>
        <v>-</v>
      </c>
      <c r="AB1927" s="252">
        <f>작성용!AB1924</f>
        <v>0</v>
      </c>
    </row>
    <row r="1928" spans="1:28" s="12" customFormat="1" ht="16.5" hidden="1" customHeight="1" x14ac:dyDescent="0.3">
      <c r="A1928" s="54">
        <f>작성용!AL1925</f>
        <v>1924</v>
      </c>
      <c r="B1928" s="264" t="str">
        <f>작성용!AI1925</f>
        <v>-</v>
      </c>
      <c r="C1928" s="252" t="str">
        <f>작성용!AK1925</f>
        <v>기초자산</v>
      </c>
      <c r="D1928" s="265" t="str">
        <f>작성용!T1925</f>
        <v>사립학교교직원연금공단펀드(기초자산)</v>
      </c>
      <c r="E1928" s="253" t="str">
        <f>작성용!B1925</f>
        <v>스톤브릿지미드캡제1호사모투자</v>
      </c>
      <c r="F1928" s="253" t="str">
        <f>작성용!C1925</f>
        <v>재평가</v>
      </c>
      <c r="G1928" s="253" t="str">
        <f>작성용!D1925</f>
        <v>Caris Life Sciences, Ltd.</v>
      </c>
      <c r="H1928" s="266" t="str">
        <f>작성용!E1925</f>
        <v>KBP2020090057</v>
      </c>
      <c r="I1928" s="253" t="str">
        <f>작성용!F1925</f>
        <v>A07</v>
      </c>
      <c r="J1928" s="253">
        <f>작성용!G1925</f>
        <v>0</v>
      </c>
      <c r="K1928" s="253" t="str">
        <f>작성용!H1925</f>
        <v>-</v>
      </c>
      <c r="L1928" s="253" t="str">
        <f>작성용!N1925</f>
        <v>연말</v>
      </c>
      <c r="M1928" s="265" t="str">
        <f>작성용!U1925</f>
        <v>2024.09.30</v>
      </c>
      <c r="N1928" s="265">
        <f>작성용!V1925</f>
        <v>45643</v>
      </c>
      <c r="O1928" s="265" t="str">
        <f>작성용!W1925</f>
        <v>보고서제공X</v>
      </c>
      <c r="P1928" s="265" t="str">
        <f>작성용!X1925</f>
        <v>-</v>
      </c>
      <c r="Q1928" s="253" t="str">
        <f>작성용!AD1925</f>
        <v>백형진</v>
      </c>
      <c r="R1928" s="267">
        <f>작성용!AE1925</f>
        <v>0</v>
      </c>
      <c r="S1928" s="253" t="str">
        <f>작성용!AF1925</f>
        <v>백형진</v>
      </c>
      <c r="T1928" s="268" t="str">
        <f>작성용!AG1925</f>
        <v>-</v>
      </c>
      <c r="U1928" s="268" t="str">
        <f>작성용!AH1925</f>
        <v>-</v>
      </c>
      <c r="V1928" s="252">
        <f>작성용!AA1925</f>
        <v>202411</v>
      </c>
      <c r="W1928" s="253" t="str">
        <f>작성용!AC1925</f>
        <v>[6]기타기관펀드(기초자산)</v>
      </c>
      <c r="X1928" s="253">
        <f>작성용!O1925</f>
        <v>0</v>
      </c>
      <c r="Y1928" s="253">
        <f>작성용!P1925</f>
        <v>0</v>
      </c>
      <c r="Z1928" s="253">
        <f>작성용!Q1925</f>
        <v>0</v>
      </c>
      <c r="AA1928" s="252" t="str">
        <f>작성용!AJ1925</f>
        <v>-</v>
      </c>
      <c r="AB1928" s="252">
        <f>작성용!AB1925</f>
        <v>0</v>
      </c>
    </row>
    <row r="1929" spans="1:28" s="12" customFormat="1" ht="16.5" hidden="1" customHeight="1" x14ac:dyDescent="0.3">
      <c r="A1929" s="54">
        <f>작성용!AL1926</f>
        <v>1925</v>
      </c>
      <c r="B1929" s="264" t="str">
        <f>작성용!AI1926</f>
        <v>-</v>
      </c>
      <c r="C1929" s="252" t="str">
        <f>작성용!AK1926</f>
        <v>기초자산</v>
      </c>
      <c r="D1929" s="265" t="str">
        <f>작성용!T1926</f>
        <v>사립학교교직원연금공단펀드(기초자산)</v>
      </c>
      <c r="E1929" s="253" t="str">
        <f>작성용!B1926</f>
        <v>스톤브릿지미드캡제1호사모투자</v>
      </c>
      <c r="F1929" s="253" t="str">
        <f>작성용!C1926</f>
        <v>재평가</v>
      </c>
      <c r="G1929" s="253" t="str">
        <f>작성용!D1926</f>
        <v>클루커스</v>
      </c>
      <c r="H1929" s="266">
        <f>작성용!E1926</f>
        <v>1101116920717</v>
      </c>
      <c r="I1929" s="253" t="str">
        <f>작성용!F1926</f>
        <v>D02</v>
      </c>
      <c r="J1929" s="253">
        <f>작성용!G1926</f>
        <v>0</v>
      </c>
      <c r="K1929" s="253" t="str">
        <f>작성용!H1926</f>
        <v>-</v>
      </c>
      <c r="L1929" s="253" t="str">
        <f>작성용!N1926</f>
        <v>연말</v>
      </c>
      <c r="M1929" s="265" t="str">
        <f>작성용!U1926</f>
        <v>2024.09.30</v>
      </c>
      <c r="N1929" s="265">
        <f>작성용!V1926</f>
        <v>45643</v>
      </c>
      <c r="O1929" s="265" t="str">
        <f>작성용!W1926</f>
        <v>보고서제공X</v>
      </c>
      <c r="P1929" s="265" t="str">
        <f>작성용!X1926</f>
        <v>-</v>
      </c>
      <c r="Q1929" s="253" t="str">
        <f>작성용!AD1926</f>
        <v>이상민</v>
      </c>
      <c r="R1929" s="267">
        <f>작성용!AE1926</f>
        <v>0</v>
      </c>
      <c r="S1929" s="253" t="str">
        <f>작성용!AF1926</f>
        <v>고명주</v>
      </c>
      <c r="T1929" s="268" t="str">
        <f>작성용!AG1926</f>
        <v>-</v>
      </c>
      <c r="U1929" s="268" t="str">
        <f>작성용!AH1926</f>
        <v>-</v>
      </c>
      <c r="V1929" s="252">
        <f>작성용!AA1926</f>
        <v>202411</v>
      </c>
      <c r="W1929" s="253" t="str">
        <f>작성용!AC1926</f>
        <v>[6]기타기관펀드(기초자산)</v>
      </c>
      <c r="X1929" s="253">
        <f>작성용!O1926</f>
        <v>0</v>
      </c>
      <c r="Y1929" s="253">
        <f>작성용!P1926</f>
        <v>0</v>
      </c>
      <c r="Z1929" s="253">
        <f>작성용!Q1926</f>
        <v>0</v>
      </c>
      <c r="AA1929" s="252" t="str">
        <f>작성용!AJ1926</f>
        <v>-</v>
      </c>
      <c r="AB1929" s="252">
        <f>작성용!AB1926</f>
        <v>0</v>
      </c>
    </row>
    <row r="1930" spans="1:28" s="12" customFormat="1" ht="16.5" hidden="1" customHeight="1" x14ac:dyDescent="0.3">
      <c r="A1930" s="54">
        <f>작성용!AL1927</f>
        <v>1926</v>
      </c>
      <c r="B1930" s="264" t="str">
        <f>작성용!AI1927</f>
        <v>-</v>
      </c>
      <c r="C1930" s="252" t="str">
        <f>작성용!AK1927</f>
        <v>기초자산</v>
      </c>
      <c r="D1930" s="265" t="str">
        <f>작성용!T1927</f>
        <v>사립학교교직원연금공단펀드(기초자산)</v>
      </c>
      <c r="E1930" s="253" t="str">
        <f>작성용!B1927</f>
        <v>스톤브릿지미드캡제1호사모투자</v>
      </c>
      <c r="F1930" s="253" t="str">
        <f>작성용!C1927</f>
        <v>재평가</v>
      </c>
      <c r="G1930" s="253" t="str">
        <f>작성용!D1927</f>
        <v>클루커스</v>
      </c>
      <c r="H1930" s="266">
        <f>작성용!E1927</f>
        <v>1101116920717</v>
      </c>
      <c r="I1930" s="253" t="str">
        <f>작성용!F1927</f>
        <v>A05</v>
      </c>
      <c r="J1930" s="253">
        <f>작성용!G1927</f>
        <v>0</v>
      </c>
      <c r="K1930" s="253" t="str">
        <f>작성용!H1927</f>
        <v>-</v>
      </c>
      <c r="L1930" s="253" t="str">
        <f>작성용!N1927</f>
        <v>연말</v>
      </c>
      <c r="M1930" s="265" t="str">
        <f>작성용!U1927</f>
        <v>2024.09.30</v>
      </c>
      <c r="N1930" s="265">
        <f>작성용!V1927</f>
        <v>45643</v>
      </c>
      <c r="O1930" s="265" t="str">
        <f>작성용!W1927</f>
        <v>보고서제공X</v>
      </c>
      <c r="P1930" s="265" t="str">
        <f>작성용!X1927</f>
        <v>-</v>
      </c>
      <c r="Q1930" s="253" t="str">
        <f>작성용!AD1927</f>
        <v>이상민</v>
      </c>
      <c r="R1930" s="267">
        <f>작성용!AE1927</f>
        <v>0</v>
      </c>
      <c r="S1930" s="253" t="str">
        <f>작성용!AF1927</f>
        <v>고명주</v>
      </c>
      <c r="T1930" s="268" t="str">
        <f>작성용!AG1927</f>
        <v>-</v>
      </c>
      <c r="U1930" s="268" t="str">
        <f>작성용!AH1927</f>
        <v>-</v>
      </c>
      <c r="V1930" s="252">
        <f>작성용!AA1927</f>
        <v>202411</v>
      </c>
      <c r="W1930" s="253" t="str">
        <f>작성용!AC1927</f>
        <v>[6]기타기관펀드(기초자산)</v>
      </c>
      <c r="X1930" s="253">
        <f>작성용!O1927</f>
        <v>0</v>
      </c>
      <c r="Y1930" s="253">
        <f>작성용!P1927</f>
        <v>0</v>
      </c>
      <c r="Z1930" s="253">
        <f>작성용!Q1927</f>
        <v>0</v>
      </c>
      <c r="AA1930" s="252" t="str">
        <f>작성용!AJ1927</f>
        <v>-</v>
      </c>
      <c r="AB1930" s="252">
        <f>작성용!AB1927</f>
        <v>0</v>
      </c>
    </row>
    <row r="1931" spans="1:28" s="12" customFormat="1" ht="16.5" hidden="1" customHeight="1" x14ac:dyDescent="0.3">
      <c r="A1931" s="54">
        <f>작성용!AL1928</f>
        <v>1927</v>
      </c>
      <c r="B1931" s="264" t="str">
        <f>작성용!AI1928</f>
        <v>-</v>
      </c>
      <c r="C1931" s="252" t="str">
        <f>작성용!AK1928</f>
        <v>기초자산</v>
      </c>
      <c r="D1931" s="265" t="str">
        <f>작성용!T1928</f>
        <v>사립학교교직원연금공단펀드(기초자산)</v>
      </c>
      <c r="E1931" s="253" t="str">
        <f>작성용!B1928</f>
        <v>스톤브릿지미드캡제1호사모투자</v>
      </c>
      <c r="F1931" s="253" t="str">
        <f>작성용!C1928</f>
        <v>재평가</v>
      </c>
      <c r="G1931" s="253" t="str">
        <f>작성용!D1928</f>
        <v>클루커스</v>
      </c>
      <c r="H1931" s="266">
        <f>작성용!E1928</f>
        <v>1101116920717</v>
      </c>
      <c r="I1931" s="253" t="str">
        <f>작성용!F1928</f>
        <v>A01</v>
      </c>
      <c r="J1931" s="253">
        <f>작성용!G1928</f>
        <v>0</v>
      </c>
      <c r="K1931" s="253" t="str">
        <f>작성용!H1928</f>
        <v>-</v>
      </c>
      <c r="L1931" s="253" t="str">
        <f>작성용!N1928</f>
        <v>연말</v>
      </c>
      <c r="M1931" s="265" t="str">
        <f>작성용!U1928</f>
        <v>2024.09.30</v>
      </c>
      <c r="N1931" s="265">
        <f>작성용!V1928</f>
        <v>45643</v>
      </c>
      <c r="O1931" s="265" t="str">
        <f>작성용!W1928</f>
        <v>보고서제공X</v>
      </c>
      <c r="P1931" s="265" t="str">
        <f>작성용!X1928</f>
        <v>-</v>
      </c>
      <c r="Q1931" s="253" t="str">
        <f>작성용!AD1928</f>
        <v>이상민</v>
      </c>
      <c r="R1931" s="267">
        <f>작성용!AE1928</f>
        <v>0</v>
      </c>
      <c r="S1931" s="253" t="str">
        <f>작성용!AF1928</f>
        <v>고명주</v>
      </c>
      <c r="T1931" s="268" t="str">
        <f>작성용!AG1928</f>
        <v>-</v>
      </c>
      <c r="U1931" s="268" t="str">
        <f>작성용!AH1928</f>
        <v>-</v>
      </c>
      <c r="V1931" s="252">
        <f>작성용!AA1928</f>
        <v>202411</v>
      </c>
      <c r="W1931" s="253" t="str">
        <f>작성용!AC1928</f>
        <v>[6]기타기관펀드(기초자산)</v>
      </c>
      <c r="X1931" s="253">
        <f>작성용!O1928</f>
        <v>0</v>
      </c>
      <c r="Y1931" s="253">
        <f>작성용!P1928</f>
        <v>0</v>
      </c>
      <c r="Z1931" s="253">
        <f>작성용!Q1928</f>
        <v>0</v>
      </c>
      <c r="AA1931" s="252" t="str">
        <f>작성용!AJ1928</f>
        <v>-</v>
      </c>
      <c r="AB1931" s="252">
        <f>작성용!AB1928</f>
        <v>0</v>
      </c>
    </row>
    <row r="1932" spans="1:28" s="12" customFormat="1" ht="16.5" hidden="1" customHeight="1" x14ac:dyDescent="0.3">
      <c r="A1932" s="54">
        <f>작성용!AL1929</f>
        <v>1928</v>
      </c>
      <c r="B1932" s="264" t="str">
        <f>작성용!AI1929</f>
        <v>-</v>
      </c>
      <c r="C1932" s="252" t="str">
        <f>작성용!AK1929</f>
        <v>기초자산</v>
      </c>
      <c r="D1932" s="265" t="str">
        <f>작성용!T1929</f>
        <v>사립학교교직원연금공단펀드(기초자산)</v>
      </c>
      <c r="E1932" s="253" t="str">
        <f>작성용!B1929</f>
        <v>스톤브릿지미드캡제1호사모투자</v>
      </c>
      <c r="F1932" s="253" t="str">
        <f>작성용!C1929</f>
        <v>재평가</v>
      </c>
      <c r="G1932" s="253" t="str">
        <f>작성용!D1929</f>
        <v>클루커스</v>
      </c>
      <c r="H1932" s="266">
        <f>작성용!E1929</f>
        <v>1101116920717</v>
      </c>
      <c r="I1932" s="253" t="str">
        <f>작성용!F1929</f>
        <v>A05</v>
      </c>
      <c r="J1932" s="253">
        <f>작성용!G1929</f>
        <v>1</v>
      </c>
      <c r="K1932" s="253" t="str">
        <f>작성용!H1929</f>
        <v>-</v>
      </c>
      <c r="L1932" s="253" t="str">
        <f>작성용!N1929</f>
        <v>연말</v>
      </c>
      <c r="M1932" s="265" t="str">
        <f>작성용!U1929</f>
        <v>2024.09.30</v>
      </c>
      <c r="N1932" s="265">
        <f>작성용!V1929</f>
        <v>45643</v>
      </c>
      <c r="O1932" s="265" t="str">
        <f>작성용!W1929</f>
        <v>보고서제공X</v>
      </c>
      <c r="P1932" s="265" t="str">
        <f>작성용!X1929</f>
        <v>-</v>
      </c>
      <c r="Q1932" s="253" t="str">
        <f>작성용!AD1929</f>
        <v>이상민</v>
      </c>
      <c r="R1932" s="267">
        <f>작성용!AE1929</f>
        <v>0</v>
      </c>
      <c r="S1932" s="253" t="str">
        <f>작성용!AF1929</f>
        <v>고명주</v>
      </c>
      <c r="T1932" s="268" t="str">
        <f>작성용!AG1929</f>
        <v>-</v>
      </c>
      <c r="U1932" s="268" t="str">
        <f>작성용!AH1929</f>
        <v>-</v>
      </c>
      <c r="V1932" s="252">
        <f>작성용!AA1929</f>
        <v>202411</v>
      </c>
      <c r="W1932" s="253" t="str">
        <f>작성용!AC1929</f>
        <v>[6]기타기관펀드(기초자산)</v>
      </c>
      <c r="X1932" s="253">
        <f>작성용!O1929</f>
        <v>0</v>
      </c>
      <c r="Y1932" s="253">
        <f>작성용!P1929</f>
        <v>0</v>
      </c>
      <c r="Z1932" s="253">
        <f>작성용!Q1929</f>
        <v>0</v>
      </c>
      <c r="AA1932" s="252" t="str">
        <f>작성용!AJ1929</f>
        <v>-</v>
      </c>
      <c r="AB1932" s="252">
        <f>작성용!AB1929</f>
        <v>0</v>
      </c>
    </row>
    <row r="1933" spans="1:28" s="12" customFormat="1" ht="16.5" hidden="1" customHeight="1" x14ac:dyDescent="0.3">
      <c r="A1933" s="54">
        <f>작성용!AL1930</f>
        <v>1929</v>
      </c>
      <c r="B1933" s="264" t="str">
        <f>작성용!AI1930</f>
        <v>-</v>
      </c>
      <c r="C1933" s="252" t="str">
        <f>작성용!AK1930</f>
        <v>기초자산</v>
      </c>
      <c r="D1933" s="265" t="str">
        <f>작성용!T1930</f>
        <v>사립학교교직원연금공단펀드(기초자산)</v>
      </c>
      <c r="E1933" s="253" t="str">
        <f>작성용!B1930</f>
        <v>유안타세컨더리2호펀드</v>
      </c>
      <c r="F1933" s="253" t="str">
        <f>작성용!C1930</f>
        <v>재평가</v>
      </c>
      <c r="G1933" s="253" t="str">
        <f>작성용!D1930</f>
        <v>인성메디칼</v>
      </c>
      <c r="H1933" s="266">
        <f>작성용!E1930</f>
        <v>1101110981674</v>
      </c>
      <c r="I1933" s="253" t="str">
        <f>작성용!F1930</f>
        <v>A01</v>
      </c>
      <c r="J1933" s="253">
        <f>작성용!G1930</f>
        <v>0</v>
      </c>
      <c r="K1933" s="253" t="str">
        <f>작성용!H1930</f>
        <v>-</v>
      </c>
      <c r="L1933" s="253" t="str">
        <f>작성용!N1930</f>
        <v>연말</v>
      </c>
      <c r="M1933" s="265" t="str">
        <f>작성용!U1930</f>
        <v>2024.09.30</v>
      </c>
      <c r="N1933" s="265">
        <f>작성용!V1930</f>
        <v>45643</v>
      </c>
      <c r="O1933" s="265" t="str">
        <f>작성용!W1930</f>
        <v>보고서제공X</v>
      </c>
      <c r="P1933" s="265" t="str">
        <f>작성용!X1930</f>
        <v>-</v>
      </c>
      <c r="Q1933" s="253" t="str">
        <f>작성용!AD1930</f>
        <v>김영하</v>
      </c>
      <c r="R1933" s="267">
        <f>작성용!AE1930</f>
        <v>0</v>
      </c>
      <c r="S1933" s="253" t="str">
        <f>작성용!AF1930</f>
        <v>김영하</v>
      </c>
      <c r="T1933" s="268" t="str">
        <f>작성용!AG1930</f>
        <v>-</v>
      </c>
      <c r="U1933" s="268" t="str">
        <f>작성용!AH1930</f>
        <v>-</v>
      </c>
      <c r="V1933" s="252">
        <f>작성용!AA1930</f>
        <v>202411</v>
      </c>
      <c r="W1933" s="253" t="str">
        <f>작성용!AC1930</f>
        <v>[6]기타기관펀드(기초자산)</v>
      </c>
      <c r="X1933" s="253">
        <f>작성용!O1930</f>
        <v>0</v>
      </c>
      <c r="Y1933" s="253">
        <f>작성용!P1930</f>
        <v>0</v>
      </c>
      <c r="Z1933" s="253">
        <f>작성용!Q1930</f>
        <v>0</v>
      </c>
      <c r="AA1933" s="252" t="str">
        <f>작성용!AJ1930</f>
        <v>-</v>
      </c>
      <c r="AB1933" s="252">
        <f>작성용!AB1930</f>
        <v>0</v>
      </c>
    </row>
    <row r="1934" spans="1:28" s="12" customFormat="1" ht="16.5" hidden="1" customHeight="1" x14ac:dyDescent="0.3">
      <c r="A1934" s="54">
        <f>작성용!AL1931</f>
        <v>1930</v>
      </c>
      <c r="B1934" s="264" t="str">
        <f>작성용!AI1931</f>
        <v>-</v>
      </c>
      <c r="C1934" s="252" t="str">
        <f>작성용!AK1931</f>
        <v>기초자산</v>
      </c>
      <c r="D1934" s="265" t="str">
        <f>작성용!T1931</f>
        <v>사립학교교직원연금공단펀드(기초자산)</v>
      </c>
      <c r="E1934" s="253" t="str">
        <f>작성용!B1931</f>
        <v>유안타세컨더리2호펀드</v>
      </c>
      <c r="F1934" s="253" t="str">
        <f>작성용!C1931</f>
        <v>재평가</v>
      </c>
      <c r="G1934" s="253" t="str">
        <f>작성용!D1931</f>
        <v>인성메디칼</v>
      </c>
      <c r="H1934" s="266">
        <f>작성용!E1931</f>
        <v>1101110981674</v>
      </c>
      <c r="I1934" s="253" t="str">
        <f>작성용!F1931</f>
        <v>A07</v>
      </c>
      <c r="J1934" s="253">
        <f>작성용!G1931</f>
        <v>1</v>
      </c>
      <c r="K1934" s="253" t="str">
        <f>작성용!H1931</f>
        <v>-</v>
      </c>
      <c r="L1934" s="253" t="str">
        <f>작성용!N1931</f>
        <v>연말</v>
      </c>
      <c r="M1934" s="265" t="str">
        <f>작성용!U1931</f>
        <v>2024.09.30</v>
      </c>
      <c r="N1934" s="265">
        <f>작성용!V1931</f>
        <v>45643</v>
      </c>
      <c r="O1934" s="265" t="str">
        <f>작성용!W1931</f>
        <v>보고서제공X</v>
      </c>
      <c r="P1934" s="265" t="str">
        <f>작성용!X1931</f>
        <v>-</v>
      </c>
      <c r="Q1934" s="253" t="str">
        <f>작성용!AD1931</f>
        <v>김영하</v>
      </c>
      <c r="R1934" s="267">
        <f>작성용!AE1931</f>
        <v>0</v>
      </c>
      <c r="S1934" s="253" t="str">
        <f>작성용!AF1931</f>
        <v>김영하</v>
      </c>
      <c r="T1934" s="268" t="str">
        <f>작성용!AG1931</f>
        <v>-</v>
      </c>
      <c r="U1934" s="268" t="str">
        <f>작성용!AH1931</f>
        <v>-</v>
      </c>
      <c r="V1934" s="252">
        <f>작성용!AA1931</f>
        <v>202411</v>
      </c>
      <c r="W1934" s="253" t="str">
        <f>작성용!AC1931</f>
        <v>[6]기타기관펀드(기초자산)</v>
      </c>
      <c r="X1934" s="253">
        <f>작성용!O1931</f>
        <v>0</v>
      </c>
      <c r="Y1934" s="253">
        <f>작성용!P1931</f>
        <v>0</v>
      </c>
      <c r="Z1934" s="253">
        <f>작성용!Q1931</f>
        <v>0</v>
      </c>
      <c r="AA1934" s="252" t="str">
        <f>작성용!AJ1931</f>
        <v>-</v>
      </c>
      <c r="AB1934" s="252">
        <f>작성용!AB1931</f>
        <v>0</v>
      </c>
    </row>
    <row r="1935" spans="1:28" s="12" customFormat="1" ht="16.5" hidden="1" customHeight="1" x14ac:dyDescent="0.3">
      <c r="A1935" s="54">
        <f>작성용!AL1932</f>
        <v>1931</v>
      </c>
      <c r="B1935" s="264" t="str">
        <f>작성용!AI1932</f>
        <v>-</v>
      </c>
      <c r="C1935" s="252" t="str">
        <f>작성용!AK1932</f>
        <v>기초자산</v>
      </c>
      <c r="D1935" s="265" t="str">
        <f>작성용!T1932</f>
        <v>사립학교교직원연금공단펀드(기초자산)</v>
      </c>
      <c r="E1935" s="253" t="str">
        <f>작성용!B1932</f>
        <v>유안타세컨더리2호펀드</v>
      </c>
      <c r="F1935" s="253" t="str">
        <f>작성용!C1932</f>
        <v>재평가</v>
      </c>
      <c r="G1935" s="253" t="str">
        <f>작성용!D1932</f>
        <v>인성메디칼</v>
      </c>
      <c r="H1935" s="266">
        <f>작성용!E1932</f>
        <v>1101110981674</v>
      </c>
      <c r="I1935" s="253" t="str">
        <f>작성용!F1932</f>
        <v>A07</v>
      </c>
      <c r="J1935" s="253">
        <f>작성용!G1932</f>
        <v>2</v>
      </c>
      <c r="K1935" s="253" t="str">
        <f>작성용!H1932</f>
        <v>-</v>
      </c>
      <c r="L1935" s="253" t="str">
        <f>작성용!N1932</f>
        <v>연말</v>
      </c>
      <c r="M1935" s="265" t="str">
        <f>작성용!U1932</f>
        <v>2024.09.30</v>
      </c>
      <c r="N1935" s="265">
        <f>작성용!V1932</f>
        <v>45643</v>
      </c>
      <c r="O1935" s="265" t="str">
        <f>작성용!W1932</f>
        <v>보고서제공X</v>
      </c>
      <c r="P1935" s="265" t="str">
        <f>작성용!X1932</f>
        <v>-</v>
      </c>
      <c r="Q1935" s="253" t="str">
        <f>작성용!AD1932</f>
        <v>김영하</v>
      </c>
      <c r="R1935" s="267">
        <f>작성용!AE1932</f>
        <v>0</v>
      </c>
      <c r="S1935" s="253" t="str">
        <f>작성용!AF1932</f>
        <v>김영하</v>
      </c>
      <c r="T1935" s="268" t="str">
        <f>작성용!AG1932</f>
        <v>-</v>
      </c>
      <c r="U1935" s="268" t="str">
        <f>작성용!AH1932</f>
        <v>-</v>
      </c>
      <c r="V1935" s="252">
        <f>작성용!AA1932</f>
        <v>202411</v>
      </c>
      <c r="W1935" s="253" t="str">
        <f>작성용!AC1932</f>
        <v>[6]기타기관펀드(기초자산)</v>
      </c>
      <c r="X1935" s="253">
        <f>작성용!O1932</f>
        <v>0</v>
      </c>
      <c r="Y1935" s="253">
        <f>작성용!P1932</f>
        <v>0</v>
      </c>
      <c r="Z1935" s="253">
        <f>작성용!Q1932</f>
        <v>0</v>
      </c>
      <c r="AA1935" s="252" t="str">
        <f>작성용!AJ1932</f>
        <v>-</v>
      </c>
      <c r="AB1935" s="252">
        <f>작성용!AB1932</f>
        <v>0</v>
      </c>
    </row>
    <row r="1936" spans="1:28" s="12" customFormat="1" ht="16.5" hidden="1" customHeight="1" x14ac:dyDescent="0.3">
      <c r="A1936" s="54">
        <f>작성용!AL1933</f>
        <v>1932</v>
      </c>
      <c r="B1936" s="264" t="str">
        <f>작성용!AI1933</f>
        <v>-</v>
      </c>
      <c r="C1936" s="252" t="str">
        <f>작성용!AK1933</f>
        <v>기초자산</v>
      </c>
      <c r="D1936" s="265" t="str">
        <f>작성용!T1933</f>
        <v>사립학교교직원연금공단펀드(기초자산)</v>
      </c>
      <c r="E1936" s="253" t="str">
        <f>작성용!B1933</f>
        <v>유안타세컨더리2호펀드</v>
      </c>
      <c r="F1936" s="253" t="str">
        <f>작성용!C1933</f>
        <v>재평가</v>
      </c>
      <c r="G1936" s="253" t="str">
        <f>작성용!D1933</f>
        <v>타우피엔유메디칼</v>
      </c>
      <c r="H1936" s="266">
        <f>작성용!E1933</f>
        <v>1801110898750</v>
      </c>
      <c r="I1936" s="253" t="str">
        <f>작성용!F1933</f>
        <v>A01</v>
      </c>
      <c r="J1936" s="253">
        <f>작성용!G1933</f>
        <v>0</v>
      </c>
      <c r="K1936" s="253" t="str">
        <f>작성용!H1933</f>
        <v>-</v>
      </c>
      <c r="L1936" s="253" t="str">
        <f>작성용!N1933</f>
        <v>연말</v>
      </c>
      <c r="M1936" s="265" t="str">
        <f>작성용!U1933</f>
        <v>2024.09.30</v>
      </c>
      <c r="N1936" s="265">
        <f>작성용!V1933</f>
        <v>45643</v>
      </c>
      <c r="O1936" s="265" t="str">
        <f>작성용!W1933</f>
        <v>보고서제공X</v>
      </c>
      <c r="P1936" s="265" t="str">
        <f>작성용!X1933</f>
        <v>-</v>
      </c>
      <c r="Q1936" s="253" t="str">
        <f>작성용!AD1933</f>
        <v>정재형</v>
      </c>
      <c r="R1936" s="267">
        <f>작성용!AE1933</f>
        <v>0</v>
      </c>
      <c r="S1936" s="253" t="str">
        <f>작성용!AF1933</f>
        <v>정재형</v>
      </c>
      <c r="T1936" s="268" t="str">
        <f>작성용!AG1933</f>
        <v>-</v>
      </c>
      <c r="U1936" s="268" t="str">
        <f>작성용!AH1933</f>
        <v>-</v>
      </c>
      <c r="V1936" s="252">
        <f>작성용!AA1933</f>
        <v>202411</v>
      </c>
      <c r="W1936" s="253" t="str">
        <f>작성용!AC1933</f>
        <v>[6]기타기관펀드(기초자산)</v>
      </c>
      <c r="X1936" s="253">
        <f>작성용!O1933</f>
        <v>0</v>
      </c>
      <c r="Y1936" s="253">
        <f>작성용!P1933</f>
        <v>0</v>
      </c>
      <c r="Z1936" s="253">
        <f>작성용!Q1933</f>
        <v>0</v>
      </c>
      <c r="AA1936" s="252" t="str">
        <f>작성용!AJ1933</f>
        <v>-</v>
      </c>
      <c r="AB1936" s="252">
        <f>작성용!AB1933</f>
        <v>0</v>
      </c>
    </row>
    <row r="1937" spans="1:28" s="12" customFormat="1" ht="16.5" hidden="1" customHeight="1" x14ac:dyDescent="0.3">
      <c r="A1937" s="54">
        <f>작성용!AL1934</f>
        <v>1933</v>
      </c>
      <c r="B1937" s="264" t="str">
        <f>작성용!AI1934</f>
        <v>-</v>
      </c>
      <c r="C1937" s="252" t="str">
        <f>작성용!AK1934</f>
        <v>기초자산</v>
      </c>
      <c r="D1937" s="265" t="str">
        <f>작성용!T1934</f>
        <v>사립학교교직원연금공단펀드(기초자산)</v>
      </c>
      <c r="E1937" s="253" t="str">
        <f>작성용!B1934</f>
        <v>유안타세컨더리2호펀드</v>
      </c>
      <c r="F1937" s="253" t="str">
        <f>작성용!C1934</f>
        <v>재평가</v>
      </c>
      <c r="G1937" s="253" t="str">
        <f>작성용!D1934</f>
        <v>타우피엔유메디칼</v>
      </c>
      <c r="H1937" s="266">
        <f>작성용!E1934</f>
        <v>1801110898750</v>
      </c>
      <c r="I1937" s="253" t="str">
        <f>작성용!F1934</f>
        <v>A07</v>
      </c>
      <c r="J1937" s="253">
        <f>작성용!G1934</f>
        <v>1</v>
      </c>
      <c r="K1937" s="253" t="str">
        <f>작성용!H1934</f>
        <v>-</v>
      </c>
      <c r="L1937" s="253" t="str">
        <f>작성용!N1934</f>
        <v>연말</v>
      </c>
      <c r="M1937" s="265" t="str">
        <f>작성용!U1934</f>
        <v>2024.09.30</v>
      </c>
      <c r="N1937" s="265">
        <f>작성용!V1934</f>
        <v>45643</v>
      </c>
      <c r="O1937" s="265" t="str">
        <f>작성용!W1934</f>
        <v>보고서제공X</v>
      </c>
      <c r="P1937" s="265" t="str">
        <f>작성용!X1934</f>
        <v>-</v>
      </c>
      <c r="Q1937" s="253" t="str">
        <f>작성용!AD1934</f>
        <v>정재형</v>
      </c>
      <c r="R1937" s="267">
        <f>작성용!AE1934</f>
        <v>0</v>
      </c>
      <c r="S1937" s="253" t="str">
        <f>작성용!AF1934</f>
        <v>정재형</v>
      </c>
      <c r="T1937" s="268" t="str">
        <f>작성용!AG1934</f>
        <v>-</v>
      </c>
      <c r="U1937" s="268" t="str">
        <f>작성용!AH1934</f>
        <v>-</v>
      </c>
      <c r="V1937" s="252">
        <f>작성용!AA1934</f>
        <v>202411</v>
      </c>
      <c r="W1937" s="253" t="str">
        <f>작성용!AC1934</f>
        <v>[6]기타기관펀드(기초자산)</v>
      </c>
      <c r="X1937" s="253">
        <f>작성용!O1934</f>
        <v>0</v>
      </c>
      <c r="Y1937" s="253">
        <f>작성용!P1934</f>
        <v>0</v>
      </c>
      <c r="Z1937" s="253">
        <f>작성용!Q1934</f>
        <v>0</v>
      </c>
      <c r="AA1937" s="252" t="str">
        <f>작성용!AJ1934</f>
        <v>-</v>
      </c>
      <c r="AB1937" s="252">
        <f>작성용!AB1934</f>
        <v>0</v>
      </c>
    </row>
    <row r="1938" spans="1:28" s="12" customFormat="1" ht="16.5" hidden="1" customHeight="1" x14ac:dyDescent="0.3">
      <c r="A1938" s="54">
        <f>작성용!AL1935</f>
        <v>1934</v>
      </c>
      <c r="B1938" s="264" t="str">
        <f>작성용!AI1935</f>
        <v>-</v>
      </c>
      <c r="C1938" s="252" t="str">
        <f>작성용!AK1935</f>
        <v>기초자산</v>
      </c>
      <c r="D1938" s="265" t="str">
        <f>작성용!T1935</f>
        <v>사립학교교직원연금공단펀드(기초자산)</v>
      </c>
      <c r="E1938" s="253" t="str">
        <f>작성용!B1935</f>
        <v>유안타세컨더리2호펀드</v>
      </c>
      <c r="F1938" s="253" t="str">
        <f>작성용!C1935</f>
        <v>재평가</v>
      </c>
      <c r="G1938" s="253" t="str">
        <f>작성용!D1935</f>
        <v>타우피엔유메디칼</v>
      </c>
      <c r="H1938" s="266">
        <f>작성용!E1935</f>
        <v>1801110898750</v>
      </c>
      <c r="I1938" s="253" t="str">
        <f>작성용!F1935</f>
        <v>A07</v>
      </c>
      <c r="J1938" s="253">
        <f>작성용!G1935</f>
        <v>2</v>
      </c>
      <c r="K1938" s="253" t="str">
        <f>작성용!H1935</f>
        <v>-</v>
      </c>
      <c r="L1938" s="253" t="str">
        <f>작성용!N1935</f>
        <v>연말</v>
      </c>
      <c r="M1938" s="265" t="str">
        <f>작성용!U1935</f>
        <v>2024.09.30</v>
      </c>
      <c r="N1938" s="265">
        <f>작성용!V1935</f>
        <v>45643</v>
      </c>
      <c r="O1938" s="265" t="str">
        <f>작성용!W1935</f>
        <v>보고서제공X</v>
      </c>
      <c r="P1938" s="265" t="str">
        <f>작성용!X1935</f>
        <v>-</v>
      </c>
      <c r="Q1938" s="253" t="str">
        <f>작성용!AD1935</f>
        <v>정재형</v>
      </c>
      <c r="R1938" s="267">
        <f>작성용!AE1935</f>
        <v>0</v>
      </c>
      <c r="S1938" s="253" t="str">
        <f>작성용!AF1935</f>
        <v>정재형</v>
      </c>
      <c r="T1938" s="268" t="str">
        <f>작성용!AG1935</f>
        <v>-</v>
      </c>
      <c r="U1938" s="268" t="str">
        <f>작성용!AH1935</f>
        <v>-</v>
      </c>
      <c r="V1938" s="252">
        <f>작성용!AA1935</f>
        <v>202411</v>
      </c>
      <c r="W1938" s="253" t="str">
        <f>작성용!AC1935</f>
        <v>[6]기타기관펀드(기초자산)</v>
      </c>
      <c r="X1938" s="253">
        <f>작성용!O1935</f>
        <v>0</v>
      </c>
      <c r="Y1938" s="253">
        <f>작성용!P1935</f>
        <v>0</v>
      </c>
      <c r="Z1938" s="253">
        <f>작성용!Q1935</f>
        <v>0</v>
      </c>
      <c r="AA1938" s="252" t="str">
        <f>작성용!AJ1935</f>
        <v>-</v>
      </c>
      <c r="AB1938" s="252">
        <f>작성용!AB1935</f>
        <v>0</v>
      </c>
    </row>
    <row r="1939" spans="1:28" s="12" customFormat="1" ht="16.5" hidden="1" customHeight="1" x14ac:dyDescent="0.3">
      <c r="A1939" s="54">
        <f>작성용!AL1936</f>
        <v>1935</v>
      </c>
      <c r="B1939" s="264" t="str">
        <f>작성용!AI1936</f>
        <v>-</v>
      </c>
      <c r="C1939" s="252" t="str">
        <f>작성용!AK1936</f>
        <v>기초자산</v>
      </c>
      <c r="D1939" s="265" t="str">
        <f>작성용!T1936</f>
        <v>사립학교교직원연금공단펀드(기초자산)</v>
      </c>
      <c r="E1939" s="253" t="str">
        <f>작성용!B1936</f>
        <v>유안타세컨더리2호펀드</v>
      </c>
      <c r="F1939" s="253" t="str">
        <f>작성용!C1936</f>
        <v>재평가</v>
      </c>
      <c r="G1939" s="253" t="str">
        <f>작성용!D1936</f>
        <v>에스케이시그넷(구,시그넷이브이)</v>
      </c>
      <c r="H1939" s="266">
        <f>작성용!E1936</f>
        <v>2058110018148</v>
      </c>
      <c r="I1939" s="253" t="str">
        <f>작성용!F1936</f>
        <v>D02</v>
      </c>
      <c r="J1939" s="253">
        <f>작성용!G1936</f>
        <v>0</v>
      </c>
      <c r="K1939" s="253" t="str">
        <f>작성용!H1936</f>
        <v>-</v>
      </c>
      <c r="L1939" s="253" t="str">
        <f>작성용!N1936</f>
        <v>연말</v>
      </c>
      <c r="M1939" s="265" t="str">
        <f>작성용!U1936</f>
        <v>2024.09.30</v>
      </c>
      <c r="N1939" s="265">
        <f>작성용!V1936</f>
        <v>45643</v>
      </c>
      <c r="O1939" s="265" t="str">
        <f>작성용!W1936</f>
        <v>보고서제공X</v>
      </c>
      <c r="P1939" s="265" t="str">
        <f>작성용!X1936</f>
        <v>-</v>
      </c>
      <c r="Q1939" s="253" t="str">
        <f>작성용!AD1936</f>
        <v>유재호</v>
      </c>
      <c r="R1939" s="267">
        <f>작성용!AE1936</f>
        <v>0</v>
      </c>
      <c r="S1939" s="253" t="str">
        <f>작성용!AF1936</f>
        <v>유재호</v>
      </c>
      <c r="T1939" s="268" t="str">
        <f>작성용!AG1936</f>
        <v>-</v>
      </c>
      <c r="U1939" s="268" t="str">
        <f>작성용!AH1936</f>
        <v>-</v>
      </c>
      <c r="V1939" s="252">
        <f>작성용!AA1936</f>
        <v>202411</v>
      </c>
      <c r="W1939" s="253" t="str">
        <f>작성용!AC1936</f>
        <v>[6]기타기관펀드(기초자산)</v>
      </c>
      <c r="X1939" s="253">
        <f>작성용!O1936</f>
        <v>0</v>
      </c>
      <c r="Y1939" s="253">
        <f>작성용!P1936</f>
        <v>0</v>
      </c>
      <c r="Z1939" s="253">
        <f>작성용!Q1936</f>
        <v>0</v>
      </c>
      <c r="AA1939" s="252" t="str">
        <f>작성용!AJ1936</f>
        <v>-</v>
      </c>
      <c r="AB1939" s="252">
        <f>작성용!AB1936</f>
        <v>0</v>
      </c>
    </row>
    <row r="1940" spans="1:28" s="12" customFormat="1" ht="16.5" hidden="1" customHeight="1" x14ac:dyDescent="0.3">
      <c r="A1940" s="54">
        <f>작성용!AL1937</f>
        <v>1936</v>
      </c>
      <c r="B1940" s="264" t="str">
        <f>작성용!AI1937</f>
        <v>-</v>
      </c>
      <c r="C1940" s="252" t="str">
        <f>작성용!AK1937</f>
        <v>기초자산</v>
      </c>
      <c r="D1940" s="265" t="str">
        <f>작성용!T1937</f>
        <v>사립학교교직원연금공단펀드(기초자산)</v>
      </c>
      <c r="E1940" s="253" t="str">
        <f>작성용!B1937</f>
        <v>유안타세컨더리2호펀드</v>
      </c>
      <c r="F1940" s="253" t="str">
        <f>작성용!C1937</f>
        <v>재평가</v>
      </c>
      <c r="G1940" s="253" t="str">
        <f>작성용!D1937</f>
        <v>에스케이시그넷(구,시그넷이브이)</v>
      </c>
      <c r="H1940" s="266">
        <f>작성용!E1937</f>
        <v>2058110018148</v>
      </c>
      <c r="I1940" s="253" t="str">
        <f>작성용!F1937</f>
        <v>A01</v>
      </c>
      <c r="J1940" s="253">
        <f>작성용!G1937</f>
        <v>0</v>
      </c>
      <c r="K1940" s="253" t="str">
        <f>작성용!H1937</f>
        <v>-</v>
      </c>
      <c r="L1940" s="253" t="str">
        <f>작성용!N1937</f>
        <v>연말</v>
      </c>
      <c r="M1940" s="265" t="str">
        <f>작성용!U1937</f>
        <v>2024.09.30</v>
      </c>
      <c r="N1940" s="265">
        <f>작성용!V1937</f>
        <v>45643</v>
      </c>
      <c r="O1940" s="265" t="str">
        <f>작성용!W1937</f>
        <v>보고서제공X</v>
      </c>
      <c r="P1940" s="265" t="str">
        <f>작성용!X1937</f>
        <v>-</v>
      </c>
      <c r="Q1940" s="253" t="str">
        <f>작성용!AD1937</f>
        <v>유재호</v>
      </c>
      <c r="R1940" s="267">
        <f>작성용!AE1937</f>
        <v>0</v>
      </c>
      <c r="S1940" s="253" t="str">
        <f>작성용!AF1937</f>
        <v>유재호</v>
      </c>
      <c r="T1940" s="268" t="str">
        <f>작성용!AG1937</f>
        <v>-</v>
      </c>
      <c r="U1940" s="268" t="str">
        <f>작성용!AH1937</f>
        <v>-</v>
      </c>
      <c r="V1940" s="252">
        <f>작성용!AA1937</f>
        <v>202411</v>
      </c>
      <c r="W1940" s="253" t="str">
        <f>작성용!AC1937</f>
        <v>[6]기타기관펀드(기초자산)</v>
      </c>
      <c r="X1940" s="253">
        <f>작성용!O1937</f>
        <v>0</v>
      </c>
      <c r="Y1940" s="253">
        <f>작성용!P1937</f>
        <v>0</v>
      </c>
      <c r="Z1940" s="253">
        <f>작성용!Q1937</f>
        <v>0</v>
      </c>
      <c r="AA1940" s="252" t="str">
        <f>작성용!AJ1937</f>
        <v>-</v>
      </c>
      <c r="AB1940" s="252">
        <f>작성용!AB1937</f>
        <v>0</v>
      </c>
    </row>
    <row r="1941" spans="1:28" s="12" customFormat="1" ht="16.5" hidden="1" customHeight="1" x14ac:dyDescent="0.3">
      <c r="A1941" s="54">
        <f>작성용!AL1938</f>
        <v>1937</v>
      </c>
      <c r="B1941" s="264" t="str">
        <f>작성용!AI1938</f>
        <v>-</v>
      </c>
      <c r="C1941" s="252" t="str">
        <f>작성용!AK1938</f>
        <v>기초자산</v>
      </c>
      <c r="D1941" s="265" t="str">
        <f>작성용!T1938</f>
        <v>사립학교교직원연금공단펀드(기초자산)</v>
      </c>
      <c r="E1941" s="253" t="str">
        <f>작성용!B1938</f>
        <v>유안타세컨더리2호펀드</v>
      </c>
      <c r="F1941" s="253" t="str">
        <f>작성용!C1938</f>
        <v>재평가</v>
      </c>
      <c r="G1941" s="253" t="str">
        <f>작성용!D1938</f>
        <v>직방</v>
      </c>
      <c r="H1941" s="266">
        <f>작성용!E1938</f>
        <v>1101114475300</v>
      </c>
      <c r="I1941" s="253" t="str">
        <f>작성용!F1938</f>
        <v>A01</v>
      </c>
      <c r="J1941" s="253">
        <f>작성용!G1938</f>
        <v>0</v>
      </c>
      <c r="K1941" s="253" t="str">
        <f>작성용!H1938</f>
        <v>-</v>
      </c>
      <c r="L1941" s="253" t="str">
        <f>작성용!N1938</f>
        <v>연말</v>
      </c>
      <c r="M1941" s="265" t="str">
        <f>작성용!U1938</f>
        <v>2024.09.30</v>
      </c>
      <c r="N1941" s="265">
        <f>작성용!V1938</f>
        <v>45643</v>
      </c>
      <c r="O1941" s="265" t="str">
        <f>작성용!W1938</f>
        <v>보고서제공X</v>
      </c>
      <c r="P1941" s="265" t="str">
        <f>작성용!X1938</f>
        <v>-</v>
      </c>
      <c r="Q1941" s="253" t="str">
        <f>작성용!AD1938</f>
        <v>조현우</v>
      </c>
      <c r="R1941" s="267">
        <f>작성용!AE1938</f>
        <v>0</v>
      </c>
      <c r="S1941" s="253" t="str">
        <f>작성용!AF1938</f>
        <v>조현우</v>
      </c>
      <c r="T1941" s="268" t="str">
        <f>작성용!AG1938</f>
        <v>-</v>
      </c>
      <c r="U1941" s="268" t="str">
        <f>작성용!AH1938</f>
        <v>-</v>
      </c>
      <c r="V1941" s="252">
        <f>작성용!AA1938</f>
        <v>202411</v>
      </c>
      <c r="W1941" s="253" t="str">
        <f>작성용!AC1938</f>
        <v>[6]기타기관펀드(기초자산)</v>
      </c>
      <c r="X1941" s="253">
        <f>작성용!O1938</f>
        <v>0</v>
      </c>
      <c r="Y1941" s="253">
        <f>작성용!P1938</f>
        <v>0</v>
      </c>
      <c r="Z1941" s="253">
        <f>작성용!Q1938</f>
        <v>0</v>
      </c>
      <c r="AA1941" s="252" t="str">
        <f>작성용!AJ1938</f>
        <v>-</v>
      </c>
      <c r="AB1941" s="252">
        <f>작성용!AB1938</f>
        <v>0</v>
      </c>
    </row>
    <row r="1942" spans="1:28" s="12" customFormat="1" ht="16.5" hidden="1" customHeight="1" x14ac:dyDescent="0.3">
      <c r="A1942" s="54">
        <f>작성용!AL1939</f>
        <v>1938</v>
      </c>
      <c r="B1942" s="264" t="str">
        <f>작성용!AI1939</f>
        <v>-</v>
      </c>
      <c r="C1942" s="252" t="str">
        <f>작성용!AK1939</f>
        <v>기초자산</v>
      </c>
      <c r="D1942" s="265" t="str">
        <f>작성용!T1939</f>
        <v>사립학교교직원연금공단펀드(기초자산)</v>
      </c>
      <c r="E1942" s="253" t="str">
        <f>작성용!B1939</f>
        <v>유안타세컨더리2호펀드</v>
      </c>
      <c r="F1942" s="253" t="str">
        <f>작성용!C1939</f>
        <v>재평가</v>
      </c>
      <c r="G1942" s="253" t="str">
        <f>작성용!D1939</f>
        <v>듀켐바이오</v>
      </c>
      <c r="H1942" s="266">
        <f>작성용!E1939</f>
        <v>1101112647604</v>
      </c>
      <c r="I1942" s="253" t="str">
        <f>작성용!F1939</f>
        <v>A01</v>
      </c>
      <c r="J1942" s="253">
        <f>작성용!G1939</f>
        <v>0</v>
      </c>
      <c r="K1942" s="253" t="str">
        <f>작성용!H1939</f>
        <v>-</v>
      </c>
      <c r="L1942" s="253" t="str">
        <f>작성용!N1939</f>
        <v>연말</v>
      </c>
      <c r="M1942" s="265" t="str">
        <f>작성용!U1939</f>
        <v>2024.09.30</v>
      </c>
      <c r="N1942" s="265">
        <f>작성용!V1939</f>
        <v>45643</v>
      </c>
      <c r="O1942" s="265" t="str">
        <f>작성용!W1939</f>
        <v>보고서제공X</v>
      </c>
      <c r="P1942" s="265" t="str">
        <f>작성용!X1939</f>
        <v>-</v>
      </c>
      <c r="Q1942" s="253" t="str">
        <f>작성용!AD1939</f>
        <v>김수현</v>
      </c>
      <c r="R1942" s="267">
        <f>작성용!AE1939</f>
        <v>0</v>
      </c>
      <c r="S1942" s="253" t="str">
        <f>작성용!AF1939</f>
        <v>김수현</v>
      </c>
      <c r="T1942" s="268" t="str">
        <f>작성용!AG1939</f>
        <v>-</v>
      </c>
      <c r="U1942" s="268" t="str">
        <f>작성용!AH1939</f>
        <v>-</v>
      </c>
      <c r="V1942" s="252">
        <f>작성용!AA1939</f>
        <v>202411</v>
      </c>
      <c r="W1942" s="253" t="str">
        <f>작성용!AC1939</f>
        <v>[6]기타기관펀드(기초자산)</v>
      </c>
      <c r="X1942" s="253">
        <f>작성용!O1939</f>
        <v>0</v>
      </c>
      <c r="Y1942" s="253">
        <f>작성용!P1939</f>
        <v>0</v>
      </c>
      <c r="Z1942" s="253">
        <f>작성용!Q1939</f>
        <v>0</v>
      </c>
      <c r="AA1942" s="252" t="str">
        <f>작성용!AJ1939</f>
        <v>-</v>
      </c>
      <c r="AB1942" s="252">
        <f>작성용!AB1939</f>
        <v>0</v>
      </c>
    </row>
    <row r="1943" spans="1:28" s="12" customFormat="1" ht="16.5" hidden="1" customHeight="1" x14ac:dyDescent="0.3">
      <c r="A1943" s="54">
        <f>작성용!AL1940</f>
        <v>1939</v>
      </c>
      <c r="B1943" s="264" t="str">
        <f>작성용!AI1940</f>
        <v>-</v>
      </c>
      <c r="C1943" s="252" t="str">
        <f>작성용!AK1940</f>
        <v>기초자산</v>
      </c>
      <c r="D1943" s="265" t="str">
        <f>작성용!T1940</f>
        <v>사립학교교직원연금공단펀드(기초자산)</v>
      </c>
      <c r="E1943" s="253" t="str">
        <f>작성용!B1940</f>
        <v>유안타세컨더리2호펀드</v>
      </c>
      <c r="F1943" s="253" t="str">
        <f>작성용!C1940</f>
        <v>재평가</v>
      </c>
      <c r="G1943" s="253" t="str">
        <f>작성용!D1940</f>
        <v>무신사</v>
      </c>
      <c r="H1943" s="266">
        <f>작성용!E1940</f>
        <v>1101114898916</v>
      </c>
      <c r="I1943" s="253" t="str">
        <f>작성용!F1940</f>
        <v>A01</v>
      </c>
      <c r="J1943" s="253">
        <f>작성용!G1940</f>
        <v>1</v>
      </c>
      <c r="K1943" s="253" t="str">
        <f>작성용!H1940</f>
        <v>-</v>
      </c>
      <c r="L1943" s="253" t="str">
        <f>작성용!N1940</f>
        <v>연말</v>
      </c>
      <c r="M1943" s="265" t="str">
        <f>작성용!U1940</f>
        <v>2024.09.30</v>
      </c>
      <c r="N1943" s="265">
        <f>작성용!V1940</f>
        <v>45643</v>
      </c>
      <c r="O1943" s="265" t="str">
        <f>작성용!W1940</f>
        <v>보고서제공X</v>
      </c>
      <c r="P1943" s="265" t="str">
        <f>작성용!X1940</f>
        <v>-</v>
      </c>
      <c r="Q1943" s="253" t="str">
        <f>작성용!AD1940</f>
        <v>이문수</v>
      </c>
      <c r="R1943" s="267">
        <f>작성용!AE1940</f>
        <v>0</v>
      </c>
      <c r="S1943" s="253" t="str">
        <f>작성용!AF1940</f>
        <v>이문수</v>
      </c>
      <c r="T1943" s="268" t="str">
        <f>작성용!AG1940</f>
        <v>-</v>
      </c>
      <c r="U1943" s="268" t="str">
        <f>작성용!AH1940</f>
        <v>-</v>
      </c>
      <c r="V1943" s="252">
        <f>작성용!AA1940</f>
        <v>202411</v>
      </c>
      <c r="W1943" s="253" t="str">
        <f>작성용!AC1940</f>
        <v>[6]기타기관펀드(기초자산)</v>
      </c>
      <c r="X1943" s="253">
        <f>작성용!O1940</f>
        <v>0</v>
      </c>
      <c r="Y1943" s="253">
        <f>작성용!P1940</f>
        <v>0</v>
      </c>
      <c r="Z1943" s="253">
        <f>작성용!Q1940</f>
        <v>0</v>
      </c>
      <c r="AA1943" s="252" t="str">
        <f>작성용!AJ1940</f>
        <v>-</v>
      </c>
      <c r="AB1943" s="252">
        <f>작성용!AB1940</f>
        <v>0</v>
      </c>
    </row>
    <row r="1944" spans="1:28" s="12" customFormat="1" ht="16.5" hidden="1" customHeight="1" x14ac:dyDescent="0.3">
      <c r="A1944" s="54">
        <f>작성용!AL1941</f>
        <v>1940</v>
      </c>
      <c r="B1944" s="264" t="str">
        <f>작성용!AI1941</f>
        <v>-</v>
      </c>
      <c r="C1944" s="252" t="str">
        <f>작성용!AK1941</f>
        <v>기초자산</v>
      </c>
      <c r="D1944" s="265" t="str">
        <f>작성용!T1941</f>
        <v>사립학교교직원연금공단펀드(기초자산)</v>
      </c>
      <c r="E1944" s="253" t="str">
        <f>작성용!B1941</f>
        <v>유안타세컨더리2호펀드</v>
      </c>
      <c r="F1944" s="253" t="str">
        <f>작성용!C1941</f>
        <v>재평가</v>
      </c>
      <c r="G1944" s="253" t="str">
        <f>작성용!D1941</f>
        <v>바이오녹스</v>
      </c>
      <c r="H1944" s="266">
        <f>작성용!E1941</f>
        <v>1311110448471</v>
      </c>
      <c r="I1944" s="253" t="str">
        <f>작성용!F1941</f>
        <v>A05</v>
      </c>
      <c r="J1944" s="253">
        <f>작성용!G1941</f>
        <v>0</v>
      </c>
      <c r="K1944" s="253" t="str">
        <f>작성용!H1941</f>
        <v>-</v>
      </c>
      <c r="L1944" s="253" t="str">
        <f>작성용!N1941</f>
        <v>연말</v>
      </c>
      <c r="M1944" s="265" t="str">
        <f>작성용!U1941</f>
        <v>2024.09.30</v>
      </c>
      <c r="N1944" s="265">
        <f>작성용!V1941</f>
        <v>45643</v>
      </c>
      <c r="O1944" s="265" t="str">
        <f>작성용!W1941</f>
        <v>보고서제공X</v>
      </c>
      <c r="P1944" s="265" t="str">
        <f>작성용!X1941</f>
        <v>-</v>
      </c>
      <c r="Q1944" s="253" t="str">
        <f>작성용!AD1941</f>
        <v>김수현</v>
      </c>
      <c r="R1944" s="267">
        <f>작성용!AE1941</f>
        <v>0</v>
      </c>
      <c r="S1944" s="253" t="str">
        <f>작성용!AF1941</f>
        <v>김수현</v>
      </c>
      <c r="T1944" s="268" t="str">
        <f>작성용!AG1941</f>
        <v>-</v>
      </c>
      <c r="U1944" s="268" t="str">
        <f>작성용!AH1941</f>
        <v>-</v>
      </c>
      <c r="V1944" s="252">
        <f>작성용!AA1941</f>
        <v>202411</v>
      </c>
      <c r="W1944" s="253" t="str">
        <f>작성용!AC1941</f>
        <v>[6]기타기관펀드(기초자산)</v>
      </c>
      <c r="X1944" s="253">
        <f>작성용!O1941</f>
        <v>0</v>
      </c>
      <c r="Y1944" s="253">
        <f>작성용!P1941</f>
        <v>0</v>
      </c>
      <c r="Z1944" s="253">
        <f>작성용!Q1941</f>
        <v>0</v>
      </c>
      <c r="AA1944" s="252" t="str">
        <f>작성용!AJ1941</f>
        <v>-</v>
      </c>
      <c r="AB1944" s="252">
        <f>작성용!AB1941</f>
        <v>0</v>
      </c>
    </row>
    <row r="1945" spans="1:28" s="12" customFormat="1" ht="16.5" hidden="1" customHeight="1" x14ac:dyDescent="0.3">
      <c r="A1945" s="54">
        <f>작성용!AL1942</f>
        <v>1941</v>
      </c>
      <c r="B1945" s="264" t="str">
        <f>작성용!AI1942</f>
        <v>-</v>
      </c>
      <c r="C1945" s="252" t="str">
        <f>작성용!AK1942</f>
        <v>기초자산</v>
      </c>
      <c r="D1945" s="265" t="str">
        <f>작성용!T1942</f>
        <v>사립학교교직원연금공단펀드(기초자산)</v>
      </c>
      <c r="E1945" s="253" t="str">
        <f>작성용!B1942</f>
        <v>유안타세컨더리2호펀드</v>
      </c>
      <c r="F1945" s="253" t="str">
        <f>작성용!C1942</f>
        <v>재평가</v>
      </c>
      <c r="G1945" s="253" t="str">
        <f>작성용!D1942</f>
        <v>아이씨엠</v>
      </c>
      <c r="H1945" s="266">
        <f>작성용!E1942</f>
        <v>1101114963058</v>
      </c>
      <c r="I1945" s="253" t="str">
        <f>작성용!F1942</f>
        <v>A01</v>
      </c>
      <c r="J1945" s="253">
        <f>작성용!G1942</f>
        <v>0</v>
      </c>
      <c r="K1945" s="253" t="str">
        <f>작성용!H1942</f>
        <v>-</v>
      </c>
      <c r="L1945" s="253" t="str">
        <f>작성용!N1942</f>
        <v>연말</v>
      </c>
      <c r="M1945" s="265" t="str">
        <f>작성용!U1942</f>
        <v>2024.09.30</v>
      </c>
      <c r="N1945" s="265">
        <f>작성용!V1942</f>
        <v>45643</v>
      </c>
      <c r="O1945" s="265" t="str">
        <f>작성용!W1942</f>
        <v>보고서제공X</v>
      </c>
      <c r="P1945" s="265" t="str">
        <f>작성용!X1942</f>
        <v>-</v>
      </c>
      <c r="Q1945" s="253" t="str">
        <f>작성용!AD1942</f>
        <v>김수현</v>
      </c>
      <c r="R1945" s="267">
        <f>작성용!AE1942</f>
        <v>0</v>
      </c>
      <c r="S1945" s="253" t="str">
        <f>작성용!AF1942</f>
        <v>김수현</v>
      </c>
      <c r="T1945" s="268" t="str">
        <f>작성용!AG1942</f>
        <v>-</v>
      </c>
      <c r="U1945" s="268" t="str">
        <f>작성용!AH1942</f>
        <v>-</v>
      </c>
      <c r="V1945" s="252">
        <f>작성용!AA1942</f>
        <v>202411</v>
      </c>
      <c r="W1945" s="253" t="str">
        <f>작성용!AC1942</f>
        <v>[6]기타기관펀드(기초자산)</v>
      </c>
      <c r="X1945" s="253">
        <f>작성용!O1942</f>
        <v>0</v>
      </c>
      <c r="Y1945" s="253">
        <f>작성용!P1942</f>
        <v>0</v>
      </c>
      <c r="Z1945" s="253">
        <f>작성용!Q1942</f>
        <v>0</v>
      </c>
      <c r="AA1945" s="252" t="str">
        <f>작성용!AJ1942</f>
        <v>-</v>
      </c>
      <c r="AB1945" s="252">
        <f>작성용!AB1942</f>
        <v>0</v>
      </c>
    </row>
    <row r="1946" spans="1:28" s="12" customFormat="1" ht="16.5" hidden="1" customHeight="1" x14ac:dyDescent="0.3">
      <c r="A1946" s="54">
        <f>작성용!AL1943</f>
        <v>1942</v>
      </c>
      <c r="B1946" s="264" t="str">
        <f>작성용!AI1943</f>
        <v>-</v>
      </c>
      <c r="C1946" s="252" t="str">
        <f>작성용!AK1943</f>
        <v>기초자산</v>
      </c>
      <c r="D1946" s="265" t="str">
        <f>작성용!T1943</f>
        <v>사립학교교직원연금공단펀드(기초자산)</v>
      </c>
      <c r="E1946" s="253" t="str">
        <f>작성용!B1943</f>
        <v>유안타세컨더리2호펀드</v>
      </c>
      <c r="F1946" s="253" t="str">
        <f>작성용!C1943</f>
        <v>재평가</v>
      </c>
      <c r="G1946" s="253" t="str">
        <f>작성용!D1943</f>
        <v>큐로젠</v>
      </c>
      <c r="H1946" s="266">
        <f>작성용!E1943</f>
        <v>1358110365776</v>
      </c>
      <c r="I1946" s="253" t="str">
        <f>작성용!F1943</f>
        <v>A01</v>
      </c>
      <c r="J1946" s="253">
        <f>작성용!G1943</f>
        <v>0</v>
      </c>
      <c r="K1946" s="253" t="str">
        <f>작성용!H1943</f>
        <v>-</v>
      </c>
      <c r="L1946" s="253" t="str">
        <f>작성용!N1943</f>
        <v>연말</v>
      </c>
      <c r="M1946" s="265" t="str">
        <f>작성용!U1943</f>
        <v>2024.09.30</v>
      </c>
      <c r="N1946" s="265">
        <f>작성용!V1943</f>
        <v>45643</v>
      </c>
      <c r="O1946" s="265" t="str">
        <f>작성용!W1943</f>
        <v>보고서제공X</v>
      </c>
      <c r="P1946" s="265" t="str">
        <f>작성용!X1943</f>
        <v>-</v>
      </c>
      <c r="Q1946" s="253" t="str">
        <f>작성용!AD1943</f>
        <v>이문수</v>
      </c>
      <c r="R1946" s="267">
        <f>작성용!AE1943</f>
        <v>0.4</v>
      </c>
      <c r="S1946" s="253" t="str">
        <f>작성용!AF1943</f>
        <v>이문수</v>
      </c>
      <c r="T1946" s="268" t="str">
        <f>작성용!AG1943</f>
        <v>-</v>
      </c>
      <c r="U1946" s="268" t="str">
        <f>작성용!AH1943</f>
        <v>-</v>
      </c>
      <c r="V1946" s="252">
        <f>작성용!AA1943</f>
        <v>202411</v>
      </c>
      <c r="W1946" s="253" t="str">
        <f>작성용!AC1943</f>
        <v>[6]기타기관펀드(기초자산)</v>
      </c>
      <c r="X1946" s="253">
        <f>작성용!O1943</f>
        <v>0</v>
      </c>
      <c r="Y1946" s="253">
        <f>작성용!P1943</f>
        <v>0</v>
      </c>
      <c r="Z1946" s="253">
        <f>작성용!Q1943</f>
        <v>0</v>
      </c>
      <c r="AA1946" s="252" t="str">
        <f>작성용!AJ1943</f>
        <v>-</v>
      </c>
      <c r="AB1946" s="252">
        <f>작성용!AB1943</f>
        <v>0</v>
      </c>
    </row>
    <row r="1947" spans="1:28" s="12" customFormat="1" ht="16.5" hidden="1" customHeight="1" x14ac:dyDescent="0.3">
      <c r="A1947" s="54">
        <f>작성용!AL1944</f>
        <v>1943</v>
      </c>
      <c r="B1947" s="264" t="str">
        <f>작성용!AI1944</f>
        <v>-</v>
      </c>
      <c r="C1947" s="252" t="str">
        <f>작성용!AK1944</f>
        <v>기초자산</v>
      </c>
      <c r="D1947" s="265" t="str">
        <f>작성용!T1944</f>
        <v>사립학교교직원연금공단펀드(기초자산)</v>
      </c>
      <c r="E1947" s="253" t="str">
        <f>작성용!B1944</f>
        <v>유안타세컨더리2호펀드</v>
      </c>
      <c r="F1947" s="253" t="str">
        <f>작성용!C1944</f>
        <v>재평가</v>
      </c>
      <c r="G1947" s="253" t="str">
        <f>작성용!D1944</f>
        <v>쓰리빌리언</v>
      </c>
      <c r="H1947" s="266">
        <f>작성용!E1944</f>
        <v>1101116196756</v>
      </c>
      <c r="I1947" s="253" t="str">
        <f>작성용!F1944</f>
        <v>A01</v>
      </c>
      <c r="J1947" s="253">
        <f>작성용!G1944</f>
        <v>0</v>
      </c>
      <c r="K1947" s="253" t="str">
        <f>작성용!H1944</f>
        <v>-</v>
      </c>
      <c r="L1947" s="253" t="str">
        <f>작성용!N1944</f>
        <v>연말</v>
      </c>
      <c r="M1947" s="265" t="str">
        <f>작성용!U1944</f>
        <v>2024.09.30</v>
      </c>
      <c r="N1947" s="265">
        <f>작성용!V1944</f>
        <v>45643</v>
      </c>
      <c r="O1947" s="265" t="str">
        <f>작성용!W1944</f>
        <v>보고서제공X</v>
      </c>
      <c r="P1947" s="265" t="str">
        <f>작성용!X1944</f>
        <v>-</v>
      </c>
      <c r="Q1947" s="253" t="str">
        <f>작성용!AD1944</f>
        <v>백형진</v>
      </c>
      <c r="R1947" s="267">
        <f>작성용!AE1944</f>
        <v>0</v>
      </c>
      <c r="S1947" s="253" t="str">
        <f>작성용!AF1944</f>
        <v>백형진</v>
      </c>
      <c r="T1947" s="268" t="str">
        <f>작성용!AG1944</f>
        <v>-</v>
      </c>
      <c r="U1947" s="268" t="str">
        <f>작성용!AH1944</f>
        <v>-</v>
      </c>
      <c r="V1947" s="252">
        <f>작성용!AA1944</f>
        <v>202411</v>
      </c>
      <c r="W1947" s="253" t="str">
        <f>작성용!AC1944</f>
        <v>[6]기타기관펀드(기초자산)</v>
      </c>
      <c r="X1947" s="253">
        <f>작성용!O1944</f>
        <v>0</v>
      </c>
      <c r="Y1947" s="253">
        <f>작성용!P1944</f>
        <v>0</v>
      </c>
      <c r="Z1947" s="253">
        <f>작성용!Q1944</f>
        <v>0</v>
      </c>
      <c r="AA1947" s="252" t="str">
        <f>작성용!AJ1944</f>
        <v>-</v>
      </c>
      <c r="AB1947" s="252">
        <f>작성용!AB1944</f>
        <v>0</v>
      </c>
    </row>
    <row r="1948" spans="1:28" s="12" customFormat="1" ht="16.5" hidden="1" customHeight="1" x14ac:dyDescent="0.3">
      <c r="A1948" s="54">
        <f>작성용!AL1945</f>
        <v>1944</v>
      </c>
      <c r="B1948" s="264" t="str">
        <f>작성용!AI1945</f>
        <v>-</v>
      </c>
      <c r="C1948" s="252" t="str">
        <f>작성용!AK1945</f>
        <v>기초자산</v>
      </c>
      <c r="D1948" s="265" t="str">
        <f>작성용!T1945</f>
        <v>사립학교교직원연금공단펀드(기초자산)</v>
      </c>
      <c r="E1948" s="253" t="str">
        <f>작성용!B1945</f>
        <v>유안타세컨더리2호펀드</v>
      </c>
      <c r="F1948" s="253" t="str">
        <f>작성용!C1945</f>
        <v>재평가</v>
      </c>
      <c r="G1948" s="253" t="str">
        <f>작성용!D1945</f>
        <v>퍼스트캔버스</v>
      </c>
      <c r="H1948" s="266">
        <f>작성용!E1945</f>
        <v>1101116200234</v>
      </c>
      <c r="I1948" s="253" t="str">
        <f>작성용!F1945</f>
        <v>A01</v>
      </c>
      <c r="J1948" s="253">
        <f>작성용!G1945</f>
        <v>0</v>
      </c>
      <c r="K1948" s="253" t="str">
        <f>작성용!H1945</f>
        <v>-</v>
      </c>
      <c r="L1948" s="253" t="str">
        <f>작성용!N1945</f>
        <v>연말</v>
      </c>
      <c r="M1948" s="265" t="str">
        <f>작성용!U1945</f>
        <v>2024.09.30</v>
      </c>
      <c r="N1948" s="265">
        <f>작성용!V1945</f>
        <v>45643</v>
      </c>
      <c r="O1948" s="265" t="str">
        <f>작성용!W1945</f>
        <v>보고서제공X</v>
      </c>
      <c r="P1948" s="265" t="str">
        <f>작성용!X1945</f>
        <v>-</v>
      </c>
      <c r="Q1948" s="253" t="str">
        <f>작성용!AD1945</f>
        <v>변혜진</v>
      </c>
      <c r="R1948" s="267">
        <f>작성용!AE1945</f>
        <v>0</v>
      </c>
      <c r="S1948" s="253" t="str">
        <f>작성용!AF1945</f>
        <v>변혜진</v>
      </c>
      <c r="T1948" s="268" t="str">
        <f>작성용!AG1945</f>
        <v>-</v>
      </c>
      <c r="U1948" s="268" t="str">
        <f>작성용!AH1945</f>
        <v>-</v>
      </c>
      <c r="V1948" s="252">
        <f>작성용!AA1945</f>
        <v>202411</v>
      </c>
      <c r="W1948" s="253" t="str">
        <f>작성용!AC1945</f>
        <v>[6]기타기관펀드(기초자산)</v>
      </c>
      <c r="X1948" s="253">
        <f>작성용!O1945</f>
        <v>0</v>
      </c>
      <c r="Y1948" s="253">
        <f>작성용!P1945</f>
        <v>0</v>
      </c>
      <c r="Z1948" s="253">
        <f>작성용!Q1945</f>
        <v>0</v>
      </c>
      <c r="AA1948" s="252" t="str">
        <f>작성용!AJ1945</f>
        <v>-</v>
      </c>
      <c r="AB1948" s="252">
        <f>작성용!AB1945</f>
        <v>0</v>
      </c>
    </row>
    <row r="1949" spans="1:28" s="12" customFormat="1" ht="16.5" hidden="1" customHeight="1" x14ac:dyDescent="0.3">
      <c r="A1949" s="54">
        <f>작성용!AL1946</f>
        <v>1945</v>
      </c>
      <c r="B1949" s="264" t="str">
        <f>작성용!AI1946</f>
        <v>-</v>
      </c>
      <c r="C1949" s="252" t="str">
        <f>작성용!AK1946</f>
        <v>기초자산</v>
      </c>
      <c r="D1949" s="265" t="str">
        <f>작성용!T1946</f>
        <v>사립학교교직원연금공단펀드(기초자산)</v>
      </c>
      <c r="E1949" s="253" t="str">
        <f>작성용!B1946</f>
        <v>유안타세컨더리2호펀드</v>
      </c>
      <c r="F1949" s="253" t="str">
        <f>작성용!C1946</f>
        <v>재평가</v>
      </c>
      <c r="G1949" s="253" t="str">
        <f>작성용!D1946</f>
        <v>투게더앱스</v>
      </c>
      <c r="H1949" s="266">
        <f>작성용!E1946</f>
        <v>1101115827782</v>
      </c>
      <c r="I1949" s="253" t="str">
        <f>작성용!F1946</f>
        <v>A01</v>
      </c>
      <c r="J1949" s="253">
        <f>작성용!G1946</f>
        <v>0</v>
      </c>
      <c r="K1949" s="253" t="str">
        <f>작성용!H1946</f>
        <v>-</v>
      </c>
      <c r="L1949" s="253" t="str">
        <f>작성용!N1946</f>
        <v>연말</v>
      </c>
      <c r="M1949" s="265" t="str">
        <f>작성용!U1946</f>
        <v>2024.09.30</v>
      </c>
      <c r="N1949" s="265">
        <f>작성용!V1946</f>
        <v>45643</v>
      </c>
      <c r="O1949" s="265" t="str">
        <f>작성용!W1946</f>
        <v>보고서제공X</v>
      </c>
      <c r="P1949" s="265" t="str">
        <f>작성용!X1946</f>
        <v>-</v>
      </c>
      <c r="Q1949" s="253" t="str">
        <f>작성용!AD1946</f>
        <v>신원준</v>
      </c>
      <c r="R1949" s="267">
        <f>작성용!AE1946</f>
        <v>0.4</v>
      </c>
      <c r="S1949" s="253" t="str">
        <f>작성용!AF1946</f>
        <v>김수현</v>
      </c>
      <c r="T1949" s="268" t="str">
        <f>작성용!AG1946</f>
        <v>-</v>
      </c>
      <c r="U1949" s="268" t="str">
        <f>작성용!AH1946</f>
        <v>-</v>
      </c>
      <c r="V1949" s="252">
        <f>작성용!AA1946</f>
        <v>202411</v>
      </c>
      <c r="W1949" s="253" t="str">
        <f>작성용!AC1946</f>
        <v>[6]기타기관펀드(기초자산)</v>
      </c>
      <c r="X1949" s="253">
        <f>작성용!O1946</f>
        <v>0</v>
      </c>
      <c r="Y1949" s="253">
        <f>작성용!P1946</f>
        <v>0</v>
      </c>
      <c r="Z1949" s="253">
        <f>작성용!Q1946</f>
        <v>0</v>
      </c>
      <c r="AA1949" s="252" t="str">
        <f>작성용!AJ1946</f>
        <v>-</v>
      </c>
      <c r="AB1949" s="252">
        <f>작성용!AB1946</f>
        <v>0</v>
      </c>
    </row>
    <row r="1950" spans="1:28" s="12" customFormat="1" ht="16.5" hidden="1" customHeight="1" x14ac:dyDescent="0.3">
      <c r="A1950" s="54">
        <f>작성용!AL1947</f>
        <v>1946</v>
      </c>
      <c r="B1950" s="264" t="str">
        <f>작성용!AI1947</f>
        <v>-</v>
      </c>
      <c r="C1950" s="252" t="str">
        <f>작성용!AK1947</f>
        <v>기초자산</v>
      </c>
      <c r="D1950" s="265" t="str">
        <f>작성용!T1947</f>
        <v>사립학교교직원연금공단펀드(기초자산)</v>
      </c>
      <c r="E1950" s="253" t="str">
        <f>작성용!B1947</f>
        <v>SVGAP-Coverage펀드2호</v>
      </c>
      <c r="F1950" s="253" t="str">
        <f>작성용!C1947</f>
        <v>재평가</v>
      </c>
      <c r="G1950" s="253" t="str">
        <f>작성용!D1947</f>
        <v>더네이쳐홀딩스</v>
      </c>
      <c r="H1950" s="266">
        <f>작성용!E1947</f>
        <v>1101112958259</v>
      </c>
      <c r="I1950" s="253" t="str">
        <f>작성용!F1947</f>
        <v>A07</v>
      </c>
      <c r="J1950" s="253">
        <f>작성용!G1947</f>
        <v>0</v>
      </c>
      <c r="K1950" s="253" t="str">
        <f>작성용!H1947</f>
        <v>-</v>
      </c>
      <c r="L1950" s="253" t="str">
        <f>작성용!N1947</f>
        <v>연말</v>
      </c>
      <c r="M1950" s="265" t="str">
        <f>작성용!U1947</f>
        <v>2024.09.30</v>
      </c>
      <c r="N1950" s="265">
        <f>작성용!V1947</f>
        <v>45643</v>
      </c>
      <c r="O1950" s="265" t="str">
        <f>작성용!W1947</f>
        <v>보고서제공X</v>
      </c>
      <c r="P1950" s="265" t="str">
        <f>작성용!X1947</f>
        <v>-</v>
      </c>
      <c r="Q1950" s="253" t="str">
        <f>작성용!AD1947</f>
        <v>상장</v>
      </c>
      <c r="R1950" s="267">
        <f>작성용!AE1947</f>
        <v>0</v>
      </c>
      <c r="S1950" s="253" t="str">
        <f>작성용!AF1947</f>
        <v>상장</v>
      </c>
      <c r="T1950" s="268" t="str">
        <f>작성용!AG1947</f>
        <v>-</v>
      </c>
      <c r="U1950" s="268" t="str">
        <f>작성용!AH1947</f>
        <v>-</v>
      </c>
      <c r="V1950" s="252">
        <f>작성용!AA1947</f>
        <v>202411</v>
      </c>
      <c r="W1950" s="253" t="str">
        <f>작성용!AC1947</f>
        <v>[6]기타기관펀드(기초자산)</v>
      </c>
      <c r="X1950" s="253">
        <f>작성용!O1947</f>
        <v>0</v>
      </c>
      <c r="Y1950" s="253">
        <f>작성용!P1947</f>
        <v>0</v>
      </c>
      <c r="Z1950" s="253">
        <f>작성용!Q1947</f>
        <v>0</v>
      </c>
      <c r="AA1950" s="252" t="str">
        <f>작성용!AJ1947</f>
        <v>-</v>
      </c>
      <c r="AB1950" s="252">
        <f>작성용!AB1947</f>
        <v>0</v>
      </c>
    </row>
    <row r="1951" spans="1:28" s="12" customFormat="1" ht="16.5" hidden="1" customHeight="1" x14ac:dyDescent="0.3">
      <c r="A1951" s="54">
        <f>작성용!AL1948</f>
        <v>1947</v>
      </c>
      <c r="B1951" s="264" t="str">
        <f>작성용!AI1948</f>
        <v>-</v>
      </c>
      <c r="C1951" s="252" t="str">
        <f>작성용!AK1948</f>
        <v>기초자산</v>
      </c>
      <c r="D1951" s="265" t="str">
        <f>작성용!T1948</f>
        <v>사립학교교직원연금공단펀드(기초자산)</v>
      </c>
      <c r="E1951" s="253" t="str">
        <f>작성용!B1948</f>
        <v>SVGAP-Coverage펀드2호</v>
      </c>
      <c r="F1951" s="253" t="str">
        <f>작성용!C1948</f>
        <v>재평가</v>
      </c>
      <c r="G1951" s="253" t="str">
        <f>작성용!D1948</f>
        <v>다원넥스뷰</v>
      </c>
      <c r="H1951" s="266">
        <f>작성용!E1948</f>
        <v>1101114224020</v>
      </c>
      <c r="I1951" s="253" t="str">
        <f>작성용!F1948</f>
        <v>A07</v>
      </c>
      <c r="J1951" s="253">
        <f>작성용!G1948</f>
        <v>0</v>
      </c>
      <c r="K1951" s="253" t="str">
        <f>작성용!H1948</f>
        <v>-</v>
      </c>
      <c r="L1951" s="253" t="str">
        <f>작성용!N1948</f>
        <v>연말</v>
      </c>
      <c r="M1951" s="265" t="str">
        <f>작성용!U1948</f>
        <v>2024.09.30</v>
      </c>
      <c r="N1951" s="265">
        <f>작성용!V1948</f>
        <v>45643</v>
      </c>
      <c r="O1951" s="265" t="str">
        <f>작성용!W1948</f>
        <v>보고서제공X</v>
      </c>
      <c r="P1951" s="265" t="str">
        <f>작성용!X1948</f>
        <v>-</v>
      </c>
      <c r="Q1951" s="253" t="str">
        <f>작성용!AD1948</f>
        <v>상장</v>
      </c>
      <c r="R1951" s="267">
        <f>작성용!AE1948</f>
        <v>0</v>
      </c>
      <c r="S1951" s="253" t="str">
        <f>작성용!AF1948</f>
        <v>김범준</v>
      </c>
      <c r="T1951" s="268" t="str">
        <f>작성용!AG1948</f>
        <v>-</v>
      </c>
      <c r="U1951" s="268" t="str">
        <f>작성용!AH1948</f>
        <v>-</v>
      </c>
      <c r="V1951" s="252">
        <f>작성용!AA1948</f>
        <v>202411</v>
      </c>
      <c r="W1951" s="253" t="str">
        <f>작성용!AC1948</f>
        <v>[6]기타기관펀드(기초자산)</v>
      </c>
      <c r="X1951" s="253">
        <f>작성용!O1948</f>
        <v>0</v>
      </c>
      <c r="Y1951" s="253">
        <f>작성용!P1948</f>
        <v>0</v>
      </c>
      <c r="Z1951" s="253">
        <f>작성용!Q1948</f>
        <v>0</v>
      </c>
      <c r="AA1951" s="252" t="str">
        <f>작성용!AJ1948</f>
        <v>-</v>
      </c>
      <c r="AB1951" s="252">
        <f>작성용!AB1948</f>
        <v>0</v>
      </c>
    </row>
    <row r="1952" spans="1:28" s="12" customFormat="1" ht="16.5" hidden="1" customHeight="1" x14ac:dyDescent="0.3">
      <c r="A1952" s="54">
        <f>작성용!AL1949</f>
        <v>1948</v>
      </c>
      <c r="B1952" s="264" t="str">
        <f>작성용!AI1949</f>
        <v>-</v>
      </c>
      <c r="C1952" s="252" t="str">
        <f>작성용!AK1949</f>
        <v>기초자산</v>
      </c>
      <c r="D1952" s="265" t="str">
        <f>작성용!T1949</f>
        <v>사립학교교직원연금공단펀드(기초자산)</v>
      </c>
      <c r="E1952" s="253" t="str">
        <f>작성용!B1949</f>
        <v>SVGAP-Coverage펀드2호</v>
      </c>
      <c r="F1952" s="253" t="str">
        <f>작성용!C1949</f>
        <v>재평가</v>
      </c>
      <c r="G1952" s="253" t="str">
        <f>작성용!D1949</f>
        <v>와이엘피</v>
      </c>
      <c r="H1952" s="266">
        <f>작성용!E1949</f>
        <v>1101115969229</v>
      </c>
      <c r="I1952" s="253" t="str">
        <f>작성용!F1949</f>
        <v>A07</v>
      </c>
      <c r="J1952" s="253">
        <f>작성용!G1949</f>
        <v>0</v>
      </c>
      <c r="K1952" s="253" t="str">
        <f>작성용!H1949</f>
        <v>-</v>
      </c>
      <c r="L1952" s="253" t="str">
        <f>작성용!N1949</f>
        <v>연말</v>
      </c>
      <c r="M1952" s="265" t="str">
        <f>작성용!U1949</f>
        <v>2024.09.30</v>
      </c>
      <c r="N1952" s="265">
        <f>작성용!V1949</f>
        <v>45643</v>
      </c>
      <c r="O1952" s="265" t="str">
        <f>작성용!W1949</f>
        <v>보고서제공X</v>
      </c>
      <c r="P1952" s="265" t="str">
        <f>작성용!X1949</f>
        <v>-</v>
      </c>
      <c r="Q1952" s="258" t="str">
        <f>작성용!AD1949</f>
        <v>심태진</v>
      </c>
      <c r="R1952" s="267">
        <f>작성용!AE1949</f>
        <v>0</v>
      </c>
      <c r="S1952" s="253" t="str">
        <f>작성용!AF1949</f>
        <v>김범준</v>
      </c>
      <c r="T1952" s="268" t="str">
        <f>작성용!AG1949</f>
        <v>-</v>
      </c>
      <c r="U1952" s="268" t="str">
        <f>작성용!AH1949</f>
        <v>-</v>
      </c>
      <c r="V1952" s="252">
        <f>작성용!AA1949</f>
        <v>202411</v>
      </c>
      <c r="W1952" s="253" t="str">
        <f>작성용!AC1949</f>
        <v>[6]기타기관펀드(기초자산)</v>
      </c>
      <c r="X1952" s="253">
        <f>작성용!O1949</f>
        <v>0</v>
      </c>
      <c r="Y1952" s="253">
        <f>작성용!P1949</f>
        <v>0</v>
      </c>
      <c r="Z1952" s="253">
        <f>작성용!Q1949</f>
        <v>0</v>
      </c>
      <c r="AA1952" s="252" t="str">
        <f>작성용!AJ1949</f>
        <v>-</v>
      </c>
      <c r="AB1952" s="252">
        <f>작성용!AB1949</f>
        <v>0</v>
      </c>
    </row>
    <row r="1953" spans="1:28" s="12" customFormat="1" ht="16.5" hidden="1" customHeight="1" x14ac:dyDescent="0.3">
      <c r="A1953" s="54">
        <f>작성용!AL1950</f>
        <v>1949</v>
      </c>
      <c r="B1953" s="264" t="str">
        <f>작성용!AI1950</f>
        <v>-</v>
      </c>
      <c r="C1953" s="252" t="str">
        <f>작성용!AK1950</f>
        <v>기초자산</v>
      </c>
      <c r="D1953" s="265" t="str">
        <f>작성용!T1950</f>
        <v>사립학교교직원연금공단펀드(기초자산)</v>
      </c>
      <c r="E1953" s="253" t="str">
        <f>작성용!B1950</f>
        <v>SVGAP-Coverage펀드2호</v>
      </c>
      <c r="F1953" s="253" t="str">
        <f>작성용!C1950</f>
        <v>재평가</v>
      </c>
      <c r="G1953" s="253" t="str">
        <f>작성용!D1950</f>
        <v>와이엘피</v>
      </c>
      <c r="H1953" s="266">
        <f>작성용!E1950</f>
        <v>1101115969229</v>
      </c>
      <c r="I1953" s="253" t="str">
        <f>작성용!F1950</f>
        <v>A01</v>
      </c>
      <c r="J1953" s="253">
        <f>작성용!G1950</f>
        <v>0</v>
      </c>
      <c r="K1953" s="253" t="str">
        <f>작성용!H1950</f>
        <v>-</v>
      </c>
      <c r="L1953" s="253" t="str">
        <f>작성용!N1950</f>
        <v>연말</v>
      </c>
      <c r="M1953" s="265" t="str">
        <f>작성용!U1950</f>
        <v>2024.09.30</v>
      </c>
      <c r="N1953" s="265">
        <f>작성용!V1950</f>
        <v>45643</v>
      </c>
      <c r="O1953" s="265" t="str">
        <f>작성용!W1950</f>
        <v>보고서제공X</v>
      </c>
      <c r="P1953" s="265" t="str">
        <f>작성용!X1950</f>
        <v>-</v>
      </c>
      <c r="Q1953" s="258" t="str">
        <f>작성용!AD1950</f>
        <v>심태진</v>
      </c>
      <c r="R1953" s="267">
        <f>작성용!AE1950</f>
        <v>0</v>
      </c>
      <c r="S1953" s="253" t="str">
        <f>작성용!AF1950</f>
        <v>김범준</v>
      </c>
      <c r="T1953" s="268" t="str">
        <f>작성용!AG1950</f>
        <v>-</v>
      </c>
      <c r="U1953" s="268" t="str">
        <f>작성용!AH1950</f>
        <v>-</v>
      </c>
      <c r="V1953" s="252">
        <f>작성용!AA1950</f>
        <v>202411</v>
      </c>
      <c r="W1953" s="253" t="str">
        <f>작성용!AC1950</f>
        <v>[6]기타기관펀드(기초자산)</v>
      </c>
      <c r="X1953" s="253">
        <f>작성용!O1950</f>
        <v>0</v>
      </c>
      <c r="Y1953" s="253">
        <f>작성용!P1950</f>
        <v>0</v>
      </c>
      <c r="Z1953" s="253">
        <f>작성용!Q1950</f>
        <v>0</v>
      </c>
      <c r="AA1953" s="252" t="str">
        <f>작성용!AJ1950</f>
        <v>-</v>
      </c>
      <c r="AB1953" s="252">
        <f>작성용!AB1950</f>
        <v>0</v>
      </c>
    </row>
    <row r="1954" spans="1:28" s="12" customFormat="1" ht="16.5" hidden="1" customHeight="1" x14ac:dyDescent="0.3">
      <c r="A1954" s="54">
        <f>작성용!AL1951</f>
        <v>1950</v>
      </c>
      <c r="B1954" s="264" t="str">
        <f>작성용!AI1951</f>
        <v>-</v>
      </c>
      <c r="C1954" s="252" t="str">
        <f>작성용!AK1951</f>
        <v>기초자산</v>
      </c>
      <c r="D1954" s="265" t="str">
        <f>작성용!T1951</f>
        <v>사립학교교직원연금공단펀드(기초자산)</v>
      </c>
      <c r="E1954" s="253" t="str">
        <f>작성용!B1951</f>
        <v>나우그로쓰캐피탈사모투자</v>
      </c>
      <c r="F1954" s="253" t="str">
        <f>작성용!C1951</f>
        <v>재평가</v>
      </c>
      <c r="G1954" s="253" t="str">
        <f>작성용!D1951</f>
        <v>가온미디어</v>
      </c>
      <c r="H1954" s="266">
        <f>작성용!E1951</f>
        <v>1311110060978</v>
      </c>
      <c r="I1954" s="253" t="str">
        <f>작성용!F1951</f>
        <v>D02</v>
      </c>
      <c r="J1954" s="253">
        <f>작성용!G1951</f>
        <v>0</v>
      </c>
      <c r="K1954" s="253" t="str">
        <f>작성용!H1951</f>
        <v>-</v>
      </c>
      <c r="L1954" s="253" t="str">
        <f>작성용!N1951</f>
        <v>연말</v>
      </c>
      <c r="M1954" s="265" t="str">
        <f>작성용!U1951</f>
        <v>2024.09.30</v>
      </c>
      <c r="N1954" s="265">
        <f>작성용!V1951</f>
        <v>45643</v>
      </c>
      <c r="O1954" s="265" t="str">
        <f>작성용!W1951</f>
        <v>보고서제공X</v>
      </c>
      <c r="P1954" s="265" t="str">
        <f>작성용!X1951</f>
        <v>-</v>
      </c>
      <c r="Q1954" s="253" t="str">
        <f>작성용!AD1951</f>
        <v>상장</v>
      </c>
      <c r="R1954" s="267">
        <f>작성용!AE1951</f>
        <v>0</v>
      </c>
      <c r="S1954" s="253" t="str">
        <f>작성용!AF1951</f>
        <v>상장</v>
      </c>
      <c r="T1954" s="268" t="str">
        <f>작성용!AG1951</f>
        <v>-</v>
      </c>
      <c r="U1954" s="268" t="str">
        <f>작성용!AH1951</f>
        <v>-</v>
      </c>
      <c r="V1954" s="252">
        <f>작성용!AA1951</f>
        <v>202411</v>
      </c>
      <c r="W1954" s="253" t="str">
        <f>작성용!AC1951</f>
        <v>[6]기타기관펀드(기초자산)</v>
      </c>
      <c r="X1954" s="253">
        <f>작성용!O1951</f>
        <v>0</v>
      </c>
      <c r="Y1954" s="253">
        <f>작성용!P1951</f>
        <v>0</v>
      </c>
      <c r="Z1954" s="253">
        <f>작성용!Q1951</f>
        <v>0</v>
      </c>
      <c r="AA1954" s="252" t="str">
        <f>작성용!AJ1951</f>
        <v>-</v>
      </c>
      <c r="AB1954" s="252">
        <f>작성용!AB1951</f>
        <v>0</v>
      </c>
    </row>
    <row r="1955" spans="1:28" s="12" customFormat="1" ht="16.5" hidden="1" customHeight="1" x14ac:dyDescent="0.3">
      <c r="A1955" s="54">
        <f>작성용!AL1952</f>
        <v>1951</v>
      </c>
      <c r="B1955" s="264" t="str">
        <f>작성용!AI1952</f>
        <v>-</v>
      </c>
      <c r="C1955" s="252" t="str">
        <f>작성용!AK1952</f>
        <v>기초자산</v>
      </c>
      <c r="D1955" s="265" t="str">
        <f>작성용!T1952</f>
        <v>사립학교교직원연금공단펀드(기초자산)</v>
      </c>
      <c r="E1955" s="253" t="str">
        <f>작성용!B1952</f>
        <v>나우그로쓰캐피탈사모투자</v>
      </c>
      <c r="F1955" s="253" t="str">
        <f>작성용!C1952</f>
        <v>재평가</v>
      </c>
      <c r="G1955" s="253" t="str">
        <f>작성용!D1952</f>
        <v>아스트</v>
      </c>
      <c r="H1955" s="266">
        <f>작성용!E1952</f>
        <v>1954110007168</v>
      </c>
      <c r="I1955" s="253" t="str">
        <f>작성용!F1952</f>
        <v>D02</v>
      </c>
      <c r="J1955" s="253">
        <f>작성용!G1952</f>
        <v>0</v>
      </c>
      <c r="K1955" s="253" t="str">
        <f>작성용!H1952</f>
        <v>-</v>
      </c>
      <c r="L1955" s="253" t="str">
        <f>작성용!N1952</f>
        <v>연말</v>
      </c>
      <c r="M1955" s="265" t="str">
        <f>작성용!U1952</f>
        <v>2024.09.30</v>
      </c>
      <c r="N1955" s="265">
        <f>작성용!V1952</f>
        <v>45643</v>
      </c>
      <c r="O1955" s="265" t="str">
        <f>작성용!W1952</f>
        <v>보고서제공X</v>
      </c>
      <c r="P1955" s="265" t="str">
        <f>작성용!X1952</f>
        <v>-</v>
      </c>
      <c r="Q1955" s="253" t="str">
        <f>작성용!AD1952</f>
        <v>상장</v>
      </c>
      <c r="R1955" s="267">
        <f>작성용!AE1952</f>
        <v>0</v>
      </c>
      <c r="S1955" s="253" t="str">
        <f>작성용!AF1952</f>
        <v>상장</v>
      </c>
      <c r="T1955" s="268" t="str">
        <f>작성용!AG1952</f>
        <v>-</v>
      </c>
      <c r="U1955" s="268" t="str">
        <f>작성용!AH1952</f>
        <v>-</v>
      </c>
      <c r="V1955" s="252">
        <f>작성용!AA1952</f>
        <v>202411</v>
      </c>
      <c r="W1955" s="253" t="str">
        <f>작성용!AC1952</f>
        <v>[6]기타기관펀드(기초자산)</v>
      </c>
      <c r="X1955" s="253">
        <f>작성용!O1952</f>
        <v>0</v>
      </c>
      <c r="Y1955" s="253">
        <f>작성용!P1952</f>
        <v>0</v>
      </c>
      <c r="Z1955" s="253">
        <f>작성용!Q1952</f>
        <v>0</v>
      </c>
      <c r="AA1955" s="252" t="str">
        <f>작성용!AJ1952</f>
        <v>-</v>
      </c>
      <c r="AB1955" s="252">
        <f>작성용!AB1952</f>
        <v>0</v>
      </c>
    </row>
    <row r="1956" spans="1:28" s="12" customFormat="1" ht="16.5" hidden="1" customHeight="1" x14ac:dyDescent="0.3">
      <c r="A1956" s="54">
        <f>작성용!AL1953</f>
        <v>1952</v>
      </c>
      <c r="B1956" s="264" t="str">
        <f>작성용!AI1953</f>
        <v>-</v>
      </c>
      <c r="C1956" s="252" t="str">
        <f>작성용!AK1953</f>
        <v>기초자산</v>
      </c>
      <c r="D1956" s="265" t="str">
        <f>작성용!T1953</f>
        <v>사립학교교직원연금공단펀드(기초자산)</v>
      </c>
      <c r="E1956" s="253" t="str">
        <f>작성용!B1953</f>
        <v>나우그로쓰캐피탈사모투자</v>
      </c>
      <c r="F1956" s="253" t="str">
        <f>작성용!C1953</f>
        <v>재평가</v>
      </c>
      <c r="G1956" s="253" t="str">
        <f>작성용!D1953</f>
        <v>파마리서치프로덕트</v>
      </c>
      <c r="H1956" s="266">
        <f>작성용!E1953</f>
        <v>1101112183749</v>
      </c>
      <c r="I1956" s="253" t="str">
        <f>작성용!F1953</f>
        <v>A07</v>
      </c>
      <c r="J1956" s="253">
        <f>작성용!G1953</f>
        <v>0</v>
      </c>
      <c r="K1956" s="253" t="str">
        <f>작성용!H1953</f>
        <v>-</v>
      </c>
      <c r="L1956" s="253" t="str">
        <f>작성용!N1953</f>
        <v>연말</v>
      </c>
      <c r="M1956" s="265" t="str">
        <f>작성용!U1953</f>
        <v>2024.09.30</v>
      </c>
      <c r="N1956" s="265">
        <f>작성용!V1953</f>
        <v>45643</v>
      </c>
      <c r="O1956" s="265" t="str">
        <f>작성용!W1953</f>
        <v>보고서제공X</v>
      </c>
      <c r="P1956" s="265" t="str">
        <f>작성용!X1953</f>
        <v>-</v>
      </c>
      <c r="Q1956" s="253" t="str">
        <f>작성용!AD1953</f>
        <v>상장</v>
      </c>
      <c r="R1956" s="267">
        <f>작성용!AE1953</f>
        <v>0</v>
      </c>
      <c r="S1956" s="253" t="str">
        <f>작성용!AF1953</f>
        <v>상장</v>
      </c>
      <c r="T1956" s="268" t="str">
        <f>작성용!AG1953</f>
        <v>-</v>
      </c>
      <c r="U1956" s="268" t="str">
        <f>작성용!AH1953</f>
        <v>-</v>
      </c>
      <c r="V1956" s="252">
        <f>작성용!AA1953</f>
        <v>202411</v>
      </c>
      <c r="W1956" s="253" t="str">
        <f>작성용!AC1953</f>
        <v>[6]기타기관펀드(기초자산)</v>
      </c>
      <c r="X1956" s="253">
        <f>작성용!O1953</f>
        <v>0</v>
      </c>
      <c r="Y1956" s="253">
        <f>작성용!P1953</f>
        <v>0</v>
      </c>
      <c r="Z1956" s="253">
        <f>작성용!Q1953</f>
        <v>0</v>
      </c>
      <c r="AA1956" s="252" t="str">
        <f>작성용!AJ1953</f>
        <v>-</v>
      </c>
      <c r="AB1956" s="252">
        <f>작성용!AB1953</f>
        <v>0</v>
      </c>
    </row>
    <row r="1957" spans="1:28" s="12" customFormat="1" ht="16.5" hidden="1" customHeight="1" x14ac:dyDescent="0.3">
      <c r="A1957" s="54">
        <f>작성용!AL1954</f>
        <v>1953</v>
      </c>
      <c r="B1957" s="264" t="str">
        <f>작성용!AI1954</f>
        <v>-</v>
      </c>
      <c r="C1957" s="252" t="str">
        <f>작성용!AK1954</f>
        <v>기초자산</v>
      </c>
      <c r="D1957" s="265" t="str">
        <f>작성용!T1954</f>
        <v>사립학교교직원연금공단펀드(기초자산)</v>
      </c>
      <c r="E1957" s="253" t="str">
        <f>작성용!B1954</f>
        <v>나우그로쓰캐피탈사모투자</v>
      </c>
      <c r="F1957" s="253" t="str">
        <f>작성용!C1954</f>
        <v>재평가</v>
      </c>
      <c r="G1957" s="253" t="str">
        <f>작성용!D1954</f>
        <v>퓨쳐켐</v>
      </c>
      <c r="H1957" s="266">
        <f>작성용!E1954</f>
        <v>1246110260311</v>
      </c>
      <c r="I1957" s="253" t="str">
        <f>작성용!F1954</f>
        <v>D02</v>
      </c>
      <c r="J1957" s="253">
        <f>작성용!G1954</f>
        <v>0</v>
      </c>
      <c r="K1957" s="253" t="str">
        <f>작성용!H1954</f>
        <v>-</v>
      </c>
      <c r="L1957" s="253" t="str">
        <f>작성용!N1954</f>
        <v>연말</v>
      </c>
      <c r="M1957" s="265" t="str">
        <f>작성용!U1954</f>
        <v>2024.09.30</v>
      </c>
      <c r="N1957" s="265">
        <f>작성용!V1954</f>
        <v>45643</v>
      </c>
      <c r="O1957" s="265" t="str">
        <f>작성용!W1954</f>
        <v>보고서제공X</v>
      </c>
      <c r="P1957" s="265" t="str">
        <f>작성용!X1954</f>
        <v>-</v>
      </c>
      <c r="Q1957" s="253" t="str">
        <f>작성용!AD1954</f>
        <v>상장</v>
      </c>
      <c r="R1957" s="267">
        <f>작성용!AE1954</f>
        <v>0</v>
      </c>
      <c r="S1957" s="253" t="str">
        <f>작성용!AF1954</f>
        <v>상장</v>
      </c>
      <c r="T1957" s="268" t="str">
        <f>작성용!AG1954</f>
        <v>-</v>
      </c>
      <c r="U1957" s="268" t="str">
        <f>작성용!AH1954</f>
        <v>-</v>
      </c>
      <c r="V1957" s="252">
        <f>작성용!AA1954</f>
        <v>202411</v>
      </c>
      <c r="W1957" s="253" t="str">
        <f>작성용!AC1954</f>
        <v>[6]기타기관펀드(기초자산)</v>
      </c>
      <c r="X1957" s="253">
        <f>작성용!O1954</f>
        <v>0</v>
      </c>
      <c r="Y1957" s="253">
        <f>작성용!P1954</f>
        <v>0</v>
      </c>
      <c r="Z1957" s="253">
        <f>작성용!Q1954</f>
        <v>0</v>
      </c>
      <c r="AA1957" s="252" t="str">
        <f>작성용!AJ1954</f>
        <v>-</v>
      </c>
      <c r="AB1957" s="252">
        <f>작성용!AB1954</f>
        <v>0</v>
      </c>
    </row>
    <row r="1958" spans="1:28" s="12" customFormat="1" ht="16.5" hidden="1" customHeight="1" x14ac:dyDescent="0.3">
      <c r="A1958" s="54">
        <f>작성용!AL1955</f>
        <v>1954</v>
      </c>
      <c r="B1958" s="264" t="str">
        <f>작성용!AI1955</f>
        <v>-</v>
      </c>
      <c r="C1958" s="252" t="str">
        <f>작성용!AK1955</f>
        <v>기초자산</v>
      </c>
      <c r="D1958" s="265" t="str">
        <f>작성용!T1955</f>
        <v>사립학교교직원연금공단펀드(기초자산)</v>
      </c>
      <c r="E1958" s="253" t="str">
        <f>작성용!B1955</f>
        <v>나우그로쓰캐피탈사모투자</v>
      </c>
      <c r="F1958" s="253" t="str">
        <f>작성용!C1955</f>
        <v>재평가</v>
      </c>
      <c r="G1958" s="253" t="str">
        <f>작성용!D1955</f>
        <v>한스바이오메드</v>
      </c>
      <c r="H1958" s="266">
        <f>작성용!E1955</f>
        <v>1101111773872</v>
      </c>
      <c r="I1958" s="253" t="str">
        <f>작성용!F1955</f>
        <v>D02</v>
      </c>
      <c r="J1958" s="253">
        <f>작성용!G1955</f>
        <v>0</v>
      </c>
      <c r="K1958" s="253" t="str">
        <f>작성용!H1955</f>
        <v>-</v>
      </c>
      <c r="L1958" s="253" t="str">
        <f>작성용!N1955</f>
        <v>연말</v>
      </c>
      <c r="M1958" s="265" t="str">
        <f>작성용!U1955</f>
        <v>2024.09.30</v>
      </c>
      <c r="N1958" s="265">
        <f>작성용!V1955</f>
        <v>45643</v>
      </c>
      <c r="O1958" s="265" t="str">
        <f>작성용!W1955</f>
        <v>보고서제공X</v>
      </c>
      <c r="P1958" s="265" t="str">
        <f>작성용!X1955</f>
        <v>-</v>
      </c>
      <c r="Q1958" s="253" t="str">
        <f>작성용!AD1955</f>
        <v>상장</v>
      </c>
      <c r="R1958" s="267">
        <f>작성용!AE1955</f>
        <v>0</v>
      </c>
      <c r="S1958" s="253" t="str">
        <f>작성용!AF1955</f>
        <v>상장</v>
      </c>
      <c r="T1958" s="268" t="str">
        <f>작성용!AG1955</f>
        <v>-</v>
      </c>
      <c r="U1958" s="268" t="str">
        <f>작성용!AH1955</f>
        <v>-</v>
      </c>
      <c r="V1958" s="252">
        <f>작성용!AA1955</f>
        <v>202411</v>
      </c>
      <c r="W1958" s="253" t="str">
        <f>작성용!AC1955</f>
        <v>[6]기타기관펀드(기초자산)</v>
      </c>
      <c r="X1958" s="253">
        <f>작성용!O1955</f>
        <v>0</v>
      </c>
      <c r="Y1958" s="253">
        <f>작성용!P1955</f>
        <v>0</v>
      </c>
      <c r="Z1958" s="253">
        <f>작성용!Q1955</f>
        <v>0</v>
      </c>
      <c r="AA1958" s="252" t="str">
        <f>작성용!AJ1955</f>
        <v>-</v>
      </c>
      <c r="AB1958" s="252">
        <f>작성용!AB1955</f>
        <v>0</v>
      </c>
    </row>
    <row r="1959" spans="1:28" s="12" customFormat="1" ht="16.5" hidden="1" customHeight="1" x14ac:dyDescent="0.3">
      <c r="A1959" s="54">
        <f>작성용!AL1956</f>
        <v>1955</v>
      </c>
      <c r="B1959" s="264" t="str">
        <f>작성용!AI1956</f>
        <v>-</v>
      </c>
      <c r="C1959" s="252" t="str">
        <f>작성용!AK1956</f>
        <v>기초자산</v>
      </c>
      <c r="D1959" s="265" t="str">
        <f>작성용!T1956</f>
        <v>사립학교교직원연금공단펀드(기초자산)</v>
      </c>
      <c r="E1959" s="253" t="str">
        <f>작성용!B1956</f>
        <v>나우그로쓰캐피탈사모투자</v>
      </c>
      <c r="F1959" s="253" t="str">
        <f>작성용!C1956</f>
        <v>재평가</v>
      </c>
      <c r="G1959" s="253" t="str">
        <f>작성용!D1956</f>
        <v>이삭엔지니어링</v>
      </c>
      <c r="H1959" s="266">
        <f>작성용!E1956</f>
        <v>1101113569865</v>
      </c>
      <c r="I1959" s="253" t="str">
        <f>작성용!F1956</f>
        <v>A07</v>
      </c>
      <c r="J1959" s="253">
        <f>작성용!G1956</f>
        <v>0</v>
      </c>
      <c r="K1959" s="253" t="str">
        <f>작성용!H1956</f>
        <v>-</v>
      </c>
      <c r="L1959" s="253" t="str">
        <f>작성용!N1956</f>
        <v>연말</v>
      </c>
      <c r="M1959" s="265" t="str">
        <f>작성용!U1956</f>
        <v>2024.09.30</v>
      </c>
      <c r="N1959" s="265">
        <f>작성용!V1956</f>
        <v>45643</v>
      </c>
      <c r="O1959" s="265" t="str">
        <f>작성용!W1956</f>
        <v>보고서제공X</v>
      </c>
      <c r="P1959" s="265" t="str">
        <f>작성용!X1956</f>
        <v>-</v>
      </c>
      <c r="Q1959" s="253" t="str">
        <f>작성용!AD1956</f>
        <v>상장</v>
      </c>
      <c r="R1959" s="267">
        <f>작성용!AE1956</f>
        <v>0</v>
      </c>
      <c r="S1959" s="253" t="str">
        <f>작성용!AF1956</f>
        <v>상장</v>
      </c>
      <c r="T1959" s="268" t="str">
        <f>작성용!AG1956</f>
        <v>-</v>
      </c>
      <c r="U1959" s="268" t="str">
        <f>작성용!AH1956</f>
        <v>-</v>
      </c>
      <c r="V1959" s="252">
        <f>작성용!AA1956</f>
        <v>202411</v>
      </c>
      <c r="W1959" s="253" t="str">
        <f>작성용!AC1956</f>
        <v>[6]기타기관펀드(기초자산)</v>
      </c>
      <c r="X1959" s="253">
        <f>작성용!O1956</f>
        <v>0</v>
      </c>
      <c r="Y1959" s="253">
        <f>작성용!P1956</f>
        <v>0</v>
      </c>
      <c r="Z1959" s="253">
        <f>작성용!Q1956</f>
        <v>0</v>
      </c>
      <c r="AA1959" s="252" t="str">
        <f>작성용!AJ1956</f>
        <v>-</v>
      </c>
      <c r="AB1959" s="252">
        <f>작성용!AB1956</f>
        <v>0</v>
      </c>
    </row>
    <row r="1960" spans="1:28" s="12" customFormat="1" ht="16.5" hidden="1" customHeight="1" x14ac:dyDescent="0.3">
      <c r="A1960" s="54">
        <f>작성용!AL1957</f>
        <v>1956</v>
      </c>
      <c r="B1960" s="264" t="str">
        <f>작성용!AI1957</f>
        <v>-</v>
      </c>
      <c r="C1960" s="252" t="str">
        <f>작성용!AK1957</f>
        <v>기초자산</v>
      </c>
      <c r="D1960" s="265" t="str">
        <f>작성용!T1957</f>
        <v>사립학교교직원연금공단펀드(기초자산)</v>
      </c>
      <c r="E1960" s="253" t="str">
        <f>작성용!B1957</f>
        <v>미래창조LB선도기업투자펀드20호</v>
      </c>
      <c r="F1960" s="253" t="str">
        <f>작성용!C1957</f>
        <v>재평가</v>
      </c>
      <c r="G1960" s="253" t="str">
        <f>작성용!D1957</f>
        <v>에스엘테라퓨틱스(구,스템랩)</v>
      </c>
      <c r="H1960" s="266">
        <f>작성용!E1957</f>
        <v>1101114643626</v>
      </c>
      <c r="I1960" s="253" t="str">
        <f>작성용!F1957</f>
        <v>A01</v>
      </c>
      <c r="J1960" s="253">
        <f>작성용!G1957</f>
        <v>0</v>
      </c>
      <c r="K1960" s="253" t="str">
        <f>작성용!H1957</f>
        <v>-</v>
      </c>
      <c r="L1960" s="253" t="str">
        <f>작성용!N1957</f>
        <v>연말</v>
      </c>
      <c r="M1960" s="265" t="str">
        <f>작성용!U1957</f>
        <v>2024.09.30</v>
      </c>
      <c r="N1960" s="265">
        <f>작성용!V1957</f>
        <v>45643</v>
      </c>
      <c r="O1960" s="265" t="str">
        <f>작성용!W1957</f>
        <v>보고서제공X</v>
      </c>
      <c r="P1960" s="265" t="str">
        <f>작성용!X1957</f>
        <v>-</v>
      </c>
      <c r="Q1960" s="253" t="str">
        <f>작성용!AD1957</f>
        <v>오수현</v>
      </c>
      <c r="R1960" s="267">
        <f>작성용!AE1957</f>
        <v>0</v>
      </c>
      <c r="S1960" s="253" t="str">
        <f>작성용!AF1957</f>
        <v>오수현</v>
      </c>
      <c r="T1960" s="268" t="str">
        <f>작성용!AG1957</f>
        <v>-</v>
      </c>
      <c r="U1960" s="268" t="str">
        <f>작성용!AH1957</f>
        <v>-</v>
      </c>
      <c r="V1960" s="252">
        <f>작성용!AA1957</f>
        <v>202411</v>
      </c>
      <c r="W1960" s="253" t="str">
        <f>작성용!AC1957</f>
        <v>[6]기타기관펀드(기초자산)</v>
      </c>
      <c r="X1960" s="253">
        <f>작성용!O1957</f>
        <v>0</v>
      </c>
      <c r="Y1960" s="253">
        <f>작성용!P1957</f>
        <v>0</v>
      </c>
      <c r="Z1960" s="253">
        <f>작성용!Q1957</f>
        <v>0</v>
      </c>
      <c r="AA1960" s="252" t="str">
        <f>작성용!AJ1957</f>
        <v>-</v>
      </c>
      <c r="AB1960" s="252">
        <f>작성용!AB1957</f>
        <v>0</v>
      </c>
    </row>
    <row r="1961" spans="1:28" s="12" customFormat="1" ht="16.5" hidden="1" customHeight="1" x14ac:dyDescent="0.3">
      <c r="A1961" s="54">
        <f>작성용!AL1958</f>
        <v>1957</v>
      </c>
      <c r="B1961" s="264" t="str">
        <f>작성용!AI1958</f>
        <v>-</v>
      </c>
      <c r="C1961" s="252" t="str">
        <f>작성용!AK1958</f>
        <v>기초자산</v>
      </c>
      <c r="D1961" s="265" t="str">
        <f>작성용!T1958</f>
        <v>사립학교교직원연금공단펀드(기초자산)</v>
      </c>
      <c r="E1961" s="253" t="str">
        <f>작성용!B1958</f>
        <v>미래창조LB선도기업투자펀드20호</v>
      </c>
      <c r="F1961" s="253" t="str">
        <f>작성용!C1958</f>
        <v>재평가</v>
      </c>
      <c r="G1961" s="253" t="str">
        <f>작성용!D1958</f>
        <v>오픈갤러리</v>
      </c>
      <c r="H1961" s="266">
        <f>작성용!E1958</f>
        <v>1101115249415</v>
      </c>
      <c r="I1961" s="253" t="str">
        <f>작성용!F1958</f>
        <v>A07</v>
      </c>
      <c r="J1961" s="253">
        <f>작성용!G1958</f>
        <v>0</v>
      </c>
      <c r="K1961" s="253" t="str">
        <f>작성용!H1958</f>
        <v>-</v>
      </c>
      <c r="L1961" s="253" t="str">
        <f>작성용!N1958</f>
        <v>연말</v>
      </c>
      <c r="M1961" s="265" t="str">
        <f>작성용!U1958</f>
        <v>2024.09.30</v>
      </c>
      <c r="N1961" s="265">
        <f>작성용!V1958</f>
        <v>45643</v>
      </c>
      <c r="O1961" s="265" t="str">
        <f>작성용!W1958</f>
        <v>보고서제공X</v>
      </c>
      <c r="P1961" s="265" t="str">
        <f>작성용!X1958</f>
        <v>-</v>
      </c>
      <c r="Q1961" s="253" t="str">
        <f>작성용!AD1958</f>
        <v>이문수</v>
      </c>
      <c r="R1961" s="267">
        <f>작성용!AE1958</f>
        <v>0.4</v>
      </c>
      <c r="S1961" s="253" t="str">
        <f>작성용!AF1958</f>
        <v>이문수</v>
      </c>
      <c r="T1961" s="268" t="str">
        <f>작성용!AG1958</f>
        <v>-</v>
      </c>
      <c r="U1961" s="268" t="str">
        <f>작성용!AH1958</f>
        <v>-</v>
      </c>
      <c r="V1961" s="252">
        <f>작성용!AA1958</f>
        <v>202411</v>
      </c>
      <c r="W1961" s="253" t="str">
        <f>작성용!AC1958</f>
        <v>[6]기타기관펀드(기초자산)</v>
      </c>
      <c r="X1961" s="253">
        <f>작성용!O1958</f>
        <v>0</v>
      </c>
      <c r="Y1961" s="253">
        <f>작성용!P1958</f>
        <v>0</v>
      </c>
      <c r="Z1961" s="253">
        <f>작성용!Q1958</f>
        <v>0</v>
      </c>
      <c r="AA1961" s="252" t="str">
        <f>작성용!AJ1958</f>
        <v>-</v>
      </c>
      <c r="AB1961" s="252">
        <f>작성용!AB1958</f>
        <v>0</v>
      </c>
    </row>
    <row r="1962" spans="1:28" s="12" customFormat="1" ht="16.5" hidden="1" customHeight="1" x14ac:dyDescent="0.3">
      <c r="A1962" s="54">
        <f>작성용!AL1959</f>
        <v>1958</v>
      </c>
      <c r="B1962" s="264" t="str">
        <f>작성용!AI1959</f>
        <v>-</v>
      </c>
      <c r="C1962" s="252" t="str">
        <f>작성용!AK1959</f>
        <v>기초자산</v>
      </c>
      <c r="D1962" s="265" t="str">
        <f>작성용!T1959</f>
        <v>사립학교교직원연금공단펀드(기초자산)</v>
      </c>
      <c r="E1962" s="253" t="str">
        <f>작성용!B1959</f>
        <v>미래창조LB선도기업투자펀드20호</v>
      </c>
      <c r="F1962" s="253" t="str">
        <f>작성용!C1959</f>
        <v>재평가</v>
      </c>
      <c r="G1962" s="253" t="str">
        <f>작성용!D1959</f>
        <v>오비이랩</v>
      </c>
      <c r="H1962" s="266">
        <f>작성용!E1959</f>
        <v>1451110012527</v>
      </c>
      <c r="I1962" s="253" t="str">
        <f>작성용!F1959</f>
        <v>A07</v>
      </c>
      <c r="J1962" s="253">
        <f>작성용!G1959</f>
        <v>0</v>
      </c>
      <c r="K1962" s="253" t="str">
        <f>작성용!H1959</f>
        <v>-</v>
      </c>
      <c r="L1962" s="253" t="str">
        <f>작성용!N1959</f>
        <v>연말</v>
      </c>
      <c r="M1962" s="265" t="str">
        <f>작성용!U1959</f>
        <v>2024.09.30</v>
      </c>
      <c r="N1962" s="265">
        <f>작성용!V1959</f>
        <v>45643</v>
      </c>
      <c r="O1962" s="265" t="str">
        <f>작성용!W1959</f>
        <v>보고서제공X</v>
      </c>
      <c r="P1962" s="265" t="str">
        <f>작성용!X1959</f>
        <v>-</v>
      </c>
      <c r="Q1962" s="253" t="str">
        <f>작성용!AD1959</f>
        <v>이현승</v>
      </c>
      <c r="R1962" s="267">
        <f>작성용!AE1959</f>
        <v>0.4</v>
      </c>
      <c r="S1962" s="253" t="str">
        <f>작성용!AF1959</f>
        <v>이현승</v>
      </c>
      <c r="T1962" s="268" t="str">
        <f>작성용!AG1959</f>
        <v>-</v>
      </c>
      <c r="U1962" s="268" t="str">
        <f>작성용!AH1959</f>
        <v>-</v>
      </c>
      <c r="V1962" s="252">
        <f>작성용!AA1959</f>
        <v>202411</v>
      </c>
      <c r="W1962" s="253" t="str">
        <f>작성용!AC1959</f>
        <v>[6]기타기관펀드(기초자산)</v>
      </c>
      <c r="X1962" s="253">
        <f>작성용!O1959</f>
        <v>0</v>
      </c>
      <c r="Y1962" s="253">
        <f>작성용!P1959</f>
        <v>0</v>
      </c>
      <c r="Z1962" s="253">
        <f>작성용!Q1959</f>
        <v>0</v>
      </c>
      <c r="AA1962" s="252" t="str">
        <f>작성용!AJ1959</f>
        <v>-</v>
      </c>
      <c r="AB1962" s="252">
        <f>작성용!AB1959</f>
        <v>0</v>
      </c>
    </row>
    <row r="1963" spans="1:28" s="12" customFormat="1" ht="16.5" hidden="1" customHeight="1" x14ac:dyDescent="0.3">
      <c r="A1963" s="54">
        <f>작성용!AL1960</f>
        <v>1959</v>
      </c>
      <c r="B1963" s="264" t="str">
        <f>작성용!AI1960</f>
        <v>-</v>
      </c>
      <c r="C1963" s="252" t="str">
        <f>작성용!AK1960</f>
        <v>기초자산</v>
      </c>
      <c r="D1963" s="265" t="str">
        <f>작성용!T1960</f>
        <v>사립학교교직원연금공단펀드(기초자산)</v>
      </c>
      <c r="E1963" s="253" t="str">
        <f>작성용!B1960</f>
        <v>미래창조LB선도기업투자펀드20호</v>
      </c>
      <c r="F1963" s="253" t="str">
        <f>작성용!C1960</f>
        <v>재평가</v>
      </c>
      <c r="G1963" s="253" t="str">
        <f>작성용!D1960</f>
        <v>가우디오랩</v>
      </c>
      <c r="H1963" s="266">
        <f>작성용!E1960</f>
        <v>1101115715581</v>
      </c>
      <c r="I1963" s="253" t="str">
        <f>작성용!F1960</f>
        <v>A07</v>
      </c>
      <c r="J1963" s="253">
        <f>작성용!G1960</f>
        <v>0</v>
      </c>
      <c r="K1963" s="253" t="str">
        <f>작성용!H1960</f>
        <v>-</v>
      </c>
      <c r="L1963" s="253" t="str">
        <f>작성용!N1960</f>
        <v>연말</v>
      </c>
      <c r="M1963" s="265" t="str">
        <f>작성용!U1960</f>
        <v>2024.09.30</v>
      </c>
      <c r="N1963" s="265">
        <f>작성용!V1960</f>
        <v>45643</v>
      </c>
      <c r="O1963" s="265" t="str">
        <f>작성용!W1960</f>
        <v>보고서제공X</v>
      </c>
      <c r="P1963" s="265" t="str">
        <f>작성용!X1960</f>
        <v>-</v>
      </c>
      <c r="Q1963" s="253" t="str">
        <f>작성용!AD1960</f>
        <v>김수현</v>
      </c>
      <c r="R1963" s="267">
        <f>작성용!AE1960</f>
        <v>0.4</v>
      </c>
      <c r="S1963" s="253" t="str">
        <f>작성용!AF1960</f>
        <v>김수현</v>
      </c>
      <c r="T1963" s="268" t="str">
        <f>작성용!AG1960</f>
        <v>-</v>
      </c>
      <c r="U1963" s="268" t="str">
        <f>작성용!AH1960</f>
        <v>-</v>
      </c>
      <c r="V1963" s="252">
        <f>작성용!AA1960</f>
        <v>202411</v>
      </c>
      <c r="W1963" s="253" t="str">
        <f>작성용!AC1960</f>
        <v>[6]기타기관펀드(기초자산)</v>
      </c>
      <c r="X1963" s="253">
        <f>작성용!O1960</f>
        <v>0</v>
      </c>
      <c r="Y1963" s="253">
        <f>작성용!P1960</f>
        <v>0</v>
      </c>
      <c r="Z1963" s="253">
        <f>작성용!Q1960</f>
        <v>0</v>
      </c>
      <c r="AA1963" s="252" t="str">
        <f>작성용!AJ1960</f>
        <v>-</v>
      </c>
      <c r="AB1963" s="252">
        <f>작성용!AB1960</f>
        <v>0</v>
      </c>
    </row>
    <row r="1964" spans="1:28" s="12" customFormat="1" ht="16.5" hidden="1" customHeight="1" x14ac:dyDescent="0.3">
      <c r="A1964" s="54">
        <f>작성용!AL1961</f>
        <v>1960</v>
      </c>
      <c r="B1964" s="264" t="str">
        <f>작성용!AI1961</f>
        <v>-</v>
      </c>
      <c r="C1964" s="252" t="str">
        <f>작성용!AK1961</f>
        <v>기초자산</v>
      </c>
      <c r="D1964" s="265" t="str">
        <f>작성용!T1961</f>
        <v>사립학교교직원연금공단펀드(기초자산)</v>
      </c>
      <c r="E1964" s="253" t="str">
        <f>작성용!B1961</f>
        <v>미래창조LB선도기업투자펀드20호</v>
      </c>
      <c r="F1964" s="253" t="str">
        <f>작성용!C1961</f>
        <v>재평가</v>
      </c>
      <c r="G1964" s="253" t="str">
        <f>작성용!D1961</f>
        <v>컬리</v>
      </c>
      <c r="H1964" s="266">
        <f>작성용!E1961</f>
        <v>1101115603504</v>
      </c>
      <c r="I1964" s="253" t="str">
        <f>작성용!F1961</f>
        <v>A01</v>
      </c>
      <c r="J1964" s="253">
        <f>작성용!G1961</f>
        <v>0</v>
      </c>
      <c r="K1964" s="253" t="str">
        <f>작성용!H1961</f>
        <v>-</v>
      </c>
      <c r="L1964" s="253" t="str">
        <f>작성용!N1961</f>
        <v>연말</v>
      </c>
      <c r="M1964" s="265" t="str">
        <f>작성용!U1961</f>
        <v>2024.09.30</v>
      </c>
      <c r="N1964" s="265">
        <f>작성용!V1961</f>
        <v>45643</v>
      </c>
      <c r="O1964" s="265" t="str">
        <f>작성용!W1961</f>
        <v>보고서제공X</v>
      </c>
      <c r="P1964" s="265" t="str">
        <f>작성용!X1961</f>
        <v>-</v>
      </c>
      <c r="Q1964" s="253" t="str">
        <f>작성용!AD1961</f>
        <v>이문수</v>
      </c>
      <c r="R1964" s="267">
        <f>작성용!AE1961</f>
        <v>0.4</v>
      </c>
      <c r="S1964" s="253" t="str">
        <f>작성용!AF1961</f>
        <v>이문수</v>
      </c>
      <c r="T1964" s="268" t="str">
        <f>작성용!AG1961</f>
        <v>-</v>
      </c>
      <c r="U1964" s="268" t="str">
        <f>작성용!AH1961</f>
        <v>-</v>
      </c>
      <c r="V1964" s="252">
        <f>작성용!AA1961</f>
        <v>202411</v>
      </c>
      <c r="W1964" s="253" t="str">
        <f>작성용!AC1961</f>
        <v>[6]기타기관펀드(기초자산)</v>
      </c>
      <c r="X1964" s="253">
        <f>작성용!O1961</f>
        <v>0</v>
      </c>
      <c r="Y1964" s="253">
        <f>작성용!P1961</f>
        <v>0</v>
      </c>
      <c r="Z1964" s="253">
        <f>작성용!Q1961</f>
        <v>0</v>
      </c>
      <c r="AA1964" s="252" t="str">
        <f>작성용!AJ1961</f>
        <v>-</v>
      </c>
      <c r="AB1964" s="252">
        <f>작성용!AB1961</f>
        <v>0</v>
      </c>
    </row>
    <row r="1965" spans="1:28" s="12" customFormat="1" ht="16.5" hidden="1" customHeight="1" x14ac:dyDescent="0.3">
      <c r="A1965" s="54">
        <f>작성용!AL1962</f>
        <v>1961</v>
      </c>
      <c r="B1965" s="264" t="str">
        <f>작성용!AI1962</f>
        <v>-</v>
      </c>
      <c r="C1965" s="252" t="str">
        <f>작성용!AK1962</f>
        <v>기초자산</v>
      </c>
      <c r="D1965" s="265" t="str">
        <f>작성용!T1962</f>
        <v>사립학교교직원연금공단펀드(기초자산)</v>
      </c>
      <c r="E1965" s="253" t="str">
        <f>작성용!B1962</f>
        <v>미래창조LB선도기업투자펀드20호</v>
      </c>
      <c r="F1965" s="253" t="str">
        <f>작성용!C1962</f>
        <v>재평가</v>
      </c>
      <c r="G1965" s="253" t="str">
        <f>작성용!D1962</f>
        <v>와그(구,와그트래블)</v>
      </c>
      <c r="H1965" s="266">
        <f>작성용!E1962</f>
        <v>1101115623685</v>
      </c>
      <c r="I1965" s="253" t="str">
        <f>작성용!F1962</f>
        <v>A07</v>
      </c>
      <c r="J1965" s="253">
        <f>작성용!G1962</f>
        <v>3</v>
      </c>
      <c r="K1965" s="253" t="str">
        <f>작성용!H1962</f>
        <v>-</v>
      </c>
      <c r="L1965" s="253" t="str">
        <f>작성용!N1962</f>
        <v>연말</v>
      </c>
      <c r="M1965" s="265" t="str">
        <f>작성용!U1962</f>
        <v>2024.09.30</v>
      </c>
      <c r="N1965" s="265">
        <f>작성용!V1962</f>
        <v>45643</v>
      </c>
      <c r="O1965" s="265" t="str">
        <f>작성용!W1962</f>
        <v>보고서제공X</v>
      </c>
      <c r="P1965" s="265" t="str">
        <f>작성용!X1962</f>
        <v>-</v>
      </c>
      <c r="Q1965" s="253" t="str">
        <f>작성용!AD1962</f>
        <v>강승현</v>
      </c>
      <c r="R1965" s="267">
        <f>작성용!AE1962</f>
        <v>0.4</v>
      </c>
      <c r="S1965" s="253" t="str">
        <f>작성용!AF1962</f>
        <v>강승현</v>
      </c>
      <c r="T1965" s="268" t="str">
        <f>작성용!AG1962</f>
        <v>-</v>
      </c>
      <c r="U1965" s="268" t="str">
        <f>작성용!AH1962</f>
        <v>-</v>
      </c>
      <c r="V1965" s="252">
        <f>작성용!AA1962</f>
        <v>202411</v>
      </c>
      <c r="W1965" s="253" t="str">
        <f>작성용!AC1962</f>
        <v>[6]기타기관펀드(기초자산)</v>
      </c>
      <c r="X1965" s="253">
        <f>작성용!O1962</f>
        <v>0</v>
      </c>
      <c r="Y1965" s="253">
        <f>작성용!P1962</f>
        <v>0</v>
      </c>
      <c r="Z1965" s="253">
        <f>작성용!Q1962</f>
        <v>0</v>
      </c>
      <c r="AA1965" s="252" t="str">
        <f>작성용!AJ1962</f>
        <v>-</v>
      </c>
      <c r="AB1965" s="252">
        <f>작성용!AB1962</f>
        <v>0</v>
      </c>
    </row>
    <row r="1966" spans="1:28" s="12" customFormat="1" ht="16.5" hidden="1" customHeight="1" x14ac:dyDescent="0.3">
      <c r="A1966" s="54">
        <f>작성용!AL1963</f>
        <v>1962</v>
      </c>
      <c r="B1966" s="264" t="str">
        <f>작성용!AI1963</f>
        <v>-</v>
      </c>
      <c r="C1966" s="252" t="str">
        <f>작성용!AK1963</f>
        <v>기초자산</v>
      </c>
      <c r="D1966" s="265" t="str">
        <f>작성용!T1963</f>
        <v>사립학교교직원연금공단펀드(기초자산)</v>
      </c>
      <c r="E1966" s="253" t="str">
        <f>작성용!B1963</f>
        <v>미래창조LB선도기업투자펀드20호</v>
      </c>
      <c r="F1966" s="253" t="str">
        <f>작성용!C1963</f>
        <v>재평가</v>
      </c>
      <c r="G1966" s="253" t="str">
        <f>작성용!D1963</f>
        <v>와그(구,와그트래블)</v>
      </c>
      <c r="H1966" s="266">
        <f>작성용!E1963</f>
        <v>1101115623685</v>
      </c>
      <c r="I1966" s="253" t="str">
        <f>작성용!F1963</f>
        <v>A07</v>
      </c>
      <c r="J1966" s="253">
        <f>작성용!G1963</f>
        <v>4</v>
      </c>
      <c r="K1966" s="253" t="str">
        <f>작성용!H1963</f>
        <v>-</v>
      </c>
      <c r="L1966" s="253" t="str">
        <f>작성용!N1963</f>
        <v>연말</v>
      </c>
      <c r="M1966" s="265" t="str">
        <f>작성용!U1963</f>
        <v>2024.09.30</v>
      </c>
      <c r="N1966" s="265">
        <f>작성용!V1963</f>
        <v>45643</v>
      </c>
      <c r="O1966" s="265" t="str">
        <f>작성용!W1963</f>
        <v>보고서제공X</v>
      </c>
      <c r="P1966" s="265" t="str">
        <f>작성용!X1963</f>
        <v>-</v>
      </c>
      <c r="Q1966" s="253" t="str">
        <f>작성용!AD1963</f>
        <v>강승현</v>
      </c>
      <c r="R1966" s="267">
        <f>작성용!AE1963</f>
        <v>0</v>
      </c>
      <c r="S1966" s="253" t="str">
        <f>작성용!AF1963</f>
        <v>강승현</v>
      </c>
      <c r="T1966" s="268" t="str">
        <f>작성용!AG1963</f>
        <v>-</v>
      </c>
      <c r="U1966" s="268" t="str">
        <f>작성용!AH1963</f>
        <v>-</v>
      </c>
      <c r="V1966" s="252">
        <f>작성용!AA1963</f>
        <v>202411</v>
      </c>
      <c r="W1966" s="253" t="str">
        <f>작성용!AC1963</f>
        <v>[6]기타기관펀드(기초자산)</v>
      </c>
      <c r="X1966" s="253">
        <f>작성용!O1963</f>
        <v>0</v>
      </c>
      <c r="Y1966" s="253">
        <f>작성용!P1963</f>
        <v>0</v>
      </c>
      <c r="Z1966" s="253">
        <f>작성용!Q1963</f>
        <v>0</v>
      </c>
      <c r="AA1966" s="252" t="str">
        <f>작성용!AJ1963</f>
        <v>-</v>
      </c>
      <c r="AB1966" s="252">
        <f>작성용!AB1963</f>
        <v>0</v>
      </c>
    </row>
    <row r="1967" spans="1:28" s="12" customFormat="1" ht="16.5" hidden="1" customHeight="1" x14ac:dyDescent="0.3">
      <c r="A1967" s="54">
        <f>작성용!AL1964</f>
        <v>1963</v>
      </c>
      <c r="B1967" s="264" t="str">
        <f>작성용!AI1964</f>
        <v>-</v>
      </c>
      <c r="C1967" s="252" t="str">
        <f>작성용!AK1964</f>
        <v>개별종목</v>
      </c>
      <c r="D1967" s="265">
        <f>작성용!T1964</f>
        <v>45601</v>
      </c>
      <c r="E1967" s="253" t="str">
        <f>작성용!B1964</f>
        <v>신테카바이오</v>
      </c>
      <c r="F1967" s="253" t="str">
        <f>작성용!C1964</f>
        <v>재평가</v>
      </c>
      <c r="G1967" s="253" t="str">
        <f>작성용!D1964</f>
        <v>신테카바이오</v>
      </c>
      <c r="H1967" s="266">
        <f>작성용!E1964</f>
        <v>1101114179457</v>
      </c>
      <c r="I1967" s="253" t="str">
        <f>작성용!F1964</f>
        <v>D06</v>
      </c>
      <c r="J1967" s="253">
        <f>작성용!G1964</f>
        <v>2</v>
      </c>
      <c r="K1967" s="253" t="str">
        <f>작성용!H1964</f>
        <v>-</v>
      </c>
      <c r="L1967" s="253" t="str">
        <f>작성용!N1964</f>
        <v xml:space="preserve">반기 </v>
      </c>
      <c r="M1967" s="265" t="str">
        <f>작성용!U1964</f>
        <v>2024.11.11</v>
      </c>
      <c r="N1967" s="265">
        <f>작성용!V1964</f>
        <v>45608</v>
      </c>
      <c r="O1967" s="265">
        <f>작성용!W1964</f>
        <v>45615</v>
      </c>
      <c r="P1967" s="265" t="str">
        <f>작성용!X1964</f>
        <v>-</v>
      </c>
      <c r="Q1967" s="253" t="str">
        <f>작성용!AD1964</f>
        <v>상장</v>
      </c>
      <c r="R1967" s="267">
        <f>작성용!AE1964</f>
        <v>0</v>
      </c>
      <c r="S1967" s="253" t="str">
        <f>작성용!AF1964</f>
        <v>상장</v>
      </c>
      <c r="T1967" s="268" t="str">
        <f>작성용!AG1964</f>
        <v>메자닌평가팀</v>
      </c>
      <c r="U1967" s="268" t="str">
        <f>작성용!AH1964</f>
        <v>메자닌평가팀</v>
      </c>
      <c r="V1967" s="252">
        <f>작성용!AA1964</f>
        <v>202411</v>
      </c>
      <c r="W1967" s="253" t="str">
        <f>작성용!AC1964</f>
        <v>[W]상장기업</v>
      </c>
      <c r="X1967" s="253" t="str">
        <f>작성용!O1964</f>
        <v>이준명차장</v>
      </c>
      <c r="Y1967" s="253" t="str">
        <f>작성용!P1964</f>
        <v>070-7663-0033</v>
      </c>
      <c r="Z1967" s="253" t="str">
        <f>작성용!Q1964</f>
        <v>jmlee@syntekabio.com</v>
      </c>
      <c r="AA1967" s="252" t="str">
        <f>작성용!AJ1964</f>
        <v>회계반영</v>
      </c>
      <c r="AB1967" s="252">
        <f>작성용!AB1964</f>
        <v>0</v>
      </c>
    </row>
    <row r="1968" spans="1:28" s="12" customFormat="1" ht="16.5" hidden="1" customHeight="1" x14ac:dyDescent="0.3">
      <c r="A1968" s="54">
        <f>작성용!AL1965</f>
        <v>1964</v>
      </c>
      <c r="B1968" s="264" t="str">
        <f>작성용!AI1965</f>
        <v>-</v>
      </c>
      <c r="C1968" s="252" t="str">
        <f>작성용!AK1965</f>
        <v>개별종목</v>
      </c>
      <c r="D1968" s="265" t="str">
        <f>작성용!T1965</f>
        <v>매월</v>
      </c>
      <c r="E1968" s="253" t="str">
        <f>작성용!B1965</f>
        <v>메리츠증권(구조화투자팀)</v>
      </c>
      <c r="F1968" s="253" t="str">
        <f>작성용!C1965</f>
        <v>재평가</v>
      </c>
      <c r="G1968" s="253" t="str">
        <f>작성용!D1965</f>
        <v>폴라리스쉬핑</v>
      </c>
      <c r="H1968" s="266">
        <f>작성용!E1965</f>
        <v>1101113047754</v>
      </c>
      <c r="I1968" s="253" t="str">
        <f>작성용!F1965</f>
        <v>D06</v>
      </c>
      <c r="J1968" s="253">
        <f>작성용!G1965</f>
        <v>77</v>
      </c>
      <c r="K1968" s="253" t="str">
        <f>작성용!H1965</f>
        <v>-</v>
      </c>
      <c r="L1968" s="253" t="str">
        <f>작성용!N1965</f>
        <v>월</v>
      </c>
      <c r="M1968" s="265" t="str">
        <f>작성용!U1965</f>
        <v>2024.10.31</v>
      </c>
      <c r="N1968" s="265">
        <f>작성용!V1965</f>
        <v>45601</v>
      </c>
      <c r="O1968" s="265" t="str">
        <f>작성용!W1965</f>
        <v>평가보고서X</v>
      </c>
      <c r="P1968" s="265" t="str">
        <f>작성용!X1965</f>
        <v>-</v>
      </c>
      <c r="Q1968" s="253" t="str">
        <f>작성용!AD1965</f>
        <v>오영석</v>
      </c>
      <c r="R1968" s="267">
        <f>작성용!AE1965</f>
        <v>2</v>
      </c>
      <c r="S1968" s="253" t="str">
        <f>작성용!AF1965</f>
        <v>오영석</v>
      </c>
      <c r="T1968" s="268" t="str">
        <f>작성용!AG1965</f>
        <v>오영석</v>
      </c>
      <c r="U1968" s="268" t="str">
        <f>작성용!AH1965</f>
        <v>메자닌평가팀</v>
      </c>
      <c r="V1968" s="252">
        <f>작성용!AA1965</f>
        <v>202410</v>
      </c>
      <c r="W1968" s="253" t="str">
        <f>작성용!AC1965</f>
        <v>[Y]금융기관</v>
      </c>
      <c r="X1968" s="253" t="str">
        <f>작성용!O1965</f>
        <v>이유정담당자</v>
      </c>
      <c r="Y1968" s="253" t="str">
        <f>작성용!P1965</f>
        <v>010-4572-1058</v>
      </c>
      <c r="Z1968" s="253" t="str">
        <f>작성용!Q1965</f>
        <v>youjung.lee@meritz.co.kr</v>
      </c>
      <c r="AA1968" s="252" t="str">
        <f>작성용!AJ1965</f>
        <v>회계반영</v>
      </c>
      <c r="AB1968" s="252">
        <f>작성용!AB1965</f>
        <v>0</v>
      </c>
    </row>
    <row r="1969" spans="1:28" s="12" customFormat="1" ht="16.5" hidden="1" customHeight="1" x14ac:dyDescent="0.3">
      <c r="A1969" s="54">
        <f>작성용!AL1966</f>
        <v>1965</v>
      </c>
      <c r="B1969" s="264" t="str">
        <f>작성용!AI1966</f>
        <v>-</v>
      </c>
      <c r="C1969" s="252" t="str">
        <f>작성용!AK1966</f>
        <v>개별종목</v>
      </c>
      <c r="D1969" s="265" t="str">
        <f>작성용!T1966</f>
        <v>매월</v>
      </c>
      <c r="E1969" s="253" t="str">
        <f>작성용!B1966</f>
        <v>메리츠증권(구조화투자팀)</v>
      </c>
      <c r="F1969" s="253" t="str">
        <f>작성용!C1966</f>
        <v>재평가</v>
      </c>
      <c r="G1969" s="253" t="str">
        <f>작성용!D1966</f>
        <v>폴라리스쉬핑</v>
      </c>
      <c r="H1969" s="266">
        <f>작성용!E1966</f>
        <v>1101113047754</v>
      </c>
      <c r="I1969" s="253" t="str">
        <f>작성용!F1966</f>
        <v>D06</v>
      </c>
      <c r="J1969" s="253">
        <f>작성용!G1966</f>
        <v>77</v>
      </c>
      <c r="K1969" s="253" t="str">
        <f>작성용!H1966</f>
        <v>-</v>
      </c>
      <c r="L1969" s="253" t="str">
        <f>작성용!N1966</f>
        <v>월</v>
      </c>
      <c r="M1969" s="265" t="str">
        <f>작성용!U1966</f>
        <v>2024.11.30</v>
      </c>
      <c r="N1969" s="265">
        <f>작성용!V1966</f>
        <v>45630</v>
      </c>
      <c r="O1969" s="265" t="str">
        <f>작성용!W1966</f>
        <v>평가보고서X</v>
      </c>
      <c r="P1969" s="265" t="str">
        <f>작성용!X1966</f>
        <v>-</v>
      </c>
      <c r="Q1969" s="253" t="str">
        <f>작성용!AD1966</f>
        <v>오영석</v>
      </c>
      <c r="R1969" s="267">
        <f>작성용!AE1966</f>
        <v>0</v>
      </c>
      <c r="S1969" s="253" t="str">
        <f>작성용!AF1966</f>
        <v>오영석</v>
      </c>
      <c r="T1969" s="268" t="str">
        <f>작성용!AG1966</f>
        <v>오영석</v>
      </c>
      <c r="U1969" s="268" t="str">
        <f>작성용!AH1966</f>
        <v>메자닌평가팀</v>
      </c>
      <c r="V1969" s="252">
        <f>작성용!AA1966</f>
        <v>202411</v>
      </c>
      <c r="W1969" s="253" t="str">
        <f>작성용!AC1966</f>
        <v>[Y]금융기관</v>
      </c>
      <c r="X1969" s="253" t="str">
        <f>작성용!O1966</f>
        <v>이유정담당자</v>
      </c>
      <c r="Y1969" s="253" t="str">
        <f>작성용!P1966</f>
        <v>010-4572-1058</v>
      </c>
      <c r="Z1969" s="253" t="str">
        <f>작성용!Q1966</f>
        <v>youjung.lee@meritz.co.kr</v>
      </c>
      <c r="AA1969" s="252" t="str">
        <f>작성용!AJ1966</f>
        <v>회계반영</v>
      </c>
      <c r="AB1969" s="252">
        <f>작성용!AB1966</f>
        <v>0</v>
      </c>
    </row>
    <row r="1970" spans="1:28" s="12" customFormat="1" ht="16.5" hidden="1" customHeight="1" x14ac:dyDescent="0.3">
      <c r="A1970" s="54">
        <f>작성용!AL1967</f>
        <v>1966</v>
      </c>
      <c r="B1970" s="264" t="str">
        <f>작성용!AI1967</f>
        <v>-</v>
      </c>
      <c r="C1970" s="252" t="str">
        <f>작성용!AK1967</f>
        <v>개별종목</v>
      </c>
      <c r="D1970" s="265" t="str">
        <f>작성용!T1967</f>
        <v>매월</v>
      </c>
      <c r="E1970" s="253" t="str">
        <f>작성용!B1967</f>
        <v>메리츠증권(구조화투자팀)</v>
      </c>
      <c r="F1970" s="253" t="str">
        <f>작성용!C1967</f>
        <v>재평가</v>
      </c>
      <c r="G1970" s="253" t="str">
        <f>작성용!D1967</f>
        <v>폴라리스쉬핑</v>
      </c>
      <c r="H1970" s="266">
        <f>작성용!E1967</f>
        <v>1101113047754</v>
      </c>
      <c r="I1970" s="253" t="str">
        <f>작성용!F1967</f>
        <v>D06</v>
      </c>
      <c r="J1970" s="253">
        <f>작성용!G1967</f>
        <v>77</v>
      </c>
      <c r="K1970" s="253" t="str">
        <f>작성용!H1967</f>
        <v>-</v>
      </c>
      <c r="L1970" s="253" t="str">
        <f>작성용!N1967</f>
        <v>월</v>
      </c>
      <c r="M1970" s="265" t="str">
        <f>작성용!U1967</f>
        <v>2024.12.31</v>
      </c>
      <c r="N1970" s="265">
        <f>작성용!V1967</f>
        <v>45663</v>
      </c>
      <c r="O1970" s="265">
        <f>작성용!W1967</f>
        <v>45670</v>
      </c>
      <c r="P1970" s="265" t="str">
        <f>작성용!X1967</f>
        <v>-</v>
      </c>
      <c r="Q1970" s="253" t="str">
        <f>작성용!AD1967</f>
        <v>오영석</v>
      </c>
      <c r="R1970" s="267">
        <f>작성용!AE1967</f>
        <v>0</v>
      </c>
      <c r="S1970" s="253" t="str">
        <f>작성용!AF1967</f>
        <v>오영석</v>
      </c>
      <c r="T1970" s="268" t="str">
        <f>작성용!AG1967</f>
        <v>오영석</v>
      </c>
      <c r="U1970" s="268" t="str">
        <f>작성용!AH1967</f>
        <v>메자닌평가팀</v>
      </c>
      <c r="V1970" s="252">
        <f>작성용!AA1967</f>
        <v>202412</v>
      </c>
      <c r="W1970" s="253" t="str">
        <f>작성용!AC1967</f>
        <v>[Y]금융기관</v>
      </c>
      <c r="X1970" s="253" t="str">
        <f>작성용!O1967</f>
        <v>이유정담당자</v>
      </c>
      <c r="Y1970" s="253" t="str">
        <f>작성용!P1967</f>
        <v>010-4572-1058</v>
      </c>
      <c r="Z1970" s="253" t="str">
        <f>작성용!Q1967</f>
        <v>youjung.lee@meritz.co.kr</v>
      </c>
      <c r="AA1970" s="252" t="str">
        <f>작성용!AJ1967</f>
        <v>회계반영</v>
      </c>
      <c r="AB1970" s="252">
        <f>작성용!AB1967</f>
        <v>0</v>
      </c>
    </row>
    <row r="1971" spans="1:28" s="12" customFormat="1" ht="16.5" customHeight="1" x14ac:dyDescent="0.3">
      <c r="A1971" s="54">
        <f>작성용!AL1259</f>
        <v>1258</v>
      </c>
      <c r="B1971" s="55" t="str">
        <f>작성용!AI1259</f>
        <v>-</v>
      </c>
      <c r="C1971" s="56" t="str">
        <f>작성용!AK1259</f>
        <v>개별종목</v>
      </c>
      <c r="D1971" s="57">
        <f>작성용!T1259</f>
        <v>45587</v>
      </c>
      <c r="E1971" s="58" t="str">
        <f>작성용!B1259</f>
        <v>에너지인프라자산운용</v>
      </c>
      <c r="F1971" s="58" t="str">
        <f>작성용!C1259</f>
        <v>신규</v>
      </c>
      <c r="G1971" s="58" t="str">
        <f>작성용!D1259</f>
        <v>위지온</v>
      </c>
      <c r="H1971" s="59">
        <f>작성용!E1259</f>
        <v>1341110371132</v>
      </c>
      <c r="I1971" s="58" t="str">
        <f>작성용!F1259</f>
        <v>A07</v>
      </c>
      <c r="J1971" s="58">
        <f>작성용!G1259</f>
        <v>77</v>
      </c>
      <c r="K1971" s="58" t="str">
        <f>작성용!H1259</f>
        <v>-</v>
      </c>
      <c r="L1971" s="58" t="str">
        <f>작성용!N1259</f>
        <v>미정</v>
      </c>
      <c r="M1971" s="57" t="str">
        <f>작성용!U1259</f>
        <v>2024.12.31</v>
      </c>
      <c r="N1971" s="57">
        <f>작성용!V1259</f>
        <v>45646</v>
      </c>
      <c r="O1971" s="57">
        <f>작성용!W1259</f>
        <v>45668</v>
      </c>
      <c r="P1971" s="57" t="str">
        <f>작성용!X1259</f>
        <v>-</v>
      </c>
      <c r="Q1971" s="58" t="str">
        <f>작성용!AD1259</f>
        <v>채동우</v>
      </c>
      <c r="R1971" s="60">
        <f>작성용!AE1259</f>
        <v>1</v>
      </c>
      <c r="S1971" s="58" t="str">
        <f>작성용!AF1259</f>
        <v>신규</v>
      </c>
      <c r="T1971" s="61" t="str">
        <f>작성용!AG1259</f>
        <v>김수현</v>
      </c>
      <c r="U1971" s="61" t="str">
        <f>작성용!AH1259</f>
        <v>김수현</v>
      </c>
      <c r="V1971" s="56">
        <f>작성용!AA1259</f>
        <v>202412</v>
      </c>
      <c r="W1971" s="58" t="str">
        <f>작성용!AC1259</f>
        <v>[Y]금융기관</v>
      </c>
      <c r="X1971" s="58" t="str">
        <f>작성용!O1259</f>
        <v>홍채린매니저</v>
      </c>
      <c r="Y1971" s="58" t="str">
        <f>작성용!P1259</f>
        <v>02-3775-9515, 010-2896-5400</v>
      </c>
      <c r="Z1971" s="58" t="str">
        <f>작성용!Q1259</f>
        <v>chaerin@miraeasset.com</v>
      </c>
      <c r="AA1971" s="56" t="str">
        <f>작성용!AJ1259</f>
        <v>회계반영</v>
      </c>
      <c r="AB1971" s="56">
        <f>작성용!AB1259</f>
        <v>0</v>
      </c>
    </row>
    <row r="1972" spans="1:28" s="12" customFormat="1" ht="16.5" hidden="1" customHeight="1" x14ac:dyDescent="0.3">
      <c r="A1972" s="54">
        <f>작성용!AL1969</f>
        <v>1968</v>
      </c>
      <c r="B1972" s="264" t="str">
        <f>작성용!AI1969</f>
        <v>-</v>
      </c>
      <c r="C1972" s="252" t="str">
        <f>작성용!AK1969</f>
        <v>기초자산</v>
      </c>
      <c r="D1972" s="265" t="str">
        <f>작성용!T1969</f>
        <v>네오위즈파트너스펀드(기초자산)</v>
      </c>
      <c r="E1972" s="253" t="str">
        <f>작성용!B1969</f>
        <v>스톤브릿지티케브릿징사모투자</v>
      </c>
      <c r="F1972" s="253" t="str">
        <f>작성용!C1969</f>
        <v>재평가</v>
      </c>
      <c r="G1972" s="253" t="str">
        <f>작성용!D1969</f>
        <v>딜리셔스</v>
      </c>
      <c r="H1972" s="266">
        <f>작성용!E1969</f>
        <v>1101114522169</v>
      </c>
      <c r="I1972" s="253" t="str">
        <f>작성용!F1969</f>
        <v>A01</v>
      </c>
      <c r="J1972" s="253">
        <f>작성용!G1969</f>
        <v>0</v>
      </c>
      <c r="K1972" s="253" t="str">
        <f>작성용!H1969</f>
        <v>-</v>
      </c>
      <c r="L1972" s="253" t="str">
        <f>작성용!N1969</f>
        <v>연말</v>
      </c>
      <c r="M1972" s="265" t="str">
        <f>작성용!U1969</f>
        <v>2024.09.30</v>
      </c>
      <c r="N1972" s="265">
        <f>작성용!V1969</f>
        <v>45625</v>
      </c>
      <c r="O1972" s="265" t="str">
        <f>작성용!W1969</f>
        <v>보고서제공X</v>
      </c>
      <c r="P1972" s="265" t="str">
        <f>작성용!X1969</f>
        <v>-</v>
      </c>
      <c r="Q1972" s="253" t="str">
        <f>작성용!AD1969</f>
        <v>오영석</v>
      </c>
      <c r="R1972" s="267">
        <f>작성용!AE1969</f>
        <v>0.4</v>
      </c>
      <c r="S1972" s="253" t="str">
        <f>작성용!AF1969</f>
        <v>오영석</v>
      </c>
      <c r="T1972" s="268" t="str">
        <f>작성용!AG1969</f>
        <v>-</v>
      </c>
      <c r="U1972" s="268" t="str">
        <f>작성용!AH1969</f>
        <v>-</v>
      </c>
      <c r="V1972" s="252">
        <f>작성용!AA1969</f>
        <v>202411</v>
      </c>
      <c r="W1972" s="253" t="str">
        <f>작성용!AC1969</f>
        <v>[X]일반기업</v>
      </c>
      <c r="X1972" s="253">
        <f>작성용!O1969</f>
        <v>0</v>
      </c>
      <c r="Y1972" s="253">
        <f>작성용!P1969</f>
        <v>0</v>
      </c>
      <c r="Z1972" s="253">
        <f>작성용!Q1969</f>
        <v>0</v>
      </c>
      <c r="AA1972" s="252" t="str">
        <f>작성용!AJ1969</f>
        <v>-</v>
      </c>
      <c r="AB1972" s="252">
        <f>작성용!AB1969</f>
        <v>0</v>
      </c>
    </row>
    <row r="1973" spans="1:28" s="12" customFormat="1" ht="16.5" hidden="1" customHeight="1" x14ac:dyDescent="0.3">
      <c r="A1973" s="54">
        <f>작성용!AL1970</f>
        <v>1969</v>
      </c>
      <c r="B1973" s="264" t="str">
        <f>작성용!AI1970</f>
        <v>-</v>
      </c>
      <c r="C1973" s="252" t="str">
        <f>작성용!AK1970</f>
        <v>기초자산</v>
      </c>
      <c r="D1973" s="265" t="str">
        <f>작성용!T1970</f>
        <v>네오위즈파트너스펀드(기초자산)</v>
      </c>
      <c r="E1973" s="253" t="str">
        <f>작성용!B1970</f>
        <v>스톤브릿지티케브릿징사모투자</v>
      </c>
      <c r="F1973" s="253" t="str">
        <f>작성용!C1970</f>
        <v>재평가</v>
      </c>
      <c r="G1973" s="253" t="str">
        <f>작성용!D1970</f>
        <v>딜리셔스</v>
      </c>
      <c r="H1973" s="266">
        <f>작성용!E1970</f>
        <v>1101114522169</v>
      </c>
      <c r="I1973" s="253" t="str">
        <f>작성용!F1970</f>
        <v>A07</v>
      </c>
      <c r="J1973" s="253">
        <f>작성용!G1970</f>
        <v>0</v>
      </c>
      <c r="K1973" s="253" t="str">
        <f>작성용!H1970</f>
        <v>-</v>
      </c>
      <c r="L1973" s="253" t="str">
        <f>작성용!N1970</f>
        <v>연말</v>
      </c>
      <c r="M1973" s="265" t="str">
        <f>작성용!U1970</f>
        <v>2024.09.30</v>
      </c>
      <c r="N1973" s="265">
        <f>작성용!V1970</f>
        <v>45625</v>
      </c>
      <c r="O1973" s="265" t="str">
        <f>작성용!W1970</f>
        <v>보고서제공X</v>
      </c>
      <c r="P1973" s="265" t="str">
        <f>작성용!X1970</f>
        <v>-</v>
      </c>
      <c r="Q1973" s="253" t="str">
        <f>작성용!AD1970</f>
        <v>오영석</v>
      </c>
      <c r="R1973" s="267">
        <f>작성용!AE1970</f>
        <v>0</v>
      </c>
      <c r="S1973" s="253" t="str">
        <f>작성용!AF1970</f>
        <v>오영석</v>
      </c>
      <c r="T1973" s="268" t="str">
        <f>작성용!AG1970</f>
        <v>-</v>
      </c>
      <c r="U1973" s="268" t="str">
        <f>작성용!AH1970</f>
        <v>-</v>
      </c>
      <c r="V1973" s="252">
        <f>작성용!AA1970</f>
        <v>202411</v>
      </c>
      <c r="W1973" s="253" t="str">
        <f>작성용!AC1970</f>
        <v>[X]일반기업</v>
      </c>
      <c r="X1973" s="253">
        <f>작성용!O1970</f>
        <v>0</v>
      </c>
      <c r="Y1973" s="253">
        <f>작성용!P1970</f>
        <v>0</v>
      </c>
      <c r="Z1973" s="253">
        <f>작성용!Q1970</f>
        <v>0</v>
      </c>
      <c r="AA1973" s="252" t="str">
        <f>작성용!AJ1970</f>
        <v>-</v>
      </c>
      <c r="AB1973" s="252">
        <f>작성용!AB1970</f>
        <v>0</v>
      </c>
    </row>
    <row r="1974" spans="1:28" s="12" customFormat="1" ht="16.5" hidden="1" customHeight="1" x14ac:dyDescent="0.3">
      <c r="A1974" s="54">
        <f>작성용!AL1971</f>
        <v>1970</v>
      </c>
      <c r="B1974" s="264" t="str">
        <f>작성용!AI1971</f>
        <v>-</v>
      </c>
      <c r="C1974" s="252" t="str">
        <f>작성용!AK1971</f>
        <v>기초자산</v>
      </c>
      <c r="D1974" s="265" t="str">
        <f>작성용!T1971</f>
        <v>네오위즈파트너스펀드(기초자산)</v>
      </c>
      <c r="E1974" s="253" t="str">
        <f>작성용!B1971</f>
        <v>스톤브릿지티케브릿징사모투자</v>
      </c>
      <c r="F1974" s="253" t="str">
        <f>작성용!C1971</f>
        <v>재평가</v>
      </c>
      <c r="G1974" s="253" t="str">
        <f>작성용!D1971</f>
        <v>그린광학</v>
      </c>
      <c r="H1974" s="266">
        <f>작성용!E1971</f>
        <v>1501110038584</v>
      </c>
      <c r="I1974" s="253" t="str">
        <f>작성용!F1971</f>
        <v>A01</v>
      </c>
      <c r="J1974" s="253">
        <f>작성용!G1971</f>
        <v>0</v>
      </c>
      <c r="K1974" s="253" t="str">
        <f>작성용!H1971</f>
        <v>-</v>
      </c>
      <c r="L1974" s="253" t="str">
        <f>작성용!N1971</f>
        <v>연말</v>
      </c>
      <c r="M1974" s="265" t="str">
        <f>작성용!U1971</f>
        <v>2024.09.30</v>
      </c>
      <c r="N1974" s="265">
        <f>작성용!V1971</f>
        <v>45625</v>
      </c>
      <c r="O1974" s="265" t="str">
        <f>작성용!W1971</f>
        <v>보고서제공X</v>
      </c>
      <c r="P1974" s="265" t="str">
        <f>작성용!X1971</f>
        <v>-</v>
      </c>
      <c r="Q1974" s="253" t="str">
        <f>작성용!AD1971</f>
        <v>정은채</v>
      </c>
      <c r="R1974" s="267">
        <f>작성용!AE1971</f>
        <v>0.4</v>
      </c>
      <c r="S1974" s="253" t="str">
        <f>작성용!AF1971</f>
        <v>정은채</v>
      </c>
      <c r="T1974" s="268" t="str">
        <f>작성용!AG1971</f>
        <v>-</v>
      </c>
      <c r="U1974" s="268" t="str">
        <f>작성용!AH1971</f>
        <v>-</v>
      </c>
      <c r="V1974" s="252">
        <f>작성용!AA1971</f>
        <v>202411</v>
      </c>
      <c r="W1974" s="253" t="str">
        <f>작성용!AC1971</f>
        <v>[X]일반기업</v>
      </c>
      <c r="X1974" s="253">
        <f>작성용!O1971</f>
        <v>0</v>
      </c>
      <c r="Y1974" s="253">
        <f>작성용!P1971</f>
        <v>0</v>
      </c>
      <c r="Z1974" s="253">
        <f>작성용!Q1971</f>
        <v>0</v>
      </c>
      <c r="AA1974" s="252" t="str">
        <f>작성용!AJ1971</f>
        <v>-</v>
      </c>
      <c r="AB1974" s="252">
        <f>작성용!AB1971</f>
        <v>0</v>
      </c>
    </row>
    <row r="1975" spans="1:28" s="12" customFormat="1" ht="16.5" hidden="1" customHeight="1" x14ac:dyDescent="0.3">
      <c r="A1975" s="54">
        <f>작성용!AL1972</f>
        <v>1971</v>
      </c>
      <c r="B1975" s="264" t="str">
        <f>작성용!AI1972</f>
        <v>-</v>
      </c>
      <c r="C1975" s="252" t="str">
        <f>작성용!AK1972</f>
        <v>기초자산</v>
      </c>
      <c r="D1975" s="265" t="str">
        <f>작성용!T1972</f>
        <v>네오위즈파트너스펀드(기초자산)</v>
      </c>
      <c r="E1975" s="253" t="str">
        <f>작성용!B1972</f>
        <v>스톤브릿지티케브릿징사모투자</v>
      </c>
      <c r="F1975" s="253" t="str">
        <f>작성용!C1972</f>
        <v>재평가</v>
      </c>
      <c r="G1975" s="253" t="str">
        <f>작성용!D1972</f>
        <v>HFRNetworksINC</v>
      </c>
      <c r="H1975" s="266" t="str">
        <f>작성용!E1972</f>
        <v>KBP2022110020</v>
      </c>
      <c r="I1975" s="253" t="str">
        <f>작성용!F1972</f>
        <v>A05</v>
      </c>
      <c r="J1975" s="253">
        <f>작성용!G1972</f>
        <v>0</v>
      </c>
      <c r="K1975" s="253" t="str">
        <f>작성용!H1972</f>
        <v>-</v>
      </c>
      <c r="L1975" s="253" t="str">
        <f>작성용!N1972</f>
        <v>연말</v>
      </c>
      <c r="M1975" s="265" t="str">
        <f>작성용!U1972</f>
        <v>2024.09.30</v>
      </c>
      <c r="N1975" s="265">
        <f>작성용!V1972</f>
        <v>45625</v>
      </c>
      <c r="O1975" s="265" t="str">
        <f>작성용!W1972</f>
        <v>보고서제공X</v>
      </c>
      <c r="P1975" s="265" t="str">
        <f>작성용!X1972</f>
        <v>-</v>
      </c>
      <c r="Q1975" s="253" t="str">
        <f>작성용!AD1972</f>
        <v>김수현</v>
      </c>
      <c r="R1975" s="267">
        <f>작성용!AE1972</f>
        <v>0.4</v>
      </c>
      <c r="S1975" s="253" t="str">
        <f>작성용!AF1972</f>
        <v>김수현</v>
      </c>
      <c r="T1975" s="268" t="str">
        <f>작성용!AG1972</f>
        <v>-</v>
      </c>
      <c r="U1975" s="268" t="str">
        <f>작성용!AH1972</f>
        <v>-</v>
      </c>
      <c r="V1975" s="252">
        <f>작성용!AA1972</f>
        <v>202411</v>
      </c>
      <c r="W1975" s="253" t="str">
        <f>작성용!AC1972</f>
        <v>[X]일반기업</v>
      </c>
      <c r="X1975" s="253">
        <f>작성용!O1972</f>
        <v>0</v>
      </c>
      <c r="Y1975" s="253">
        <f>작성용!P1972</f>
        <v>0</v>
      </c>
      <c r="Z1975" s="253">
        <f>작성용!Q1972</f>
        <v>0</v>
      </c>
      <c r="AA1975" s="252" t="str">
        <f>작성용!AJ1972</f>
        <v>-</v>
      </c>
      <c r="AB1975" s="252">
        <f>작성용!AB1972</f>
        <v>0</v>
      </c>
    </row>
    <row r="1976" spans="1:28" s="12" customFormat="1" ht="16.5" hidden="1" customHeight="1" x14ac:dyDescent="0.3">
      <c r="A1976" s="54">
        <f>작성용!AL1973</f>
        <v>1972</v>
      </c>
      <c r="B1976" s="264" t="str">
        <f>작성용!AI1973</f>
        <v>-</v>
      </c>
      <c r="C1976" s="252" t="str">
        <f>작성용!AK1973</f>
        <v>기초자산</v>
      </c>
      <c r="D1976" s="265" t="str">
        <f>작성용!T1973</f>
        <v>네오위즈파트너스펀드(기초자산)</v>
      </c>
      <c r="E1976" s="253" t="str">
        <f>작성용!B1973</f>
        <v>스톤브릿지티케브릿징사모투자</v>
      </c>
      <c r="F1976" s="253" t="str">
        <f>작성용!C1973</f>
        <v>재평가</v>
      </c>
      <c r="G1976" s="253" t="str">
        <f>작성용!D1973</f>
        <v>이에이트</v>
      </c>
      <c r="H1976" s="266">
        <f>작성용!E1973</f>
        <v>1101114861971</v>
      </c>
      <c r="I1976" s="253" t="str">
        <f>작성용!F1973</f>
        <v>D02</v>
      </c>
      <c r="J1976" s="253">
        <f>작성용!G1973</f>
        <v>0</v>
      </c>
      <c r="K1976" s="253" t="str">
        <f>작성용!H1973</f>
        <v>-</v>
      </c>
      <c r="L1976" s="253" t="str">
        <f>작성용!N1973</f>
        <v>연말</v>
      </c>
      <c r="M1976" s="265" t="str">
        <f>작성용!U1973</f>
        <v>2024.09.30</v>
      </c>
      <c r="N1976" s="265">
        <f>작성용!V1973</f>
        <v>45625</v>
      </c>
      <c r="O1976" s="265" t="str">
        <f>작성용!W1973</f>
        <v>보고서제공X</v>
      </c>
      <c r="P1976" s="265" t="str">
        <f>작성용!X1973</f>
        <v>-</v>
      </c>
      <c r="Q1976" s="258" t="str">
        <f>작성용!AD1973</f>
        <v>심태진</v>
      </c>
      <c r="R1976" s="267">
        <f>작성용!AE1973</f>
        <v>0.4</v>
      </c>
      <c r="S1976" s="253" t="str">
        <f>작성용!AF1973</f>
        <v>여재현</v>
      </c>
      <c r="T1976" s="268" t="str">
        <f>작성용!AG1973</f>
        <v>-</v>
      </c>
      <c r="U1976" s="268" t="str">
        <f>작성용!AH1973</f>
        <v>-</v>
      </c>
      <c r="V1976" s="252">
        <f>작성용!AA1973</f>
        <v>202411</v>
      </c>
      <c r="W1976" s="253" t="str">
        <f>작성용!AC1973</f>
        <v>[X]일반기업</v>
      </c>
      <c r="X1976" s="253">
        <f>작성용!O1973</f>
        <v>0</v>
      </c>
      <c r="Y1976" s="253">
        <f>작성용!P1973</f>
        <v>0</v>
      </c>
      <c r="Z1976" s="253">
        <f>작성용!Q1973</f>
        <v>0</v>
      </c>
      <c r="AA1976" s="252" t="str">
        <f>작성용!AJ1973</f>
        <v>-</v>
      </c>
      <c r="AB1976" s="252">
        <f>작성용!AB1973</f>
        <v>0</v>
      </c>
    </row>
    <row r="1977" spans="1:28" s="12" customFormat="1" ht="16.5" hidden="1" customHeight="1" x14ac:dyDescent="0.3">
      <c r="A1977" s="54">
        <f>작성용!AL1974</f>
        <v>1973</v>
      </c>
      <c r="B1977" s="264" t="str">
        <f>작성용!AI1974</f>
        <v>-</v>
      </c>
      <c r="C1977" s="252" t="str">
        <f>작성용!AK1974</f>
        <v>기초자산</v>
      </c>
      <c r="D1977" s="265" t="str">
        <f>작성용!T1974</f>
        <v>네오위즈파트너스펀드(기초자산)</v>
      </c>
      <c r="E1977" s="253" t="str">
        <f>작성용!B1974</f>
        <v>스톤브릿지티케브릿징사모투자</v>
      </c>
      <c r="F1977" s="253" t="str">
        <f>작성용!C1974</f>
        <v>재평가</v>
      </c>
      <c r="G1977" s="253" t="str">
        <f>작성용!D1974</f>
        <v>아이디어허브</v>
      </c>
      <c r="H1977" s="266">
        <f>작성용!E1974</f>
        <v>1101116239407</v>
      </c>
      <c r="I1977" s="253" t="str">
        <f>작성용!F1974</f>
        <v>A07</v>
      </c>
      <c r="J1977" s="253">
        <f>작성용!G1974</f>
        <v>0</v>
      </c>
      <c r="K1977" s="253" t="str">
        <f>작성용!H1974</f>
        <v>-</v>
      </c>
      <c r="L1977" s="253" t="str">
        <f>작성용!N1974</f>
        <v>연말</v>
      </c>
      <c r="M1977" s="265" t="str">
        <f>작성용!U1974</f>
        <v>2024.09.30</v>
      </c>
      <c r="N1977" s="265">
        <f>작성용!V1974</f>
        <v>45625</v>
      </c>
      <c r="O1977" s="265" t="str">
        <f>작성용!W1974</f>
        <v>보고서제공X</v>
      </c>
      <c r="P1977" s="265" t="str">
        <f>작성용!X1974</f>
        <v>-</v>
      </c>
      <c r="Q1977" s="253" t="str">
        <f>작성용!AD1974</f>
        <v>오수현</v>
      </c>
      <c r="R1977" s="267">
        <f>작성용!AE1974</f>
        <v>0</v>
      </c>
      <c r="S1977" s="253" t="str">
        <f>작성용!AF1974</f>
        <v>오수현</v>
      </c>
      <c r="T1977" s="268" t="str">
        <f>작성용!AG1974</f>
        <v>-</v>
      </c>
      <c r="U1977" s="268" t="str">
        <f>작성용!AH1974</f>
        <v>-</v>
      </c>
      <c r="V1977" s="252">
        <f>작성용!AA1974</f>
        <v>202411</v>
      </c>
      <c r="W1977" s="253" t="str">
        <f>작성용!AC1974</f>
        <v>[X]일반기업</v>
      </c>
      <c r="X1977" s="253">
        <f>작성용!O1974</f>
        <v>0</v>
      </c>
      <c r="Y1977" s="253">
        <f>작성용!P1974</f>
        <v>0</v>
      </c>
      <c r="Z1977" s="253">
        <f>작성용!Q1974</f>
        <v>0</v>
      </c>
      <c r="AA1977" s="252" t="str">
        <f>작성용!AJ1974</f>
        <v>-</v>
      </c>
      <c r="AB1977" s="252">
        <f>작성용!AB1974</f>
        <v>0</v>
      </c>
    </row>
    <row r="1978" spans="1:28" s="12" customFormat="1" ht="16.5" hidden="1" customHeight="1" x14ac:dyDescent="0.3">
      <c r="A1978" s="54">
        <f>작성용!AL1975</f>
        <v>1974</v>
      </c>
      <c r="B1978" s="264" t="str">
        <f>작성용!AI1975</f>
        <v>-</v>
      </c>
      <c r="C1978" s="252" t="str">
        <f>작성용!AK1975</f>
        <v>기초자산</v>
      </c>
      <c r="D1978" s="265" t="str">
        <f>작성용!T1975</f>
        <v>네오위즈파트너스펀드(기초자산)</v>
      </c>
      <c r="E1978" s="253" t="str">
        <f>작성용!B1975</f>
        <v>스톤브릿지티케브릿징사모투자</v>
      </c>
      <c r="F1978" s="253" t="str">
        <f>작성용!C1975</f>
        <v>재평가</v>
      </c>
      <c r="G1978" s="253" t="str">
        <f>작성용!D1975</f>
        <v>아이디어허브</v>
      </c>
      <c r="H1978" s="266">
        <f>작성용!E1975</f>
        <v>1101116239407</v>
      </c>
      <c r="I1978" s="253" t="str">
        <f>작성용!F1975</f>
        <v>A07</v>
      </c>
      <c r="J1978" s="253">
        <f>작성용!G1975</f>
        <v>1</v>
      </c>
      <c r="K1978" s="253" t="str">
        <f>작성용!H1975</f>
        <v>-</v>
      </c>
      <c r="L1978" s="253" t="str">
        <f>작성용!N1975</f>
        <v>연말</v>
      </c>
      <c r="M1978" s="265" t="str">
        <f>작성용!U1975</f>
        <v>2024.09.30</v>
      </c>
      <c r="N1978" s="265">
        <f>작성용!V1975</f>
        <v>45625</v>
      </c>
      <c r="O1978" s="265" t="str">
        <f>작성용!W1975</f>
        <v>보고서제공X</v>
      </c>
      <c r="P1978" s="265" t="str">
        <f>작성용!X1975</f>
        <v>-</v>
      </c>
      <c r="Q1978" s="253" t="str">
        <f>작성용!AD1975</f>
        <v>오수현</v>
      </c>
      <c r="R1978" s="267">
        <f>작성용!AE1975</f>
        <v>0</v>
      </c>
      <c r="S1978" s="253" t="str">
        <f>작성용!AF1975</f>
        <v>오수현</v>
      </c>
      <c r="T1978" s="268" t="str">
        <f>작성용!AG1975</f>
        <v>-</v>
      </c>
      <c r="U1978" s="268" t="str">
        <f>작성용!AH1975</f>
        <v>-</v>
      </c>
      <c r="V1978" s="252">
        <f>작성용!AA1975</f>
        <v>202411</v>
      </c>
      <c r="W1978" s="253" t="str">
        <f>작성용!AC1975</f>
        <v>[X]일반기업</v>
      </c>
      <c r="X1978" s="253">
        <f>작성용!O1975</f>
        <v>0</v>
      </c>
      <c r="Y1978" s="253">
        <f>작성용!P1975</f>
        <v>0</v>
      </c>
      <c r="Z1978" s="253">
        <f>작성용!Q1975</f>
        <v>0</v>
      </c>
      <c r="AA1978" s="252" t="str">
        <f>작성용!AJ1975</f>
        <v>-</v>
      </c>
      <c r="AB1978" s="252">
        <f>작성용!AB1975</f>
        <v>0</v>
      </c>
    </row>
  </sheetData>
  <autoFilter ref="A4:AB1978">
    <filterColumn colId="16">
      <filters>
        <filter val="채동우"/>
      </filters>
    </filterColumn>
    <sortState ref="A32:AB1971">
      <sortCondition ref="M4:M1978"/>
    </sortState>
  </autoFilter>
  <mergeCells count="1">
    <mergeCell ref="E1:F1"/>
  </mergeCells>
  <phoneticPr fontId="3" type="noConversion"/>
  <conditionalFormatting sqref="N1:O4 N1156:O1336 N1979:O1048576">
    <cfRule type="containsText" dxfId="8" priority="9" operator="containsText" text="평가철회">
      <formula>NOT(ISERROR(SEARCH("평가철회",N1)))</formula>
    </cfRule>
  </conditionalFormatting>
  <conditionalFormatting sqref="N5:O1336">
    <cfRule type="containsText" dxfId="7" priority="8" operator="containsText" text="평가철회">
      <formula>NOT(ISERROR(SEARCH("평가철회",N5)))</formula>
    </cfRule>
  </conditionalFormatting>
  <conditionalFormatting sqref="N1337:O1424">
    <cfRule type="containsText" dxfId="6" priority="7" operator="containsText" text="평가철회">
      <formula>NOT(ISERROR(SEARCH("평가철회",N1337)))</formula>
    </cfRule>
  </conditionalFormatting>
  <conditionalFormatting sqref="N1425:O1425">
    <cfRule type="containsText" dxfId="5" priority="6" operator="containsText" text="평가철회">
      <formula>NOT(ISERROR(SEARCH("평가철회",N1425)))</formula>
    </cfRule>
  </conditionalFormatting>
  <conditionalFormatting sqref="N1426:O1514">
    <cfRule type="containsText" dxfId="4" priority="5" operator="containsText" text="평가철회">
      <formula>NOT(ISERROR(SEARCH("평가철회",N1426)))</formula>
    </cfRule>
  </conditionalFormatting>
  <conditionalFormatting sqref="N1515:O1578">
    <cfRule type="containsText" dxfId="3" priority="4" operator="containsText" text="평가철회">
      <formula>NOT(ISERROR(SEARCH("평가철회",N1515)))</formula>
    </cfRule>
  </conditionalFormatting>
  <conditionalFormatting sqref="N1579:O1935">
    <cfRule type="containsText" dxfId="2" priority="3" operator="containsText" text="평가철회">
      <formula>NOT(ISERROR(SEARCH("평가철회",N1579)))</formula>
    </cfRule>
  </conditionalFormatting>
  <conditionalFormatting sqref="N1936:O1970">
    <cfRule type="containsText" dxfId="1" priority="2" operator="containsText" text="평가철회">
      <formula>NOT(ISERROR(SEARCH("평가철회",N1936)))</formula>
    </cfRule>
  </conditionalFormatting>
  <conditionalFormatting sqref="N1971:O1978">
    <cfRule type="containsText" dxfId="0" priority="1" operator="containsText" text="평가철회">
      <formula>NOT(ISERROR(SEARCH("평가철회",N1971)))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1978"/>
  <sheetViews>
    <sheetView showGridLines="0" tabSelected="1" zoomScale="70" zoomScaleNormal="70" workbookViewId="0">
      <pane xSplit="17" ySplit="4" topLeftCell="R5" activePane="bottomRight" state="frozen"/>
      <selection pane="topRight" activeCell="R1" sqref="R1"/>
      <selection pane="bottomLeft" activeCell="A5" sqref="A5"/>
      <selection pane="bottomRight" activeCell="L28" sqref="L28"/>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3536</v>
      </c>
      <c r="B1" s="13">
        <f ca="1">TODAY()</f>
        <v>45602</v>
      </c>
      <c r="D1" s="15">
        <f ca="1">TODAY()</f>
        <v>45602</v>
      </c>
      <c r="E1" s="286"/>
      <c r="F1" s="286"/>
      <c r="G1" s="16"/>
      <c r="H1" s="17"/>
      <c r="N1" s="18"/>
      <c r="Q1" s="19"/>
      <c r="R1" s="20"/>
      <c r="V1" s="202"/>
      <c r="AA1" s="21"/>
      <c r="AB1" s="22"/>
    </row>
    <row r="2" spans="1:28" s="27" customFormat="1" ht="16.5" customHeight="1" thickBot="1" x14ac:dyDescent="0.35">
      <c r="A2" s="23" t="s">
        <v>43</v>
      </c>
      <c r="B2" s="24">
        <v>45601</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customHeight="1" x14ac:dyDescent="0.3">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customHeight="1" x14ac:dyDescent="0.3">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customHeight="1" x14ac:dyDescent="0.3">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customHeight="1" x14ac:dyDescent="0.3">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customHeight="1" x14ac:dyDescent="0.3">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customHeight="1" x14ac:dyDescent="0.3">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customHeight="1" x14ac:dyDescent="0.3">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customHeight="1" x14ac:dyDescent="0.3">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customHeight="1" x14ac:dyDescent="0.3">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customHeight="1" x14ac:dyDescent="0.3">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customHeight="1" x14ac:dyDescent="0.3">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customHeight="1" x14ac:dyDescent="0.3">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customHeight="1" x14ac:dyDescent="0.3">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customHeight="1" x14ac:dyDescent="0.3">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customHeight="1" x14ac:dyDescent="0.3">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customHeight="1" x14ac:dyDescent="0.3">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customHeight="1" x14ac:dyDescent="0.3">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customHeight="1" x14ac:dyDescent="0.3">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customHeight="1" x14ac:dyDescent="0.3">
      <c r="A94" s="54">
        <f>작성용!AL91</f>
        <v>90</v>
      </c>
      <c r="B94" s="264" t="str">
        <f>작성용!AI91</f>
        <v>-</v>
      </c>
      <c r="C94" s="252" t="str">
        <f>작성용!AK91</f>
        <v>개별종목</v>
      </c>
      <c r="D94" s="265">
        <f>작성용!T91</f>
        <v>45554</v>
      </c>
      <c r="E94" s="253" t="str">
        <f>작성용!B91</f>
        <v>스톤브릿지캐피탈</v>
      </c>
      <c r="F94" s="253" t="str">
        <f>작성용!C91</f>
        <v>재평가</v>
      </c>
      <c r="G94" s="253" t="str">
        <f>작성용!D91</f>
        <v>비에프하트투자목적회사</v>
      </c>
      <c r="H94" s="266">
        <f>작성용!E91</f>
        <v>1101118176996</v>
      </c>
      <c r="I94" s="253" t="str">
        <f>작성용!F91</f>
        <v>A01</v>
      </c>
      <c r="J94" s="253">
        <f>작성용!G91</f>
        <v>0</v>
      </c>
      <c r="K94" s="253" t="str">
        <f>작성용!H91</f>
        <v>-</v>
      </c>
      <c r="L94" s="253" t="str">
        <f>작성용!N91</f>
        <v>분기</v>
      </c>
      <c r="M94" s="265" t="str">
        <f>작성용!U91</f>
        <v>2024.09.30</v>
      </c>
      <c r="N94" s="265">
        <f>작성용!V91</f>
        <v>45609</v>
      </c>
      <c r="O94" s="265">
        <f>작성용!W91</f>
        <v>45611</v>
      </c>
      <c r="P94" s="265" t="str">
        <f>작성용!X91</f>
        <v>-</v>
      </c>
      <c r="Q94" s="274" t="str">
        <f>작성용!AD91</f>
        <v>이현승</v>
      </c>
      <c r="R94" s="267">
        <f>작성용!AE91</f>
        <v>1</v>
      </c>
      <c r="S94" s="253" t="str">
        <f>작성용!AF91</f>
        <v>정은채</v>
      </c>
      <c r="T94" s="268" t="str">
        <f>작성용!AG91</f>
        <v>백형진</v>
      </c>
      <c r="U94" s="268" t="str">
        <f>작성용!AH91</f>
        <v>백형진</v>
      </c>
      <c r="V94" s="252">
        <f>작성용!AA91</f>
        <v>202411</v>
      </c>
      <c r="W94" s="253" t="str">
        <f>작성용!AC91</f>
        <v>[Y]금융기관</v>
      </c>
      <c r="X94" s="253" t="str">
        <f>작성용!O91</f>
        <v xml:space="preserve">주소영과장 </v>
      </c>
      <c r="Y94" s="253" t="str">
        <f>작성용!P91</f>
        <v xml:space="preserve">02-3496-6616 </v>
      </c>
      <c r="Z94" s="253" t="str">
        <f>작성용!Q91</f>
        <v xml:space="preserve">syju@stonebridge.co.kr </v>
      </c>
      <c r="AA94" s="252" t="str">
        <f>작성용!AJ91</f>
        <v>회계반영</v>
      </c>
      <c r="AB94" s="252">
        <f>작성용!AB91</f>
        <v>2</v>
      </c>
    </row>
    <row r="95" spans="1:28" s="12" customFormat="1" ht="16.5" customHeight="1" x14ac:dyDescent="0.3">
      <c r="A95" s="54">
        <f>작성용!AL92</f>
        <v>91</v>
      </c>
      <c r="B95" s="264" t="str">
        <f>작성용!AI92</f>
        <v>-</v>
      </c>
      <c r="C95" s="252" t="str">
        <f>작성용!AK92</f>
        <v>개별종목</v>
      </c>
      <c r="D95" s="265">
        <f>작성용!T92</f>
        <v>45554</v>
      </c>
      <c r="E95" s="253" t="str">
        <f>작성용!B92</f>
        <v>스톤브릿지캐피탈</v>
      </c>
      <c r="F95" s="253" t="str">
        <f>작성용!C92</f>
        <v>재평가</v>
      </c>
      <c r="G95" s="253" t="str">
        <f>작성용!D92</f>
        <v>비에프하트투자목적회사</v>
      </c>
      <c r="H95" s="266">
        <f>작성용!E92</f>
        <v>1101118176996</v>
      </c>
      <c r="I95" s="253" t="str">
        <f>작성용!F92</f>
        <v>A05</v>
      </c>
      <c r="J95" s="253">
        <f>작성용!G92</f>
        <v>0</v>
      </c>
      <c r="K95" s="253" t="str">
        <f>작성용!H92</f>
        <v>-</v>
      </c>
      <c r="L95" s="253" t="str">
        <f>작성용!N92</f>
        <v>분기</v>
      </c>
      <c r="M95" s="265" t="str">
        <f>작성용!U92</f>
        <v>2024.09.30</v>
      </c>
      <c r="N95" s="265">
        <f>작성용!V92</f>
        <v>45609</v>
      </c>
      <c r="O95" s="265">
        <f>작성용!W92</f>
        <v>45611</v>
      </c>
      <c r="P95" s="265" t="str">
        <f>작성용!X92</f>
        <v>-</v>
      </c>
      <c r="Q95" s="274" t="str">
        <f>작성용!AD92</f>
        <v>이현승</v>
      </c>
      <c r="R95" s="267">
        <f>작성용!AE92</f>
        <v>0</v>
      </c>
      <c r="S95" s="253" t="str">
        <f>작성용!AF92</f>
        <v>정은채</v>
      </c>
      <c r="T95" s="268" t="str">
        <f>작성용!AG92</f>
        <v>백형진</v>
      </c>
      <c r="U95" s="268" t="str">
        <f>작성용!AH92</f>
        <v>백형진</v>
      </c>
      <c r="V95" s="252">
        <f>작성용!AA92</f>
        <v>202411</v>
      </c>
      <c r="W95" s="253" t="str">
        <f>작성용!AC92</f>
        <v>[Y]금융기관</v>
      </c>
      <c r="X95" s="253" t="str">
        <f>작성용!O92</f>
        <v xml:space="preserve">주소영과장 </v>
      </c>
      <c r="Y95" s="253" t="str">
        <f>작성용!P92</f>
        <v xml:space="preserve">02-3496-6616 </v>
      </c>
      <c r="Z95" s="253" t="str">
        <f>작성용!Q92</f>
        <v xml:space="preserve">syju@stonebridge.co.kr </v>
      </c>
      <c r="AA95" s="252" t="str">
        <f>작성용!AJ92</f>
        <v>회계반영</v>
      </c>
      <c r="AB95" s="252">
        <f>작성용!AB92</f>
        <v>2</v>
      </c>
    </row>
    <row r="96" spans="1:28" s="12" customFormat="1" ht="16.5" customHeight="1" x14ac:dyDescent="0.3">
      <c r="A96" s="54">
        <f>작성용!AL93</f>
        <v>92</v>
      </c>
      <c r="B96" s="264" t="str">
        <f>작성용!AI93</f>
        <v>-</v>
      </c>
      <c r="C96" s="252" t="str">
        <f>작성용!AK93</f>
        <v>개별종목</v>
      </c>
      <c r="D96" s="265">
        <f>작성용!T93</f>
        <v>45554</v>
      </c>
      <c r="E96" s="253" t="str">
        <f>작성용!B93</f>
        <v>스톤브릿지캐피탈</v>
      </c>
      <c r="F96" s="253" t="str">
        <f>작성용!C93</f>
        <v>재평가</v>
      </c>
      <c r="G96" s="253" t="str">
        <f>작성용!D93</f>
        <v>비에프하트투자목적회사</v>
      </c>
      <c r="H96" s="266">
        <f>작성용!E93</f>
        <v>1101118176996</v>
      </c>
      <c r="I96" s="253" t="str">
        <f>작성용!F93</f>
        <v>A06</v>
      </c>
      <c r="J96" s="253">
        <f>작성용!G93</f>
        <v>0</v>
      </c>
      <c r="K96" s="253" t="str">
        <f>작성용!H93</f>
        <v>-</v>
      </c>
      <c r="L96" s="253" t="str">
        <f>작성용!N93</f>
        <v>분기</v>
      </c>
      <c r="M96" s="265" t="str">
        <f>작성용!U93</f>
        <v>2024.09.30</v>
      </c>
      <c r="N96" s="265">
        <f>작성용!V93</f>
        <v>45609</v>
      </c>
      <c r="O96" s="265">
        <f>작성용!W93</f>
        <v>45611</v>
      </c>
      <c r="P96" s="265" t="str">
        <f>작성용!X93</f>
        <v>-</v>
      </c>
      <c r="Q96" s="274" t="str">
        <f>작성용!AD93</f>
        <v>이현승</v>
      </c>
      <c r="R96" s="267">
        <f>작성용!AE93</f>
        <v>0</v>
      </c>
      <c r="S96" s="253" t="str">
        <f>작성용!AF93</f>
        <v>정은채</v>
      </c>
      <c r="T96" s="268" t="str">
        <f>작성용!AG93</f>
        <v>백형진</v>
      </c>
      <c r="U96" s="268" t="str">
        <f>작성용!AH93</f>
        <v>백형진</v>
      </c>
      <c r="V96" s="252">
        <f>작성용!AA93</f>
        <v>202411</v>
      </c>
      <c r="W96" s="253" t="str">
        <f>작성용!AC93</f>
        <v>[Y]금융기관</v>
      </c>
      <c r="X96" s="253" t="str">
        <f>작성용!O93</f>
        <v xml:space="preserve">주소영과장 </v>
      </c>
      <c r="Y96" s="253" t="str">
        <f>작성용!P93</f>
        <v xml:space="preserve">02-3496-6616 </v>
      </c>
      <c r="Z96" s="253" t="str">
        <f>작성용!Q93</f>
        <v xml:space="preserve">syju@stonebridge.co.kr </v>
      </c>
      <c r="AA96" s="252" t="str">
        <f>작성용!AJ93</f>
        <v>회계반영</v>
      </c>
      <c r="AB96" s="252">
        <f>작성용!AB93</f>
        <v>2</v>
      </c>
    </row>
    <row r="97" spans="1:28" s="12" customFormat="1" ht="16.5"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customHeight="1" x14ac:dyDescent="0.3">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f>작성용!V95</f>
        <v>45609</v>
      </c>
      <c r="O98" s="57">
        <f>작성용!W95</f>
        <v>45611</v>
      </c>
      <c r="P98" s="57" t="str">
        <f>작성용!X95</f>
        <v>-</v>
      </c>
      <c r="Q98" s="58" t="str">
        <f>작성용!AD95</f>
        <v>채동우</v>
      </c>
      <c r="R98" s="60">
        <f>작성용!AE95</f>
        <v>1</v>
      </c>
      <c r="S98" s="58" t="str">
        <f>작성용!AF95</f>
        <v>채동우</v>
      </c>
      <c r="T98" s="61" t="str">
        <f>작성용!AG95</f>
        <v>백형진</v>
      </c>
      <c r="U98" s="61" t="str">
        <f>작성용!AH95</f>
        <v>백형진</v>
      </c>
      <c r="V98" s="56">
        <f>작성용!AA95</f>
        <v>202411</v>
      </c>
      <c r="W98" s="58" t="str">
        <f>작성용!AC95</f>
        <v>[Y]금융기관</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customHeight="1" x14ac:dyDescent="0.3">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0</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customHeight="1" x14ac:dyDescent="0.3">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조현우</v>
      </c>
      <c r="U135" s="61" t="str">
        <f>작성용!AH132</f>
        <v>조현우</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customHeight="1" x14ac:dyDescent="0.3">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조현우</v>
      </c>
      <c r="U136" s="61" t="str">
        <f>작성용!AH133</f>
        <v>조현우</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customHeight="1" x14ac:dyDescent="0.3">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조현우</v>
      </c>
      <c r="U137" s="61" t="str">
        <f>작성용!AH134</f>
        <v>조현우</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customHeight="1" x14ac:dyDescent="0.3">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조현우</v>
      </c>
      <c r="R138" s="60">
        <f>작성용!AE135</f>
        <v>1</v>
      </c>
      <c r="S138" s="58" t="str">
        <f>작성용!AF135</f>
        <v>조현우</v>
      </c>
      <c r="T138" s="61" t="str">
        <f>작성용!AG135</f>
        <v>조현우</v>
      </c>
      <c r="U138" s="61" t="str">
        <f>작성용!AH135</f>
        <v>조현우</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customHeight="1" x14ac:dyDescent="0.3">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customHeight="1" x14ac:dyDescent="0.3">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f>작성용!V167</f>
        <v>45610</v>
      </c>
      <c r="O170" s="57">
        <f>작성용!W167</f>
        <v>45614</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customHeight="1" x14ac:dyDescent="0.3">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customHeight="1" x14ac:dyDescent="0.3">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customHeight="1" x14ac:dyDescent="0.3">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customHeight="1" x14ac:dyDescent="0.3">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customHeight="1" x14ac:dyDescent="0.3">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f>작성용!V214</f>
        <v>45604</v>
      </c>
      <c r="O217" s="57">
        <f>작성용!W214</f>
        <v>45610</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f>작성용!AA214</f>
        <v>202411</v>
      </c>
      <c r="W217" s="58" t="str">
        <f>작성용!AC214</f>
        <v>[Y]금융기관</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customHeight="1" x14ac:dyDescent="0.3">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customHeight="1" x14ac:dyDescent="0.3">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customHeight="1" x14ac:dyDescent="0.3">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customHeight="1" x14ac:dyDescent="0.3">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customHeight="1" x14ac:dyDescent="0.3">
      <c r="A273" s="54">
        <f>작성용!AL270</f>
        <v>269</v>
      </c>
      <c r="B273" s="55" t="str">
        <f>작성용!AI270</f>
        <v>별첨보고서</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t="str">
        <f>작성용!V270</f>
        <v>평가철회</v>
      </c>
      <c r="O273" s="57" t="str">
        <f>작성용!W270</f>
        <v>평가철회</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t="str">
        <f>작성용!AA270</f>
        <v>평가철회</v>
      </c>
      <c r="W273" s="58" t="str">
        <f>작성용!AC270</f>
        <v>평가철회</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customHeight="1" x14ac:dyDescent="0.3">
      <c r="A279" s="54">
        <f>작성용!AL276</f>
        <v>275</v>
      </c>
      <c r="B279" s="55" t="str">
        <f>작성용!AI276</f>
        <v>별첨보고서</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t="str">
        <f>작성용!V276</f>
        <v>평가철회</v>
      </c>
      <c r="O279" s="57" t="str">
        <f>작성용!W276</f>
        <v>평가철회</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t="str">
        <f>작성용!AA276</f>
        <v>평가철회</v>
      </c>
      <c r="W279" s="58" t="str">
        <f>작성용!AC276</f>
        <v>평가철회</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customHeight="1" x14ac:dyDescent="0.3">
      <c r="A283" s="54">
        <f>작성용!AL280</f>
        <v>279</v>
      </c>
      <c r="B283" s="55" t="str">
        <f>작성용!AI280</f>
        <v>별첨보고서</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t="str">
        <f>작성용!V280</f>
        <v>평가철회</v>
      </c>
      <c r="O283" s="57" t="str">
        <f>작성용!W280</f>
        <v>평가철회</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t="str">
        <f>작성용!AA280</f>
        <v>평가철회</v>
      </c>
      <c r="W283" s="58" t="str">
        <f>작성용!AC280</f>
        <v>평가철회</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customHeight="1" x14ac:dyDescent="0.3">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A04</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customHeight="1" x14ac:dyDescent="0.3">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customHeight="1" x14ac:dyDescent="0.3">
      <c r="A289" s="54">
        <f>작성용!AL286</f>
        <v>285</v>
      </c>
      <c r="B289" s="55" t="str">
        <f>작성용!AI286</f>
        <v>별첨보고서</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t="str">
        <f>작성용!V286</f>
        <v>평가철회</v>
      </c>
      <c r="O289" s="57" t="str">
        <f>작성용!W286</f>
        <v>평가철회</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t="str">
        <f>작성용!AA286</f>
        <v>평가철회</v>
      </c>
      <c r="W289" s="58" t="str">
        <f>작성용!AC286</f>
        <v>평가철회</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customHeight="1" x14ac:dyDescent="0.3">
      <c r="A292" s="54">
        <f>작성용!AL289</f>
        <v>288</v>
      </c>
      <c r="B292" s="55" t="str">
        <f>작성용!AI289</f>
        <v>별첨보고서</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t="str">
        <f>작성용!V289</f>
        <v>평가철회</v>
      </c>
      <c r="O292" s="57" t="str">
        <f>작성용!W289</f>
        <v>평가철회</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t="str">
        <f>작성용!AA289</f>
        <v>평가철회</v>
      </c>
      <c r="W292" s="58" t="str">
        <f>작성용!AC289</f>
        <v>평가철회</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customHeight="1" x14ac:dyDescent="0.3">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A01</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v>
      </c>
      <c r="U300" s="61" t="str">
        <f>작성용!AH297</f>
        <v>-</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[Y]금융기관</v>
      </c>
      <c r="X301" s="58">
        <f>작성용!O298</f>
        <v>0</v>
      </c>
      <c r="Y301" s="58">
        <f>작성용!P298</f>
        <v>0</v>
      </c>
      <c r="Z301" s="58">
        <f>작성용!Q298</f>
        <v>0</v>
      </c>
      <c r="AA301" s="56" t="str">
        <f>작성용!AJ298</f>
        <v>-</v>
      </c>
      <c r="AB301" s="56">
        <f>작성용!AB298</f>
        <v>0</v>
      </c>
    </row>
    <row r="302" spans="1:28" s="12" customFormat="1" ht="16.5"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customHeight="1" x14ac:dyDescent="0.3">
      <c r="A317" s="54">
        <f>작성용!AL314</f>
        <v>313</v>
      </c>
      <c r="B317" s="55" t="str">
        <f>작성용!AI314</f>
        <v>-</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45607</v>
      </c>
      <c r="O317" s="57">
        <f>작성용!W314</f>
        <v>45609</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customHeight="1" x14ac:dyDescent="0.3">
      <c r="A318" s="54">
        <f>작성용!AL315</f>
        <v>314</v>
      </c>
      <c r="B318" s="55" t="str">
        <f>작성용!AI315</f>
        <v>-</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45607</v>
      </c>
      <c r="O318" s="57">
        <f>작성용!W315</f>
        <v>45609</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customHeight="1" x14ac:dyDescent="0.3">
      <c r="A319" s="54">
        <f>작성용!AL316</f>
        <v>315</v>
      </c>
      <c r="B319" s="55" t="str">
        <f>작성용!AI316</f>
        <v>-</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45607</v>
      </c>
      <c r="O319" s="57">
        <f>작성용!W316</f>
        <v>45609</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customHeight="1" x14ac:dyDescent="0.3">
      <c r="A320" s="54">
        <f>작성용!AL317</f>
        <v>316</v>
      </c>
      <c r="B320" s="55" t="str">
        <f>작성용!AI317</f>
        <v>-</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45607</v>
      </c>
      <c r="O320" s="57">
        <f>작성용!W317</f>
        <v>45609</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customHeight="1" x14ac:dyDescent="0.3">
      <c r="A321" s="54">
        <f>작성용!AL318</f>
        <v>317</v>
      </c>
      <c r="B321" s="55" t="str">
        <f>작성용!AI318</f>
        <v>-</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45607</v>
      </c>
      <c r="O321" s="57">
        <f>작성용!W318</f>
        <v>45609</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customHeight="1" x14ac:dyDescent="0.3">
      <c r="A322" s="54">
        <f>작성용!AL319</f>
        <v>318</v>
      </c>
      <c r="B322" s="55" t="str">
        <f>작성용!AI319</f>
        <v>-</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45607</v>
      </c>
      <c r="O322" s="57">
        <f>작성용!W319</f>
        <v>45609</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customHeight="1" x14ac:dyDescent="0.3">
      <c r="A323" s="54">
        <f>작성용!AL320</f>
        <v>319</v>
      </c>
      <c r="B323" s="55" t="str">
        <f>작성용!AI320</f>
        <v>-</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45607</v>
      </c>
      <c r="O323" s="57">
        <f>작성용!W320</f>
        <v>45609</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customHeight="1" x14ac:dyDescent="0.3">
      <c r="A324" s="54">
        <f>작성용!AL321</f>
        <v>320</v>
      </c>
      <c r="B324" s="55" t="str">
        <f>작성용!AI321</f>
        <v>-</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45607</v>
      </c>
      <c r="O324" s="57">
        <f>작성용!W321</f>
        <v>45609</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customHeight="1" x14ac:dyDescent="0.3">
      <c r="A325" s="54">
        <f>작성용!AL322</f>
        <v>321</v>
      </c>
      <c r="B325" s="55" t="str">
        <f>작성용!AI322</f>
        <v>-</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45607</v>
      </c>
      <c r="O325" s="57">
        <f>작성용!W322</f>
        <v>45609</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customHeight="1" x14ac:dyDescent="0.3">
      <c r="A326" s="54">
        <f>작성용!AL323</f>
        <v>322</v>
      </c>
      <c r="B326" s="55" t="str">
        <f>작성용!AI323</f>
        <v>-</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45607</v>
      </c>
      <c r="O326" s="57">
        <f>작성용!W323</f>
        <v>45609</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customHeight="1" x14ac:dyDescent="0.3">
      <c r="A327" s="54">
        <f>작성용!AL324</f>
        <v>323</v>
      </c>
      <c r="B327" s="55" t="str">
        <f>작성용!AI324</f>
        <v>-</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45607</v>
      </c>
      <c r="O327" s="57">
        <f>작성용!W324</f>
        <v>45609</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customHeight="1" x14ac:dyDescent="0.3">
      <c r="A328" s="54">
        <f>작성용!AL325</f>
        <v>324</v>
      </c>
      <c r="B328" s="55" t="str">
        <f>작성용!AI325</f>
        <v>-</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45607</v>
      </c>
      <c r="O328" s="57">
        <f>작성용!W325</f>
        <v>45609</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customHeight="1" x14ac:dyDescent="0.3">
      <c r="A329" s="54">
        <f>작성용!AL326</f>
        <v>325</v>
      </c>
      <c r="B329" s="55" t="str">
        <f>작성용!AI326</f>
        <v>-</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45607</v>
      </c>
      <c r="O329" s="57">
        <f>작성용!W326</f>
        <v>45609</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customHeight="1" x14ac:dyDescent="0.3">
      <c r="A330" s="54">
        <f>작성용!AL327</f>
        <v>326</v>
      </c>
      <c r="B330" s="55" t="str">
        <f>작성용!AI327</f>
        <v>-</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45607</v>
      </c>
      <c r="O330" s="57">
        <f>작성용!W327</f>
        <v>45609</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customHeight="1" x14ac:dyDescent="0.3">
      <c r="A331" s="54">
        <f>작성용!AL328</f>
        <v>327</v>
      </c>
      <c r="B331" s="55" t="str">
        <f>작성용!AI328</f>
        <v>-</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45607</v>
      </c>
      <c r="O331" s="57">
        <f>작성용!W328</f>
        <v>45609</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customHeight="1" x14ac:dyDescent="0.3">
      <c r="A332" s="54">
        <f>작성용!AL329</f>
        <v>328</v>
      </c>
      <c r="B332" s="55" t="str">
        <f>작성용!AI329</f>
        <v>-</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45607</v>
      </c>
      <c r="O332" s="57">
        <f>작성용!W329</f>
        <v>45609</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customHeight="1" x14ac:dyDescent="0.3">
      <c r="A333" s="54">
        <f>작성용!AL330</f>
        <v>329</v>
      </c>
      <c r="B333" s="55" t="str">
        <f>작성용!AI330</f>
        <v>-</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45607</v>
      </c>
      <c r="O333" s="57">
        <f>작성용!W330</f>
        <v>45609</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customHeight="1" x14ac:dyDescent="0.3">
      <c r="A334" s="54">
        <f>작성용!AL331</f>
        <v>330</v>
      </c>
      <c r="B334" s="55" t="str">
        <f>작성용!AI331</f>
        <v>-</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45607</v>
      </c>
      <c r="O334" s="57">
        <f>작성용!W331</f>
        <v>45609</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customHeight="1" x14ac:dyDescent="0.3">
      <c r="A335" s="54">
        <f>작성용!AL332</f>
        <v>331</v>
      </c>
      <c r="B335" s="55" t="str">
        <f>작성용!AI332</f>
        <v>-</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45607</v>
      </c>
      <c r="O335" s="57">
        <f>작성용!W332</f>
        <v>45609</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customHeight="1" x14ac:dyDescent="0.3">
      <c r="A336" s="54">
        <f>작성용!AL333</f>
        <v>332</v>
      </c>
      <c r="B336" s="55" t="str">
        <f>작성용!AI333</f>
        <v>-</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45607</v>
      </c>
      <c r="O336" s="57">
        <f>작성용!W333</f>
        <v>45609</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customHeight="1" x14ac:dyDescent="0.3">
      <c r="A337" s="54">
        <f>작성용!AL334</f>
        <v>333</v>
      </c>
      <c r="B337" s="55" t="str">
        <f>작성용!AI334</f>
        <v>-</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45607</v>
      </c>
      <c r="O337" s="57">
        <f>작성용!W334</f>
        <v>45609</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customHeight="1" x14ac:dyDescent="0.3">
      <c r="A338" s="54">
        <f>작성용!AL335</f>
        <v>334</v>
      </c>
      <c r="B338" s="55" t="str">
        <f>작성용!AI335</f>
        <v>-</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45607</v>
      </c>
      <c r="O338" s="57">
        <f>작성용!W335</f>
        <v>45609</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customHeight="1" x14ac:dyDescent="0.3">
      <c r="A339" s="54">
        <f>작성용!AL336</f>
        <v>335</v>
      </c>
      <c r="B339" s="55" t="str">
        <f>작성용!AI336</f>
        <v>-</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45607</v>
      </c>
      <c r="O339" s="57">
        <f>작성용!W336</f>
        <v>45609</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customHeight="1" x14ac:dyDescent="0.3">
      <c r="A340" s="54">
        <f>작성용!AL337</f>
        <v>336</v>
      </c>
      <c r="B340" s="55" t="str">
        <f>작성용!AI337</f>
        <v>-</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45607</v>
      </c>
      <c r="O340" s="57">
        <f>작성용!W337</f>
        <v>45609</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customHeight="1" x14ac:dyDescent="0.3">
      <c r="A341" s="54">
        <f>작성용!AL338</f>
        <v>337</v>
      </c>
      <c r="B341" s="55" t="str">
        <f>작성용!AI338</f>
        <v>-</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45607</v>
      </c>
      <c r="O341" s="57">
        <f>작성용!W338</f>
        <v>45609</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customHeight="1" x14ac:dyDescent="0.3">
      <c r="A342" s="54">
        <f>작성용!AL339</f>
        <v>338</v>
      </c>
      <c r="B342" s="55" t="str">
        <f>작성용!AI339</f>
        <v>-</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45607</v>
      </c>
      <c r="O342" s="57">
        <f>작성용!W339</f>
        <v>45609</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customHeight="1" x14ac:dyDescent="0.3">
      <c r="A343" s="54">
        <f>작성용!AL340</f>
        <v>339</v>
      </c>
      <c r="B343" s="55" t="str">
        <f>작성용!AI340</f>
        <v>-</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45607</v>
      </c>
      <c r="O343" s="57">
        <f>작성용!W340</f>
        <v>45609</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customHeight="1" x14ac:dyDescent="0.3">
      <c r="A344" s="54">
        <f>작성용!AL341</f>
        <v>340</v>
      </c>
      <c r="B344" s="55" t="str">
        <f>작성용!AI341</f>
        <v>-</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45607</v>
      </c>
      <c r="O344" s="57">
        <f>작성용!W341</f>
        <v>45609</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customHeight="1" x14ac:dyDescent="0.3">
      <c r="A345" s="54">
        <f>작성용!AL342</f>
        <v>341</v>
      </c>
      <c r="B345" s="55" t="str">
        <f>작성용!AI342</f>
        <v>-</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45607</v>
      </c>
      <c r="O345" s="57">
        <f>작성용!W342</f>
        <v>45609</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customHeight="1" x14ac:dyDescent="0.3">
      <c r="A346" s="54">
        <f>작성용!AL343</f>
        <v>342</v>
      </c>
      <c r="B346" s="55" t="str">
        <f>작성용!AI343</f>
        <v>-</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45607</v>
      </c>
      <c r="O346" s="57">
        <f>작성용!W343</f>
        <v>45609</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customHeight="1" x14ac:dyDescent="0.3">
      <c r="A347" s="54">
        <f>작성용!AL344</f>
        <v>343</v>
      </c>
      <c r="B347" s="55" t="str">
        <f>작성용!AI344</f>
        <v>-</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45607</v>
      </c>
      <c r="O347" s="57">
        <f>작성용!W344</f>
        <v>45609</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customHeight="1" x14ac:dyDescent="0.3">
      <c r="A348" s="54">
        <f>작성용!AL345</f>
        <v>344</v>
      </c>
      <c r="B348" s="55" t="str">
        <f>작성용!AI345</f>
        <v>-</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45607</v>
      </c>
      <c r="O348" s="57">
        <f>작성용!W345</f>
        <v>45609</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customHeight="1" x14ac:dyDescent="0.3">
      <c r="A349" s="54">
        <f>작성용!AL346</f>
        <v>345</v>
      </c>
      <c r="B349" s="55" t="str">
        <f>작성용!AI346</f>
        <v>-</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45607</v>
      </c>
      <c r="O349" s="57">
        <f>작성용!W346</f>
        <v>45609</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customHeight="1" x14ac:dyDescent="0.3">
      <c r="A350" s="54">
        <f>작성용!AL347</f>
        <v>346</v>
      </c>
      <c r="B350" s="55" t="str">
        <f>작성용!AI347</f>
        <v>-</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45607</v>
      </c>
      <c r="O350" s="57">
        <f>작성용!W347</f>
        <v>45609</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customHeight="1" x14ac:dyDescent="0.3">
      <c r="A351" s="54">
        <f>작성용!AL348</f>
        <v>347</v>
      </c>
      <c r="B351" s="55" t="str">
        <f>작성용!AI348</f>
        <v>-</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45607</v>
      </c>
      <c r="O351" s="57">
        <f>작성용!W348</f>
        <v>45609</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customHeight="1" x14ac:dyDescent="0.3">
      <c r="A352" s="54">
        <f>작성용!AL349</f>
        <v>348</v>
      </c>
      <c r="B352" s="55" t="str">
        <f>작성용!AI349</f>
        <v>-</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45607</v>
      </c>
      <c r="O352" s="57">
        <f>작성용!W349</f>
        <v>45609</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customHeight="1" x14ac:dyDescent="0.3">
      <c r="A353" s="54">
        <f>작성용!AL350</f>
        <v>349</v>
      </c>
      <c r="B353" s="55" t="str">
        <f>작성용!AI350</f>
        <v>-</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45607</v>
      </c>
      <c r="O353" s="57">
        <f>작성용!W350</f>
        <v>45609</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customHeight="1" x14ac:dyDescent="0.3">
      <c r="A354" s="54">
        <f>작성용!AL351</f>
        <v>350</v>
      </c>
      <c r="B354" s="55" t="str">
        <f>작성용!AI351</f>
        <v>-</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45607</v>
      </c>
      <c r="O354" s="57">
        <f>작성용!W351</f>
        <v>45609</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customHeight="1" x14ac:dyDescent="0.3">
      <c r="A355" s="54">
        <f>작성용!AL352</f>
        <v>351</v>
      </c>
      <c r="B355" s="55" t="str">
        <f>작성용!AI352</f>
        <v>-</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45607</v>
      </c>
      <c r="O355" s="57">
        <f>작성용!W352</f>
        <v>45609</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customHeight="1" x14ac:dyDescent="0.3">
      <c r="A356" s="54">
        <f>작성용!AL353</f>
        <v>352</v>
      </c>
      <c r="B356" s="55" t="str">
        <f>작성용!AI353</f>
        <v>-</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45607</v>
      </c>
      <c r="O356" s="57">
        <f>작성용!W353</f>
        <v>45609</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customHeight="1" x14ac:dyDescent="0.3">
      <c r="A357" s="54">
        <f>작성용!AL354</f>
        <v>353</v>
      </c>
      <c r="B357" s="55" t="str">
        <f>작성용!AI354</f>
        <v>-</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45607</v>
      </c>
      <c r="O357" s="57">
        <f>작성용!W354</f>
        <v>45609</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customHeight="1" x14ac:dyDescent="0.3">
      <c r="A358" s="54">
        <f>작성용!AL355</f>
        <v>354</v>
      </c>
      <c r="B358" s="55" t="str">
        <f>작성용!AI355</f>
        <v>-</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f>작성용!V355</f>
        <v>45607</v>
      </c>
      <c r="O358" s="57">
        <f>작성용!W355</f>
        <v>45609</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f>작성용!AA355</f>
        <v>202411</v>
      </c>
      <c r="W358" s="58" t="str">
        <f>작성용!AC355</f>
        <v>[Y]금융기관</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customHeight="1" x14ac:dyDescent="0.3">
      <c r="A359" s="54">
        <f>작성용!AL356</f>
        <v>355</v>
      </c>
      <c r="B359" s="55" t="str">
        <f>작성용!AI356</f>
        <v>-</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45607</v>
      </c>
      <c r="O359" s="57">
        <f>작성용!W356</f>
        <v>45609</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customHeight="1" x14ac:dyDescent="0.3">
      <c r="A360" s="54">
        <f>작성용!AL357</f>
        <v>356</v>
      </c>
      <c r="B360" s="55" t="str">
        <f>작성용!AI357</f>
        <v>-</v>
      </c>
      <c r="C360" s="56" t="str">
        <f>작성용!AK357</f>
        <v>개별종목</v>
      </c>
      <c r="D360" s="57">
        <f>작성용!T357</f>
        <v>45575</v>
      </c>
      <c r="E360" s="58" t="str">
        <f>작성용!B357</f>
        <v>아주아이비투자</v>
      </c>
      <c r="F360" s="58" t="str">
        <f>작성용!C357</f>
        <v>신규</v>
      </c>
      <c r="G360" s="58" t="str">
        <f>작성용!D357</f>
        <v>Primemas Inc.</v>
      </c>
      <c r="H360" s="59" t="str">
        <f>작성용!E357</f>
        <v>KBP2023090020</v>
      </c>
      <c r="I360" s="58" t="str">
        <f>작성용!F357</f>
        <v>A05</v>
      </c>
      <c r="J360" s="58">
        <f>작성용!G357</f>
        <v>0</v>
      </c>
      <c r="K360" s="58" t="str">
        <f>작성용!H357</f>
        <v>-</v>
      </c>
      <c r="L360" s="58" t="str">
        <f>작성용!N357</f>
        <v>년</v>
      </c>
      <c r="M360" s="57" t="str">
        <f>작성용!U357</f>
        <v>2024.09.30</v>
      </c>
      <c r="N360" s="57">
        <f>작성용!V357</f>
        <v>45607</v>
      </c>
      <c r="O360" s="57">
        <f>작성용!W357</f>
        <v>45609</v>
      </c>
      <c r="P360" s="57" t="str">
        <f>작성용!X357</f>
        <v>-</v>
      </c>
      <c r="Q360" s="58" t="str">
        <f>작성용!AD357</f>
        <v>채동우</v>
      </c>
      <c r="R360" s="60">
        <f>작성용!AE357</f>
        <v>1</v>
      </c>
      <c r="S360" s="58" t="str">
        <f>작성용!AF357</f>
        <v>채동우</v>
      </c>
      <c r="T360" s="61" t="str">
        <f>작성용!AG357</f>
        <v>오수현</v>
      </c>
      <c r="U360" s="61" t="str">
        <f>작성용!AH357</f>
        <v>오수현</v>
      </c>
      <c r="V360" s="56">
        <f>작성용!AA357</f>
        <v>202411</v>
      </c>
      <c r="W360" s="58" t="str">
        <f>작성용!AC357</f>
        <v>[Y]금융기관</v>
      </c>
      <c r="X360" s="58" t="str">
        <f>작성용!O357</f>
        <v>유수지매니저</v>
      </c>
      <c r="Y360" s="58" t="str">
        <f>작성용!P357</f>
        <v>02-3451-9251</v>
      </c>
      <c r="Z360" s="58" t="str">
        <f>작성용!Q357</f>
        <v>sjyou@ajuib.co.kr</v>
      </c>
      <c r="AA360" s="56" t="str">
        <f>작성용!AJ357</f>
        <v>재무보고목적</v>
      </c>
      <c r="AB360" s="56">
        <f>작성용!AB357</f>
        <v>0</v>
      </c>
    </row>
    <row r="361" spans="1:28" s="12" customFormat="1" ht="16.5" customHeight="1" x14ac:dyDescent="0.3">
      <c r="A361" s="54">
        <f>작성용!AL358</f>
        <v>357</v>
      </c>
      <c r="B361" s="55" t="str">
        <f>작성용!AI358</f>
        <v>-</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45607</v>
      </c>
      <c r="O361" s="57">
        <f>작성용!W358</f>
        <v>45609</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customHeight="1" x14ac:dyDescent="0.3">
      <c r="A362" s="54">
        <f>작성용!AL359</f>
        <v>358</v>
      </c>
      <c r="B362" s="55" t="str">
        <f>작성용!AI359</f>
        <v>-</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45607</v>
      </c>
      <c r="O362" s="57">
        <f>작성용!W359</f>
        <v>45609</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customHeight="1" x14ac:dyDescent="0.3">
      <c r="A363" s="54">
        <f>작성용!AL360</f>
        <v>359</v>
      </c>
      <c r="B363" s="55" t="str">
        <f>작성용!AI360</f>
        <v>-</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45607</v>
      </c>
      <c r="O363" s="57">
        <f>작성용!W360</f>
        <v>45609</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customHeight="1" x14ac:dyDescent="0.3">
      <c r="A364" s="54">
        <f>작성용!AL361</f>
        <v>360</v>
      </c>
      <c r="B364" s="55" t="str">
        <f>작성용!AI361</f>
        <v>-</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45607</v>
      </c>
      <c r="O364" s="57">
        <f>작성용!W361</f>
        <v>45609</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customHeight="1" x14ac:dyDescent="0.3">
      <c r="A365" s="54">
        <f>작성용!AL362</f>
        <v>361</v>
      </c>
      <c r="B365" s="55" t="str">
        <f>작성용!AI362</f>
        <v>-</v>
      </c>
      <c r="C365" s="56" t="str">
        <f>작성용!AK362</f>
        <v>개별종목</v>
      </c>
      <c r="D365" s="57">
        <f>작성용!T362</f>
        <v>45575</v>
      </c>
      <c r="E365" s="58" t="str">
        <f>작성용!B362</f>
        <v>아주아이비투자</v>
      </c>
      <c r="F365" s="58" t="str">
        <f>작성용!C362</f>
        <v>신규</v>
      </c>
      <c r="G365" s="58" t="str">
        <f>작성용!D362</f>
        <v>에코디엠랩</v>
      </c>
      <c r="H365" s="59">
        <f>작성용!E362</f>
        <v>1511110047732</v>
      </c>
      <c r="I365" s="58" t="str">
        <f>작성용!F362</f>
        <v>A07</v>
      </c>
      <c r="J365" s="58">
        <f>작성용!G362</f>
        <v>1</v>
      </c>
      <c r="K365" s="58" t="str">
        <f>작성용!H362</f>
        <v>-</v>
      </c>
      <c r="L365" s="58" t="str">
        <f>작성용!N362</f>
        <v>년</v>
      </c>
      <c r="M365" s="57" t="str">
        <f>작성용!U362</f>
        <v>2024.09.30</v>
      </c>
      <c r="N365" s="57">
        <f>작성용!V362</f>
        <v>45607</v>
      </c>
      <c r="O365" s="57">
        <f>작성용!W362</f>
        <v>45609</v>
      </c>
      <c r="P365" s="57" t="str">
        <f>작성용!X362</f>
        <v>-</v>
      </c>
      <c r="Q365" s="58" t="str">
        <f>작성용!AD362</f>
        <v>김수현</v>
      </c>
      <c r="R365" s="60">
        <f>작성용!AE362</f>
        <v>1</v>
      </c>
      <c r="S365" s="58" t="str">
        <f>작성용!AF362</f>
        <v>김수현</v>
      </c>
      <c r="T365" s="61" t="str">
        <f>작성용!AG362</f>
        <v>오수현</v>
      </c>
      <c r="U365" s="61" t="str">
        <f>작성용!AH362</f>
        <v>오수현</v>
      </c>
      <c r="V365" s="56">
        <f>작성용!AA362</f>
        <v>202411</v>
      </c>
      <c r="W365" s="58" t="str">
        <f>작성용!AC362</f>
        <v>[Y]금융기관</v>
      </c>
      <c r="X365" s="58" t="str">
        <f>작성용!O362</f>
        <v>유수지매니저</v>
      </c>
      <c r="Y365" s="58" t="str">
        <f>작성용!P362</f>
        <v>02-3451-9251</v>
      </c>
      <c r="Z365" s="58" t="str">
        <f>작성용!Q362</f>
        <v>sjyou@ajuib.co.kr</v>
      </c>
      <c r="AA365" s="56" t="str">
        <f>작성용!AJ362</f>
        <v>재무보고목적</v>
      </c>
      <c r="AB365" s="56">
        <f>작성용!AB362</f>
        <v>0</v>
      </c>
    </row>
    <row r="366" spans="1:28" s="12" customFormat="1" ht="16.5" customHeight="1" x14ac:dyDescent="0.3">
      <c r="A366" s="54">
        <f>작성용!AL363</f>
        <v>362</v>
      </c>
      <c r="B366" s="55" t="str">
        <f>작성용!AI363</f>
        <v>-</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45607</v>
      </c>
      <c r="O366" s="57">
        <f>작성용!W363</f>
        <v>45609</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customHeight="1" x14ac:dyDescent="0.3">
      <c r="A367" s="54">
        <f>작성용!AL364</f>
        <v>363</v>
      </c>
      <c r="B367" s="55" t="str">
        <f>작성용!AI364</f>
        <v>-</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45607</v>
      </c>
      <c r="O367" s="57">
        <f>작성용!W364</f>
        <v>45609</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customHeight="1" x14ac:dyDescent="0.3">
      <c r="A368" s="54">
        <f>작성용!AL365</f>
        <v>364</v>
      </c>
      <c r="B368" s="55" t="str">
        <f>작성용!AI365</f>
        <v>-</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45607</v>
      </c>
      <c r="O368" s="57">
        <f>작성용!W365</f>
        <v>45609</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customHeight="1" x14ac:dyDescent="0.3">
      <c r="A369" s="54">
        <f>작성용!AL366</f>
        <v>365</v>
      </c>
      <c r="B369" s="55" t="str">
        <f>작성용!AI366</f>
        <v>-</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45607</v>
      </c>
      <c r="O369" s="57">
        <f>작성용!W366</f>
        <v>45609</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customHeight="1" x14ac:dyDescent="0.3">
      <c r="A370" s="54">
        <f>작성용!AL367</f>
        <v>366</v>
      </c>
      <c r="B370" s="55" t="str">
        <f>작성용!AI367</f>
        <v>-</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45607</v>
      </c>
      <c r="O370" s="57">
        <f>작성용!W367</f>
        <v>45609</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customHeight="1" x14ac:dyDescent="0.3">
      <c r="A371" s="54">
        <f>작성용!AL368</f>
        <v>367</v>
      </c>
      <c r="B371" s="55" t="str">
        <f>작성용!AI368</f>
        <v>-</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45607</v>
      </c>
      <c r="O371" s="57">
        <f>작성용!W368</f>
        <v>45609</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customHeight="1" x14ac:dyDescent="0.3">
      <c r="A372" s="54">
        <f>작성용!AL369</f>
        <v>368</v>
      </c>
      <c r="B372" s="55" t="str">
        <f>작성용!AI369</f>
        <v>-</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45607</v>
      </c>
      <c r="O372" s="57">
        <f>작성용!W369</f>
        <v>45609</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customHeight="1" x14ac:dyDescent="0.3">
      <c r="A373" s="54">
        <f>작성용!AL370</f>
        <v>369</v>
      </c>
      <c r="B373" s="55" t="str">
        <f>작성용!AI370</f>
        <v>-</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45607</v>
      </c>
      <c r="O373" s="57">
        <f>작성용!W370</f>
        <v>45609</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customHeight="1" x14ac:dyDescent="0.3">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customHeight="1" x14ac:dyDescent="0.3">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customHeight="1" x14ac:dyDescent="0.3">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customHeight="1" x14ac:dyDescent="0.3">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0</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customHeight="1" x14ac:dyDescent="0.3">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customHeight="1" x14ac:dyDescent="0.3">
      <c r="A437" s="54">
        <f>작성용!AL434</f>
        <v>433</v>
      </c>
      <c r="B437" s="55" t="str">
        <f>작성용!AI434</f>
        <v>고려아연 중복공수</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A07</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customHeight="1" x14ac:dyDescent="0.3">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0</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customHeight="1" x14ac:dyDescent="0.3">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0.6</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customHeight="1" x14ac:dyDescent="0.3">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customHeight="1" x14ac:dyDescent="0.3">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customHeight="1" x14ac:dyDescent="0.3">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customHeight="1" x14ac:dyDescent="0.3">
      <c r="A472" s="54">
        <f>작성용!AL469</f>
        <v>468</v>
      </c>
      <c r="B472" s="55" t="str">
        <f>작성용!AI469</f>
        <v>고려아연 중복공수</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[X]일반기업</v>
      </c>
      <c r="X472" s="58">
        <f>작성용!O469</f>
        <v>0</v>
      </c>
      <c r="Y472" s="58">
        <f>작성용!P469</f>
        <v>0</v>
      </c>
      <c r="Z472" s="58">
        <f>작성용!Q469</f>
        <v>0</v>
      </c>
      <c r="AA472" s="56" t="str">
        <f>작성용!AJ469</f>
        <v>-</v>
      </c>
      <c r="AB472" s="56">
        <f>작성용!AB469</f>
        <v>0</v>
      </c>
    </row>
    <row r="473" spans="1:28" s="12" customFormat="1" ht="16.5"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0</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1</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customHeight="1" x14ac:dyDescent="0.3">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customHeight="1" x14ac:dyDescent="0.3">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customHeight="1" x14ac:dyDescent="0.3">
      <c r="A495" s="54">
        <f>작성용!AL492</f>
        <v>491</v>
      </c>
      <c r="B495" s="55" t="str">
        <f>작성용!AI492</f>
        <v>고려아연 중복공수</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0.6</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[X]일반기업</v>
      </c>
      <c r="X496" s="58">
        <f>작성용!O493</f>
        <v>0</v>
      </c>
      <c r="Y496" s="58">
        <f>작성용!P493</f>
        <v>0</v>
      </c>
      <c r="Z496" s="58">
        <f>작성용!Q493</f>
        <v>0</v>
      </c>
      <c r="AA496" s="56" t="str">
        <f>작성용!AJ493</f>
        <v>-</v>
      </c>
      <c r="AB496" s="56">
        <f>작성용!AB493</f>
        <v>0</v>
      </c>
    </row>
    <row r="497" spans="1:28" s="12" customFormat="1" ht="16.5" customHeight="1" x14ac:dyDescent="0.3">
      <c r="A497" s="54">
        <f>작성용!AL494</f>
        <v>493</v>
      </c>
      <c r="B497" s="55" t="str">
        <f>작성용!AI494</f>
        <v>고려아연 중복공수</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customHeight="1" x14ac:dyDescent="0.3">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customHeight="1" x14ac:dyDescent="0.3">
      <c r="A512" s="54">
        <f>작성용!AL509</f>
        <v>508</v>
      </c>
      <c r="B512" s="55" t="str">
        <f>작성용!AI509</f>
        <v>고려아연 중복공수</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customHeight="1" x14ac:dyDescent="0.3">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customHeight="1" x14ac:dyDescent="0.3">
      <c r="A518" s="54">
        <f>작성용!AL515</f>
        <v>514</v>
      </c>
      <c r="B518" s="55" t="str">
        <f>작성용!AI515</f>
        <v>고려아연 중복공수</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customHeight="1" x14ac:dyDescent="0.3">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customHeight="1" x14ac:dyDescent="0.3">
      <c r="A525" s="54">
        <f>작성용!AL522</f>
        <v>521</v>
      </c>
      <c r="B525" s="55" t="str">
        <f>작성용!AI522</f>
        <v>고려아연 중복공수</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customHeight="1" x14ac:dyDescent="0.3">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customHeight="1" x14ac:dyDescent="0.3">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customHeight="1" x14ac:dyDescent="0.3">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customHeight="1" x14ac:dyDescent="0.3">
      <c r="A557" s="54">
        <f>작성용!AL554</f>
        <v>553</v>
      </c>
      <c r="B557" s="55" t="str">
        <f>작성용!AI554</f>
        <v>고려아연 중복공수</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0</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A04</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customHeight="1" x14ac:dyDescent="0.3">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customHeight="1" x14ac:dyDescent="0.3">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customHeight="1" x14ac:dyDescent="0.3">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customHeight="1" x14ac:dyDescent="0.3">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customHeight="1" x14ac:dyDescent="0.3">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v>
      </c>
      <c r="U661" s="61" t="str">
        <f>작성용!AH658</f>
        <v>-</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v>
      </c>
      <c r="U662" s="61" t="str">
        <f>작성용!AH659</f>
        <v>-</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customHeight="1" x14ac:dyDescent="0.3">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customHeight="1" x14ac:dyDescent="0.3">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2</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customHeight="1" x14ac:dyDescent="0.3">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45604</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customHeight="1" x14ac:dyDescent="0.3">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45604</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customHeight="1" x14ac:dyDescent="0.3">
      <c r="A685" s="54">
        <f>작성용!AL682</f>
        <v>681</v>
      </c>
      <c r="B685" s="55" t="str">
        <f>작성용!AI682</f>
        <v>-</v>
      </c>
      <c r="C685" s="56" t="str">
        <f>작성용!AK682</f>
        <v>개별종목</v>
      </c>
      <c r="D685" s="57">
        <f>작성용!T682</f>
        <v>45581</v>
      </c>
      <c r="E685" s="58" t="str">
        <f>작성용!B682</f>
        <v>프리미어파트너스</v>
      </c>
      <c r="F685" s="58" t="str">
        <f>작성용!C682</f>
        <v>재평가</v>
      </c>
      <c r="G685" s="58" t="str">
        <f>작성용!D682</f>
        <v>BCPE Centur Invesments, LP</v>
      </c>
      <c r="H685" s="59" t="str">
        <f>작성용!E682</f>
        <v>KBP2023090029</v>
      </c>
      <c r="I685" s="58" t="str">
        <f>작성용!F682</f>
        <v>A01</v>
      </c>
      <c r="J685" s="58">
        <f>작성용!G682</f>
        <v>0</v>
      </c>
      <c r="K685" s="58" t="str">
        <f>작성용!H682</f>
        <v>-</v>
      </c>
      <c r="L685" s="58" t="str">
        <f>작성용!N682</f>
        <v>년</v>
      </c>
      <c r="M685" s="57" t="str">
        <f>작성용!U682</f>
        <v>2024.09.30</v>
      </c>
      <c r="N685" s="57">
        <f>작성용!V682</f>
        <v>45604</v>
      </c>
      <c r="O685" s="57">
        <f>작성용!W682</f>
        <v>45609</v>
      </c>
      <c r="P685" s="57" t="str">
        <f>작성용!X682</f>
        <v>-</v>
      </c>
      <c r="Q685" s="58" t="str">
        <f>작성용!AD682</f>
        <v>채동우</v>
      </c>
      <c r="R685" s="60">
        <f>작성용!AE682</f>
        <v>1</v>
      </c>
      <c r="S685" s="58" t="str">
        <f>작성용!AF682</f>
        <v>채동우</v>
      </c>
      <c r="T685" s="61" t="str">
        <f>작성용!AG682</f>
        <v>이문수</v>
      </c>
      <c r="U685" s="61" t="str">
        <f>작성용!AH682</f>
        <v>이문수</v>
      </c>
      <c r="V685" s="56">
        <f>작성용!AA682</f>
        <v>202411</v>
      </c>
      <c r="W685" s="58" t="str">
        <f>작성용!AC682</f>
        <v>[Y]금융기관</v>
      </c>
      <c r="X685" s="58" t="str">
        <f>작성용!O682</f>
        <v xml:space="preserve">박은경이사 </v>
      </c>
      <c r="Y685" s="58" t="str">
        <f>작성용!P682</f>
        <v xml:space="preserve">02-564-0131 </v>
      </c>
      <c r="Z685" s="58" t="str">
        <f>작성용!Q682</f>
        <v xml:space="preserve">ekpark@premierpartners.co.kr </v>
      </c>
      <c r="AA685" s="56" t="str">
        <f>작성용!AJ682</f>
        <v>국민연금제출</v>
      </c>
      <c r="AB685" s="56">
        <f>작성용!AB682</f>
        <v>0</v>
      </c>
    </row>
    <row r="686" spans="1:28" s="12" customFormat="1" ht="16.5" customHeight="1" x14ac:dyDescent="0.3">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45604</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customHeight="1" x14ac:dyDescent="0.3">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45604</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customHeight="1" x14ac:dyDescent="0.3">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45604</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customHeight="1" x14ac:dyDescent="0.3">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45604</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customHeight="1" x14ac:dyDescent="0.3">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45604</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customHeight="1" x14ac:dyDescent="0.3">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A01</v>
      </c>
      <c r="J691" s="58">
        <f>작성용!G688</f>
        <v>0</v>
      </c>
      <c r="K691" s="58" t="str">
        <f>작성용!H688</f>
        <v>-</v>
      </c>
      <c r="L691" s="58" t="str">
        <f>작성용!N688</f>
        <v>년</v>
      </c>
      <c r="M691" s="57" t="str">
        <f>작성용!U688</f>
        <v>2024.09.30</v>
      </c>
      <c r="N691" s="57">
        <f>작성용!V688</f>
        <v>45604</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customHeight="1" x14ac:dyDescent="0.3">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45604</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customHeight="1" x14ac:dyDescent="0.3">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customHeight="1" x14ac:dyDescent="0.3">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customHeight="1" x14ac:dyDescent="0.3">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0</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customHeight="1" x14ac:dyDescent="0.3">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customHeight="1" x14ac:dyDescent="0.3">
      <c r="A720" s="54">
        <f>작성용!AL717</f>
        <v>716</v>
      </c>
      <c r="B720" s="264" t="str">
        <f>작성용!AI717</f>
        <v>-</v>
      </c>
      <c r="C720" s="252" t="str">
        <f>작성용!AK717</f>
        <v>개별종목</v>
      </c>
      <c r="D720" s="265">
        <f>작성용!T717</f>
        <v>45581</v>
      </c>
      <c r="E720" s="253" t="str">
        <f>작성용!B717</f>
        <v>KB인베스트먼트</v>
      </c>
      <c r="F720" s="253" t="str">
        <f>작성용!C717</f>
        <v>신규</v>
      </c>
      <c r="G720" s="253" t="str">
        <f>작성용!D717</f>
        <v>피알앤디컴퍼니</v>
      </c>
      <c r="H720" s="266">
        <f>작성용!E717</f>
        <v>1101115599050</v>
      </c>
      <c r="I720" s="253" t="str">
        <f>작성용!F717</f>
        <v>A07</v>
      </c>
      <c r="J720" s="274">
        <f>작성용!G717</f>
        <v>3</v>
      </c>
      <c r="K720" s="253" t="str">
        <f>작성용!H717</f>
        <v>-</v>
      </c>
      <c r="L720" s="253" t="str">
        <f>작성용!N717</f>
        <v>미정</v>
      </c>
      <c r="M720" s="265" t="str">
        <f>작성용!U717</f>
        <v>2024.09.30</v>
      </c>
      <c r="N720" s="265">
        <f>작성용!V717</f>
        <v>45610</v>
      </c>
      <c r="O720" s="265">
        <f>작성용!W717</f>
        <v>45614</v>
      </c>
      <c r="P720" s="265" t="str">
        <f>작성용!X717</f>
        <v>-</v>
      </c>
      <c r="Q720" s="253" t="str">
        <f>작성용!AD717</f>
        <v>오수현</v>
      </c>
      <c r="R720" s="267">
        <f>작성용!AE717</f>
        <v>1</v>
      </c>
      <c r="S720" s="253" t="str">
        <f>작성용!AF717</f>
        <v>오수현</v>
      </c>
      <c r="T720" s="268" t="str">
        <f>작성용!AG717</f>
        <v>최수민</v>
      </c>
      <c r="U720" s="268" t="str">
        <f>작성용!AH717</f>
        <v>최수민</v>
      </c>
      <c r="V720" s="252">
        <f>작성용!AA717</f>
        <v>202411</v>
      </c>
      <c r="W720" s="253" t="str">
        <f>작성용!AC717</f>
        <v>[Y]금융기관</v>
      </c>
      <c r="X720" s="253" t="str">
        <f>작성용!O717</f>
        <v>이새록수석팀장</v>
      </c>
      <c r="Y720" s="253" t="str">
        <f>작성용!P717</f>
        <v>02-3015-4786</v>
      </c>
      <c r="Z720" s="253" t="str">
        <f>작성용!Q717</f>
        <v>saerock.lee@kbfg.com</v>
      </c>
      <c r="AA720" s="252" t="str">
        <f>작성용!AJ717</f>
        <v>국민연금제출</v>
      </c>
      <c r="AB720" s="252">
        <f>작성용!AB717</f>
        <v>0</v>
      </c>
    </row>
    <row r="721" spans="1:28" s="12" customFormat="1" ht="16.5" customHeight="1" x14ac:dyDescent="0.3">
      <c r="A721" s="54">
        <f>작성용!AL718</f>
        <v>717</v>
      </c>
      <c r="B721" s="264" t="str">
        <f>작성용!AI718</f>
        <v>-</v>
      </c>
      <c r="C721" s="252" t="str">
        <f>작성용!AK718</f>
        <v>개별종목</v>
      </c>
      <c r="D721" s="265">
        <f>작성용!T718</f>
        <v>45581</v>
      </c>
      <c r="E721" s="253" t="str">
        <f>작성용!B718</f>
        <v>KB인베스트먼트</v>
      </c>
      <c r="F721" s="253" t="str">
        <f>작성용!C718</f>
        <v>신규</v>
      </c>
      <c r="G721" s="253" t="str">
        <f>작성용!D718</f>
        <v>피알앤디컴퍼니</v>
      </c>
      <c r="H721" s="266">
        <f>작성용!E718</f>
        <v>1101115599050</v>
      </c>
      <c r="I721" s="253" t="str">
        <f>작성용!F718</f>
        <v>A07</v>
      </c>
      <c r="J721" s="274">
        <f>작성용!G718</f>
        <v>4</v>
      </c>
      <c r="K721" s="253" t="str">
        <f>작성용!H718</f>
        <v>-</v>
      </c>
      <c r="L721" s="253" t="str">
        <f>작성용!N718</f>
        <v>미정</v>
      </c>
      <c r="M721" s="265" t="str">
        <f>작성용!U718</f>
        <v>2024.09.30</v>
      </c>
      <c r="N721" s="265">
        <f>작성용!V718</f>
        <v>45610</v>
      </c>
      <c r="O721" s="265">
        <f>작성용!W718</f>
        <v>45614</v>
      </c>
      <c r="P721" s="265" t="str">
        <f>작성용!X718</f>
        <v>-</v>
      </c>
      <c r="Q721" s="253" t="str">
        <f>작성용!AD718</f>
        <v>오수현</v>
      </c>
      <c r="R721" s="267">
        <f>작성용!AE718</f>
        <v>0</v>
      </c>
      <c r="S721" s="253" t="str">
        <f>작성용!AF718</f>
        <v>오수현</v>
      </c>
      <c r="T721" s="268" t="str">
        <f>작성용!AG718</f>
        <v>최수민</v>
      </c>
      <c r="U721" s="268" t="str">
        <f>작성용!AH718</f>
        <v>최수민</v>
      </c>
      <c r="V721" s="252">
        <f>작성용!AA718</f>
        <v>202411</v>
      </c>
      <c r="W721" s="253" t="str">
        <f>작성용!AC718</f>
        <v>[Y]금융기관</v>
      </c>
      <c r="X721" s="253" t="str">
        <f>작성용!O718</f>
        <v>이새록수석팀장</v>
      </c>
      <c r="Y721" s="253" t="str">
        <f>작성용!P718</f>
        <v>02-3015-4786</v>
      </c>
      <c r="Z721" s="253" t="str">
        <f>작성용!Q718</f>
        <v>saerock.lee@kbfg.com</v>
      </c>
      <c r="AA721" s="252" t="str">
        <f>작성용!AJ718</f>
        <v>국민연금제출</v>
      </c>
      <c r="AB721" s="252">
        <f>작성용!AB718</f>
        <v>0</v>
      </c>
    </row>
    <row r="722" spans="1:28" s="12" customFormat="1" ht="16.5"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customHeight="1" x14ac:dyDescent="0.3">
      <c r="A724" s="54">
        <f>작성용!AL721</f>
        <v>720</v>
      </c>
      <c r="B724" s="55" t="str">
        <f>작성용!AI721</f>
        <v>-</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45607</v>
      </c>
      <c r="O724" s="57">
        <f>작성용!W721</f>
        <v>45609</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customHeight="1" x14ac:dyDescent="0.3">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customHeight="1" x14ac:dyDescent="0.3">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f>작성용!V727</f>
        <v>45610</v>
      </c>
      <c r="O730" s="57">
        <f>작성용!W727</f>
        <v>45615</v>
      </c>
      <c r="P730" s="57" t="str">
        <f>작성용!X727</f>
        <v>-</v>
      </c>
      <c r="Q730" s="58" t="str">
        <f>작성용!AD727</f>
        <v>신원준</v>
      </c>
      <c r="R730" s="60">
        <f>작성용!AE727</f>
        <v>1</v>
      </c>
      <c r="S730" s="58" t="str">
        <f>작성용!AF727</f>
        <v>김혜지</v>
      </c>
      <c r="T730" s="61" t="str">
        <f>작성용!AG727</f>
        <v>서경덕</v>
      </c>
      <c r="U730" s="61" t="str">
        <f>작성용!AH727</f>
        <v>서경덕</v>
      </c>
      <c r="V730" s="56">
        <f>작성용!AA727</f>
        <v>202411</v>
      </c>
      <c r="W730" s="58" t="str">
        <f>작성용!AC727</f>
        <v>[Y]금융기관</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customHeight="1" x14ac:dyDescent="0.3">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f>작성용!V728</f>
        <v>45610</v>
      </c>
      <c r="O731" s="57">
        <f>작성용!W728</f>
        <v>45615</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f>작성용!AA728</f>
        <v>202411</v>
      </c>
      <c r="W731" s="58" t="str">
        <f>작성용!AC728</f>
        <v>[Y]금융기관</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customHeight="1" x14ac:dyDescent="0.3">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customHeight="1" x14ac:dyDescent="0.3">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A07</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customHeight="1" x14ac:dyDescent="0.3">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45604</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customHeight="1" x14ac:dyDescent="0.3">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45604</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customHeight="1" x14ac:dyDescent="0.3">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customHeight="1" x14ac:dyDescent="0.3">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f>작성용!V786</f>
        <v>45610</v>
      </c>
      <c r="O789" s="57">
        <f>작성용!W786</f>
        <v>45611</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f>작성용!AA786</f>
        <v>202406</v>
      </c>
      <c r="W789" s="58" t="str">
        <f>작성용!AC786</f>
        <v>[E]동양그룹</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customHeight="1" x14ac:dyDescent="0.3">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f>작성용!V787</f>
        <v>45610</v>
      </c>
      <c r="O790" s="57">
        <f>작성용!W787</f>
        <v>45611</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f>작성용!AA787</f>
        <v>202406</v>
      </c>
      <c r="W790" s="58" t="str">
        <f>작성용!AC787</f>
        <v>[E]동양그룹</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customHeight="1" x14ac:dyDescent="0.3">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f>작성용!V788</f>
        <v>45610</v>
      </c>
      <c r="O791" s="57">
        <f>작성용!W788</f>
        <v>45611</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f>작성용!AA788</f>
        <v>202406</v>
      </c>
      <c r="W791" s="58" t="str">
        <f>작성용!AC788</f>
        <v>[E]동양그룹</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customHeight="1" x14ac:dyDescent="0.3">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f>작성용!V789</f>
        <v>45610</v>
      </c>
      <c r="O792" s="57">
        <f>작성용!W789</f>
        <v>45611</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f>작성용!AA789</f>
        <v>202406</v>
      </c>
      <c r="W792" s="58" t="str">
        <f>작성용!AC789</f>
        <v>[E]동양그룹</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customHeight="1" x14ac:dyDescent="0.3">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f>작성용!V790</f>
        <v>45610</v>
      </c>
      <c r="O793" s="57">
        <f>작성용!W790</f>
        <v>45611</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f>작성용!AA790</f>
        <v>202406</v>
      </c>
      <c r="W793" s="58" t="str">
        <f>작성용!AC790</f>
        <v>[E]동양그룹</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customHeight="1" x14ac:dyDescent="0.3">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f>작성용!V791</f>
        <v>45610</v>
      </c>
      <c r="O794" s="57">
        <f>작성용!W791</f>
        <v>45611</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f>작성용!AA791</f>
        <v>202406</v>
      </c>
      <c r="W794" s="58" t="str">
        <f>작성용!AC791</f>
        <v>[E]동양그룹</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customHeight="1" x14ac:dyDescent="0.3">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f>작성용!V792</f>
        <v>45610</v>
      </c>
      <c r="O795" s="57">
        <f>작성용!W792</f>
        <v>45611</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f>작성용!AA792</f>
        <v>202406</v>
      </c>
      <c r="W795" s="58" t="str">
        <f>작성용!AC792</f>
        <v>[E]동양그룹</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customHeight="1" x14ac:dyDescent="0.3">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f>작성용!V793</f>
        <v>45610</v>
      </c>
      <c r="O796" s="57">
        <f>작성용!W793</f>
        <v>45611</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f>작성용!AA793</f>
        <v>202406</v>
      </c>
      <c r="W796" s="58" t="str">
        <f>작성용!AC793</f>
        <v>[E]동양그룹</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customHeight="1" x14ac:dyDescent="0.3">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f>작성용!V794</f>
        <v>45610</v>
      </c>
      <c r="O797" s="57">
        <f>작성용!W794</f>
        <v>45611</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f>작성용!AA794</f>
        <v>202406</v>
      </c>
      <c r="W797" s="58" t="str">
        <f>작성용!AC794</f>
        <v>[E]동양그룹</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customHeight="1" x14ac:dyDescent="0.3">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f>작성용!V795</f>
        <v>45610</v>
      </c>
      <c r="O798" s="57">
        <f>작성용!W795</f>
        <v>45611</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f>작성용!AA795</f>
        <v>202406</v>
      </c>
      <c r="W798" s="58" t="str">
        <f>작성용!AC795</f>
        <v>[E]동양그룹</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customHeight="1" x14ac:dyDescent="0.3">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customHeight="1" x14ac:dyDescent="0.3">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f>작성용!V804</f>
        <v>45610</v>
      </c>
      <c r="O807" s="57">
        <f>작성용!W804</f>
        <v>45611</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f>작성용!AA804</f>
        <v>202411</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customHeight="1" x14ac:dyDescent="0.3">
      <c r="A812" s="54">
        <f>작성용!AL809</f>
        <v>808</v>
      </c>
      <c r="B812" s="264" t="str">
        <f>작성용!AI809</f>
        <v>-</v>
      </c>
      <c r="C812" s="252" t="str">
        <f>작성용!AK809</f>
        <v>개별종목</v>
      </c>
      <c r="D812" s="265">
        <f>작성용!T809</f>
        <v>45586</v>
      </c>
      <c r="E812" s="253" t="str">
        <f>작성용!B809</f>
        <v>대신프라이빗에쿼티</v>
      </c>
      <c r="F812" s="253" t="str">
        <f>작성용!C809</f>
        <v>재평가</v>
      </c>
      <c r="G812" s="253" t="str">
        <f>작성용!D809</f>
        <v>주노2021</v>
      </c>
      <c r="H812" s="266">
        <f>작성용!E809</f>
        <v>1101140275980</v>
      </c>
      <c r="I812" s="274" t="str">
        <f>작성용!F809</f>
        <v>A01</v>
      </c>
      <c r="J812" s="253">
        <f>작성용!G809</f>
        <v>0</v>
      </c>
      <c r="K812" s="253" t="str">
        <f>작성용!H809</f>
        <v>-</v>
      </c>
      <c r="L812" s="253" t="str">
        <f>작성용!N809</f>
        <v>연말</v>
      </c>
      <c r="M812" s="265" t="str">
        <f>작성용!U809</f>
        <v>2024.09.30</v>
      </c>
      <c r="N812" s="265">
        <f>작성용!V809</f>
        <v>45611</v>
      </c>
      <c r="O812" s="265">
        <f>작성용!W809</f>
        <v>45615</v>
      </c>
      <c r="P812" s="265" t="str">
        <f>작성용!X809</f>
        <v>-</v>
      </c>
      <c r="Q812" s="253" t="str">
        <f>작성용!AD809</f>
        <v>윤광일</v>
      </c>
      <c r="R812" s="267">
        <f>작성용!AE809</f>
        <v>1</v>
      </c>
      <c r="S812" s="253" t="str">
        <f>작성용!AF809</f>
        <v>김혜지</v>
      </c>
      <c r="T812" s="268" t="str">
        <f>작성용!AG809</f>
        <v>윤광일</v>
      </c>
      <c r="U812" s="268" t="str">
        <f>작성용!AH809</f>
        <v>윤광일</v>
      </c>
      <c r="V812" s="252">
        <f>작성용!AA809</f>
        <v>202411</v>
      </c>
      <c r="W812" s="253" t="str">
        <f>작성용!AC809</f>
        <v>[Y]금융기관</v>
      </c>
      <c r="X812" s="253" t="str">
        <f>작성용!O809</f>
        <v>이동우책임</v>
      </c>
      <c r="Y812" s="253" t="str">
        <f>작성용!P809</f>
        <v>010-2240-9024</v>
      </c>
      <c r="Z812" s="253" t="str">
        <f>작성용!Q809</f>
        <v>dongwoo2.lee@daishin.com</v>
      </c>
      <c r="AA812" s="252" t="str">
        <f>작성용!AJ809</f>
        <v>국민연금제출</v>
      </c>
      <c r="AB812" s="252">
        <f>작성용!AB809</f>
        <v>0</v>
      </c>
    </row>
    <row r="813" spans="1:28" s="12" customFormat="1" ht="16.5"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[X]일반기업</v>
      </c>
      <c r="X826" s="58">
        <f>작성용!O823</f>
        <v>0</v>
      </c>
      <c r="Y826" s="58">
        <f>작성용!P823</f>
        <v>0</v>
      </c>
      <c r="Z826" s="58">
        <f>작성용!Q823</f>
        <v>0</v>
      </c>
      <c r="AA826" s="56" t="str">
        <f>작성용!AJ823</f>
        <v>-</v>
      </c>
      <c r="AB826" s="56">
        <f>작성용!AB823</f>
        <v>0</v>
      </c>
    </row>
    <row r="827" spans="1:28" s="12" customFormat="1" ht="16.5"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[X]일반기업</v>
      </c>
      <c r="X827" s="58">
        <f>작성용!O824</f>
        <v>0</v>
      </c>
      <c r="Y827" s="58">
        <f>작성용!P824</f>
        <v>0</v>
      </c>
      <c r="Z827" s="58">
        <f>작성용!Q824</f>
        <v>0</v>
      </c>
      <c r="AA827" s="56" t="str">
        <f>작성용!AJ824</f>
        <v>-</v>
      </c>
      <c r="AB827" s="56">
        <f>작성용!AB824</f>
        <v>0</v>
      </c>
    </row>
    <row r="828" spans="1:28" s="12" customFormat="1" ht="16.5"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[X]일반기업</v>
      </c>
      <c r="X828" s="58">
        <f>작성용!O825</f>
        <v>0</v>
      </c>
      <c r="Y828" s="58">
        <f>작성용!P825</f>
        <v>0</v>
      </c>
      <c r="Z828" s="58">
        <f>작성용!Q825</f>
        <v>0</v>
      </c>
      <c r="AA828" s="56" t="str">
        <f>작성용!AJ825</f>
        <v>-</v>
      </c>
      <c r="AB828" s="56">
        <f>작성용!AB825</f>
        <v>0</v>
      </c>
    </row>
    <row r="829" spans="1:28" s="12" customFormat="1" ht="16.5"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[X]일반기업</v>
      </c>
      <c r="X829" s="58">
        <f>작성용!O826</f>
        <v>0</v>
      </c>
      <c r="Y829" s="58">
        <f>작성용!P826</f>
        <v>0</v>
      </c>
      <c r="Z829" s="58">
        <f>작성용!Q826</f>
        <v>0</v>
      </c>
      <c r="AA829" s="56" t="str">
        <f>작성용!AJ826</f>
        <v>-</v>
      </c>
      <c r="AB829" s="56">
        <f>작성용!AB826</f>
        <v>0</v>
      </c>
    </row>
    <row r="830" spans="1:28" s="12" customFormat="1" ht="16.5"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[X]일반기업</v>
      </c>
      <c r="X830" s="58">
        <f>작성용!O827</f>
        <v>0</v>
      </c>
      <c r="Y830" s="58">
        <f>작성용!P827</f>
        <v>0</v>
      </c>
      <c r="Z830" s="58">
        <f>작성용!Q827</f>
        <v>0</v>
      </c>
      <c r="AA830" s="56" t="str">
        <f>작성용!AJ827</f>
        <v>-</v>
      </c>
      <c r="AB830" s="56">
        <f>작성용!AB827</f>
        <v>0</v>
      </c>
    </row>
    <row r="831" spans="1:28" s="12" customFormat="1" ht="16.5"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customHeight="1" x14ac:dyDescent="0.3">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customHeight="1" x14ac:dyDescent="0.3">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customHeight="1" x14ac:dyDescent="0.3">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원정우</v>
      </c>
      <c r="U876" s="61" t="str">
        <f>작성용!AH873</f>
        <v>원정우</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customHeight="1" x14ac:dyDescent="0.3">
      <c r="A877" s="54">
        <f>작성용!AL874</f>
        <v>873</v>
      </c>
      <c r="B877" s="55" t="str">
        <f>작성용!AI874</f>
        <v>-</v>
      </c>
      <c r="C877" s="56" t="str">
        <f>작성용!AK874</f>
        <v>개별종목</v>
      </c>
      <c r="D877" s="57">
        <f>작성용!T874</f>
        <v>45590</v>
      </c>
      <c r="E877" s="58" t="str">
        <f>작성용!B874</f>
        <v>엠에이치에탄올</v>
      </c>
      <c r="F877" s="58" t="str">
        <f>작성용!C874</f>
        <v>재평가</v>
      </c>
      <c r="G877" s="58" t="str">
        <f>작성용!D874</f>
        <v>지리산산청샘물</v>
      </c>
      <c r="H877" s="59">
        <f>작성용!E874</f>
        <v>1948110000877</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원정우</v>
      </c>
      <c r="R877" s="60">
        <f>작성용!AE874</f>
        <v>1</v>
      </c>
      <c r="S877" s="58" t="str">
        <f>작성용!AF874</f>
        <v>원정우</v>
      </c>
      <c r="T877" s="61" t="str">
        <f>작성용!AG874</f>
        <v>원정우</v>
      </c>
      <c r="U877" s="61" t="str">
        <f>작성용!AH874</f>
        <v>원정우</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customHeight="1" x14ac:dyDescent="0.3">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77</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77</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77</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771</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77</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771</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77</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customHeight="1" x14ac:dyDescent="0.3">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customHeight="1" x14ac:dyDescent="0.3">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customHeight="1" x14ac:dyDescent="0.3">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customHeight="1" x14ac:dyDescent="0.3">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customHeight="1" x14ac:dyDescent="0.3">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customHeight="1" x14ac:dyDescent="0.3">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customHeight="1" x14ac:dyDescent="0.3">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customHeight="1" x14ac:dyDescent="0.3">
      <c r="A919" s="54">
        <f>작성용!AL916</f>
        <v>915</v>
      </c>
      <c r="B919" s="55" t="str">
        <f>작성용!AI916</f>
        <v>체크리스트 송부 : 2024-06-12, 보고서 연말 제공</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조현우</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customHeight="1" x14ac:dyDescent="0.3">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customHeight="1" x14ac:dyDescent="0.3">
      <c r="A921" s="54">
        <f>작성용!AL918</f>
        <v>917</v>
      </c>
      <c r="B921" s="55" t="str">
        <f>작성용!AI918</f>
        <v>체크리스트 송부 : 2024-06-12, 보고서 연말 제공</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customHeight="1" x14ac:dyDescent="0.3">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customHeight="1" x14ac:dyDescent="0.3">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customHeight="1" x14ac:dyDescent="0.3">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customHeight="1" x14ac:dyDescent="0.3">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customHeight="1" x14ac:dyDescent="0.3">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customHeight="1" x14ac:dyDescent="0.3">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customHeight="1" x14ac:dyDescent="0.3">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customHeight="1" x14ac:dyDescent="0.3">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customHeight="1" x14ac:dyDescent="0.3">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customHeight="1" x14ac:dyDescent="0.3">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customHeight="1" x14ac:dyDescent="0.3">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customHeight="1" x14ac:dyDescent="0.3">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customHeight="1" x14ac:dyDescent="0.3">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customHeight="1" x14ac:dyDescent="0.3">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customHeight="1" x14ac:dyDescent="0.3">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customHeight="1" x14ac:dyDescent="0.3">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customHeight="1" x14ac:dyDescent="0.3">
      <c r="A938" s="54">
        <f>작성용!AL935</f>
        <v>934</v>
      </c>
      <c r="B938" s="55" t="str">
        <f>작성용!AI935</f>
        <v>체크리스트 송부 : 2024-06-12, 보고서 연말 제공</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customHeight="1" x14ac:dyDescent="0.3">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customHeight="1" x14ac:dyDescent="0.3">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customHeight="1" x14ac:dyDescent="0.3">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customHeight="1" x14ac:dyDescent="0.3">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customHeight="1" x14ac:dyDescent="0.3">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customHeight="1" x14ac:dyDescent="0.3">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customHeight="1" x14ac:dyDescent="0.3">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customHeight="1" x14ac:dyDescent="0.3">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customHeight="1" x14ac:dyDescent="0.3">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customHeight="1" x14ac:dyDescent="0.3">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customHeight="1" x14ac:dyDescent="0.3">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customHeight="1" x14ac:dyDescent="0.3">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customHeight="1" x14ac:dyDescent="0.3">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customHeight="1" x14ac:dyDescent="0.3">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customHeight="1" x14ac:dyDescent="0.3">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customHeight="1" x14ac:dyDescent="0.3">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customHeight="1" x14ac:dyDescent="0.3">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customHeight="1" x14ac:dyDescent="0.3">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customHeight="1" x14ac:dyDescent="0.3">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customHeight="1" x14ac:dyDescent="0.3">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customHeight="1" x14ac:dyDescent="0.3">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customHeight="1" x14ac:dyDescent="0.3">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customHeight="1" x14ac:dyDescent="0.3">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조현우</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customHeight="1" x14ac:dyDescent="0.3">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customHeight="1" x14ac:dyDescent="0.3">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customHeight="1" x14ac:dyDescent="0.3">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customHeight="1" x14ac:dyDescent="0.3">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customHeight="1" x14ac:dyDescent="0.3">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customHeight="1" x14ac:dyDescent="0.3">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f>작성용!V1029</f>
        <v>45616</v>
      </c>
      <c r="O1032" s="57">
        <f>작성용!W1029</f>
        <v>45624</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f>작성용!AA1029</f>
        <v>202411</v>
      </c>
      <c r="W1032" s="58" t="str">
        <f>작성용!AC1029</f>
        <v>[X]일반기업</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customHeight="1" x14ac:dyDescent="0.3">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customHeight="1" x14ac:dyDescent="0.3">
      <c r="A1034" s="54">
        <f>작성용!AL1031</f>
        <v>1030</v>
      </c>
      <c r="B1034" s="55" t="str">
        <f>작성용!AI1031</f>
        <v>DRAFT보고서 : 2024-11-20</v>
      </c>
      <c r="C1034" s="56" t="str">
        <f>작성용!AK1031</f>
        <v>개별종목</v>
      </c>
      <c r="D1034" s="57">
        <f>작성용!T1031</f>
        <v>45594</v>
      </c>
      <c r="E1034" s="58" t="str">
        <f>작성용!B1031</f>
        <v>유한양행</v>
      </c>
      <c r="F1034" s="58" t="str">
        <f>작성용!C1031</f>
        <v>신규</v>
      </c>
      <c r="G1034" s="58" t="str">
        <f>작성용!D1031</f>
        <v>온코마스터</v>
      </c>
      <c r="H1034" s="59">
        <f>작성용!E1031</f>
        <v>1101118172704</v>
      </c>
      <c r="I1034" s="58" t="str">
        <f>작성용!F1031</f>
        <v>A01</v>
      </c>
      <c r="J1034" s="58">
        <f>작성용!G1031</f>
        <v>0</v>
      </c>
      <c r="K1034" s="58" t="str">
        <f>작성용!H1031</f>
        <v>-</v>
      </c>
      <c r="L1034" s="58" t="str">
        <f>작성용!N1031</f>
        <v>년</v>
      </c>
      <c r="M1034" s="57" t="str">
        <f>작성용!U1031</f>
        <v>2024.09.30</v>
      </c>
      <c r="N1034" s="57">
        <f>작성용!V1031</f>
        <v>45616</v>
      </c>
      <c r="O1034" s="57">
        <f>작성용!W1031</f>
        <v>45624</v>
      </c>
      <c r="P1034" s="57" t="str">
        <f>작성용!X1031</f>
        <v>-</v>
      </c>
      <c r="Q1034" s="58" t="str">
        <f>작성용!AD1031</f>
        <v>채동우</v>
      </c>
      <c r="R1034" s="60">
        <f>작성용!AE1031</f>
        <v>1</v>
      </c>
      <c r="S1034" s="58" t="str">
        <f>작성용!AF1031</f>
        <v>신규</v>
      </c>
      <c r="T1034" s="61" t="str">
        <f>작성용!AG1031</f>
        <v>강승현</v>
      </c>
      <c r="U1034" s="61" t="str">
        <f>작성용!AH1031</f>
        <v>강승현</v>
      </c>
      <c r="V1034" s="56">
        <f>작성용!AA1031</f>
        <v>202411</v>
      </c>
      <c r="W1034" s="58" t="str">
        <f>작성용!AC1031</f>
        <v>[X]일반기업</v>
      </c>
      <c r="X1034" s="58" t="str">
        <f>작성용!O1031</f>
        <v>최승오</v>
      </c>
      <c r="Y1034" s="58" t="str">
        <f>작성용!P1031</f>
        <v>02-828-0225</v>
      </c>
      <c r="Z1034" s="58" t="str">
        <f>작성용!Q1031</f>
        <v>1tmddh@yuhan.co.kr</v>
      </c>
      <c r="AA1034" s="56" t="str">
        <f>작성용!AJ1031</f>
        <v>공정가치평가</v>
      </c>
      <c r="AB1034" s="56">
        <f>작성용!AB1031</f>
        <v>0</v>
      </c>
    </row>
    <row r="1035" spans="1:28" s="12" customFormat="1" ht="16.5" customHeight="1" x14ac:dyDescent="0.3">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customHeight="1" x14ac:dyDescent="0.3">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45604</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customHeight="1" x14ac:dyDescent="0.3">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45604</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customHeight="1" x14ac:dyDescent="0.3">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0</v>
      </c>
      <c r="K1038" s="58" t="str">
        <f>작성용!H1035</f>
        <v>-</v>
      </c>
      <c r="L1038" s="58" t="str">
        <f>작성용!N1035</f>
        <v>년</v>
      </c>
      <c r="M1038" s="57" t="str">
        <f>작성용!U1035</f>
        <v>2024.09.30</v>
      </c>
      <c r="N1038" s="57">
        <f>작성용!V1035</f>
        <v>45604</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customHeight="1" x14ac:dyDescent="0.3">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0.6</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v>
      </c>
      <c r="U1041" s="61" t="str">
        <f>작성용!AH1038</f>
        <v>-</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[X]일반기업</v>
      </c>
      <c r="X1044" s="58">
        <f>작성용!O1041</f>
        <v>0</v>
      </c>
      <c r="Y1044" s="58">
        <f>작성용!P1041</f>
        <v>0</v>
      </c>
      <c r="Z1044" s="58">
        <f>작성용!Q1041</f>
        <v>0</v>
      </c>
      <c r="AA1044" s="56" t="str">
        <f>작성용!AJ1041</f>
        <v>-</v>
      </c>
      <c r="AB1044" s="56">
        <f>작성용!AB1041</f>
        <v>0</v>
      </c>
    </row>
    <row r="1045" spans="1:28" s="12" customFormat="1" ht="16.5"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customHeight="1" x14ac:dyDescent="0.3">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45663</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customHeight="1" x14ac:dyDescent="0.3">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45663</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customHeight="1" x14ac:dyDescent="0.3">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45663</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customHeight="1" x14ac:dyDescent="0.3">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45663</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customHeight="1" x14ac:dyDescent="0.3">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45663</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customHeight="1" x14ac:dyDescent="0.3">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45663</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customHeight="1" x14ac:dyDescent="0.3">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45663</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customHeight="1" x14ac:dyDescent="0.3">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45663</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customHeight="1" x14ac:dyDescent="0.3">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45663</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customHeight="1" x14ac:dyDescent="0.3">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45663</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customHeight="1" x14ac:dyDescent="0.3">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45663</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customHeight="1" x14ac:dyDescent="0.3">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45663</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customHeight="1" x14ac:dyDescent="0.3">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45663</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customHeight="1" x14ac:dyDescent="0.3">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45663</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customHeight="1" x14ac:dyDescent="0.3">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45663</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customHeight="1" x14ac:dyDescent="0.3">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45663</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customHeight="1" x14ac:dyDescent="0.3">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45663</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customHeight="1" x14ac:dyDescent="0.3">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45663</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customHeight="1" x14ac:dyDescent="0.3">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45663</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customHeight="1" x14ac:dyDescent="0.3">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45663</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customHeight="1" x14ac:dyDescent="0.3">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customHeight="1" x14ac:dyDescent="0.3">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A04</v>
      </c>
      <c r="J1084" s="58">
        <f>작성용!G1081</f>
        <v>77</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customHeight="1" x14ac:dyDescent="0.3">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A04</v>
      </c>
      <c r="J1085" s="58">
        <f>작성용!G1082</f>
        <v>77</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customHeight="1" x14ac:dyDescent="0.3">
      <c r="A1086" s="54">
        <f>작성용!AL1083</f>
        <v>1082</v>
      </c>
      <c r="B1086" s="55" t="str">
        <f>작성용!AI1083</f>
        <v>-</v>
      </c>
      <c r="C1086" s="56" t="str">
        <f>작성용!AK1083</f>
        <v>개별종목</v>
      </c>
      <c r="D1086" s="57">
        <f>작성용!T1083</f>
        <v>45596</v>
      </c>
      <c r="E1086" s="58" t="str">
        <f>작성용!B1083</f>
        <v>미래에셋벤처투자</v>
      </c>
      <c r="F1086" s="58" t="str">
        <f>작성용!C1083</f>
        <v>신규</v>
      </c>
      <c r="G1086" s="58" t="str">
        <f>작성용!D1083</f>
        <v>네메시스</v>
      </c>
      <c r="H1086" s="59">
        <f>작성용!E1083</f>
        <v>1311110496157</v>
      </c>
      <c r="I1086" s="58" t="str">
        <f>작성용!F1083</f>
        <v>A07</v>
      </c>
      <c r="J1086" s="58">
        <f>작성용!G1083</f>
        <v>77</v>
      </c>
      <c r="K1086" s="58" t="str">
        <f>작성용!H1083</f>
        <v>-</v>
      </c>
      <c r="L1086" s="58" t="str">
        <f>작성용!N1083</f>
        <v>미정</v>
      </c>
      <c r="M1086" s="57" t="str">
        <f>작성용!U1083</f>
        <v>2024.09.30</v>
      </c>
      <c r="N1086" s="57">
        <f>작성용!V1083</f>
        <v>45609</v>
      </c>
      <c r="O1086" s="57">
        <f>작성용!W1083</f>
        <v>45616</v>
      </c>
      <c r="P1086" s="57" t="str">
        <f>작성용!X1083</f>
        <v>-</v>
      </c>
      <c r="Q1086" s="58" t="str">
        <f>작성용!AD1083</f>
        <v>최수민</v>
      </c>
      <c r="R1086" s="60">
        <f>작성용!AE1083</f>
        <v>1</v>
      </c>
      <c r="S1086" s="58" t="str">
        <f>작성용!AF1083</f>
        <v>최정배</v>
      </c>
      <c r="T1086" s="61" t="str">
        <f>작성용!AG1083</f>
        <v>오영석</v>
      </c>
      <c r="U1086" s="61" t="str">
        <f>작성용!AH1083</f>
        <v>오영석</v>
      </c>
      <c r="V1086" s="56">
        <f>작성용!AA1083</f>
        <v>202411</v>
      </c>
      <c r="W1086" s="58" t="str">
        <f>작성용!AC1083</f>
        <v>[Y]금융기관</v>
      </c>
      <c r="X1086" s="58" t="str">
        <f>작성용!O1083</f>
        <v>김주희매니저</v>
      </c>
      <c r="Y1086" s="58" t="str">
        <f>작성용!P1083</f>
        <v>02-6205-2640</v>
      </c>
      <c r="Z1086" s="58" t="str">
        <f>작성용!Q1083</f>
        <v>juhee@miraeasset.com</v>
      </c>
      <c r="AA1086" s="56" t="str">
        <f>작성용!AJ1083</f>
        <v>국민연금제출</v>
      </c>
      <c r="AB1086" s="56">
        <f>작성용!AB1083</f>
        <v>0</v>
      </c>
    </row>
    <row r="1087" spans="1:28" s="12" customFormat="1" ht="16.5" customHeight="1" x14ac:dyDescent="0.3">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A04</v>
      </c>
      <c r="J1087" s="58">
        <f>작성용!G1084</f>
        <v>77</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customHeight="1" x14ac:dyDescent="0.3">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customHeight="1" x14ac:dyDescent="0.3">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77</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customHeight="1" x14ac:dyDescent="0.3">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A04</v>
      </c>
      <c r="J1090" s="58">
        <f>작성용!G1087</f>
        <v>77</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customHeight="1" x14ac:dyDescent="0.3">
      <c r="A1091" s="54">
        <f>작성용!AL1088</f>
        <v>1087</v>
      </c>
      <c r="B1091" s="55" t="str">
        <f>작성용!AI1088</f>
        <v>-</v>
      </c>
      <c r="C1091" s="56" t="str">
        <f>작성용!AK1088</f>
        <v>개별종목</v>
      </c>
      <c r="D1091" s="57">
        <f>작성용!T1088</f>
        <v>45596</v>
      </c>
      <c r="E1091" s="58" t="str">
        <f>작성용!B1088</f>
        <v>미래에셋벤처투자</v>
      </c>
      <c r="F1091" s="58" t="str">
        <f>작성용!C1088</f>
        <v>신규</v>
      </c>
      <c r="G1091" s="58" t="str">
        <f>작성용!D1088</f>
        <v>레드랩게임즈</v>
      </c>
      <c r="H1091" s="59">
        <f>작성용!E1088</f>
        <v>1101117828192</v>
      </c>
      <c r="I1091" s="58" t="str">
        <f>작성용!F1088</f>
        <v>A04</v>
      </c>
      <c r="J1091" s="58">
        <f>작성용!G1088</f>
        <v>77</v>
      </c>
      <c r="K1091" s="58" t="str">
        <f>작성용!H1088</f>
        <v>-</v>
      </c>
      <c r="L1091" s="58" t="str">
        <f>작성용!N1088</f>
        <v>미정</v>
      </c>
      <c r="M1091" s="57" t="str">
        <f>작성용!U1088</f>
        <v>2024.09.30</v>
      </c>
      <c r="N1091" s="57">
        <f>작성용!V1088</f>
        <v>45609</v>
      </c>
      <c r="O1091" s="57">
        <f>작성용!W1088</f>
        <v>45616</v>
      </c>
      <c r="P1091" s="57" t="str">
        <f>작성용!X1088</f>
        <v>-</v>
      </c>
      <c r="Q1091" s="58" t="str">
        <f>작성용!AD1088</f>
        <v>채동우</v>
      </c>
      <c r="R1091" s="60">
        <f>작성용!AE1088</f>
        <v>1</v>
      </c>
      <c r="S1091" s="58" t="str">
        <f>작성용!AF1088</f>
        <v>신규</v>
      </c>
      <c r="T1091" s="61" t="str">
        <f>작성용!AG1088</f>
        <v>오영석</v>
      </c>
      <c r="U1091" s="61" t="str">
        <f>작성용!AH1088</f>
        <v>오영석</v>
      </c>
      <c r="V1091" s="56">
        <f>작성용!AA1088</f>
        <v>202411</v>
      </c>
      <c r="W1091" s="58" t="str">
        <f>작성용!AC1088</f>
        <v>[Y]금융기관</v>
      </c>
      <c r="X1091" s="58" t="str">
        <f>작성용!O1088</f>
        <v>김주희매니저</v>
      </c>
      <c r="Y1091" s="58" t="str">
        <f>작성용!P1088</f>
        <v>02-6205-2640</v>
      </c>
      <c r="Z1091" s="58" t="str">
        <f>작성용!Q1088</f>
        <v>juhee@miraeasset.com</v>
      </c>
      <c r="AA1091" s="56" t="str">
        <f>작성용!AJ1088</f>
        <v>국민연금제출</v>
      </c>
      <c r="AB1091" s="56">
        <f>작성용!AB1088</f>
        <v>0</v>
      </c>
    </row>
    <row r="1092" spans="1:28" s="12" customFormat="1" ht="16.5" customHeight="1" x14ac:dyDescent="0.3">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f>작성용!V1089</f>
        <v>45609</v>
      </c>
      <c r="O1092" s="57">
        <f>작성용!W1089</f>
        <v>45616</v>
      </c>
      <c r="P1092" s="57" t="str">
        <f>작성용!X1089</f>
        <v>-</v>
      </c>
      <c r="Q1092" s="58" t="str">
        <f>작성용!AD1089</f>
        <v>정재형</v>
      </c>
      <c r="R1092" s="60">
        <f>작성용!AE1089</f>
        <v>1</v>
      </c>
      <c r="S1092" s="58" t="str">
        <f>작성용!AF1089</f>
        <v>신규</v>
      </c>
      <c r="T1092" s="61" t="str">
        <f>작성용!AG1089</f>
        <v>오영석</v>
      </c>
      <c r="U1092" s="61" t="str">
        <f>작성용!AH1089</f>
        <v>오영석</v>
      </c>
      <c r="V1092" s="56">
        <f>작성용!AA1089</f>
        <v>202411</v>
      </c>
      <c r="W1092" s="58" t="str">
        <f>작성용!AC1089</f>
        <v>[Y]금융기관</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customHeight="1" x14ac:dyDescent="0.3">
      <c r="A1093" s="54">
        <f>작성용!AL1090</f>
        <v>1089</v>
      </c>
      <c r="B1093" s="55" t="str">
        <f>작성용!AI1090</f>
        <v>-</v>
      </c>
      <c r="C1093" s="56" t="str">
        <f>작성용!AK1090</f>
        <v>개별종목</v>
      </c>
      <c r="D1093" s="57">
        <f>작성용!T1090</f>
        <v>45596</v>
      </c>
      <c r="E1093" s="58" t="str">
        <f>작성용!B1090</f>
        <v>미래에셋벤처투자</v>
      </c>
      <c r="F1093" s="58" t="str">
        <f>작성용!C1090</f>
        <v>신규</v>
      </c>
      <c r="G1093" s="58" t="str">
        <f>작성용!D1090</f>
        <v>크리모</v>
      </c>
      <c r="H1093" s="59">
        <f>작성용!E1090</f>
        <v>1717110129302</v>
      </c>
      <c r="I1093" s="58" t="str">
        <f>작성용!F1090</f>
        <v>A07</v>
      </c>
      <c r="J1093" s="58">
        <f>작성용!G1090</f>
        <v>0</v>
      </c>
      <c r="K1093" s="58" t="str">
        <f>작성용!H1090</f>
        <v>-</v>
      </c>
      <c r="L1093" s="58" t="str">
        <f>작성용!N1090</f>
        <v>미정</v>
      </c>
      <c r="M1093" s="57" t="str">
        <f>작성용!U1090</f>
        <v>2024.09.30</v>
      </c>
      <c r="N1093" s="57">
        <f>작성용!V1090</f>
        <v>45609</v>
      </c>
      <c r="O1093" s="57">
        <f>작성용!W1090</f>
        <v>45616</v>
      </c>
      <c r="P1093" s="57" t="str">
        <f>작성용!X1090</f>
        <v>-</v>
      </c>
      <c r="Q1093" s="58" t="str">
        <f>작성용!AD1090</f>
        <v>오수현</v>
      </c>
      <c r="R1093" s="60">
        <f>작성용!AE1090</f>
        <v>1</v>
      </c>
      <c r="S1093" s="58" t="str">
        <f>작성용!AF1090</f>
        <v>신규</v>
      </c>
      <c r="T1093" s="61" t="str">
        <f>작성용!AG1090</f>
        <v>오영석</v>
      </c>
      <c r="U1093" s="61" t="str">
        <f>작성용!AH1090</f>
        <v>오영석</v>
      </c>
      <c r="V1093" s="56">
        <f>작성용!AA1090</f>
        <v>202411</v>
      </c>
      <c r="W1093" s="58" t="str">
        <f>작성용!AC1090</f>
        <v>[Y]금융기관</v>
      </c>
      <c r="X1093" s="58" t="str">
        <f>작성용!O1090</f>
        <v>김주희매니저</v>
      </c>
      <c r="Y1093" s="58" t="str">
        <f>작성용!P1090</f>
        <v>02-6205-2640</v>
      </c>
      <c r="Z1093" s="58" t="str">
        <f>작성용!Q1090</f>
        <v>juhee@miraeasset.com</v>
      </c>
      <c r="AA1093" s="56" t="str">
        <f>작성용!AJ1090</f>
        <v>국민연금제출</v>
      </c>
      <c r="AB1093" s="56">
        <f>작성용!AB1090</f>
        <v>0</v>
      </c>
    </row>
    <row r="1094" spans="1:28" s="12" customFormat="1" ht="16.5" customHeight="1" x14ac:dyDescent="0.3">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77</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customHeight="1" x14ac:dyDescent="0.3">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A04</v>
      </c>
      <c r="J1095" s="58">
        <f>작성용!G1092</f>
        <v>77</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customHeight="1" x14ac:dyDescent="0.3">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12" customFormat="1" ht="16.5" customHeight="1" x14ac:dyDescent="0.3">
      <c r="A1097" s="54">
        <f>작성용!AL1094</f>
        <v>1093</v>
      </c>
      <c r="B1097" s="55" t="str">
        <f>작성용!AI1094</f>
        <v>-</v>
      </c>
      <c r="C1097" s="56" t="str">
        <f>작성용!AK1094</f>
        <v>개별종목</v>
      </c>
      <c r="D1097" s="57">
        <f>작성용!T1094</f>
        <v>45596</v>
      </c>
      <c r="E1097" s="58" t="str">
        <f>작성용!B1094</f>
        <v>미래에셋벤처투자</v>
      </c>
      <c r="F1097" s="58" t="str">
        <f>작성용!C1094</f>
        <v>신규</v>
      </c>
      <c r="G1097" s="58" t="str">
        <f>작성용!D1094</f>
        <v>피스피스스튜디오</v>
      </c>
      <c r="H1097" s="59">
        <f>작성용!E1094</f>
        <v>1101117572145</v>
      </c>
      <c r="I1097" s="58" t="str">
        <f>작성용!F1094</f>
        <v>A04</v>
      </c>
      <c r="J1097" s="58">
        <f>작성용!G1094</f>
        <v>77</v>
      </c>
      <c r="K1097" s="58" t="str">
        <f>작성용!H1094</f>
        <v>-</v>
      </c>
      <c r="L1097" s="58" t="str">
        <f>작성용!N1094</f>
        <v>미정</v>
      </c>
      <c r="M1097" s="57" t="str">
        <f>작성용!U1094</f>
        <v>2024.09.30</v>
      </c>
      <c r="N1097" s="57">
        <f>작성용!V1094</f>
        <v>45609</v>
      </c>
      <c r="O1097" s="57">
        <f>작성용!W1094</f>
        <v>45616</v>
      </c>
      <c r="P1097" s="57" t="str">
        <f>작성용!X1094</f>
        <v>-</v>
      </c>
      <c r="Q1097" s="58" t="str">
        <f>작성용!AD1094</f>
        <v>윤광일</v>
      </c>
      <c r="R1097" s="60">
        <f>작성용!AE1094</f>
        <v>0</v>
      </c>
      <c r="S1097" s="58" t="str">
        <f>작성용!AF1094</f>
        <v>신규</v>
      </c>
      <c r="T1097" s="61" t="str">
        <f>작성용!AG1094</f>
        <v>오영석</v>
      </c>
      <c r="U1097" s="61" t="str">
        <f>작성용!AH1094</f>
        <v>오영석</v>
      </c>
      <c r="V1097" s="56">
        <f>작성용!AA1094</f>
        <v>202411</v>
      </c>
      <c r="W1097" s="58" t="str">
        <f>작성용!AC1094</f>
        <v>[Y]금융기관</v>
      </c>
      <c r="X1097" s="58" t="str">
        <f>작성용!O1094</f>
        <v>김주희매니저</v>
      </c>
      <c r="Y1097" s="58" t="str">
        <f>작성용!P1094</f>
        <v>02-6205-2640</v>
      </c>
      <c r="Z1097" s="58" t="str">
        <f>작성용!Q1094</f>
        <v>juhee@miraeasset.com</v>
      </c>
      <c r="AA1097" s="56" t="str">
        <f>작성용!AJ1094</f>
        <v>국민연금제출</v>
      </c>
      <c r="AB1097" s="56">
        <f>작성용!AB1094</f>
        <v>0</v>
      </c>
    </row>
    <row r="1098" spans="1:28" s="12" customFormat="1" ht="16.5" customHeight="1" x14ac:dyDescent="0.3">
      <c r="A1098" s="54">
        <f>작성용!AL1095</f>
        <v>1094</v>
      </c>
      <c r="B1098" s="55" t="str">
        <f>작성용!AI1095</f>
        <v>-</v>
      </c>
      <c r="C1098" s="56" t="str">
        <f>작성용!AK1095</f>
        <v>개별종목</v>
      </c>
      <c r="D1098" s="57">
        <f>작성용!T1095</f>
        <v>45596</v>
      </c>
      <c r="E1098" s="58" t="str">
        <f>작성용!B1095</f>
        <v>미래에셋벤처투자</v>
      </c>
      <c r="F1098" s="58" t="str">
        <f>작성용!C1095</f>
        <v>신규</v>
      </c>
      <c r="G1098" s="58" t="str">
        <f>작성용!D1095</f>
        <v>스카이칩스</v>
      </c>
      <c r="H1098" s="59">
        <f>작성용!E1095</f>
        <v>1358110365396</v>
      </c>
      <c r="I1098" s="58" t="str">
        <f>작성용!F1095</f>
        <v>A04</v>
      </c>
      <c r="J1098" s="58">
        <f>작성용!G1095</f>
        <v>77</v>
      </c>
      <c r="K1098" s="58" t="str">
        <f>작성용!H1095</f>
        <v>-</v>
      </c>
      <c r="L1098" s="58" t="str">
        <f>작성용!N1095</f>
        <v>미정</v>
      </c>
      <c r="M1098" s="57" t="str">
        <f>작성용!U1095</f>
        <v>2024.09.30</v>
      </c>
      <c r="N1098" s="57">
        <f>작성용!V1095</f>
        <v>45609</v>
      </c>
      <c r="O1098" s="57">
        <f>작성용!W1095</f>
        <v>45616</v>
      </c>
      <c r="P1098" s="57" t="str">
        <f>작성용!X1095</f>
        <v>-</v>
      </c>
      <c r="Q1098" s="58" t="str">
        <f>작성용!AD1095</f>
        <v>신원준</v>
      </c>
      <c r="R1098" s="60">
        <f>작성용!AE1095</f>
        <v>1</v>
      </c>
      <c r="S1098" s="58" t="str">
        <f>작성용!AF1095</f>
        <v>신규</v>
      </c>
      <c r="T1098" s="61" t="str">
        <f>작성용!AG1095</f>
        <v>오영석</v>
      </c>
      <c r="U1098" s="61" t="str">
        <f>작성용!AH1095</f>
        <v>오영석</v>
      </c>
      <c r="V1098" s="56">
        <f>작성용!AA1095</f>
        <v>202411</v>
      </c>
      <c r="W1098" s="58" t="str">
        <f>작성용!AC1095</f>
        <v>[Y]금융기관</v>
      </c>
      <c r="X1098" s="58" t="str">
        <f>작성용!O1095</f>
        <v>김주희매니저</v>
      </c>
      <c r="Y1098" s="58" t="str">
        <f>작성용!P1095</f>
        <v>02-6205-2640</v>
      </c>
      <c r="Z1098" s="58" t="str">
        <f>작성용!Q1095</f>
        <v>juhee@miraeasset.com</v>
      </c>
      <c r="AA1098" s="56" t="str">
        <f>작성용!AJ1095</f>
        <v>국민연금제출</v>
      </c>
      <c r="AB1098" s="56">
        <f>작성용!AB1095</f>
        <v>0</v>
      </c>
    </row>
    <row r="1099" spans="1:28" s="12" customFormat="1" ht="16.5" customHeight="1" x14ac:dyDescent="0.3">
      <c r="A1099" s="54">
        <f>작성용!AL1096</f>
        <v>1095</v>
      </c>
      <c r="B1099" s="55" t="str">
        <f>작성용!AI1096</f>
        <v>-</v>
      </c>
      <c r="C1099" s="56" t="str">
        <f>작성용!AK1096</f>
        <v>개별종목</v>
      </c>
      <c r="D1099" s="57">
        <f>작성용!T1096</f>
        <v>45596</v>
      </c>
      <c r="E1099" s="58" t="str">
        <f>작성용!B1096</f>
        <v>미래에셋벤처투자</v>
      </c>
      <c r="F1099" s="58" t="str">
        <f>작성용!C1096</f>
        <v>신규</v>
      </c>
      <c r="G1099" s="58" t="str">
        <f>작성용!D1096</f>
        <v>Aquabyte, Inc.</v>
      </c>
      <c r="H1099" s="59" t="str">
        <f>작성용!E1096</f>
        <v>KBP2024110009</v>
      </c>
      <c r="I1099" s="58" t="str">
        <f>작성용!F1096</f>
        <v>A04</v>
      </c>
      <c r="J1099" s="58">
        <f>작성용!G1096</f>
        <v>77</v>
      </c>
      <c r="K1099" s="58" t="str">
        <f>작성용!H1096</f>
        <v>-</v>
      </c>
      <c r="L1099" s="58" t="str">
        <f>작성용!N1096</f>
        <v>미정</v>
      </c>
      <c r="M1099" s="57" t="str">
        <f>작성용!U1096</f>
        <v>2024.09.30</v>
      </c>
      <c r="N1099" s="57">
        <f>작성용!V1096</f>
        <v>45609</v>
      </c>
      <c r="O1099" s="57">
        <f>작성용!W1096</f>
        <v>45616</v>
      </c>
      <c r="P1099" s="57" t="str">
        <f>작성용!X1096</f>
        <v>-</v>
      </c>
      <c r="Q1099" s="58" t="str">
        <f>작성용!AD1096</f>
        <v>이진주</v>
      </c>
      <c r="R1099" s="60">
        <f>작성용!AE1096</f>
        <v>1</v>
      </c>
      <c r="S1099" s="58" t="str">
        <f>작성용!AF1096</f>
        <v>신규</v>
      </c>
      <c r="T1099" s="61" t="str">
        <f>작성용!AG1096</f>
        <v>오영석</v>
      </c>
      <c r="U1099" s="61" t="str">
        <f>작성용!AH1096</f>
        <v>오영석</v>
      </c>
      <c r="V1099" s="56">
        <f>작성용!AA1096</f>
        <v>202411</v>
      </c>
      <c r="W1099" s="58" t="str">
        <f>작성용!AC1096</f>
        <v>[Y]금융기관</v>
      </c>
      <c r="X1099" s="58" t="str">
        <f>작성용!O1096</f>
        <v>김주희매니저</v>
      </c>
      <c r="Y1099" s="58" t="str">
        <f>작성용!P1096</f>
        <v>02-6205-2640</v>
      </c>
      <c r="Z1099" s="58" t="str">
        <f>작성용!Q1096</f>
        <v>juhee@miraeasset.com</v>
      </c>
      <c r="AA1099" s="56" t="str">
        <f>작성용!AJ1096</f>
        <v>국민연금제출</v>
      </c>
      <c r="AB1099" s="56">
        <f>작성용!AB1096</f>
        <v>0</v>
      </c>
    </row>
    <row r="1100" spans="1:28" s="12" customFormat="1" ht="16.5" customHeight="1" x14ac:dyDescent="0.3">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77</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customHeight="1" x14ac:dyDescent="0.3">
      <c r="A1101" s="54">
        <f>작성용!AL1098</f>
        <v>1097</v>
      </c>
      <c r="B1101" s="55" t="str">
        <f>작성용!AI1098</f>
        <v>-</v>
      </c>
      <c r="C1101" s="56" t="str">
        <f>작성용!AK1098</f>
        <v>개별종목</v>
      </c>
      <c r="D1101" s="57">
        <f>작성용!T1098</f>
        <v>45596</v>
      </c>
      <c r="E1101" s="58" t="str">
        <f>작성용!B1098</f>
        <v>미래에셋벤처투자</v>
      </c>
      <c r="F1101" s="58" t="str">
        <f>작성용!C1098</f>
        <v>신규</v>
      </c>
      <c r="G1101" s="58" t="str">
        <f>작성용!D1098</f>
        <v>Foundry Technologies, Inc.</v>
      </c>
      <c r="H1101" s="59" t="str">
        <f>작성용!E1098</f>
        <v>KBP2024110011</v>
      </c>
      <c r="I1101" s="58" t="str">
        <f>작성용!F1098</f>
        <v>A04</v>
      </c>
      <c r="J1101" s="58">
        <f>작성용!G1098</f>
        <v>77</v>
      </c>
      <c r="K1101" s="58" t="str">
        <f>작성용!H1098</f>
        <v>-</v>
      </c>
      <c r="L1101" s="58" t="str">
        <f>작성용!N1098</f>
        <v>미정</v>
      </c>
      <c r="M1101" s="57" t="str">
        <f>작성용!U1098</f>
        <v>2024.09.30</v>
      </c>
      <c r="N1101" s="57">
        <f>작성용!V1098</f>
        <v>45609</v>
      </c>
      <c r="O1101" s="57">
        <f>작성용!W1098</f>
        <v>45616</v>
      </c>
      <c r="P1101" s="57" t="str">
        <f>작성용!X1098</f>
        <v>-</v>
      </c>
      <c r="Q1101" s="58" t="str">
        <f>작성용!AD1098</f>
        <v>신원준</v>
      </c>
      <c r="R1101" s="60">
        <f>작성용!AE1098</f>
        <v>1</v>
      </c>
      <c r="S1101" s="58" t="str">
        <f>작성용!AF1098</f>
        <v>신규</v>
      </c>
      <c r="T1101" s="61" t="str">
        <f>작성용!AG1098</f>
        <v>오영석</v>
      </c>
      <c r="U1101" s="61" t="str">
        <f>작성용!AH1098</f>
        <v>오영석</v>
      </c>
      <c r="V1101" s="56">
        <f>작성용!AA1098</f>
        <v>202411</v>
      </c>
      <c r="W1101" s="58" t="str">
        <f>작성용!AC1098</f>
        <v>[Y]금융기관</v>
      </c>
      <c r="X1101" s="58" t="str">
        <f>작성용!O1098</f>
        <v>김주희매니저</v>
      </c>
      <c r="Y1101" s="58" t="str">
        <f>작성용!P1098</f>
        <v>02-6205-2640</v>
      </c>
      <c r="Z1101" s="58" t="str">
        <f>작성용!Q1098</f>
        <v>juhee@miraeasset.com</v>
      </c>
      <c r="AA1101" s="56" t="str">
        <f>작성용!AJ1098</f>
        <v>국민연금제출</v>
      </c>
      <c r="AB1101" s="56">
        <f>작성용!AB1098</f>
        <v>0</v>
      </c>
    </row>
    <row r="1102" spans="1:28" s="12" customFormat="1" ht="16.5" customHeight="1" x14ac:dyDescent="0.3">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customHeight="1" x14ac:dyDescent="0.3">
      <c r="A1103" s="54">
        <f>작성용!AL1100</f>
        <v>1099</v>
      </c>
      <c r="B1103" s="55" t="str">
        <f>작성용!AI1100</f>
        <v>-</v>
      </c>
      <c r="C1103" s="56" t="str">
        <f>작성용!AK1100</f>
        <v>개별종목</v>
      </c>
      <c r="D1103" s="57">
        <f>작성용!T1100</f>
        <v>45596</v>
      </c>
      <c r="E1103" s="58" t="str">
        <f>작성용!B1100</f>
        <v>미래에셋벤처투자</v>
      </c>
      <c r="F1103" s="58" t="str">
        <f>작성용!C1100</f>
        <v>신규</v>
      </c>
      <c r="G1103" s="58" t="str">
        <f>작성용!D1100</f>
        <v>Bria Artificial Intelligence</v>
      </c>
      <c r="H1103" s="59" t="str">
        <f>작성용!E1100</f>
        <v>KBP2023120161</v>
      </c>
      <c r="I1103" s="58" t="str">
        <f>작성용!F1100</f>
        <v>A04</v>
      </c>
      <c r="J1103" s="58">
        <f>작성용!G1100</f>
        <v>77</v>
      </c>
      <c r="K1103" s="58" t="str">
        <f>작성용!H1100</f>
        <v>-</v>
      </c>
      <c r="L1103" s="58" t="str">
        <f>작성용!N1100</f>
        <v>미정</v>
      </c>
      <c r="M1103" s="57" t="str">
        <f>작성용!U1100</f>
        <v>2024.09.30</v>
      </c>
      <c r="N1103" s="57">
        <f>작성용!V1100</f>
        <v>45609</v>
      </c>
      <c r="O1103" s="57">
        <f>작성용!W1100</f>
        <v>45616</v>
      </c>
      <c r="P1103" s="57" t="str">
        <f>작성용!X1100</f>
        <v>-</v>
      </c>
      <c r="Q1103" s="58" t="str">
        <f>작성용!AD1100</f>
        <v>이상민</v>
      </c>
      <c r="R1103" s="60">
        <f>작성용!AE1100</f>
        <v>0</v>
      </c>
      <c r="S1103" s="58" t="str">
        <f>작성용!AF1100</f>
        <v>신규</v>
      </c>
      <c r="T1103" s="61" t="str">
        <f>작성용!AG1100</f>
        <v>오영석</v>
      </c>
      <c r="U1103" s="61" t="str">
        <f>작성용!AH1100</f>
        <v>오영석</v>
      </c>
      <c r="V1103" s="56">
        <f>작성용!AA1100</f>
        <v>202411</v>
      </c>
      <c r="W1103" s="58" t="str">
        <f>작성용!AC1100</f>
        <v>[Y]금융기관</v>
      </c>
      <c r="X1103" s="58" t="str">
        <f>작성용!O1100</f>
        <v>김주희매니저</v>
      </c>
      <c r="Y1103" s="58" t="str">
        <f>작성용!P1100</f>
        <v>02-6205-2640</v>
      </c>
      <c r="Z1103" s="58" t="str">
        <f>작성용!Q1100</f>
        <v>juhee@miraeasset.com</v>
      </c>
      <c r="AA1103" s="56" t="str">
        <f>작성용!AJ1100</f>
        <v>국민연금제출</v>
      </c>
      <c r="AB1103" s="56">
        <f>작성용!AB1100</f>
        <v>0</v>
      </c>
    </row>
    <row r="1104" spans="1:28" s="12" customFormat="1" ht="16.5" customHeight="1" x14ac:dyDescent="0.3">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customHeight="1" x14ac:dyDescent="0.3">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A04</v>
      </c>
      <c r="J1105" s="58">
        <f>작성용!G1102</f>
        <v>77</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customHeight="1" x14ac:dyDescent="0.3">
      <c r="A1106" s="54">
        <f>작성용!AL1103</f>
        <v>1102</v>
      </c>
      <c r="B1106" s="55" t="str">
        <f>작성용!AI1103</f>
        <v>-</v>
      </c>
      <c r="C1106" s="56" t="str">
        <f>작성용!AK1103</f>
        <v>개별종목</v>
      </c>
      <c r="D1106" s="57">
        <f>작성용!T1103</f>
        <v>45596</v>
      </c>
      <c r="E1106" s="58" t="str">
        <f>작성용!B1103</f>
        <v>미래에셋벤처투자</v>
      </c>
      <c r="F1106" s="58" t="str">
        <f>작성용!C1103</f>
        <v>신규</v>
      </c>
      <c r="G1106" s="58" t="str">
        <f>작성용!D1103</f>
        <v>이공이공</v>
      </c>
      <c r="H1106" s="59">
        <f>작성용!E1103</f>
        <v>1101117064457</v>
      </c>
      <c r="I1106" s="58" t="str">
        <f>작성용!F1103</f>
        <v>A04</v>
      </c>
      <c r="J1106" s="58">
        <f>작성용!G1103</f>
        <v>77</v>
      </c>
      <c r="K1106" s="58" t="str">
        <f>작성용!H1103</f>
        <v>-</v>
      </c>
      <c r="L1106" s="58" t="str">
        <f>작성용!N1103</f>
        <v>미정</v>
      </c>
      <c r="M1106" s="57" t="str">
        <f>작성용!U1103</f>
        <v>2024.09.30</v>
      </c>
      <c r="N1106" s="57">
        <f>작성용!V1103</f>
        <v>45609</v>
      </c>
      <c r="O1106" s="57">
        <f>작성용!W1103</f>
        <v>45616</v>
      </c>
      <c r="P1106" s="57" t="str">
        <f>작성용!X1103</f>
        <v>-</v>
      </c>
      <c r="Q1106" s="58" t="str">
        <f>작성용!AD1103</f>
        <v>이상민</v>
      </c>
      <c r="R1106" s="60">
        <f>작성용!AE1103</f>
        <v>1</v>
      </c>
      <c r="S1106" s="58" t="str">
        <f>작성용!AF1103</f>
        <v>신규</v>
      </c>
      <c r="T1106" s="61" t="str">
        <f>작성용!AG1103</f>
        <v>오영석</v>
      </c>
      <c r="U1106" s="61" t="str">
        <f>작성용!AH1103</f>
        <v>오영석</v>
      </c>
      <c r="V1106" s="56">
        <f>작성용!AA1103</f>
        <v>202411</v>
      </c>
      <c r="W1106" s="58" t="str">
        <f>작성용!AC1103</f>
        <v>[Y]금융기관</v>
      </c>
      <c r="X1106" s="58" t="str">
        <f>작성용!O1103</f>
        <v>김주희매니저</v>
      </c>
      <c r="Y1106" s="58" t="str">
        <f>작성용!P1103</f>
        <v>02-6205-2640</v>
      </c>
      <c r="Z1106" s="58" t="str">
        <f>작성용!Q1103</f>
        <v>juhee@miraeasset.com</v>
      </c>
      <c r="AA1106" s="56" t="str">
        <f>작성용!AJ1103</f>
        <v>국민연금제출</v>
      </c>
      <c r="AB1106" s="56">
        <f>작성용!AB1103</f>
        <v>0</v>
      </c>
    </row>
    <row r="1107" spans="1:28" s="12" customFormat="1" ht="16.5" customHeight="1" x14ac:dyDescent="0.3">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A04</v>
      </c>
      <c r="J1107" s="58">
        <f>작성용!G1104</f>
        <v>77</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12" customFormat="1" ht="16.5" customHeight="1" x14ac:dyDescent="0.3">
      <c r="A1108" s="54">
        <f>작성용!AL1105</f>
        <v>1104</v>
      </c>
      <c r="B1108" s="55" t="str">
        <f>작성용!AI1105</f>
        <v>-</v>
      </c>
      <c r="C1108" s="56" t="str">
        <f>작성용!AK1105</f>
        <v>개별종목</v>
      </c>
      <c r="D1108" s="57">
        <f>작성용!T1105</f>
        <v>45596</v>
      </c>
      <c r="E1108" s="58" t="str">
        <f>작성용!B1105</f>
        <v>미래에셋벤처투자</v>
      </c>
      <c r="F1108" s="58" t="str">
        <f>작성용!C1105</f>
        <v>신규</v>
      </c>
      <c r="G1108" s="58" t="str">
        <f>작성용!D1105</f>
        <v>오렌지스퀘어(구,벨소프트)</v>
      </c>
      <c r="H1108" s="59">
        <f>작성용!E1105</f>
        <v>1101115075141</v>
      </c>
      <c r="I1108" s="58" t="str">
        <f>작성용!F1105</f>
        <v>A04</v>
      </c>
      <c r="J1108" s="58">
        <f>작성용!G1105</f>
        <v>77</v>
      </c>
      <c r="K1108" s="58" t="str">
        <f>작성용!H1105</f>
        <v>-</v>
      </c>
      <c r="L1108" s="58" t="str">
        <f>작성용!N1105</f>
        <v>미정</v>
      </c>
      <c r="M1108" s="57" t="str">
        <f>작성용!U1105</f>
        <v>2024.09.30</v>
      </c>
      <c r="N1108" s="57">
        <f>작성용!V1105</f>
        <v>45609</v>
      </c>
      <c r="O1108" s="57">
        <f>작성용!W1105</f>
        <v>45616</v>
      </c>
      <c r="P1108" s="57" t="str">
        <f>작성용!X1105</f>
        <v>-</v>
      </c>
      <c r="Q1108" s="58" t="str">
        <f>작성용!AD1105</f>
        <v>윤광일</v>
      </c>
      <c r="R1108" s="60">
        <f>작성용!AE1105</f>
        <v>1</v>
      </c>
      <c r="S1108" s="58" t="str">
        <f>작성용!AF1105</f>
        <v>신규</v>
      </c>
      <c r="T1108" s="61" t="str">
        <f>작성용!AG1105</f>
        <v>오영석</v>
      </c>
      <c r="U1108" s="61" t="str">
        <f>작성용!AH1105</f>
        <v>오영석</v>
      </c>
      <c r="V1108" s="56">
        <f>작성용!AA1105</f>
        <v>202411</v>
      </c>
      <c r="W1108" s="58" t="str">
        <f>작성용!AC1105</f>
        <v>[Y]금융기관</v>
      </c>
      <c r="X1108" s="58" t="str">
        <f>작성용!O1105</f>
        <v>김주희매니저</v>
      </c>
      <c r="Y1108" s="58" t="str">
        <f>작성용!P1105</f>
        <v>02-6205-2640</v>
      </c>
      <c r="Z1108" s="58" t="str">
        <f>작성용!Q1105</f>
        <v>juhee@miraeasset.com</v>
      </c>
      <c r="AA1108" s="56" t="str">
        <f>작성용!AJ1105</f>
        <v>국민연금제출</v>
      </c>
      <c r="AB1108" s="56">
        <f>작성용!AB1105</f>
        <v>0</v>
      </c>
    </row>
    <row r="1109" spans="1:28" s="12" customFormat="1" ht="16.5" customHeight="1" x14ac:dyDescent="0.3">
      <c r="A1109" s="54">
        <f>작성용!AL1106</f>
        <v>1105</v>
      </c>
      <c r="B1109" s="55" t="str">
        <f>작성용!AI1106</f>
        <v>-</v>
      </c>
      <c r="C1109" s="56" t="str">
        <f>작성용!AK1106</f>
        <v>개별종목</v>
      </c>
      <c r="D1109" s="57">
        <f>작성용!T1106</f>
        <v>45596</v>
      </c>
      <c r="E1109" s="58" t="str">
        <f>작성용!B1106</f>
        <v>미래에셋벤처투자</v>
      </c>
      <c r="F1109" s="58" t="str">
        <f>작성용!C1106</f>
        <v>신규</v>
      </c>
      <c r="G1109" s="58" t="str">
        <f>작성용!D1106</f>
        <v>오렌지스퀘어(구,벨소프트)</v>
      </c>
      <c r="H1109" s="59">
        <f>작성용!E1106</f>
        <v>1101115075141</v>
      </c>
      <c r="I1109" s="58" t="str">
        <f>작성용!F1106</f>
        <v>A04</v>
      </c>
      <c r="J1109" s="58">
        <f>작성용!G1106</f>
        <v>771</v>
      </c>
      <c r="K1109" s="58" t="str">
        <f>작성용!H1106</f>
        <v>-</v>
      </c>
      <c r="L1109" s="58" t="str">
        <f>작성용!N1106</f>
        <v>미정</v>
      </c>
      <c r="M1109" s="57" t="str">
        <f>작성용!U1106</f>
        <v>2024.09.30</v>
      </c>
      <c r="N1109" s="57">
        <f>작성용!V1106</f>
        <v>45609</v>
      </c>
      <c r="O1109" s="57">
        <f>작성용!W1106</f>
        <v>45616</v>
      </c>
      <c r="P1109" s="57" t="str">
        <f>작성용!X1106</f>
        <v>-</v>
      </c>
      <c r="Q1109" s="58" t="str">
        <f>작성용!AD1106</f>
        <v>윤광일</v>
      </c>
      <c r="R1109" s="60">
        <f>작성용!AE1106</f>
        <v>0</v>
      </c>
      <c r="S1109" s="58" t="str">
        <f>작성용!AF1106</f>
        <v>신규</v>
      </c>
      <c r="T1109" s="61" t="str">
        <f>작성용!AG1106</f>
        <v>오영석</v>
      </c>
      <c r="U1109" s="61" t="str">
        <f>작성용!AH1106</f>
        <v>오영석</v>
      </c>
      <c r="V1109" s="56">
        <f>작성용!AA1106</f>
        <v>202411</v>
      </c>
      <c r="W1109" s="58" t="str">
        <f>작성용!AC1106</f>
        <v>[Y]금융기관</v>
      </c>
      <c r="X1109" s="58" t="str">
        <f>작성용!O1106</f>
        <v>김주희매니저</v>
      </c>
      <c r="Y1109" s="58" t="str">
        <f>작성용!P1106</f>
        <v>02-6205-2640</v>
      </c>
      <c r="Z1109" s="58" t="str">
        <f>작성용!Q1106</f>
        <v>juhee@miraeasset.com</v>
      </c>
      <c r="AA1109" s="56" t="str">
        <f>작성용!AJ1106</f>
        <v>국민연금제출</v>
      </c>
      <c r="AB1109" s="56">
        <f>작성용!AB1106</f>
        <v>0</v>
      </c>
    </row>
    <row r="1110" spans="1:28" s="12" customFormat="1" ht="16.5" customHeight="1" x14ac:dyDescent="0.3">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77</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customHeight="1" x14ac:dyDescent="0.3">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customHeight="1" x14ac:dyDescent="0.3">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customHeight="1" x14ac:dyDescent="0.3">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customHeight="1" x14ac:dyDescent="0.3">
      <c r="A1114" s="54">
        <f>작성용!AL1111</f>
        <v>1110</v>
      </c>
      <c r="B1114" s="264" t="str">
        <f>작성용!AI1111</f>
        <v>-</v>
      </c>
      <c r="C1114" s="252" t="str">
        <f>작성용!AK1111</f>
        <v>개별종목</v>
      </c>
      <c r="D1114" s="265">
        <f>작성용!T1111</f>
        <v>45597</v>
      </c>
      <c r="E1114" s="253" t="str">
        <f>작성용!B1111</f>
        <v>네오위즈</v>
      </c>
      <c r="F1114" s="253" t="str">
        <f>작성용!C1111</f>
        <v>재평가</v>
      </c>
      <c r="G1114" s="253" t="str">
        <f>작성용!D1111</f>
        <v>스마트대한민국라구나비대면펀드제4호</v>
      </c>
      <c r="H1114" s="266" t="str">
        <f>작성용!E1111</f>
        <v>KBP2022110018</v>
      </c>
      <c r="I1114" s="253" t="str">
        <f>작성용!F1111</f>
        <v>B01</v>
      </c>
      <c r="J1114" s="253">
        <f>작성용!G1111</f>
        <v>0</v>
      </c>
      <c r="K1114" s="253" t="str">
        <f>작성용!H1111</f>
        <v>-</v>
      </c>
      <c r="L1114" s="253" t="str">
        <f>작성용!N1111</f>
        <v>연말</v>
      </c>
      <c r="M1114" s="265" t="str">
        <f>작성용!U1111</f>
        <v>2024.09.30</v>
      </c>
      <c r="N1114" s="265">
        <f>작성용!V1111</f>
        <v>45625</v>
      </c>
      <c r="O1114" s="265">
        <f>작성용!W1111</f>
        <v>45632</v>
      </c>
      <c r="P1114" s="265" t="str">
        <f>작성용!X1111</f>
        <v>-</v>
      </c>
      <c r="Q1114" s="274" t="str">
        <f>작성용!AD1111</f>
        <v>김에스더</v>
      </c>
      <c r="R1114" s="267">
        <f>작성용!AE1111</f>
        <v>1</v>
      </c>
      <c r="S1114" s="253" t="str">
        <f>작성용!AF1111</f>
        <v>신규</v>
      </c>
      <c r="T1114" s="268" t="str">
        <f>작성용!AG1111</f>
        <v>서동현</v>
      </c>
      <c r="U1114" s="268" t="str">
        <f>작성용!AH1111</f>
        <v>서동현</v>
      </c>
      <c r="V1114" s="252">
        <f>작성용!AA1111</f>
        <v>202411</v>
      </c>
      <c r="W1114" s="253" t="str">
        <f>작성용!AC1111</f>
        <v>[X]일반기업</v>
      </c>
      <c r="X1114" s="253" t="str">
        <f>작성용!O1111</f>
        <v xml:space="preserve">네오위즈재무실회계2팀양민우팀장 </v>
      </c>
      <c r="Y1114" s="253" t="str">
        <f>작성용!P1111</f>
        <v xml:space="preserve">031-8023-7545 </v>
      </c>
      <c r="Z1114" s="253" t="str">
        <f>작성용!Q1111</f>
        <v xml:space="preserve">mwyang@neowiz.com </v>
      </c>
      <c r="AA1114" s="252" t="str">
        <f>작성용!AJ1111</f>
        <v>-</v>
      </c>
      <c r="AB1114" s="252">
        <f>작성용!AB1111</f>
        <v>2</v>
      </c>
    </row>
    <row r="1115" spans="1:28" s="12" customFormat="1" ht="16.5" customHeight="1" x14ac:dyDescent="0.3">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t="str">
        <f>작성용!E1112</f>
        <v>KBP2024110013</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customHeight="1" x14ac:dyDescent="0.3">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customHeight="1" x14ac:dyDescent="0.3">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customHeight="1" x14ac:dyDescent="0.3">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customHeight="1" x14ac:dyDescent="0.3">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customHeight="1" x14ac:dyDescent="0.3">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customHeight="1" x14ac:dyDescent="0.3">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customHeight="1" x14ac:dyDescent="0.3">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customHeight="1" x14ac:dyDescent="0.3">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customHeight="1" x14ac:dyDescent="0.3">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customHeight="1" x14ac:dyDescent="0.3">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customHeight="1" x14ac:dyDescent="0.3">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customHeight="1" x14ac:dyDescent="0.3">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customHeight="1" x14ac:dyDescent="0.3">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customHeight="1" x14ac:dyDescent="0.3">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customHeight="1" x14ac:dyDescent="0.3">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customHeight="1" x14ac:dyDescent="0.3">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customHeight="1" x14ac:dyDescent="0.3">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customHeight="1" x14ac:dyDescent="0.3">
      <c r="A1133" s="54">
        <f>작성용!AL1130</f>
        <v>1129</v>
      </c>
      <c r="B1133" s="55" t="str">
        <f>작성용!AI1130</f>
        <v>-</v>
      </c>
      <c r="C1133" s="56" t="str">
        <f>작성용!AK1130</f>
        <v>개별종목</v>
      </c>
      <c r="D1133" s="57">
        <f>작성용!T1130</f>
        <v>45597</v>
      </c>
      <c r="E1133" s="58" t="str">
        <f>작성용!B1130</f>
        <v>네오위즈홀딩스</v>
      </c>
      <c r="F1133" s="58" t="str">
        <f>작성용!C1130</f>
        <v>신규</v>
      </c>
      <c r="G1133" s="58" t="str">
        <f>작성용!D1130</f>
        <v>IMM세컨더리벤처펀드5호</v>
      </c>
      <c r="H1133" s="59" t="str">
        <f>작성용!E1130</f>
        <v>KBP2022060001</v>
      </c>
      <c r="I1133" s="58" t="str">
        <f>작성용!F1130</f>
        <v>B01</v>
      </c>
      <c r="J1133" s="58">
        <f>작성용!G1130</f>
        <v>0</v>
      </c>
      <c r="K1133" s="58" t="str">
        <f>작성용!H1130</f>
        <v>-</v>
      </c>
      <c r="L1133" s="58" t="str">
        <f>작성용!N1130</f>
        <v>연말</v>
      </c>
      <c r="M1133" s="57" t="str">
        <f>작성용!U1130</f>
        <v>2024.09.30</v>
      </c>
      <c r="N1133" s="57">
        <f>작성용!V1130</f>
        <v>45625</v>
      </c>
      <c r="O1133" s="57">
        <f>작성용!W1130</f>
        <v>45632</v>
      </c>
      <c r="P1133" s="57" t="str">
        <f>작성용!X1130</f>
        <v>-</v>
      </c>
      <c r="Q1133" s="58" t="str">
        <f>작성용!AD1130</f>
        <v>이문수</v>
      </c>
      <c r="R1133" s="60">
        <f>작성용!AE1130</f>
        <v>1</v>
      </c>
      <c r="S1133" s="58" t="str">
        <f>작성용!AF1130</f>
        <v>신규</v>
      </c>
      <c r="T1133" s="61" t="str">
        <f>작성용!AG1130</f>
        <v>서동현</v>
      </c>
      <c r="U1133" s="61" t="str">
        <f>작성용!AH1130</f>
        <v>서동현</v>
      </c>
      <c r="V1133" s="56">
        <f>작성용!AA1130</f>
        <v>202411</v>
      </c>
      <c r="W1133" s="58" t="str">
        <f>작성용!AC1130</f>
        <v>[X]일반기업</v>
      </c>
      <c r="X1133" s="58" t="str">
        <f>작성용!O1130</f>
        <v xml:space="preserve">네오위즈재무실회계2팀양민우팀장 </v>
      </c>
      <c r="Y1133" s="58" t="str">
        <f>작성용!P1130</f>
        <v xml:space="preserve">031-8023-7545 </v>
      </c>
      <c r="Z1133" s="58" t="str">
        <f>작성용!Q1130</f>
        <v xml:space="preserve">mwyang@neowiz.com </v>
      </c>
      <c r="AA1133" s="56" t="str">
        <f>작성용!AJ1130</f>
        <v>-</v>
      </c>
      <c r="AB1133" s="56">
        <f>작성용!AB1130</f>
        <v>0</v>
      </c>
    </row>
    <row r="1134" spans="1:28" s="12" customFormat="1" ht="16.5" customHeight="1" x14ac:dyDescent="0.3">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오수현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customHeight="1" x14ac:dyDescent="0.3">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오수현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customHeight="1" x14ac:dyDescent="0.3">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오수현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customHeight="1" x14ac:dyDescent="0.3">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오수현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customHeight="1" x14ac:dyDescent="0.3">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customHeight="1" x14ac:dyDescent="0.3">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customHeight="1" x14ac:dyDescent="0.3">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customHeight="1" x14ac:dyDescent="0.3">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customHeight="1" x14ac:dyDescent="0.3">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customHeight="1" x14ac:dyDescent="0.3">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customHeight="1" x14ac:dyDescent="0.3">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customHeight="1" x14ac:dyDescent="0.3">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customHeight="1" x14ac:dyDescent="0.3">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customHeight="1" x14ac:dyDescent="0.3">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customHeight="1" x14ac:dyDescent="0.3">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customHeight="1" x14ac:dyDescent="0.3">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customHeight="1" x14ac:dyDescent="0.3">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customHeight="1" x14ac:dyDescent="0.3">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customHeight="1" x14ac:dyDescent="0.3">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customHeight="1" x14ac:dyDescent="0.3">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customHeight="1" x14ac:dyDescent="0.3">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customHeight="1" x14ac:dyDescent="0.3">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customHeight="1" x14ac:dyDescent="0.3">
      <c r="A1156" s="54">
        <f>작성용!AL1153</f>
        <v>1152</v>
      </c>
      <c r="B1156" s="55" t="str">
        <f>작성용!AI1153</f>
        <v>-</v>
      </c>
      <c r="C1156" s="56" t="str">
        <f>작성용!AK1153</f>
        <v>기초자산</v>
      </c>
      <c r="D1156" s="57" t="str">
        <f>작성용!T1153</f>
        <v>네오위즈홀딩스펀드(기초자산)</v>
      </c>
      <c r="E1156" s="58" t="str">
        <f>작성용!B1153</f>
        <v>IMM세컨더리벤처펀드5호</v>
      </c>
      <c r="F1156" s="58" t="str">
        <f>작성용!C1153</f>
        <v>재평가</v>
      </c>
      <c r="G1156" s="58" t="str">
        <f>작성용!D1153</f>
        <v>두나무</v>
      </c>
      <c r="H1156" s="59">
        <f>작성용!E1153</f>
        <v>1101114834853</v>
      </c>
      <c r="I1156" s="58" t="str">
        <f>작성용!F1153</f>
        <v>A01</v>
      </c>
      <c r="J1156" s="58">
        <f>작성용!G1153</f>
        <v>0</v>
      </c>
      <c r="K1156" s="58" t="str">
        <f>작성용!H1153</f>
        <v>-</v>
      </c>
      <c r="L1156" s="58" t="str">
        <f>작성용!N1153</f>
        <v xml:space="preserve">분기 </v>
      </c>
      <c r="M1156" s="57" t="str">
        <f>작성용!U1153</f>
        <v>2024.09.30</v>
      </c>
      <c r="N1156" s="57">
        <f>작성용!V1153</f>
        <v>45625</v>
      </c>
      <c r="O1156" s="57" t="str">
        <f>작성용!W1153</f>
        <v>보고서제공X</v>
      </c>
      <c r="P1156" s="57" t="str">
        <f>작성용!X1153</f>
        <v>-</v>
      </c>
      <c r="Q1156" s="58" t="str">
        <f>작성용!AD1153</f>
        <v>김수현</v>
      </c>
      <c r="R1156" s="60">
        <f>작성용!AE1153</f>
        <v>0</v>
      </c>
      <c r="S1156" s="58" t="str">
        <f>작성용!AF1153</f>
        <v>김수현</v>
      </c>
      <c r="T1156" s="61" t="str">
        <f>작성용!AG1153</f>
        <v>-</v>
      </c>
      <c r="U1156" s="61" t="str">
        <f>작성용!AH1153</f>
        <v>-</v>
      </c>
      <c r="V1156" s="56">
        <f>작성용!AA1153</f>
        <v>202411</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customHeight="1" x14ac:dyDescent="0.3">
      <c r="A1157" s="54">
        <f>작성용!AL1154</f>
        <v>1153</v>
      </c>
      <c r="B1157" s="55" t="str">
        <f>작성용!AI1154</f>
        <v>-</v>
      </c>
      <c r="C1157" s="56" t="str">
        <f>작성용!AK1154</f>
        <v>기초자산</v>
      </c>
      <c r="D1157" s="57" t="str">
        <f>작성용!T1154</f>
        <v>네오위즈홀딩스펀드(기초자산)</v>
      </c>
      <c r="E1157" s="58" t="str">
        <f>작성용!B1154</f>
        <v>IMM세컨더리벤처펀드5호</v>
      </c>
      <c r="F1157" s="58" t="str">
        <f>작성용!C1154</f>
        <v>재평가</v>
      </c>
      <c r="G1157" s="58" t="str">
        <f>작성용!D1154</f>
        <v>아이씨엠</v>
      </c>
      <c r="H1157" s="59">
        <f>작성용!E1154</f>
        <v>1101114963058</v>
      </c>
      <c r="I1157" s="58" t="str">
        <f>작성용!F1154</f>
        <v>A07</v>
      </c>
      <c r="J1157" s="58">
        <f>작성용!G1154</f>
        <v>0</v>
      </c>
      <c r="K1157" s="58" t="str">
        <f>작성용!H1154</f>
        <v>-</v>
      </c>
      <c r="L1157" s="58" t="str">
        <f>작성용!N1154</f>
        <v xml:space="preserve">분기 </v>
      </c>
      <c r="M1157" s="57" t="str">
        <f>작성용!U1154</f>
        <v>2024.09.30</v>
      </c>
      <c r="N1157" s="57">
        <f>작성용!V1154</f>
        <v>45625</v>
      </c>
      <c r="O1157" s="57" t="str">
        <f>작성용!W1154</f>
        <v>보고서제공X</v>
      </c>
      <c r="P1157" s="57" t="str">
        <f>작성용!X1154</f>
        <v>-</v>
      </c>
      <c r="Q1157" s="58" t="str">
        <f>작성용!AD1154</f>
        <v>김수현</v>
      </c>
      <c r="R1157" s="60">
        <f>작성용!AE1154</f>
        <v>0.4</v>
      </c>
      <c r="S1157" s="58" t="str">
        <f>작성용!AF1154</f>
        <v>김수현</v>
      </c>
      <c r="T1157" s="61" t="str">
        <f>작성용!AG1154</f>
        <v>-</v>
      </c>
      <c r="U1157" s="61" t="str">
        <f>작성용!AH1154</f>
        <v>-</v>
      </c>
      <c r="V1157" s="56">
        <f>작성용!AA1154</f>
        <v>202411</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customHeight="1" x14ac:dyDescent="0.3">
      <c r="A1158" s="54">
        <f>작성용!AL1155</f>
        <v>1154</v>
      </c>
      <c r="B1158" s="55" t="str">
        <f>작성용!AI1155</f>
        <v>-</v>
      </c>
      <c r="C1158" s="56" t="str">
        <f>작성용!AK1155</f>
        <v>기초자산</v>
      </c>
      <c r="D1158" s="57" t="str">
        <f>작성용!T1155</f>
        <v>네오위즈홀딩스펀드(기초자산)</v>
      </c>
      <c r="E1158" s="58" t="str">
        <f>작성용!B1155</f>
        <v>IMM세컨더리벤처펀드5호</v>
      </c>
      <c r="F1158" s="58" t="str">
        <f>작성용!C1155</f>
        <v>재평가</v>
      </c>
      <c r="G1158" s="58" t="str">
        <f>작성용!D1155</f>
        <v>에스켐</v>
      </c>
      <c r="H1158" s="59">
        <f>작성용!E1155</f>
        <v>1358110248774</v>
      </c>
      <c r="I1158" s="58" t="str">
        <f>작성용!F1155</f>
        <v>A01</v>
      </c>
      <c r="J1158" s="58">
        <f>작성용!G1155</f>
        <v>0</v>
      </c>
      <c r="K1158" s="58" t="str">
        <f>작성용!H1155</f>
        <v>-</v>
      </c>
      <c r="L1158" s="58" t="str">
        <f>작성용!N1155</f>
        <v xml:space="preserve">분기 </v>
      </c>
      <c r="M1158" s="57" t="str">
        <f>작성용!U1155</f>
        <v>2024.09.30</v>
      </c>
      <c r="N1158" s="57">
        <f>작성용!V1155</f>
        <v>45625</v>
      </c>
      <c r="O1158" s="57" t="str">
        <f>작성용!W1155</f>
        <v>보고서제공X</v>
      </c>
      <c r="P1158" s="57" t="str">
        <f>작성용!X1155</f>
        <v>-</v>
      </c>
      <c r="Q1158" s="58" t="str">
        <f>작성용!AD1155</f>
        <v>김예림</v>
      </c>
      <c r="R1158" s="60">
        <f>작성용!AE1155</f>
        <v>0.4</v>
      </c>
      <c r="S1158" s="58" t="str">
        <f>작성용!AF1155</f>
        <v>김예림</v>
      </c>
      <c r="T1158" s="61" t="str">
        <f>작성용!AG1155</f>
        <v>-</v>
      </c>
      <c r="U1158" s="61" t="str">
        <f>작성용!AH1155</f>
        <v>-</v>
      </c>
      <c r="V1158" s="56">
        <f>작성용!AA1155</f>
        <v>202411</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customHeight="1" x14ac:dyDescent="0.3">
      <c r="A1159" s="54">
        <f>작성용!AL1156</f>
        <v>1155</v>
      </c>
      <c r="B1159" s="55" t="str">
        <f>작성용!AI1156</f>
        <v>-</v>
      </c>
      <c r="C1159" s="56" t="str">
        <f>작성용!AK1156</f>
        <v>기초자산</v>
      </c>
      <c r="D1159" s="57" t="str">
        <f>작성용!T1156</f>
        <v>네오위즈홀딩스펀드(기초자산)</v>
      </c>
      <c r="E1159" s="58" t="str">
        <f>작성용!B1156</f>
        <v>IMM세컨더리벤처펀드5호</v>
      </c>
      <c r="F1159" s="58" t="str">
        <f>작성용!C1156</f>
        <v>재평가</v>
      </c>
      <c r="G1159" s="58" t="str">
        <f>작성용!D1156</f>
        <v>휴민로보틱스(구,휴민텍)</v>
      </c>
      <c r="H1159" s="59">
        <f>작성용!E1156</f>
        <v>1615110114458</v>
      </c>
      <c r="I1159" s="58" t="str">
        <f>작성용!F1156</f>
        <v>A01</v>
      </c>
      <c r="J1159" s="58">
        <f>작성용!G1156</f>
        <v>0</v>
      </c>
      <c r="K1159" s="58" t="str">
        <f>작성용!H1156</f>
        <v>-</v>
      </c>
      <c r="L1159" s="58" t="str">
        <f>작성용!N1156</f>
        <v xml:space="preserve">분기 </v>
      </c>
      <c r="M1159" s="57" t="str">
        <f>작성용!U1156</f>
        <v>2024.09.30</v>
      </c>
      <c r="N1159" s="57">
        <f>작성용!V1156</f>
        <v>45625</v>
      </c>
      <c r="O1159" s="57" t="str">
        <f>작성용!W1156</f>
        <v>보고서제공X</v>
      </c>
      <c r="P1159" s="57" t="str">
        <f>작성용!X1156</f>
        <v>-</v>
      </c>
      <c r="Q1159" s="58" t="str">
        <f>작성용!AD1156</f>
        <v>변혜진</v>
      </c>
      <c r="R1159" s="60">
        <f>작성용!AE1156</f>
        <v>0.4</v>
      </c>
      <c r="S1159" s="58" t="str">
        <f>작성용!AF1156</f>
        <v>변혜진</v>
      </c>
      <c r="T1159" s="61" t="str">
        <f>작성용!AG1156</f>
        <v>-</v>
      </c>
      <c r="U1159" s="61" t="str">
        <f>작성용!AH1156</f>
        <v>-</v>
      </c>
      <c r="V1159" s="56">
        <f>작성용!AA1156</f>
        <v>202411</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customHeight="1" x14ac:dyDescent="0.3">
      <c r="A1160" s="54">
        <f>작성용!AL1157</f>
        <v>1156</v>
      </c>
      <c r="B1160" s="55" t="str">
        <f>작성용!AI1157</f>
        <v>-</v>
      </c>
      <c r="C1160" s="56" t="str">
        <f>작성용!AK1157</f>
        <v>기초자산</v>
      </c>
      <c r="D1160" s="57" t="str">
        <f>작성용!T1157</f>
        <v>네오위즈홀딩스펀드(기초자산)</v>
      </c>
      <c r="E1160" s="58" t="str">
        <f>작성용!B1157</f>
        <v>IMM세컨더리벤처펀드5호</v>
      </c>
      <c r="F1160" s="58" t="str">
        <f>작성용!C1157</f>
        <v>재평가</v>
      </c>
      <c r="G1160" s="58" t="str">
        <f>작성용!D1157</f>
        <v>씨피랩스(구,코인플러그)</v>
      </c>
      <c r="H1160" s="59">
        <f>작성용!E1157</f>
        <v>1311110354909</v>
      </c>
      <c r="I1160" s="58" t="str">
        <f>작성용!F1157</f>
        <v>A01</v>
      </c>
      <c r="J1160" s="58">
        <f>작성용!G1157</f>
        <v>0</v>
      </c>
      <c r="K1160" s="58" t="str">
        <f>작성용!H1157</f>
        <v>-</v>
      </c>
      <c r="L1160" s="58" t="str">
        <f>작성용!N1157</f>
        <v xml:space="preserve">분기 </v>
      </c>
      <c r="M1160" s="57" t="str">
        <f>작성용!U1157</f>
        <v>2024.09.30</v>
      </c>
      <c r="N1160" s="57">
        <f>작성용!V1157</f>
        <v>45625</v>
      </c>
      <c r="O1160" s="57" t="str">
        <f>작성용!W1157</f>
        <v>보고서제공X</v>
      </c>
      <c r="P1160" s="57" t="str">
        <f>작성용!X1157</f>
        <v>-</v>
      </c>
      <c r="Q1160" s="58" t="str">
        <f>작성용!AD1157</f>
        <v>정은채</v>
      </c>
      <c r="R1160" s="60">
        <f>작성용!AE1157</f>
        <v>0.4</v>
      </c>
      <c r="S1160" s="58" t="str">
        <f>작성용!AF1157</f>
        <v>정은채</v>
      </c>
      <c r="T1160" s="61" t="str">
        <f>작성용!AG1157</f>
        <v>-</v>
      </c>
      <c r="U1160" s="61" t="str">
        <f>작성용!AH1157</f>
        <v>-</v>
      </c>
      <c r="V1160" s="56">
        <f>작성용!AA1157</f>
        <v>202411</v>
      </c>
      <c r="W1160" s="58" t="str">
        <f>작성용!AC1157</f>
        <v>[6]기타기관펀드(기초자산)</v>
      </c>
      <c r="X1160" s="58">
        <f>작성용!O1157</f>
        <v>0</v>
      </c>
      <c r="Y1160" s="58">
        <f>작성용!P1157</f>
        <v>0</v>
      </c>
      <c r="Z1160" s="58">
        <f>작성용!Q1157</f>
        <v>0</v>
      </c>
      <c r="AA1160" s="56" t="str">
        <f>작성용!AJ1157</f>
        <v>-</v>
      </c>
      <c r="AB1160" s="56">
        <f>작성용!AB1157</f>
        <v>0</v>
      </c>
    </row>
    <row r="1161" spans="1:28" s="12" customFormat="1" ht="16.5" customHeight="1" x14ac:dyDescent="0.3">
      <c r="A1161" s="54">
        <f>작성용!AL1158</f>
        <v>1157</v>
      </c>
      <c r="B1161" s="55" t="str">
        <f>작성용!AI1158</f>
        <v>-</v>
      </c>
      <c r="C1161" s="56" t="str">
        <f>작성용!AK1158</f>
        <v>기초자산</v>
      </c>
      <c r="D1161" s="57" t="str">
        <f>작성용!T1158</f>
        <v>네오위즈홀딩스펀드(기초자산)</v>
      </c>
      <c r="E1161" s="58" t="str">
        <f>작성용!B1158</f>
        <v>IMM세컨더리벤처펀드5호</v>
      </c>
      <c r="F1161" s="58" t="str">
        <f>작성용!C1158</f>
        <v>재평가</v>
      </c>
      <c r="G1161" s="58" t="str">
        <f>작성용!D1158</f>
        <v>씨피랩스(구,코인플러그)</v>
      </c>
      <c r="H1161" s="59">
        <f>작성용!E1158</f>
        <v>1311110354909</v>
      </c>
      <c r="I1161" s="58" t="str">
        <f>작성용!F1158</f>
        <v>A07</v>
      </c>
      <c r="J1161" s="58">
        <f>작성용!G1158</f>
        <v>0</v>
      </c>
      <c r="K1161" s="58" t="str">
        <f>작성용!H1158</f>
        <v>-</v>
      </c>
      <c r="L1161" s="58" t="str">
        <f>작성용!N1158</f>
        <v xml:space="preserve">분기 </v>
      </c>
      <c r="M1161" s="57" t="str">
        <f>작성용!U1158</f>
        <v>2024.09.30</v>
      </c>
      <c r="N1161" s="57">
        <f>작성용!V1158</f>
        <v>45625</v>
      </c>
      <c r="O1161" s="57" t="str">
        <f>작성용!W1158</f>
        <v>보고서제공X</v>
      </c>
      <c r="P1161" s="57" t="str">
        <f>작성용!X1158</f>
        <v>-</v>
      </c>
      <c r="Q1161" s="58" t="str">
        <f>작성용!AD1158</f>
        <v>정은채</v>
      </c>
      <c r="R1161" s="60">
        <f>작성용!AE1158</f>
        <v>0</v>
      </c>
      <c r="S1161" s="58" t="str">
        <f>작성용!AF1158</f>
        <v>정은채</v>
      </c>
      <c r="T1161" s="61" t="str">
        <f>작성용!AG1158</f>
        <v>-</v>
      </c>
      <c r="U1161" s="61" t="str">
        <f>작성용!AH1158</f>
        <v>-</v>
      </c>
      <c r="V1161" s="56">
        <f>작성용!AA1158</f>
        <v>202411</v>
      </c>
      <c r="W1161" s="58" t="str">
        <f>작성용!AC1158</f>
        <v>[6]기타기관펀드(기초자산)</v>
      </c>
      <c r="X1161" s="58">
        <f>작성용!O1158</f>
        <v>0</v>
      </c>
      <c r="Y1161" s="58">
        <f>작성용!P1158</f>
        <v>0</v>
      </c>
      <c r="Z1161" s="58">
        <f>작성용!Q1158</f>
        <v>0</v>
      </c>
      <c r="AA1161" s="56" t="str">
        <f>작성용!AJ1158</f>
        <v>-</v>
      </c>
      <c r="AB1161" s="56">
        <f>작성용!AB1158</f>
        <v>0</v>
      </c>
    </row>
    <row r="1162" spans="1:28" s="12" customFormat="1" ht="16.5" customHeight="1" x14ac:dyDescent="0.3">
      <c r="A1162" s="54">
        <f>작성용!AL1159</f>
        <v>1158</v>
      </c>
      <c r="B1162" s="55" t="str">
        <f>작성용!AI1159</f>
        <v>-</v>
      </c>
      <c r="C1162" s="56" t="str">
        <f>작성용!AK1159</f>
        <v>기초자산</v>
      </c>
      <c r="D1162" s="57" t="str">
        <f>작성용!T1159</f>
        <v>네오위즈홀딩스펀드(기초자산)</v>
      </c>
      <c r="E1162" s="58" t="str">
        <f>작성용!B1159</f>
        <v>IMM세컨더리벤처펀드5호</v>
      </c>
      <c r="F1162" s="58" t="str">
        <f>작성용!C1159</f>
        <v>재평가</v>
      </c>
      <c r="G1162" s="58" t="str">
        <f>작성용!D1159</f>
        <v>아이씨엠</v>
      </c>
      <c r="H1162" s="59">
        <f>작성용!E1159</f>
        <v>1101114963058</v>
      </c>
      <c r="I1162" s="58" t="str">
        <f>작성용!F1159</f>
        <v>A07</v>
      </c>
      <c r="J1162" s="58">
        <f>작성용!G1159</f>
        <v>8</v>
      </c>
      <c r="K1162" s="58" t="str">
        <f>작성용!H1159</f>
        <v>-</v>
      </c>
      <c r="L1162" s="58" t="str">
        <f>작성용!N1159</f>
        <v xml:space="preserve">분기 </v>
      </c>
      <c r="M1162" s="57" t="str">
        <f>작성용!U1159</f>
        <v>2024.09.30</v>
      </c>
      <c r="N1162" s="57">
        <f>작성용!V1159</f>
        <v>45625</v>
      </c>
      <c r="O1162" s="57" t="str">
        <f>작성용!W1159</f>
        <v>보고서제공X</v>
      </c>
      <c r="P1162" s="57" t="str">
        <f>작성용!X1159</f>
        <v>-</v>
      </c>
      <c r="Q1162" s="58" t="str">
        <f>작성용!AD1159</f>
        <v>김수현</v>
      </c>
      <c r="R1162" s="60">
        <f>작성용!AE1159</f>
        <v>0</v>
      </c>
      <c r="S1162" s="58" t="str">
        <f>작성용!AF1159</f>
        <v>김수현</v>
      </c>
      <c r="T1162" s="61" t="str">
        <f>작성용!AG1159</f>
        <v>-</v>
      </c>
      <c r="U1162" s="61" t="str">
        <f>작성용!AH1159</f>
        <v>-</v>
      </c>
      <c r="V1162" s="56">
        <f>작성용!AA1159</f>
        <v>202411</v>
      </c>
      <c r="W1162" s="58" t="str">
        <f>작성용!AC1159</f>
        <v>[6]기타기관펀드(기초자산)</v>
      </c>
      <c r="X1162" s="58">
        <f>작성용!O1159</f>
        <v>0</v>
      </c>
      <c r="Y1162" s="58">
        <f>작성용!P1159</f>
        <v>0</v>
      </c>
      <c r="Z1162" s="58">
        <f>작성용!Q1159</f>
        <v>0</v>
      </c>
      <c r="AA1162" s="56" t="str">
        <f>작성용!AJ1159</f>
        <v>-</v>
      </c>
      <c r="AB1162" s="56">
        <f>작성용!AB1159</f>
        <v>0</v>
      </c>
    </row>
    <row r="1163" spans="1:28" s="12" customFormat="1" ht="16.5" customHeight="1" x14ac:dyDescent="0.3">
      <c r="A1163" s="54">
        <f>작성용!AL1160</f>
        <v>1159</v>
      </c>
      <c r="B1163" s="55" t="str">
        <f>작성용!AI1160</f>
        <v>-</v>
      </c>
      <c r="C1163" s="56" t="str">
        <f>작성용!AK1160</f>
        <v>기초자산</v>
      </c>
      <c r="D1163" s="57" t="str">
        <f>작성용!T1160</f>
        <v>네오위즈홀딩스펀드(기초자산)</v>
      </c>
      <c r="E1163" s="58" t="str">
        <f>작성용!B1160</f>
        <v>IMM세컨더리벤처펀드5호</v>
      </c>
      <c r="F1163" s="58" t="str">
        <f>작성용!C1160</f>
        <v>재평가</v>
      </c>
      <c r="G1163" s="58" t="str">
        <f>작성용!D1160</f>
        <v>AK홀딩스</v>
      </c>
      <c r="H1163" s="59">
        <f>작성용!E1160</f>
        <v>1101110029721</v>
      </c>
      <c r="I1163" s="58" t="str">
        <f>작성용!F1160</f>
        <v>D01</v>
      </c>
      <c r="J1163" s="58">
        <f>작성용!G1160</f>
        <v>2</v>
      </c>
      <c r="K1163" s="58" t="str">
        <f>작성용!H1160</f>
        <v>-</v>
      </c>
      <c r="L1163" s="58" t="str">
        <f>작성용!N1160</f>
        <v xml:space="preserve">분기 </v>
      </c>
      <c r="M1163" s="57" t="str">
        <f>작성용!U1160</f>
        <v>2024.09.30</v>
      </c>
      <c r="N1163" s="57">
        <f>작성용!V1160</f>
        <v>45625</v>
      </c>
      <c r="O1163" s="57" t="str">
        <f>작성용!W1160</f>
        <v>보고서제공X</v>
      </c>
      <c r="P1163" s="57" t="str">
        <f>작성용!X1160</f>
        <v>-</v>
      </c>
      <c r="Q1163" s="58" t="str">
        <f>작성용!AD1160</f>
        <v>상장</v>
      </c>
      <c r="R1163" s="60">
        <f>작성용!AE1160</f>
        <v>0</v>
      </c>
      <c r="S1163" s="58" t="str">
        <f>작성용!AF1160</f>
        <v>상장</v>
      </c>
      <c r="T1163" s="61" t="str">
        <f>작성용!AG1160</f>
        <v>-</v>
      </c>
      <c r="U1163" s="61" t="str">
        <f>작성용!AH1160</f>
        <v>-</v>
      </c>
      <c r="V1163" s="56">
        <f>작성용!AA1160</f>
        <v>202411</v>
      </c>
      <c r="W1163" s="58" t="str">
        <f>작성용!AC1160</f>
        <v>[6]기타기관펀드(기초자산)</v>
      </c>
      <c r="X1163" s="58">
        <f>작성용!O1160</f>
        <v>0</v>
      </c>
      <c r="Y1163" s="58">
        <f>작성용!P1160</f>
        <v>0</v>
      </c>
      <c r="Z1163" s="58">
        <f>작성용!Q1160</f>
        <v>0</v>
      </c>
      <c r="AA1163" s="56" t="str">
        <f>작성용!AJ1160</f>
        <v>-</v>
      </c>
      <c r="AB1163" s="56">
        <f>작성용!AB1160</f>
        <v>0</v>
      </c>
    </row>
    <row r="1164" spans="1:28" s="12" customFormat="1" ht="16.5" customHeight="1" x14ac:dyDescent="0.3">
      <c r="A1164" s="54">
        <f>작성용!AL1161</f>
        <v>1160</v>
      </c>
      <c r="B1164" s="55" t="str">
        <f>작성용!AI1161</f>
        <v>-</v>
      </c>
      <c r="C1164" s="56" t="str">
        <f>작성용!AK1161</f>
        <v>기초자산</v>
      </c>
      <c r="D1164" s="57" t="str">
        <f>작성용!T1161</f>
        <v>네오위즈홀딩스펀드(기초자산)</v>
      </c>
      <c r="E1164" s="58" t="str">
        <f>작성용!B1161</f>
        <v>IMM세컨더리벤처펀드5호</v>
      </c>
      <c r="F1164" s="58" t="str">
        <f>작성용!C1161</f>
        <v>재평가</v>
      </c>
      <c r="G1164" s="58" t="str">
        <f>작성용!D1161</f>
        <v>로보에테크놀로지</v>
      </c>
      <c r="H1164" s="59">
        <f>작성용!E1161</f>
        <v>1101117865631</v>
      </c>
      <c r="I1164" s="58" t="str">
        <f>작성용!F1161</f>
        <v>A01</v>
      </c>
      <c r="J1164" s="58">
        <f>작성용!G1161</f>
        <v>0</v>
      </c>
      <c r="K1164" s="58" t="str">
        <f>작성용!H1161</f>
        <v>-</v>
      </c>
      <c r="L1164" s="58" t="str">
        <f>작성용!N1161</f>
        <v xml:space="preserve">분기 </v>
      </c>
      <c r="M1164" s="57" t="str">
        <f>작성용!U1161</f>
        <v>2024.09.30</v>
      </c>
      <c r="N1164" s="57">
        <f>작성용!V1161</f>
        <v>45625</v>
      </c>
      <c r="O1164" s="57" t="str">
        <f>작성용!W1161</f>
        <v>보고서제공X</v>
      </c>
      <c r="P1164" s="57" t="str">
        <f>작성용!X1161</f>
        <v>-</v>
      </c>
      <c r="Q1164" s="58" t="str">
        <f>작성용!AD1161</f>
        <v>조현우</v>
      </c>
      <c r="R1164" s="60">
        <f>작성용!AE1161</f>
        <v>0</v>
      </c>
      <c r="S1164" s="58" t="str">
        <f>작성용!AF1161</f>
        <v>조현우</v>
      </c>
      <c r="T1164" s="61" t="str">
        <f>작성용!AG1161</f>
        <v>-</v>
      </c>
      <c r="U1164" s="61" t="str">
        <f>작성용!AH1161</f>
        <v>-</v>
      </c>
      <c r="V1164" s="56">
        <f>작성용!AA1161</f>
        <v>202411</v>
      </c>
      <c r="W1164" s="58" t="str">
        <f>작성용!AC1161</f>
        <v>[6]기타기관펀드(기초자산)</v>
      </c>
      <c r="X1164" s="58">
        <f>작성용!O1161</f>
        <v>0</v>
      </c>
      <c r="Y1164" s="58">
        <f>작성용!P1161</f>
        <v>0</v>
      </c>
      <c r="Z1164" s="58">
        <f>작성용!Q1161</f>
        <v>0</v>
      </c>
      <c r="AA1164" s="56" t="str">
        <f>작성용!AJ1161</f>
        <v>-</v>
      </c>
      <c r="AB1164" s="56">
        <f>작성용!AB1161</f>
        <v>0</v>
      </c>
    </row>
    <row r="1165" spans="1:28" s="12" customFormat="1" ht="16.5" customHeight="1" x14ac:dyDescent="0.3">
      <c r="A1165" s="54">
        <f>작성용!AL1162</f>
        <v>1161</v>
      </c>
      <c r="B1165" s="55" t="str">
        <f>작성용!AI1162</f>
        <v>-</v>
      </c>
      <c r="C1165" s="56" t="str">
        <f>작성용!AK1162</f>
        <v>기초자산</v>
      </c>
      <c r="D1165" s="57" t="str">
        <f>작성용!T1162</f>
        <v>네오위즈홀딩스펀드(기초자산)</v>
      </c>
      <c r="E1165" s="58" t="str">
        <f>작성용!B1162</f>
        <v>IMM세컨더리벤처펀드5호</v>
      </c>
      <c r="F1165" s="58" t="str">
        <f>작성용!C1162</f>
        <v>재평가</v>
      </c>
      <c r="G1165" s="58" t="str">
        <f>작성용!D1162</f>
        <v>아이디어허브</v>
      </c>
      <c r="H1165" s="59">
        <f>작성용!E1162</f>
        <v>1101116239407</v>
      </c>
      <c r="I1165" s="58" t="str">
        <f>작성용!F1162</f>
        <v>A07</v>
      </c>
      <c r="J1165" s="58">
        <f>작성용!G1162</f>
        <v>0</v>
      </c>
      <c r="K1165" s="58" t="str">
        <f>작성용!H1162</f>
        <v>-</v>
      </c>
      <c r="L1165" s="58" t="str">
        <f>작성용!N1162</f>
        <v xml:space="preserve">분기 </v>
      </c>
      <c r="M1165" s="57" t="str">
        <f>작성용!U1162</f>
        <v>2024.09.30</v>
      </c>
      <c r="N1165" s="57">
        <f>작성용!V1162</f>
        <v>45625</v>
      </c>
      <c r="O1165" s="57" t="str">
        <f>작성용!W1162</f>
        <v>보고서제공X</v>
      </c>
      <c r="P1165" s="57" t="str">
        <f>작성용!X1162</f>
        <v>-</v>
      </c>
      <c r="Q1165" s="58" t="str">
        <f>작성용!AD1162</f>
        <v>오수현</v>
      </c>
      <c r="R1165" s="60">
        <f>작성용!AE1162</f>
        <v>0</v>
      </c>
      <c r="S1165" s="58" t="str">
        <f>작성용!AF1162</f>
        <v>오수현</v>
      </c>
      <c r="T1165" s="61" t="str">
        <f>작성용!AG1162</f>
        <v>-</v>
      </c>
      <c r="U1165" s="61" t="str">
        <f>작성용!AH1162</f>
        <v>-</v>
      </c>
      <c r="V1165" s="56">
        <f>작성용!AA1162</f>
        <v>202411</v>
      </c>
      <c r="W1165" s="58" t="str">
        <f>작성용!AC1162</f>
        <v>[6]기타기관펀드(기초자산)</v>
      </c>
      <c r="X1165" s="58">
        <f>작성용!O1162</f>
        <v>0</v>
      </c>
      <c r="Y1165" s="58">
        <f>작성용!P1162</f>
        <v>0</v>
      </c>
      <c r="Z1165" s="58">
        <f>작성용!Q1162</f>
        <v>0</v>
      </c>
      <c r="AA1165" s="56" t="str">
        <f>작성용!AJ1162</f>
        <v>-</v>
      </c>
      <c r="AB1165" s="56">
        <f>작성용!AB1162</f>
        <v>0</v>
      </c>
    </row>
    <row r="1166" spans="1:28" s="12" customFormat="1" ht="16.5" customHeight="1" x14ac:dyDescent="0.3">
      <c r="A1166" s="54">
        <f>작성용!AL1163</f>
        <v>1162</v>
      </c>
      <c r="B1166" s="55" t="str">
        <f>작성용!AI1163</f>
        <v>-</v>
      </c>
      <c r="C1166" s="56" t="str">
        <f>작성용!AK1163</f>
        <v>기초자산</v>
      </c>
      <c r="D1166" s="57" t="str">
        <f>작성용!T1163</f>
        <v>네오위즈홀딩스펀드(기초자산)</v>
      </c>
      <c r="E1166" s="58" t="str">
        <f>작성용!B1163</f>
        <v>IMM세컨더리벤처펀드5호</v>
      </c>
      <c r="F1166" s="58" t="str">
        <f>작성용!C1163</f>
        <v>재평가</v>
      </c>
      <c r="G1166" s="58" t="str">
        <f>작성용!D1163</f>
        <v>다원메닥스</v>
      </c>
      <c r="H1166" s="59">
        <f>작성용!E1163</f>
        <v>1314110350589</v>
      </c>
      <c r="I1166" s="58" t="str">
        <f>작성용!F1163</f>
        <v>A01</v>
      </c>
      <c r="J1166" s="58">
        <f>작성용!G1163</f>
        <v>0</v>
      </c>
      <c r="K1166" s="58" t="str">
        <f>작성용!H1163</f>
        <v>-</v>
      </c>
      <c r="L1166" s="58" t="str">
        <f>작성용!N1163</f>
        <v xml:space="preserve">분기 </v>
      </c>
      <c r="M1166" s="57" t="str">
        <f>작성용!U1163</f>
        <v>2024.09.30</v>
      </c>
      <c r="N1166" s="57">
        <f>작성용!V1163</f>
        <v>45625</v>
      </c>
      <c r="O1166" s="57" t="str">
        <f>작성용!W1163</f>
        <v>보고서제공X</v>
      </c>
      <c r="P1166" s="57" t="str">
        <f>작성용!X1163</f>
        <v>-</v>
      </c>
      <c r="Q1166" s="58" t="str">
        <f>작성용!AD1163</f>
        <v>이문수</v>
      </c>
      <c r="R1166" s="60">
        <f>작성용!AE1163</f>
        <v>0</v>
      </c>
      <c r="S1166" s="58" t="str">
        <f>작성용!AF1163</f>
        <v>이문수</v>
      </c>
      <c r="T1166" s="61" t="str">
        <f>작성용!AG1163</f>
        <v>-</v>
      </c>
      <c r="U1166" s="61" t="str">
        <f>작성용!AH1163</f>
        <v>-</v>
      </c>
      <c r="V1166" s="56">
        <f>작성용!AA1163</f>
        <v>202411</v>
      </c>
      <c r="W1166" s="58" t="str">
        <f>작성용!AC1163</f>
        <v>[6]기타기관펀드(기초자산)</v>
      </c>
      <c r="X1166" s="58">
        <f>작성용!O1163</f>
        <v>0</v>
      </c>
      <c r="Y1166" s="58">
        <f>작성용!P1163</f>
        <v>0</v>
      </c>
      <c r="Z1166" s="58">
        <f>작성용!Q1163</f>
        <v>0</v>
      </c>
      <c r="AA1166" s="56" t="str">
        <f>작성용!AJ1163</f>
        <v>-</v>
      </c>
      <c r="AB1166" s="56">
        <f>작성용!AB1163</f>
        <v>0</v>
      </c>
    </row>
    <row r="1167" spans="1:28" s="12" customFormat="1" ht="16.5" customHeight="1" x14ac:dyDescent="0.3">
      <c r="A1167" s="54">
        <f>작성용!AL1164</f>
        <v>1163</v>
      </c>
      <c r="B1167" s="55" t="str">
        <f>작성용!AI1164</f>
        <v>-</v>
      </c>
      <c r="C1167" s="56" t="str">
        <f>작성용!AK1164</f>
        <v>기초자산</v>
      </c>
      <c r="D1167" s="57" t="str">
        <f>작성용!T1164</f>
        <v>네오위즈홀딩스펀드(기초자산)</v>
      </c>
      <c r="E1167" s="58" t="str">
        <f>작성용!B1164</f>
        <v>IMM세컨더리벤처펀드5호</v>
      </c>
      <c r="F1167" s="58" t="str">
        <f>작성용!C1164</f>
        <v>재평가</v>
      </c>
      <c r="G1167" s="58" t="str">
        <f>작성용!D1164</f>
        <v>엠아이티</v>
      </c>
      <c r="H1167" s="59">
        <f>작성용!E1164</f>
        <v>1341110479035</v>
      </c>
      <c r="I1167" s="58" t="str">
        <f>작성용!F1164</f>
        <v>A01</v>
      </c>
      <c r="J1167" s="58">
        <f>작성용!G1164</f>
        <v>0</v>
      </c>
      <c r="K1167" s="58" t="str">
        <f>작성용!H1164</f>
        <v>-</v>
      </c>
      <c r="L1167" s="58" t="str">
        <f>작성용!N1164</f>
        <v xml:space="preserve">분기 </v>
      </c>
      <c r="M1167" s="57" t="str">
        <f>작성용!U1164</f>
        <v>2024.09.30</v>
      </c>
      <c r="N1167" s="57">
        <f>작성용!V1164</f>
        <v>45625</v>
      </c>
      <c r="O1167" s="57" t="str">
        <f>작성용!W1164</f>
        <v>보고서제공X</v>
      </c>
      <c r="P1167" s="57" t="str">
        <f>작성용!X1164</f>
        <v>-</v>
      </c>
      <c r="Q1167" s="58" t="str">
        <f>작성용!AD1164</f>
        <v>백형진</v>
      </c>
      <c r="R1167" s="60">
        <f>작성용!AE1164</f>
        <v>0</v>
      </c>
      <c r="S1167" s="58" t="str">
        <f>작성용!AF1164</f>
        <v>백형진</v>
      </c>
      <c r="T1167" s="61" t="str">
        <f>작성용!AG1164</f>
        <v>-</v>
      </c>
      <c r="U1167" s="61" t="str">
        <f>작성용!AH1164</f>
        <v>-</v>
      </c>
      <c r="V1167" s="56">
        <f>작성용!AA1164</f>
        <v>202411</v>
      </c>
      <c r="W1167" s="58" t="str">
        <f>작성용!AC1164</f>
        <v>[6]기타기관펀드(기초자산)</v>
      </c>
      <c r="X1167" s="58">
        <f>작성용!O1164</f>
        <v>0</v>
      </c>
      <c r="Y1167" s="58">
        <f>작성용!P1164</f>
        <v>0</v>
      </c>
      <c r="Z1167" s="58">
        <f>작성용!Q1164</f>
        <v>0</v>
      </c>
      <c r="AA1167" s="56" t="str">
        <f>작성용!AJ1164</f>
        <v>-</v>
      </c>
      <c r="AB1167" s="56">
        <f>작성용!AB1164</f>
        <v>0</v>
      </c>
    </row>
    <row r="1168" spans="1:28" s="12" customFormat="1" ht="16.5" customHeight="1" x14ac:dyDescent="0.3">
      <c r="A1168" s="54">
        <f>작성용!AL1165</f>
        <v>1164</v>
      </c>
      <c r="B1168" s="55" t="str">
        <f>작성용!AI1165</f>
        <v>-</v>
      </c>
      <c r="C1168" s="56" t="str">
        <f>작성용!AK1165</f>
        <v>기초자산</v>
      </c>
      <c r="D1168" s="57" t="str">
        <f>작성용!T1165</f>
        <v>네오위즈홀딩스펀드(기초자산)</v>
      </c>
      <c r="E1168" s="58" t="str">
        <f>작성용!B1165</f>
        <v>IMM세컨더리벤처펀드5호</v>
      </c>
      <c r="F1168" s="58" t="str">
        <f>작성용!C1165</f>
        <v>재평가</v>
      </c>
      <c r="G1168" s="58" t="str">
        <f>작성용!D1165</f>
        <v>그래피</v>
      </c>
      <c r="H1168" s="59">
        <f>작성용!E1165</f>
        <v>1101116277580</v>
      </c>
      <c r="I1168" s="58" t="str">
        <f>작성용!F1165</f>
        <v>A07</v>
      </c>
      <c r="J1168" s="58">
        <f>작성용!G1165</f>
        <v>0</v>
      </c>
      <c r="K1168" s="58" t="str">
        <f>작성용!H1165</f>
        <v>-</v>
      </c>
      <c r="L1168" s="58" t="str">
        <f>작성용!N1165</f>
        <v xml:space="preserve">분기 </v>
      </c>
      <c r="M1168" s="57" t="str">
        <f>작성용!U1165</f>
        <v>2024.09.30</v>
      </c>
      <c r="N1168" s="57">
        <f>작성용!V1165</f>
        <v>45625</v>
      </c>
      <c r="O1168" s="57" t="str">
        <f>작성용!W1165</f>
        <v>보고서제공X</v>
      </c>
      <c r="P1168" s="57" t="str">
        <f>작성용!X1165</f>
        <v>-</v>
      </c>
      <c r="Q1168" s="58" t="str">
        <f>작성용!AD1165</f>
        <v>김에스더</v>
      </c>
      <c r="R1168" s="60">
        <f>작성용!AE1165</f>
        <v>0</v>
      </c>
      <c r="S1168" s="58" t="str">
        <f>작성용!AF1165</f>
        <v>김에스더</v>
      </c>
      <c r="T1168" s="61" t="str">
        <f>작성용!AG1165</f>
        <v>-</v>
      </c>
      <c r="U1168" s="61" t="str">
        <f>작성용!AH1165</f>
        <v>-</v>
      </c>
      <c r="V1168" s="56">
        <f>작성용!AA1165</f>
        <v>202411</v>
      </c>
      <c r="W1168" s="58" t="str">
        <f>작성용!AC1165</f>
        <v>[6]기타기관펀드(기초자산)</v>
      </c>
      <c r="X1168" s="58">
        <f>작성용!O1165</f>
        <v>0</v>
      </c>
      <c r="Y1168" s="58">
        <f>작성용!P1165</f>
        <v>0</v>
      </c>
      <c r="Z1168" s="58">
        <f>작성용!Q1165</f>
        <v>0</v>
      </c>
      <c r="AA1168" s="56" t="str">
        <f>작성용!AJ1165</f>
        <v>-</v>
      </c>
      <c r="AB1168" s="56">
        <f>작성용!AB1165</f>
        <v>0</v>
      </c>
    </row>
    <row r="1169" spans="1:28" s="12" customFormat="1" ht="16.5" customHeight="1" x14ac:dyDescent="0.3">
      <c r="A1169" s="54">
        <f>작성용!AL1166</f>
        <v>1165</v>
      </c>
      <c r="B1169" s="55" t="str">
        <f>작성용!AI1166</f>
        <v>-</v>
      </c>
      <c r="C1169" s="56" t="str">
        <f>작성용!AK1166</f>
        <v>기초자산</v>
      </c>
      <c r="D1169" s="57" t="str">
        <f>작성용!T1166</f>
        <v>네오위즈홀딩스펀드(기초자산)</v>
      </c>
      <c r="E1169" s="58" t="str">
        <f>작성용!B1166</f>
        <v>IMM세컨더리벤처펀드5호</v>
      </c>
      <c r="F1169" s="58" t="str">
        <f>작성용!C1166</f>
        <v>재평가</v>
      </c>
      <c r="G1169" s="58" t="str">
        <f>작성용!D1166</f>
        <v>로보에테크놀로지</v>
      </c>
      <c r="H1169" s="59">
        <f>작성용!E1166</f>
        <v>1101117865631</v>
      </c>
      <c r="I1169" s="58" t="str">
        <f>작성용!F1166</f>
        <v>A07</v>
      </c>
      <c r="J1169" s="58">
        <f>작성용!G1166</f>
        <v>0</v>
      </c>
      <c r="K1169" s="58" t="str">
        <f>작성용!H1166</f>
        <v>-</v>
      </c>
      <c r="L1169" s="58" t="str">
        <f>작성용!N1166</f>
        <v xml:space="preserve">분기 </v>
      </c>
      <c r="M1169" s="57" t="str">
        <f>작성용!U1166</f>
        <v>2024.09.30</v>
      </c>
      <c r="N1169" s="57">
        <f>작성용!V1166</f>
        <v>45625</v>
      </c>
      <c r="O1169" s="57" t="str">
        <f>작성용!W1166</f>
        <v>보고서제공X</v>
      </c>
      <c r="P1169" s="57" t="str">
        <f>작성용!X1166</f>
        <v>-</v>
      </c>
      <c r="Q1169" s="58" t="str">
        <f>작성용!AD1166</f>
        <v>조현우</v>
      </c>
      <c r="R1169" s="60">
        <f>작성용!AE1166</f>
        <v>0</v>
      </c>
      <c r="S1169" s="58" t="str">
        <f>작성용!AF1166</f>
        <v>조현우</v>
      </c>
      <c r="T1169" s="61" t="str">
        <f>작성용!AG1166</f>
        <v>-</v>
      </c>
      <c r="U1169" s="61" t="str">
        <f>작성용!AH1166</f>
        <v>-</v>
      </c>
      <c r="V1169" s="56">
        <f>작성용!AA1166</f>
        <v>202411</v>
      </c>
      <c r="W1169" s="58" t="str">
        <f>작성용!AC1166</f>
        <v>[6]기타기관펀드(기초자산)</v>
      </c>
      <c r="X1169" s="58">
        <f>작성용!O1166</f>
        <v>0</v>
      </c>
      <c r="Y1169" s="58">
        <f>작성용!P1166</f>
        <v>0</v>
      </c>
      <c r="Z1169" s="58">
        <f>작성용!Q1166</f>
        <v>0</v>
      </c>
      <c r="AA1169" s="56" t="str">
        <f>작성용!AJ1166</f>
        <v>-</v>
      </c>
      <c r="AB1169" s="56">
        <f>작성용!AB1166</f>
        <v>0</v>
      </c>
    </row>
    <row r="1170" spans="1:28" s="12" customFormat="1" ht="16.5" customHeight="1" x14ac:dyDescent="0.3">
      <c r="A1170" s="54">
        <f>작성용!AL1167</f>
        <v>1166</v>
      </c>
      <c r="B1170" s="55" t="str">
        <f>작성용!AI1167</f>
        <v>-</v>
      </c>
      <c r="C1170" s="56" t="str">
        <f>작성용!AK1167</f>
        <v>기초자산</v>
      </c>
      <c r="D1170" s="57" t="str">
        <f>작성용!T1167</f>
        <v>네오위즈홀딩스펀드(기초자산)</v>
      </c>
      <c r="E1170" s="58" t="str">
        <f>작성용!B1167</f>
        <v>IMM세컨더리벤처펀드5호</v>
      </c>
      <c r="F1170" s="58" t="str">
        <f>작성용!C1167</f>
        <v>재평가</v>
      </c>
      <c r="G1170" s="58" t="str">
        <f>작성용!D1167</f>
        <v>데이블</v>
      </c>
      <c r="H1170" s="59">
        <f>작성용!E1167</f>
        <v>1101115715903</v>
      </c>
      <c r="I1170" s="58" t="str">
        <f>작성용!F1167</f>
        <v>A01</v>
      </c>
      <c r="J1170" s="58">
        <f>작성용!G1167</f>
        <v>0</v>
      </c>
      <c r="K1170" s="58" t="str">
        <f>작성용!H1167</f>
        <v>-</v>
      </c>
      <c r="L1170" s="58" t="str">
        <f>작성용!N1167</f>
        <v xml:space="preserve">분기 </v>
      </c>
      <c r="M1170" s="57" t="str">
        <f>작성용!U1167</f>
        <v>2024.09.30</v>
      </c>
      <c r="N1170" s="57">
        <f>작성용!V1167</f>
        <v>45625</v>
      </c>
      <c r="O1170" s="57" t="str">
        <f>작성용!W1167</f>
        <v>보고서제공X</v>
      </c>
      <c r="P1170" s="57" t="str">
        <f>작성용!X1167</f>
        <v>-</v>
      </c>
      <c r="Q1170" s="58" t="str">
        <f>작성용!AD1167</f>
        <v>정재형</v>
      </c>
      <c r="R1170" s="60">
        <f>작성용!AE1167</f>
        <v>0.4</v>
      </c>
      <c r="S1170" s="58" t="str">
        <f>작성용!AF1167</f>
        <v>정재형</v>
      </c>
      <c r="T1170" s="61" t="str">
        <f>작성용!AG1167</f>
        <v>-</v>
      </c>
      <c r="U1170" s="61" t="str">
        <f>작성용!AH1167</f>
        <v>-</v>
      </c>
      <c r="V1170" s="56">
        <f>작성용!AA1167</f>
        <v>202411</v>
      </c>
      <c r="W1170" s="58" t="str">
        <f>작성용!AC1167</f>
        <v>[6]기타기관펀드(기초자산)</v>
      </c>
      <c r="X1170" s="58">
        <f>작성용!O1167</f>
        <v>0</v>
      </c>
      <c r="Y1170" s="58">
        <f>작성용!P1167</f>
        <v>0</v>
      </c>
      <c r="Z1170" s="58">
        <f>작성용!Q1167</f>
        <v>0</v>
      </c>
      <c r="AA1170" s="56" t="str">
        <f>작성용!AJ1167</f>
        <v>-</v>
      </c>
      <c r="AB1170" s="56">
        <f>작성용!AB1167</f>
        <v>0</v>
      </c>
    </row>
    <row r="1171" spans="1:28" s="12" customFormat="1" ht="16.5" customHeight="1" x14ac:dyDescent="0.3">
      <c r="A1171" s="54">
        <f>작성용!AL1168</f>
        <v>1167</v>
      </c>
      <c r="B1171" s="55" t="str">
        <f>작성용!AI1168</f>
        <v>-</v>
      </c>
      <c r="C1171" s="56" t="str">
        <f>작성용!AK1168</f>
        <v>기초자산</v>
      </c>
      <c r="D1171" s="57" t="str">
        <f>작성용!T1168</f>
        <v>네오위즈홀딩스펀드(기초자산)</v>
      </c>
      <c r="E1171" s="58" t="str">
        <f>작성용!B1168</f>
        <v>IMM세컨더리벤처펀드5호</v>
      </c>
      <c r="F1171" s="58" t="str">
        <f>작성용!C1168</f>
        <v>재평가</v>
      </c>
      <c r="G1171" s="58" t="str">
        <f>작성용!D1168</f>
        <v>코넥</v>
      </c>
      <c r="H1171" s="59">
        <f>작성용!E1168</f>
        <v>1614110012696</v>
      </c>
      <c r="I1171" s="58" t="str">
        <f>작성용!F1168</f>
        <v>A07</v>
      </c>
      <c r="J1171" s="58">
        <f>작성용!G1168</f>
        <v>0</v>
      </c>
      <c r="K1171" s="58" t="str">
        <f>작성용!H1168</f>
        <v>-</v>
      </c>
      <c r="L1171" s="58" t="str">
        <f>작성용!N1168</f>
        <v xml:space="preserve">분기 </v>
      </c>
      <c r="M1171" s="57" t="str">
        <f>작성용!U1168</f>
        <v>2024.09.30</v>
      </c>
      <c r="N1171" s="57">
        <f>작성용!V1168</f>
        <v>45625</v>
      </c>
      <c r="O1171" s="57" t="str">
        <f>작성용!W1168</f>
        <v>보고서제공X</v>
      </c>
      <c r="P1171" s="57" t="str">
        <f>작성용!X1168</f>
        <v>-</v>
      </c>
      <c r="Q1171" s="58" t="str">
        <f>작성용!AD1168</f>
        <v>변혜진</v>
      </c>
      <c r="R1171" s="60">
        <f>작성용!AE1168</f>
        <v>0</v>
      </c>
      <c r="S1171" s="58" t="str">
        <f>작성용!AF1168</f>
        <v>변혜진</v>
      </c>
      <c r="T1171" s="61" t="str">
        <f>작성용!AG1168</f>
        <v>-</v>
      </c>
      <c r="U1171" s="61" t="str">
        <f>작성용!AH1168</f>
        <v>-</v>
      </c>
      <c r="V1171" s="56">
        <f>작성용!AA1168</f>
        <v>202411</v>
      </c>
      <c r="W1171" s="58" t="str">
        <f>작성용!AC1168</f>
        <v>[6]기타기관펀드(기초자산)</v>
      </c>
      <c r="X1171" s="58">
        <f>작성용!O1168</f>
        <v>0</v>
      </c>
      <c r="Y1171" s="58">
        <f>작성용!P1168</f>
        <v>0</v>
      </c>
      <c r="Z1171" s="58">
        <f>작성용!Q1168</f>
        <v>0</v>
      </c>
      <c r="AA1171" s="56" t="str">
        <f>작성용!AJ1168</f>
        <v>-</v>
      </c>
      <c r="AB1171" s="56">
        <f>작성용!AB1168</f>
        <v>0</v>
      </c>
    </row>
    <row r="1172" spans="1:28" s="12" customFormat="1" ht="16.5" customHeight="1" x14ac:dyDescent="0.3">
      <c r="A1172" s="54">
        <f>작성용!AL1169</f>
        <v>1168</v>
      </c>
      <c r="B1172" s="55" t="str">
        <f>작성용!AI1169</f>
        <v>-</v>
      </c>
      <c r="C1172" s="56" t="str">
        <f>작성용!AK1169</f>
        <v>기초자산</v>
      </c>
      <c r="D1172" s="57" t="str">
        <f>작성용!T1169</f>
        <v>네오위즈홀딩스펀드(기초자산)</v>
      </c>
      <c r="E1172" s="58" t="str">
        <f>작성용!B1169</f>
        <v>IMM세컨더리벤처펀드5호</v>
      </c>
      <c r="F1172" s="58" t="str">
        <f>작성용!C1169</f>
        <v>재평가</v>
      </c>
      <c r="G1172" s="58" t="str">
        <f>작성용!D1169</f>
        <v>아이디어허브</v>
      </c>
      <c r="H1172" s="59">
        <f>작성용!E1169</f>
        <v>1101116239407</v>
      </c>
      <c r="I1172" s="58" t="str">
        <f>작성용!F1169</f>
        <v>A07</v>
      </c>
      <c r="J1172" s="58">
        <f>작성용!G1169</f>
        <v>1</v>
      </c>
      <c r="K1172" s="58" t="str">
        <f>작성용!H1169</f>
        <v>-</v>
      </c>
      <c r="L1172" s="58" t="str">
        <f>작성용!N1169</f>
        <v xml:space="preserve">분기 </v>
      </c>
      <c r="M1172" s="57" t="str">
        <f>작성용!U1169</f>
        <v>2024.09.30</v>
      </c>
      <c r="N1172" s="57">
        <f>작성용!V1169</f>
        <v>45625</v>
      </c>
      <c r="O1172" s="57" t="str">
        <f>작성용!W1169</f>
        <v>보고서제공X</v>
      </c>
      <c r="P1172" s="57" t="str">
        <f>작성용!X1169</f>
        <v>-</v>
      </c>
      <c r="Q1172" s="58" t="str">
        <f>작성용!AD1169</f>
        <v>오수현</v>
      </c>
      <c r="R1172" s="60">
        <f>작성용!AE1169</f>
        <v>0</v>
      </c>
      <c r="S1172" s="58" t="str">
        <f>작성용!AF1169</f>
        <v>오수현</v>
      </c>
      <c r="T1172" s="61" t="str">
        <f>작성용!AG1169</f>
        <v>-</v>
      </c>
      <c r="U1172" s="61" t="str">
        <f>작성용!AH1169</f>
        <v>-</v>
      </c>
      <c r="V1172" s="56">
        <f>작성용!AA1169</f>
        <v>202411</v>
      </c>
      <c r="W1172" s="58" t="str">
        <f>작성용!AC1169</f>
        <v>[6]기타기관펀드(기초자산)</v>
      </c>
      <c r="X1172" s="58">
        <f>작성용!O1169</f>
        <v>0</v>
      </c>
      <c r="Y1172" s="58">
        <f>작성용!P1169</f>
        <v>0</v>
      </c>
      <c r="Z1172" s="58">
        <f>작성용!Q1169</f>
        <v>0</v>
      </c>
      <c r="AA1172" s="56" t="str">
        <f>작성용!AJ1169</f>
        <v>-</v>
      </c>
      <c r="AB1172" s="56">
        <f>작성용!AB1169</f>
        <v>0</v>
      </c>
    </row>
    <row r="1173" spans="1:28" s="12" customFormat="1" ht="16.5" customHeight="1" x14ac:dyDescent="0.3">
      <c r="A1173" s="54">
        <f>작성용!AL1170</f>
        <v>1169</v>
      </c>
      <c r="B1173" s="55" t="str">
        <f>작성용!AI1170</f>
        <v>-</v>
      </c>
      <c r="C1173" s="56" t="str">
        <f>작성용!AK1170</f>
        <v>기초자산</v>
      </c>
      <c r="D1173" s="57" t="str">
        <f>작성용!T1170</f>
        <v>네오위즈홀딩스펀드(기초자산)</v>
      </c>
      <c r="E1173" s="58" t="str">
        <f>작성용!B1170</f>
        <v>IMM세컨더리벤처펀드5호</v>
      </c>
      <c r="F1173" s="58" t="str">
        <f>작성용!C1170</f>
        <v>재평가</v>
      </c>
      <c r="G1173" s="58" t="str">
        <f>작성용!D1170</f>
        <v>아이디어허브</v>
      </c>
      <c r="H1173" s="59">
        <f>작성용!E1170</f>
        <v>1101116239407</v>
      </c>
      <c r="I1173" s="58" t="str">
        <f>작성용!F1170</f>
        <v>A07</v>
      </c>
      <c r="J1173" s="58">
        <f>작성용!G1170</f>
        <v>2</v>
      </c>
      <c r="K1173" s="58" t="str">
        <f>작성용!H1170</f>
        <v>-</v>
      </c>
      <c r="L1173" s="58" t="str">
        <f>작성용!N1170</f>
        <v xml:space="preserve">분기 </v>
      </c>
      <c r="M1173" s="57" t="str">
        <f>작성용!U1170</f>
        <v>2024.09.30</v>
      </c>
      <c r="N1173" s="57">
        <f>작성용!V1170</f>
        <v>45625</v>
      </c>
      <c r="O1173" s="57" t="str">
        <f>작성용!W1170</f>
        <v>보고서제공X</v>
      </c>
      <c r="P1173" s="57" t="str">
        <f>작성용!X1170</f>
        <v>-</v>
      </c>
      <c r="Q1173" s="58" t="str">
        <f>작성용!AD1170</f>
        <v>오수현</v>
      </c>
      <c r="R1173" s="60">
        <f>작성용!AE1170</f>
        <v>0</v>
      </c>
      <c r="S1173" s="58" t="str">
        <f>작성용!AF1170</f>
        <v>오수현</v>
      </c>
      <c r="T1173" s="61" t="str">
        <f>작성용!AG1170</f>
        <v>-</v>
      </c>
      <c r="U1173" s="61" t="str">
        <f>작성용!AH1170</f>
        <v>-</v>
      </c>
      <c r="V1173" s="56">
        <f>작성용!AA1170</f>
        <v>202411</v>
      </c>
      <c r="W1173" s="58" t="str">
        <f>작성용!AC1170</f>
        <v>[6]기타기관펀드(기초자산)</v>
      </c>
      <c r="X1173" s="58">
        <f>작성용!O1170</f>
        <v>0</v>
      </c>
      <c r="Y1173" s="58">
        <f>작성용!P1170</f>
        <v>0</v>
      </c>
      <c r="Z1173" s="58">
        <f>작성용!Q1170</f>
        <v>0</v>
      </c>
      <c r="AA1173" s="56" t="str">
        <f>작성용!AJ1170</f>
        <v>-</v>
      </c>
      <c r="AB1173" s="56">
        <f>작성용!AB1170</f>
        <v>0</v>
      </c>
    </row>
    <row r="1174" spans="1:28" s="12" customFormat="1" ht="16.5" customHeight="1" x14ac:dyDescent="0.3">
      <c r="A1174" s="54">
        <f>작성용!AL1171</f>
        <v>1170</v>
      </c>
      <c r="B1174" s="55" t="str">
        <f>작성용!AI1171</f>
        <v>-</v>
      </c>
      <c r="C1174" s="56" t="str">
        <f>작성용!AK1171</f>
        <v>기초자산</v>
      </c>
      <c r="D1174" s="57" t="str">
        <f>작성용!T1171</f>
        <v>네오위즈홀딩스펀드(기초자산)</v>
      </c>
      <c r="E1174" s="58" t="str">
        <f>작성용!B1171</f>
        <v>IMM세컨더리벤처펀드5호</v>
      </c>
      <c r="F1174" s="58" t="str">
        <f>작성용!C1171</f>
        <v>재평가</v>
      </c>
      <c r="G1174" s="58" t="str">
        <f>작성용!D1171</f>
        <v>TimeTree, Inc.</v>
      </c>
      <c r="H1174" s="59" t="str">
        <f>작성용!E1171</f>
        <v>KBP2021110044</v>
      </c>
      <c r="I1174" s="58" t="str">
        <f>작성용!F1171</f>
        <v>A07</v>
      </c>
      <c r="J1174" s="58">
        <f>작성용!G1171</f>
        <v>2</v>
      </c>
      <c r="K1174" s="58" t="str">
        <f>작성용!H1171</f>
        <v>-</v>
      </c>
      <c r="L1174" s="58" t="str">
        <f>작성용!N1171</f>
        <v xml:space="preserve">분기 </v>
      </c>
      <c r="M1174" s="57" t="str">
        <f>작성용!U1171</f>
        <v>2024.09.30</v>
      </c>
      <c r="N1174" s="57">
        <f>작성용!V1171</f>
        <v>45625</v>
      </c>
      <c r="O1174" s="57" t="str">
        <f>작성용!W1171</f>
        <v>보고서제공X</v>
      </c>
      <c r="P1174" s="57" t="str">
        <f>작성용!X1171</f>
        <v>-</v>
      </c>
      <c r="Q1174" s="58" t="str">
        <f>작성용!AD1171</f>
        <v>신원준</v>
      </c>
      <c r="R1174" s="60">
        <f>작성용!AE1171</f>
        <v>0.4</v>
      </c>
      <c r="S1174" s="58" t="str">
        <f>작성용!AF1171</f>
        <v>신원준</v>
      </c>
      <c r="T1174" s="61" t="str">
        <f>작성용!AG1171</f>
        <v>-</v>
      </c>
      <c r="U1174" s="61" t="str">
        <f>작성용!AH1171</f>
        <v>-</v>
      </c>
      <c r="V1174" s="56">
        <f>작성용!AA1171</f>
        <v>202411</v>
      </c>
      <c r="W1174" s="58" t="str">
        <f>작성용!AC1171</f>
        <v>[6]기타기관펀드(기초자산)</v>
      </c>
      <c r="X1174" s="58">
        <f>작성용!O1171</f>
        <v>0</v>
      </c>
      <c r="Y1174" s="58">
        <f>작성용!P1171</f>
        <v>0</v>
      </c>
      <c r="Z1174" s="58">
        <f>작성용!Q1171</f>
        <v>0</v>
      </c>
      <c r="AA1174" s="56" t="str">
        <f>작성용!AJ1171</f>
        <v>-</v>
      </c>
      <c r="AB1174" s="56">
        <f>작성용!AB1171</f>
        <v>0</v>
      </c>
    </row>
    <row r="1175" spans="1:28" s="12" customFormat="1" ht="16.5" customHeight="1" x14ac:dyDescent="0.3">
      <c r="A1175" s="54">
        <f>작성용!AL1172</f>
        <v>1171</v>
      </c>
      <c r="B1175" s="55" t="str">
        <f>작성용!AI1172</f>
        <v>-</v>
      </c>
      <c r="C1175" s="56" t="str">
        <f>작성용!AK1172</f>
        <v>기초자산</v>
      </c>
      <c r="D1175" s="57" t="str">
        <f>작성용!T1172</f>
        <v>네오위즈홀딩스펀드(기초자산)</v>
      </c>
      <c r="E1175" s="58" t="str">
        <f>작성용!B1172</f>
        <v>IMM세컨더리벤처펀드5호</v>
      </c>
      <c r="F1175" s="58" t="str">
        <f>작성용!C1172</f>
        <v>재평가</v>
      </c>
      <c r="G1175" s="58" t="str">
        <f>작성용!D1172</f>
        <v>노머스</v>
      </c>
      <c r="H1175" s="59">
        <f>작성용!E1172</f>
        <v>1101117042247</v>
      </c>
      <c r="I1175" s="58" t="str">
        <f>작성용!F1172</f>
        <v>A01</v>
      </c>
      <c r="J1175" s="58">
        <f>작성용!G1172</f>
        <v>0</v>
      </c>
      <c r="K1175" s="58" t="str">
        <f>작성용!H1172</f>
        <v>-</v>
      </c>
      <c r="L1175" s="58" t="str">
        <f>작성용!N1172</f>
        <v>분기</v>
      </c>
      <c r="M1175" s="57" t="str">
        <f>작성용!U1172</f>
        <v>2024.09.30</v>
      </c>
      <c r="N1175" s="57">
        <f>작성용!V1172</f>
        <v>45625</v>
      </c>
      <c r="O1175" s="57" t="str">
        <f>작성용!W1172</f>
        <v>보고서제공X</v>
      </c>
      <c r="P1175" s="57" t="str">
        <f>작성용!X1172</f>
        <v>-</v>
      </c>
      <c r="Q1175" s="58" t="str">
        <f>작성용!AD1172</f>
        <v>최수민</v>
      </c>
      <c r="R1175" s="60">
        <f>작성용!AE1172</f>
        <v>0.4</v>
      </c>
      <c r="S1175" s="58" t="str">
        <f>작성용!AF1172</f>
        <v>최수민</v>
      </c>
      <c r="T1175" s="61" t="str">
        <f>작성용!AG1172</f>
        <v>-</v>
      </c>
      <c r="U1175" s="61" t="str">
        <f>작성용!AH1172</f>
        <v>-</v>
      </c>
      <c r="V1175" s="56">
        <f>작성용!AA1172</f>
        <v>202411</v>
      </c>
      <c r="W1175" s="58" t="str">
        <f>작성용!AC1172</f>
        <v>[6]기타기관펀드(기초자산)</v>
      </c>
      <c r="X1175" s="58">
        <f>작성용!O1172</f>
        <v>0</v>
      </c>
      <c r="Y1175" s="58">
        <f>작성용!P1172</f>
        <v>0</v>
      </c>
      <c r="Z1175" s="58">
        <f>작성용!Q1172</f>
        <v>0</v>
      </c>
      <c r="AA1175" s="56" t="str">
        <f>작성용!AJ1172</f>
        <v>-</v>
      </c>
      <c r="AB1175" s="56">
        <f>작성용!AB1172</f>
        <v>0</v>
      </c>
    </row>
    <row r="1176" spans="1:28" s="12" customFormat="1" ht="16.5" customHeight="1" x14ac:dyDescent="0.3">
      <c r="A1176" s="54">
        <f>작성용!AL1173</f>
        <v>1172</v>
      </c>
      <c r="B1176" s="55" t="str">
        <f>작성용!AI1173</f>
        <v>-</v>
      </c>
      <c r="C1176" s="56" t="str">
        <f>작성용!AK1173</f>
        <v>기초자산</v>
      </c>
      <c r="D1176" s="57" t="str">
        <f>작성용!T1173</f>
        <v>네오위즈홀딩스펀드(기초자산)</v>
      </c>
      <c r="E1176" s="58" t="str">
        <f>작성용!B1173</f>
        <v>IMM세컨더리벤처펀드5호</v>
      </c>
      <c r="F1176" s="58" t="str">
        <f>작성용!C1173</f>
        <v>재평가</v>
      </c>
      <c r="G1176" s="58" t="str">
        <f>작성용!D1173</f>
        <v>엔피코어</v>
      </c>
      <c r="H1176" s="59">
        <f>작성용!E1173</f>
        <v>1101114001767</v>
      </c>
      <c r="I1176" s="58" t="str">
        <f>작성용!F1173</f>
        <v>A01</v>
      </c>
      <c r="J1176" s="58">
        <f>작성용!G1173</f>
        <v>0</v>
      </c>
      <c r="K1176" s="58" t="str">
        <f>작성용!H1173</f>
        <v>-</v>
      </c>
      <c r="L1176" s="58" t="str">
        <f>작성용!N1173</f>
        <v>분기</v>
      </c>
      <c r="M1176" s="57" t="str">
        <f>작성용!U1173</f>
        <v>2024.09.30</v>
      </c>
      <c r="N1176" s="57">
        <f>작성용!V1173</f>
        <v>45625</v>
      </c>
      <c r="O1176" s="57" t="str">
        <f>작성용!W1173</f>
        <v>보고서제공X</v>
      </c>
      <c r="P1176" s="57" t="str">
        <f>작성용!X1173</f>
        <v>-</v>
      </c>
      <c r="Q1176" s="58" t="str">
        <f>작성용!AD1173</f>
        <v>백형진</v>
      </c>
      <c r="R1176" s="60">
        <f>작성용!AE1173</f>
        <v>0</v>
      </c>
      <c r="S1176" s="58" t="str">
        <f>작성용!AF1173</f>
        <v>백형진</v>
      </c>
      <c r="T1176" s="61" t="str">
        <f>작성용!AG1173</f>
        <v>-</v>
      </c>
      <c r="U1176" s="61" t="str">
        <f>작성용!AH1173</f>
        <v>-</v>
      </c>
      <c r="V1176" s="56">
        <f>작성용!AA1173</f>
        <v>202411</v>
      </c>
      <c r="W1176" s="58" t="str">
        <f>작성용!AC1173</f>
        <v>[6]기타기관펀드(기초자산)</v>
      </c>
      <c r="X1176" s="58">
        <f>작성용!O1173</f>
        <v>0</v>
      </c>
      <c r="Y1176" s="58">
        <f>작성용!P1173</f>
        <v>0</v>
      </c>
      <c r="Z1176" s="58">
        <f>작성용!Q1173</f>
        <v>0</v>
      </c>
      <c r="AA1176" s="56" t="str">
        <f>작성용!AJ1173</f>
        <v>-</v>
      </c>
      <c r="AB1176" s="56">
        <f>작성용!AB1173</f>
        <v>0</v>
      </c>
    </row>
    <row r="1177" spans="1:28" s="12" customFormat="1" ht="16.5" customHeight="1" x14ac:dyDescent="0.3">
      <c r="A1177" s="54">
        <f>작성용!AL1174</f>
        <v>1173</v>
      </c>
      <c r="B1177" s="55" t="str">
        <f>작성용!AI1174</f>
        <v>-</v>
      </c>
      <c r="C1177" s="56" t="str">
        <f>작성용!AK1174</f>
        <v>기초자산</v>
      </c>
      <c r="D1177" s="57" t="str">
        <f>작성용!T1174</f>
        <v>네오위즈홀딩스펀드(기초자산)</v>
      </c>
      <c r="E1177" s="58" t="str">
        <f>작성용!B1174</f>
        <v>IMM세컨더리벤처펀드5호</v>
      </c>
      <c r="F1177" s="58" t="str">
        <f>작성용!C1174</f>
        <v>재평가</v>
      </c>
      <c r="G1177" s="58" t="str">
        <f>작성용!D1174</f>
        <v>엔피코어</v>
      </c>
      <c r="H1177" s="59">
        <f>작성용!E1174</f>
        <v>1101114001767</v>
      </c>
      <c r="I1177" s="58" t="str">
        <f>작성용!F1174</f>
        <v>A07</v>
      </c>
      <c r="J1177" s="58">
        <f>작성용!G1174</f>
        <v>0</v>
      </c>
      <c r="K1177" s="58" t="str">
        <f>작성용!H1174</f>
        <v>-</v>
      </c>
      <c r="L1177" s="58" t="str">
        <f>작성용!N1174</f>
        <v>분기</v>
      </c>
      <c r="M1177" s="57" t="str">
        <f>작성용!U1174</f>
        <v>2024.09.30</v>
      </c>
      <c r="N1177" s="57">
        <f>작성용!V1174</f>
        <v>45625</v>
      </c>
      <c r="O1177" s="57" t="str">
        <f>작성용!W1174</f>
        <v>보고서제공X</v>
      </c>
      <c r="P1177" s="57" t="str">
        <f>작성용!X1174</f>
        <v>-</v>
      </c>
      <c r="Q1177" s="58" t="str">
        <f>작성용!AD1174</f>
        <v>백형진</v>
      </c>
      <c r="R1177" s="60">
        <f>작성용!AE1174</f>
        <v>0</v>
      </c>
      <c r="S1177" s="58" t="str">
        <f>작성용!AF1174</f>
        <v>백형진</v>
      </c>
      <c r="T1177" s="61" t="str">
        <f>작성용!AG1174</f>
        <v>-</v>
      </c>
      <c r="U1177" s="61" t="str">
        <f>작성용!AH1174</f>
        <v>-</v>
      </c>
      <c r="V1177" s="56">
        <f>작성용!AA1174</f>
        <v>202411</v>
      </c>
      <c r="W1177" s="58" t="str">
        <f>작성용!AC1174</f>
        <v>[6]기타기관펀드(기초자산)</v>
      </c>
      <c r="X1177" s="58">
        <f>작성용!O1174</f>
        <v>0</v>
      </c>
      <c r="Y1177" s="58">
        <f>작성용!P1174</f>
        <v>0</v>
      </c>
      <c r="Z1177" s="58">
        <f>작성용!Q1174</f>
        <v>0</v>
      </c>
      <c r="AA1177" s="56" t="str">
        <f>작성용!AJ1174</f>
        <v>-</v>
      </c>
      <c r="AB1177" s="56">
        <f>작성용!AB1174</f>
        <v>0</v>
      </c>
    </row>
    <row r="1178" spans="1:28" s="12" customFormat="1" ht="16.5" customHeight="1" x14ac:dyDescent="0.3">
      <c r="A1178" s="54">
        <f>작성용!AL1175</f>
        <v>1174</v>
      </c>
      <c r="B1178" s="55" t="str">
        <f>작성용!AI1175</f>
        <v>-</v>
      </c>
      <c r="C1178" s="56" t="str">
        <f>작성용!AK1175</f>
        <v>기초자산</v>
      </c>
      <c r="D1178" s="57" t="str">
        <f>작성용!T1175</f>
        <v>네오위즈홀딩스펀드(기초자산)</v>
      </c>
      <c r="E1178" s="58" t="str">
        <f>작성용!B1175</f>
        <v>IMM세컨더리벤처펀드5호</v>
      </c>
      <c r="F1178" s="58" t="str">
        <f>작성용!C1175</f>
        <v>재평가</v>
      </c>
      <c r="G1178" s="58" t="str">
        <f>작성용!D1175</f>
        <v>오렌지스퀘어(구,벨소프트)</v>
      </c>
      <c r="H1178" s="59">
        <f>작성용!E1175</f>
        <v>1101115075141</v>
      </c>
      <c r="I1178" s="58" t="str">
        <f>작성용!F1175</f>
        <v>A07</v>
      </c>
      <c r="J1178" s="58">
        <f>작성용!G1175</f>
        <v>0</v>
      </c>
      <c r="K1178" s="58" t="str">
        <f>작성용!H1175</f>
        <v>-</v>
      </c>
      <c r="L1178" s="58" t="str">
        <f>작성용!N1175</f>
        <v>분기</v>
      </c>
      <c r="M1178" s="57" t="str">
        <f>작성용!U1175</f>
        <v>2024.09.30</v>
      </c>
      <c r="N1178" s="57">
        <f>작성용!V1175</f>
        <v>45625</v>
      </c>
      <c r="O1178" s="57" t="str">
        <f>작성용!W1175</f>
        <v>보고서제공X</v>
      </c>
      <c r="P1178" s="57" t="str">
        <f>작성용!X1175</f>
        <v>-</v>
      </c>
      <c r="Q1178" s="58" t="str">
        <f>작성용!AD1175</f>
        <v>윤광일</v>
      </c>
      <c r="R1178" s="60">
        <f>작성용!AE1175</f>
        <v>0</v>
      </c>
      <c r="S1178" s="58" t="str">
        <f>작성용!AF1175</f>
        <v>윤광일</v>
      </c>
      <c r="T1178" s="61" t="str">
        <f>작성용!AG1175</f>
        <v>-</v>
      </c>
      <c r="U1178" s="61" t="str">
        <f>작성용!AH1175</f>
        <v>-</v>
      </c>
      <c r="V1178" s="56">
        <f>작성용!AA1175</f>
        <v>202411</v>
      </c>
      <c r="W1178" s="58" t="str">
        <f>작성용!AC1175</f>
        <v>[6]기타기관펀드(기초자산)</v>
      </c>
      <c r="X1178" s="58">
        <f>작성용!O1175</f>
        <v>0</v>
      </c>
      <c r="Y1178" s="58">
        <f>작성용!P1175</f>
        <v>0</v>
      </c>
      <c r="Z1178" s="58">
        <f>작성용!Q1175</f>
        <v>0</v>
      </c>
      <c r="AA1178" s="56" t="str">
        <f>작성용!AJ1175</f>
        <v>-</v>
      </c>
      <c r="AB1178" s="56">
        <f>작성용!AB1175</f>
        <v>0</v>
      </c>
    </row>
    <row r="1179" spans="1:28" s="12" customFormat="1" ht="16.5" customHeight="1" x14ac:dyDescent="0.3">
      <c r="A1179" s="54">
        <f>작성용!AL1176</f>
        <v>1175</v>
      </c>
      <c r="B1179" s="55" t="str">
        <f>작성용!AI1176</f>
        <v>-</v>
      </c>
      <c r="C1179" s="56" t="str">
        <f>작성용!AK1176</f>
        <v>기초자산</v>
      </c>
      <c r="D1179" s="57" t="str">
        <f>작성용!T1176</f>
        <v>네오위즈홀딩스펀드(기초자산)</v>
      </c>
      <c r="E1179" s="58" t="str">
        <f>작성용!B1176</f>
        <v>IMM세컨더리벤처펀드5호</v>
      </c>
      <c r="F1179" s="58" t="str">
        <f>작성용!C1176</f>
        <v>재평가</v>
      </c>
      <c r="G1179" s="58" t="str">
        <f>작성용!D1176</f>
        <v>오렌지스퀘어(구,벨소프트)</v>
      </c>
      <c r="H1179" s="59">
        <f>작성용!E1176</f>
        <v>1101115075141</v>
      </c>
      <c r="I1179" s="58" t="str">
        <f>작성용!F1176</f>
        <v>A07</v>
      </c>
      <c r="J1179" s="58">
        <f>작성용!G1176</f>
        <v>1</v>
      </c>
      <c r="K1179" s="58" t="str">
        <f>작성용!H1176</f>
        <v>-</v>
      </c>
      <c r="L1179" s="58" t="str">
        <f>작성용!N1176</f>
        <v>분기</v>
      </c>
      <c r="M1179" s="57" t="str">
        <f>작성용!U1176</f>
        <v>2024.09.30</v>
      </c>
      <c r="N1179" s="57">
        <f>작성용!V1176</f>
        <v>45625</v>
      </c>
      <c r="O1179" s="57" t="str">
        <f>작성용!W1176</f>
        <v>보고서제공X</v>
      </c>
      <c r="P1179" s="57" t="str">
        <f>작성용!X1176</f>
        <v>-</v>
      </c>
      <c r="Q1179" s="58" t="str">
        <f>작성용!AD1176</f>
        <v>윤광일</v>
      </c>
      <c r="R1179" s="60">
        <f>작성용!AE1176</f>
        <v>0</v>
      </c>
      <c r="S1179" s="58" t="str">
        <f>작성용!AF1176</f>
        <v>윤광일</v>
      </c>
      <c r="T1179" s="61" t="str">
        <f>작성용!AG1176</f>
        <v>-</v>
      </c>
      <c r="U1179" s="61" t="str">
        <f>작성용!AH1176</f>
        <v>-</v>
      </c>
      <c r="V1179" s="56">
        <f>작성용!AA1176</f>
        <v>202411</v>
      </c>
      <c r="W1179" s="58" t="str">
        <f>작성용!AC1176</f>
        <v>[6]기타기관펀드(기초자산)</v>
      </c>
      <c r="X1179" s="58">
        <f>작성용!O1176</f>
        <v>0</v>
      </c>
      <c r="Y1179" s="58">
        <f>작성용!P1176</f>
        <v>0</v>
      </c>
      <c r="Z1179" s="58">
        <f>작성용!Q1176</f>
        <v>0</v>
      </c>
      <c r="AA1179" s="56" t="str">
        <f>작성용!AJ1176</f>
        <v>-</v>
      </c>
      <c r="AB1179" s="56">
        <f>작성용!AB1176</f>
        <v>0</v>
      </c>
    </row>
    <row r="1180" spans="1:28" s="12" customFormat="1" ht="16.5" customHeight="1" x14ac:dyDescent="0.3">
      <c r="A1180" s="54">
        <f>작성용!AL1177</f>
        <v>1176</v>
      </c>
      <c r="B1180" s="55" t="str">
        <f>작성용!AI1177</f>
        <v>-</v>
      </c>
      <c r="C1180" s="56" t="str">
        <f>작성용!AK1177</f>
        <v>기초자산</v>
      </c>
      <c r="D1180" s="57" t="str">
        <f>작성용!T1177</f>
        <v>네오위즈홀딩스펀드(기초자산)</v>
      </c>
      <c r="E1180" s="58" t="str">
        <f>작성용!B1177</f>
        <v>IMM세컨더리벤처펀드5호</v>
      </c>
      <c r="F1180" s="58" t="str">
        <f>작성용!C1177</f>
        <v>재평가</v>
      </c>
      <c r="G1180" s="58" t="str">
        <f>작성용!D1177</f>
        <v>배터리솔루션즈(구,세기리텍)</v>
      </c>
      <c r="H1180" s="59">
        <f>작성용!E1177</f>
        <v>1945110008610</v>
      </c>
      <c r="I1180" s="58" t="str">
        <f>작성용!F1177</f>
        <v>A01</v>
      </c>
      <c r="J1180" s="58">
        <f>작성용!G1177</f>
        <v>0</v>
      </c>
      <c r="K1180" s="58" t="str">
        <f>작성용!H1177</f>
        <v>-</v>
      </c>
      <c r="L1180" s="58" t="str">
        <f>작성용!N1177</f>
        <v>분기</v>
      </c>
      <c r="M1180" s="57" t="str">
        <f>작성용!U1177</f>
        <v>2024.09.30</v>
      </c>
      <c r="N1180" s="57">
        <f>작성용!V1177</f>
        <v>45625</v>
      </c>
      <c r="O1180" s="57" t="str">
        <f>작성용!W1177</f>
        <v>보고서제공X</v>
      </c>
      <c r="P1180" s="57" t="str">
        <f>작성용!X1177</f>
        <v>-</v>
      </c>
      <c r="Q1180" s="58" t="str">
        <f>작성용!AD1177</f>
        <v>윤광일</v>
      </c>
      <c r="R1180" s="60">
        <f>작성용!AE1177</f>
        <v>0.4</v>
      </c>
      <c r="S1180" s="58" t="str">
        <f>작성용!AF1177</f>
        <v>윤광일</v>
      </c>
      <c r="T1180" s="61" t="str">
        <f>작성용!AG1177</f>
        <v>-</v>
      </c>
      <c r="U1180" s="61" t="str">
        <f>작성용!AH1177</f>
        <v>-</v>
      </c>
      <c r="V1180" s="56">
        <f>작성용!AA1177</f>
        <v>202411</v>
      </c>
      <c r="W1180" s="58" t="str">
        <f>작성용!AC1177</f>
        <v>[6]기타기관펀드(기초자산)</v>
      </c>
      <c r="X1180" s="58">
        <f>작성용!O1177</f>
        <v>0</v>
      </c>
      <c r="Y1180" s="58">
        <f>작성용!P1177</f>
        <v>0</v>
      </c>
      <c r="Z1180" s="58">
        <f>작성용!Q1177</f>
        <v>0</v>
      </c>
      <c r="AA1180" s="56" t="str">
        <f>작성용!AJ1177</f>
        <v>-</v>
      </c>
      <c r="AB1180" s="56">
        <f>작성용!AB1177</f>
        <v>0</v>
      </c>
    </row>
    <row r="1181" spans="1:28" s="12" customFormat="1" ht="16.5" customHeight="1" x14ac:dyDescent="0.3">
      <c r="A1181" s="54">
        <f>작성용!AL1178</f>
        <v>1177</v>
      </c>
      <c r="B1181" s="55" t="str">
        <f>작성용!AI1178</f>
        <v>-</v>
      </c>
      <c r="C1181" s="56" t="str">
        <f>작성용!AK1178</f>
        <v>기초자산</v>
      </c>
      <c r="D1181" s="57" t="str">
        <f>작성용!T1178</f>
        <v>네오위즈홀딩스펀드(기초자산)</v>
      </c>
      <c r="E1181" s="58" t="str">
        <f>작성용!B1178</f>
        <v>IMM세컨더리벤처펀드5호</v>
      </c>
      <c r="F1181" s="58" t="str">
        <f>작성용!C1178</f>
        <v>재평가</v>
      </c>
      <c r="G1181" s="58" t="str">
        <f>작성용!D1178</f>
        <v>이지템</v>
      </c>
      <c r="H1181" s="59">
        <f>작성용!E1178</f>
        <v>1355110193579</v>
      </c>
      <c r="I1181" s="58" t="str">
        <f>작성용!F1178</f>
        <v>A07</v>
      </c>
      <c r="J1181" s="58">
        <f>작성용!G1178</f>
        <v>0</v>
      </c>
      <c r="K1181" s="58" t="str">
        <f>작성용!H1178</f>
        <v>-</v>
      </c>
      <c r="L1181" s="58" t="str">
        <f>작성용!N1178</f>
        <v>분기</v>
      </c>
      <c r="M1181" s="57" t="str">
        <f>작성용!U1178</f>
        <v>2024.09.30</v>
      </c>
      <c r="N1181" s="57">
        <f>작성용!V1178</f>
        <v>45625</v>
      </c>
      <c r="O1181" s="57" t="str">
        <f>작성용!W1178</f>
        <v>보고서제공X</v>
      </c>
      <c r="P1181" s="57" t="str">
        <f>작성용!X1178</f>
        <v>-</v>
      </c>
      <c r="Q1181" s="58" t="str">
        <f>작성용!AD1178</f>
        <v>원정우</v>
      </c>
      <c r="R1181" s="60">
        <f>작성용!AE1178</f>
        <v>0</v>
      </c>
      <c r="S1181" s="58" t="str">
        <f>작성용!AF1178</f>
        <v>원정우</v>
      </c>
      <c r="T1181" s="61" t="str">
        <f>작성용!AG1178</f>
        <v>-</v>
      </c>
      <c r="U1181" s="61" t="str">
        <f>작성용!AH1178</f>
        <v>-</v>
      </c>
      <c r="V1181" s="56">
        <f>작성용!AA1178</f>
        <v>202411</v>
      </c>
      <c r="W1181" s="58" t="str">
        <f>작성용!AC1178</f>
        <v>[6]기타기관펀드(기초자산)</v>
      </c>
      <c r="X1181" s="58">
        <f>작성용!O1178</f>
        <v>0</v>
      </c>
      <c r="Y1181" s="58">
        <f>작성용!P1178</f>
        <v>0</v>
      </c>
      <c r="Z1181" s="58">
        <f>작성용!Q1178</f>
        <v>0</v>
      </c>
      <c r="AA1181" s="56" t="str">
        <f>작성용!AJ1178</f>
        <v>-</v>
      </c>
      <c r="AB1181" s="56">
        <f>작성용!AB1178</f>
        <v>0</v>
      </c>
    </row>
    <row r="1182" spans="1:28" s="12" customFormat="1" ht="16.5" customHeight="1" x14ac:dyDescent="0.3">
      <c r="A1182" s="54">
        <f>작성용!AL1179</f>
        <v>1178</v>
      </c>
      <c r="B1182" s="55" t="str">
        <f>작성용!AI1179</f>
        <v>-</v>
      </c>
      <c r="C1182" s="56" t="str">
        <f>작성용!AK1179</f>
        <v>기초자산</v>
      </c>
      <c r="D1182" s="57" t="str">
        <f>작성용!T1179</f>
        <v>네오위즈홀딩스펀드(기초자산)</v>
      </c>
      <c r="E1182" s="58" t="str">
        <f>작성용!B1179</f>
        <v>IMM세컨더리벤처펀드5호</v>
      </c>
      <c r="F1182" s="58" t="str">
        <f>작성용!C1179</f>
        <v>재평가</v>
      </c>
      <c r="G1182" s="58" t="str">
        <f>작성용!D1179</f>
        <v>이지템</v>
      </c>
      <c r="H1182" s="59">
        <f>작성용!E1179</f>
        <v>1355110193579</v>
      </c>
      <c r="I1182" s="58" t="str">
        <f>작성용!F1179</f>
        <v>A01</v>
      </c>
      <c r="J1182" s="58">
        <f>작성용!G1179</f>
        <v>0</v>
      </c>
      <c r="K1182" s="58" t="str">
        <f>작성용!H1179</f>
        <v>-</v>
      </c>
      <c r="L1182" s="58" t="str">
        <f>작성용!N1179</f>
        <v>분기</v>
      </c>
      <c r="M1182" s="57" t="str">
        <f>작성용!U1179</f>
        <v>2024.09.30</v>
      </c>
      <c r="N1182" s="57">
        <f>작성용!V1179</f>
        <v>45625</v>
      </c>
      <c r="O1182" s="57" t="str">
        <f>작성용!W1179</f>
        <v>보고서제공X</v>
      </c>
      <c r="P1182" s="57" t="str">
        <f>작성용!X1179</f>
        <v>-</v>
      </c>
      <c r="Q1182" s="58" t="str">
        <f>작성용!AD1179</f>
        <v>원정우</v>
      </c>
      <c r="R1182" s="60">
        <f>작성용!AE1179</f>
        <v>0.4</v>
      </c>
      <c r="S1182" s="58" t="str">
        <f>작성용!AF1179</f>
        <v>원정우</v>
      </c>
      <c r="T1182" s="61" t="str">
        <f>작성용!AG1179</f>
        <v>-</v>
      </c>
      <c r="U1182" s="61" t="str">
        <f>작성용!AH1179</f>
        <v>-</v>
      </c>
      <c r="V1182" s="56">
        <f>작성용!AA1179</f>
        <v>202411</v>
      </c>
      <c r="W1182" s="58" t="str">
        <f>작성용!AC1179</f>
        <v>[6]기타기관펀드(기초자산)</v>
      </c>
      <c r="X1182" s="58">
        <f>작성용!O1179</f>
        <v>0</v>
      </c>
      <c r="Y1182" s="58">
        <f>작성용!P1179</f>
        <v>0</v>
      </c>
      <c r="Z1182" s="58">
        <f>작성용!Q1179</f>
        <v>0</v>
      </c>
      <c r="AA1182" s="56" t="str">
        <f>작성용!AJ1179</f>
        <v>-</v>
      </c>
      <c r="AB1182" s="56">
        <f>작성용!AB1179</f>
        <v>0</v>
      </c>
    </row>
    <row r="1183" spans="1:28" s="12" customFormat="1" ht="16.5" customHeight="1" x14ac:dyDescent="0.3">
      <c r="A1183" s="54">
        <f>작성용!AL1180</f>
        <v>1179</v>
      </c>
      <c r="B1183" s="55" t="str">
        <f>작성용!AI1180</f>
        <v>-</v>
      </c>
      <c r="C1183" s="56" t="str">
        <f>작성용!AK1180</f>
        <v>기초자산</v>
      </c>
      <c r="D1183" s="57" t="str">
        <f>작성용!T1180</f>
        <v>네오위즈홀딩스펀드(기초자산)</v>
      </c>
      <c r="E1183" s="58" t="str">
        <f>작성용!B1180</f>
        <v>IMM세컨더리벤처펀드5호</v>
      </c>
      <c r="F1183" s="58" t="str">
        <f>작성용!C1180</f>
        <v>재평가</v>
      </c>
      <c r="G1183" s="58" t="str">
        <f>작성용!D1180</f>
        <v>마이크로트</v>
      </c>
      <c r="H1183" s="59">
        <f>작성용!E1180</f>
        <v>1101117334355</v>
      </c>
      <c r="I1183" s="58" t="str">
        <f>작성용!F1180</f>
        <v>A07</v>
      </c>
      <c r="J1183" s="58">
        <f>작성용!G1180</f>
        <v>0</v>
      </c>
      <c r="K1183" s="58" t="str">
        <f>작성용!H1180</f>
        <v>-</v>
      </c>
      <c r="L1183" s="58" t="str">
        <f>작성용!N1180</f>
        <v>분기</v>
      </c>
      <c r="M1183" s="57" t="str">
        <f>작성용!U1180</f>
        <v>2024.09.30</v>
      </c>
      <c r="N1183" s="57">
        <f>작성용!V1180</f>
        <v>45625</v>
      </c>
      <c r="O1183" s="57" t="str">
        <f>작성용!W1180</f>
        <v>보고서제공X</v>
      </c>
      <c r="P1183" s="57" t="str">
        <f>작성용!X1180</f>
        <v>-</v>
      </c>
      <c r="Q1183" s="58" t="str">
        <f>작성용!AD1180</f>
        <v>이상민</v>
      </c>
      <c r="R1183" s="60">
        <f>작성용!AE1180</f>
        <v>0</v>
      </c>
      <c r="S1183" s="58" t="str">
        <f>작성용!AF1180</f>
        <v>이상민</v>
      </c>
      <c r="T1183" s="61" t="str">
        <f>작성용!AG1180</f>
        <v>-</v>
      </c>
      <c r="U1183" s="61" t="str">
        <f>작성용!AH1180</f>
        <v>-</v>
      </c>
      <c r="V1183" s="56">
        <f>작성용!AA1180</f>
        <v>202411</v>
      </c>
      <c r="W1183" s="58" t="str">
        <f>작성용!AC1180</f>
        <v>[6]기타기관펀드(기초자산)</v>
      </c>
      <c r="X1183" s="58">
        <f>작성용!O1180</f>
        <v>0</v>
      </c>
      <c r="Y1183" s="58">
        <f>작성용!P1180</f>
        <v>0</v>
      </c>
      <c r="Z1183" s="58">
        <f>작성용!Q1180</f>
        <v>0</v>
      </c>
      <c r="AA1183" s="56" t="str">
        <f>작성용!AJ1180</f>
        <v>-</v>
      </c>
      <c r="AB1183" s="56">
        <f>작성용!AB1180</f>
        <v>0</v>
      </c>
    </row>
    <row r="1184" spans="1:28" s="12" customFormat="1" ht="16.5" customHeight="1" x14ac:dyDescent="0.3">
      <c r="A1184" s="54">
        <f>작성용!AL1181</f>
        <v>1180</v>
      </c>
      <c r="B1184" s="55" t="str">
        <f>작성용!AI1181</f>
        <v>-</v>
      </c>
      <c r="C1184" s="56" t="str">
        <f>작성용!AK1181</f>
        <v>개별종목</v>
      </c>
      <c r="D1184" s="57">
        <f>작성용!T1181</f>
        <v>45587</v>
      </c>
      <c r="E1184" s="58" t="str">
        <f>작성용!B1181</f>
        <v>에너지인프라자산운용(수익증권)</v>
      </c>
      <c r="F1184" s="58" t="str">
        <f>작성용!C1181</f>
        <v>재평가</v>
      </c>
      <c r="G1184" s="58" t="str">
        <f>작성용!D1181</f>
        <v>에너지인프라에너지신산업전문투자형사모투자신탁</v>
      </c>
      <c r="H1184" s="59" t="str">
        <f>작성용!E1181</f>
        <v>KBP2019120021</v>
      </c>
      <c r="I1184" s="58" t="str">
        <f>작성용!F1181</f>
        <v>B02</v>
      </c>
      <c r="J1184" s="58">
        <f>작성용!G1181</f>
        <v>0</v>
      </c>
      <c r="K1184" s="58" t="str">
        <f>작성용!H1181</f>
        <v>-</v>
      </c>
      <c r="L1184" s="58" t="str">
        <f>작성용!N1181</f>
        <v>미정</v>
      </c>
      <c r="M1184" s="57" t="str">
        <f>작성용!U1181</f>
        <v>2024.12.31</v>
      </c>
      <c r="N1184" s="57">
        <f>작성용!V1181</f>
        <v>45646</v>
      </c>
      <c r="O1184" s="57">
        <f>작성용!W1181</f>
        <v>45668</v>
      </c>
      <c r="P1184" s="57" t="str">
        <f>작성용!X1181</f>
        <v>-</v>
      </c>
      <c r="Q1184" s="58" t="str">
        <f>작성용!AD1181</f>
        <v>대체평가3사업본부</v>
      </c>
      <c r="R1184" s="60">
        <f>작성용!AE1181</f>
        <v>0</v>
      </c>
      <c r="S1184" s="58" t="str">
        <f>작성용!AF1181</f>
        <v>대체평가3사업본부</v>
      </c>
      <c r="T1184" s="61" t="str">
        <f>작성용!AG1181</f>
        <v>김수현</v>
      </c>
      <c r="U1184" s="61" t="str">
        <f>작성용!AH1181</f>
        <v>김수현</v>
      </c>
      <c r="V1184" s="56">
        <f>작성용!AA1181</f>
        <v>202412</v>
      </c>
      <c r="W1184" s="58" t="str">
        <f>작성용!AC1181</f>
        <v>[T]기타보험기관[1본부]</v>
      </c>
      <c r="X1184" s="58" t="str">
        <f>작성용!O1181</f>
        <v>홍채린매니저</v>
      </c>
      <c r="Y1184" s="58" t="str">
        <f>작성용!P1181</f>
        <v>02-3775-9515, 010-2896-5400</v>
      </c>
      <c r="Z1184" s="58" t="str">
        <f>작성용!Q1181</f>
        <v>chaerin@miraeasset.com</v>
      </c>
      <c r="AA1184" s="56" t="str">
        <f>작성용!AJ1181</f>
        <v>회계반영</v>
      </c>
      <c r="AB1184" s="56">
        <f>작성용!AB1181</f>
        <v>0</v>
      </c>
    </row>
    <row r="1185" spans="1:28" s="12" customFormat="1" ht="16.5" customHeight="1" x14ac:dyDescent="0.3">
      <c r="A1185" s="54">
        <f>작성용!AL1182</f>
        <v>1181</v>
      </c>
      <c r="B1185" s="55" t="str">
        <f>작성용!AI1182</f>
        <v>-</v>
      </c>
      <c r="C1185" s="56" t="str">
        <f>작성용!AK1182</f>
        <v>개별종목</v>
      </c>
      <c r="D1185" s="57">
        <f>작성용!T1182</f>
        <v>45587</v>
      </c>
      <c r="E1185" s="58" t="str">
        <f>작성용!B1182</f>
        <v>에너지인프라자산운용</v>
      </c>
      <c r="F1185" s="58" t="str">
        <f>작성용!C1182</f>
        <v>신규</v>
      </c>
      <c r="G1185" s="58" t="str">
        <f>작성용!D1182</f>
        <v>해남솔라시도태양광발전사업</v>
      </c>
      <c r="H1185" s="59" t="str">
        <f>작성용!E1182</f>
        <v>KBP2024120004</v>
      </c>
      <c r="I1185" s="58" t="str">
        <f>작성용!F1182</f>
        <v>A01</v>
      </c>
      <c r="J1185" s="58">
        <f>작성용!G1182</f>
        <v>0</v>
      </c>
      <c r="K1185" s="58" t="str">
        <f>작성용!H1182</f>
        <v>-</v>
      </c>
      <c r="L1185" s="58" t="str">
        <f>작성용!N1182</f>
        <v>미정</v>
      </c>
      <c r="M1185" s="57" t="str">
        <f>작성용!U1182</f>
        <v>2024.12.31</v>
      </c>
      <c r="N1185" s="57">
        <f>작성용!V1182</f>
        <v>45646</v>
      </c>
      <c r="O1185" s="57">
        <f>작성용!W1182</f>
        <v>45668</v>
      </c>
      <c r="P1185" s="57" t="str">
        <f>작성용!X1182</f>
        <v>-</v>
      </c>
      <c r="Q1185" s="58" t="str">
        <f>작성용!AD1182</f>
        <v>최수민</v>
      </c>
      <c r="R1185" s="60">
        <f>작성용!AE1182</f>
        <v>1</v>
      </c>
      <c r="S1185" s="58" t="str">
        <f>작성용!AF1182</f>
        <v>신규</v>
      </c>
      <c r="T1185" s="61" t="str">
        <f>작성용!AG1182</f>
        <v>김수현</v>
      </c>
      <c r="U1185" s="61" t="str">
        <f>작성용!AH1182</f>
        <v>김수현</v>
      </c>
      <c r="V1185" s="56">
        <f>작성용!AA1182</f>
        <v>202412</v>
      </c>
      <c r="W1185" s="58" t="str">
        <f>작성용!AC1182</f>
        <v>[Y]금융기관</v>
      </c>
      <c r="X1185" s="58" t="str">
        <f>작성용!O1182</f>
        <v>홍채린매니저</v>
      </c>
      <c r="Y1185" s="58" t="str">
        <f>작성용!P1182</f>
        <v>02-3775-9515, 010-2896-5400</v>
      </c>
      <c r="Z1185" s="58" t="str">
        <f>작성용!Q1182</f>
        <v>chaerin@miraeasset.com</v>
      </c>
      <c r="AA1185" s="56" t="str">
        <f>작성용!AJ1182</f>
        <v>회계반영</v>
      </c>
      <c r="AB1185" s="56">
        <f>작성용!AB1182</f>
        <v>0</v>
      </c>
    </row>
    <row r="1186" spans="1:28" s="12" customFormat="1" ht="16.5" customHeight="1" x14ac:dyDescent="0.3">
      <c r="A1186" s="54">
        <f>작성용!AL1183</f>
        <v>1182</v>
      </c>
      <c r="B1186" s="55" t="str">
        <f>작성용!AI1183</f>
        <v>-</v>
      </c>
      <c r="C1186" s="56" t="str">
        <f>작성용!AK1183</f>
        <v>개별종목</v>
      </c>
      <c r="D1186" s="57">
        <f>작성용!T1183</f>
        <v>45587</v>
      </c>
      <c r="E1186" s="58" t="str">
        <f>작성용!B1183</f>
        <v>에너지인프라자산운용</v>
      </c>
      <c r="F1186" s="58" t="str">
        <f>작성용!C1183</f>
        <v>신규</v>
      </c>
      <c r="G1186" s="58" t="str">
        <f>작성용!D1183</f>
        <v>새만금육상태양광발전사업</v>
      </c>
      <c r="H1186" s="59" t="str">
        <f>작성용!E1183</f>
        <v>KBP2024120005</v>
      </c>
      <c r="I1186" s="58" t="str">
        <f>작성용!F1183</f>
        <v>A01</v>
      </c>
      <c r="J1186" s="58">
        <f>작성용!G1183</f>
        <v>0</v>
      </c>
      <c r="K1186" s="58" t="str">
        <f>작성용!H1183</f>
        <v>-</v>
      </c>
      <c r="L1186" s="58" t="str">
        <f>작성용!N1183</f>
        <v>미정</v>
      </c>
      <c r="M1186" s="57" t="str">
        <f>작성용!U1183</f>
        <v>2024.12.31</v>
      </c>
      <c r="N1186" s="57">
        <f>작성용!V1183</f>
        <v>45646</v>
      </c>
      <c r="O1186" s="57">
        <f>작성용!W1183</f>
        <v>45668</v>
      </c>
      <c r="P1186" s="57" t="str">
        <f>작성용!X1183</f>
        <v>-</v>
      </c>
      <c r="Q1186" s="58" t="str">
        <f>작성용!AD1183</f>
        <v>서경덕</v>
      </c>
      <c r="R1186" s="60">
        <f>작성용!AE1183</f>
        <v>1</v>
      </c>
      <c r="S1186" s="58" t="str">
        <f>작성용!AF1183</f>
        <v>신규</v>
      </c>
      <c r="T1186" s="61" t="str">
        <f>작성용!AG1183</f>
        <v>김수현</v>
      </c>
      <c r="U1186" s="61" t="str">
        <f>작성용!AH1183</f>
        <v>김수현</v>
      </c>
      <c r="V1186" s="56">
        <f>작성용!AA1183</f>
        <v>202412</v>
      </c>
      <c r="W1186" s="58" t="str">
        <f>작성용!AC1183</f>
        <v>[Y]금융기관</v>
      </c>
      <c r="X1186" s="58" t="str">
        <f>작성용!O1183</f>
        <v>홍채린매니저</v>
      </c>
      <c r="Y1186" s="58" t="str">
        <f>작성용!P1183</f>
        <v>02-3775-9515, 010-2896-5400</v>
      </c>
      <c r="Z1186" s="58" t="str">
        <f>작성용!Q1183</f>
        <v>chaerin@miraeasset.com</v>
      </c>
      <c r="AA1186" s="56" t="str">
        <f>작성용!AJ1183</f>
        <v>회계반영</v>
      </c>
      <c r="AB1186" s="56">
        <f>작성용!AB1183</f>
        <v>0</v>
      </c>
    </row>
    <row r="1187" spans="1:28" s="12" customFormat="1" ht="16.5" customHeight="1" x14ac:dyDescent="0.3">
      <c r="A1187" s="54">
        <f>작성용!AL1184</f>
        <v>1183</v>
      </c>
      <c r="B1187" s="55" t="str">
        <f>작성용!AI1184</f>
        <v>-</v>
      </c>
      <c r="C1187" s="56" t="str">
        <f>작성용!AK1184</f>
        <v>개별종목</v>
      </c>
      <c r="D1187" s="57">
        <f>작성용!T1184</f>
        <v>45587</v>
      </c>
      <c r="E1187" s="58" t="str">
        <f>작성용!B1184</f>
        <v>에너지인프라자산운용</v>
      </c>
      <c r="F1187" s="58" t="str">
        <f>작성용!C1184</f>
        <v>신규</v>
      </c>
      <c r="G1187" s="58" t="str">
        <f>작성용!D1184</f>
        <v>영덕남정풍력발전사업</v>
      </c>
      <c r="H1187" s="59" t="str">
        <f>작성용!E1184</f>
        <v>KBP2024120006</v>
      </c>
      <c r="I1187" s="58" t="str">
        <f>작성용!F1184</f>
        <v>A01</v>
      </c>
      <c r="J1187" s="58">
        <f>작성용!G1184</f>
        <v>0</v>
      </c>
      <c r="K1187" s="58" t="str">
        <f>작성용!H1184</f>
        <v>-</v>
      </c>
      <c r="L1187" s="58" t="str">
        <f>작성용!N1184</f>
        <v>미정</v>
      </c>
      <c r="M1187" s="57" t="str">
        <f>작성용!U1184</f>
        <v>2024.12.31</v>
      </c>
      <c r="N1187" s="57">
        <f>작성용!V1184</f>
        <v>45646</v>
      </c>
      <c r="O1187" s="57">
        <f>작성용!W1184</f>
        <v>45668</v>
      </c>
      <c r="P1187" s="57" t="str">
        <f>작성용!X1184</f>
        <v>-</v>
      </c>
      <c r="Q1187" s="58" t="str">
        <f>작성용!AD1184</f>
        <v>서동현</v>
      </c>
      <c r="R1187" s="60">
        <f>작성용!AE1184</f>
        <v>1</v>
      </c>
      <c r="S1187" s="58" t="str">
        <f>작성용!AF1184</f>
        <v>신규</v>
      </c>
      <c r="T1187" s="61" t="str">
        <f>작성용!AG1184</f>
        <v>김수현</v>
      </c>
      <c r="U1187" s="61" t="str">
        <f>작성용!AH1184</f>
        <v>김수현</v>
      </c>
      <c r="V1187" s="56">
        <f>작성용!AA1184</f>
        <v>202412</v>
      </c>
      <c r="W1187" s="58" t="str">
        <f>작성용!AC1184</f>
        <v>[Y]금융기관</v>
      </c>
      <c r="X1187" s="58" t="str">
        <f>작성용!O1184</f>
        <v>홍채린매니저</v>
      </c>
      <c r="Y1187" s="58" t="str">
        <f>작성용!P1184</f>
        <v>02-3775-9515, 010-2896-5400</v>
      </c>
      <c r="Z1187" s="58" t="str">
        <f>작성용!Q1184</f>
        <v>chaerin@miraeasset.com</v>
      </c>
      <c r="AA1187" s="56" t="str">
        <f>작성용!AJ1184</f>
        <v>회계반영</v>
      </c>
      <c r="AB1187" s="56">
        <f>작성용!AB1184</f>
        <v>0</v>
      </c>
    </row>
    <row r="1188" spans="1:28" s="12" customFormat="1" ht="16.5" customHeight="1" x14ac:dyDescent="0.3">
      <c r="A1188" s="54">
        <f>작성용!AL1185</f>
        <v>1184</v>
      </c>
      <c r="B1188" s="55" t="str">
        <f>작성용!AI1185</f>
        <v>-</v>
      </c>
      <c r="C1188" s="56" t="str">
        <f>작성용!AK1185</f>
        <v>개별종목</v>
      </c>
      <c r="D1188" s="57">
        <f>작성용!T1185</f>
        <v>45587</v>
      </c>
      <c r="E1188" s="58" t="str">
        <f>작성용!B1185</f>
        <v>에너지인프라자산운용</v>
      </c>
      <c r="F1188" s="58" t="str">
        <f>작성용!C1185</f>
        <v>신규</v>
      </c>
      <c r="G1188" s="58" t="str">
        <f>작성용!D1185</f>
        <v>영덕남부풍력발전사업</v>
      </c>
      <c r="H1188" s="59" t="str">
        <f>작성용!E1185</f>
        <v>KBP2024120007</v>
      </c>
      <c r="I1188" s="58" t="str">
        <f>작성용!F1185</f>
        <v>A01</v>
      </c>
      <c r="J1188" s="58">
        <f>작성용!G1185</f>
        <v>0</v>
      </c>
      <c r="K1188" s="58" t="str">
        <f>작성용!H1185</f>
        <v>-</v>
      </c>
      <c r="L1188" s="58" t="str">
        <f>작성용!N1185</f>
        <v>미정</v>
      </c>
      <c r="M1188" s="57" t="str">
        <f>작성용!U1185</f>
        <v>2024.12.31</v>
      </c>
      <c r="N1188" s="57">
        <f>작성용!V1185</f>
        <v>45646</v>
      </c>
      <c r="O1188" s="57">
        <f>작성용!W1185</f>
        <v>45668</v>
      </c>
      <c r="P1188" s="57" t="str">
        <f>작성용!X1185</f>
        <v>-</v>
      </c>
      <c r="Q1188" s="58" t="str">
        <f>작성용!AD1185</f>
        <v>김예림</v>
      </c>
      <c r="R1188" s="60">
        <f>작성용!AE1185</f>
        <v>1</v>
      </c>
      <c r="S1188" s="58" t="str">
        <f>작성용!AF1185</f>
        <v>신규</v>
      </c>
      <c r="T1188" s="61" t="str">
        <f>작성용!AG1185</f>
        <v>김수현</v>
      </c>
      <c r="U1188" s="61" t="str">
        <f>작성용!AH1185</f>
        <v>김수현</v>
      </c>
      <c r="V1188" s="56">
        <f>작성용!AA1185</f>
        <v>202412</v>
      </c>
      <c r="W1188" s="58" t="str">
        <f>작성용!AC1185</f>
        <v>[Y]금융기관</v>
      </c>
      <c r="X1188" s="58" t="str">
        <f>작성용!O1185</f>
        <v>홍채린매니저</v>
      </c>
      <c r="Y1188" s="58" t="str">
        <f>작성용!P1185</f>
        <v>02-3775-9515, 010-2896-5400</v>
      </c>
      <c r="Z1188" s="58" t="str">
        <f>작성용!Q1185</f>
        <v>chaerin@miraeasset.com</v>
      </c>
      <c r="AA1188" s="56" t="str">
        <f>작성용!AJ1185</f>
        <v>회계반영</v>
      </c>
      <c r="AB1188" s="56">
        <f>작성용!AB1185</f>
        <v>0</v>
      </c>
    </row>
    <row r="1189" spans="1:28" s="12" customFormat="1" ht="16.5" customHeight="1" x14ac:dyDescent="0.3">
      <c r="A1189" s="54">
        <f>작성용!AL1186</f>
        <v>1185</v>
      </c>
      <c r="B1189" s="55" t="str">
        <f>작성용!AI1186</f>
        <v>-</v>
      </c>
      <c r="C1189" s="56" t="str">
        <f>작성용!AK1186</f>
        <v>개별종목</v>
      </c>
      <c r="D1189" s="57">
        <f>작성용!T1186</f>
        <v>45587</v>
      </c>
      <c r="E1189" s="58" t="str">
        <f>작성용!B1186</f>
        <v>에너지인프라자산운용</v>
      </c>
      <c r="F1189" s="58" t="str">
        <f>작성용!C1186</f>
        <v>신규</v>
      </c>
      <c r="G1189" s="58" t="str">
        <f>작성용!D1186</f>
        <v>광주상무지구연료전지발전사업</v>
      </c>
      <c r="H1189" s="59" t="str">
        <f>작성용!E1186</f>
        <v>KBP2024120008</v>
      </c>
      <c r="I1189" s="58" t="str">
        <f>작성용!F1186</f>
        <v>A04</v>
      </c>
      <c r="J1189" s="58">
        <f>작성용!G1186</f>
        <v>77</v>
      </c>
      <c r="K1189" s="58" t="str">
        <f>작성용!H1186</f>
        <v>-</v>
      </c>
      <c r="L1189" s="58" t="str">
        <f>작성용!N1186</f>
        <v>미정</v>
      </c>
      <c r="M1189" s="57" t="str">
        <f>작성용!U1186</f>
        <v>2024.12.31</v>
      </c>
      <c r="N1189" s="57">
        <f>작성용!V1186</f>
        <v>45646</v>
      </c>
      <c r="O1189" s="57">
        <f>작성용!W1186</f>
        <v>45668</v>
      </c>
      <c r="P1189" s="57" t="str">
        <f>작성용!X1186</f>
        <v>-</v>
      </c>
      <c r="Q1189" s="58" t="str">
        <f>작성용!AD1186</f>
        <v>서경덕</v>
      </c>
      <c r="R1189" s="60">
        <f>작성용!AE1186</f>
        <v>1</v>
      </c>
      <c r="S1189" s="58" t="str">
        <f>작성용!AF1186</f>
        <v>신규</v>
      </c>
      <c r="T1189" s="61" t="str">
        <f>작성용!AG1186</f>
        <v>김수현</v>
      </c>
      <c r="U1189" s="61" t="str">
        <f>작성용!AH1186</f>
        <v>김수현</v>
      </c>
      <c r="V1189" s="56">
        <f>작성용!AA1186</f>
        <v>202412</v>
      </c>
      <c r="W1189" s="58" t="str">
        <f>작성용!AC1186</f>
        <v>[Y]금융기관</v>
      </c>
      <c r="X1189" s="58" t="str">
        <f>작성용!O1186</f>
        <v>홍채린매니저</v>
      </c>
      <c r="Y1189" s="58" t="str">
        <f>작성용!P1186</f>
        <v>02-3775-9515, 010-2896-5400</v>
      </c>
      <c r="Z1189" s="58" t="str">
        <f>작성용!Q1186</f>
        <v>chaerin@miraeasset.com</v>
      </c>
      <c r="AA1189" s="56" t="str">
        <f>작성용!AJ1186</f>
        <v>회계반영</v>
      </c>
      <c r="AB1189" s="56">
        <f>작성용!AB1186</f>
        <v>0</v>
      </c>
    </row>
    <row r="1190" spans="1:28" s="12" customFormat="1" ht="16.5" customHeight="1" x14ac:dyDescent="0.3">
      <c r="A1190" s="54">
        <f>작성용!AL1187</f>
        <v>1186</v>
      </c>
      <c r="B1190" s="55" t="str">
        <f>작성용!AI1187</f>
        <v>-</v>
      </c>
      <c r="C1190" s="56" t="str">
        <f>작성용!AK1187</f>
        <v>개별종목</v>
      </c>
      <c r="D1190" s="57">
        <f>작성용!T1187</f>
        <v>45587</v>
      </c>
      <c r="E1190" s="58" t="str">
        <f>작성용!B1187</f>
        <v>에너지인프라자산운용</v>
      </c>
      <c r="F1190" s="58" t="str">
        <f>작성용!C1187</f>
        <v>신규</v>
      </c>
      <c r="G1190" s="58" t="str">
        <f>작성용!D1187</f>
        <v>제주한림해상풍력발전사업</v>
      </c>
      <c r="H1190" s="59" t="str">
        <f>작성용!E1187</f>
        <v>KBP2024120009</v>
      </c>
      <c r="I1190" s="58" t="str">
        <f>작성용!F1187</f>
        <v>A01</v>
      </c>
      <c r="J1190" s="58">
        <f>작성용!G1187</f>
        <v>0</v>
      </c>
      <c r="K1190" s="58" t="str">
        <f>작성용!H1187</f>
        <v>-</v>
      </c>
      <c r="L1190" s="58" t="str">
        <f>작성용!N1187</f>
        <v>미정</v>
      </c>
      <c r="M1190" s="57" t="str">
        <f>작성용!U1187</f>
        <v>2024.12.31</v>
      </c>
      <c r="N1190" s="57">
        <f>작성용!V1187</f>
        <v>45646</v>
      </c>
      <c r="O1190" s="57">
        <f>작성용!W1187</f>
        <v>45668</v>
      </c>
      <c r="P1190" s="57" t="str">
        <f>작성용!X1187</f>
        <v>-</v>
      </c>
      <c r="Q1190" s="58" t="str">
        <f>작성용!AD1187</f>
        <v>김예림</v>
      </c>
      <c r="R1190" s="60">
        <f>작성용!AE1187</f>
        <v>1</v>
      </c>
      <c r="S1190" s="58" t="str">
        <f>작성용!AF1187</f>
        <v>신규</v>
      </c>
      <c r="T1190" s="61" t="str">
        <f>작성용!AG1187</f>
        <v>김수현</v>
      </c>
      <c r="U1190" s="61" t="str">
        <f>작성용!AH1187</f>
        <v>김수현</v>
      </c>
      <c r="V1190" s="56">
        <f>작성용!AA1187</f>
        <v>202412</v>
      </c>
      <c r="W1190" s="58" t="str">
        <f>작성용!AC1187</f>
        <v>[Y]금융기관</v>
      </c>
      <c r="X1190" s="58" t="str">
        <f>작성용!O1187</f>
        <v>홍채린매니저</v>
      </c>
      <c r="Y1190" s="58" t="str">
        <f>작성용!P1187</f>
        <v>02-3775-9515, 010-2896-5400</v>
      </c>
      <c r="Z1190" s="58" t="str">
        <f>작성용!Q1187</f>
        <v>chaerin@miraeasset.com</v>
      </c>
      <c r="AA1190" s="56" t="str">
        <f>작성용!AJ1187</f>
        <v>회계반영</v>
      </c>
      <c r="AB1190" s="56">
        <f>작성용!AB1187</f>
        <v>0</v>
      </c>
    </row>
    <row r="1191" spans="1:28" s="12" customFormat="1" ht="16.5" customHeight="1" x14ac:dyDescent="0.3">
      <c r="A1191" s="54">
        <f>작성용!AL1188</f>
        <v>1187</v>
      </c>
      <c r="B1191" s="55" t="str">
        <f>작성용!AI1188</f>
        <v>-</v>
      </c>
      <c r="C1191" s="56" t="str">
        <f>작성용!AK1188</f>
        <v>개별종목</v>
      </c>
      <c r="D1191" s="57">
        <f>작성용!T1188</f>
        <v>45587</v>
      </c>
      <c r="E1191" s="58" t="str">
        <f>작성용!B1188</f>
        <v>에너지인프라자산운용</v>
      </c>
      <c r="F1191" s="58" t="str">
        <f>작성용!C1188</f>
        <v>신규</v>
      </c>
      <c r="G1191" s="58" t="str">
        <f>작성용!D1188</f>
        <v>태안이원호수상태양광발전사업</v>
      </c>
      <c r="H1191" s="59" t="str">
        <f>작성용!E1188</f>
        <v>KBP2024120010</v>
      </c>
      <c r="I1191" s="58" t="str">
        <f>작성용!F1188</f>
        <v>A04</v>
      </c>
      <c r="J1191" s="58">
        <f>작성용!G1188</f>
        <v>77</v>
      </c>
      <c r="K1191" s="58" t="str">
        <f>작성용!H1188</f>
        <v>-</v>
      </c>
      <c r="L1191" s="58" t="str">
        <f>작성용!N1188</f>
        <v>미정</v>
      </c>
      <c r="M1191" s="57" t="str">
        <f>작성용!U1188</f>
        <v>2024.12.31</v>
      </c>
      <c r="N1191" s="57">
        <f>작성용!V1188</f>
        <v>45646</v>
      </c>
      <c r="O1191" s="57">
        <f>작성용!W1188</f>
        <v>45668</v>
      </c>
      <c r="P1191" s="57" t="str">
        <f>작성용!X1188</f>
        <v>-</v>
      </c>
      <c r="Q1191" s="58" t="str">
        <f>작성용!AD1188</f>
        <v>서동현</v>
      </c>
      <c r="R1191" s="60">
        <f>작성용!AE1188</f>
        <v>1</v>
      </c>
      <c r="S1191" s="58" t="str">
        <f>작성용!AF1188</f>
        <v>신규</v>
      </c>
      <c r="T1191" s="61" t="str">
        <f>작성용!AG1188</f>
        <v>김수현</v>
      </c>
      <c r="U1191" s="61" t="str">
        <f>작성용!AH1188</f>
        <v>김수현</v>
      </c>
      <c r="V1191" s="56">
        <f>작성용!AA1188</f>
        <v>202412</v>
      </c>
      <c r="W1191" s="58" t="str">
        <f>작성용!AC1188</f>
        <v>[Y]금융기관</v>
      </c>
      <c r="X1191" s="58" t="str">
        <f>작성용!O1188</f>
        <v>홍채린매니저</v>
      </c>
      <c r="Y1191" s="58" t="str">
        <f>작성용!P1188</f>
        <v>02-3775-9515, 010-2896-5400</v>
      </c>
      <c r="Z1191" s="58" t="str">
        <f>작성용!Q1188</f>
        <v>chaerin@miraeasset.com</v>
      </c>
      <c r="AA1191" s="56" t="str">
        <f>작성용!AJ1188</f>
        <v>회계반영</v>
      </c>
      <c r="AB1191" s="56">
        <f>작성용!AB1188</f>
        <v>0</v>
      </c>
    </row>
    <row r="1192" spans="1:28" s="12" customFormat="1" ht="16.5" customHeight="1" x14ac:dyDescent="0.3">
      <c r="A1192" s="54">
        <f>작성용!AL1189</f>
        <v>1188</v>
      </c>
      <c r="B1192" s="55" t="str">
        <f>작성용!AI1189</f>
        <v>-</v>
      </c>
      <c r="C1192" s="56" t="str">
        <f>작성용!AK1189</f>
        <v>개별종목</v>
      </c>
      <c r="D1192" s="57">
        <f>작성용!T1189</f>
        <v>45587</v>
      </c>
      <c r="E1192" s="58" t="str">
        <f>작성용!B1189</f>
        <v>에너지인프라자산운용</v>
      </c>
      <c r="F1192" s="58" t="str">
        <f>작성용!C1189</f>
        <v>신규</v>
      </c>
      <c r="G1192" s="58" t="str">
        <f>작성용!D1189</f>
        <v>호주Queensland태양광발전사업</v>
      </c>
      <c r="H1192" s="59" t="str">
        <f>작성용!E1189</f>
        <v>KBP2024120011</v>
      </c>
      <c r="I1192" s="58" t="str">
        <f>작성용!F1189</f>
        <v>A01</v>
      </c>
      <c r="J1192" s="58">
        <f>작성용!G1189</f>
        <v>0</v>
      </c>
      <c r="K1192" s="58" t="str">
        <f>작성용!H1189</f>
        <v>-</v>
      </c>
      <c r="L1192" s="58" t="str">
        <f>작성용!N1189</f>
        <v>미정</v>
      </c>
      <c r="M1192" s="57" t="str">
        <f>작성용!U1189</f>
        <v>2024.12.31</v>
      </c>
      <c r="N1192" s="57">
        <f>작성용!V1189</f>
        <v>45646</v>
      </c>
      <c r="O1192" s="57">
        <f>작성용!W1189</f>
        <v>45668</v>
      </c>
      <c r="P1192" s="57" t="str">
        <f>작성용!X1189</f>
        <v>-</v>
      </c>
      <c r="Q1192" s="58" t="str">
        <f>작성용!AD1189</f>
        <v>최수민</v>
      </c>
      <c r="R1192" s="60">
        <f>작성용!AE1189</f>
        <v>1</v>
      </c>
      <c r="S1192" s="58" t="str">
        <f>작성용!AF1189</f>
        <v>신규</v>
      </c>
      <c r="T1192" s="61" t="str">
        <f>작성용!AG1189</f>
        <v>김수현</v>
      </c>
      <c r="U1192" s="61" t="str">
        <f>작성용!AH1189</f>
        <v>김수현</v>
      </c>
      <c r="V1192" s="56">
        <f>작성용!AA1189</f>
        <v>202412</v>
      </c>
      <c r="W1192" s="58" t="str">
        <f>작성용!AC1189</f>
        <v>[Y]금융기관</v>
      </c>
      <c r="X1192" s="58" t="str">
        <f>작성용!O1189</f>
        <v>홍채린매니저</v>
      </c>
      <c r="Y1192" s="58" t="str">
        <f>작성용!P1189</f>
        <v>02-3775-9515, 010-2896-5400</v>
      </c>
      <c r="Z1192" s="58" t="str">
        <f>작성용!Q1189</f>
        <v>chaerin@miraeasset.com</v>
      </c>
      <c r="AA1192" s="56" t="str">
        <f>작성용!AJ1189</f>
        <v>회계반영</v>
      </c>
      <c r="AB1192" s="56">
        <f>작성용!AB1189</f>
        <v>0</v>
      </c>
    </row>
    <row r="1193" spans="1:28" s="12" customFormat="1" ht="16.5" customHeight="1" x14ac:dyDescent="0.3">
      <c r="A1193" s="54">
        <f>작성용!AL1190</f>
        <v>1189</v>
      </c>
      <c r="B1193" s="55" t="str">
        <f>작성용!AI1190</f>
        <v>-</v>
      </c>
      <c r="C1193" s="56" t="str">
        <f>작성용!AK1190</f>
        <v>개별종목</v>
      </c>
      <c r="D1193" s="57">
        <f>작성용!T1190</f>
        <v>45587</v>
      </c>
      <c r="E1193" s="58" t="str">
        <f>작성용!B1190</f>
        <v>에너지인프라자산운용</v>
      </c>
      <c r="F1193" s="58" t="str">
        <f>작성용!C1190</f>
        <v>신규</v>
      </c>
      <c r="G1193" s="58" t="str">
        <f>작성용!D1190</f>
        <v>호주Queensland태양광발전사업</v>
      </c>
      <c r="H1193" s="59" t="str">
        <f>작성용!E1190</f>
        <v>KBP2024120011</v>
      </c>
      <c r="I1193" s="58" t="str">
        <f>작성용!F1190</f>
        <v>A04</v>
      </c>
      <c r="J1193" s="58">
        <f>작성용!G1190</f>
        <v>77</v>
      </c>
      <c r="K1193" s="58" t="str">
        <f>작성용!H1190</f>
        <v>-</v>
      </c>
      <c r="L1193" s="58" t="str">
        <f>작성용!N1190</f>
        <v>미정</v>
      </c>
      <c r="M1193" s="57" t="str">
        <f>작성용!U1190</f>
        <v>2024.12.31</v>
      </c>
      <c r="N1193" s="57">
        <f>작성용!V1190</f>
        <v>45646</v>
      </c>
      <c r="O1193" s="57">
        <f>작성용!W1190</f>
        <v>45668</v>
      </c>
      <c r="P1193" s="57" t="str">
        <f>작성용!X1190</f>
        <v>-</v>
      </c>
      <c r="Q1193" s="58" t="str">
        <f>작성용!AD1190</f>
        <v>최수민</v>
      </c>
      <c r="R1193" s="60">
        <f>작성용!AE1190</f>
        <v>0</v>
      </c>
      <c r="S1193" s="58" t="str">
        <f>작성용!AF1190</f>
        <v>신규</v>
      </c>
      <c r="T1193" s="61" t="str">
        <f>작성용!AG1190</f>
        <v>김수현</v>
      </c>
      <c r="U1193" s="61" t="str">
        <f>작성용!AH1190</f>
        <v>김수현</v>
      </c>
      <c r="V1193" s="56">
        <f>작성용!AA1190</f>
        <v>202412</v>
      </c>
      <c r="W1193" s="58" t="str">
        <f>작성용!AC1190</f>
        <v>[Y]금융기관</v>
      </c>
      <c r="X1193" s="58" t="str">
        <f>작성용!O1190</f>
        <v>홍채린매니저</v>
      </c>
      <c r="Y1193" s="58" t="str">
        <f>작성용!P1190</f>
        <v>02-3775-9515, 010-2896-5400</v>
      </c>
      <c r="Z1193" s="58" t="str">
        <f>작성용!Q1190</f>
        <v>chaerin@miraeasset.com</v>
      </c>
      <c r="AA1193" s="56" t="str">
        <f>작성용!AJ1190</f>
        <v>회계반영</v>
      </c>
      <c r="AB1193" s="56">
        <f>작성용!AB1190</f>
        <v>0</v>
      </c>
    </row>
    <row r="1194" spans="1:28" s="12" customFormat="1" ht="16.5" customHeight="1" x14ac:dyDescent="0.3">
      <c r="A1194" s="54">
        <f>작성용!AL1191</f>
        <v>1190</v>
      </c>
      <c r="B1194" s="55" t="str">
        <f>작성용!AI1191</f>
        <v>-</v>
      </c>
      <c r="C1194" s="56" t="str">
        <f>작성용!AK1191</f>
        <v>개별종목</v>
      </c>
      <c r="D1194" s="57">
        <f>작성용!T1191</f>
        <v>45587</v>
      </c>
      <c r="E1194" s="58" t="str">
        <f>작성용!B1191</f>
        <v>에너지인프라자산운용</v>
      </c>
      <c r="F1194" s="58" t="str">
        <f>작성용!C1191</f>
        <v>재평가</v>
      </c>
      <c r="G1194" s="58" t="str">
        <f>작성용!D1191</f>
        <v>BSK7호E-신산업투자조합</v>
      </c>
      <c r="H1194" s="59" t="str">
        <f>작성용!E1191</f>
        <v>KBP2019120020</v>
      </c>
      <c r="I1194" s="58" t="str">
        <f>작성용!F1191</f>
        <v>B01</v>
      </c>
      <c r="J1194" s="58">
        <f>작성용!G1191</f>
        <v>0</v>
      </c>
      <c r="K1194" s="58" t="str">
        <f>작성용!H1191</f>
        <v>-</v>
      </c>
      <c r="L1194" s="58" t="str">
        <f>작성용!N1191</f>
        <v>미정</v>
      </c>
      <c r="M1194" s="57" t="str">
        <f>작성용!U1191</f>
        <v>2024.12.31</v>
      </c>
      <c r="N1194" s="57">
        <f>작성용!V1191</f>
        <v>45646</v>
      </c>
      <c r="O1194" s="57">
        <f>작성용!W1191</f>
        <v>45668</v>
      </c>
      <c r="P1194" s="57" t="str">
        <f>작성용!X1191</f>
        <v>-</v>
      </c>
      <c r="Q1194" s="58" t="str">
        <f>작성용!AD1191</f>
        <v>심태진</v>
      </c>
      <c r="R1194" s="60">
        <f>작성용!AE1191</f>
        <v>1</v>
      </c>
      <c r="S1194" s="58" t="str">
        <f>작성용!AF1191</f>
        <v>신승철</v>
      </c>
      <c r="T1194" s="61" t="str">
        <f>작성용!AG1191</f>
        <v>김수현</v>
      </c>
      <c r="U1194" s="61" t="str">
        <f>작성용!AH1191</f>
        <v>김수현</v>
      </c>
      <c r="V1194" s="56">
        <f>작성용!AA1191</f>
        <v>202412</v>
      </c>
      <c r="W1194" s="58" t="str">
        <f>작성용!AC1191</f>
        <v>[Y]금융기관</v>
      </c>
      <c r="X1194" s="58" t="str">
        <f>작성용!O1191</f>
        <v>홍채린매니저</v>
      </c>
      <c r="Y1194" s="58" t="str">
        <f>작성용!P1191</f>
        <v>02-3775-9515, 010-2896-5400</v>
      </c>
      <c r="Z1194" s="58" t="str">
        <f>작성용!Q1191</f>
        <v>chaerin@miraeasset.com</v>
      </c>
      <c r="AA1194" s="56" t="str">
        <f>작성용!AJ1191</f>
        <v>회계반영</v>
      </c>
      <c r="AB1194" s="56">
        <f>작성용!AB1191</f>
        <v>0</v>
      </c>
    </row>
    <row r="1195" spans="1:28" s="12" customFormat="1" ht="16.5" customHeight="1" x14ac:dyDescent="0.3">
      <c r="A1195" s="54">
        <f>작성용!AL1192</f>
        <v>1191</v>
      </c>
      <c r="B1195" s="55" t="str">
        <f>작성용!AI1192</f>
        <v>-</v>
      </c>
      <c r="C1195" s="56" t="str">
        <f>작성용!AK1192</f>
        <v>개별종목</v>
      </c>
      <c r="D1195" s="57">
        <f>작성용!T1192</f>
        <v>45587</v>
      </c>
      <c r="E1195" s="58" t="str">
        <f>작성용!B1192</f>
        <v>에너지인프라자산운용</v>
      </c>
      <c r="F1195" s="58" t="str">
        <f>작성용!C1192</f>
        <v>재평가</v>
      </c>
      <c r="G1195" s="58" t="str">
        <f>작성용!D1192</f>
        <v>키페어</v>
      </c>
      <c r="H1195" s="59">
        <f>작성용!E1192</f>
        <v>1311110291812</v>
      </c>
      <c r="I1195" s="58" t="str">
        <f>작성용!F1192</f>
        <v>A07</v>
      </c>
      <c r="J1195" s="58">
        <f>작성용!G1192</f>
        <v>77</v>
      </c>
      <c r="K1195" s="58" t="str">
        <f>작성용!H1192</f>
        <v>-</v>
      </c>
      <c r="L1195" s="58" t="str">
        <f>작성용!N1192</f>
        <v>미정</v>
      </c>
      <c r="M1195" s="57" t="str">
        <f>작성용!U1192</f>
        <v>2024.12.31</v>
      </c>
      <c r="N1195" s="57">
        <f>작성용!V1192</f>
        <v>45646</v>
      </c>
      <c r="O1195" s="57">
        <f>작성용!W1192</f>
        <v>45668</v>
      </c>
      <c r="P1195" s="57" t="str">
        <f>작성용!X1192</f>
        <v>-</v>
      </c>
      <c r="Q1195" s="58" t="str">
        <f>작성용!AD1192</f>
        <v>이진주</v>
      </c>
      <c r="R1195" s="60">
        <f>작성용!AE1192</f>
        <v>1</v>
      </c>
      <c r="S1195" s="58" t="str">
        <f>작성용!AF1192</f>
        <v>이찬희</v>
      </c>
      <c r="T1195" s="61" t="str">
        <f>작성용!AG1192</f>
        <v>김수현</v>
      </c>
      <c r="U1195" s="61" t="str">
        <f>작성용!AH1192</f>
        <v>김수현</v>
      </c>
      <c r="V1195" s="56">
        <f>작성용!AA1192</f>
        <v>202412</v>
      </c>
      <c r="W1195" s="58" t="str">
        <f>작성용!AC1192</f>
        <v>[Y]금융기관</v>
      </c>
      <c r="X1195" s="58" t="str">
        <f>작성용!O1192</f>
        <v>홍채린매니저</v>
      </c>
      <c r="Y1195" s="58" t="str">
        <f>작성용!P1192</f>
        <v>02-3775-9515, 010-2896-5400</v>
      </c>
      <c r="Z1195" s="58" t="str">
        <f>작성용!Q1192</f>
        <v>chaerin@miraeasset.com</v>
      </c>
      <c r="AA1195" s="56" t="str">
        <f>작성용!AJ1192</f>
        <v>회계반영</v>
      </c>
      <c r="AB1195" s="56">
        <f>작성용!AB1192</f>
        <v>0</v>
      </c>
    </row>
    <row r="1196" spans="1:28" s="12" customFormat="1" ht="16.5" customHeight="1" x14ac:dyDescent="0.3">
      <c r="A1196" s="54">
        <f>작성용!AL1193</f>
        <v>1192</v>
      </c>
      <c r="B1196" s="55" t="str">
        <f>작성용!AI1193</f>
        <v>-</v>
      </c>
      <c r="C1196" s="56" t="str">
        <f>작성용!AK1193</f>
        <v>개별종목</v>
      </c>
      <c r="D1196" s="57">
        <f>작성용!T1193</f>
        <v>45587</v>
      </c>
      <c r="E1196" s="58" t="str">
        <f>작성용!B1193</f>
        <v>에너지인프라자산운용</v>
      </c>
      <c r="F1196" s="58" t="str">
        <f>작성용!C1193</f>
        <v>재평가</v>
      </c>
      <c r="G1196" s="58" t="str">
        <f>작성용!D1193</f>
        <v>하우스앤비욘드</v>
      </c>
      <c r="H1196" s="59">
        <f>작성용!E1193</f>
        <v>1101116218336</v>
      </c>
      <c r="I1196" s="58" t="str">
        <f>작성용!F1193</f>
        <v>D02</v>
      </c>
      <c r="J1196" s="58">
        <f>작성용!G1193</f>
        <v>77</v>
      </c>
      <c r="K1196" s="58" t="str">
        <f>작성용!H1193</f>
        <v>-</v>
      </c>
      <c r="L1196" s="58" t="str">
        <f>작성용!N1193</f>
        <v>미정</v>
      </c>
      <c r="M1196" s="57" t="str">
        <f>작성용!U1193</f>
        <v>2024.12.31</v>
      </c>
      <c r="N1196" s="57">
        <f>작성용!V1193</f>
        <v>45646</v>
      </c>
      <c r="O1196" s="57">
        <f>작성용!W1193</f>
        <v>45668</v>
      </c>
      <c r="P1196" s="57" t="str">
        <f>작성용!X1193</f>
        <v>-</v>
      </c>
      <c r="Q1196" s="58" t="str">
        <f>작성용!AD1193</f>
        <v>정재형</v>
      </c>
      <c r="R1196" s="60">
        <f>작성용!AE1193</f>
        <v>1</v>
      </c>
      <c r="S1196" s="58" t="str">
        <f>작성용!AF1193</f>
        <v>박재용</v>
      </c>
      <c r="T1196" s="61" t="str">
        <f>작성용!AG1193</f>
        <v>김수현</v>
      </c>
      <c r="U1196" s="61" t="str">
        <f>작성용!AH1193</f>
        <v>김수현</v>
      </c>
      <c r="V1196" s="56">
        <f>작성용!AA1193</f>
        <v>202412</v>
      </c>
      <c r="W1196" s="58" t="str">
        <f>작성용!AC1193</f>
        <v>[Y]금융기관</v>
      </c>
      <c r="X1196" s="58" t="str">
        <f>작성용!O1193</f>
        <v>홍채린매니저</v>
      </c>
      <c r="Y1196" s="58" t="str">
        <f>작성용!P1193</f>
        <v>02-3775-9515, 010-2896-5400</v>
      </c>
      <c r="Z1196" s="58" t="str">
        <f>작성용!Q1193</f>
        <v>chaerin@miraeasset.com</v>
      </c>
      <c r="AA1196" s="56" t="str">
        <f>작성용!AJ1193</f>
        <v>회계반영</v>
      </c>
      <c r="AB1196" s="56">
        <f>작성용!AB1193</f>
        <v>0</v>
      </c>
    </row>
    <row r="1197" spans="1:28" s="12" customFormat="1" ht="16.5" customHeight="1" x14ac:dyDescent="0.3">
      <c r="A1197" s="54">
        <f>작성용!AL1194</f>
        <v>1193</v>
      </c>
      <c r="B1197" s="264" t="str">
        <f>작성용!AI1194</f>
        <v>-</v>
      </c>
      <c r="C1197" s="252" t="str">
        <f>작성용!AK1194</f>
        <v>개별종목</v>
      </c>
      <c r="D1197" s="265">
        <f>작성용!T1194</f>
        <v>45587</v>
      </c>
      <c r="E1197" s="253" t="str">
        <f>작성용!B1194</f>
        <v>에너지인프라자산운용</v>
      </c>
      <c r="F1197" s="253" t="str">
        <f>작성용!C1194</f>
        <v>재평가</v>
      </c>
      <c r="G1197" s="253" t="str">
        <f>작성용!D1194</f>
        <v>립하이</v>
      </c>
      <c r="H1197" s="266">
        <f>작성용!E1194</f>
        <v>1348110360058</v>
      </c>
      <c r="I1197" s="253" t="str">
        <f>작성용!F1194</f>
        <v>A07</v>
      </c>
      <c r="J1197" s="253">
        <f>작성용!G1194</f>
        <v>77</v>
      </c>
      <c r="K1197" s="253" t="str">
        <f>작성용!H1194</f>
        <v>-</v>
      </c>
      <c r="L1197" s="253" t="str">
        <f>작성용!N1194</f>
        <v>미정</v>
      </c>
      <c r="M1197" s="265" t="str">
        <f>작성용!U1194</f>
        <v>2024.12.31</v>
      </c>
      <c r="N1197" s="265">
        <f>작성용!V1194</f>
        <v>45646</v>
      </c>
      <c r="O1197" s="265">
        <f>작성용!W1194</f>
        <v>45668</v>
      </c>
      <c r="P1197" s="265" t="str">
        <f>작성용!X1194</f>
        <v>-</v>
      </c>
      <c r="Q1197" s="274" t="str">
        <f>작성용!AD1194</f>
        <v>이진주</v>
      </c>
      <c r="R1197" s="267">
        <f>작성용!AE1194</f>
        <v>1</v>
      </c>
      <c r="S1197" s="253" t="str">
        <f>작성용!AF1194</f>
        <v>조현우</v>
      </c>
      <c r="T1197" s="268" t="str">
        <f>작성용!AG1194</f>
        <v>김수현</v>
      </c>
      <c r="U1197" s="268" t="str">
        <f>작성용!AH1194</f>
        <v>김수현</v>
      </c>
      <c r="V1197" s="252">
        <f>작성용!AA1194</f>
        <v>202412</v>
      </c>
      <c r="W1197" s="253" t="str">
        <f>작성용!AC1194</f>
        <v>[Y]금융기관</v>
      </c>
      <c r="X1197" s="253" t="str">
        <f>작성용!O1194</f>
        <v>홍채린매니저</v>
      </c>
      <c r="Y1197" s="253" t="str">
        <f>작성용!P1194</f>
        <v>02-3775-9515, 010-2896-5400</v>
      </c>
      <c r="Z1197" s="253" t="str">
        <f>작성용!Q1194</f>
        <v>chaerin@miraeasset.com</v>
      </c>
      <c r="AA1197" s="252" t="str">
        <f>작성용!AJ1194</f>
        <v>회계반영</v>
      </c>
      <c r="AB1197" s="252">
        <f>작성용!AB1194</f>
        <v>2</v>
      </c>
    </row>
    <row r="1198" spans="1:28" s="12" customFormat="1" ht="16.5" customHeight="1" x14ac:dyDescent="0.3">
      <c r="A1198" s="54">
        <f>작성용!AL1195</f>
        <v>1194</v>
      </c>
      <c r="B1198" s="55" t="str">
        <f>작성용!AI1195</f>
        <v>-</v>
      </c>
      <c r="C1198" s="56" t="str">
        <f>작성용!AK1195</f>
        <v>개별종목</v>
      </c>
      <c r="D1198" s="57">
        <f>작성용!T1195</f>
        <v>45587</v>
      </c>
      <c r="E1198" s="58" t="str">
        <f>작성용!B1195</f>
        <v>에너지인프라자산운용</v>
      </c>
      <c r="F1198" s="58" t="str">
        <f>작성용!C1195</f>
        <v>재평가</v>
      </c>
      <c r="G1198" s="58" t="str">
        <f>작성용!D1195</f>
        <v>원프레딕트</v>
      </c>
      <c r="H1198" s="59">
        <f>작성용!E1195</f>
        <v>1101116213683</v>
      </c>
      <c r="I1198" s="58" t="str">
        <f>작성용!F1195</f>
        <v>A07</v>
      </c>
      <c r="J1198" s="58">
        <f>작성용!G1195</f>
        <v>77</v>
      </c>
      <c r="K1198" s="58" t="str">
        <f>작성용!H1195</f>
        <v>-</v>
      </c>
      <c r="L1198" s="58" t="str">
        <f>작성용!N1195</f>
        <v>미정</v>
      </c>
      <c r="M1198" s="57" t="str">
        <f>작성용!U1195</f>
        <v>2024.12.31</v>
      </c>
      <c r="N1198" s="57">
        <f>작성용!V1195</f>
        <v>45646</v>
      </c>
      <c r="O1198" s="57">
        <f>작성용!W1195</f>
        <v>45668</v>
      </c>
      <c r="P1198" s="57" t="str">
        <f>작성용!X1195</f>
        <v>-</v>
      </c>
      <c r="Q1198" s="58" t="str">
        <f>작성용!AD1195</f>
        <v>김에스더</v>
      </c>
      <c r="R1198" s="60">
        <f>작성용!AE1195</f>
        <v>1</v>
      </c>
      <c r="S1198" s="58" t="str">
        <f>작성용!AF1195</f>
        <v>김에스더</v>
      </c>
      <c r="T1198" s="61" t="str">
        <f>작성용!AG1195</f>
        <v>김수현</v>
      </c>
      <c r="U1198" s="61" t="str">
        <f>작성용!AH1195</f>
        <v>김수현</v>
      </c>
      <c r="V1198" s="56">
        <f>작성용!AA1195</f>
        <v>202412</v>
      </c>
      <c r="W1198" s="58" t="str">
        <f>작성용!AC1195</f>
        <v>[Y]금융기관</v>
      </c>
      <c r="X1198" s="58" t="str">
        <f>작성용!O1195</f>
        <v>홍채린매니저</v>
      </c>
      <c r="Y1198" s="58" t="str">
        <f>작성용!P1195</f>
        <v>02-3775-9515, 010-2896-5400</v>
      </c>
      <c r="Z1198" s="58" t="str">
        <f>작성용!Q1195</f>
        <v>chaerin@miraeasset.com</v>
      </c>
      <c r="AA1198" s="56" t="str">
        <f>작성용!AJ1195</f>
        <v>회계반영</v>
      </c>
      <c r="AB1198" s="56">
        <f>작성용!AB1195</f>
        <v>0</v>
      </c>
    </row>
    <row r="1199" spans="1:28" s="12" customFormat="1" ht="16.5" customHeight="1" x14ac:dyDescent="0.3">
      <c r="A1199" s="54">
        <f>작성용!AL1196</f>
        <v>1195</v>
      </c>
      <c r="B1199" s="55" t="str">
        <f>작성용!AI1196</f>
        <v>-</v>
      </c>
      <c r="C1199" s="56" t="str">
        <f>작성용!AK1196</f>
        <v>개별종목</v>
      </c>
      <c r="D1199" s="57">
        <f>작성용!T1196</f>
        <v>45587</v>
      </c>
      <c r="E1199" s="58" t="str">
        <f>작성용!B1196</f>
        <v>에너지인프라자산운용</v>
      </c>
      <c r="F1199" s="58" t="str">
        <f>작성용!C1196</f>
        <v>재평가</v>
      </c>
      <c r="G1199" s="58" t="str">
        <f>작성용!D1196</f>
        <v>그래핀스퀘어</v>
      </c>
      <c r="H1199" s="59">
        <f>작성용!E1196</f>
        <v>1101114776427</v>
      </c>
      <c r="I1199" s="58" t="str">
        <f>작성용!F1196</f>
        <v>A01</v>
      </c>
      <c r="J1199" s="58">
        <f>작성용!G1196</f>
        <v>0</v>
      </c>
      <c r="K1199" s="58" t="str">
        <f>작성용!H1196</f>
        <v>-</v>
      </c>
      <c r="L1199" s="58" t="str">
        <f>작성용!N1196</f>
        <v>미정</v>
      </c>
      <c r="M1199" s="57" t="str">
        <f>작성용!U1196</f>
        <v>2024.12.31</v>
      </c>
      <c r="N1199" s="57">
        <f>작성용!V1196</f>
        <v>45646</v>
      </c>
      <c r="O1199" s="57">
        <f>작성용!W1196</f>
        <v>45668</v>
      </c>
      <c r="P1199" s="57" t="str">
        <f>작성용!X1196</f>
        <v>-</v>
      </c>
      <c r="Q1199" s="58" t="str">
        <f>작성용!AD1196</f>
        <v>김에스더</v>
      </c>
      <c r="R1199" s="60">
        <f>작성용!AE1196</f>
        <v>1</v>
      </c>
      <c r="S1199" s="58" t="str">
        <f>작성용!AF1196</f>
        <v>김에스더</v>
      </c>
      <c r="T1199" s="61" t="str">
        <f>작성용!AG1196</f>
        <v>김수현</v>
      </c>
      <c r="U1199" s="61" t="str">
        <f>작성용!AH1196</f>
        <v>김수현</v>
      </c>
      <c r="V1199" s="56">
        <f>작성용!AA1196</f>
        <v>202412</v>
      </c>
      <c r="W1199" s="58" t="str">
        <f>작성용!AC1196</f>
        <v>[Y]금융기관</v>
      </c>
      <c r="X1199" s="58" t="str">
        <f>작성용!O1196</f>
        <v>홍채린매니저</v>
      </c>
      <c r="Y1199" s="58" t="str">
        <f>작성용!P1196</f>
        <v>02-3775-9515, 010-2896-5400</v>
      </c>
      <c r="Z1199" s="58" t="str">
        <f>작성용!Q1196</f>
        <v>chaerin@miraeasset.com</v>
      </c>
      <c r="AA1199" s="56" t="str">
        <f>작성용!AJ1196</f>
        <v>회계반영</v>
      </c>
      <c r="AB1199" s="56">
        <f>작성용!AB1196</f>
        <v>0</v>
      </c>
    </row>
    <row r="1200" spans="1:28" s="12" customFormat="1" ht="16.5" customHeight="1" x14ac:dyDescent="0.3">
      <c r="A1200" s="54">
        <f>작성용!AL1197</f>
        <v>1196</v>
      </c>
      <c r="B1200" s="264" t="str">
        <f>작성용!AI1197</f>
        <v>-</v>
      </c>
      <c r="C1200" s="252" t="str">
        <f>작성용!AK1197</f>
        <v>개별종목</v>
      </c>
      <c r="D1200" s="265">
        <f>작성용!T1197</f>
        <v>45587</v>
      </c>
      <c r="E1200" s="253" t="str">
        <f>작성용!B1197</f>
        <v>에너지인프라자산운용</v>
      </c>
      <c r="F1200" s="253" t="str">
        <f>작성용!C1197</f>
        <v>재평가</v>
      </c>
      <c r="G1200" s="253" t="str">
        <f>작성용!D1197</f>
        <v>씨앤유글로벌</v>
      </c>
      <c r="H1200" s="266">
        <f>작성용!E1197</f>
        <v>1101113711268</v>
      </c>
      <c r="I1200" s="253" t="str">
        <f>작성용!F1197</f>
        <v>A01</v>
      </c>
      <c r="J1200" s="253">
        <f>작성용!G1197</f>
        <v>0</v>
      </c>
      <c r="K1200" s="253" t="str">
        <f>작성용!H1197</f>
        <v>-</v>
      </c>
      <c r="L1200" s="253" t="str">
        <f>작성용!N1197</f>
        <v>미정</v>
      </c>
      <c r="M1200" s="265" t="str">
        <f>작성용!U1197</f>
        <v>2024.12.31</v>
      </c>
      <c r="N1200" s="265">
        <f>작성용!V1197</f>
        <v>45646</v>
      </c>
      <c r="O1200" s="265">
        <f>작성용!W1197</f>
        <v>45668</v>
      </c>
      <c r="P1200" s="265" t="str">
        <f>작성용!X1197</f>
        <v>-</v>
      </c>
      <c r="Q1200" s="274" t="str">
        <f>작성용!AD1197</f>
        <v>오영석</v>
      </c>
      <c r="R1200" s="267">
        <f>작성용!AE1197</f>
        <v>1</v>
      </c>
      <c r="S1200" s="253" t="str">
        <f>작성용!AF1197</f>
        <v>조현우</v>
      </c>
      <c r="T1200" s="268" t="str">
        <f>작성용!AG1197</f>
        <v>김수현</v>
      </c>
      <c r="U1200" s="268" t="str">
        <f>작성용!AH1197</f>
        <v>김수현</v>
      </c>
      <c r="V1200" s="252">
        <f>작성용!AA1197</f>
        <v>202412</v>
      </c>
      <c r="W1200" s="253" t="str">
        <f>작성용!AC1197</f>
        <v>[Y]금융기관</v>
      </c>
      <c r="X1200" s="253" t="str">
        <f>작성용!O1197</f>
        <v>홍채린매니저</v>
      </c>
      <c r="Y1200" s="253" t="str">
        <f>작성용!P1197</f>
        <v>02-3775-9515, 010-2896-5400</v>
      </c>
      <c r="Z1200" s="253" t="str">
        <f>작성용!Q1197</f>
        <v>chaerin@miraeasset.com</v>
      </c>
      <c r="AA1200" s="252" t="str">
        <f>작성용!AJ1197</f>
        <v>회계반영</v>
      </c>
      <c r="AB1200" s="252">
        <f>작성용!AB1197</f>
        <v>2</v>
      </c>
    </row>
    <row r="1201" spans="1:28" s="12" customFormat="1" ht="16.5" customHeight="1" x14ac:dyDescent="0.3">
      <c r="A1201" s="54">
        <f>작성용!AL1198</f>
        <v>1197</v>
      </c>
      <c r="B1201" s="55" t="str">
        <f>작성용!AI1198</f>
        <v>-</v>
      </c>
      <c r="C1201" s="56" t="str">
        <f>작성용!AK1198</f>
        <v>개별종목</v>
      </c>
      <c r="D1201" s="57">
        <f>작성용!T1198</f>
        <v>45587</v>
      </c>
      <c r="E1201" s="58" t="str">
        <f>작성용!B1198</f>
        <v>에너지인프라자산운용</v>
      </c>
      <c r="F1201" s="58" t="str">
        <f>작성용!C1198</f>
        <v>재평가</v>
      </c>
      <c r="G1201" s="58" t="str">
        <f>작성용!D1198</f>
        <v>스타코프</v>
      </c>
      <c r="H1201" s="59">
        <f>작성용!E1198</f>
        <v>1101115266691</v>
      </c>
      <c r="I1201" s="58" t="str">
        <f>작성용!F1198</f>
        <v>A07</v>
      </c>
      <c r="J1201" s="58">
        <f>작성용!G1198</f>
        <v>77</v>
      </c>
      <c r="K1201" s="58" t="str">
        <f>작성용!H1198</f>
        <v>-</v>
      </c>
      <c r="L1201" s="58" t="str">
        <f>작성용!N1198</f>
        <v>미정</v>
      </c>
      <c r="M1201" s="57" t="str">
        <f>작성용!U1198</f>
        <v>2024.12.31</v>
      </c>
      <c r="N1201" s="57">
        <f>작성용!V1198</f>
        <v>45646</v>
      </c>
      <c r="O1201" s="57">
        <f>작성용!W1198</f>
        <v>45668</v>
      </c>
      <c r="P1201" s="57" t="str">
        <f>작성용!X1198</f>
        <v>-</v>
      </c>
      <c r="Q1201" s="58" t="str">
        <f>작성용!AD1198</f>
        <v>원정우</v>
      </c>
      <c r="R1201" s="60">
        <f>작성용!AE1198</f>
        <v>1</v>
      </c>
      <c r="S1201" s="58" t="str">
        <f>작성용!AF1198</f>
        <v>김영환</v>
      </c>
      <c r="T1201" s="61" t="str">
        <f>작성용!AG1198</f>
        <v>김수현</v>
      </c>
      <c r="U1201" s="61" t="str">
        <f>작성용!AH1198</f>
        <v>김수현</v>
      </c>
      <c r="V1201" s="56">
        <f>작성용!AA1198</f>
        <v>202412</v>
      </c>
      <c r="W1201" s="58" t="str">
        <f>작성용!AC1198</f>
        <v>[Y]금융기관</v>
      </c>
      <c r="X1201" s="58" t="str">
        <f>작성용!O1198</f>
        <v>홍채린매니저</v>
      </c>
      <c r="Y1201" s="58" t="str">
        <f>작성용!P1198</f>
        <v>02-3775-9515, 010-2896-5400</v>
      </c>
      <c r="Z1201" s="58" t="str">
        <f>작성용!Q1198</f>
        <v>chaerin@miraeasset.com</v>
      </c>
      <c r="AA1201" s="56" t="str">
        <f>작성용!AJ1198</f>
        <v>회계반영</v>
      </c>
      <c r="AB1201" s="56">
        <f>작성용!AB1198</f>
        <v>0</v>
      </c>
    </row>
    <row r="1202" spans="1:28" s="12" customFormat="1" ht="16.5" customHeight="1" x14ac:dyDescent="0.3">
      <c r="A1202" s="54">
        <f>작성용!AL1199</f>
        <v>1198</v>
      </c>
      <c r="B1202" s="55" t="str">
        <f>작성용!AI1199</f>
        <v>-</v>
      </c>
      <c r="C1202" s="56" t="str">
        <f>작성용!AK1199</f>
        <v>개별종목</v>
      </c>
      <c r="D1202" s="57">
        <f>작성용!T1199</f>
        <v>45587</v>
      </c>
      <c r="E1202" s="58" t="str">
        <f>작성용!B1199</f>
        <v>에너지인프라자산운용</v>
      </c>
      <c r="F1202" s="58" t="str">
        <f>작성용!C1199</f>
        <v>재평가</v>
      </c>
      <c r="G1202" s="58" t="str">
        <f>작성용!D1199</f>
        <v>코너스</v>
      </c>
      <c r="H1202" s="59">
        <f>작성용!E1199</f>
        <v>1101115583194</v>
      </c>
      <c r="I1202" s="58" t="str">
        <f>작성용!F1199</f>
        <v>A07</v>
      </c>
      <c r="J1202" s="58">
        <f>작성용!G1199</f>
        <v>77</v>
      </c>
      <c r="K1202" s="58" t="str">
        <f>작성용!H1199</f>
        <v>-</v>
      </c>
      <c r="L1202" s="58" t="str">
        <f>작성용!N1199</f>
        <v>미정</v>
      </c>
      <c r="M1202" s="57" t="str">
        <f>작성용!U1199</f>
        <v>2024.12.31</v>
      </c>
      <c r="N1202" s="57">
        <f>작성용!V1199</f>
        <v>45646</v>
      </c>
      <c r="O1202" s="57">
        <f>작성용!W1199</f>
        <v>45668</v>
      </c>
      <c r="P1202" s="57" t="str">
        <f>작성용!X1199</f>
        <v>-</v>
      </c>
      <c r="Q1202" s="58" t="str">
        <f>작성용!AD1199</f>
        <v>심태진</v>
      </c>
      <c r="R1202" s="60">
        <f>작성용!AE1199</f>
        <v>1</v>
      </c>
      <c r="S1202" s="58" t="str">
        <f>작성용!AF1199</f>
        <v>박솔민</v>
      </c>
      <c r="T1202" s="61" t="str">
        <f>작성용!AG1199</f>
        <v>김수현</v>
      </c>
      <c r="U1202" s="61" t="str">
        <f>작성용!AH1199</f>
        <v>김수현</v>
      </c>
      <c r="V1202" s="56">
        <f>작성용!AA1199</f>
        <v>202412</v>
      </c>
      <c r="W1202" s="58" t="str">
        <f>작성용!AC1199</f>
        <v>[Y]금융기관</v>
      </c>
      <c r="X1202" s="58" t="str">
        <f>작성용!O1199</f>
        <v>홍채린매니저</v>
      </c>
      <c r="Y1202" s="58" t="str">
        <f>작성용!P1199</f>
        <v>02-3775-9515, 010-2896-5400</v>
      </c>
      <c r="Z1202" s="58" t="str">
        <f>작성용!Q1199</f>
        <v>chaerin@miraeasset.com</v>
      </c>
      <c r="AA1202" s="56" t="str">
        <f>작성용!AJ1199</f>
        <v>회계반영</v>
      </c>
      <c r="AB1202" s="56">
        <f>작성용!AB1199</f>
        <v>0</v>
      </c>
    </row>
    <row r="1203" spans="1:28" s="12" customFormat="1" ht="16.5" customHeight="1" x14ac:dyDescent="0.3">
      <c r="A1203" s="54">
        <f>작성용!AL1200</f>
        <v>1199</v>
      </c>
      <c r="B1203" s="55" t="str">
        <f>작성용!AI1200</f>
        <v>-</v>
      </c>
      <c r="C1203" s="56" t="str">
        <f>작성용!AK1200</f>
        <v>개별종목</v>
      </c>
      <c r="D1203" s="57">
        <f>작성용!T1200</f>
        <v>45587</v>
      </c>
      <c r="E1203" s="58" t="str">
        <f>작성용!B1200</f>
        <v>에너지인프라자산운용</v>
      </c>
      <c r="F1203" s="58" t="str">
        <f>작성용!C1200</f>
        <v>재평가</v>
      </c>
      <c r="G1203" s="58" t="str">
        <f>작성용!D1200</f>
        <v>퓨리켐</v>
      </c>
      <c r="H1203" s="59">
        <f>작성용!E1200</f>
        <v>1501110111299</v>
      </c>
      <c r="I1203" s="58" t="str">
        <f>작성용!F1200</f>
        <v>A07</v>
      </c>
      <c r="J1203" s="58">
        <f>작성용!G1200</f>
        <v>77</v>
      </c>
      <c r="K1203" s="58" t="str">
        <f>작성용!H1200</f>
        <v>-</v>
      </c>
      <c r="L1203" s="58" t="str">
        <f>작성용!N1200</f>
        <v>미정</v>
      </c>
      <c r="M1203" s="57" t="str">
        <f>작성용!U1200</f>
        <v>2024.12.31</v>
      </c>
      <c r="N1203" s="57">
        <f>작성용!V1200</f>
        <v>45646</v>
      </c>
      <c r="O1203" s="57">
        <f>작성용!W1200</f>
        <v>45668</v>
      </c>
      <c r="P1203" s="57" t="str">
        <f>작성용!X1200</f>
        <v>-</v>
      </c>
      <c r="Q1203" s="58" t="str">
        <f>작성용!AD1200</f>
        <v>이상민</v>
      </c>
      <c r="R1203" s="60">
        <f>작성용!AE1200</f>
        <v>1</v>
      </c>
      <c r="S1203" s="58" t="str">
        <f>작성용!AF1200</f>
        <v>이상민</v>
      </c>
      <c r="T1203" s="61" t="str">
        <f>작성용!AG1200</f>
        <v>김수현</v>
      </c>
      <c r="U1203" s="61" t="str">
        <f>작성용!AH1200</f>
        <v>김수현</v>
      </c>
      <c r="V1203" s="56">
        <f>작성용!AA1200</f>
        <v>202412</v>
      </c>
      <c r="W1203" s="58" t="str">
        <f>작성용!AC1200</f>
        <v>[Y]금융기관</v>
      </c>
      <c r="X1203" s="58" t="str">
        <f>작성용!O1200</f>
        <v>홍채린매니저</v>
      </c>
      <c r="Y1203" s="58" t="str">
        <f>작성용!P1200</f>
        <v>02-3775-9515, 010-2896-5400</v>
      </c>
      <c r="Z1203" s="58" t="str">
        <f>작성용!Q1200</f>
        <v>chaerin@miraeasset.com</v>
      </c>
      <c r="AA1203" s="56" t="str">
        <f>작성용!AJ1200</f>
        <v>회계반영</v>
      </c>
      <c r="AB1203" s="56">
        <f>작성용!AB1200</f>
        <v>0</v>
      </c>
    </row>
    <row r="1204" spans="1:28" s="12" customFormat="1" ht="16.5" customHeight="1" x14ac:dyDescent="0.3">
      <c r="A1204" s="54">
        <f>작성용!AL1201</f>
        <v>1200</v>
      </c>
      <c r="B1204" s="55" t="str">
        <f>작성용!AI1201</f>
        <v>-</v>
      </c>
      <c r="C1204" s="56" t="str">
        <f>작성용!AK1201</f>
        <v>개별종목</v>
      </c>
      <c r="D1204" s="57">
        <f>작성용!T1201</f>
        <v>45587</v>
      </c>
      <c r="E1204" s="58" t="str">
        <f>작성용!B1201</f>
        <v>에너지인프라자산운용</v>
      </c>
      <c r="F1204" s="58" t="str">
        <f>작성용!C1201</f>
        <v>재평가</v>
      </c>
      <c r="G1204" s="58" t="str">
        <f>작성용!D1201</f>
        <v>엔라이튼(구,솔라커넥트)</v>
      </c>
      <c r="H1204" s="59">
        <f>작성용!E1201</f>
        <v>1101116165561</v>
      </c>
      <c r="I1204" s="58" t="str">
        <f>작성용!F1201</f>
        <v>A07</v>
      </c>
      <c r="J1204" s="58">
        <f>작성용!G1201</f>
        <v>77</v>
      </c>
      <c r="K1204" s="58" t="str">
        <f>작성용!H1201</f>
        <v>-</v>
      </c>
      <c r="L1204" s="58" t="str">
        <f>작성용!N1201</f>
        <v>미정</v>
      </c>
      <c r="M1204" s="57" t="str">
        <f>작성용!U1201</f>
        <v>2024.12.31</v>
      </c>
      <c r="N1204" s="57">
        <f>작성용!V1201</f>
        <v>45646</v>
      </c>
      <c r="O1204" s="57">
        <f>작성용!W1201</f>
        <v>45668</v>
      </c>
      <c r="P1204" s="57" t="str">
        <f>작성용!X1201</f>
        <v>-</v>
      </c>
      <c r="Q1204" s="58" t="str">
        <f>작성용!AD1201</f>
        <v>윤광일</v>
      </c>
      <c r="R1204" s="60">
        <f>작성용!AE1201</f>
        <v>1</v>
      </c>
      <c r="S1204" s="58" t="str">
        <f>작성용!AF1201</f>
        <v>윤광일</v>
      </c>
      <c r="T1204" s="61" t="str">
        <f>작성용!AG1201</f>
        <v>김수현</v>
      </c>
      <c r="U1204" s="61" t="str">
        <f>작성용!AH1201</f>
        <v>김수현</v>
      </c>
      <c r="V1204" s="56">
        <f>작성용!AA1201</f>
        <v>202412</v>
      </c>
      <c r="W1204" s="58" t="str">
        <f>작성용!AC1201</f>
        <v>[Y]금융기관</v>
      </c>
      <c r="X1204" s="58" t="str">
        <f>작성용!O1201</f>
        <v>홍채린매니저</v>
      </c>
      <c r="Y1204" s="58" t="str">
        <f>작성용!P1201</f>
        <v>02-3775-9515, 010-2896-5400</v>
      </c>
      <c r="Z1204" s="58" t="str">
        <f>작성용!Q1201</f>
        <v>chaerin@miraeasset.com</v>
      </c>
      <c r="AA1204" s="56" t="str">
        <f>작성용!AJ1201</f>
        <v>회계반영</v>
      </c>
      <c r="AB1204" s="56">
        <f>작성용!AB1201</f>
        <v>0</v>
      </c>
    </row>
    <row r="1205" spans="1:28" s="12" customFormat="1" ht="16.5" customHeight="1" x14ac:dyDescent="0.3">
      <c r="A1205" s="54">
        <f>작성용!AL1202</f>
        <v>1201</v>
      </c>
      <c r="B1205" s="55" t="str">
        <f>작성용!AI1202</f>
        <v>-</v>
      </c>
      <c r="C1205" s="56" t="str">
        <f>작성용!AK1202</f>
        <v>개별종목</v>
      </c>
      <c r="D1205" s="57">
        <f>작성용!T1202</f>
        <v>45587</v>
      </c>
      <c r="E1205" s="58" t="str">
        <f>작성용!B1202</f>
        <v>에너지인프라자산운용</v>
      </c>
      <c r="F1205" s="58" t="str">
        <f>작성용!C1202</f>
        <v>재평가</v>
      </c>
      <c r="G1205" s="58" t="str">
        <f>작성용!D1202</f>
        <v>엔라이튼(구,솔라커넥트)</v>
      </c>
      <c r="H1205" s="59">
        <f>작성용!E1202</f>
        <v>1101116165561</v>
      </c>
      <c r="I1205" s="58" t="str">
        <f>작성용!F1202</f>
        <v>A01</v>
      </c>
      <c r="J1205" s="58">
        <f>작성용!G1202</f>
        <v>0</v>
      </c>
      <c r="K1205" s="58" t="str">
        <f>작성용!H1202</f>
        <v>-</v>
      </c>
      <c r="L1205" s="58" t="str">
        <f>작성용!N1202</f>
        <v>미정</v>
      </c>
      <c r="M1205" s="57" t="str">
        <f>작성용!U1202</f>
        <v>2024.12.31</v>
      </c>
      <c r="N1205" s="57">
        <f>작성용!V1202</f>
        <v>45646</v>
      </c>
      <c r="O1205" s="57">
        <f>작성용!W1202</f>
        <v>45668</v>
      </c>
      <c r="P1205" s="57" t="str">
        <f>작성용!X1202</f>
        <v>-</v>
      </c>
      <c r="Q1205" s="58" t="str">
        <f>작성용!AD1202</f>
        <v>윤광일</v>
      </c>
      <c r="R1205" s="60">
        <f>작성용!AE1202</f>
        <v>0</v>
      </c>
      <c r="S1205" s="58" t="str">
        <f>작성용!AF1202</f>
        <v>윤광일</v>
      </c>
      <c r="T1205" s="61" t="str">
        <f>작성용!AG1202</f>
        <v>김수현</v>
      </c>
      <c r="U1205" s="61" t="str">
        <f>작성용!AH1202</f>
        <v>김수현</v>
      </c>
      <c r="V1205" s="56">
        <f>작성용!AA1202</f>
        <v>202412</v>
      </c>
      <c r="W1205" s="58" t="str">
        <f>작성용!AC1202</f>
        <v>[Y]금융기관</v>
      </c>
      <c r="X1205" s="58" t="str">
        <f>작성용!O1202</f>
        <v>홍채린매니저</v>
      </c>
      <c r="Y1205" s="58" t="str">
        <f>작성용!P1202</f>
        <v>02-3775-9515, 010-2896-5400</v>
      </c>
      <c r="Z1205" s="58" t="str">
        <f>작성용!Q1202</f>
        <v>chaerin@miraeasset.com</v>
      </c>
      <c r="AA1205" s="56" t="str">
        <f>작성용!AJ1202</f>
        <v>회계반영</v>
      </c>
      <c r="AB1205" s="56">
        <f>작성용!AB1202</f>
        <v>0</v>
      </c>
    </row>
    <row r="1206" spans="1:28" s="12" customFormat="1" ht="16.5" customHeight="1" x14ac:dyDescent="0.3">
      <c r="A1206" s="54">
        <f>작성용!AL1203</f>
        <v>1202</v>
      </c>
      <c r="B1206" s="55" t="str">
        <f>작성용!AI1203</f>
        <v>-</v>
      </c>
      <c r="C1206" s="56" t="str">
        <f>작성용!AK1203</f>
        <v>개별종목</v>
      </c>
      <c r="D1206" s="57">
        <f>작성용!T1203</f>
        <v>45587</v>
      </c>
      <c r="E1206" s="58" t="str">
        <f>작성용!B1203</f>
        <v>에너지인프라자산운용</v>
      </c>
      <c r="F1206" s="58" t="str">
        <f>작성용!C1203</f>
        <v>신규</v>
      </c>
      <c r="G1206" s="58" t="str">
        <f>작성용!D1203</f>
        <v>아르케</v>
      </c>
      <c r="H1206" s="59">
        <f>작성용!E1203</f>
        <v>1345110219871</v>
      </c>
      <c r="I1206" s="58" t="str">
        <f>작성용!F1203</f>
        <v>A07</v>
      </c>
      <c r="J1206" s="58">
        <f>작성용!G1203</f>
        <v>77</v>
      </c>
      <c r="K1206" s="58" t="str">
        <f>작성용!H1203</f>
        <v>-</v>
      </c>
      <c r="L1206" s="58" t="str">
        <f>작성용!N1203</f>
        <v>미정</v>
      </c>
      <c r="M1206" s="57" t="str">
        <f>작성용!U1203</f>
        <v>2024.12.31</v>
      </c>
      <c r="N1206" s="57">
        <f>작성용!V1203</f>
        <v>45646</v>
      </c>
      <c r="O1206" s="57">
        <f>작성용!W1203</f>
        <v>45668</v>
      </c>
      <c r="P1206" s="57" t="str">
        <f>작성용!X1203</f>
        <v>-</v>
      </c>
      <c r="Q1206" s="58" t="str">
        <f>작성용!AD1203</f>
        <v>이진주</v>
      </c>
      <c r="R1206" s="60">
        <f>작성용!AE1203</f>
        <v>1</v>
      </c>
      <c r="S1206" s="58" t="str">
        <f>작성용!AF1203</f>
        <v>신규</v>
      </c>
      <c r="T1206" s="61" t="str">
        <f>작성용!AG1203</f>
        <v>김수현</v>
      </c>
      <c r="U1206" s="61" t="str">
        <f>작성용!AH1203</f>
        <v>김수현</v>
      </c>
      <c r="V1206" s="56">
        <f>작성용!AA1203</f>
        <v>202412</v>
      </c>
      <c r="W1206" s="58" t="str">
        <f>작성용!AC1203</f>
        <v>[Y]금융기관</v>
      </c>
      <c r="X1206" s="58" t="str">
        <f>작성용!O1203</f>
        <v>홍채린매니저</v>
      </c>
      <c r="Y1206" s="58" t="str">
        <f>작성용!P1203</f>
        <v>02-3775-9515, 010-2896-5400</v>
      </c>
      <c r="Z1206" s="58" t="str">
        <f>작성용!Q1203</f>
        <v>chaerin@miraeasset.com</v>
      </c>
      <c r="AA1206" s="56" t="str">
        <f>작성용!AJ1203</f>
        <v>회계반영</v>
      </c>
      <c r="AB1206" s="56">
        <f>작성용!AB1203</f>
        <v>0</v>
      </c>
    </row>
    <row r="1207" spans="1:28" s="12" customFormat="1" ht="16.5" customHeight="1" x14ac:dyDescent="0.3">
      <c r="A1207" s="54">
        <f>작성용!AL1204</f>
        <v>1203</v>
      </c>
      <c r="B1207" s="55" t="str">
        <f>작성용!AI1204</f>
        <v>-</v>
      </c>
      <c r="C1207" s="56" t="str">
        <f>작성용!AK1204</f>
        <v>개별종목</v>
      </c>
      <c r="D1207" s="57">
        <f>작성용!T1204</f>
        <v>45587</v>
      </c>
      <c r="E1207" s="58" t="str">
        <f>작성용!B1204</f>
        <v>에너지인프라자산운용</v>
      </c>
      <c r="F1207" s="58" t="str">
        <f>작성용!C1204</f>
        <v>재평가</v>
      </c>
      <c r="G1207" s="58" t="str">
        <f>작성용!D1204</f>
        <v>스타코프</v>
      </c>
      <c r="H1207" s="59">
        <f>작성용!E1204</f>
        <v>1101115266691</v>
      </c>
      <c r="I1207" s="58" t="str">
        <f>작성용!F1204</f>
        <v>A07</v>
      </c>
      <c r="J1207" s="58">
        <f>작성용!G1204</f>
        <v>771</v>
      </c>
      <c r="K1207" s="58" t="str">
        <f>작성용!H1204</f>
        <v>-</v>
      </c>
      <c r="L1207" s="58" t="str">
        <f>작성용!N1204</f>
        <v>미정</v>
      </c>
      <c r="M1207" s="57" t="str">
        <f>작성용!U1204</f>
        <v>2024.12.31</v>
      </c>
      <c r="N1207" s="57">
        <f>작성용!V1204</f>
        <v>45646</v>
      </c>
      <c r="O1207" s="57">
        <f>작성용!W1204</f>
        <v>45668</v>
      </c>
      <c r="P1207" s="57" t="str">
        <f>작성용!X1204</f>
        <v>-</v>
      </c>
      <c r="Q1207" s="58" t="str">
        <f>작성용!AD1204</f>
        <v>원정우</v>
      </c>
      <c r="R1207" s="60">
        <f>작성용!AE1204</f>
        <v>0</v>
      </c>
      <c r="S1207" s="58" t="str">
        <f>작성용!AF1204</f>
        <v>김영환</v>
      </c>
      <c r="T1207" s="61" t="str">
        <f>작성용!AG1204</f>
        <v>김수현</v>
      </c>
      <c r="U1207" s="61" t="str">
        <f>작성용!AH1204</f>
        <v>김수현</v>
      </c>
      <c r="V1207" s="56">
        <f>작성용!AA1204</f>
        <v>202412</v>
      </c>
      <c r="W1207" s="58" t="str">
        <f>작성용!AC1204</f>
        <v>[Y]금융기관</v>
      </c>
      <c r="X1207" s="58" t="str">
        <f>작성용!O1204</f>
        <v>홍채린매니저</v>
      </c>
      <c r="Y1207" s="58" t="str">
        <f>작성용!P1204</f>
        <v>02-3775-9515, 010-2896-5400</v>
      </c>
      <c r="Z1207" s="58" t="str">
        <f>작성용!Q1204</f>
        <v>chaerin@miraeasset.com</v>
      </c>
      <c r="AA1207" s="56" t="str">
        <f>작성용!AJ1204</f>
        <v>회계반영</v>
      </c>
      <c r="AB1207" s="56">
        <f>작성용!AB1204</f>
        <v>0</v>
      </c>
    </row>
    <row r="1208" spans="1:28" s="12" customFormat="1" ht="16.5" customHeight="1" x14ac:dyDescent="0.3">
      <c r="A1208" s="54">
        <f>작성용!AL1205</f>
        <v>1204</v>
      </c>
      <c r="B1208" s="55" t="str">
        <f>작성용!AI1205</f>
        <v>-</v>
      </c>
      <c r="C1208" s="56" t="str">
        <f>작성용!AK1205</f>
        <v>개별종목</v>
      </c>
      <c r="D1208" s="57">
        <f>작성용!T1205</f>
        <v>45587</v>
      </c>
      <c r="E1208" s="58" t="str">
        <f>작성용!B1205</f>
        <v>에너지인프라자산운용</v>
      </c>
      <c r="F1208" s="58" t="str">
        <f>작성용!C1205</f>
        <v>재평가</v>
      </c>
      <c r="G1208" s="58" t="str">
        <f>작성용!D1205</f>
        <v>스타코프</v>
      </c>
      <c r="H1208" s="59">
        <f>작성용!E1205</f>
        <v>1101115266691</v>
      </c>
      <c r="I1208" s="58" t="str">
        <f>작성용!F1205</f>
        <v>A07</v>
      </c>
      <c r="J1208" s="58">
        <f>작성용!G1205</f>
        <v>772</v>
      </c>
      <c r="K1208" s="58" t="str">
        <f>작성용!H1205</f>
        <v>-</v>
      </c>
      <c r="L1208" s="58" t="str">
        <f>작성용!N1205</f>
        <v>미정</v>
      </c>
      <c r="M1208" s="57" t="str">
        <f>작성용!U1205</f>
        <v>2024.12.31</v>
      </c>
      <c r="N1208" s="57">
        <f>작성용!V1205</f>
        <v>45646</v>
      </c>
      <c r="O1208" s="57">
        <f>작성용!W1205</f>
        <v>45668</v>
      </c>
      <c r="P1208" s="57" t="str">
        <f>작성용!X1205</f>
        <v>-</v>
      </c>
      <c r="Q1208" s="58" t="str">
        <f>작성용!AD1205</f>
        <v>원정우</v>
      </c>
      <c r="R1208" s="60">
        <f>작성용!AE1205</f>
        <v>0</v>
      </c>
      <c r="S1208" s="58" t="str">
        <f>작성용!AF1205</f>
        <v>김영환</v>
      </c>
      <c r="T1208" s="61" t="str">
        <f>작성용!AG1205</f>
        <v>김수현</v>
      </c>
      <c r="U1208" s="61" t="str">
        <f>작성용!AH1205</f>
        <v>김수현</v>
      </c>
      <c r="V1208" s="56">
        <f>작성용!AA1205</f>
        <v>202412</v>
      </c>
      <c r="W1208" s="58" t="str">
        <f>작성용!AC1205</f>
        <v>[Y]금융기관</v>
      </c>
      <c r="X1208" s="58" t="str">
        <f>작성용!O1205</f>
        <v>홍채린매니저</v>
      </c>
      <c r="Y1208" s="58" t="str">
        <f>작성용!P1205</f>
        <v>02-3775-9515, 010-2896-5400</v>
      </c>
      <c r="Z1208" s="58" t="str">
        <f>작성용!Q1205</f>
        <v>chaerin@miraeasset.com</v>
      </c>
      <c r="AA1208" s="56" t="str">
        <f>작성용!AJ1205</f>
        <v>회계반영</v>
      </c>
      <c r="AB1208" s="56">
        <f>작성용!AB1205</f>
        <v>0</v>
      </c>
    </row>
    <row r="1209" spans="1:28" s="12" customFormat="1" ht="16.5" customHeight="1" x14ac:dyDescent="0.3">
      <c r="A1209" s="54">
        <f>작성용!AL1206</f>
        <v>1205</v>
      </c>
      <c r="B1209" s="264" t="str">
        <f>작성용!AI1206</f>
        <v>-</v>
      </c>
      <c r="C1209" s="252" t="str">
        <f>작성용!AK1206</f>
        <v>개별종목</v>
      </c>
      <c r="D1209" s="265">
        <f>작성용!T1206</f>
        <v>45587</v>
      </c>
      <c r="E1209" s="253" t="str">
        <f>작성용!B1206</f>
        <v>에너지인프라자산운용</v>
      </c>
      <c r="F1209" s="253" t="str">
        <f>작성용!C1206</f>
        <v>재평가</v>
      </c>
      <c r="G1209" s="253" t="str">
        <f>작성용!D1206</f>
        <v>립하이</v>
      </c>
      <c r="H1209" s="266">
        <f>작성용!E1206</f>
        <v>1348110360058</v>
      </c>
      <c r="I1209" s="253" t="str">
        <f>작성용!F1206</f>
        <v>D02</v>
      </c>
      <c r="J1209" s="253">
        <f>작성용!G1206</f>
        <v>77</v>
      </c>
      <c r="K1209" s="253" t="str">
        <f>작성용!H1206</f>
        <v>-</v>
      </c>
      <c r="L1209" s="253" t="str">
        <f>작성용!N1206</f>
        <v>미정</v>
      </c>
      <c r="M1209" s="265" t="str">
        <f>작성용!U1206</f>
        <v>2024.12.31</v>
      </c>
      <c r="N1209" s="265">
        <f>작성용!V1206</f>
        <v>45646</v>
      </c>
      <c r="O1209" s="265">
        <f>작성용!W1206</f>
        <v>45668</v>
      </c>
      <c r="P1209" s="265" t="str">
        <f>작성용!X1206</f>
        <v>-</v>
      </c>
      <c r="Q1209" s="274" t="str">
        <f>작성용!AD1206</f>
        <v>이진주</v>
      </c>
      <c r="R1209" s="267">
        <f>작성용!AE1206</f>
        <v>0</v>
      </c>
      <c r="S1209" s="253" t="str">
        <f>작성용!AF1206</f>
        <v>조현우</v>
      </c>
      <c r="T1209" s="268" t="str">
        <f>작성용!AG1206</f>
        <v>김수현</v>
      </c>
      <c r="U1209" s="268" t="str">
        <f>작성용!AH1206</f>
        <v>김수현</v>
      </c>
      <c r="V1209" s="252">
        <f>작성용!AA1206</f>
        <v>202412</v>
      </c>
      <c r="W1209" s="253" t="str">
        <f>작성용!AC1206</f>
        <v>[Y]금융기관</v>
      </c>
      <c r="X1209" s="253" t="str">
        <f>작성용!O1206</f>
        <v>홍채린매니저</v>
      </c>
      <c r="Y1209" s="253" t="str">
        <f>작성용!P1206</f>
        <v>02-3775-9515, 010-2896-5400</v>
      </c>
      <c r="Z1209" s="253" t="str">
        <f>작성용!Q1206</f>
        <v>chaerin@miraeasset.com</v>
      </c>
      <c r="AA1209" s="252" t="str">
        <f>작성용!AJ1206</f>
        <v>회계반영</v>
      </c>
      <c r="AB1209" s="252">
        <f>작성용!AB1206</f>
        <v>2</v>
      </c>
    </row>
    <row r="1210" spans="1:28" s="12" customFormat="1" ht="16.5" customHeight="1" x14ac:dyDescent="0.3">
      <c r="A1210" s="54">
        <f>작성용!AL1207</f>
        <v>1206</v>
      </c>
      <c r="B1210" s="55" t="str">
        <f>작성용!AI1207</f>
        <v>-</v>
      </c>
      <c r="C1210" s="56" t="str">
        <f>작성용!AK1207</f>
        <v>개별종목</v>
      </c>
      <c r="D1210" s="57">
        <f>작성용!T1207</f>
        <v>45587</v>
      </c>
      <c r="E1210" s="58" t="str">
        <f>작성용!B1207</f>
        <v>에너지인프라자산운용</v>
      </c>
      <c r="F1210" s="58" t="str">
        <f>작성용!C1207</f>
        <v>신규</v>
      </c>
      <c r="G1210" s="58" t="str">
        <f>작성용!D1207</f>
        <v>아르케</v>
      </c>
      <c r="H1210" s="59">
        <f>작성용!E1207</f>
        <v>1345110219871</v>
      </c>
      <c r="I1210" s="58" t="str">
        <f>작성용!F1207</f>
        <v>A07</v>
      </c>
      <c r="J1210" s="58">
        <f>작성용!G1207</f>
        <v>771</v>
      </c>
      <c r="K1210" s="58" t="str">
        <f>작성용!H1207</f>
        <v>-</v>
      </c>
      <c r="L1210" s="58" t="str">
        <f>작성용!N1207</f>
        <v>미정</v>
      </c>
      <c r="M1210" s="57" t="str">
        <f>작성용!U1207</f>
        <v>2024.12.31</v>
      </c>
      <c r="N1210" s="57">
        <f>작성용!V1207</f>
        <v>45646</v>
      </c>
      <c r="O1210" s="57">
        <f>작성용!W1207</f>
        <v>45668</v>
      </c>
      <c r="P1210" s="57" t="str">
        <f>작성용!X1207</f>
        <v>-</v>
      </c>
      <c r="Q1210" s="58" t="str">
        <f>작성용!AD1207</f>
        <v>이진주</v>
      </c>
      <c r="R1210" s="60">
        <f>작성용!AE1207</f>
        <v>0</v>
      </c>
      <c r="S1210" s="58" t="str">
        <f>작성용!AF1207</f>
        <v>신규</v>
      </c>
      <c r="T1210" s="61" t="str">
        <f>작성용!AG1207</f>
        <v>김수현</v>
      </c>
      <c r="U1210" s="61" t="str">
        <f>작성용!AH1207</f>
        <v>김수현</v>
      </c>
      <c r="V1210" s="56">
        <f>작성용!AA1207</f>
        <v>202412</v>
      </c>
      <c r="W1210" s="58" t="str">
        <f>작성용!AC1207</f>
        <v>[Y]금융기관</v>
      </c>
      <c r="X1210" s="58" t="str">
        <f>작성용!O1207</f>
        <v>홍채린매니저</v>
      </c>
      <c r="Y1210" s="58" t="str">
        <f>작성용!P1207</f>
        <v>02-3775-9515, 010-2896-5400</v>
      </c>
      <c r="Z1210" s="58" t="str">
        <f>작성용!Q1207</f>
        <v>chaerin@miraeasset.com</v>
      </c>
      <c r="AA1210" s="56" t="str">
        <f>작성용!AJ1207</f>
        <v>회계반영</v>
      </c>
      <c r="AB1210" s="56">
        <f>작성용!AB1207</f>
        <v>0</v>
      </c>
    </row>
    <row r="1211" spans="1:28" s="12" customFormat="1" ht="16.5" customHeight="1" x14ac:dyDescent="0.3">
      <c r="A1211" s="54">
        <f>작성용!AL1208</f>
        <v>1207</v>
      </c>
      <c r="B1211" s="55" t="str">
        <f>작성용!AI1208</f>
        <v>-</v>
      </c>
      <c r="C1211" s="56" t="str">
        <f>작성용!AK1208</f>
        <v>개별종목</v>
      </c>
      <c r="D1211" s="57">
        <f>작성용!T1208</f>
        <v>45587</v>
      </c>
      <c r="E1211" s="58" t="str">
        <f>작성용!B1208</f>
        <v>에너지인프라자산운용</v>
      </c>
      <c r="F1211" s="58" t="str">
        <f>작성용!C1208</f>
        <v>신규</v>
      </c>
      <c r="G1211" s="58" t="str">
        <f>작성용!D1208</f>
        <v>마이다스에이치앤티</v>
      </c>
      <c r="H1211" s="59">
        <f>작성용!E1208</f>
        <v>1101116713576</v>
      </c>
      <c r="I1211" s="58" t="str">
        <f>작성용!F1208</f>
        <v>A05</v>
      </c>
      <c r="J1211" s="58">
        <f>작성용!G1208</f>
        <v>77</v>
      </c>
      <c r="K1211" s="58" t="str">
        <f>작성용!H1208</f>
        <v>-</v>
      </c>
      <c r="L1211" s="58" t="str">
        <f>작성용!N1208</f>
        <v>미정</v>
      </c>
      <c r="M1211" s="57" t="str">
        <f>작성용!U1208</f>
        <v>2024.12.31</v>
      </c>
      <c r="N1211" s="57">
        <f>작성용!V1208</f>
        <v>45646</v>
      </c>
      <c r="O1211" s="57">
        <f>작성용!W1208</f>
        <v>45668</v>
      </c>
      <c r="P1211" s="57" t="str">
        <f>작성용!X1208</f>
        <v>-</v>
      </c>
      <c r="Q1211" s="58" t="str">
        <f>작성용!AD1208</f>
        <v>채동우</v>
      </c>
      <c r="R1211" s="60">
        <f>작성용!AE1208</f>
        <v>1</v>
      </c>
      <c r="S1211" s="58" t="str">
        <f>작성용!AF1208</f>
        <v>신규</v>
      </c>
      <c r="T1211" s="61" t="str">
        <f>작성용!AG1208</f>
        <v>김수현</v>
      </c>
      <c r="U1211" s="61" t="str">
        <f>작성용!AH1208</f>
        <v>김수현</v>
      </c>
      <c r="V1211" s="56">
        <f>작성용!AA1208</f>
        <v>202412</v>
      </c>
      <c r="W1211" s="58" t="str">
        <f>작성용!AC1208</f>
        <v>[Y]금융기관</v>
      </c>
      <c r="X1211" s="58" t="str">
        <f>작성용!O1208</f>
        <v>홍채린매니저</v>
      </c>
      <c r="Y1211" s="58" t="str">
        <f>작성용!P1208</f>
        <v>02-3775-9515, 010-2896-5400</v>
      </c>
      <c r="Z1211" s="58" t="str">
        <f>작성용!Q1208</f>
        <v>chaerin@miraeasset.com</v>
      </c>
      <c r="AA1211" s="56" t="str">
        <f>작성용!AJ1208</f>
        <v>회계반영</v>
      </c>
      <c r="AB1211" s="56">
        <f>작성용!AB1208</f>
        <v>0</v>
      </c>
    </row>
    <row r="1212" spans="1:28" s="12" customFormat="1" ht="16.5" customHeight="1" x14ac:dyDescent="0.3">
      <c r="A1212" s="54">
        <f>작성용!AL1209</f>
        <v>1208</v>
      </c>
      <c r="B1212" s="55" t="str">
        <f>작성용!AI1209</f>
        <v>-</v>
      </c>
      <c r="C1212" s="56" t="str">
        <f>작성용!AK1209</f>
        <v>개별종목</v>
      </c>
      <c r="D1212" s="57">
        <f>작성용!T1209</f>
        <v>45587</v>
      </c>
      <c r="E1212" s="58" t="str">
        <f>작성용!B1209</f>
        <v>에너지인프라자산운용</v>
      </c>
      <c r="F1212" s="58" t="str">
        <f>작성용!C1209</f>
        <v>재평가</v>
      </c>
      <c r="G1212" s="58" t="str">
        <f>작성용!D1209</f>
        <v>엔라이튼(구,솔라커넥트)</v>
      </c>
      <c r="H1212" s="59">
        <f>작성용!E1209</f>
        <v>1101116165561</v>
      </c>
      <c r="I1212" s="58" t="str">
        <f>작성용!F1209</f>
        <v>A07</v>
      </c>
      <c r="J1212" s="58">
        <f>작성용!G1209</f>
        <v>771</v>
      </c>
      <c r="K1212" s="58" t="str">
        <f>작성용!H1209</f>
        <v>-</v>
      </c>
      <c r="L1212" s="58" t="str">
        <f>작성용!N1209</f>
        <v>미정</v>
      </c>
      <c r="M1212" s="57" t="str">
        <f>작성용!U1209</f>
        <v>2024.12.31</v>
      </c>
      <c r="N1212" s="57">
        <f>작성용!V1209</f>
        <v>45646</v>
      </c>
      <c r="O1212" s="57">
        <f>작성용!W1209</f>
        <v>45668</v>
      </c>
      <c r="P1212" s="57" t="str">
        <f>작성용!X1209</f>
        <v>-</v>
      </c>
      <c r="Q1212" s="58" t="str">
        <f>작성용!AD1209</f>
        <v>윤광일</v>
      </c>
      <c r="R1212" s="60">
        <f>작성용!AE1209</f>
        <v>0</v>
      </c>
      <c r="S1212" s="58" t="str">
        <f>작성용!AF1209</f>
        <v>윤광일</v>
      </c>
      <c r="T1212" s="61" t="str">
        <f>작성용!AG1209</f>
        <v>김수현</v>
      </c>
      <c r="U1212" s="61" t="str">
        <f>작성용!AH1209</f>
        <v>김수현</v>
      </c>
      <c r="V1212" s="56">
        <f>작성용!AA1209</f>
        <v>202412</v>
      </c>
      <c r="W1212" s="58" t="str">
        <f>작성용!AC1209</f>
        <v>[Y]금융기관</v>
      </c>
      <c r="X1212" s="58" t="str">
        <f>작성용!O1209</f>
        <v>홍채린매니저</v>
      </c>
      <c r="Y1212" s="58" t="str">
        <f>작성용!P1209</f>
        <v>02-3775-9515, 010-2896-5400</v>
      </c>
      <c r="Z1212" s="58" t="str">
        <f>작성용!Q1209</f>
        <v>chaerin@miraeasset.com</v>
      </c>
      <c r="AA1212" s="56" t="str">
        <f>작성용!AJ1209</f>
        <v>회계반영</v>
      </c>
      <c r="AB1212" s="56">
        <f>작성용!AB1209</f>
        <v>0</v>
      </c>
    </row>
    <row r="1213" spans="1:28" s="12" customFormat="1" ht="16.5" customHeight="1" x14ac:dyDescent="0.3">
      <c r="A1213" s="54">
        <f>작성용!AL1210</f>
        <v>1209</v>
      </c>
      <c r="B1213" s="55" t="str">
        <f>작성용!AI1210</f>
        <v>-</v>
      </c>
      <c r="C1213" s="56" t="str">
        <f>작성용!AK1210</f>
        <v>개별종목</v>
      </c>
      <c r="D1213" s="57">
        <f>작성용!T1210</f>
        <v>45587</v>
      </c>
      <c r="E1213" s="58" t="str">
        <f>작성용!B1210</f>
        <v>에너지인프라자산운용</v>
      </c>
      <c r="F1213" s="58" t="str">
        <f>작성용!C1210</f>
        <v>재평가</v>
      </c>
      <c r="G1213" s="58" t="str">
        <f>작성용!D1210</f>
        <v>피엠그로우</v>
      </c>
      <c r="H1213" s="59">
        <f>작성용!E1210</f>
        <v>1101114431675</v>
      </c>
      <c r="I1213" s="58" t="str">
        <f>작성용!F1210</f>
        <v>A07</v>
      </c>
      <c r="J1213" s="58">
        <f>작성용!G1210</f>
        <v>77</v>
      </c>
      <c r="K1213" s="58" t="str">
        <f>작성용!H1210</f>
        <v>-</v>
      </c>
      <c r="L1213" s="58" t="str">
        <f>작성용!N1210</f>
        <v>미정</v>
      </c>
      <c r="M1213" s="57" t="str">
        <f>작성용!U1210</f>
        <v>2024.12.31</v>
      </c>
      <c r="N1213" s="57">
        <f>작성용!V1210</f>
        <v>45646</v>
      </c>
      <c r="O1213" s="57">
        <f>작성용!W1210</f>
        <v>45668</v>
      </c>
      <c r="P1213" s="57" t="str">
        <f>작성용!X1210</f>
        <v>-</v>
      </c>
      <c r="Q1213" s="58" t="str">
        <f>작성용!AD1210</f>
        <v>오영석</v>
      </c>
      <c r="R1213" s="60">
        <f>작성용!AE1210</f>
        <v>1</v>
      </c>
      <c r="S1213" s="58" t="str">
        <f>작성용!AF1210</f>
        <v>이승희</v>
      </c>
      <c r="T1213" s="61" t="str">
        <f>작성용!AG1210</f>
        <v>김수현</v>
      </c>
      <c r="U1213" s="61" t="str">
        <f>작성용!AH1210</f>
        <v>김수현</v>
      </c>
      <c r="V1213" s="56">
        <f>작성용!AA1210</f>
        <v>202412</v>
      </c>
      <c r="W1213" s="58" t="str">
        <f>작성용!AC1210</f>
        <v>[Y]금융기관</v>
      </c>
      <c r="X1213" s="58" t="str">
        <f>작성용!O1210</f>
        <v>홍채린매니저</v>
      </c>
      <c r="Y1213" s="58" t="str">
        <f>작성용!P1210</f>
        <v>02-3775-9515, 010-2896-5400</v>
      </c>
      <c r="Z1213" s="58" t="str">
        <f>작성용!Q1210</f>
        <v>chaerin@miraeasset.com</v>
      </c>
      <c r="AA1213" s="56" t="str">
        <f>작성용!AJ1210</f>
        <v>회계반영</v>
      </c>
      <c r="AB1213" s="56">
        <f>작성용!AB1210</f>
        <v>0</v>
      </c>
    </row>
    <row r="1214" spans="1:28" s="12" customFormat="1" ht="16.5" customHeight="1" x14ac:dyDescent="0.3">
      <c r="A1214" s="54">
        <f>작성용!AL1211</f>
        <v>1210</v>
      </c>
      <c r="B1214" s="55" t="str">
        <f>작성용!AI1211</f>
        <v>-</v>
      </c>
      <c r="C1214" s="56" t="str">
        <f>작성용!AK1211</f>
        <v>개별종목</v>
      </c>
      <c r="D1214" s="57">
        <f>작성용!T1211</f>
        <v>45587</v>
      </c>
      <c r="E1214" s="58" t="str">
        <f>작성용!B1211</f>
        <v>에너지인프라자산운용</v>
      </c>
      <c r="F1214" s="58" t="str">
        <f>작성용!C1211</f>
        <v>재평가</v>
      </c>
      <c r="G1214" s="58" t="str">
        <f>작성용!D1211</f>
        <v>e-신산업LB펀드1호</v>
      </c>
      <c r="H1214" s="59" t="str">
        <f>작성용!E1211</f>
        <v>KBP2019120019</v>
      </c>
      <c r="I1214" s="58" t="str">
        <f>작성용!F1211</f>
        <v>B01</v>
      </c>
      <c r="J1214" s="58">
        <f>작성용!G1211</f>
        <v>0</v>
      </c>
      <c r="K1214" s="58" t="str">
        <f>작성용!H1211</f>
        <v>-</v>
      </c>
      <c r="L1214" s="58" t="str">
        <f>작성용!N1211</f>
        <v>미정</v>
      </c>
      <c r="M1214" s="57" t="str">
        <f>작성용!U1211</f>
        <v>2024.12.31</v>
      </c>
      <c r="N1214" s="57">
        <f>작성용!V1211</f>
        <v>45646</v>
      </c>
      <c r="O1214" s="57">
        <f>작성용!W1211</f>
        <v>45668</v>
      </c>
      <c r="P1214" s="57" t="str">
        <f>작성용!X1211</f>
        <v>-</v>
      </c>
      <c r="Q1214" s="58" t="str">
        <f>작성용!AD1211</f>
        <v>정재형</v>
      </c>
      <c r="R1214" s="60">
        <f>작성용!AE1211</f>
        <v>1</v>
      </c>
      <c r="S1214" s="58" t="str">
        <f>작성용!AF1211</f>
        <v>이승희</v>
      </c>
      <c r="T1214" s="61" t="str">
        <f>작성용!AG1211</f>
        <v>김수현</v>
      </c>
      <c r="U1214" s="61" t="str">
        <f>작성용!AH1211</f>
        <v>김수현</v>
      </c>
      <c r="V1214" s="56">
        <f>작성용!AA1211</f>
        <v>202412</v>
      </c>
      <c r="W1214" s="58" t="str">
        <f>작성용!AC1211</f>
        <v>[Y]금융기관</v>
      </c>
      <c r="X1214" s="58" t="str">
        <f>작성용!O1211</f>
        <v>홍채린매니저</v>
      </c>
      <c r="Y1214" s="58" t="str">
        <f>작성용!P1211</f>
        <v>02-3775-9515, 010-2896-5400</v>
      </c>
      <c r="Z1214" s="58" t="str">
        <f>작성용!Q1211</f>
        <v>chaerin@miraeasset.com</v>
      </c>
      <c r="AA1214" s="56" t="str">
        <f>작성용!AJ1211</f>
        <v>회계반영</v>
      </c>
      <c r="AB1214" s="56">
        <f>작성용!AB1211</f>
        <v>0</v>
      </c>
    </row>
    <row r="1215" spans="1:28" s="12" customFormat="1" ht="16.5" customHeight="1" x14ac:dyDescent="0.3">
      <c r="A1215" s="54">
        <f>작성용!AL1212</f>
        <v>1211</v>
      </c>
      <c r="B1215" s="55" t="str">
        <f>작성용!AI1212</f>
        <v>-</v>
      </c>
      <c r="C1215" s="56" t="str">
        <f>작성용!AK1212</f>
        <v>개별종목</v>
      </c>
      <c r="D1215" s="57">
        <f>작성용!T1212</f>
        <v>45587</v>
      </c>
      <c r="E1215" s="58" t="str">
        <f>작성용!B1212</f>
        <v>에너지인프라자산운용</v>
      </c>
      <c r="F1215" s="58" t="str">
        <f>작성용!C1212</f>
        <v>재평가</v>
      </c>
      <c r="G1215" s="58" t="str">
        <f>작성용!D1212</f>
        <v>코너스</v>
      </c>
      <c r="H1215" s="59">
        <f>작성용!E1212</f>
        <v>1101115583194</v>
      </c>
      <c r="I1215" s="58" t="str">
        <f>작성용!F1212</f>
        <v>A07</v>
      </c>
      <c r="J1215" s="58">
        <f>작성용!G1212</f>
        <v>771</v>
      </c>
      <c r="K1215" s="58" t="str">
        <f>작성용!H1212</f>
        <v>-</v>
      </c>
      <c r="L1215" s="58" t="str">
        <f>작성용!N1212</f>
        <v>미정</v>
      </c>
      <c r="M1215" s="57" t="str">
        <f>작성용!U1212</f>
        <v>2024.12.31</v>
      </c>
      <c r="N1215" s="57">
        <f>작성용!V1212</f>
        <v>45646</v>
      </c>
      <c r="O1215" s="57">
        <f>작성용!W1212</f>
        <v>45668</v>
      </c>
      <c r="P1215" s="57" t="str">
        <f>작성용!X1212</f>
        <v>-</v>
      </c>
      <c r="Q1215" s="58" t="str">
        <f>작성용!AD1212</f>
        <v>심태진</v>
      </c>
      <c r="R1215" s="60">
        <f>작성용!AE1212</f>
        <v>0</v>
      </c>
      <c r="S1215" s="58" t="str">
        <f>작성용!AF1212</f>
        <v>박솔민</v>
      </c>
      <c r="T1215" s="61" t="str">
        <f>작성용!AG1212</f>
        <v>김수현</v>
      </c>
      <c r="U1215" s="61" t="str">
        <f>작성용!AH1212</f>
        <v>김수현</v>
      </c>
      <c r="V1215" s="56">
        <f>작성용!AA1212</f>
        <v>202412</v>
      </c>
      <c r="W1215" s="58" t="str">
        <f>작성용!AC1212</f>
        <v>[Y]금융기관</v>
      </c>
      <c r="X1215" s="58" t="str">
        <f>작성용!O1212</f>
        <v>홍채린매니저</v>
      </c>
      <c r="Y1215" s="58" t="str">
        <f>작성용!P1212</f>
        <v>02-3775-9515, 010-2896-5400</v>
      </c>
      <c r="Z1215" s="58" t="str">
        <f>작성용!Q1212</f>
        <v>chaerin@miraeasset.com</v>
      </c>
      <c r="AA1215" s="56" t="str">
        <f>작성용!AJ1212</f>
        <v>회계반영</v>
      </c>
      <c r="AB1215" s="56">
        <f>작성용!AB1212</f>
        <v>0</v>
      </c>
    </row>
    <row r="1216" spans="1:28" s="12" customFormat="1" ht="16.5" customHeight="1" x14ac:dyDescent="0.3">
      <c r="A1216" s="54">
        <f>작성용!AL1213</f>
        <v>1212</v>
      </c>
      <c r="B1216" s="55" t="str">
        <f>작성용!AI1213</f>
        <v>-</v>
      </c>
      <c r="C1216" s="56" t="str">
        <f>작성용!AK1213</f>
        <v>개별종목</v>
      </c>
      <c r="D1216" s="57">
        <f>작성용!T1213</f>
        <v>45587</v>
      </c>
      <c r="E1216" s="58" t="str">
        <f>작성용!B1213</f>
        <v>에너지인프라자산운용</v>
      </c>
      <c r="F1216" s="58" t="str">
        <f>작성용!C1213</f>
        <v>재평가</v>
      </c>
      <c r="G1216" s="58" t="str">
        <f>작성용!D1213</f>
        <v>피엠그로우</v>
      </c>
      <c r="H1216" s="59">
        <f>작성용!E1213</f>
        <v>1101114431675</v>
      </c>
      <c r="I1216" s="58" t="str">
        <f>작성용!F1213</f>
        <v>A07</v>
      </c>
      <c r="J1216" s="58">
        <f>작성용!G1213</f>
        <v>771</v>
      </c>
      <c r="K1216" s="58" t="str">
        <f>작성용!H1213</f>
        <v>-</v>
      </c>
      <c r="L1216" s="58" t="str">
        <f>작성용!N1213</f>
        <v>미정</v>
      </c>
      <c r="M1216" s="57" t="str">
        <f>작성용!U1213</f>
        <v>2024.12.31</v>
      </c>
      <c r="N1216" s="57">
        <f>작성용!V1213</f>
        <v>45646</v>
      </c>
      <c r="O1216" s="57">
        <f>작성용!W1213</f>
        <v>45668</v>
      </c>
      <c r="P1216" s="57" t="str">
        <f>작성용!X1213</f>
        <v>-</v>
      </c>
      <c r="Q1216" s="58" t="str">
        <f>작성용!AD1213</f>
        <v>오영석</v>
      </c>
      <c r="R1216" s="60">
        <f>작성용!AE1213</f>
        <v>0</v>
      </c>
      <c r="S1216" s="58" t="str">
        <f>작성용!AF1213</f>
        <v>이승희</v>
      </c>
      <c r="T1216" s="61" t="str">
        <f>작성용!AG1213</f>
        <v>김수현</v>
      </c>
      <c r="U1216" s="61" t="str">
        <f>작성용!AH1213</f>
        <v>김수현</v>
      </c>
      <c r="V1216" s="56">
        <f>작성용!AA1213</f>
        <v>202412</v>
      </c>
      <c r="W1216" s="58" t="str">
        <f>작성용!AC1213</f>
        <v>[Y]금융기관</v>
      </c>
      <c r="X1216" s="58" t="str">
        <f>작성용!O1213</f>
        <v>홍채린매니저</v>
      </c>
      <c r="Y1216" s="58" t="str">
        <f>작성용!P1213</f>
        <v>02-3775-9515, 010-2896-5400</v>
      </c>
      <c r="Z1216" s="58" t="str">
        <f>작성용!Q1213</f>
        <v>chaerin@miraeasset.com</v>
      </c>
      <c r="AA1216" s="56" t="str">
        <f>작성용!AJ1213</f>
        <v>회계반영</v>
      </c>
      <c r="AB1216" s="56">
        <f>작성용!AB1213</f>
        <v>0</v>
      </c>
    </row>
    <row r="1217" spans="1:28" s="12" customFormat="1" ht="16.5" customHeight="1" x14ac:dyDescent="0.3">
      <c r="A1217" s="54">
        <f>작성용!AL1214</f>
        <v>1213</v>
      </c>
      <c r="B1217" s="55" t="str">
        <f>작성용!AI1214</f>
        <v>-</v>
      </c>
      <c r="C1217" s="56" t="str">
        <f>작성용!AK1214</f>
        <v>개별종목</v>
      </c>
      <c r="D1217" s="57">
        <f>작성용!T1214</f>
        <v>45587</v>
      </c>
      <c r="E1217" s="58" t="str">
        <f>작성용!B1214</f>
        <v>에너지인프라자산운용</v>
      </c>
      <c r="F1217" s="58" t="str">
        <f>작성용!C1214</f>
        <v>재평가</v>
      </c>
      <c r="G1217" s="58" t="str">
        <f>작성용!D1214</f>
        <v>ReCarbon, Inc.</v>
      </c>
      <c r="H1217" s="59" t="str">
        <f>작성용!E1214</f>
        <v>KBP2020120191</v>
      </c>
      <c r="I1217" s="58" t="str">
        <f>작성용!F1214</f>
        <v>A07</v>
      </c>
      <c r="J1217" s="58">
        <f>작성용!G1214</f>
        <v>77</v>
      </c>
      <c r="K1217" s="58" t="str">
        <f>작성용!H1214</f>
        <v>-</v>
      </c>
      <c r="L1217" s="58" t="str">
        <f>작성용!N1214</f>
        <v>미정</v>
      </c>
      <c r="M1217" s="57" t="str">
        <f>작성용!U1214</f>
        <v>2024.12.31</v>
      </c>
      <c r="N1217" s="57">
        <f>작성용!V1214</f>
        <v>45646</v>
      </c>
      <c r="O1217" s="57">
        <f>작성용!W1214</f>
        <v>45668</v>
      </c>
      <c r="P1217" s="57" t="str">
        <f>작성용!X1214</f>
        <v>-</v>
      </c>
      <c r="Q1217" s="58" t="str">
        <f>작성용!AD1214</f>
        <v>유재호</v>
      </c>
      <c r="R1217" s="60">
        <f>작성용!AE1214</f>
        <v>1</v>
      </c>
      <c r="S1217" s="58" t="str">
        <f>작성용!AF1214</f>
        <v>유재호</v>
      </c>
      <c r="T1217" s="61" t="str">
        <f>작성용!AG1214</f>
        <v>김수현</v>
      </c>
      <c r="U1217" s="61" t="str">
        <f>작성용!AH1214</f>
        <v>김수현</v>
      </c>
      <c r="V1217" s="56">
        <f>작성용!AA1214</f>
        <v>202412</v>
      </c>
      <c r="W1217" s="58" t="str">
        <f>작성용!AC1214</f>
        <v>[Y]금융기관</v>
      </c>
      <c r="X1217" s="58" t="str">
        <f>작성용!O1214</f>
        <v>홍채린매니저</v>
      </c>
      <c r="Y1217" s="58" t="str">
        <f>작성용!P1214</f>
        <v>02-3775-9515, 010-2896-5400</v>
      </c>
      <c r="Z1217" s="58" t="str">
        <f>작성용!Q1214</f>
        <v>chaerin@miraeasset.com</v>
      </c>
      <c r="AA1217" s="56" t="str">
        <f>작성용!AJ1214</f>
        <v>회계반영</v>
      </c>
      <c r="AB1217" s="56">
        <f>작성용!AB1214</f>
        <v>0</v>
      </c>
    </row>
    <row r="1218" spans="1:28" s="12" customFormat="1" ht="16.5" customHeight="1" x14ac:dyDescent="0.3">
      <c r="A1218" s="54">
        <f>작성용!AL1215</f>
        <v>1214</v>
      </c>
      <c r="B1218" s="55" t="str">
        <f>작성용!AI1215</f>
        <v>-</v>
      </c>
      <c r="C1218" s="56" t="str">
        <f>작성용!AK1215</f>
        <v>개별종목</v>
      </c>
      <c r="D1218" s="57">
        <f>작성용!T1215</f>
        <v>45587</v>
      </c>
      <c r="E1218" s="58" t="str">
        <f>작성용!B1215</f>
        <v>에너지인프라자산운용</v>
      </c>
      <c r="F1218" s="58" t="str">
        <f>작성용!C1215</f>
        <v>재평가</v>
      </c>
      <c r="G1218" s="58" t="str">
        <f>작성용!D1215</f>
        <v>스탠다드에너지</v>
      </c>
      <c r="H1218" s="59">
        <f>작성용!E1215</f>
        <v>1601110352510</v>
      </c>
      <c r="I1218" s="58" t="str">
        <f>작성용!F1215</f>
        <v>A07</v>
      </c>
      <c r="J1218" s="58">
        <f>작성용!G1215</f>
        <v>77</v>
      </c>
      <c r="K1218" s="58" t="str">
        <f>작성용!H1215</f>
        <v>-</v>
      </c>
      <c r="L1218" s="58" t="str">
        <f>작성용!N1215</f>
        <v>미정</v>
      </c>
      <c r="M1218" s="57" t="str">
        <f>작성용!U1215</f>
        <v>2024.12.31</v>
      </c>
      <c r="N1218" s="57">
        <f>작성용!V1215</f>
        <v>45646</v>
      </c>
      <c r="O1218" s="57">
        <f>작성용!W1215</f>
        <v>45668</v>
      </c>
      <c r="P1218" s="57" t="str">
        <f>작성용!X1215</f>
        <v>-</v>
      </c>
      <c r="Q1218" s="58" t="str">
        <f>작성용!AD1215</f>
        <v>최수민</v>
      </c>
      <c r="R1218" s="60">
        <f>작성용!AE1215</f>
        <v>1</v>
      </c>
      <c r="S1218" s="58" t="str">
        <f>작성용!AF1215</f>
        <v>최수민</v>
      </c>
      <c r="T1218" s="61" t="str">
        <f>작성용!AG1215</f>
        <v>김수현</v>
      </c>
      <c r="U1218" s="61" t="str">
        <f>작성용!AH1215</f>
        <v>김수현</v>
      </c>
      <c r="V1218" s="56">
        <f>작성용!AA1215</f>
        <v>202412</v>
      </c>
      <c r="W1218" s="58" t="str">
        <f>작성용!AC1215</f>
        <v>[Y]금융기관</v>
      </c>
      <c r="X1218" s="58" t="str">
        <f>작성용!O1215</f>
        <v>홍채린매니저</v>
      </c>
      <c r="Y1218" s="58" t="str">
        <f>작성용!P1215</f>
        <v>02-3775-9515, 010-2896-5400</v>
      </c>
      <c r="Z1218" s="58" t="str">
        <f>작성용!Q1215</f>
        <v>chaerin@miraeasset.com</v>
      </c>
      <c r="AA1218" s="56" t="str">
        <f>작성용!AJ1215</f>
        <v>회계반영</v>
      </c>
      <c r="AB1218" s="56">
        <f>작성용!AB1215</f>
        <v>0</v>
      </c>
    </row>
    <row r="1219" spans="1:28" s="12" customFormat="1" ht="16.5" customHeight="1" x14ac:dyDescent="0.3">
      <c r="A1219" s="54">
        <f>작성용!AL1216</f>
        <v>1215</v>
      </c>
      <c r="B1219" s="55" t="str">
        <f>작성용!AI1216</f>
        <v>-</v>
      </c>
      <c r="C1219" s="56" t="str">
        <f>작성용!AK1216</f>
        <v>개별종목</v>
      </c>
      <c r="D1219" s="57">
        <f>작성용!T1216</f>
        <v>45587</v>
      </c>
      <c r="E1219" s="58" t="str">
        <f>작성용!B1216</f>
        <v>에너지인프라자산운용</v>
      </c>
      <c r="F1219" s="58" t="str">
        <f>작성용!C1216</f>
        <v>재평가</v>
      </c>
      <c r="G1219" s="58" t="str">
        <f>작성용!D1216</f>
        <v>비트센싱</v>
      </c>
      <c r="H1219" s="59">
        <f>작성용!E1216</f>
        <v>1101116630671</v>
      </c>
      <c r="I1219" s="58" t="str">
        <f>작성용!F1216</f>
        <v>A07</v>
      </c>
      <c r="J1219" s="58">
        <f>작성용!G1216</f>
        <v>77</v>
      </c>
      <c r="K1219" s="58" t="str">
        <f>작성용!H1216</f>
        <v>-</v>
      </c>
      <c r="L1219" s="58" t="str">
        <f>작성용!N1216</f>
        <v>미정</v>
      </c>
      <c r="M1219" s="57" t="str">
        <f>작성용!U1216</f>
        <v>2024.12.31</v>
      </c>
      <c r="N1219" s="57">
        <f>작성용!V1216</f>
        <v>45646</v>
      </c>
      <c r="O1219" s="57">
        <f>작성용!W1216</f>
        <v>45668</v>
      </c>
      <c r="P1219" s="57" t="str">
        <f>작성용!X1216</f>
        <v>-</v>
      </c>
      <c r="Q1219" s="58" t="str">
        <f>작성용!AD1216</f>
        <v>유재호</v>
      </c>
      <c r="R1219" s="60">
        <f>작성용!AE1216</f>
        <v>1</v>
      </c>
      <c r="S1219" s="58" t="str">
        <f>작성용!AF1216</f>
        <v>유재호</v>
      </c>
      <c r="T1219" s="61" t="str">
        <f>작성용!AG1216</f>
        <v>김수현</v>
      </c>
      <c r="U1219" s="61" t="str">
        <f>작성용!AH1216</f>
        <v>김수현</v>
      </c>
      <c r="V1219" s="56">
        <f>작성용!AA1216</f>
        <v>202412</v>
      </c>
      <c r="W1219" s="58" t="str">
        <f>작성용!AC1216</f>
        <v>[Y]금융기관</v>
      </c>
      <c r="X1219" s="58" t="str">
        <f>작성용!O1216</f>
        <v>홍채린매니저</v>
      </c>
      <c r="Y1219" s="58" t="str">
        <f>작성용!P1216</f>
        <v>02-3775-9515, 010-2896-5400</v>
      </c>
      <c r="Z1219" s="58" t="str">
        <f>작성용!Q1216</f>
        <v>chaerin@miraeasset.com</v>
      </c>
      <c r="AA1219" s="56" t="str">
        <f>작성용!AJ1216</f>
        <v>회계반영</v>
      </c>
      <c r="AB1219" s="56">
        <f>작성용!AB1216</f>
        <v>0</v>
      </c>
    </row>
    <row r="1220" spans="1:28" s="12" customFormat="1" ht="16.5" customHeight="1" x14ac:dyDescent="0.3">
      <c r="A1220" s="54">
        <f>작성용!AL1217</f>
        <v>1216</v>
      </c>
      <c r="B1220" s="55" t="str">
        <f>작성용!AI1217</f>
        <v>-</v>
      </c>
      <c r="C1220" s="56" t="str">
        <f>작성용!AK1217</f>
        <v>개별종목</v>
      </c>
      <c r="D1220" s="57">
        <f>작성용!T1217</f>
        <v>45587</v>
      </c>
      <c r="E1220" s="58" t="str">
        <f>작성용!B1217</f>
        <v>에너지인프라자산운용</v>
      </c>
      <c r="F1220" s="58" t="str">
        <f>작성용!C1217</f>
        <v>재평가</v>
      </c>
      <c r="G1220" s="58" t="str">
        <f>작성용!D1217</f>
        <v>노타</v>
      </c>
      <c r="H1220" s="59">
        <f>작성용!E1217</f>
        <v>1601110397409</v>
      </c>
      <c r="I1220" s="58" t="str">
        <f>작성용!F1217</f>
        <v>A07</v>
      </c>
      <c r="J1220" s="58">
        <f>작성용!G1217</f>
        <v>77</v>
      </c>
      <c r="K1220" s="58" t="str">
        <f>작성용!H1217</f>
        <v>-</v>
      </c>
      <c r="L1220" s="58" t="str">
        <f>작성용!N1217</f>
        <v>미정</v>
      </c>
      <c r="M1220" s="57" t="str">
        <f>작성용!U1217</f>
        <v>2024.12.31</v>
      </c>
      <c r="N1220" s="57">
        <f>작성용!V1217</f>
        <v>45646</v>
      </c>
      <c r="O1220" s="57">
        <f>작성용!W1217</f>
        <v>45668</v>
      </c>
      <c r="P1220" s="57" t="str">
        <f>작성용!X1217</f>
        <v>-</v>
      </c>
      <c r="Q1220" s="58" t="str">
        <f>작성용!AD1217</f>
        <v>채동우</v>
      </c>
      <c r="R1220" s="60">
        <f>작성용!AE1217</f>
        <v>1</v>
      </c>
      <c r="S1220" s="58" t="str">
        <f>작성용!AF1217</f>
        <v>채동우</v>
      </c>
      <c r="T1220" s="61" t="str">
        <f>작성용!AG1217</f>
        <v>김수현</v>
      </c>
      <c r="U1220" s="61" t="str">
        <f>작성용!AH1217</f>
        <v>김수현</v>
      </c>
      <c r="V1220" s="56">
        <f>작성용!AA1217</f>
        <v>202412</v>
      </c>
      <c r="W1220" s="58" t="str">
        <f>작성용!AC1217</f>
        <v>[Y]금융기관</v>
      </c>
      <c r="X1220" s="58" t="str">
        <f>작성용!O1217</f>
        <v>홍채린매니저</v>
      </c>
      <c r="Y1220" s="58" t="str">
        <f>작성용!P1217</f>
        <v>02-3775-9515, 010-2896-5400</v>
      </c>
      <c r="Z1220" s="58" t="str">
        <f>작성용!Q1217</f>
        <v>chaerin@miraeasset.com</v>
      </c>
      <c r="AA1220" s="56" t="str">
        <f>작성용!AJ1217</f>
        <v>회계반영</v>
      </c>
      <c r="AB1220" s="56">
        <f>작성용!AB1217</f>
        <v>0</v>
      </c>
    </row>
    <row r="1221" spans="1:28" s="12" customFormat="1" ht="16.5" customHeight="1" x14ac:dyDescent="0.3">
      <c r="A1221" s="54">
        <f>작성용!AL1218</f>
        <v>1217</v>
      </c>
      <c r="B1221" s="55" t="str">
        <f>작성용!AI1218</f>
        <v>-</v>
      </c>
      <c r="C1221" s="56" t="str">
        <f>작성용!AK1218</f>
        <v>개별종목</v>
      </c>
      <c r="D1221" s="57">
        <f>작성용!T1218</f>
        <v>45587</v>
      </c>
      <c r="E1221" s="58" t="str">
        <f>작성용!B1218</f>
        <v>에너지인프라자산운용</v>
      </c>
      <c r="F1221" s="58" t="str">
        <f>작성용!C1218</f>
        <v>재평가</v>
      </c>
      <c r="G1221" s="58" t="str">
        <f>작성용!D1218</f>
        <v>스탠다드에너지</v>
      </c>
      <c r="H1221" s="59">
        <f>작성용!E1218</f>
        <v>1601110352510</v>
      </c>
      <c r="I1221" s="58" t="str">
        <f>작성용!F1218</f>
        <v>A07</v>
      </c>
      <c r="J1221" s="58">
        <f>작성용!G1218</f>
        <v>771</v>
      </c>
      <c r="K1221" s="58" t="str">
        <f>작성용!H1218</f>
        <v>-</v>
      </c>
      <c r="L1221" s="58" t="str">
        <f>작성용!N1218</f>
        <v>미정</v>
      </c>
      <c r="M1221" s="57" t="str">
        <f>작성용!U1218</f>
        <v>2024.12.31</v>
      </c>
      <c r="N1221" s="57">
        <f>작성용!V1218</f>
        <v>45646</v>
      </c>
      <c r="O1221" s="57">
        <f>작성용!W1218</f>
        <v>45668</v>
      </c>
      <c r="P1221" s="57" t="str">
        <f>작성용!X1218</f>
        <v>-</v>
      </c>
      <c r="Q1221" s="58" t="str">
        <f>작성용!AD1218</f>
        <v>최수민</v>
      </c>
      <c r="R1221" s="60">
        <f>작성용!AE1218</f>
        <v>0</v>
      </c>
      <c r="S1221" s="58" t="str">
        <f>작성용!AF1218</f>
        <v>최수민</v>
      </c>
      <c r="T1221" s="61" t="str">
        <f>작성용!AG1218</f>
        <v>김수현</v>
      </c>
      <c r="U1221" s="61" t="str">
        <f>작성용!AH1218</f>
        <v>김수현</v>
      </c>
      <c r="V1221" s="56">
        <f>작성용!AA1218</f>
        <v>202412</v>
      </c>
      <c r="W1221" s="58" t="str">
        <f>작성용!AC1218</f>
        <v>[Y]금융기관</v>
      </c>
      <c r="X1221" s="58" t="str">
        <f>작성용!O1218</f>
        <v>홍채린매니저</v>
      </c>
      <c r="Y1221" s="58" t="str">
        <f>작성용!P1218</f>
        <v>02-3775-9515, 010-2896-5400</v>
      </c>
      <c r="Z1221" s="58" t="str">
        <f>작성용!Q1218</f>
        <v>chaerin@miraeasset.com</v>
      </c>
      <c r="AA1221" s="56" t="str">
        <f>작성용!AJ1218</f>
        <v>회계반영</v>
      </c>
      <c r="AB1221" s="56">
        <f>작성용!AB1218</f>
        <v>0</v>
      </c>
    </row>
    <row r="1222" spans="1:28" s="12" customFormat="1" ht="16.5" customHeight="1" x14ac:dyDescent="0.3">
      <c r="A1222" s="54">
        <f>작성용!AL1219</f>
        <v>1218</v>
      </c>
      <c r="B1222" s="55" t="str">
        <f>작성용!AI1219</f>
        <v>-</v>
      </c>
      <c r="C1222" s="56" t="str">
        <f>작성용!AK1219</f>
        <v>개별종목</v>
      </c>
      <c r="D1222" s="57">
        <f>작성용!T1219</f>
        <v>45587</v>
      </c>
      <c r="E1222" s="58" t="str">
        <f>작성용!B1219</f>
        <v>에너지인프라자산운용</v>
      </c>
      <c r="F1222" s="58" t="str">
        <f>작성용!C1219</f>
        <v>재평가</v>
      </c>
      <c r="G1222" s="58" t="str">
        <f>작성용!D1219</f>
        <v>지필로스</v>
      </c>
      <c r="H1222" s="59">
        <f>작성용!E1219</f>
        <v>1101114084961</v>
      </c>
      <c r="I1222" s="58" t="str">
        <f>작성용!F1219</f>
        <v>A07</v>
      </c>
      <c r="J1222" s="58">
        <f>작성용!G1219</f>
        <v>77</v>
      </c>
      <c r="K1222" s="58" t="str">
        <f>작성용!H1219</f>
        <v>-</v>
      </c>
      <c r="L1222" s="58" t="str">
        <f>작성용!N1219</f>
        <v>미정</v>
      </c>
      <c r="M1222" s="57" t="str">
        <f>작성용!U1219</f>
        <v>2024.12.31</v>
      </c>
      <c r="N1222" s="57">
        <f>작성용!V1219</f>
        <v>45646</v>
      </c>
      <c r="O1222" s="57">
        <f>작성용!W1219</f>
        <v>45668</v>
      </c>
      <c r="P1222" s="57" t="str">
        <f>작성용!X1219</f>
        <v>-</v>
      </c>
      <c r="Q1222" s="58" t="str">
        <f>작성용!AD1219</f>
        <v>정은채</v>
      </c>
      <c r="R1222" s="60">
        <f>작성용!AE1219</f>
        <v>1</v>
      </c>
      <c r="S1222" s="58" t="str">
        <f>작성용!AF1219</f>
        <v>정은채</v>
      </c>
      <c r="T1222" s="61" t="str">
        <f>작성용!AG1219</f>
        <v>김수현</v>
      </c>
      <c r="U1222" s="61" t="str">
        <f>작성용!AH1219</f>
        <v>김수현</v>
      </c>
      <c r="V1222" s="56">
        <f>작성용!AA1219</f>
        <v>202412</v>
      </c>
      <c r="W1222" s="58" t="str">
        <f>작성용!AC1219</f>
        <v>[Y]금융기관</v>
      </c>
      <c r="X1222" s="58" t="str">
        <f>작성용!O1219</f>
        <v>홍채린매니저</v>
      </c>
      <c r="Y1222" s="58" t="str">
        <f>작성용!P1219</f>
        <v>02-3775-9515, 010-2896-5400</v>
      </c>
      <c r="Z1222" s="58" t="str">
        <f>작성용!Q1219</f>
        <v>chaerin@miraeasset.com</v>
      </c>
      <c r="AA1222" s="56" t="str">
        <f>작성용!AJ1219</f>
        <v>회계반영</v>
      </c>
      <c r="AB1222" s="56">
        <f>작성용!AB1219</f>
        <v>0</v>
      </c>
    </row>
    <row r="1223" spans="1:28" s="12" customFormat="1" ht="16.5" customHeight="1" x14ac:dyDescent="0.3">
      <c r="A1223" s="54">
        <f>작성용!AL1220</f>
        <v>1219</v>
      </c>
      <c r="B1223" s="55" t="str">
        <f>작성용!AI1220</f>
        <v>-</v>
      </c>
      <c r="C1223" s="56" t="str">
        <f>작성용!AK1220</f>
        <v>개별종목</v>
      </c>
      <c r="D1223" s="57">
        <f>작성용!T1220</f>
        <v>45587</v>
      </c>
      <c r="E1223" s="58" t="str">
        <f>작성용!B1220</f>
        <v>에너지인프라자산운용</v>
      </c>
      <c r="F1223" s="58" t="str">
        <f>작성용!C1220</f>
        <v>재평가</v>
      </c>
      <c r="G1223" s="58" t="str">
        <f>작성용!D1220</f>
        <v>비트센싱</v>
      </c>
      <c r="H1223" s="59">
        <f>작성용!E1220</f>
        <v>1101116630671</v>
      </c>
      <c r="I1223" s="58" t="str">
        <f>작성용!F1220</f>
        <v>D02</v>
      </c>
      <c r="J1223" s="58">
        <f>작성용!G1220</f>
        <v>77</v>
      </c>
      <c r="K1223" s="58" t="str">
        <f>작성용!H1220</f>
        <v>-</v>
      </c>
      <c r="L1223" s="58" t="str">
        <f>작성용!N1220</f>
        <v>미정</v>
      </c>
      <c r="M1223" s="57" t="str">
        <f>작성용!U1220</f>
        <v>2024.12.31</v>
      </c>
      <c r="N1223" s="57">
        <f>작성용!V1220</f>
        <v>45646</v>
      </c>
      <c r="O1223" s="57">
        <f>작성용!W1220</f>
        <v>45668</v>
      </c>
      <c r="P1223" s="57" t="str">
        <f>작성용!X1220</f>
        <v>-</v>
      </c>
      <c r="Q1223" s="58" t="str">
        <f>작성용!AD1220</f>
        <v>유재호</v>
      </c>
      <c r="R1223" s="60">
        <f>작성용!AE1220</f>
        <v>0</v>
      </c>
      <c r="S1223" s="58" t="str">
        <f>작성용!AF1220</f>
        <v>유재호</v>
      </c>
      <c r="T1223" s="61" t="str">
        <f>작성용!AG1220</f>
        <v>김수현</v>
      </c>
      <c r="U1223" s="61" t="str">
        <f>작성용!AH1220</f>
        <v>김수현</v>
      </c>
      <c r="V1223" s="56">
        <f>작성용!AA1220</f>
        <v>202412</v>
      </c>
      <c r="W1223" s="58" t="str">
        <f>작성용!AC1220</f>
        <v>[Y]금융기관</v>
      </c>
      <c r="X1223" s="58" t="str">
        <f>작성용!O1220</f>
        <v>홍채린매니저</v>
      </c>
      <c r="Y1223" s="58" t="str">
        <f>작성용!P1220</f>
        <v>02-3775-9515, 010-2896-5400</v>
      </c>
      <c r="Z1223" s="58" t="str">
        <f>작성용!Q1220</f>
        <v>chaerin@miraeasset.com</v>
      </c>
      <c r="AA1223" s="56" t="str">
        <f>작성용!AJ1220</f>
        <v>회계반영</v>
      </c>
      <c r="AB1223" s="56">
        <f>작성용!AB1220</f>
        <v>0</v>
      </c>
    </row>
    <row r="1224" spans="1:28" s="12" customFormat="1" ht="16.5" customHeight="1" x14ac:dyDescent="0.3">
      <c r="A1224" s="54">
        <f>작성용!AL1221</f>
        <v>1220</v>
      </c>
      <c r="B1224" s="55" t="str">
        <f>작성용!AI1221</f>
        <v>-</v>
      </c>
      <c r="C1224" s="56" t="str">
        <f>작성용!AK1221</f>
        <v>개별종목</v>
      </c>
      <c r="D1224" s="57">
        <f>작성용!T1221</f>
        <v>45587</v>
      </c>
      <c r="E1224" s="58" t="str">
        <f>작성용!B1221</f>
        <v>에너지인프라자산운용</v>
      </c>
      <c r="F1224" s="58" t="str">
        <f>작성용!C1221</f>
        <v>재평가</v>
      </c>
      <c r="G1224" s="58" t="str">
        <f>작성용!D1221</f>
        <v>노타</v>
      </c>
      <c r="H1224" s="59">
        <f>작성용!E1221</f>
        <v>1601110397409</v>
      </c>
      <c r="I1224" s="58" t="str">
        <f>작성용!F1221</f>
        <v>A07</v>
      </c>
      <c r="J1224" s="58">
        <f>작성용!G1221</f>
        <v>771</v>
      </c>
      <c r="K1224" s="58" t="str">
        <f>작성용!H1221</f>
        <v>-</v>
      </c>
      <c r="L1224" s="58" t="str">
        <f>작성용!N1221</f>
        <v>미정</v>
      </c>
      <c r="M1224" s="57" t="str">
        <f>작성용!U1221</f>
        <v>2024.12.31</v>
      </c>
      <c r="N1224" s="57">
        <f>작성용!V1221</f>
        <v>45646</v>
      </c>
      <c r="O1224" s="57">
        <f>작성용!W1221</f>
        <v>45668</v>
      </c>
      <c r="P1224" s="57" t="str">
        <f>작성용!X1221</f>
        <v>-</v>
      </c>
      <c r="Q1224" s="58" t="str">
        <f>작성용!AD1221</f>
        <v>채동우</v>
      </c>
      <c r="R1224" s="60">
        <f>작성용!AE1221</f>
        <v>0</v>
      </c>
      <c r="S1224" s="58" t="str">
        <f>작성용!AF1221</f>
        <v>채동우</v>
      </c>
      <c r="T1224" s="61" t="str">
        <f>작성용!AG1221</f>
        <v>김수현</v>
      </c>
      <c r="U1224" s="61" t="str">
        <f>작성용!AH1221</f>
        <v>김수현</v>
      </c>
      <c r="V1224" s="56">
        <f>작성용!AA1221</f>
        <v>202412</v>
      </c>
      <c r="W1224" s="58" t="str">
        <f>작성용!AC1221</f>
        <v>[Y]금융기관</v>
      </c>
      <c r="X1224" s="58" t="str">
        <f>작성용!O1221</f>
        <v>홍채린매니저</v>
      </c>
      <c r="Y1224" s="58" t="str">
        <f>작성용!P1221</f>
        <v>02-3775-9515, 010-2896-5400</v>
      </c>
      <c r="Z1224" s="58" t="str">
        <f>작성용!Q1221</f>
        <v>chaerin@miraeasset.com</v>
      </c>
      <c r="AA1224" s="56" t="str">
        <f>작성용!AJ1221</f>
        <v>회계반영</v>
      </c>
      <c r="AB1224" s="56">
        <f>작성용!AB1221</f>
        <v>0</v>
      </c>
    </row>
    <row r="1225" spans="1:28" s="12" customFormat="1" ht="16.5" customHeight="1" x14ac:dyDescent="0.3">
      <c r="A1225" s="54">
        <f>작성용!AL1222</f>
        <v>1221</v>
      </c>
      <c r="B1225" s="55" t="str">
        <f>작성용!AI1222</f>
        <v>-</v>
      </c>
      <c r="C1225" s="56" t="str">
        <f>작성용!AK1222</f>
        <v>개별종목</v>
      </c>
      <c r="D1225" s="57">
        <f>작성용!T1222</f>
        <v>45587</v>
      </c>
      <c r="E1225" s="58" t="str">
        <f>작성용!B1222</f>
        <v>에너지인프라자산운용</v>
      </c>
      <c r="F1225" s="58" t="str">
        <f>작성용!C1222</f>
        <v>신규</v>
      </c>
      <c r="G1225" s="58" t="str">
        <f>작성용!D1222</f>
        <v>마그나e-신산업펀드</v>
      </c>
      <c r="H1225" s="59" t="str">
        <f>작성용!E1222</f>
        <v>KBP2024120012</v>
      </c>
      <c r="I1225" s="58" t="str">
        <f>작성용!F1222</f>
        <v>B01</v>
      </c>
      <c r="J1225" s="58">
        <f>작성용!G1222</f>
        <v>0</v>
      </c>
      <c r="K1225" s="58" t="str">
        <f>작성용!H1222</f>
        <v>-</v>
      </c>
      <c r="L1225" s="58" t="str">
        <f>작성용!N1222</f>
        <v>미정</v>
      </c>
      <c r="M1225" s="57" t="str">
        <f>작성용!U1222</f>
        <v>2024.12.31</v>
      </c>
      <c r="N1225" s="57">
        <f>작성용!V1222</f>
        <v>45646</v>
      </c>
      <c r="O1225" s="57">
        <f>작성용!W1222</f>
        <v>45668</v>
      </c>
      <c r="P1225" s="57" t="str">
        <f>작성용!X1222</f>
        <v>-</v>
      </c>
      <c r="Q1225" s="58" t="str">
        <f>작성용!AD1222</f>
        <v>최수민</v>
      </c>
      <c r="R1225" s="60">
        <f>작성용!AE1222</f>
        <v>1</v>
      </c>
      <c r="S1225" s="58" t="str">
        <f>작성용!AF1222</f>
        <v>신규</v>
      </c>
      <c r="T1225" s="61" t="str">
        <f>작성용!AG1222</f>
        <v>김수현</v>
      </c>
      <c r="U1225" s="61" t="str">
        <f>작성용!AH1222</f>
        <v>김수현</v>
      </c>
      <c r="V1225" s="56">
        <f>작성용!AA1222</f>
        <v>202412</v>
      </c>
      <c r="W1225" s="58" t="str">
        <f>작성용!AC1222</f>
        <v>[Y]금융기관</v>
      </c>
      <c r="X1225" s="58" t="str">
        <f>작성용!O1222</f>
        <v>홍채린매니저</v>
      </c>
      <c r="Y1225" s="58" t="str">
        <f>작성용!P1222</f>
        <v>02-3775-9515, 010-2896-5400</v>
      </c>
      <c r="Z1225" s="58" t="str">
        <f>작성용!Q1222</f>
        <v>chaerin@miraeasset.com</v>
      </c>
      <c r="AA1225" s="56" t="str">
        <f>작성용!AJ1222</f>
        <v>회계반영</v>
      </c>
      <c r="AB1225" s="56">
        <f>작성용!AB1222</f>
        <v>0</v>
      </c>
    </row>
    <row r="1226" spans="1:28" s="12" customFormat="1" ht="16.5" customHeight="1" x14ac:dyDescent="0.3">
      <c r="A1226" s="54">
        <f>작성용!AL1223</f>
        <v>1222</v>
      </c>
      <c r="B1226" s="55" t="str">
        <f>작성용!AI1223</f>
        <v>-</v>
      </c>
      <c r="C1226" s="56" t="str">
        <f>작성용!AK1223</f>
        <v>개별종목</v>
      </c>
      <c r="D1226" s="57">
        <f>작성용!T1223</f>
        <v>45587</v>
      </c>
      <c r="E1226" s="58" t="str">
        <f>작성용!B1223</f>
        <v>에너지인프라자산운용</v>
      </c>
      <c r="F1226" s="58" t="str">
        <f>작성용!C1223</f>
        <v>신규</v>
      </c>
      <c r="G1226" s="58" t="str">
        <f>작성용!D1223</f>
        <v>오컴퍼니</v>
      </c>
      <c r="H1226" s="59">
        <f>작성용!E1223</f>
        <v>1101116628915</v>
      </c>
      <c r="I1226" s="58" t="str">
        <f>작성용!F1223</f>
        <v>A07</v>
      </c>
      <c r="J1226" s="58">
        <f>작성용!G1223</f>
        <v>77</v>
      </c>
      <c r="K1226" s="58" t="str">
        <f>작성용!H1223</f>
        <v>-</v>
      </c>
      <c r="L1226" s="58" t="str">
        <f>작성용!N1223</f>
        <v>미정</v>
      </c>
      <c r="M1226" s="57" t="str">
        <f>작성용!U1223</f>
        <v>2024.12.31</v>
      </c>
      <c r="N1226" s="57">
        <f>작성용!V1223</f>
        <v>45646</v>
      </c>
      <c r="O1226" s="57">
        <f>작성용!W1223</f>
        <v>45668</v>
      </c>
      <c r="P1226" s="57" t="str">
        <f>작성용!X1223</f>
        <v>-</v>
      </c>
      <c r="Q1226" s="58" t="str">
        <f>작성용!AD1223</f>
        <v>이진주</v>
      </c>
      <c r="R1226" s="60">
        <f>작성용!AE1223</f>
        <v>1</v>
      </c>
      <c r="S1226" s="58" t="str">
        <f>작성용!AF1223</f>
        <v>신규</v>
      </c>
      <c r="T1226" s="61" t="str">
        <f>작성용!AG1223</f>
        <v>김수현</v>
      </c>
      <c r="U1226" s="61" t="str">
        <f>작성용!AH1223</f>
        <v>김수현</v>
      </c>
      <c r="V1226" s="56">
        <f>작성용!AA1223</f>
        <v>202412</v>
      </c>
      <c r="W1226" s="58" t="str">
        <f>작성용!AC1223</f>
        <v>[Y]금융기관</v>
      </c>
      <c r="X1226" s="58" t="str">
        <f>작성용!O1223</f>
        <v>홍채린매니저</v>
      </c>
      <c r="Y1226" s="58" t="str">
        <f>작성용!P1223</f>
        <v>02-3775-9515, 010-2896-5400</v>
      </c>
      <c r="Z1226" s="58" t="str">
        <f>작성용!Q1223</f>
        <v>chaerin@miraeasset.com</v>
      </c>
      <c r="AA1226" s="56" t="str">
        <f>작성용!AJ1223</f>
        <v>회계반영</v>
      </c>
      <c r="AB1226" s="56">
        <f>작성용!AB1223</f>
        <v>0</v>
      </c>
    </row>
    <row r="1227" spans="1:28" s="12" customFormat="1" ht="16.5" customHeight="1" x14ac:dyDescent="0.3">
      <c r="A1227" s="54">
        <f>작성용!AL1224</f>
        <v>1223</v>
      </c>
      <c r="B1227" s="55" t="str">
        <f>작성용!AI1224</f>
        <v>-</v>
      </c>
      <c r="C1227" s="56" t="str">
        <f>작성용!AK1224</f>
        <v>개별종목</v>
      </c>
      <c r="D1227" s="57">
        <f>작성용!T1224</f>
        <v>45587</v>
      </c>
      <c r="E1227" s="58" t="str">
        <f>작성용!B1224</f>
        <v>에너지인프라자산운용</v>
      </c>
      <c r="F1227" s="58" t="str">
        <f>작성용!C1224</f>
        <v>신규</v>
      </c>
      <c r="G1227" s="58" t="str">
        <f>작성용!D1224</f>
        <v>딥스마텍</v>
      </c>
      <c r="H1227" s="59">
        <f>작성용!E1224</f>
        <v>1101118397493</v>
      </c>
      <c r="I1227" s="58" t="str">
        <f>작성용!F1224</f>
        <v>A07</v>
      </c>
      <c r="J1227" s="58">
        <f>작성용!G1224</f>
        <v>77</v>
      </c>
      <c r="K1227" s="58" t="str">
        <f>작성용!H1224</f>
        <v>-</v>
      </c>
      <c r="L1227" s="58" t="str">
        <f>작성용!N1224</f>
        <v>미정</v>
      </c>
      <c r="M1227" s="57" t="str">
        <f>작성용!U1224</f>
        <v>2024.12.31</v>
      </c>
      <c r="N1227" s="57">
        <f>작성용!V1224</f>
        <v>45646</v>
      </c>
      <c r="O1227" s="57">
        <f>작성용!W1224</f>
        <v>45668</v>
      </c>
      <c r="P1227" s="57" t="str">
        <f>작성용!X1224</f>
        <v>-</v>
      </c>
      <c r="Q1227" s="58" t="str">
        <f>작성용!AD1224</f>
        <v>윤광일</v>
      </c>
      <c r="R1227" s="60">
        <f>작성용!AE1224</f>
        <v>1</v>
      </c>
      <c r="S1227" s="58" t="str">
        <f>작성용!AF1224</f>
        <v>윤광일</v>
      </c>
      <c r="T1227" s="61" t="str">
        <f>작성용!AG1224</f>
        <v>김수현</v>
      </c>
      <c r="U1227" s="61" t="str">
        <f>작성용!AH1224</f>
        <v>김수현</v>
      </c>
      <c r="V1227" s="56">
        <f>작성용!AA1224</f>
        <v>202412</v>
      </c>
      <c r="W1227" s="58" t="str">
        <f>작성용!AC1224</f>
        <v>[Y]금융기관</v>
      </c>
      <c r="X1227" s="58" t="str">
        <f>작성용!O1224</f>
        <v>홍채린매니저</v>
      </c>
      <c r="Y1227" s="58" t="str">
        <f>작성용!P1224</f>
        <v>02-3775-9515, 010-2896-5400</v>
      </c>
      <c r="Z1227" s="58" t="str">
        <f>작성용!Q1224</f>
        <v>chaerin@miraeasset.com</v>
      </c>
      <c r="AA1227" s="56" t="str">
        <f>작성용!AJ1224</f>
        <v>회계반영</v>
      </c>
      <c r="AB1227" s="56">
        <f>작성용!AB1224</f>
        <v>0</v>
      </c>
    </row>
    <row r="1228" spans="1:28" s="12" customFormat="1" ht="16.5" customHeight="1" x14ac:dyDescent="0.3">
      <c r="A1228" s="54">
        <f>작성용!AL1225</f>
        <v>1224</v>
      </c>
      <c r="B1228" s="55" t="str">
        <f>작성용!AI1225</f>
        <v>-</v>
      </c>
      <c r="C1228" s="56" t="str">
        <f>작성용!AK1225</f>
        <v>개별종목</v>
      </c>
      <c r="D1228" s="57">
        <f>작성용!T1225</f>
        <v>45587</v>
      </c>
      <c r="E1228" s="58" t="str">
        <f>작성용!B1225</f>
        <v>에너지인프라자산운용</v>
      </c>
      <c r="F1228" s="58" t="str">
        <f>작성용!C1225</f>
        <v>재평가</v>
      </c>
      <c r="G1228" s="58" t="str">
        <f>작성용!D1225</f>
        <v>송현e-신산업펀드</v>
      </c>
      <c r="H1228" s="59" t="str">
        <f>작성용!E1225</f>
        <v>KBP2019120018</v>
      </c>
      <c r="I1228" s="58" t="str">
        <f>작성용!F1225</f>
        <v>B01</v>
      </c>
      <c r="J1228" s="58">
        <f>작성용!G1225</f>
        <v>0</v>
      </c>
      <c r="K1228" s="58" t="str">
        <f>작성용!H1225</f>
        <v>-</v>
      </c>
      <c r="L1228" s="58" t="str">
        <f>작성용!N1225</f>
        <v>미정</v>
      </c>
      <c r="M1228" s="57" t="str">
        <f>작성용!U1225</f>
        <v>2024.12.31</v>
      </c>
      <c r="N1228" s="57">
        <f>작성용!V1225</f>
        <v>45646</v>
      </c>
      <c r="O1228" s="57">
        <f>작성용!W1225</f>
        <v>45668</v>
      </c>
      <c r="P1228" s="57" t="str">
        <f>작성용!X1225</f>
        <v>-</v>
      </c>
      <c r="Q1228" s="58" t="str">
        <f>작성용!AD1225</f>
        <v>원정우</v>
      </c>
      <c r="R1228" s="60">
        <f>작성용!AE1225</f>
        <v>1</v>
      </c>
      <c r="S1228" s="58" t="str">
        <f>작성용!AF1225</f>
        <v>김민지</v>
      </c>
      <c r="T1228" s="61" t="str">
        <f>작성용!AG1225</f>
        <v>김수현</v>
      </c>
      <c r="U1228" s="61" t="str">
        <f>작성용!AH1225</f>
        <v>김수현</v>
      </c>
      <c r="V1228" s="56">
        <f>작성용!AA1225</f>
        <v>202412</v>
      </c>
      <c r="W1228" s="58" t="str">
        <f>작성용!AC1225</f>
        <v>[Y]금융기관</v>
      </c>
      <c r="X1228" s="58" t="str">
        <f>작성용!O1225</f>
        <v>홍채린매니저</v>
      </c>
      <c r="Y1228" s="58" t="str">
        <f>작성용!P1225</f>
        <v>02-3775-9515, 010-2896-5400</v>
      </c>
      <c r="Z1228" s="58" t="str">
        <f>작성용!Q1225</f>
        <v>chaerin@miraeasset.com</v>
      </c>
      <c r="AA1228" s="56" t="str">
        <f>작성용!AJ1225</f>
        <v>회계반영</v>
      </c>
      <c r="AB1228" s="56">
        <f>작성용!AB1225</f>
        <v>0</v>
      </c>
    </row>
    <row r="1229" spans="1:28" s="12" customFormat="1" ht="16.5" customHeight="1" x14ac:dyDescent="0.3">
      <c r="A1229" s="54">
        <f>작성용!AL1226</f>
        <v>1225</v>
      </c>
      <c r="B1229" s="55" t="str">
        <f>작성용!AI1226</f>
        <v>-</v>
      </c>
      <c r="C1229" s="56" t="str">
        <f>작성용!AK1226</f>
        <v>개별종목</v>
      </c>
      <c r="D1229" s="57">
        <f>작성용!T1226</f>
        <v>45587</v>
      </c>
      <c r="E1229" s="58" t="str">
        <f>작성용!B1226</f>
        <v>에너지인프라자산운용</v>
      </c>
      <c r="F1229" s="58" t="str">
        <f>작성용!C1226</f>
        <v>신규</v>
      </c>
      <c r="G1229" s="58" t="str">
        <f>작성용!D1226</f>
        <v>뷰온</v>
      </c>
      <c r="H1229" s="59">
        <f>작성용!E1226</f>
        <v>1341110497855</v>
      </c>
      <c r="I1229" s="58" t="str">
        <f>작성용!F1226</f>
        <v>A07</v>
      </c>
      <c r="J1229" s="58">
        <f>작성용!G1226</f>
        <v>77</v>
      </c>
      <c r="K1229" s="58" t="str">
        <f>작성용!H1226</f>
        <v>-</v>
      </c>
      <c r="L1229" s="58" t="str">
        <f>작성용!N1226</f>
        <v>미정</v>
      </c>
      <c r="M1229" s="57" t="str">
        <f>작성용!U1226</f>
        <v>2024.12.31</v>
      </c>
      <c r="N1229" s="57">
        <f>작성용!V1226</f>
        <v>45646</v>
      </c>
      <c r="O1229" s="57">
        <f>작성용!W1226</f>
        <v>45668</v>
      </c>
      <c r="P1229" s="57" t="str">
        <f>작성용!X1226</f>
        <v>-</v>
      </c>
      <c r="Q1229" s="58" t="str">
        <f>작성용!AD1226</f>
        <v>채동우</v>
      </c>
      <c r="R1229" s="60">
        <f>작성용!AE1226</f>
        <v>1</v>
      </c>
      <c r="S1229" s="58" t="str">
        <f>작성용!AF1226</f>
        <v>채동우</v>
      </c>
      <c r="T1229" s="61" t="str">
        <f>작성용!AG1226</f>
        <v>김수현</v>
      </c>
      <c r="U1229" s="61" t="str">
        <f>작성용!AH1226</f>
        <v>김수현</v>
      </c>
      <c r="V1229" s="56">
        <f>작성용!AA1226</f>
        <v>202412</v>
      </c>
      <c r="W1229" s="58" t="str">
        <f>작성용!AC1226</f>
        <v>[Y]금융기관</v>
      </c>
      <c r="X1229" s="58" t="str">
        <f>작성용!O1226</f>
        <v>홍채린매니저</v>
      </c>
      <c r="Y1229" s="58" t="str">
        <f>작성용!P1226</f>
        <v>02-3775-9515, 010-2896-5400</v>
      </c>
      <c r="Z1229" s="58" t="str">
        <f>작성용!Q1226</f>
        <v>chaerin@miraeasset.com</v>
      </c>
      <c r="AA1229" s="56" t="str">
        <f>작성용!AJ1226</f>
        <v>회계반영</v>
      </c>
      <c r="AB1229" s="56">
        <f>작성용!AB1226</f>
        <v>0</v>
      </c>
    </row>
    <row r="1230" spans="1:28" s="12" customFormat="1" ht="16.5" customHeight="1" x14ac:dyDescent="0.3">
      <c r="A1230" s="54">
        <f>작성용!AL1227</f>
        <v>1226</v>
      </c>
      <c r="B1230" s="55" t="str">
        <f>작성용!AI1227</f>
        <v>-</v>
      </c>
      <c r="C1230" s="56" t="str">
        <f>작성용!AK1227</f>
        <v>개별종목</v>
      </c>
      <c r="D1230" s="57">
        <f>작성용!T1227</f>
        <v>45587</v>
      </c>
      <c r="E1230" s="58" t="str">
        <f>작성용!B1227</f>
        <v>에너지인프라자산운용</v>
      </c>
      <c r="F1230" s="58" t="str">
        <f>작성용!C1227</f>
        <v>신규</v>
      </c>
      <c r="G1230" s="58" t="str">
        <f>작성용!D1227</f>
        <v>쏘카</v>
      </c>
      <c r="H1230" s="59">
        <f>작성용!E1227</f>
        <v>2201110087049</v>
      </c>
      <c r="I1230" s="58" t="str">
        <f>작성용!F1227</f>
        <v>A05</v>
      </c>
      <c r="J1230" s="58">
        <f>작성용!G1227</f>
        <v>77</v>
      </c>
      <c r="K1230" s="58" t="str">
        <f>작성용!H1227</f>
        <v>-</v>
      </c>
      <c r="L1230" s="58" t="str">
        <f>작성용!N1227</f>
        <v>미정</v>
      </c>
      <c r="M1230" s="57" t="str">
        <f>작성용!U1227</f>
        <v>2024.12.31</v>
      </c>
      <c r="N1230" s="57">
        <f>작성용!V1227</f>
        <v>45646</v>
      </c>
      <c r="O1230" s="57">
        <f>작성용!W1227</f>
        <v>45668</v>
      </c>
      <c r="P1230" s="57" t="str">
        <f>작성용!X1227</f>
        <v>-</v>
      </c>
      <c r="Q1230" s="58" t="str">
        <f>작성용!AD1227</f>
        <v>상장</v>
      </c>
      <c r="R1230" s="60">
        <f>작성용!AE1227</f>
        <v>0</v>
      </c>
      <c r="S1230" s="58" t="str">
        <f>작성용!AF1227</f>
        <v>상장</v>
      </c>
      <c r="T1230" s="61" t="str">
        <f>작성용!AG1227</f>
        <v>김수현</v>
      </c>
      <c r="U1230" s="61" t="str">
        <f>작성용!AH1227</f>
        <v>김수현</v>
      </c>
      <c r="V1230" s="56">
        <f>작성용!AA1227</f>
        <v>202412</v>
      </c>
      <c r="W1230" s="58" t="str">
        <f>작성용!AC1227</f>
        <v>[Y]금융기관</v>
      </c>
      <c r="X1230" s="58" t="str">
        <f>작성용!O1227</f>
        <v>홍채린매니저</v>
      </c>
      <c r="Y1230" s="58" t="str">
        <f>작성용!P1227</f>
        <v>02-3775-9515, 010-2896-5400</v>
      </c>
      <c r="Z1230" s="58" t="str">
        <f>작성용!Q1227</f>
        <v>chaerin@miraeasset.com</v>
      </c>
      <c r="AA1230" s="56" t="str">
        <f>작성용!AJ1227</f>
        <v>회계반영</v>
      </c>
      <c r="AB1230" s="56">
        <f>작성용!AB1227</f>
        <v>0</v>
      </c>
    </row>
    <row r="1231" spans="1:28" s="12" customFormat="1" ht="16.5" customHeight="1" x14ac:dyDescent="0.3">
      <c r="A1231" s="54">
        <f>작성용!AL1228</f>
        <v>1227</v>
      </c>
      <c r="B1231" s="55" t="str">
        <f>작성용!AI1228</f>
        <v>-</v>
      </c>
      <c r="C1231" s="56" t="str">
        <f>작성용!AK1228</f>
        <v>개별종목</v>
      </c>
      <c r="D1231" s="57">
        <f>작성용!T1228</f>
        <v>45587</v>
      </c>
      <c r="E1231" s="58" t="str">
        <f>작성용!B1228</f>
        <v>에너지인프라자산운용</v>
      </c>
      <c r="F1231" s="58" t="str">
        <f>작성용!C1228</f>
        <v>신규</v>
      </c>
      <c r="G1231" s="58" t="str">
        <f>작성용!D1228</f>
        <v>트리노테크놀로지</v>
      </c>
      <c r="H1231" s="59">
        <f>작성용!E1228</f>
        <v>1341110169397</v>
      </c>
      <c r="I1231" s="58" t="str">
        <f>작성용!F1228</f>
        <v>D03</v>
      </c>
      <c r="J1231" s="58">
        <f>작성용!G1228</f>
        <v>77</v>
      </c>
      <c r="K1231" s="58" t="str">
        <f>작성용!H1228</f>
        <v>-</v>
      </c>
      <c r="L1231" s="58" t="str">
        <f>작성용!N1228</f>
        <v>미정</v>
      </c>
      <c r="M1231" s="57" t="str">
        <f>작성용!U1228</f>
        <v>2024.12.31</v>
      </c>
      <c r="N1231" s="57">
        <f>작성용!V1228</f>
        <v>45646</v>
      </c>
      <c r="O1231" s="57">
        <f>작성용!W1228</f>
        <v>45668</v>
      </c>
      <c r="P1231" s="57" t="str">
        <f>작성용!X1228</f>
        <v>-</v>
      </c>
      <c r="Q1231" s="58" t="str">
        <f>작성용!AD1228</f>
        <v>원정우</v>
      </c>
      <c r="R1231" s="60">
        <f>작성용!AE1228</f>
        <v>1</v>
      </c>
      <c r="S1231" s="58" t="str">
        <f>작성용!AF1228</f>
        <v>김혜지</v>
      </c>
      <c r="T1231" s="61" t="str">
        <f>작성용!AG1228</f>
        <v>김수현</v>
      </c>
      <c r="U1231" s="61" t="str">
        <f>작성용!AH1228</f>
        <v>김수현</v>
      </c>
      <c r="V1231" s="56">
        <f>작성용!AA1228</f>
        <v>202412</v>
      </c>
      <c r="W1231" s="58" t="str">
        <f>작성용!AC1228</f>
        <v>[Y]금융기관</v>
      </c>
      <c r="X1231" s="58" t="str">
        <f>작성용!O1228</f>
        <v>홍채린매니저</v>
      </c>
      <c r="Y1231" s="58" t="str">
        <f>작성용!P1228</f>
        <v>02-3775-9515, 010-2896-5400</v>
      </c>
      <c r="Z1231" s="58" t="str">
        <f>작성용!Q1228</f>
        <v>chaerin@miraeasset.com</v>
      </c>
      <c r="AA1231" s="56" t="str">
        <f>작성용!AJ1228</f>
        <v>회계반영</v>
      </c>
      <c r="AB1231" s="56">
        <f>작성용!AB1228</f>
        <v>0</v>
      </c>
    </row>
    <row r="1232" spans="1:28" s="12" customFormat="1" ht="16.5" customHeight="1" x14ac:dyDescent="0.3">
      <c r="A1232" s="54">
        <f>작성용!AL1229</f>
        <v>1228</v>
      </c>
      <c r="B1232" s="55" t="str">
        <f>작성용!AI1229</f>
        <v>-</v>
      </c>
      <c r="C1232" s="56" t="str">
        <f>작성용!AK1229</f>
        <v>개별종목</v>
      </c>
      <c r="D1232" s="57">
        <f>작성용!T1229</f>
        <v>45587</v>
      </c>
      <c r="E1232" s="58" t="str">
        <f>작성용!B1229</f>
        <v>에너지인프라자산운용</v>
      </c>
      <c r="F1232" s="58" t="str">
        <f>작성용!C1229</f>
        <v>신규</v>
      </c>
      <c r="G1232" s="58" t="str">
        <f>작성용!D1229</f>
        <v>인포웍스</v>
      </c>
      <c r="H1232" s="59">
        <f>작성용!E1229</f>
        <v>1101115363091</v>
      </c>
      <c r="I1232" s="58" t="str">
        <f>작성용!F1229</f>
        <v>A07</v>
      </c>
      <c r="J1232" s="58">
        <f>작성용!G1229</f>
        <v>77</v>
      </c>
      <c r="K1232" s="58" t="str">
        <f>작성용!H1229</f>
        <v>-</v>
      </c>
      <c r="L1232" s="58" t="str">
        <f>작성용!N1229</f>
        <v>미정</v>
      </c>
      <c r="M1232" s="57" t="str">
        <f>작성용!U1229</f>
        <v>2024.12.31</v>
      </c>
      <c r="N1232" s="57">
        <f>작성용!V1229</f>
        <v>45646</v>
      </c>
      <c r="O1232" s="57">
        <f>작성용!W1229</f>
        <v>45668</v>
      </c>
      <c r="P1232" s="57" t="str">
        <f>작성용!X1229</f>
        <v>-</v>
      </c>
      <c r="Q1232" s="58" t="str">
        <f>작성용!AD1229</f>
        <v>변혜진</v>
      </c>
      <c r="R1232" s="60">
        <f>작성용!AE1229</f>
        <v>1</v>
      </c>
      <c r="S1232" s="58" t="str">
        <f>작성용!AF1229</f>
        <v>신규</v>
      </c>
      <c r="T1232" s="61" t="str">
        <f>작성용!AG1229</f>
        <v>김수현</v>
      </c>
      <c r="U1232" s="61" t="str">
        <f>작성용!AH1229</f>
        <v>김수현</v>
      </c>
      <c r="V1232" s="56">
        <f>작성용!AA1229</f>
        <v>202412</v>
      </c>
      <c r="W1232" s="58" t="str">
        <f>작성용!AC1229</f>
        <v>[Y]금융기관</v>
      </c>
      <c r="X1232" s="58" t="str">
        <f>작성용!O1229</f>
        <v>홍채린매니저</v>
      </c>
      <c r="Y1232" s="58" t="str">
        <f>작성용!P1229</f>
        <v>02-3775-9515, 010-2896-5400</v>
      </c>
      <c r="Z1232" s="58" t="str">
        <f>작성용!Q1229</f>
        <v>chaerin@miraeasset.com</v>
      </c>
      <c r="AA1232" s="56" t="str">
        <f>작성용!AJ1229</f>
        <v>회계반영</v>
      </c>
      <c r="AB1232" s="56">
        <f>작성용!AB1229</f>
        <v>0</v>
      </c>
    </row>
    <row r="1233" spans="1:28" s="12" customFormat="1" ht="16.5" customHeight="1" x14ac:dyDescent="0.3">
      <c r="A1233" s="54">
        <f>작성용!AL1230</f>
        <v>1229</v>
      </c>
      <c r="B1233" s="55" t="str">
        <f>작성용!AI1230</f>
        <v>-</v>
      </c>
      <c r="C1233" s="56" t="str">
        <f>작성용!AK1230</f>
        <v>개별종목</v>
      </c>
      <c r="D1233" s="57">
        <f>작성용!T1230</f>
        <v>45587</v>
      </c>
      <c r="E1233" s="58" t="str">
        <f>작성용!B1230</f>
        <v>에너지인프라자산운용</v>
      </c>
      <c r="F1233" s="58" t="str">
        <f>작성용!C1230</f>
        <v>신규</v>
      </c>
      <c r="G1233" s="58" t="str">
        <f>작성용!D1230</f>
        <v>BSK10호E-신산업투자조합</v>
      </c>
      <c r="H1233" s="59" t="str">
        <f>작성용!E1230</f>
        <v>KBP2024120013</v>
      </c>
      <c r="I1233" s="58" t="str">
        <f>작성용!F1230</f>
        <v>B01</v>
      </c>
      <c r="J1233" s="58">
        <f>작성용!G1230</f>
        <v>0</v>
      </c>
      <c r="K1233" s="58" t="str">
        <f>작성용!H1230</f>
        <v>-</v>
      </c>
      <c r="L1233" s="58" t="str">
        <f>작성용!N1230</f>
        <v>미정</v>
      </c>
      <c r="M1233" s="57" t="str">
        <f>작성용!U1230</f>
        <v>2024.12.31</v>
      </c>
      <c r="N1233" s="57">
        <f>작성용!V1230</f>
        <v>45646</v>
      </c>
      <c r="O1233" s="57">
        <f>작성용!W1230</f>
        <v>45668</v>
      </c>
      <c r="P1233" s="57" t="str">
        <f>작성용!X1230</f>
        <v>-</v>
      </c>
      <c r="Q1233" s="58" t="str">
        <f>작성용!AD1230</f>
        <v>심태진</v>
      </c>
      <c r="R1233" s="60">
        <f>작성용!AE1230</f>
        <v>1</v>
      </c>
      <c r="S1233" s="58" t="str">
        <f>작성용!AF1230</f>
        <v>신규</v>
      </c>
      <c r="T1233" s="61" t="str">
        <f>작성용!AG1230</f>
        <v>김수현</v>
      </c>
      <c r="U1233" s="61" t="str">
        <f>작성용!AH1230</f>
        <v>김수현</v>
      </c>
      <c r="V1233" s="56">
        <f>작성용!AA1230</f>
        <v>202412</v>
      </c>
      <c r="W1233" s="58" t="str">
        <f>작성용!AC1230</f>
        <v>[Y]금융기관</v>
      </c>
      <c r="X1233" s="58" t="str">
        <f>작성용!O1230</f>
        <v>홍채린매니저</v>
      </c>
      <c r="Y1233" s="58" t="str">
        <f>작성용!P1230</f>
        <v>02-3775-9515, 010-2896-5400</v>
      </c>
      <c r="Z1233" s="58" t="str">
        <f>작성용!Q1230</f>
        <v>chaerin@miraeasset.com</v>
      </c>
      <c r="AA1233" s="56" t="str">
        <f>작성용!AJ1230</f>
        <v>회계반영</v>
      </c>
      <c r="AB1233" s="56">
        <f>작성용!AB1230</f>
        <v>0</v>
      </c>
    </row>
    <row r="1234" spans="1:28" s="12" customFormat="1" ht="16.5" customHeight="1" x14ac:dyDescent="0.3">
      <c r="A1234" s="54">
        <f>작성용!AL1231</f>
        <v>1230</v>
      </c>
      <c r="B1234" s="55" t="str">
        <f>작성용!AI1231</f>
        <v>-</v>
      </c>
      <c r="C1234" s="56" t="str">
        <f>작성용!AK1231</f>
        <v>개별종목</v>
      </c>
      <c r="D1234" s="57">
        <f>작성용!T1231</f>
        <v>45587</v>
      </c>
      <c r="E1234" s="58" t="str">
        <f>작성용!B1231</f>
        <v>에너지인프라자산운용</v>
      </c>
      <c r="F1234" s="58" t="str">
        <f>작성용!C1231</f>
        <v>신규</v>
      </c>
      <c r="G1234" s="58" t="str">
        <f>작성용!D1231</f>
        <v>쎄미하우</v>
      </c>
      <c r="H1234" s="59">
        <f>작성용!E1231</f>
        <v>1211110098608</v>
      </c>
      <c r="I1234" s="58" t="str">
        <f>작성용!F1231</f>
        <v>A07</v>
      </c>
      <c r="J1234" s="58">
        <f>작성용!G1231</f>
        <v>77</v>
      </c>
      <c r="K1234" s="58" t="str">
        <f>작성용!H1231</f>
        <v>-</v>
      </c>
      <c r="L1234" s="58" t="str">
        <f>작성용!N1231</f>
        <v>미정</v>
      </c>
      <c r="M1234" s="57" t="str">
        <f>작성용!U1231</f>
        <v>2024.12.31</v>
      </c>
      <c r="N1234" s="57">
        <f>작성용!V1231</f>
        <v>45646</v>
      </c>
      <c r="O1234" s="57">
        <f>작성용!W1231</f>
        <v>45668</v>
      </c>
      <c r="P1234" s="57" t="str">
        <f>작성용!X1231</f>
        <v>-</v>
      </c>
      <c r="Q1234" s="58" t="str">
        <f>작성용!AD1231</f>
        <v>백형진</v>
      </c>
      <c r="R1234" s="60">
        <f>작성용!AE1231</f>
        <v>1</v>
      </c>
      <c r="S1234" s="58" t="str">
        <f>작성용!AF1231</f>
        <v>백형진</v>
      </c>
      <c r="T1234" s="61" t="str">
        <f>작성용!AG1231</f>
        <v>김수현</v>
      </c>
      <c r="U1234" s="61" t="str">
        <f>작성용!AH1231</f>
        <v>김수현</v>
      </c>
      <c r="V1234" s="56">
        <f>작성용!AA1231</f>
        <v>202412</v>
      </c>
      <c r="W1234" s="58" t="str">
        <f>작성용!AC1231</f>
        <v>[Y]금융기관</v>
      </c>
      <c r="X1234" s="58" t="str">
        <f>작성용!O1231</f>
        <v>홍채린매니저</v>
      </c>
      <c r="Y1234" s="58" t="str">
        <f>작성용!P1231</f>
        <v>02-3775-9515, 010-2896-5400</v>
      </c>
      <c r="Z1234" s="58" t="str">
        <f>작성용!Q1231</f>
        <v>chaerin@miraeasset.com</v>
      </c>
      <c r="AA1234" s="56" t="str">
        <f>작성용!AJ1231</f>
        <v>회계반영</v>
      </c>
      <c r="AB1234" s="56">
        <f>작성용!AB1231</f>
        <v>0</v>
      </c>
    </row>
    <row r="1235" spans="1:28" s="12" customFormat="1" ht="16.5" customHeight="1" x14ac:dyDescent="0.3">
      <c r="A1235" s="54">
        <f>작성용!AL1232</f>
        <v>1231</v>
      </c>
      <c r="B1235" s="55" t="str">
        <f>작성용!AI1232</f>
        <v>-</v>
      </c>
      <c r="C1235" s="56" t="str">
        <f>작성용!AK1232</f>
        <v>개별종목</v>
      </c>
      <c r="D1235" s="57">
        <f>작성용!T1232</f>
        <v>45587</v>
      </c>
      <c r="E1235" s="58" t="str">
        <f>작성용!B1232</f>
        <v>에너지인프라자산운용</v>
      </c>
      <c r="F1235" s="58" t="str">
        <f>작성용!C1232</f>
        <v>신규</v>
      </c>
      <c r="G1235" s="58" t="str">
        <f>작성용!D1232</f>
        <v>쎄미하우</v>
      </c>
      <c r="H1235" s="59">
        <f>작성용!E1232</f>
        <v>1211110098608</v>
      </c>
      <c r="I1235" s="58" t="str">
        <f>작성용!F1232</f>
        <v>A01</v>
      </c>
      <c r="J1235" s="58">
        <f>작성용!G1232</f>
        <v>0</v>
      </c>
      <c r="K1235" s="58" t="str">
        <f>작성용!H1232</f>
        <v>-</v>
      </c>
      <c r="L1235" s="58" t="str">
        <f>작성용!N1232</f>
        <v>미정</v>
      </c>
      <c r="M1235" s="57" t="str">
        <f>작성용!U1232</f>
        <v>2024.12.31</v>
      </c>
      <c r="N1235" s="57">
        <f>작성용!V1232</f>
        <v>45646</v>
      </c>
      <c r="O1235" s="57">
        <f>작성용!W1232</f>
        <v>45668</v>
      </c>
      <c r="P1235" s="57" t="str">
        <f>작성용!X1232</f>
        <v>-</v>
      </c>
      <c r="Q1235" s="58" t="str">
        <f>작성용!AD1232</f>
        <v>백형진</v>
      </c>
      <c r="R1235" s="60">
        <f>작성용!AE1232</f>
        <v>0</v>
      </c>
      <c r="S1235" s="58" t="str">
        <f>작성용!AF1232</f>
        <v>백형진</v>
      </c>
      <c r="T1235" s="61" t="str">
        <f>작성용!AG1232</f>
        <v>김수현</v>
      </c>
      <c r="U1235" s="61" t="str">
        <f>작성용!AH1232</f>
        <v>김수현</v>
      </c>
      <c r="V1235" s="56">
        <f>작성용!AA1232</f>
        <v>202412</v>
      </c>
      <c r="W1235" s="58" t="str">
        <f>작성용!AC1232</f>
        <v>[Y]금융기관</v>
      </c>
      <c r="X1235" s="58" t="str">
        <f>작성용!O1232</f>
        <v>홍채린매니저</v>
      </c>
      <c r="Y1235" s="58" t="str">
        <f>작성용!P1232</f>
        <v>02-3775-9515, 010-2896-5400</v>
      </c>
      <c r="Z1235" s="58" t="str">
        <f>작성용!Q1232</f>
        <v>chaerin@miraeasset.com</v>
      </c>
      <c r="AA1235" s="56" t="str">
        <f>작성용!AJ1232</f>
        <v>회계반영</v>
      </c>
      <c r="AB1235" s="56">
        <f>작성용!AB1232</f>
        <v>0</v>
      </c>
    </row>
    <row r="1236" spans="1:28" s="12" customFormat="1" ht="16.5" customHeight="1" x14ac:dyDescent="0.3">
      <c r="A1236" s="54">
        <f>작성용!AL1233</f>
        <v>1232</v>
      </c>
      <c r="B1236" s="55" t="str">
        <f>작성용!AI1233</f>
        <v>-</v>
      </c>
      <c r="C1236" s="56" t="str">
        <f>작성용!AK1233</f>
        <v>개별종목</v>
      </c>
      <c r="D1236" s="57">
        <f>작성용!T1233</f>
        <v>45587</v>
      </c>
      <c r="E1236" s="58" t="str">
        <f>작성용!B1233</f>
        <v>에너지인프라자산운용</v>
      </c>
      <c r="F1236" s="58" t="str">
        <f>작성용!C1233</f>
        <v>신규</v>
      </c>
      <c r="G1236" s="58" t="str">
        <f>작성용!D1233</f>
        <v>이큐브랩</v>
      </c>
      <c r="H1236" s="59">
        <f>작성용!E1233</f>
        <v>1101114638429</v>
      </c>
      <c r="I1236" s="58" t="str">
        <f>작성용!F1233</f>
        <v>A07</v>
      </c>
      <c r="J1236" s="58">
        <f>작성용!G1233</f>
        <v>77</v>
      </c>
      <c r="K1236" s="58" t="str">
        <f>작성용!H1233</f>
        <v>-</v>
      </c>
      <c r="L1236" s="58" t="str">
        <f>작성용!N1233</f>
        <v>미정</v>
      </c>
      <c r="M1236" s="57" t="str">
        <f>작성용!U1233</f>
        <v>2024.12.31</v>
      </c>
      <c r="N1236" s="57">
        <f>작성용!V1233</f>
        <v>45646</v>
      </c>
      <c r="O1236" s="57">
        <f>작성용!W1233</f>
        <v>45668</v>
      </c>
      <c r="P1236" s="57" t="str">
        <f>작성용!X1233</f>
        <v>-</v>
      </c>
      <c r="Q1236" s="58" t="str">
        <f>작성용!AD1233</f>
        <v>이문수</v>
      </c>
      <c r="R1236" s="60">
        <f>작성용!AE1233</f>
        <v>1</v>
      </c>
      <c r="S1236" s="58" t="str">
        <f>작성용!AF1233</f>
        <v>이문수</v>
      </c>
      <c r="T1236" s="61" t="str">
        <f>작성용!AG1233</f>
        <v>김수현</v>
      </c>
      <c r="U1236" s="61" t="str">
        <f>작성용!AH1233</f>
        <v>김수현</v>
      </c>
      <c r="V1236" s="56">
        <f>작성용!AA1233</f>
        <v>202412</v>
      </c>
      <c r="W1236" s="58" t="str">
        <f>작성용!AC1233</f>
        <v>[Y]금융기관</v>
      </c>
      <c r="X1236" s="58" t="str">
        <f>작성용!O1233</f>
        <v>홍채린매니저</v>
      </c>
      <c r="Y1236" s="58" t="str">
        <f>작성용!P1233</f>
        <v>02-3775-9515, 010-2896-5400</v>
      </c>
      <c r="Z1236" s="58" t="str">
        <f>작성용!Q1233</f>
        <v>chaerin@miraeasset.com</v>
      </c>
      <c r="AA1236" s="56" t="str">
        <f>작성용!AJ1233</f>
        <v>회계반영</v>
      </c>
      <c r="AB1236" s="56">
        <f>작성용!AB1233</f>
        <v>0</v>
      </c>
    </row>
    <row r="1237" spans="1:28" s="12" customFormat="1" ht="16.5" customHeight="1" x14ac:dyDescent="0.3">
      <c r="A1237" s="54">
        <f>작성용!AL1234</f>
        <v>1233</v>
      </c>
      <c r="B1237" s="55" t="str">
        <f>작성용!AI1234</f>
        <v>-</v>
      </c>
      <c r="C1237" s="56" t="str">
        <f>작성용!AK1234</f>
        <v>개별종목</v>
      </c>
      <c r="D1237" s="57">
        <f>작성용!T1234</f>
        <v>45587</v>
      </c>
      <c r="E1237" s="58" t="str">
        <f>작성용!B1234</f>
        <v>에너지인프라자산운용</v>
      </c>
      <c r="F1237" s="58" t="str">
        <f>작성용!C1234</f>
        <v>신규</v>
      </c>
      <c r="G1237" s="58" t="str">
        <f>작성용!D1234</f>
        <v>이큐브랩</v>
      </c>
      <c r="H1237" s="59">
        <f>작성용!E1234</f>
        <v>1101114638429</v>
      </c>
      <c r="I1237" s="58" t="str">
        <f>작성용!F1234</f>
        <v>D02</v>
      </c>
      <c r="J1237" s="58">
        <f>작성용!G1234</f>
        <v>77</v>
      </c>
      <c r="K1237" s="58" t="str">
        <f>작성용!H1234</f>
        <v>-</v>
      </c>
      <c r="L1237" s="58" t="str">
        <f>작성용!N1234</f>
        <v>미정</v>
      </c>
      <c r="M1237" s="57" t="str">
        <f>작성용!U1234</f>
        <v>2024.12.31</v>
      </c>
      <c r="N1237" s="57">
        <f>작성용!V1234</f>
        <v>45646</v>
      </c>
      <c r="O1237" s="57">
        <f>작성용!W1234</f>
        <v>45668</v>
      </c>
      <c r="P1237" s="57" t="str">
        <f>작성용!X1234</f>
        <v>-</v>
      </c>
      <c r="Q1237" s="58" t="str">
        <f>작성용!AD1234</f>
        <v>이문수</v>
      </c>
      <c r="R1237" s="60">
        <f>작성용!AE1234</f>
        <v>0</v>
      </c>
      <c r="S1237" s="58" t="str">
        <f>작성용!AF1234</f>
        <v>이문수</v>
      </c>
      <c r="T1237" s="61" t="str">
        <f>작성용!AG1234</f>
        <v>김수현</v>
      </c>
      <c r="U1237" s="61" t="str">
        <f>작성용!AH1234</f>
        <v>김수현</v>
      </c>
      <c r="V1237" s="56">
        <f>작성용!AA1234</f>
        <v>202412</v>
      </c>
      <c r="W1237" s="58" t="str">
        <f>작성용!AC1234</f>
        <v>[Y]금융기관</v>
      </c>
      <c r="X1237" s="58" t="str">
        <f>작성용!O1234</f>
        <v>홍채린매니저</v>
      </c>
      <c r="Y1237" s="58" t="str">
        <f>작성용!P1234</f>
        <v>02-3775-9515, 010-2896-5400</v>
      </c>
      <c r="Z1237" s="58" t="str">
        <f>작성용!Q1234</f>
        <v>chaerin@miraeasset.com</v>
      </c>
      <c r="AA1237" s="56" t="str">
        <f>작성용!AJ1234</f>
        <v>회계반영</v>
      </c>
      <c r="AB1237" s="56">
        <f>작성용!AB1234</f>
        <v>0</v>
      </c>
    </row>
    <row r="1238" spans="1:28" s="12" customFormat="1" ht="16.5" customHeight="1" x14ac:dyDescent="0.3">
      <c r="A1238" s="54">
        <f>작성용!AL1235</f>
        <v>1234</v>
      </c>
      <c r="B1238" s="55" t="str">
        <f>작성용!AI1235</f>
        <v>-</v>
      </c>
      <c r="C1238" s="56" t="str">
        <f>작성용!AK1235</f>
        <v>개별종목</v>
      </c>
      <c r="D1238" s="57">
        <f>작성용!T1235</f>
        <v>45587</v>
      </c>
      <c r="E1238" s="58" t="str">
        <f>작성용!B1235</f>
        <v>에너지인프라자산운용</v>
      </c>
      <c r="F1238" s="58" t="str">
        <f>작성용!C1235</f>
        <v>신규</v>
      </c>
      <c r="G1238" s="58" t="str">
        <f>작성용!D1235</f>
        <v>바이오프렌즈</v>
      </c>
      <c r="H1238" s="59">
        <f>작성용!E1235</f>
        <v>1101117427548</v>
      </c>
      <c r="I1238" s="58" t="str">
        <f>작성용!F1235</f>
        <v>A07</v>
      </c>
      <c r="J1238" s="58">
        <f>작성용!G1235</f>
        <v>77</v>
      </c>
      <c r="K1238" s="58" t="str">
        <f>작성용!H1235</f>
        <v>-</v>
      </c>
      <c r="L1238" s="58" t="str">
        <f>작성용!N1235</f>
        <v>미정</v>
      </c>
      <c r="M1238" s="57" t="str">
        <f>작성용!U1235</f>
        <v>2024.12.31</v>
      </c>
      <c r="N1238" s="57">
        <f>작성용!V1235</f>
        <v>45646</v>
      </c>
      <c r="O1238" s="57">
        <f>작성용!W1235</f>
        <v>45668</v>
      </c>
      <c r="P1238" s="57" t="str">
        <f>작성용!X1235</f>
        <v>-</v>
      </c>
      <c r="Q1238" s="58" t="str">
        <f>작성용!AD1235</f>
        <v>서경덕</v>
      </c>
      <c r="R1238" s="60">
        <f>작성용!AE1235</f>
        <v>1</v>
      </c>
      <c r="S1238" s="58" t="str">
        <f>작성용!AF1235</f>
        <v>서경덕</v>
      </c>
      <c r="T1238" s="61" t="str">
        <f>작성용!AG1235</f>
        <v>김수현</v>
      </c>
      <c r="U1238" s="61" t="str">
        <f>작성용!AH1235</f>
        <v>김수현</v>
      </c>
      <c r="V1238" s="56">
        <f>작성용!AA1235</f>
        <v>202412</v>
      </c>
      <c r="W1238" s="58" t="str">
        <f>작성용!AC1235</f>
        <v>[Y]금융기관</v>
      </c>
      <c r="X1238" s="58" t="str">
        <f>작성용!O1235</f>
        <v>홍채린매니저</v>
      </c>
      <c r="Y1238" s="58" t="str">
        <f>작성용!P1235</f>
        <v>02-3775-9515, 010-2896-5400</v>
      </c>
      <c r="Z1238" s="58" t="str">
        <f>작성용!Q1235</f>
        <v>chaerin@miraeasset.com</v>
      </c>
      <c r="AA1238" s="56" t="str">
        <f>작성용!AJ1235</f>
        <v>회계반영</v>
      </c>
      <c r="AB1238" s="56">
        <f>작성용!AB1235</f>
        <v>0</v>
      </c>
    </row>
    <row r="1239" spans="1:28" s="12" customFormat="1" ht="16.5" customHeight="1" x14ac:dyDescent="0.3">
      <c r="A1239" s="54">
        <f>작성용!AL1236</f>
        <v>1235</v>
      </c>
      <c r="B1239" s="55" t="str">
        <f>작성용!AI1236</f>
        <v>-</v>
      </c>
      <c r="C1239" s="56" t="str">
        <f>작성용!AK1236</f>
        <v>개별종목</v>
      </c>
      <c r="D1239" s="57">
        <f>작성용!T1236</f>
        <v>45587</v>
      </c>
      <c r="E1239" s="58" t="str">
        <f>작성용!B1236</f>
        <v>에너지인프라자산운용</v>
      </c>
      <c r="F1239" s="58" t="str">
        <f>작성용!C1236</f>
        <v>신규</v>
      </c>
      <c r="G1239" s="58" t="str">
        <f>작성용!D1236</f>
        <v>미코파워</v>
      </c>
      <c r="H1239" s="59">
        <f>작성용!E1236</f>
        <v>1346110111637</v>
      </c>
      <c r="I1239" s="58" t="str">
        <f>작성용!F1236</f>
        <v>A01</v>
      </c>
      <c r="J1239" s="58">
        <f>작성용!G1236</f>
        <v>0</v>
      </c>
      <c r="K1239" s="58" t="str">
        <f>작성용!H1236</f>
        <v>-</v>
      </c>
      <c r="L1239" s="58" t="str">
        <f>작성용!N1236</f>
        <v>미정</v>
      </c>
      <c r="M1239" s="57" t="str">
        <f>작성용!U1236</f>
        <v>2024.12.31</v>
      </c>
      <c r="N1239" s="57">
        <f>작성용!V1236</f>
        <v>45646</v>
      </c>
      <c r="O1239" s="57">
        <f>작성용!W1236</f>
        <v>45668</v>
      </c>
      <c r="P1239" s="57" t="str">
        <f>작성용!X1236</f>
        <v>-</v>
      </c>
      <c r="Q1239" s="58" t="str">
        <f>작성용!AD1236</f>
        <v>변혜진</v>
      </c>
      <c r="R1239" s="60">
        <f>작성용!AE1236</f>
        <v>1</v>
      </c>
      <c r="S1239" s="58" t="str">
        <f>작성용!AF1236</f>
        <v>변혜진</v>
      </c>
      <c r="T1239" s="61" t="str">
        <f>작성용!AG1236</f>
        <v>김수현</v>
      </c>
      <c r="U1239" s="61" t="str">
        <f>작성용!AH1236</f>
        <v>김수현</v>
      </c>
      <c r="V1239" s="56">
        <f>작성용!AA1236</f>
        <v>202412</v>
      </c>
      <c r="W1239" s="58" t="str">
        <f>작성용!AC1236</f>
        <v>[Y]금융기관</v>
      </c>
      <c r="X1239" s="58" t="str">
        <f>작성용!O1236</f>
        <v>홍채린매니저</v>
      </c>
      <c r="Y1239" s="58" t="str">
        <f>작성용!P1236</f>
        <v>02-3775-9515, 010-2896-5400</v>
      </c>
      <c r="Z1239" s="58" t="str">
        <f>작성용!Q1236</f>
        <v>chaerin@miraeasset.com</v>
      </c>
      <c r="AA1239" s="56" t="str">
        <f>작성용!AJ1236</f>
        <v>회계반영</v>
      </c>
      <c r="AB1239" s="56">
        <f>작성용!AB1236</f>
        <v>0</v>
      </c>
    </row>
    <row r="1240" spans="1:28" s="12" customFormat="1" ht="16.5" customHeight="1" x14ac:dyDescent="0.3">
      <c r="A1240" s="54">
        <f>작성용!AL1237</f>
        <v>1236</v>
      </c>
      <c r="B1240" s="55" t="str">
        <f>작성용!AI1237</f>
        <v>-</v>
      </c>
      <c r="C1240" s="56" t="str">
        <f>작성용!AK1237</f>
        <v>개별종목</v>
      </c>
      <c r="D1240" s="57">
        <f>작성용!T1237</f>
        <v>45587</v>
      </c>
      <c r="E1240" s="58" t="str">
        <f>작성용!B1237</f>
        <v>에너지인프라자산운용</v>
      </c>
      <c r="F1240" s="58" t="str">
        <f>작성용!C1237</f>
        <v>신규</v>
      </c>
      <c r="G1240" s="58" t="str">
        <f>작성용!D1237</f>
        <v>시너지</v>
      </c>
      <c r="H1240" s="59">
        <f>작성용!E1237</f>
        <v>2301110306405</v>
      </c>
      <c r="I1240" s="58" t="str">
        <f>작성용!F1237</f>
        <v>A07</v>
      </c>
      <c r="J1240" s="58">
        <f>작성용!G1237</f>
        <v>77</v>
      </c>
      <c r="K1240" s="58" t="str">
        <f>작성용!H1237</f>
        <v>-</v>
      </c>
      <c r="L1240" s="58" t="str">
        <f>작성용!N1237</f>
        <v>미정</v>
      </c>
      <c r="M1240" s="57" t="str">
        <f>작성용!U1237</f>
        <v>2024.12.31</v>
      </c>
      <c r="N1240" s="57">
        <f>작성용!V1237</f>
        <v>45646</v>
      </c>
      <c r="O1240" s="57">
        <f>작성용!W1237</f>
        <v>45668</v>
      </c>
      <c r="P1240" s="57" t="str">
        <f>작성용!X1237</f>
        <v>-</v>
      </c>
      <c r="Q1240" s="58" t="str">
        <f>작성용!AD1237</f>
        <v>오영석</v>
      </c>
      <c r="R1240" s="60">
        <f>작성용!AE1237</f>
        <v>1</v>
      </c>
      <c r="S1240" s="58" t="str">
        <f>작성용!AF1237</f>
        <v>신규</v>
      </c>
      <c r="T1240" s="61" t="str">
        <f>작성용!AG1237</f>
        <v>김수현</v>
      </c>
      <c r="U1240" s="61" t="str">
        <f>작성용!AH1237</f>
        <v>김수현</v>
      </c>
      <c r="V1240" s="56">
        <f>작성용!AA1237</f>
        <v>202412</v>
      </c>
      <c r="W1240" s="58" t="str">
        <f>작성용!AC1237</f>
        <v>[Y]금융기관</v>
      </c>
      <c r="X1240" s="58" t="str">
        <f>작성용!O1237</f>
        <v>홍채린매니저</v>
      </c>
      <c r="Y1240" s="58" t="str">
        <f>작성용!P1237</f>
        <v>02-3775-9515, 010-2896-5400</v>
      </c>
      <c r="Z1240" s="58" t="str">
        <f>작성용!Q1237</f>
        <v>chaerin@miraeasset.com</v>
      </c>
      <c r="AA1240" s="56" t="str">
        <f>작성용!AJ1237</f>
        <v>회계반영</v>
      </c>
      <c r="AB1240" s="56">
        <f>작성용!AB1237</f>
        <v>0</v>
      </c>
    </row>
    <row r="1241" spans="1:28" s="12" customFormat="1" ht="16.5" customHeight="1" x14ac:dyDescent="0.3">
      <c r="A1241" s="54">
        <f>작성용!AL1238</f>
        <v>1237</v>
      </c>
      <c r="B1241" s="55" t="str">
        <f>작성용!AI1238</f>
        <v>-</v>
      </c>
      <c r="C1241" s="56" t="str">
        <f>작성용!AK1238</f>
        <v>개별종목</v>
      </c>
      <c r="D1241" s="57">
        <f>작성용!T1238</f>
        <v>45587</v>
      </c>
      <c r="E1241" s="58" t="str">
        <f>작성용!B1238</f>
        <v>에너지인프라자산운용</v>
      </c>
      <c r="F1241" s="58" t="str">
        <f>작성용!C1238</f>
        <v>신규</v>
      </c>
      <c r="G1241" s="58" t="str">
        <f>작성용!D1238</f>
        <v>판다코리아닷컴</v>
      </c>
      <c r="H1241" s="59">
        <f>작성용!E1238</f>
        <v>1101115420635</v>
      </c>
      <c r="I1241" s="58" t="str">
        <f>작성용!F1238</f>
        <v>A07</v>
      </c>
      <c r="J1241" s="58">
        <f>작성용!G1238</f>
        <v>77</v>
      </c>
      <c r="K1241" s="58" t="str">
        <f>작성용!H1238</f>
        <v>-</v>
      </c>
      <c r="L1241" s="58" t="str">
        <f>작성용!N1238</f>
        <v>미정</v>
      </c>
      <c r="M1241" s="57" t="str">
        <f>작성용!U1238</f>
        <v>2024.12.31</v>
      </c>
      <c r="N1241" s="57">
        <f>작성용!V1238</f>
        <v>45646</v>
      </c>
      <c r="O1241" s="57">
        <f>작성용!W1238</f>
        <v>45668</v>
      </c>
      <c r="P1241" s="57" t="str">
        <f>작성용!X1238</f>
        <v>-</v>
      </c>
      <c r="Q1241" s="58" t="str">
        <f>작성용!AD1238</f>
        <v>강성은</v>
      </c>
      <c r="R1241" s="60">
        <f>작성용!AE1238</f>
        <v>1</v>
      </c>
      <c r="S1241" s="58" t="str">
        <f>작성용!AF1238</f>
        <v>신규</v>
      </c>
      <c r="T1241" s="61" t="str">
        <f>작성용!AG1238</f>
        <v>김수현</v>
      </c>
      <c r="U1241" s="61" t="str">
        <f>작성용!AH1238</f>
        <v>김수현</v>
      </c>
      <c r="V1241" s="56">
        <f>작성용!AA1238</f>
        <v>202412</v>
      </c>
      <c r="W1241" s="58" t="str">
        <f>작성용!AC1238</f>
        <v>[Y]금융기관</v>
      </c>
      <c r="X1241" s="58" t="str">
        <f>작성용!O1238</f>
        <v>홍채린매니저</v>
      </c>
      <c r="Y1241" s="58" t="str">
        <f>작성용!P1238</f>
        <v>02-3775-9515, 010-2896-5400</v>
      </c>
      <c r="Z1241" s="58" t="str">
        <f>작성용!Q1238</f>
        <v>chaerin@miraeasset.com</v>
      </c>
      <c r="AA1241" s="56" t="str">
        <f>작성용!AJ1238</f>
        <v>회계반영</v>
      </c>
      <c r="AB1241" s="56">
        <f>작성용!AB1238</f>
        <v>0</v>
      </c>
    </row>
    <row r="1242" spans="1:28" s="12" customFormat="1" ht="16.5" customHeight="1" x14ac:dyDescent="0.3">
      <c r="A1242" s="54">
        <f>작성용!AL1239</f>
        <v>1238</v>
      </c>
      <c r="B1242" s="55" t="str">
        <f>작성용!AI1239</f>
        <v>-</v>
      </c>
      <c r="C1242" s="56" t="str">
        <f>작성용!AK1239</f>
        <v>개별종목</v>
      </c>
      <c r="D1242" s="57">
        <f>작성용!T1239</f>
        <v>45587</v>
      </c>
      <c r="E1242" s="58" t="str">
        <f>작성용!B1239</f>
        <v>에너지인프라자산운용</v>
      </c>
      <c r="F1242" s="58" t="str">
        <f>작성용!C1239</f>
        <v>신규</v>
      </c>
      <c r="G1242" s="58" t="str">
        <f>작성용!D1239</f>
        <v>하이드로럭스</v>
      </c>
      <c r="H1242" s="59">
        <f>작성용!E1239</f>
        <v>1942110336223</v>
      </c>
      <c r="I1242" s="58" t="str">
        <f>작성용!F1239</f>
        <v>A07</v>
      </c>
      <c r="J1242" s="58">
        <f>작성용!G1239</f>
        <v>77</v>
      </c>
      <c r="K1242" s="58" t="str">
        <f>작성용!H1239</f>
        <v>-</v>
      </c>
      <c r="L1242" s="58" t="str">
        <f>작성용!N1239</f>
        <v>미정</v>
      </c>
      <c r="M1242" s="57" t="str">
        <f>작성용!U1239</f>
        <v>2024.12.31</v>
      </c>
      <c r="N1242" s="57">
        <f>작성용!V1239</f>
        <v>45646</v>
      </c>
      <c r="O1242" s="57">
        <f>작성용!W1239</f>
        <v>45668</v>
      </c>
      <c r="P1242" s="57" t="str">
        <f>작성용!X1239</f>
        <v>-</v>
      </c>
      <c r="Q1242" s="58" t="str">
        <f>작성용!AD1239</f>
        <v>강승현</v>
      </c>
      <c r="R1242" s="60">
        <f>작성용!AE1239</f>
        <v>1</v>
      </c>
      <c r="S1242" s="58" t="str">
        <f>작성용!AF1239</f>
        <v>신규</v>
      </c>
      <c r="T1242" s="61" t="str">
        <f>작성용!AG1239</f>
        <v>김수현</v>
      </c>
      <c r="U1242" s="61" t="str">
        <f>작성용!AH1239</f>
        <v>김수현</v>
      </c>
      <c r="V1242" s="56">
        <f>작성용!AA1239</f>
        <v>202412</v>
      </c>
      <c r="W1242" s="58" t="str">
        <f>작성용!AC1239</f>
        <v>[Y]금융기관</v>
      </c>
      <c r="X1242" s="58" t="str">
        <f>작성용!O1239</f>
        <v>홍채린매니저</v>
      </c>
      <c r="Y1242" s="58" t="str">
        <f>작성용!P1239</f>
        <v>02-3775-9515, 010-2896-5400</v>
      </c>
      <c r="Z1242" s="58" t="str">
        <f>작성용!Q1239</f>
        <v>chaerin@miraeasset.com</v>
      </c>
      <c r="AA1242" s="56" t="str">
        <f>작성용!AJ1239</f>
        <v>회계반영</v>
      </c>
      <c r="AB1242" s="56">
        <f>작성용!AB1239</f>
        <v>0</v>
      </c>
    </row>
    <row r="1243" spans="1:28" s="12" customFormat="1" ht="16.5" customHeight="1" x14ac:dyDescent="0.3">
      <c r="A1243" s="54">
        <f>작성용!AL1240</f>
        <v>1239</v>
      </c>
      <c r="B1243" s="55" t="str">
        <f>작성용!AI1240</f>
        <v>-</v>
      </c>
      <c r="C1243" s="56" t="str">
        <f>작성용!AK1240</f>
        <v>개별종목</v>
      </c>
      <c r="D1243" s="57">
        <f>작성용!T1240</f>
        <v>45587</v>
      </c>
      <c r="E1243" s="58" t="str">
        <f>작성용!B1240</f>
        <v>에너지인프라자산운용</v>
      </c>
      <c r="F1243" s="58" t="str">
        <f>작성용!C1240</f>
        <v>신규</v>
      </c>
      <c r="G1243" s="58" t="str">
        <f>작성용!D1240</f>
        <v>아우토크립트</v>
      </c>
      <c r="H1243" s="59">
        <f>작성용!E1240</f>
        <v>1101117213757</v>
      </c>
      <c r="I1243" s="58" t="str">
        <f>작성용!F1240</f>
        <v>A07</v>
      </c>
      <c r="J1243" s="58">
        <f>작성용!G1240</f>
        <v>77</v>
      </c>
      <c r="K1243" s="58" t="str">
        <f>작성용!H1240</f>
        <v>-</v>
      </c>
      <c r="L1243" s="58" t="str">
        <f>작성용!N1240</f>
        <v>미정</v>
      </c>
      <c r="M1243" s="57" t="str">
        <f>작성용!U1240</f>
        <v>2024.12.31</v>
      </c>
      <c r="N1243" s="57">
        <f>작성용!V1240</f>
        <v>45646</v>
      </c>
      <c r="O1243" s="57">
        <f>작성용!W1240</f>
        <v>45668</v>
      </c>
      <c r="P1243" s="57" t="str">
        <f>작성용!X1240</f>
        <v>-</v>
      </c>
      <c r="Q1243" s="58" t="str">
        <f>작성용!AD1240</f>
        <v>이문수</v>
      </c>
      <c r="R1243" s="60">
        <f>작성용!AE1240</f>
        <v>1</v>
      </c>
      <c r="S1243" s="58" t="str">
        <f>작성용!AF1240</f>
        <v>이문수</v>
      </c>
      <c r="T1243" s="61" t="str">
        <f>작성용!AG1240</f>
        <v>김수현</v>
      </c>
      <c r="U1243" s="61" t="str">
        <f>작성용!AH1240</f>
        <v>김수현</v>
      </c>
      <c r="V1243" s="56">
        <f>작성용!AA1240</f>
        <v>202412</v>
      </c>
      <c r="W1243" s="58" t="str">
        <f>작성용!AC1240</f>
        <v>[Y]금융기관</v>
      </c>
      <c r="X1243" s="58" t="str">
        <f>작성용!O1240</f>
        <v>홍채린매니저</v>
      </c>
      <c r="Y1243" s="58" t="str">
        <f>작성용!P1240</f>
        <v>02-3775-9515, 010-2896-5400</v>
      </c>
      <c r="Z1243" s="58" t="str">
        <f>작성용!Q1240</f>
        <v>chaerin@miraeasset.com</v>
      </c>
      <c r="AA1243" s="56" t="str">
        <f>작성용!AJ1240</f>
        <v>회계반영</v>
      </c>
      <c r="AB1243" s="56">
        <f>작성용!AB1240</f>
        <v>0</v>
      </c>
    </row>
    <row r="1244" spans="1:28" s="12" customFormat="1" ht="16.5" customHeight="1" x14ac:dyDescent="0.3">
      <c r="A1244" s="54">
        <f>작성용!AL1241</f>
        <v>1240</v>
      </c>
      <c r="B1244" s="55" t="str">
        <f>작성용!AI1241</f>
        <v>-</v>
      </c>
      <c r="C1244" s="56" t="str">
        <f>작성용!AK1241</f>
        <v>개별종목</v>
      </c>
      <c r="D1244" s="57">
        <f>작성용!T1241</f>
        <v>45587</v>
      </c>
      <c r="E1244" s="58" t="str">
        <f>작성용!B1241</f>
        <v>에너지인프라자산운용</v>
      </c>
      <c r="F1244" s="58" t="str">
        <f>작성용!C1241</f>
        <v>신규</v>
      </c>
      <c r="G1244" s="58" t="str">
        <f>작성용!D1241</f>
        <v>비이아이랩</v>
      </c>
      <c r="H1244" s="59">
        <f>작성용!E1241</f>
        <v>1314110475618</v>
      </c>
      <c r="I1244" s="58" t="str">
        <f>작성용!F1241</f>
        <v>A07</v>
      </c>
      <c r="J1244" s="58">
        <f>작성용!G1241</f>
        <v>77</v>
      </c>
      <c r="K1244" s="58" t="str">
        <f>작성용!H1241</f>
        <v>-</v>
      </c>
      <c r="L1244" s="58" t="str">
        <f>작성용!N1241</f>
        <v>미정</v>
      </c>
      <c r="M1244" s="57" t="str">
        <f>작성용!U1241</f>
        <v>2024.12.31</v>
      </c>
      <c r="N1244" s="57">
        <f>작성용!V1241</f>
        <v>45646</v>
      </c>
      <c r="O1244" s="57">
        <f>작성용!W1241</f>
        <v>45668</v>
      </c>
      <c r="P1244" s="57" t="str">
        <f>작성용!X1241</f>
        <v>-</v>
      </c>
      <c r="Q1244" s="58" t="str">
        <f>작성용!AD1241</f>
        <v>김영하</v>
      </c>
      <c r="R1244" s="60">
        <f>작성용!AE1241</f>
        <v>1</v>
      </c>
      <c r="S1244" s="58" t="str">
        <f>작성용!AF1241</f>
        <v>김영하</v>
      </c>
      <c r="T1244" s="61" t="str">
        <f>작성용!AG1241</f>
        <v>김수현</v>
      </c>
      <c r="U1244" s="61" t="str">
        <f>작성용!AH1241</f>
        <v>김수현</v>
      </c>
      <c r="V1244" s="56">
        <f>작성용!AA1241</f>
        <v>202412</v>
      </c>
      <c r="W1244" s="58" t="str">
        <f>작성용!AC1241</f>
        <v>[Y]금융기관</v>
      </c>
      <c r="X1244" s="58" t="str">
        <f>작성용!O1241</f>
        <v>홍채린매니저</v>
      </c>
      <c r="Y1244" s="58" t="str">
        <f>작성용!P1241</f>
        <v>02-3775-9515, 010-2896-5400</v>
      </c>
      <c r="Z1244" s="58" t="str">
        <f>작성용!Q1241</f>
        <v>chaerin@miraeasset.com</v>
      </c>
      <c r="AA1244" s="56" t="str">
        <f>작성용!AJ1241</f>
        <v>회계반영</v>
      </c>
      <c r="AB1244" s="56">
        <f>작성용!AB1241</f>
        <v>0</v>
      </c>
    </row>
    <row r="1245" spans="1:28" s="12" customFormat="1" ht="16.5" customHeight="1" x14ac:dyDescent="0.3">
      <c r="A1245" s="54">
        <f>작성용!AL1242</f>
        <v>1241</v>
      </c>
      <c r="B1245" s="55" t="str">
        <f>작성용!AI1242</f>
        <v>-</v>
      </c>
      <c r="C1245" s="56" t="str">
        <f>작성용!AK1242</f>
        <v>개별종목</v>
      </c>
      <c r="D1245" s="57">
        <f>작성용!T1242</f>
        <v>45587</v>
      </c>
      <c r="E1245" s="58" t="str">
        <f>작성용!B1242</f>
        <v>에너지인프라자산운용</v>
      </c>
      <c r="F1245" s="58" t="str">
        <f>작성용!C1242</f>
        <v>신규</v>
      </c>
      <c r="G1245" s="58" t="str">
        <f>작성용!D1242</f>
        <v>백퍼센트</v>
      </c>
      <c r="H1245" s="59">
        <f>작성용!E1242</f>
        <v>1101117198959</v>
      </c>
      <c r="I1245" s="58" t="str">
        <f>작성용!F1242</f>
        <v>A07</v>
      </c>
      <c r="J1245" s="58">
        <f>작성용!G1242</f>
        <v>77</v>
      </c>
      <c r="K1245" s="58" t="str">
        <f>작성용!H1242</f>
        <v>-</v>
      </c>
      <c r="L1245" s="58" t="str">
        <f>작성용!N1242</f>
        <v>미정</v>
      </c>
      <c r="M1245" s="57" t="str">
        <f>작성용!U1242</f>
        <v>2024.12.31</v>
      </c>
      <c r="N1245" s="57">
        <f>작성용!V1242</f>
        <v>45646</v>
      </c>
      <c r="O1245" s="57">
        <f>작성용!W1242</f>
        <v>45668</v>
      </c>
      <c r="P1245" s="57" t="str">
        <f>작성용!X1242</f>
        <v>-</v>
      </c>
      <c r="Q1245" s="58" t="str">
        <f>작성용!AD1242</f>
        <v>정재형</v>
      </c>
      <c r="R1245" s="60">
        <f>작성용!AE1242</f>
        <v>1</v>
      </c>
      <c r="S1245" s="58" t="str">
        <f>작성용!AF1242</f>
        <v>정재형</v>
      </c>
      <c r="T1245" s="61" t="str">
        <f>작성용!AG1242</f>
        <v>김수현</v>
      </c>
      <c r="U1245" s="61" t="str">
        <f>작성용!AH1242</f>
        <v>김수현</v>
      </c>
      <c r="V1245" s="56">
        <f>작성용!AA1242</f>
        <v>202412</v>
      </c>
      <c r="W1245" s="58" t="str">
        <f>작성용!AC1242</f>
        <v>[Y]금융기관</v>
      </c>
      <c r="X1245" s="58" t="str">
        <f>작성용!O1242</f>
        <v>홍채린매니저</v>
      </c>
      <c r="Y1245" s="58" t="str">
        <f>작성용!P1242</f>
        <v>02-3775-9515, 010-2896-5400</v>
      </c>
      <c r="Z1245" s="58" t="str">
        <f>작성용!Q1242</f>
        <v>chaerin@miraeasset.com</v>
      </c>
      <c r="AA1245" s="56" t="str">
        <f>작성용!AJ1242</f>
        <v>회계반영</v>
      </c>
      <c r="AB1245" s="56">
        <f>작성용!AB1242</f>
        <v>0</v>
      </c>
    </row>
    <row r="1246" spans="1:28" s="12" customFormat="1" ht="16.5" customHeight="1" x14ac:dyDescent="0.3">
      <c r="A1246" s="54">
        <f>작성용!AL1243</f>
        <v>1242</v>
      </c>
      <c r="B1246" s="55" t="str">
        <f>작성용!AI1243</f>
        <v>-</v>
      </c>
      <c r="C1246" s="56" t="str">
        <f>작성용!AK1243</f>
        <v>개별종목</v>
      </c>
      <c r="D1246" s="57">
        <f>작성용!T1243</f>
        <v>45587</v>
      </c>
      <c r="E1246" s="58" t="str">
        <f>작성용!B1243</f>
        <v>에너지인프라자산운용</v>
      </c>
      <c r="F1246" s="58" t="str">
        <f>작성용!C1243</f>
        <v>신규</v>
      </c>
      <c r="G1246" s="58" t="str">
        <f>작성용!D1243</f>
        <v>아르케</v>
      </c>
      <c r="H1246" s="59">
        <f>작성용!E1243</f>
        <v>1345110219871</v>
      </c>
      <c r="I1246" s="58" t="str">
        <f>작성용!F1243</f>
        <v>A07</v>
      </c>
      <c r="J1246" s="58">
        <f>작성용!G1243</f>
        <v>772</v>
      </c>
      <c r="K1246" s="58" t="str">
        <f>작성용!H1243</f>
        <v>-</v>
      </c>
      <c r="L1246" s="58" t="str">
        <f>작성용!N1243</f>
        <v>미정</v>
      </c>
      <c r="M1246" s="57" t="str">
        <f>작성용!U1243</f>
        <v>2024.12.31</v>
      </c>
      <c r="N1246" s="57">
        <f>작성용!V1243</f>
        <v>45646</v>
      </c>
      <c r="O1246" s="57">
        <f>작성용!W1243</f>
        <v>45668</v>
      </c>
      <c r="P1246" s="57" t="str">
        <f>작성용!X1243</f>
        <v>-</v>
      </c>
      <c r="Q1246" s="58" t="str">
        <f>작성용!AD1243</f>
        <v>이진주</v>
      </c>
      <c r="R1246" s="60">
        <f>작성용!AE1243</f>
        <v>0</v>
      </c>
      <c r="S1246" s="58" t="str">
        <f>작성용!AF1243</f>
        <v>신규</v>
      </c>
      <c r="T1246" s="61" t="str">
        <f>작성용!AG1243</f>
        <v>김수현</v>
      </c>
      <c r="U1246" s="61" t="str">
        <f>작성용!AH1243</f>
        <v>김수현</v>
      </c>
      <c r="V1246" s="56">
        <f>작성용!AA1243</f>
        <v>202412</v>
      </c>
      <c r="W1246" s="58" t="str">
        <f>작성용!AC1243</f>
        <v>[Y]금융기관</v>
      </c>
      <c r="X1246" s="58" t="str">
        <f>작성용!O1243</f>
        <v>홍채린매니저</v>
      </c>
      <c r="Y1246" s="58" t="str">
        <f>작성용!P1243</f>
        <v>02-3775-9515, 010-2896-5400</v>
      </c>
      <c r="Z1246" s="58" t="str">
        <f>작성용!Q1243</f>
        <v>chaerin@miraeasset.com</v>
      </c>
      <c r="AA1246" s="56" t="str">
        <f>작성용!AJ1243</f>
        <v>회계반영</v>
      </c>
      <c r="AB1246" s="56">
        <f>작성용!AB1243</f>
        <v>0</v>
      </c>
    </row>
    <row r="1247" spans="1:28" s="12" customFormat="1" ht="16.5" customHeight="1" x14ac:dyDescent="0.3">
      <c r="A1247" s="54">
        <f>작성용!AL1244</f>
        <v>1243</v>
      </c>
      <c r="B1247" s="55" t="str">
        <f>작성용!AI1244</f>
        <v>-</v>
      </c>
      <c r="C1247" s="56" t="str">
        <f>작성용!AK1244</f>
        <v>개별종목</v>
      </c>
      <c r="D1247" s="57">
        <f>작성용!T1244</f>
        <v>45587</v>
      </c>
      <c r="E1247" s="58" t="str">
        <f>작성용!B1244</f>
        <v>에너지인프라자산운용</v>
      </c>
      <c r="F1247" s="58" t="str">
        <f>작성용!C1244</f>
        <v>신규</v>
      </c>
      <c r="G1247" s="58" t="str">
        <f>작성용!D1244</f>
        <v>더굿시스템</v>
      </c>
      <c r="H1247" s="59">
        <f>작성용!E1244</f>
        <v>1314110367683</v>
      </c>
      <c r="I1247" s="58" t="str">
        <f>작성용!F1244</f>
        <v>A07</v>
      </c>
      <c r="J1247" s="58">
        <f>작성용!G1244</f>
        <v>77</v>
      </c>
      <c r="K1247" s="58" t="str">
        <f>작성용!H1244</f>
        <v>-</v>
      </c>
      <c r="L1247" s="58" t="str">
        <f>작성용!N1244</f>
        <v>미정</v>
      </c>
      <c r="M1247" s="57" t="str">
        <f>작성용!U1244</f>
        <v>2024.12.31</v>
      </c>
      <c r="N1247" s="57">
        <f>작성용!V1244</f>
        <v>45646</v>
      </c>
      <c r="O1247" s="57">
        <f>작성용!W1244</f>
        <v>45668</v>
      </c>
      <c r="P1247" s="57" t="str">
        <f>작성용!X1244</f>
        <v>-</v>
      </c>
      <c r="Q1247" s="58" t="str">
        <f>작성용!AD1244</f>
        <v>심태진</v>
      </c>
      <c r="R1247" s="60">
        <f>작성용!AE1244</f>
        <v>1</v>
      </c>
      <c r="S1247" s="58" t="str">
        <f>작성용!AF1244</f>
        <v>심태진</v>
      </c>
      <c r="T1247" s="61" t="str">
        <f>작성용!AG1244</f>
        <v>김수현</v>
      </c>
      <c r="U1247" s="61" t="str">
        <f>작성용!AH1244</f>
        <v>김수현</v>
      </c>
      <c r="V1247" s="56">
        <f>작성용!AA1244</f>
        <v>202412</v>
      </c>
      <c r="W1247" s="58" t="str">
        <f>작성용!AC1244</f>
        <v>[Y]금융기관</v>
      </c>
      <c r="X1247" s="58" t="str">
        <f>작성용!O1244</f>
        <v>홍채린매니저</v>
      </c>
      <c r="Y1247" s="58" t="str">
        <f>작성용!P1244</f>
        <v>02-3775-9515, 010-2896-5400</v>
      </c>
      <c r="Z1247" s="58" t="str">
        <f>작성용!Q1244</f>
        <v>chaerin@miraeasset.com</v>
      </c>
      <c r="AA1247" s="56" t="str">
        <f>작성용!AJ1244</f>
        <v>회계반영</v>
      </c>
      <c r="AB1247" s="56">
        <f>작성용!AB1244</f>
        <v>0</v>
      </c>
    </row>
    <row r="1248" spans="1:28" s="12" customFormat="1" ht="16.5" customHeight="1" x14ac:dyDescent="0.3">
      <c r="A1248" s="54">
        <f>작성용!AL1245</f>
        <v>1244</v>
      </c>
      <c r="B1248" s="55" t="str">
        <f>작성용!AI1245</f>
        <v>-</v>
      </c>
      <c r="C1248" s="56" t="str">
        <f>작성용!AK1245</f>
        <v>개별종목</v>
      </c>
      <c r="D1248" s="57">
        <f>작성용!T1245</f>
        <v>45587</v>
      </c>
      <c r="E1248" s="58" t="str">
        <f>작성용!B1245</f>
        <v>에너지인프라자산운용</v>
      </c>
      <c r="F1248" s="58" t="str">
        <f>작성용!C1245</f>
        <v>신규</v>
      </c>
      <c r="G1248" s="58" t="str">
        <f>작성용!D1245</f>
        <v>페리지에어로스페이스(구,페리지항공우주)</v>
      </c>
      <c r="H1248" s="59">
        <f>작성용!E1245</f>
        <v>1601110488696</v>
      </c>
      <c r="I1248" s="58" t="str">
        <f>작성용!F1245</f>
        <v>A07</v>
      </c>
      <c r="J1248" s="58">
        <f>작성용!G1245</f>
        <v>77</v>
      </c>
      <c r="K1248" s="58" t="str">
        <f>작성용!H1245</f>
        <v>-</v>
      </c>
      <c r="L1248" s="58" t="str">
        <f>작성용!N1245</f>
        <v>미정</v>
      </c>
      <c r="M1248" s="57" t="str">
        <f>작성용!U1245</f>
        <v>2024.12.31</v>
      </c>
      <c r="N1248" s="57">
        <f>작성용!V1245</f>
        <v>45646</v>
      </c>
      <c r="O1248" s="57">
        <f>작성용!W1245</f>
        <v>45668</v>
      </c>
      <c r="P1248" s="57" t="str">
        <f>작성용!X1245</f>
        <v>-</v>
      </c>
      <c r="Q1248" s="58" t="str">
        <f>작성용!AD1245</f>
        <v>변혜진</v>
      </c>
      <c r="R1248" s="60">
        <f>작성용!AE1245</f>
        <v>1</v>
      </c>
      <c r="S1248" s="58" t="str">
        <f>작성용!AF1245</f>
        <v>변혜진</v>
      </c>
      <c r="T1248" s="61" t="str">
        <f>작성용!AG1245</f>
        <v>김수현</v>
      </c>
      <c r="U1248" s="61" t="str">
        <f>작성용!AH1245</f>
        <v>김수현</v>
      </c>
      <c r="V1248" s="56">
        <f>작성용!AA1245</f>
        <v>202412</v>
      </c>
      <c r="W1248" s="58" t="str">
        <f>작성용!AC1245</f>
        <v>[Y]금융기관</v>
      </c>
      <c r="X1248" s="58" t="str">
        <f>작성용!O1245</f>
        <v>홍채린매니저</v>
      </c>
      <c r="Y1248" s="58" t="str">
        <f>작성용!P1245</f>
        <v>02-3775-9515, 010-2896-5400</v>
      </c>
      <c r="Z1248" s="58" t="str">
        <f>작성용!Q1245</f>
        <v>chaerin@miraeasset.com</v>
      </c>
      <c r="AA1248" s="56" t="str">
        <f>작성용!AJ1245</f>
        <v>회계반영</v>
      </c>
      <c r="AB1248" s="56">
        <f>작성용!AB1245</f>
        <v>0</v>
      </c>
    </row>
    <row r="1249" spans="1:28" s="12" customFormat="1" ht="16.5" customHeight="1" x14ac:dyDescent="0.3">
      <c r="A1249" s="54">
        <f>작성용!AL1246</f>
        <v>1245</v>
      </c>
      <c r="B1249" s="55" t="str">
        <f>작성용!AI1246</f>
        <v>-</v>
      </c>
      <c r="C1249" s="56" t="str">
        <f>작성용!AK1246</f>
        <v>개별종목</v>
      </c>
      <c r="D1249" s="57">
        <f>작성용!T1246</f>
        <v>45587</v>
      </c>
      <c r="E1249" s="58" t="str">
        <f>작성용!B1246</f>
        <v>에너지인프라자산운용</v>
      </c>
      <c r="F1249" s="58" t="str">
        <f>작성용!C1246</f>
        <v>신규</v>
      </c>
      <c r="G1249" s="58" t="str">
        <f>작성용!D1246</f>
        <v>비이아이랩</v>
      </c>
      <c r="H1249" s="59">
        <f>작성용!E1246</f>
        <v>1314110475618</v>
      </c>
      <c r="I1249" s="58" t="str">
        <f>작성용!F1246</f>
        <v>A07</v>
      </c>
      <c r="J1249" s="58">
        <f>작성용!G1246</f>
        <v>771</v>
      </c>
      <c r="K1249" s="58" t="str">
        <f>작성용!H1246</f>
        <v>-</v>
      </c>
      <c r="L1249" s="58" t="str">
        <f>작성용!N1246</f>
        <v>미정</v>
      </c>
      <c r="M1249" s="57" t="str">
        <f>작성용!U1246</f>
        <v>2024.12.31</v>
      </c>
      <c r="N1249" s="57">
        <f>작성용!V1246</f>
        <v>45646</v>
      </c>
      <c r="O1249" s="57">
        <f>작성용!W1246</f>
        <v>45668</v>
      </c>
      <c r="P1249" s="57" t="str">
        <f>작성용!X1246</f>
        <v>-</v>
      </c>
      <c r="Q1249" s="58" t="str">
        <f>작성용!AD1246</f>
        <v>김영하</v>
      </c>
      <c r="R1249" s="60">
        <f>작성용!AE1246</f>
        <v>0</v>
      </c>
      <c r="S1249" s="58" t="str">
        <f>작성용!AF1246</f>
        <v>김영하</v>
      </c>
      <c r="T1249" s="61" t="str">
        <f>작성용!AG1246</f>
        <v>김수현</v>
      </c>
      <c r="U1249" s="61" t="str">
        <f>작성용!AH1246</f>
        <v>김수현</v>
      </c>
      <c r="V1249" s="56">
        <f>작성용!AA1246</f>
        <v>202412</v>
      </c>
      <c r="W1249" s="58" t="str">
        <f>작성용!AC1246</f>
        <v>[Y]금융기관</v>
      </c>
      <c r="X1249" s="58" t="str">
        <f>작성용!O1246</f>
        <v>홍채린매니저</v>
      </c>
      <c r="Y1249" s="58" t="str">
        <f>작성용!P1246</f>
        <v>02-3775-9515, 010-2896-5400</v>
      </c>
      <c r="Z1249" s="58" t="str">
        <f>작성용!Q1246</f>
        <v>chaerin@miraeasset.com</v>
      </c>
      <c r="AA1249" s="56" t="str">
        <f>작성용!AJ1246</f>
        <v>회계반영</v>
      </c>
      <c r="AB1249" s="56">
        <f>작성용!AB1246</f>
        <v>0</v>
      </c>
    </row>
    <row r="1250" spans="1:28" s="12" customFormat="1" ht="16.5" customHeight="1" x14ac:dyDescent="0.3">
      <c r="A1250" s="54">
        <f>작성용!AL1247</f>
        <v>1246</v>
      </c>
      <c r="B1250" s="55" t="str">
        <f>작성용!AI1247</f>
        <v>-</v>
      </c>
      <c r="C1250" s="56" t="str">
        <f>작성용!AK1247</f>
        <v>개별종목</v>
      </c>
      <c r="D1250" s="57">
        <f>작성용!T1247</f>
        <v>45587</v>
      </c>
      <c r="E1250" s="58" t="str">
        <f>작성용!B1247</f>
        <v>에너지인프라자산운용</v>
      </c>
      <c r="F1250" s="58" t="str">
        <f>작성용!C1247</f>
        <v>신규</v>
      </c>
      <c r="G1250" s="58" t="str">
        <f>작성용!D1247</f>
        <v>스카이칩스</v>
      </c>
      <c r="H1250" s="59">
        <f>작성용!E1247</f>
        <v>1358110365396</v>
      </c>
      <c r="I1250" s="58" t="str">
        <f>작성용!F1247</f>
        <v>A07</v>
      </c>
      <c r="J1250" s="58">
        <f>작성용!G1247</f>
        <v>77</v>
      </c>
      <c r="K1250" s="58" t="str">
        <f>작성용!H1247</f>
        <v>-</v>
      </c>
      <c r="L1250" s="58" t="str">
        <f>작성용!N1247</f>
        <v>미정</v>
      </c>
      <c r="M1250" s="57" t="str">
        <f>작성용!U1247</f>
        <v>2024.12.31</v>
      </c>
      <c r="N1250" s="57">
        <f>작성용!V1247</f>
        <v>45646</v>
      </c>
      <c r="O1250" s="57">
        <f>작성용!W1247</f>
        <v>45668</v>
      </c>
      <c r="P1250" s="57" t="str">
        <f>작성용!X1247</f>
        <v>-</v>
      </c>
      <c r="Q1250" s="58" t="str">
        <f>작성용!AD1247</f>
        <v>신원준</v>
      </c>
      <c r="R1250" s="60">
        <f>작성용!AE1247</f>
        <v>1</v>
      </c>
      <c r="S1250" s="58" t="str">
        <f>작성용!AF1247</f>
        <v>신원준</v>
      </c>
      <c r="T1250" s="61" t="str">
        <f>작성용!AG1247</f>
        <v>김수현</v>
      </c>
      <c r="U1250" s="61" t="str">
        <f>작성용!AH1247</f>
        <v>김수현</v>
      </c>
      <c r="V1250" s="56">
        <f>작성용!AA1247</f>
        <v>202412</v>
      </c>
      <c r="W1250" s="58" t="str">
        <f>작성용!AC1247</f>
        <v>[Y]금융기관</v>
      </c>
      <c r="X1250" s="58" t="str">
        <f>작성용!O1247</f>
        <v>홍채린매니저</v>
      </c>
      <c r="Y1250" s="58" t="str">
        <f>작성용!P1247</f>
        <v>02-3775-9515, 010-2896-5400</v>
      </c>
      <c r="Z1250" s="58" t="str">
        <f>작성용!Q1247</f>
        <v>chaerin@miraeasset.com</v>
      </c>
      <c r="AA1250" s="56" t="str">
        <f>작성용!AJ1247</f>
        <v>회계반영</v>
      </c>
      <c r="AB1250" s="56">
        <f>작성용!AB1247</f>
        <v>0</v>
      </c>
    </row>
    <row r="1251" spans="1:28" s="12" customFormat="1" ht="16.5" customHeight="1" x14ac:dyDescent="0.3">
      <c r="A1251" s="54">
        <f>작성용!AL1248</f>
        <v>1247</v>
      </c>
      <c r="B1251" s="55" t="str">
        <f>작성용!AI1248</f>
        <v>-</v>
      </c>
      <c r="C1251" s="56" t="str">
        <f>작성용!AK1248</f>
        <v>개별종목</v>
      </c>
      <c r="D1251" s="57">
        <f>작성용!T1248</f>
        <v>45587</v>
      </c>
      <c r="E1251" s="58" t="str">
        <f>작성용!B1248</f>
        <v>에너지인프라자산운용</v>
      </c>
      <c r="F1251" s="58" t="str">
        <f>작성용!C1248</f>
        <v>신규</v>
      </c>
      <c r="G1251" s="58" t="str">
        <f>작성용!D1248</f>
        <v>웨이비스</v>
      </c>
      <c r="H1251" s="59">
        <f>작성용!E1248</f>
        <v>1348110407800</v>
      </c>
      <c r="I1251" s="58" t="str">
        <f>작성용!F1248</f>
        <v>A07</v>
      </c>
      <c r="J1251" s="58">
        <f>작성용!G1248</f>
        <v>77</v>
      </c>
      <c r="K1251" s="58" t="str">
        <f>작성용!H1248</f>
        <v>-</v>
      </c>
      <c r="L1251" s="58" t="str">
        <f>작성용!N1248</f>
        <v>미정</v>
      </c>
      <c r="M1251" s="57" t="str">
        <f>작성용!U1248</f>
        <v>2024.12.31</v>
      </c>
      <c r="N1251" s="57">
        <f>작성용!V1248</f>
        <v>45646</v>
      </c>
      <c r="O1251" s="57">
        <f>작성용!W1248</f>
        <v>45668</v>
      </c>
      <c r="P1251" s="57" t="str">
        <f>작성용!X1248</f>
        <v>-</v>
      </c>
      <c r="Q1251" s="58" t="str">
        <f>작성용!AD1248</f>
        <v>서동현</v>
      </c>
      <c r="R1251" s="60">
        <f>작성용!AE1248</f>
        <v>1</v>
      </c>
      <c r="S1251" s="58" t="str">
        <f>작성용!AF1248</f>
        <v>서동현</v>
      </c>
      <c r="T1251" s="61" t="str">
        <f>작성용!AG1248</f>
        <v>김수현</v>
      </c>
      <c r="U1251" s="61" t="str">
        <f>작성용!AH1248</f>
        <v>김수현</v>
      </c>
      <c r="V1251" s="56">
        <f>작성용!AA1248</f>
        <v>202412</v>
      </c>
      <c r="W1251" s="58" t="str">
        <f>작성용!AC1248</f>
        <v>[Y]금융기관</v>
      </c>
      <c r="X1251" s="58" t="str">
        <f>작성용!O1248</f>
        <v>홍채린매니저</v>
      </c>
      <c r="Y1251" s="58" t="str">
        <f>작성용!P1248</f>
        <v>02-3775-9515, 010-2896-5400</v>
      </c>
      <c r="Z1251" s="58" t="str">
        <f>작성용!Q1248</f>
        <v>chaerin@miraeasset.com</v>
      </c>
      <c r="AA1251" s="56" t="str">
        <f>작성용!AJ1248</f>
        <v>회계반영</v>
      </c>
      <c r="AB1251" s="56">
        <f>작성용!AB1248</f>
        <v>0</v>
      </c>
    </row>
    <row r="1252" spans="1:28" s="12" customFormat="1" ht="16.5" customHeight="1" x14ac:dyDescent="0.3">
      <c r="A1252" s="54">
        <f>작성용!AL1249</f>
        <v>1248</v>
      </c>
      <c r="B1252" s="55" t="str">
        <f>작성용!AI1249</f>
        <v>-</v>
      </c>
      <c r="C1252" s="56" t="str">
        <f>작성용!AK1249</f>
        <v>개별종목</v>
      </c>
      <c r="D1252" s="57">
        <f>작성용!T1249</f>
        <v>45587</v>
      </c>
      <c r="E1252" s="58" t="str">
        <f>작성용!B1249</f>
        <v>에너지인프라자산운용</v>
      </c>
      <c r="F1252" s="58" t="str">
        <f>작성용!C1249</f>
        <v>신규</v>
      </c>
      <c r="G1252" s="58" t="str">
        <f>작성용!D1249</f>
        <v>웨이비스</v>
      </c>
      <c r="H1252" s="59">
        <f>작성용!E1249</f>
        <v>1348110407800</v>
      </c>
      <c r="I1252" s="58" t="str">
        <f>작성용!F1249</f>
        <v>A01</v>
      </c>
      <c r="J1252" s="58">
        <f>작성용!G1249</f>
        <v>0</v>
      </c>
      <c r="K1252" s="58" t="str">
        <f>작성용!H1249</f>
        <v>-</v>
      </c>
      <c r="L1252" s="58" t="str">
        <f>작성용!N1249</f>
        <v>미정</v>
      </c>
      <c r="M1252" s="57" t="str">
        <f>작성용!U1249</f>
        <v>2024.12.31</v>
      </c>
      <c r="N1252" s="57">
        <f>작성용!V1249</f>
        <v>45646</v>
      </c>
      <c r="O1252" s="57">
        <f>작성용!W1249</f>
        <v>45668</v>
      </c>
      <c r="P1252" s="57" t="str">
        <f>작성용!X1249</f>
        <v>-</v>
      </c>
      <c r="Q1252" s="58" t="str">
        <f>작성용!AD1249</f>
        <v>서동현</v>
      </c>
      <c r="R1252" s="60">
        <f>작성용!AE1249</f>
        <v>0</v>
      </c>
      <c r="S1252" s="58" t="str">
        <f>작성용!AF1249</f>
        <v>서동현</v>
      </c>
      <c r="T1252" s="61" t="str">
        <f>작성용!AG1249</f>
        <v>김수현</v>
      </c>
      <c r="U1252" s="61" t="str">
        <f>작성용!AH1249</f>
        <v>김수현</v>
      </c>
      <c r="V1252" s="56">
        <f>작성용!AA1249</f>
        <v>202412</v>
      </c>
      <c r="W1252" s="58" t="str">
        <f>작성용!AC1249</f>
        <v>[Y]금융기관</v>
      </c>
      <c r="X1252" s="58" t="str">
        <f>작성용!O1249</f>
        <v>홍채린매니저</v>
      </c>
      <c r="Y1252" s="58" t="str">
        <f>작성용!P1249</f>
        <v>02-3775-9515, 010-2896-5400</v>
      </c>
      <c r="Z1252" s="58" t="str">
        <f>작성용!Q1249</f>
        <v>chaerin@miraeasset.com</v>
      </c>
      <c r="AA1252" s="56" t="str">
        <f>작성용!AJ1249</f>
        <v>회계반영</v>
      </c>
      <c r="AB1252" s="56">
        <f>작성용!AB1249</f>
        <v>0</v>
      </c>
    </row>
    <row r="1253" spans="1:28" s="12" customFormat="1" ht="16.5" customHeight="1" x14ac:dyDescent="0.3">
      <c r="A1253" s="54">
        <f>작성용!AL1250</f>
        <v>1249</v>
      </c>
      <c r="B1253" s="55" t="str">
        <f>작성용!AI1250</f>
        <v>-</v>
      </c>
      <c r="C1253" s="56" t="str">
        <f>작성용!AK1250</f>
        <v>개별종목</v>
      </c>
      <c r="D1253" s="57">
        <f>작성용!T1250</f>
        <v>45587</v>
      </c>
      <c r="E1253" s="58" t="str">
        <f>작성용!B1250</f>
        <v>에너지인프라자산운용</v>
      </c>
      <c r="F1253" s="58" t="str">
        <f>작성용!C1250</f>
        <v>신규</v>
      </c>
      <c r="G1253" s="58" t="str">
        <f>작성용!D1250</f>
        <v>퓨리켐</v>
      </c>
      <c r="H1253" s="59">
        <f>작성용!E1250</f>
        <v>1501110111299</v>
      </c>
      <c r="I1253" s="58" t="str">
        <f>작성용!F1250</f>
        <v>A07</v>
      </c>
      <c r="J1253" s="58">
        <f>작성용!G1250</f>
        <v>77</v>
      </c>
      <c r="K1253" s="58" t="str">
        <f>작성용!H1250</f>
        <v>-</v>
      </c>
      <c r="L1253" s="58" t="str">
        <f>작성용!N1250</f>
        <v>미정</v>
      </c>
      <c r="M1253" s="57" t="str">
        <f>작성용!U1250</f>
        <v>2024.12.31</v>
      </c>
      <c r="N1253" s="57">
        <f>작성용!V1250</f>
        <v>45646</v>
      </c>
      <c r="O1253" s="57">
        <f>작성용!W1250</f>
        <v>45668</v>
      </c>
      <c r="P1253" s="57" t="str">
        <f>작성용!X1250</f>
        <v>-</v>
      </c>
      <c r="Q1253" s="58" t="str">
        <f>작성용!AD1250</f>
        <v>이상민</v>
      </c>
      <c r="R1253" s="60">
        <f>작성용!AE1250</f>
        <v>0</v>
      </c>
      <c r="S1253" s="58" t="str">
        <f>작성용!AF1250</f>
        <v>이상민</v>
      </c>
      <c r="T1253" s="61" t="str">
        <f>작성용!AG1250</f>
        <v>김수현</v>
      </c>
      <c r="U1253" s="61" t="str">
        <f>작성용!AH1250</f>
        <v>김수현</v>
      </c>
      <c r="V1253" s="56">
        <f>작성용!AA1250</f>
        <v>202412</v>
      </c>
      <c r="W1253" s="58" t="str">
        <f>작성용!AC1250</f>
        <v>[Y]금융기관</v>
      </c>
      <c r="X1253" s="58" t="str">
        <f>작성용!O1250</f>
        <v>홍채린매니저</v>
      </c>
      <c r="Y1253" s="58" t="str">
        <f>작성용!P1250</f>
        <v>02-3775-9515, 010-2896-5400</v>
      </c>
      <c r="Z1253" s="58" t="str">
        <f>작성용!Q1250</f>
        <v>chaerin@miraeasset.com</v>
      </c>
      <c r="AA1253" s="56" t="str">
        <f>작성용!AJ1250</f>
        <v>회계반영</v>
      </c>
      <c r="AB1253" s="56">
        <f>작성용!AB1250</f>
        <v>0</v>
      </c>
    </row>
    <row r="1254" spans="1:28" s="12" customFormat="1" ht="16.5" customHeight="1" x14ac:dyDescent="0.3">
      <c r="A1254" s="54">
        <f>작성용!AL1251</f>
        <v>1250</v>
      </c>
      <c r="B1254" s="55" t="str">
        <f>작성용!AI1251</f>
        <v>-</v>
      </c>
      <c r="C1254" s="56" t="str">
        <f>작성용!AK1251</f>
        <v>개별종목</v>
      </c>
      <c r="D1254" s="57">
        <f>작성용!T1251</f>
        <v>45587</v>
      </c>
      <c r="E1254" s="58" t="str">
        <f>작성용!B1251</f>
        <v>에너지인프라자산운용</v>
      </c>
      <c r="F1254" s="58" t="str">
        <f>작성용!C1251</f>
        <v>신규</v>
      </c>
      <c r="G1254" s="58" t="str">
        <f>작성용!D1251</f>
        <v>하이드로럭스</v>
      </c>
      <c r="H1254" s="59">
        <f>작성용!E1251</f>
        <v>1942110336223</v>
      </c>
      <c r="I1254" s="58" t="str">
        <f>작성용!F1251</f>
        <v>A07</v>
      </c>
      <c r="J1254" s="58">
        <f>작성용!G1251</f>
        <v>771</v>
      </c>
      <c r="K1254" s="58" t="str">
        <f>작성용!H1251</f>
        <v>-</v>
      </c>
      <c r="L1254" s="58" t="str">
        <f>작성용!N1251</f>
        <v>미정</v>
      </c>
      <c r="M1254" s="57" t="str">
        <f>작성용!U1251</f>
        <v>2024.12.31</v>
      </c>
      <c r="N1254" s="57">
        <f>작성용!V1251</f>
        <v>45646</v>
      </c>
      <c r="O1254" s="57">
        <f>작성용!W1251</f>
        <v>45668</v>
      </c>
      <c r="P1254" s="57" t="str">
        <f>작성용!X1251</f>
        <v>-</v>
      </c>
      <c r="Q1254" s="58" t="str">
        <f>작성용!AD1251</f>
        <v>강승현</v>
      </c>
      <c r="R1254" s="60">
        <f>작성용!AE1251</f>
        <v>0</v>
      </c>
      <c r="S1254" s="58" t="str">
        <f>작성용!AF1251</f>
        <v>신규</v>
      </c>
      <c r="T1254" s="61" t="str">
        <f>작성용!AG1251</f>
        <v>김수현</v>
      </c>
      <c r="U1254" s="61" t="str">
        <f>작성용!AH1251</f>
        <v>김수현</v>
      </c>
      <c r="V1254" s="56">
        <f>작성용!AA1251</f>
        <v>202412</v>
      </c>
      <c r="W1254" s="58" t="str">
        <f>작성용!AC1251</f>
        <v>[Y]금융기관</v>
      </c>
      <c r="X1254" s="58" t="str">
        <f>작성용!O1251</f>
        <v>홍채린매니저</v>
      </c>
      <c r="Y1254" s="58" t="str">
        <f>작성용!P1251</f>
        <v>02-3775-9515, 010-2896-5400</v>
      </c>
      <c r="Z1254" s="58" t="str">
        <f>작성용!Q1251</f>
        <v>chaerin@miraeasset.com</v>
      </c>
      <c r="AA1254" s="56" t="str">
        <f>작성용!AJ1251</f>
        <v>회계반영</v>
      </c>
      <c r="AB1254" s="56">
        <f>작성용!AB1251</f>
        <v>0</v>
      </c>
    </row>
    <row r="1255" spans="1:28" s="12" customFormat="1" ht="16.5" customHeight="1" x14ac:dyDescent="0.3">
      <c r="A1255" s="54">
        <f>작성용!AL1252</f>
        <v>1251</v>
      </c>
      <c r="B1255" s="55" t="str">
        <f>작성용!AI1252</f>
        <v>-</v>
      </c>
      <c r="C1255" s="56" t="str">
        <f>작성용!AK1252</f>
        <v>개별종목</v>
      </c>
      <c r="D1255" s="57">
        <f>작성용!T1252</f>
        <v>45587</v>
      </c>
      <c r="E1255" s="58" t="str">
        <f>작성용!B1252</f>
        <v>에너지인프라자산운용</v>
      </c>
      <c r="F1255" s="58" t="str">
        <f>작성용!C1252</f>
        <v>신규</v>
      </c>
      <c r="G1255" s="58" t="str">
        <f>작성용!D1252</f>
        <v>엣지크로스</v>
      </c>
      <c r="H1255" s="59">
        <f>작성용!E1252</f>
        <v>1101115614478</v>
      </c>
      <c r="I1255" s="58" t="str">
        <f>작성용!F1252</f>
        <v>A07</v>
      </c>
      <c r="J1255" s="58">
        <f>작성용!G1252</f>
        <v>77</v>
      </c>
      <c r="K1255" s="58" t="str">
        <f>작성용!H1252</f>
        <v>-</v>
      </c>
      <c r="L1255" s="58" t="str">
        <f>작성용!N1252</f>
        <v>미정</v>
      </c>
      <c r="M1255" s="57" t="str">
        <f>작성용!U1252</f>
        <v>2024.12.31</v>
      </c>
      <c r="N1255" s="57">
        <f>작성용!V1252</f>
        <v>45646</v>
      </c>
      <c r="O1255" s="57">
        <f>작성용!W1252</f>
        <v>45668</v>
      </c>
      <c r="P1255" s="57" t="str">
        <f>작성용!X1252</f>
        <v>-</v>
      </c>
      <c r="Q1255" s="58" t="str">
        <f>작성용!AD1252</f>
        <v>신원준</v>
      </c>
      <c r="R1255" s="60">
        <f>작성용!AE1252</f>
        <v>1</v>
      </c>
      <c r="S1255" s="58" t="str">
        <f>작성용!AF1252</f>
        <v>신규</v>
      </c>
      <c r="T1255" s="61" t="str">
        <f>작성용!AG1252</f>
        <v>김수현</v>
      </c>
      <c r="U1255" s="61" t="str">
        <f>작성용!AH1252</f>
        <v>김수현</v>
      </c>
      <c r="V1255" s="56">
        <f>작성용!AA1252</f>
        <v>202412</v>
      </c>
      <c r="W1255" s="58" t="str">
        <f>작성용!AC1252</f>
        <v>[Y]금융기관</v>
      </c>
      <c r="X1255" s="58" t="str">
        <f>작성용!O1252</f>
        <v>홍채린매니저</v>
      </c>
      <c r="Y1255" s="58" t="str">
        <f>작성용!P1252</f>
        <v>02-3775-9515, 010-2896-5400</v>
      </c>
      <c r="Z1255" s="58" t="str">
        <f>작성용!Q1252</f>
        <v>chaerin@miraeasset.com</v>
      </c>
      <c r="AA1255" s="56" t="str">
        <f>작성용!AJ1252</f>
        <v>회계반영</v>
      </c>
      <c r="AB1255" s="56">
        <f>작성용!AB1252</f>
        <v>0</v>
      </c>
    </row>
    <row r="1256" spans="1:28" s="12" customFormat="1" ht="16.5" customHeight="1" x14ac:dyDescent="0.3">
      <c r="A1256" s="54">
        <f>작성용!AL1253</f>
        <v>1252</v>
      </c>
      <c r="B1256" s="55" t="str">
        <f>작성용!AI1253</f>
        <v>-</v>
      </c>
      <c r="C1256" s="56" t="str">
        <f>작성용!AK1253</f>
        <v>개별종목</v>
      </c>
      <c r="D1256" s="57">
        <f>작성용!T1253</f>
        <v>45587</v>
      </c>
      <c r="E1256" s="58" t="str">
        <f>작성용!B1253</f>
        <v>에너지인프라자산운용</v>
      </c>
      <c r="F1256" s="58" t="str">
        <f>작성용!C1253</f>
        <v>신규</v>
      </c>
      <c r="G1256" s="58" t="str">
        <f>작성용!D1253</f>
        <v>유아이탄소중립e-신산업육성펀드</v>
      </c>
      <c r="H1256" s="59" t="str">
        <f>작성용!E1253</f>
        <v>KBP2024120014</v>
      </c>
      <c r="I1256" s="58" t="str">
        <f>작성용!F1253</f>
        <v>B01</v>
      </c>
      <c r="J1256" s="58">
        <f>작성용!G1253</f>
        <v>0</v>
      </c>
      <c r="K1256" s="58" t="str">
        <f>작성용!H1253</f>
        <v>-</v>
      </c>
      <c r="L1256" s="58" t="str">
        <f>작성용!N1253</f>
        <v>미정</v>
      </c>
      <c r="M1256" s="57" t="str">
        <f>작성용!U1253</f>
        <v>2024.12.31</v>
      </c>
      <c r="N1256" s="57">
        <f>작성용!V1253</f>
        <v>45646</v>
      </c>
      <c r="O1256" s="57">
        <f>작성용!W1253</f>
        <v>45668</v>
      </c>
      <c r="P1256" s="57" t="str">
        <f>작성용!X1253</f>
        <v>-</v>
      </c>
      <c r="Q1256" s="58" t="str">
        <f>작성용!AD1253</f>
        <v>서경덕</v>
      </c>
      <c r="R1256" s="60">
        <f>작성용!AE1253</f>
        <v>1</v>
      </c>
      <c r="S1256" s="58" t="str">
        <f>작성용!AF1253</f>
        <v>신규</v>
      </c>
      <c r="T1256" s="61" t="str">
        <f>작성용!AG1253</f>
        <v>김수현</v>
      </c>
      <c r="U1256" s="61" t="str">
        <f>작성용!AH1253</f>
        <v>김수현</v>
      </c>
      <c r="V1256" s="56">
        <f>작성용!AA1253</f>
        <v>202412</v>
      </c>
      <c r="W1256" s="58" t="str">
        <f>작성용!AC1253</f>
        <v>[Y]금융기관</v>
      </c>
      <c r="X1256" s="58" t="str">
        <f>작성용!O1253</f>
        <v>홍채린매니저</v>
      </c>
      <c r="Y1256" s="58" t="str">
        <f>작성용!P1253</f>
        <v>02-3775-9515, 010-2896-5400</v>
      </c>
      <c r="Z1256" s="58" t="str">
        <f>작성용!Q1253</f>
        <v>chaerin@miraeasset.com</v>
      </c>
      <c r="AA1256" s="56" t="str">
        <f>작성용!AJ1253</f>
        <v>회계반영</v>
      </c>
      <c r="AB1256" s="56">
        <f>작성용!AB1253</f>
        <v>0</v>
      </c>
    </row>
    <row r="1257" spans="1:28" s="12" customFormat="1" ht="16.5" customHeight="1" x14ac:dyDescent="0.3">
      <c r="A1257" s="54">
        <f>작성용!AL1254</f>
        <v>1253</v>
      </c>
      <c r="B1257" s="55" t="str">
        <f>작성용!AI1254</f>
        <v>-</v>
      </c>
      <c r="C1257" s="56" t="str">
        <f>작성용!AK1254</f>
        <v>개별종목</v>
      </c>
      <c r="D1257" s="57">
        <f>작성용!T1254</f>
        <v>45587</v>
      </c>
      <c r="E1257" s="58" t="str">
        <f>작성용!B1254</f>
        <v>에너지인프라자산운용</v>
      </c>
      <c r="F1257" s="58" t="str">
        <f>작성용!C1254</f>
        <v>신규</v>
      </c>
      <c r="G1257" s="58" t="str">
        <f>작성용!D1254</f>
        <v>에버온</v>
      </c>
      <c r="H1257" s="59">
        <f>작성용!E1254</f>
        <v>1101115000081</v>
      </c>
      <c r="I1257" s="58" t="str">
        <f>작성용!F1254</f>
        <v>A07</v>
      </c>
      <c r="J1257" s="58">
        <f>작성용!G1254</f>
        <v>77</v>
      </c>
      <c r="K1257" s="58" t="str">
        <f>작성용!H1254</f>
        <v>-</v>
      </c>
      <c r="L1257" s="58" t="str">
        <f>작성용!N1254</f>
        <v>미정</v>
      </c>
      <c r="M1257" s="57" t="str">
        <f>작성용!U1254</f>
        <v>2024.12.31</v>
      </c>
      <c r="N1257" s="57">
        <f>작성용!V1254</f>
        <v>45646</v>
      </c>
      <c r="O1257" s="57">
        <f>작성용!W1254</f>
        <v>45668</v>
      </c>
      <c r="P1257" s="57" t="str">
        <f>작성용!X1254</f>
        <v>-</v>
      </c>
      <c r="Q1257" s="58" t="str">
        <f>작성용!AD1254</f>
        <v>오수현</v>
      </c>
      <c r="R1257" s="60">
        <f>작성용!AE1254</f>
        <v>1</v>
      </c>
      <c r="S1257" s="58" t="str">
        <f>작성용!AF1254</f>
        <v>오수현</v>
      </c>
      <c r="T1257" s="61" t="str">
        <f>작성용!AG1254</f>
        <v>김수현</v>
      </c>
      <c r="U1257" s="61" t="str">
        <f>작성용!AH1254</f>
        <v>김수현</v>
      </c>
      <c r="V1257" s="56">
        <f>작성용!AA1254</f>
        <v>202412</v>
      </c>
      <c r="W1257" s="58" t="str">
        <f>작성용!AC1254</f>
        <v>[Y]금융기관</v>
      </c>
      <c r="X1257" s="58" t="str">
        <f>작성용!O1254</f>
        <v>홍채린매니저</v>
      </c>
      <c r="Y1257" s="58" t="str">
        <f>작성용!P1254</f>
        <v>02-3775-9515, 010-2896-5400</v>
      </c>
      <c r="Z1257" s="58" t="str">
        <f>작성용!Q1254</f>
        <v>chaerin@miraeasset.com</v>
      </c>
      <c r="AA1257" s="56" t="str">
        <f>작성용!AJ1254</f>
        <v>회계반영</v>
      </c>
      <c r="AB1257" s="56">
        <f>작성용!AB1254</f>
        <v>0</v>
      </c>
    </row>
    <row r="1258" spans="1:28" s="12" customFormat="1" ht="16.5" customHeight="1" x14ac:dyDescent="0.3">
      <c r="A1258" s="54">
        <f>작성용!AL1255</f>
        <v>1254</v>
      </c>
      <c r="B1258" s="55" t="str">
        <f>작성용!AI1255</f>
        <v>-</v>
      </c>
      <c r="C1258" s="56" t="str">
        <f>작성용!AK1255</f>
        <v>개별종목</v>
      </c>
      <c r="D1258" s="57">
        <f>작성용!T1255</f>
        <v>45587</v>
      </c>
      <c r="E1258" s="58" t="str">
        <f>작성용!B1255</f>
        <v>에너지인프라자산운용</v>
      </c>
      <c r="F1258" s="58" t="str">
        <f>작성용!C1255</f>
        <v>신규</v>
      </c>
      <c r="G1258" s="58" t="str">
        <f>작성용!D1255</f>
        <v>넥서스비</v>
      </c>
      <c r="H1258" s="59">
        <f>작성용!E1255</f>
        <v>1311110431624</v>
      </c>
      <c r="I1258" s="58" t="str">
        <f>작성용!F1255</f>
        <v>A07</v>
      </c>
      <c r="J1258" s="58">
        <f>작성용!G1255</f>
        <v>77</v>
      </c>
      <c r="K1258" s="58" t="str">
        <f>작성용!H1255</f>
        <v>-</v>
      </c>
      <c r="L1258" s="58" t="str">
        <f>작성용!N1255</f>
        <v>미정</v>
      </c>
      <c r="M1258" s="57" t="str">
        <f>작성용!U1255</f>
        <v>2024.12.31</v>
      </c>
      <c r="N1258" s="57">
        <f>작성용!V1255</f>
        <v>45646</v>
      </c>
      <c r="O1258" s="57">
        <f>작성용!W1255</f>
        <v>45668</v>
      </c>
      <c r="P1258" s="57" t="str">
        <f>작성용!X1255</f>
        <v>-</v>
      </c>
      <c r="Q1258" s="58" t="str">
        <f>작성용!AD1255</f>
        <v>오수현</v>
      </c>
      <c r="R1258" s="60">
        <f>작성용!AE1255</f>
        <v>1</v>
      </c>
      <c r="S1258" s="58" t="str">
        <f>작성용!AF1255</f>
        <v>신승철</v>
      </c>
      <c r="T1258" s="61" t="str">
        <f>작성용!AG1255</f>
        <v>김수현</v>
      </c>
      <c r="U1258" s="61" t="str">
        <f>작성용!AH1255</f>
        <v>김수현</v>
      </c>
      <c r="V1258" s="56">
        <f>작성용!AA1255</f>
        <v>202412</v>
      </c>
      <c r="W1258" s="58" t="str">
        <f>작성용!AC1255</f>
        <v>[Y]금융기관</v>
      </c>
      <c r="X1258" s="58" t="str">
        <f>작성용!O1255</f>
        <v>홍채린매니저</v>
      </c>
      <c r="Y1258" s="58" t="str">
        <f>작성용!P1255</f>
        <v>02-3775-9515, 010-2896-5400</v>
      </c>
      <c r="Z1258" s="58" t="str">
        <f>작성용!Q1255</f>
        <v>chaerin@miraeasset.com</v>
      </c>
      <c r="AA1258" s="56" t="str">
        <f>작성용!AJ1255</f>
        <v>회계반영</v>
      </c>
      <c r="AB1258" s="56">
        <f>작성용!AB1255</f>
        <v>0</v>
      </c>
    </row>
    <row r="1259" spans="1:28" s="12" customFormat="1" ht="16.5" customHeight="1" x14ac:dyDescent="0.3">
      <c r="A1259" s="54">
        <f>작성용!AL1256</f>
        <v>1255</v>
      </c>
      <c r="B1259" s="55" t="str">
        <f>작성용!AI1256</f>
        <v>-</v>
      </c>
      <c r="C1259" s="56" t="str">
        <f>작성용!AK1256</f>
        <v>개별종목</v>
      </c>
      <c r="D1259" s="57">
        <f>작성용!T1256</f>
        <v>45587</v>
      </c>
      <c r="E1259" s="58" t="str">
        <f>작성용!B1256</f>
        <v>에너지인프라자산운용</v>
      </c>
      <c r="F1259" s="58" t="str">
        <f>작성용!C1256</f>
        <v>신규</v>
      </c>
      <c r="G1259" s="58" t="str">
        <f>작성용!D1256</f>
        <v>내일테크놀로지</v>
      </c>
      <c r="H1259" s="59">
        <f>작성용!E1256</f>
        <v>1601110407753</v>
      </c>
      <c r="I1259" s="58" t="str">
        <f>작성용!F1256</f>
        <v>A07</v>
      </c>
      <c r="J1259" s="58">
        <f>작성용!G1256</f>
        <v>77</v>
      </c>
      <c r="K1259" s="58" t="str">
        <f>작성용!H1256</f>
        <v>-</v>
      </c>
      <c r="L1259" s="58" t="str">
        <f>작성용!N1256</f>
        <v>미정</v>
      </c>
      <c r="M1259" s="57" t="str">
        <f>작성용!U1256</f>
        <v>2024.12.31</v>
      </c>
      <c r="N1259" s="57">
        <f>작성용!V1256</f>
        <v>45646</v>
      </c>
      <c r="O1259" s="57">
        <f>작성용!W1256</f>
        <v>45668</v>
      </c>
      <c r="P1259" s="57" t="str">
        <f>작성용!X1256</f>
        <v>-</v>
      </c>
      <c r="Q1259" s="58" t="str">
        <f>작성용!AD1256</f>
        <v>서경덕</v>
      </c>
      <c r="R1259" s="60">
        <f>작성용!AE1256</f>
        <v>1</v>
      </c>
      <c r="S1259" s="58" t="str">
        <f>작성용!AF1256</f>
        <v>서경덕</v>
      </c>
      <c r="T1259" s="61" t="str">
        <f>작성용!AG1256</f>
        <v>김수현</v>
      </c>
      <c r="U1259" s="61" t="str">
        <f>작성용!AH1256</f>
        <v>김수현</v>
      </c>
      <c r="V1259" s="56">
        <f>작성용!AA1256</f>
        <v>202412</v>
      </c>
      <c r="W1259" s="58" t="str">
        <f>작성용!AC1256</f>
        <v>[Y]금융기관</v>
      </c>
      <c r="X1259" s="58" t="str">
        <f>작성용!O1256</f>
        <v>홍채린매니저</v>
      </c>
      <c r="Y1259" s="58" t="str">
        <f>작성용!P1256</f>
        <v>02-3775-9515, 010-2896-5400</v>
      </c>
      <c r="Z1259" s="58" t="str">
        <f>작성용!Q1256</f>
        <v>chaerin@miraeasset.com</v>
      </c>
      <c r="AA1259" s="56" t="str">
        <f>작성용!AJ1256</f>
        <v>회계반영</v>
      </c>
      <c r="AB1259" s="56">
        <f>작성용!AB1256</f>
        <v>0</v>
      </c>
    </row>
    <row r="1260" spans="1:28" s="12" customFormat="1" ht="16.5" customHeight="1" x14ac:dyDescent="0.3">
      <c r="A1260" s="54">
        <f>작성용!AL1257</f>
        <v>1256</v>
      </c>
      <c r="B1260" s="55" t="str">
        <f>작성용!AI1257</f>
        <v>-</v>
      </c>
      <c r="C1260" s="56" t="str">
        <f>작성용!AK1257</f>
        <v>개별종목</v>
      </c>
      <c r="D1260" s="57">
        <f>작성용!T1257</f>
        <v>45587</v>
      </c>
      <c r="E1260" s="58" t="str">
        <f>작성용!B1257</f>
        <v>에너지인프라자산운용</v>
      </c>
      <c r="F1260" s="58" t="str">
        <f>작성용!C1257</f>
        <v>신규</v>
      </c>
      <c r="G1260" s="58" t="str">
        <f>작성용!D1257</f>
        <v>코솔러스</v>
      </c>
      <c r="H1260" s="59">
        <f>작성용!E1257</f>
        <v>2149110062043</v>
      </c>
      <c r="I1260" s="58" t="str">
        <f>작성용!F1257</f>
        <v>A07</v>
      </c>
      <c r="J1260" s="58">
        <f>작성용!G1257</f>
        <v>77</v>
      </c>
      <c r="K1260" s="58" t="str">
        <f>작성용!H1257</f>
        <v>-</v>
      </c>
      <c r="L1260" s="58" t="str">
        <f>작성용!N1257</f>
        <v>미정</v>
      </c>
      <c r="M1260" s="57" t="str">
        <f>작성용!U1257</f>
        <v>2024.12.31</v>
      </c>
      <c r="N1260" s="57">
        <f>작성용!V1257</f>
        <v>45646</v>
      </c>
      <c r="O1260" s="57">
        <f>작성용!W1257</f>
        <v>45668</v>
      </c>
      <c r="P1260" s="57" t="str">
        <f>작성용!X1257</f>
        <v>-</v>
      </c>
      <c r="Q1260" s="58" t="str">
        <f>작성용!AD1257</f>
        <v>김예림</v>
      </c>
      <c r="R1260" s="60">
        <f>작성용!AE1257</f>
        <v>1</v>
      </c>
      <c r="S1260" s="58" t="str">
        <f>작성용!AF1257</f>
        <v>신규</v>
      </c>
      <c r="T1260" s="61" t="str">
        <f>작성용!AG1257</f>
        <v>김수현</v>
      </c>
      <c r="U1260" s="61" t="str">
        <f>작성용!AH1257</f>
        <v>김수현</v>
      </c>
      <c r="V1260" s="56">
        <f>작성용!AA1257</f>
        <v>202412</v>
      </c>
      <c r="W1260" s="58" t="str">
        <f>작성용!AC1257</f>
        <v>[Y]금융기관</v>
      </c>
      <c r="X1260" s="58" t="str">
        <f>작성용!O1257</f>
        <v>홍채린매니저</v>
      </c>
      <c r="Y1260" s="58" t="str">
        <f>작성용!P1257</f>
        <v>02-3775-9515, 010-2896-5400</v>
      </c>
      <c r="Z1260" s="58" t="str">
        <f>작성용!Q1257</f>
        <v>chaerin@miraeasset.com</v>
      </c>
      <c r="AA1260" s="56" t="str">
        <f>작성용!AJ1257</f>
        <v>회계반영</v>
      </c>
      <c r="AB1260" s="56">
        <f>작성용!AB1257</f>
        <v>0</v>
      </c>
    </row>
    <row r="1261" spans="1:28" s="12" customFormat="1" ht="16.5" customHeight="1" x14ac:dyDescent="0.3">
      <c r="A1261" s="54">
        <f>작성용!AL1258</f>
        <v>1257</v>
      </c>
      <c r="B1261" s="55" t="str">
        <f>작성용!AI1258</f>
        <v>-</v>
      </c>
      <c r="C1261" s="56" t="str">
        <f>작성용!AK1258</f>
        <v>개별종목</v>
      </c>
      <c r="D1261" s="57">
        <f>작성용!T1258</f>
        <v>45587</v>
      </c>
      <c r="E1261" s="58" t="str">
        <f>작성용!B1258</f>
        <v>에너지인프라자산운용</v>
      </c>
      <c r="F1261" s="58" t="str">
        <f>작성용!C1258</f>
        <v>신규</v>
      </c>
      <c r="G1261" s="58" t="str">
        <f>작성용!D1258</f>
        <v>이알</v>
      </c>
      <c r="H1261" s="59">
        <f>작성용!E1258</f>
        <v>1955110113468</v>
      </c>
      <c r="I1261" s="58" t="str">
        <f>작성용!F1258</f>
        <v>A07</v>
      </c>
      <c r="J1261" s="58">
        <f>작성용!G1258</f>
        <v>77</v>
      </c>
      <c r="K1261" s="58" t="str">
        <f>작성용!H1258</f>
        <v>-</v>
      </c>
      <c r="L1261" s="58" t="str">
        <f>작성용!N1258</f>
        <v>미정</v>
      </c>
      <c r="M1261" s="57" t="str">
        <f>작성용!U1258</f>
        <v>2024.12.31</v>
      </c>
      <c r="N1261" s="57">
        <f>작성용!V1258</f>
        <v>45646</v>
      </c>
      <c r="O1261" s="57">
        <f>작성용!W1258</f>
        <v>45668</v>
      </c>
      <c r="P1261" s="57" t="str">
        <f>작성용!X1258</f>
        <v>-</v>
      </c>
      <c r="Q1261" s="58" t="str">
        <f>작성용!AD1258</f>
        <v>이상민</v>
      </c>
      <c r="R1261" s="60">
        <f>작성용!AE1258</f>
        <v>1</v>
      </c>
      <c r="S1261" s="58" t="str">
        <f>작성용!AF1258</f>
        <v>신규</v>
      </c>
      <c r="T1261" s="61" t="str">
        <f>작성용!AG1258</f>
        <v>김수현</v>
      </c>
      <c r="U1261" s="61" t="str">
        <f>작성용!AH1258</f>
        <v>김수현</v>
      </c>
      <c r="V1261" s="56">
        <f>작성용!AA1258</f>
        <v>202412</v>
      </c>
      <c r="W1261" s="58" t="str">
        <f>작성용!AC1258</f>
        <v>[Y]금융기관</v>
      </c>
      <c r="X1261" s="58" t="str">
        <f>작성용!O1258</f>
        <v>홍채린매니저</v>
      </c>
      <c r="Y1261" s="58" t="str">
        <f>작성용!P1258</f>
        <v>02-3775-9515, 010-2896-5400</v>
      </c>
      <c r="Z1261" s="58" t="str">
        <f>작성용!Q1258</f>
        <v>chaerin@miraeasset.com</v>
      </c>
      <c r="AA1261" s="56" t="str">
        <f>작성용!AJ1258</f>
        <v>회계반영</v>
      </c>
      <c r="AB1261" s="56">
        <f>작성용!AB1258</f>
        <v>0</v>
      </c>
    </row>
    <row r="1262" spans="1:28" s="12" customFormat="1" ht="16.5" customHeight="1" x14ac:dyDescent="0.3">
      <c r="A1262" s="54">
        <f>작성용!AL1259</f>
        <v>1258</v>
      </c>
      <c r="B1262" s="55" t="str">
        <f>작성용!AI1259</f>
        <v>-</v>
      </c>
      <c r="C1262" s="56" t="str">
        <f>작성용!AK1259</f>
        <v>개별종목</v>
      </c>
      <c r="D1262" s="57">
        <f>작성용!T1259</f>
        <v>45587</v>
      </c>
      <c r="E1262" s="58" t="str">
        <f>작성용!B1259</f>
        <v>에너지인프라자산운용</v>
      </c>
      <c r="F1262" s="58" t="str">
        <f>작성용!C1259</f>
        <v>신규</v>
      </c>
      <c r="G1262" s="58" t="str">
        <f>작성용!D1259</f>
        <v>위지온</v>
      </c>
      <c r="H1262" s="59">
        <f>작성용!E1259</f>
        <v>1341110371132</v>
      </c>
      <c r="I1262" s="58" t="str">
        <f>작성용!F1259</f>
        <v>A07</v>
      </c>
      <c r="J1262" s="58">
        <f>작성용!G1259</f>
        <v>77</v>
      </c>
      <c r="K1262" s="58" t="str">
        <f>작성용!H1259</f>
        <v>-</v>
      </c>
      <c r="L1262" s="58" t="str">
        <f>작성용!N1259</f>
        <v>미정</v>
      </c>
      <c r="M1262" s="57" t="str">
        <f>작성용!U1259</f>
        <v>2024.12.31</v>
      </c>
      <c r="N1262" s="57">
        <f>작성용!V1259</f>
        <v>45646</v>
      </c>
      <c r="O1262" s="57">
        <f>작성용!W1259</f>
        <v>45668</v>
      </c>
      <c r="P1262" s="57" t="str">
        <f>작성용!X1259</f>
        <v>-</v>
      </c>
      <c r="Q1262" s="58" t="str">
        <f>작성용!AD1259</f>
        <v>채동우</v>
      </c>
      <c r="R1262" s="60">
        <f>작성용!AE1259</f>
        <v>1</v>
      </c>
      <c r="S1262" s="58" t="str">
        <f>작성용!AF1259</f>
        <v>신규</v>
      </c>
      <c r="T1262" s="61" t="str">
        <f>작성용!AG1259</f>
        <v>김수현</v>
      </c>
      <c r="U1262" s="61" t="str">
        <f>작성용!AH1259</f>
        <v>김수현</v>
      </c>
      <c r="V1262" s="56">
        <f>작성용!AA1259</f>
        <v>202412</v>
      </c>
      <c r="W1262" s="58" t="str">
        <f>작성용!AC1259</f>
        <v>[Y]금융기관</v>
      </c>
      <c r="X1262" s="58" t="str">
        <f>작성용!O1259</f>
        <v>홍채린매니저</v>
      </c>
      <c r="Y1262" s="58" t="str">
        <f>작성용!P1259</f>
        <v>02-3775-9515, 010-2896-5400</v>
      </c>
      <c r="Z1262" s="58" t="str">
        <f>작성용!Q1259</f>
        <v>chaerin@miraeasset.com</v>
      </c>
      <c r="AA1262" s="56" t="str">
        <f>작성용!AJ1259</f>
        <v>회계반영</v>
      </c>
      <c r="AB1262" s="56">
        <f>작성용!AB1259</f>
        <v>0</v>
      </c>
    </row>
    <row r="1263" spans="1:28" s="12" customFormat="1" ht="16.5" customHeight="1" x14ac:dyDescent="0.3">
      <c r="A1263" s="54">
        <f>작성용!AL1260</f>
        <v>1259</v>
      </c>
      <c r="B1263" s="55" t="str">
        <f>작성용!AI1260</f>
        <v>-</v>
      </c>
      <c r="C1263" s="56" t="str">
        <f>작성용!AK1260</f>
        <v>개별종목</v>
      </c>
      <c r="D1263" s="57">
        <f>작성용!T1260</f>
        <v>45587</v>
      </c>
      <c r="E1263" s="58" t="str">
        <f>작성용!B1260</f>
        <v>에너지인프라자산운용</v>
      </c>
      <c r="F1263" s="58" t="str">
        <f>작성용!C1260</f>
        <v>신규</v>
      </c>
      <c r="G1263" s="58" t="str">
        <f>작성용!D1260</f>
        <v>지엘켐</v>
      </c>
      <c r="H1263" s="59">
        <f>작성용!E1260</f>
        <v>1601110177281</v>
      </c>
      <c r="I1263" s="58" t="str">
        <f>작성용!F1260</f>
        <v>A07</v>
      </c>
      <c r="J1263" s="58">
        <f>작성용!G1260</f>
        <v>77</v>
      </c>
      <c r="K1263" s="58" t="str">
        <f>작성용!H1260</f>
        <v>-</v>
      </c>
      <c r="L1263" s="58" t="str">
        <f>작성용!N1260</f>
        <v>미정</v>
      </c>
      <c r="M1263" s="57" t="str">
        <f>작성용!U1260</f>
        <v>2024.12.31</v>
      </c>
      <c r="N1263" s="57">
        <f>작성용!V1260</f>
        <v>45646</v>
      </c>
      <c r="O1263" s="57">
        <f>작성용!W1260</f>
        <v>45668</v>
      </c>
      <c r="P1263" s="57" t="str">
        <f>작성용!X1260</f>
        <v>-</v>
      </c>
      <c r="Q1263" s="58" t="str">
        <f>작성용!AD1260</f>
        <v>이상민</v>
      </c>
      <c r="R1263" s="60">
        <f>작성용!AE1260</f>
        <v>1</v>
      </c>
      <c r="S1263" s="58" t="str">
        <f>작성용!AF1260</f>
        <v>이상민</v>
      </c>
      <c r="T1263" s="61" t="str">
        <f>작성용!AG1260</f>
        <v>김수현</v>
      </c>
      <c r="U1263" s="61" t="str">
        <f>작성용!AH1260</f>
        <v>김수현</v>
      </c>
      <c r="V1263" s="56">
        <f>작성용!AA1260</f>
        <v>202412</v>
      </c>
      <c r="W1263" s="58" t="str">
        <f>작성용!AC1260</f>
        <v>[Y]금융기관</v>
      </c>
      <c r="X1263" s="58" t="str">
        <f>작성용!O1260</f>
        <v>홍채린매니저</v>
      </c>
      <c r="Y1263" s="58" t="str">
        <f>작성용!P1260</f>
        <v>02-3775-9515, 010-2896-5400</v>
      </c>
      <c r="Z1263" s="58" t="str">
        <f>작성용!Q1260</f>
        <v>chaerin@miraeasset.com</v>
      </c>
      <c r="AA1263" s="56" t="str">
        <f>작성용!AJ1260</f>
        <v>회계반영</v>
      </c>
      <c r="AB1263" s="56">
        <f>작성용!AB1260</f>
        <v>0</v>
      </c>
    </row>
    <row r="1264" spans="1:28" s="12" customFormat="1" ht="16.5" customHeight="1" x14ac:dyDescent="0.3">
      <c r="A1264" s="54">
        <f>작성용!AL1261</f>
        <v>1260</v>
      </c>
      <c r="B1264" s="55" t="str">
        <f>작성용!AI1261</f>
        <v>-</v>
      </c>
      <c r="C1264" s="56" t="str">
        <f>작성용!AK1261</f>
        <v>개별종목</v>
      </c>
      <c r="D1264" s="57">
        <f>작성용!T1261</f>
        <v>45587</v>
      </c>
      <c r="E1264" s="58" t="str">
        <f>작성용!B1261</f>
        <v>에너지인프라자산운용</v>
      </c>
      <c r="F1264" s="58" t="str">
        <f>작성용!C1261</f>
        <v>신규</v>
      </c>
      <c r="G1264" s="58" t="str">
        <f>작성용!D1261</f>
        <v>에스유엠</v>
      </c>
      <c r="H1264" s="59">
        <f>작성용!E1261</f>
        <v>1101117612842</v>
      </c>
      <c r="I1264" s="58" t="str">
        <f>작성용!F1261</f>
        <v>A01</v>
      </c>
      <c r="J1264" s="58">
        <f>작성용!G1261</f>
        <v>0</v>
      </c>
      <c r="K1264" s="58" t="str">
        <f>작성용!H1261</f>
        <v>-</v>
      </c>
      <c r="L1264" s="58" t="str">
        <f>작성용!N1261</f>
        <v>미정</v>
      </c>
      <c r="M1264" s="57" t="str">
        <f>작성용!U1261</f>
        <v>2024.12.31</v>
      </c>
      <c r="N1264" s="57">
        <f>작성용!V1261</f>
        <v>45646</v>
      </c>
      <c r="O1264" s="57">
        <f>작성용!W1261</f>
        <v>45668</v>
      </c>
      <c r="P1264" s="57" t="str">
        <f>작성용!X1261</f>
        <v>-</v>
      </c>
      <c r="Q1264" s="58" t="str">
        <f>작성용!AD1261</f>
        <v>오수현</v>
      </c>
      <c r="R1264" s="60">
        <f>작성용!AE1261</f>
        <v>1</v>
      </c>
      <c r="S1264" s="58" t="str">
        <f>작성용!AF1261</f>
        <v>신규</v>
      </c>
      <c r="T1264" s="61" t="str">
        <f>작성용!AG1261</f>
        <v>김수현</v>
      </c>
      <c r="U1264" s="61" t="str">
        <f>작성용!AH1261</f>
        <v>김수현</v>
      </c>
      <c r="V1264" s="56">
        <f>작성용!AA1261</f>
        <v>202412</v>
      </c>
      <c r="W1264" s="58" t="str">
        <f>작성용!AC1261</f>
        <v>[Y]금융기관</v>
      </c>
      <c r="X1264" s="58" t="str">
        <f>작성용!O1261</f>
        <v>홍채린매니저</v>
      </c>
      <c r="Y1264" s="58" t="str">
        <f>작성용!P1261</f>
        <v>02-3775-9515, 010-2896-5400</v>
      </c>
      <c r="Z1264" s="58" t="str">
        <f>작성용!Q1261</f>
        <v>chaerin@miraeasset.com</v>
      </c>
      <c r="AA1264" s="56" t="str">
        <f>작성용!AJ1261</f>
        <v>회계반영</v>
      </c>
      <c r="AB1264" s="56">
        <f>작성용!AB1261</f>
        <v>0</v>
      </c>
    </row>
    <row r="1265" spans="1:28" s="12" customFormat="1" ht="16.5" customHeight="1" x14ac:dyDescent="0.3">
      <c r="A1265" s="54">
        <f>작성용!AL1262</f>
        <v>1261</v>
      </c>
      <c r="B1265" s="55" t="str">
        <f>작성용!AI1262</f>
        <v>-</v>
      </c>
      <c r="C1265" s="56" t="str">
        <f>작성용!AK1262</f>
        <v>개별종목</v>
      </c>
      <c r="D1265" s="57">
        <f>작성용!T1262</f>
        <v>45600</v>
      </c>
      <c r="E1265" s="58" t="str">
        <f>작성용!B1262</f>
        <v>롯데벤처스(구,롯데액셀러레이터)</v>
      </c>
      <c r="F1265" s="58" t="str">
        <f>작성용!C1262</f>
        <v>재평가</v>
      </c>
      <c r="G1265" s="58" t="str">
        <f>작성용!D1262</f>
        <v>보맵</v>
      </c>
      <c r="H1265" s="59">
        <f>작성용!E1262</f>
        <v>1101115897529</v>
      </c>
      <c r="I1265" s="58" t="str">
        <f>작성용!F1262</f>
        <v>A01</v>
      </c>
      <c r="J1265" s="58">
        <f>작성용!G1262</f>
        <v>0</v>
      </c>
      <c r="K1265" s="58" t="str">
        <f>작성용!H1262</f>
        <v>-</v>
      </c>
      <c r="L1265" s="58" t="str">
        <f>작성용!N1262</f>
        <v>연말</v>
      </c>
      <c r="M1265" s="57" t="str">
        <f>작성용!U1262</f>
        <v>2024.09.30</v>
      </c>
      <c r="N1265" s="57">
        <f>작성용!V1262</f>
        <v>45657</v>
      </c>
      <c r="O1265" s="57">
        <f>작성용!W1262</f>
        <v>45663</v>
      </c>
      <c r="P1265" s="57" t="str">
        <f>작성용!X1262</f>
        <v>-</v>
      </c>
      <c r="Q1265" s="58" t="str">
        <f>작성용!AD1262</f>
        <v>이상민</v>
      </c>
      <c r="R1265" s="60">
        <f>작성용!AE1262</f>
        <v>1</v>
      </c>
      <c r="S1265" s="58" t="str">
        <f>작성용!AF1262</f>
        <v>허정욱</v>
      </c>
      <c r="T1265" s="61" t="str">
        <f>작성용!AG1262</f>
        <v>유재호</v>
      </c>
      <c r="U1265" s="61" t="str">
        <f>작성용!AH1262</f>
        <v>유재호</v>
      </c>
      <c r="V1265" s="56">
        <f>작성용!AA1262</f>
        <v>202411</v>
      </c>
      <c r="W1265" s="58" t="str">
        <f>작성용!AC1262</f>
        <v>[A]롯데그룹</v>
      </c>
      <c r="X1265" s="58" t="str">
        <f>작성용!O1262</f>
        <v>경영기획팀김현진</v>
      </c>
      <c r="Y1265" s="58" t="str">
        <f>작성용!P1262</f>
        <v xml:space="preserve">02-2051-1523  </v>
      </c>
      <c r="Z1265" s="58" t="str">
        <f>작성용!Q1262</f>
        <v>hj.kim43@lotte.net</v>
      </c>
      <c r="AA1265" s="56" t="str">
        <f>작성용!AJ1262</f>
        <v>-</v>
      </c>
      <c r="AB1265" s="56">
        <f>작성용!AB1262</f>
        <v>0</v>
      </c>
    </row>
    <row r="1266" spans="1:28" s="12" customFormat="1" ht="16.5" customHeight="1" x14ac:dyDescent="0.3">
      <c r="A1266" s="54">
        <f>작성용!AL1263</f>
        <v>1262</v>
      </c>
      <c r="B1266" s="55" t="str">
        <f>작성용!AI1263</f>
        <v>-</v>
      </c>
      <c r="C1266" s="56" t="str">
        <f>작성용!AK1263</f>
        <v>개별종목</v>
      </c>
      <c r="D1266" s="57">
        <f>작성용!T1263</f>
        <v>45600</v>
      </c>
      <c r="E1266" s="58" t="str">
        <f>작성용!B1263</f>
        <v>롯데벤처스(구,롯데액셀러레이터)</v>
      </c>
      <c r="F1266" s="58" t="str">
        <f>작성용!C1263</f>
        <v>재평가</v>
      </c>
      <c r="G1266" s="58" t="str">
        <f>작성용!D1263</f>
        <v>해빛</v>
      </c>
      <c r="H1266" s="59">
        <f>작성용!E1263</f>
        <v>1311110422392</v>
      </c>
      <c r="I1266" s="58" t="str">
        <f>작성용!F1263</f>
        <v>A07</v>
      </c>
      <c r="J1266" s="58">
        <f>작성용!G1263</f>
        <v>0</v>
      </c>
      <c r="K1266" s="58" t="str">
        <f>작성용!H1263</f>
        <v>-</v>
      </c>
      <c r="L1266" s="58" t="str">
        <f>작성용!N1263</f>
        <v>연말</v>
      </c>
      <c r="M1266" s="57" t="str">
        <f>작성용!U1263</f>
        <v>2024.09.30</v>
      </c>
      <c r="N1266" s="57">
        <f>작성용!V1263</f>
        <v>45657</v>
      </c>
      <c r="O1266" s="57">
        <f>작성용!W1263</f>
        <v>45663</v>
      </c>
      <c r="P1266" s="57" t="str">
        <f>작성용!X1263</f>
        <v>-</v>
      </c>
      <c r="Q1266" s="58" t="str">
        <f>작성용!AD1263</f>
        <v>김영하</v>
      </c>
      <c r="R1266" s="60">
        <f>작성용!AE1263</f>
        <v>1</v>
      </c>
      <c r="S1266" s="58" t="str">
        <f>작성용!AF1263</f>
        <v>김영하</v>
      </c>
      <c r="T1266" s="61" t="str">
        <f>작성용!AG1263</f>
        <v>유재호</v>
      </c>
      <c r="U1266" s="61" t="str">
        <f>작성용!AH1263</f>
        <v>유재호</v>
      </c>
      <c r="V1266" s="56">
        <f>작성용!AA1263</f>
        <v>202411</v>
      </c>
      <c r="W1266" s="58" t="str">
        <f>작성용!AC1263</f>
        <v>[A]롯데그룹</v>
      </c>
      <c r="X1266" s="58" t="str">
        <f>작성용!O1263</f>
        <v>경영기획팀김현진</v>
      </c>
      <c r="Y1266" s="58" t="str">
        <f>작성용!P1263</f>
        <v xml:space="preserve">02-2051-1523  </v>
      </c>
      <c r="Z1266" s="58" t="str">
        <f>작성용!Q1263</f>
        <v>hj.kim43@lotte.net</v>
      </c>
      <c r="AA1266" s="56" t="str">
        <f>작성용!AJ1263</f>
        <v>-</v>
      </c>
      <c r="AB1266" s="56">
        <f>작성용!AB1263</f>
        <v>0</v>
      </c>
    </row>
    <row r="1267" spans="1:28" s="12" customFormat="1" ht="16.5" customHeight="1" x14ac:dyDescent="0.3">
      <c r="A1267" s="54">
        <f>작성용!AL1264</f>
        <v>1263</v>
      </c>
      <c r="B1267" s="55" t="str">
        <f>작성용!AI1264</f>
        <v>-</v>
      </c>
      <c r="C1267" s="56" t="str">
        <f>작성용!AK1264</f>
        <v>개별종목</v>
      </c>
      <c r="D1267" s="57">
        <f>작성용!T1264</f>
        <v>45600</v>
      </c>
      <c r="E1267" s="58" t="str">
        <f>작성용!B1264</f>
        <v>롯데벤처스(구,롯데액셀러레이터)</v>
      </c>
      <c r="F1267" s="58" t="str">
        <f>작성용!C1264</f>
        <v>재평가</v>
      </c>
      <c r="G1267" s="58" t="str">
        <f>작성용!D1264</f>
        <v>센스톤</v>
      </c>
      <c r="H1267" s="59">
        <f>작성용!E1264</f>
        <v>1101115892553</v>
      </c>
      <c r="I1267" s="58" t="str">
        <f>작성용!F1264</f>
        <v>A05</v>
      </c>
      <c r="J1267" s="58">
        <f>작성용!G1264</f>
        <v>0</v>
      </c>
      <c r="K1267" s="58" t="str">
        <f>작성용!H1264</f>
        <v>-</v>
      </c>
      <c r="L1267" s="58" t="str">
        <f>작성용!N1264</f>
        <v>연말</v>
      </c>
      <c r="M1267" s="57" t="str">
        <f>작성용!U1264</f>
        <v>2024.09.30</v>
      </c>
      <c r="N1267" s="57">
        <f>작성용!V1264</f>
        <v>45657</v>
      </c>
      <c r="O1267" s="57">
        <f>작성용!W1264</f>
        <v>45663</v>
      </c>
      <c r="P1267" s="57" t="str">
        <f>작성용!X1264</f>
        <v>-</v>
      </c>
      <c r="Q1267" s="58" t="str">
        <f>작성용!AD1264</f>
        <v>서동현</v>
      </c>
      <c r="R1267" s="60">
        <f>작성용!AE1264</f>
        <v>1</v>
      </c>
      <c r="S1267" s="58" t="str">
        <f>작성용!AF1264</f>
        <v>서동현</v>
      </c>
      <c r="T1267" s="61" t="str">
        <f>작성용!AG1264</f>
        <v>유재호</v>
      </c>
      <c r="U1267" s="61" t="str">
        <f>작성용!AH1264</f>
        <v>유재호</v>
      </c>
      <c r="V1267" s="56">
        <f>작성용!AA1264</f>
        <v>202411</v>
      </c>
      <c r="W1267" s="58" t="str">
        <f>작성용!AC1264</f>
        <v>[A]롯데그룹</v>
      </c>
      <c r="X1267" s="58" t="str">
        <f>작성용!O1264</f>
        <v>경영기획팀김현진</v>
      </c>
      <c r="Y1267" s="58" t="str">
        <f>작성용!P1264</f>
        <v xml:space="preserve">02-2051-1523  </v>
      </c>
      <c r="Z1267" s="58" t="str">
        <f>작성용!Q1264</f>
        <v>hj.kim43@lotte.net</v>
      </c>
      <c r="AA1267" s="56" t="str">
        <f>작성용!AJ1264</f>
        <v>-</v>
      </c>
      <c r="AB1267" s="56">
        <f>작성용!AB1264</f>
        <v>0</v>
      </c>
    </row>
    <row r="1268" spans="1:28" s="12" customFormat="1" ht="16.5" customHeight="1" x14ac:dyDescent="0.3">
      <c r="A1268" s="54">
        <f>작성용!AL1265</f>
        <v>1264</v>
      </c>
      <c r="B1268" s="55" t="str">
        <f>작성용!AI1265</f>
        <v>-</v>
      </c>
      <c r="C1268" s="56" t="str">
        <f>작성용!AK1265</f>
        <v>개별종목</v>
      </c>
      <c r="D1268" s="57">
        <f>작성용!T1265</f>
        <v>45600</v>
      </c>
      <c r="E1268" s="58" t="str">
        <f>작성용!B1265</f>
        <v>롯데벤처스(구,롯데액셀러레이터)</v>
      </c>
      <c r="F1268" s="58" t="str">
        <f>작성용!C1265</f>
        <v>재평가</v>
      </c>
      <c r="G1268" s="58" t="str">
        <f>작성용!D1265</f>
        <v>프링커코리아(구,스케치온)</v>
      </c>
      <c r="H1268" s="59">
        <f>작성용!E1265</f>
        <v>1358110282235</v>
      </c>
      <c r="I1268" s="58" t="str">
        <f>작성용!F1265</f>
        <v>A07</v>
      </c>
      <c r="J1268" s="58">
        <f>작성용!G1265</f>
        <v>0</v>
      </c>
      <c r="K1268" s="58" t="str">
        <f>작성용!H1265</f>
        <v>-</v>
      </c>
      <c r="L1268" s="58" t="str">
        <f>작성용!N1265</f>
        <v>연말</v>
      </c>
      <c r="M1268" s="57" t="str">
        <f>작성용!U1265</f>
        <v>2024.09.30</v>
      </c>
      <c r="N1268" s="57">
        <f>작성용!V1265</f>
        <v>45657</v>
      </c>
      <c r="O1268" s="57">
        <f>작성용!W1265</f>
        <v>45663</v>
      </c>
      <c r="P1268" s="57" t="str">
        <f>작성용!X1265</f>
        <v>-</v>
      </c>
      <c r="Q1268" s="58" t="str">
        <f>작성용!AD1265</f>
        <v>이상민</v>
      </c>
      <c r="R1268" s="60">
        <f>작성용!AE1265</f>
        <v>1</v>
      </c>
      <c r="S1268" s="58" t="str">
        <f>작성용!AF1265</f>
        <v>이상민</v>
      </c>
      <c r="T1268" s="61" t="str">
        <f>작성용!AG1265</f>
        <v>유재호</v>
      </c>
      <c r="U1268" s="61" t="str">
        <f>작성용!AH1265</f>
        <v>유재호</v>
      </c>
      <c r="V1268" s="56">
        <f>작성용!AA1265</f>
        <v>202411</v>
      </c>
      <c r="W1268" s="58" t="str">
        <f>작성용!AC1265</f>
        <v>[A]롯데그룹</v>
      </c>
      <c r="X1268" s="58" t="str">
        <f>작성용!O1265</f>
        <v>경영기획팀김현진</v>
      </c>
      <c r="Y1268" s="58" t="str">
        <f>작성용!P1265</f>
        <v xml:space="preserve">02-2051-1523  </v>
      </c>
      <c r="Z1268" s="58" t="str">
        <f>작성용!Q1265</f>
        <v>hj.kim43@lotte.net</v>
      </c>
      <c r="AA1268" s="56" t="str">
        <f>작성용!AJ1265</f>
        <v>-</v>
      </c>
      <c r="AB1268" s="56">
        <f>작성용!AB1265</f>
        <v>0</v>
      </c>
    </row>
    <row r="1269" spans="1:28" s="12" customFormat="1" ht="16.5" customHeight="1" x14ac:dyDescent="0.3">
      <c r="A1269" s="54">
        <f>작성용!AL1266</f>
        <v>1265</v>
      </c>
      <c r="B1269" s="55" t="str">
        <f>작성용!AI1266</f>
        <v>-</v>
      </c>
      <c r="C1269" s="56" t="str">
        <f>작성용!AK1266</f>
        <v>개별종목</v>
      </c>
      <c r="D1269" s="57">
        <f>작성용!T1266</f>
        <v>45600</v>
      </c>
      <c r="E1269" s="58" t="str">
        <f>작성용!B1266</f>
        <v>롯데벤처스(구,롯데액셀러레이터)</v>
      </c>
      <c r="F1269" s="58" t="str">
        <f>작성용!C1266</f>
        <v>재평가</v>
      </c>
      <c r="G1269" s="58" t="str">
        <f>작성용!D1266</f>
        <v>모비두</v>
      </c>
      <c r="H1269" s="59">
        <f>작성용!E1266</f>
        <v>1101115199595</v>
      </c>
      <c r="I1269" s="58" t="str">
        <f>작성용!F1266</f>
        <v>A05</v>
      </c>
      <c r="J1269" s="58">
        <f>작성용!G1266</f>
        <v>0</v>
      </c>
      <c r="K1269" s="58" t="str">
        <f>작성용!H1266</f>
        <v>-</v>
      </c>
      <c r="L1269" s="58" t="str">
        <f>작성용!N1266</f>
        <v>연말</v>
      </c>
      <c r="M1269" s="57" t="str">
        <f>작성용!U1266</f>
        <v>2024.09.30</v>
      </c>
      <c r="N1269" s="57">
        <f>작성용!V1266</f>
        <v>45657</v>
      </c>
      <c r="O1269" s="57">
        <f>작성용!W1266</f>
        <v>45663</v>
      </c>
      <c r="P1269" s="57" t="str">
        <f>작성용!X1266</f>
        <v>-</v>
      </c>
      <c r="Q1269" s="58" t="str">
        <f>작성용!AD1266</f>
        <v>서동현</v>
      </c>
      <c r="R1269" s="60">
        <f>작성용!AE1266</f>
        <v>0</v>
      </c>
      <c r="S1269" s="58" t="str">
        <f>작성용!AF1266</f>
        <v>서동현</v>
      </c>
      <c r="T1269" s="61" t="str">
        <f>작성용!AG1266</f>
        <v>유재호</v>
      </c>
      <c r="U1269" s="61" t="str">
        <f>작성용!AH1266</f>
        <v>유재호</v>
      </c>
      <c r="V1269" s="56">
        <f>작성용!AA1266</f>
        <v>202411</v>
      </c>
      <c r="W1269" s="58" t="str">
        <f>작성용!AC1266</f>
        <v>[A]롯데그룹</v>
      </c>
      <c r="X1269" s="58" t="str">
        <f>작성용!O1266</f>
        <v>경영기획팀김현진</v>
      </c>
      <c r="Y1269" s="58" t="str">
        <f>작성용!P1266</f>
        <v xml:space="preserve">02-2051-1523  </v>
      </c>
      <c r="Z1269" s="58" t="str">
        <f>작성용!Q1266</f>
        <v>hj.kim43@lotte.net</v>
      </c>
      <c r="AA1269" s="56" t="str">
        <f>작성용!AJ1266</f>
        <v>-</v>
      </c>
      <c r="AB1269" s="56">
        <f>작성용!AB1266</f>
        <v>0</v>
      </c>
    </row>
    <row r="1270" spans="1:28" s="12" customFormat="1" ht="16.5" customHeight="1" x14ac:dyDescent="0.3">
      <c r="A1270" s="54">
        <f>작성용!AL1267</f>
        <v>1266</v>
      </c>
      <c r="B1270" s="55" t="str">
        <f>작성용!AI1267</f>
        <v>-</v>
      </c>
      <c r="C1270" s="56" t="str">
        <f>작성용!AK1267</f>
        <v>개별종목</v>
      </c>
      <c r="D1270" s="57">
        <f>작성용!T1267</f>
        <v>45600</v>
      </c>
      <c r="E1270" s="58" t="str">
        <f>작성용!B1267</f>
        <v>롯데벤처스(구,롯데액셀러레이터)</v>
      </c>
      <c r="F1270" s="58" t="str">
        <f>작성용!C1267</f>
        <v>재평가</v>
      </c>
      <c r="G1270" s="58" t="str">
        <f>작성용!D1267</f>
        <v>모비두</v>
      </c>
      <c r="H1270" s="59">
        <f>작성용!E1267</f>
        <v>1101115199595</v>
      </c>
      <c r="I1270" s="58" t="str">
        <f>작성용!F1267</f>
        <v>A05</v>
      </c>
      <c r="J1270" s="58">
        <f>작성용!G1267</f>
        <v>1</v>
      </c>
      <c r="K1270" s="58" t="str">
        <f>작성용!H1267</f>
        <v>-</v>
      </c>
      <c r="L1270" s="58" t="str">
        <f>작성용!N1267</f>
        <v>연말</v>
      </c>
      <c r="M1270" s="57" t="str">
        <f>작성용!U1267</f>
        <v>2024.09.30</v>
      </c>
      <c r="N1270" s="57">
        <f>작성용!V1267</f>
        <v>45657</v>
      </c>
      <c r="O1270" s="57">
        <f>작성용!W1267</f>
        <v>45663</v>
      </c>
      <c r="P1270" s="57" t="str">
        <f>작성용!X1267</f>
        <v>-</v>
      </c>
      <c r="Q1270" s="58" t="str">
        <f>작성용!AD1267</f>
        <v>서동현</v>
      </c>
      <c r="R1270" s="60">
        <f>작성용!AE1267</f>
        <v>0</v>
      </c>
      <c r="S1270" s="58" t="str">
        <f>작성용!AF1267</f>
        <v>서동현</v>
      </c>
      <c r="T1270" s="61" t="str">
        <f>작성용!AG1267</f>
        <v>유재호</v>
      </c>
      <c r="U1270" s="61" t="str">
        <f>작성용!AH1267</f>
        <v>유재호</v>
      </c>
      <c r="V1270" s="56">
        <f>작성용!AA1267</f>
        <v>202411</v>
      </c>
      <c r="W1270" s="58" t="str">
        <f>작성용!AC1267</f>
        <v>[A]롯데그룹</v>
      </c>
      <c r="X1270" s="58" t="str">
        <f>작성용!O1267</f>
        <v>경영기획팀김현진</v>
      </c>
      <c r="Y1270" s="58" t="str">
        <f>작성용!P1267</f>
        <v xml:space="preserve">02-2051-1523  </v>
      </c>
      <c r="Z1270" s="58" t="str">
        <f>작성용!Q1267</f>
        <v>hj.kim43@lotte.net</v>
      </c>
      <c r="AA1270" s="56" t="str">
        <f>작성용!AJ1267</f>
        <v>-</v>
      </c>
      <c r="AB1270" s="56">
        <f>작성용!AB1267</f>
        <v>0</v>
      </c>
    </row>
    <row r="1271" spans="1:28" s="12" customFormat="1" ht="16.5" customHeight="1" x14ac:dyDescent="0.3">
      <c r="A1271" s="54">
        <f>작성용!AL1268</f>
        <v>1267</v>
      </c>
      <c r="B1271" s="55" t="str">
        <f>작성용!AI1268</f>
        <v>-</v>
      </c>
      <c r="C1271" s="56" t="str">
        <f>작성용!AK1268</f>
        <v>개별종목</v>
      </c>
      <c r="D1271" s="57">
        <f>작성용!T1268</f>
        <v>45600</v>
      </c>
      <c r="E1271" s="58" t="str">
        <f>작성용!B1268</f>
        <v>롯데벤처스(구,롯데액셀러레이터)</v>
      </c>
      <c r="F1271" s="58" t="str">
        <f>작성용!C1268</f>
        <v>재평가</v>
      </c>
      <c r="G1271" s="58" t="str">
        <f>작성용!D1268</f>
        <v>모비두</v>
      </c>
      <c r="H1271" s="59">
        <f>작성용!E1268</f>
        <v>1101115199595</v>
      </c>
      <c r="I1271" s="58" t="str">
        <f>작성용!F1268</f>
        <v>A05</v>
      </c>
      <c r="J1271" s="58">
        <f>작성용!G1268</f>
        <v>2</v>
      </c>
      <c r="K1271" s="58" t="str">
        <f>작성용!H1268</f>
        <v>-</v>
      </c>
      <c r="L1271" s="58" t="str">
        <f>작성용!N1268</f>
        <v>연말</v>
      </c>
      <c r="M1271" s="57" t="str">
        <f>작성용!U1268</f>
        <v>2024.09.30</v>
      </c>
      <c r="N1271" s="57">
        <f>작성용!V1268</f>
        <v>45657</v>
      </c>
      <c r="O1271" s="57">
        <f>작성용!W1268</f>
        <v>45663</v>
      </c>
      <c r="P1271" s="57" t="str">
        <f>작성용!X1268</f>
        <v>-</v>
      </c>
      <c r="Q1271" s="58" t="str">
        <f>작성용!AD1268</f>
        <v>서동현</v>
      </c>
      <c r="R1271" s="60">
        <f>작성용!AE1268</f>
        <v>0</v>
      </c>
      <c r="S1271" s="58" t="str">
        <f>작성용!AF1268</f>
        <v>서동현</v>
      </c>
      <c r="T1271" s="61" t="str">
        <f>작성용!AG1268</f>
        <v>유재호</v>
      </c>
      <c r="U1271" s="61" t="str">
        <f>작성용!AH1268</f>
        <v>유재호</v>
      </c>
      <c r="V1271" s="56">
        <f>작성용!AA1268</f>
        <v>202411</v>
      </c>
      <c r="W1271" s="58" t="str">
        <f>작성용!AC1268</f>
        <v>[A]롯데그룹</v>
      </c>
      <c r="X1271" s="58" t="str">
        <f>작성용!O1268</f>
        <v>경영기획팀김현진</v>
      </c>
      <c r="Y1271" s="58" t="str">
        <f>작성용!P1268</f>
        <v xml:space="preserve">02-2051-1523  </v>
      </c>
      <c r="Z1271" s="58" t="str">
        <f>작성용!Q1268</f>
        <v>hj.kim43@lotte.net</v>
      </c>
      <c r="AA1271" s="56" t="str">
        <f>작성용!AJ1268</f>
        <v>-</v>
      </c>
      <c r="AB1271" s="56">
        <f>작성용!AB1268</f>
        <v>0</v>
      </c>
    </row>
    <row r="1272" spans="1:28" s="12" customFormat="1" ht="16.5" customHeight="1" x14ac:dyDescent="0.3">
      <c r="A1272" s="54">
        <f>작성용!AL1269</f>
        <v>1268</v>
      </c>
      <c r="B1272" s="264" t="str">
        <f>작성용!AI1269</f>
        <v>-</v>
      </c>
      <c r="C1272" s="252" t="str">
        <f>작성용!AK1269</f>
        <v>개별종목</v>
      </c>
      <c r="D1272" s="265">
        <f>작성용!T1269</f>
        <v>45600</v>
      </c>
      <c r="E1272" s="253" t="str">
        <f>작성용!B1269</f>
        <v>롯데벤처스(구,롯데액셀러레이터)</v>
      </c>
      <c r="F1272" s="253" t="str">
        <f>작성용!C1269</f>
        <v>재평가</v>
      </c>
      <c r="G1272" s="253" t="str">
        <f>작성용!D1269</f>
        <v>링크플로우</v>
      </c>
      <c r="H1272" s="266">
        <f>작성용!E1269</f>
        <v>1101116243218</v>
      </c>
      <c r="I1272" s="253" t="str">
        <f>작성용!F1269</f>
        <v>A07</v>
      </c>
      <c r="J1272" s="253">
        <f>작성용!G1269</f>
        <v>0</v>
      </c>
      <c r="K1272" s="253" t="str">
        <f>작성용!H1269</f>
        <v>-</v>
      </c>
      <c r="L1272" s="253" t="str">
        <f>작성용!N1269</f>
        <v>연말</v>
      </c>
      <c r="M1272" s="265" t="str">
        <f>작성용!U1269</f>
        <v>2024.09.30</v>
      </c>
      <c r="N1272" s="265">
        <f>작성용!V1269</f>
        <v>45657</v>
      </c>
      <c r="O1272" s="265">
        <f>작성용!W1269</f>
        <v>45663</v>
      </c>
      <c r="P1272" s="265" t="str">
        <f>작성용!X1269</f>
        <v>-</v>
      </c>
      <c r="Q1272" s="274" t="str">
        <f>작성용!AD1269</f>
        <v>이진주</v>
      </c>
      <c r="R1272" s="267">
        <f>작성용!AE1269</f>
        <v>1</v>
      </c>
      <c r="S1272" s="253" t="str">
        <f>작성용!AF1269</f>
        <v>이승희</v>
      </c>
      <c r="T1272" s="268" t="str">
        <f>작성용!AG1269</f>
        <v>유재호</v>
      </c>
      <c r="U1272" s="268" t="str">
        <f>작성용!AH1269</f>
        <v>유재호</v>
      </c>
      <c r="V1272" s="252">
        <f>작성용!AA1269</f>
        <v>202411</v>
      </c>
      <c r="W1272" s="253" t="str">
        <f>작성용!AC1269</f>
        <v>[A]롯데그룹</v>
      </c>
      <c r="X1272" s="253" t="str">
        <f>작성용!O1269</f>
        <v>경영기획팀김현진</v>
      </c>
      <c r="Y1272" s="253" t="str">
        <f>작성용!P1269</f>
        <v xml:space="preserve">02-2051-1523  </v>
      </c>
      <c r="Z1272" s="253" t="str">
        <f>작성용!Q1269</f>
        <v>hj.kim43@lotte.net</v>
      </c>
      <c r="AA1272" s="252" t="str">
        <f>작성용!AJ1269</f>
        <v>-</v>
      </c>
      <c r="AB1272" s="252">
        <f>작성용!AB1269</f>
        <v>2</v>
      </c>
    </row>
    <row r="1273" spans="1:28" s="12" customFormat="1" ht="16.5" customHeight="1" x14ac:dyDescent="0.3">
      <c r="A1273" s="54">
        <f>작성용!AL1270</f>
        <v>1269</v>
      </c>
      <c r="B1273" s="264" t="str">
        <f>작성용!AI1270</f>
        <v>-</v>
      </c>
      <c r="C1273" s="252" t="str">
        <f>작성용!AK1270</f>
        <v>개별종목</v>
      </c>
      <c r="D1273" s="265">
        <f>작성용!T1270</f>
        <v>45600</v>
      </c>
      <c r="E1273" s="253" t="str">
        <f>작성용!B1270</f>
        <v>롯데벤처스(구,롯데액셀러레이터)</v>
      </c>
      <c r="F1273" s="253" t="str">
        <f>작성용!C1270</f>
        <v>재평가</v>
      </c>
      <c r="G1273" s="253" t="str">
        <f>작성용!D1270</f>
        <v>링크플로우</v>
      </c>
      <c r="H1273" s="266">
        <f>작성용!E1270</f>
        <v>1101116243218</v>
      </c>
      <c r="I1273" s="253" t="str">
        <f>작성용!F1270</f>
        <v>A07</v>
      </c>
      <c r="J1273" s="253">
        <f>작성용!G1270</f>
        <v>1</v>
      </c>
      <c r="K1273" s="253" t="str">
        <f>작성용!H1270</f>
        <v>-</v>
      </c>
      <c r="L1273" s="253" t="str">
        <f>작성용!N1270</f>
        <v>연말</v>
      </c>
      <c r="M1273" s="265" t="str">
        <f>작성용!U1270</f>
        <v>2024.09.30</v>
      </c>
      <c r="N1273" s="265">
        <f>작성용!V1270</f>
        <v>45657</v>
      </c>
      <c r="O1273" s="265">
        <f>작성용!W1270</f>
        <v>45663</v>
      </c>
      <c r="P1273" s="265" t="str">
        <f>작성용!X1270</f>
        <v>-</v>
      </c>
      <c r="Q1273" s="274" t="str">
        <f>작성용!AD1270</f>
        <v>이진주</v>
      </c>
      <c r="R1273" s="267">
        <f>작성용!AE1270</f>
        <v>0</v>
      </c>
      <c r="S1273" s="253" t="str">
        <f>작성용!AF1270</f>
        <v>이승희</v>
      </c>
      <c r="T1273" s="268" t="str">
        <f>작성용!AG1270</f>
        <v>유재호</v>
      </c>
      <c r="U1273" s="268" t="str">
        <f>작성용!AH1270</f>
        <v>유재호</v>
      </c>
      <c r="V1273" s="252">
        <f>작성용!AA1270</f>
        <v>202411</v>
      </c>
      <c r="W1273" s="253" t="str">
        <f>작성용!AC1270</f>
        <v>[A]롯데그룹</v>
      </c>
      <c r="X1273" s="253" t="str">
        <f>작성용!O1270</f>
        <v>경영기획팀김현진</v>
      </c>
      <c r="Y1273" s="253" t="str">
        <f>작성용!P1270</f>
        <v xml:space="preserve">02-2051-1523  </v>
      </c>
      <c r="Z1273" s="253" t="str">
        <f>작성용!Q1270</f>
        <v>hj.kim43@lotte.net</v>
      </c>
      <c r="AA1273" s="252" t="str">
        <f>작성용!AJ1270</f>
        <v>-</v>
      </c>
      <c r="AB1273" s="252">
        <f>작성용!AB1270</f>
        <v>2</v>
      </c>
    </row>
    <row r="1274" spans="1:28" s="12" customFormat="1" ht="16.5" customHeight="1" x14ac:dyDescent="0.3">
      <c r="A1274" s="54">
        <f>작성용!AL1271</f>
        <v>1270</v>
      </c>
      <c r="B1274" s="55" t="str">
        <f>작성용!AI1271</f>
        <v>-</v>
      </c>
      <c r="C1274" s="56" t="str">
        <f>작성용!AK1271</f>
        <v>개별종목</v>
      </c>
      <c r="D1274" s="57">
        <f>작성용!T1271</f>
        <v>45600</v>
      </c>
      <c r="E1274" s="58" t="str">
        <f>작성용!B1271</f>
        <v>롯데벤처스(구,롯데액셀러레이터)</v>
      </c>
      <c r="F1274" s="58" t="str">
        <f>작성용!C1271</f>
        <v>재평가</v>
      </c>
      <c r="G1274" s="58" t="str">
        <f>작성용!D1271</f>
        <v>대디포베베</v>
      </c>
      <c r="H1274" s="59">
        <f>작성용!E1271</f>
        <v>1101116397354</v>
      </c>
      <c r="I1274" s="58" t="str">
        <f>작성용!F1271</f>
        <v>A07</v>
      </c>
      <c r="J1274" s="58">
        <f>작성용!G1271</f>
        <v>1</v>
      </c>
      <c r="K1274" s="58" t="str">
        <f>작성용!H1271</f>
        <v>-</v>
      </c>
      <c r="L1274" s="58" t="str">
        <f>작성용!N1271</f>
        <v>연말</v>
      </c>
      <c r="M1274" s="57" t="str">
        <f>작성용!U1271</f>
        <v>2024.09.30</v>
      </c>
      <c r="N1274" s="57">
        <f>작성용!V1271</f>
        <v>45657</v>
      </c>
      <c r="O1274" s="57">
        <f>작성용!W1271</f>
        <v>45663</v>
      </c>
      <c r="P1274" s="57" t="str">
        <f>작성용!X1271</f>
        <v>-</v>
      </c>
      <c r="Q1274" s="58" t="str">
        <f>작성용!AD1271</f>
        <v>최수민</v>
      </c>
      <c r="R1274" s="60">
        <f>작성용!AE1271</f>
        <v>1</v>
      </c>
      <c r="S1274" s="58" t="str">
        <f>작성용!AF1271</f>
        <v>김민지</v>
      </c>
      <c r="T1274" s="61" t="str">
        <f>작성용!AG1271</f>
        <v>유재호</v>
      </c>
      <c r="U1274" s="61" t="str">
        <f>작성용!AH1271</f>
        <v>유재호</v>
      </c>
      <c r="V1274" s="56">
        <f>작성용!AA1271</f>
        <v>202411</v>
      </c>
      <c r="W1274" s="58" t="str">
        <f>작성용!AC1271</f>
        <v>[A]롯데그룹</v>
      </c>
      <c r="X1274" s="58" t="str">
        <f>작성용!O1271</f>
        <v>경영기획팀김현진</v>
      </c>
      <c r="Y1274" s="58" t="str">
        <f>작성용!P1271</f>
        <v xml:space="preserve">02-2051-1523  </v>
      </c>
      <c r="Z1274" s="58" t="str">
        <f>작성용!Q1271</f>
        <v>hj.kim43@lotte.net</v>
      </c>
      <c r="AA1274" s="56" t="str">
        <f>작성용!AJ1271</f>
        <v>-</v>
      </c>
      <c r="AB1274" s="56">
        <f>작성용!AB1271</f>
        <v>0</v>
      </c>
    </row>
    <row r="1275" spans="1:28" s="12" customFormat="1" ht="16.5" customHeight="1" x14ac:dyDescent="0.3">
      <c r="A1275" s="54">
        <f>작성용!AL1272</f>
        <v>1271</v>
      </c>
      <c r="B1275" s="55" t="str">
        <f>작성용!AI1272</f>
        <v>-</v>
      </c>
      <c r="C1275" s="56" t="str">
        <f>작성용!AK1272</f>
        <v>개별종목</v>
      </c>
      <c r="D1275" s="57">
        <f>작성용!T1272</f>
        <v>45600</v>
      </c>
      <c r="E1275" s="58" t="str">
        <f>작성용!B1272</f>
        <v>롯데벤처스(구,롯데액셀러레이터)</v>
      </c>
      <c r="F1275" s="58" t="str">
        <f>작성용!C1272</f>
        <v>재평가</v>
      </c>
      <c r="G1275" s="58" t="str">
        <f>작성용!D1272</f>
        <v>대디포베베</v>
      </c>
      <c r="H1275" s="59">
        <f>작성용!E1272</f>
        <v>1101116397354</v>
      </c>
      <c r="I1275" s="58" t="str">
        <f>작성용!F1272</f>
        <v>A07</v>
      </c>
      <c r="J1275" s="58">
        <f>작성용!G1272</f>
        <v>2</v>
      </c>
      <c r="K1275" s="58" t="str">
        <f>작성용!H1272</f>
        <v>-</v>
      </c>
      <c r="L1275" s="58" t="str">
        <f>작성용!N1272</f>
        <v>연말</v>
      </c>
      <c r="M1275" s="57" t="str">
        <f>작성용!U1272</f>
        <v>2024.09.30</v>
      </c>
      <c r="N1275" s="57">
        <f>작성용!V1272</f>
        <v>45657</v>
      </c>
      <c r="O1275" s="57">
        <f>작성용!W1272</f>
        <v>45663</v>
      </c>
      <c r="P1275" s="57" t="str">
        <f>작성용!X1272</f>
        <v>-</v>
      </c>
      <c r="Q1275" s="58" t="str">
        <f>작성용!AD1272</f>
        <v>최수민</v>
      </c>
      <c r="R1275" s="60">
        <f>작성용!AE1272</f>
        <v>0</v>
      </c>
      <c r="S1275" s="58" t="str">
        <f>작성용!AF1272</f>
        <v>김민지</v>
      </c>
      <c r="T1275" s="61" t="str">
        <f>작성용!AG1272</f>
        <v>유재호</v>
      </c>
      <c r="U1275" s="61" t="str">
        <f>작성용!AH1272</f>
        <v>유재호</v>
      </c>
      <c r="V1275" s="56">
        <f>작성용!AA1272</f>
        <v>202411</v>
      </c>
      <c r="W1275" s="58" t="str">
        <f>작성용!AC1272</f>
        <v>[A]롯데그룹</v>
      </c>
      <c r="X1275" s="58" t="str">
        <f>작성용!O1272</f>
        <v>경영기획팀김현진</v>
      </c>
      <c r="Y1275" s="58" t="str">
        <f>작성용!P1272</f>
        <v xml:space="preserve">02-2051-1523  </v>
      </c>
      <c r="Z1275" s="58" t="str">
        <f>작성용!Q1272</f>
        <v>hj.kim43@lotte.net</v>
      </c>
      <c r="AA1275" s="56" t="str">
        <f>작성용!AJ1272</f>
        <v>-</v>
      </c>
      <c r="AB1275" s="56">
        <f>작성용!AB1272</f>
        <v>0</v>
      </c>
    </row>
    <row r="1276" spans="1:28" s="12" customFormat="1" ht="16.5" customHeight="1" x14ac:dyDescent="0.3">
      <c r="A1276" s="54">
        <f>작성용!AL1273</f>
        <v>1272</v>
      </c>
      <c r="B1276" s="55" t="str">
        <f>작성용!AI1273</f>
        <v>-</v>
      </c>
      <c r="C1276" s="56" t="str">
        <f>작성용!AK1273</f>
        <v>개별종목</v>
      </c>
      <c r="D1276" s="57">
        <f>작성용!T1273</f>
        <v>45600</v>
      </c>
      <c r="E1276" s="58" t="str">
        <f>작성용!B1273</f>
        <v>롯데벤처스(구,롯데액셀러레이터)</v>
      </c>
      <c r="F1276" s="58" t="str">
        <f>작성용!C1273</f>
        <v>재평가</v>
      </c>
      <c r="G1276" s="58" t="str">
        <f>작성용!D1273</f>
        <v>대디포베베</v>
      </c>
      <c r="H1276" s="59">
        <f>작성용!E1273</f>
        <v>1101116397354</v>
      </c>
      <c r="I1276" s="58" t="str">
        <f>작성용!F1273</f>
        <v>A07</v>
      </c>
      <c r="J1276" s="58">
        <f>작성용!G1273</f>
        <v>3</v>
      </c>
      <c r="K1276" s="58" t="str">
        <f>작성용!H1273</f>
        <v>-</v>
      </c>
      <c r="L1276" s="58" t="str">
        <f>작성용!N1273</f>
        <v>연말</v>
      </c>
      <c r="M1276" s="57" t="str">
        <f>작성용!U1273</f>
        <v>2024.09.30</v>
      </c>
      <c r="N1276" s="57">
        <f>작성용!V1273</f>
        <v>45657</v>
      </c>
      <c r="O1276" s="57">
        <f>작성용!W1273</f>
        <v>45663</v>
      </c>
      <c r="P1276" s="57" t="str">
        <f>작성용!X1273</f>
        <v>-</v>
      </c>
      <c r="Q1276" s="58" t="str">
        <f>작성용!AD1273</f>
        <v>최수민</v>
      </c>
      <c r="R1276" s="60">
        <f>작성용!AE1273</f>
        <v>0</v>
      </c>
      <c r="S1276" s="58" t="str">
        <f>작성용!AF1273</f>
        <v>김민지</v>
      </c>
      <c r="T1276" s="61" t="str">
        <f>작성용!AG1273</f>
        <v>유재호</v>
      </c>
      <c r="U1276" s="61" t="str">
        <f>작성용!AH1273</f>
        <v>유재호</v>
      </c>
      <c r="V1276" s="56">
        <f>작성용!AA1273</f>
        <v>202411</v>
      </c>
      <c r="W1276" s="58" t="str">
        <f>작성용!AC1273</f>
        <v>[A]롯데그룹</v>
      </c>
      <c r="X1276" s="58" t="str">
        <f>작성용!O1273</f>
        <v>경영기획팀김현진</v>
      </c>
      <c r="Y1276" s="58" t="str">
        <f>작성용!P1273</f>
        <v xml:space="preserve">02-2051-1523  </v>
      </c>
      <c r="Z1276" s="58" t="str">
        <f>작성용!Q1273</f>
        <v>hj.kim43@lotte.net</v>
      </c>
      <c r="AA1276" s="56" t="str">
        <f>작성용!AJ1273</f>
        <v>-</v>
      </c>
      <c r="AB1276" s="56">
        <f>작성용!AB1273</f>
        <v>0</v>
      </c>
    </row>
    <row r="1277" spans="1:28" s="12" customFormat="1" ht="16.5" customHeight="1" x14ac:dyDescent="0.3">
      <c r="A1277" s="54">
        <f>작성용!AL1274</f>
        <v>1273</v>
      </c>
      <c r="B1277" s="55" t="str">
        <f>작성용!AI1274</f>
        <v>-</v>
      </c>
      <c r="C1277" s="56" t="str">
        <f>작성용!AK1274</f>
        <v>개별종목</v>
      </c>
      <c r="D1277" s="57">
        <f>작성용!T1274</f>
        <v>45600</v>
      </c>
      <c r="E1277" s="58" t="str">
        <f>작성용!B1274</f>
        <v>롯데벤처스(구,롯데액셀러레이터)</v>
      </c>
      <c r="F1277" s="58" t="str">
        <f>작성용!C1274</f>
        <v>재평가</v>
      </c>
      <c r="G1277" s="58" t="str">
        <f>작성용!D1274</f>
        <v>니더</v>
      </c>
      <c r="H1277" s="59">
        <f>작성용!E1274</f>
        <v>1801110948646</v>
      </c>
      <c r="I1277" s="58" t="str">
        <f>작성용!F1274</f>
        <v>A07</v>
      </c>
      <c r="J1277" s="58">
        <f>작성용!G1274</f>
        <v>0</v>
      </c>
      <c r="K1277" s="58" t="str">
        <f>작성용!H1274</f>
        <v>-</v>
      </c>
      <c r="L1277" s="58" t="str">
        <f>작성용!N1274</f>
        <v>연말</v>
      </c>
      <c r="M1277" s="57" t="str">
        <f>작성용!U1274</f>
        <v>2024.09.30</v>
      </c>
      <c r="N1277" s="57">
        <f>작성용!V1274</f>
        <v>45657</v>
      </c>
      <c r="O1277" s="57">
        <f>작성용!W1274</f>
        <v>45663</v>
      </c>
      <c r="P1277" s="57" t="str">
        <f>작성용!X1274</f>
        <v>-</v>
      </c>
      <c r="Q1277" s="58" t="str">
        <f>작성용!AD1274</f>
        <v>김영하</v>
      </c>
      <c r="R1277" s="60">
        <f>작성용!AE1274</f>
        <v>1</v>
      </c>
      <c r="S1277" s="58" t="str">
        <f>작성용!AF1274</f>
        <v>김영하</v>
      </c>
      <c r="T1277" s="61" t="str">
        <f>작성용!AG1274</f>
        <v>유재호</v>
      </c>
      <c r="U1277" s="61" t="str">
        <f>작성용!AH1274</f>
        <v>유재호</v>
      </c>
      <c r="V1277" s="56">
        <f>작성용!AA1274</f>
        <v>202411</v>
      </c>
      <c r="W1277" s="58" t="str">
        <f>작성용!AC1274</f>
        <v>[A]롯데그룹</v>
      </c>
      <c r="X1277" s="58" t="str">
        <f>작성용!O1274</f>
        <v>경영기획팀김현진</v>
      </c>
      <c r="Y1277" s="58" t="str">
        <f>작성용!P1274</f>
        <v xml:space="preserve">02-2051-1523  </v>
      </c>
      <c r="Z1277" s="58" t="str">
        <f>작성용!Q1274</f>
        <v>hj.kim43@lotte.net</v>
      </c>
      <c r="AA1277" s="56" t="str">
        <f>작성용!AJ1274</f>
        <v>-</v>
      </c>
      <c r="AB1277" s="56">
        <f>작성용!AB1274</f>
        <v>0</v>
      </c>
    </row>
    <row r="1278" spans="1:28" s="12" customFormat="1" ht="16.5" customHeight="1" x14ac:dyDescent="0.3">
      <c r="A1278" s="54">
        <f>작성용!AL1275</f>
        <v>1274</v>
      </c>
      <c r="B1278" s="55" t="str">
        <f>작성용!AI1275</f>
        <v>-</v>
      </c>
      <c r="C1278" s="56" t="str">
        <f>작성용!AK1275</f>
        <v>개별종목</v>
      </c>
      <c r="D1278" s="57">
        <f>작성용!T1275</f>
        <v>45600</v>
      </c>
      <c r="E1278" s="58" t="str">
        <f>작성용!B1275</f>
        <v>롯데벤처스(구,롯데액셀러레이터)</v>
      </c>
      <c r="F1278" s="58" t="str">
        <f>작성용!C1275</f>
        <v>재평가</v>
      </c>
      <c r="G1278" s="58" t="str">
        <f>작성용!D1275</f>
        <v>피엘지</v>
      </c>
      <c r="H1278" s="59">
        <f>작성용!E1275</f>
        <v>1801110954958</v>
      </c>
      <c r="I1278" s="58" t="str">
        <f>작성용!F1275</f>
        <v>A07</v>
      </c>
      <c r="J1278" s="58">
        <f>작성용!G1275</f>
        <v>1</v>
      </c>
      <c r="K1278" s="58" t="str">
        <f>작성용!H1275</f>
        <v>-</v>
      </c>
      <c r="L1278" s="58" t="str">
        <f>작성용!N1275</f>
        <v>연말</v>
      </c>
      <c r="M1278" s="57" t="str">
        <f>작성용!U1275</f>
        <v>2024.09.30</v>
      </c>
      <c r="N1278" s="57">
        <f>작성용!V1275</f>
        <v>45657</v>
      </c>
      <c r="O1278" s="57">
        <f>작성용!W1275</f>
        <v>45663</v>
      </c>
      <c r="P1278" s="57" t="str">
        <f>작성용!X1275</f>
        <v>-</v>
      </c>
      <c r="Q1278" s="58" t="str">
        <f>작성용!AD1275</f>
        <v>김예림</v>
      </c>
      <c r="R1278" s="60">
        <f>작성용!AE1275</f>
        <v>1</v>
      </c>
      <c r="S1278" s="58" t="str">
        <f>작성용!AF1275</f>
        <v>김예림</v>
      </c>
      <c r="T1278" s="61" t="str">
        <f>작성용!AG1275</f>
        <v>유재호</v>
      </c>
      <c r="U1278" s="61" t="str">
        <f>작성용!AH1275</f>
        <v>유재호</v>
      </c>
      <c r="V1278" s="56">
        <f>작성용!AA1275</f>
        <v>202411</v>
      </c>
      <c r="W1278" s="58" t="str">
        <f>작성용!AC1275</f>
        <v>[A]롯데그룹</v>
      </c>
      <c r="X1278" s="58" t="str">
        <f>작성용!O1275</f>
        <v>경영기획팀김현진</v>
      </c>
      <c r="Y1278" s="58" t="str">
        <f>작성용!P1275</f>
        <v xml:space="preserve">02-2051-1523  </v>
      </c>
      <c r="Z1278" s="58" t="str">
        <f>작성용!Q1275</f>
        <v>hj.kim43@lotte.net</v>
      </c>
      <c r="AA1278" s="56" t="str">
        <f>작성용!AJ1275</f>
        <v>-</v>
      </c>
      <c r="AB1278" s="56">
        <f>작성용!AB1275</f>
        <v>0</v>
      </c>
    </row>
    <row r="1279" spans="1:28" s="12" customFormat="1" ht="16.5" customHeight="1" x14ac:dyDescent="0.3">
      <c r="A1279" s="54">
        <f>작성용!AL1276</f>
        <v>1275</v>
      </c>
      <c r="B1279" s="55" t="str">
        <f>작성용!AI1276</f>
        <v>-</v>
      </c>
      <c r="C1279" s="56" t="str">
        <f>작성용!AK1276</f>
        <v>개별종목</v>
      </c>
      <c r="D1279" s="57">
        <f>작성용!T1276</f>
        <v>45600</v>
      </c>
      <c r="E1279" s="58" t="str">
        <f>작성용!B1276</f>
        <v>롯데벤처스(구,롯데액셀러레이터)</v>
      </c>
      <c r="F1279" s="58" t="str">
        <f>작성용!C1276</f>
        <v>재평가</v>
      </c>
      <c r="G1279" s="58" t="str">
        <f>작성용!D1276</f>
        <v>피엘지</v>
      </c>
      <c r="H1279" s="59">
        <f>작성용!E1276</f>
        <v>1801110954958</v>
      </c>
      <c r="I1279" s="58" t="str">
        <f>작성용!F1276</f>
        <v>A07</v>
      </c>
      <c r="J1279" s="58">
        <f>작성용!G1276</f>
        <v>2</v>
      </c>
      <c r="K1279" s="58" t="str">
        <f>작성용!H1276</f>
        <v>-</v>
      </c>
      <c r="L1279" s="58" t="str">
        <f>작성용!N1276</f>
        <v>연말</v>
      </c>
      <c r="M1279" s="57" t="str">
        <f>작성용!U1276</f>
        <v>2024.09.30</v>
      </c>
      <c r="N1279" s="57">
        <f>작성용!V1276</f>
        <v>45657</v>
      </c>
      <c r="O1279" s="57">
        <f>작성용!W1276</f>
        <v>45663</v>
      </c>
      <c r="P1279" s="57" t="str">
        <f>작성용!X1276</f>
        <v>-</v>
      </c>
      <c r="Q1279" s="58" t="str">
        <f>작성용!AD1276</f>
        <v>김예림</v>
      </c>
      <c r="R1279" s="60">
        <f>작성용!AE1276</f>
        <v>0</v>
      </c>
      <c r="S1279" s="58" t="str">
        <f>작성용!AF1276</f>
        <v>김예림</v>
      </c>
      <c r="T1279" s="61" t="str">
        <f>작성용!AG1276</f>
        <v>유재호</v>
      </c>
      <c r="U1279" s="61" t="str">
        <f>작성용!AH1276</f>
        <v>유재호</v>
      </c>
      <c r="V1279" s="56">
        <f>작성용!AA1276</f>
        <v>202411</v>
      </c>
      <c r="W1279" s="58" t="str">
        <f>작성용!AC1276</f>
        <v>[A]롯데그룹</v>
      </c>
      <c r="X1279" s="58" t="str">
        <f>작성용!O1276</f>
        <v>경영기획팀김현진</v>
      </c>
      <c r="Y1279" s="58" t="str">
        <f>작성용!P1276</f>
        <v xml:space="preserve">02-2051-1523  </v>
      </c>
      <c r="Z1279" s="58" t="str">
        <f>작성용!Q1276</f>
        <v>hj.kim43@lotte.net</v>
      </c>
      <c r="AA1279" s="56" t="str">
        <f>작성용!AJ1276</f>
        <v>-</v>
      </c>
      <c r="AB1279" s="56">
        <f>작성용!AB1276</f>
        <v>0</v>
      </c>
    </row>
    <row r="1280" spans="1:28" s="12" customFormat="1" ht="16.5" customHeight="1" x14ac:dyDescent="0.3">
      <c r="A1280" s="54">
        <f>작성용!AL1277</f>
        <v>1276</v>
      </c>
      <c r="B1280" s="55" t="str">
        <f>작성용!AI1277</f>
        <v>-</v>
      </c>
      <c r="C1280" s="56" t="str">
        <f>작성용!AK1277</f>
        <v>개별종목</v>
      </c>
      <c r="D1280" s="57">
        <f>작성용!T1277</f>
        <v>45600</v>
      </c>
      <c r="E1280" s="58" t="str">
        <f>작성용!B1277</f>
        <v>롯데벤처스(구,롯데액셀러레이터)</v>
      </c>
      <c r="F1280" s="58" t="str">
        <f>작성용!C1277</f>
        <v>재평가</v>
      </c>
      <c r="G1280" s="58" t="str">
        <f>작성용!D1277</f>
        <v>더플랜잇</v>
      </c>
      <c r="H1280" s="59">
        <f>작성용!E1277</f>
        <v>1101116353984</v>
      </c>
      <c r="I1280" s="58" t="str">
        <f>작성용!F1277</f>
        <v>A07</v>
      </c>
      <c r="J1280" s="58">
        <f>작성용!G1277</f>
        <v>1</v>
      </c>
      <c r="K1280" s="58" t="str">
        <f>작성용!H1277</f>
        <v>-</v>
      </c>
      <c r="L1280" s="58" t="str">
        <f>작성용!N1277</f>
        <v>연말</v>
      </c>
      <c r="M1280" s="57" t="str">
        <f>작성용!U1277</f>
        <v>2024.09.30</v>
      </c>
      <c r="N1280" s="57">
        <f>작성용!V1277</f>
        <v>45657</v>
      </c>
      <c r="O1280" s="57">
        <f>작성용!W1277</f>
        <v>45663</v>
      </c>
      <c r="P1280" s="57" t="str">
        <f>작성용!X1277</f>
        <v>-</v>
      </c>
      <c r="Q1280" s="58" t="str">
        <f>작성용!AD1277</f>
        <v>이현승</v>
      </c>
      <c r="R1280" s="60">
        <f>작성용!AE1277</f>
        <v>1</v>
      </c>
      <c r="S1280" s="58" t="str">
        <f>작성용!AF1277</f>
        <v>이현승</v>
      </c>
      <c r="T1280" s="61" t="str">
        <f>작성용!AG1277</f>
        <v>유재호</v>
      </c>
      <c r="U1280" s="61" t="str">
        <f>작성용!AH1277</f>
        <v>유재호</v>
      </c>
      <c r="V1280" s="56">
        <f>작성용!AA1277</f>
        <v>202411</v>
      </c>
      <c r="W1280" s="58" t="str">
        <f>작성용!AC1277</f>
        <v>[A]롯데그룹</v>
      </c>
      <c r="X1280" s="58" t="str">
        <f>작성용!O1277</f>
        <v>경영기획팀김현진</v>
      </c>
      <c r="Y1280" s="58" t="str">
        <f>작성용!P1277</f>
        <v xml:space="preserve">02-2051-1523  </v>
      </c>
      <c r="Z1280" s="58" t="str">
        <f>작성용!Q1277</f>
        <v>hj.kim43@lotte.net</v>
      </c>
      <c r="AA1280" s="56" t="str">
        <f>작성용!AJ1277</f>
        <v>-</v>
      </c>
      <c r="AB1280" s="56">
        <f>작성용!AB1277</f>
        <v>0</v>
      </c>
    </row>
    <row r="1281" spans="1:28" s="12" customFormat="1" ht="16.5" customHeight="1" x14ac:dyDescent="0.3">
      <c r="A1281" s="54">
        <f>작성용!AL1278</f>
        <v>1277</v>
      </c>
      <c r="B1281" s="55" t="str">
        <f>작성용!AI1278</f>
        <v>-</v>
      </c>
      <c r="C1281" s="56" t="str">
        <f>작성용!AK1278</f>
        <v>개별종목</v>
      </c>
      <c r="D1281" s="57">
        <f>작성용!T1278</f>
        <v>45600</v>
      </c>
      <c r="E1281" s="58" t="str">
        <f>작성용!B1278</f>
        <v>롯데벤처스(구,롯데액셀러레이터)</v>
      </c>
      <c r="F1281" s="58" t="str">
        <f>작성용!C1278</f>
        <v>재평가</v>
      </c>
      <c r="G1281" s="58" t="str">
        <f>작성용!D1278</f>
        <v>더플랜잇</v>
      </c>
      <c r="H1281" s="59">
        <f>작성용!E1278</f>
        <v>1101116353984</v>
      </c>
      <c r="I1281" s="58" t="str">
        <f>작성용!F1278</f>
        <v>A07</v>
      </c>
      <c r="J1281" s="58">
        <f>작성용!G1278</f>
        <v>2</v>
      </c>
      <c r="K1281" s="58" t="str">
        <f>작성용!H1278</f>
        <v>-</v>
      </c>
      <c r="L1281" s="58" t="str">
        <f>작성용!N1278</f>
        <v>연말</v>
      </c>
      <c r="M1281" s="57" t="str">
        <f>작성용!U1278</f>
        <v>2024.09.30</v>
      </c>
      <c r="N1281" s="57">
        <f>작성용!V1278</f>
        <v>45657</v>
      </c>
      <c r="O1281" s="57">
        <f>작성용!W1278</f>
        <v>45663</v>
      </c>
      <c r="P1281" s="57" t="str">
        <f>작성용!X1278</f>
        <v>-</v>
      </c>
      <c r="Q1281" s="58" t="str">
        <f>작성용!AD1278</f>
        <v>이현승</v>
      </c>
      <c r="R1281" s="60">
        <f>작성용!AE1278</f>
        <v>0</v>
      </c>
      <c r="S1281" s="58" t="str">
        <f>작성용!AF1278</f>
        <v>이현승</v>
      </c>
      <c r="T1281" s="61" t="str">
        <f>작성용!AG1278</f>
        <v>유재호</v>
      </c>
      <c r="U1281" s="61" t="str">
        <f>작성용!AH1278</f>
        <v>유재호</v>
      </c>
      <c r="V1281" s="56">
        <f>작성용!AA1278</f>
        <v>202411</v>
      </c>
      <c r="W1281" s="58" t="str">
        <f>작성용!AC1278</f>
        <v>[A]롯데그룹</v>
      </c>
      <c r="X1281" s="58" t="str">
        <f>작성용!O1278</f>
        <v>경영기획팀김현진</v>
      </c>
      <c r="Y1281" s="58" t="str">
        <f>작성용!P1278</f>
        <v xml:space="preserve">02-2051-1523  </v>
      </c>
      <c r="Z1281" s="58" t="str">
        <f>작성용!Q1278</f>
        <v>hj.kim43@lotte.net</v>
      </c>
      <c r="AA1281" s="56" t="str">
        <f>작성용!AJ1278</f>
        <v>-</v>
      </c>
      <c r="AB1281" s="56">
        <f>작성용!AB1278</f>
        <v>0</v>
      </c>
    </row>
    <row r="1282" spans="1:28" s="12" customFormat="1" ht="16.5" customHeight="1" x14ac:dyDescent="0.3">
      <c r="A1282" s="54">
        <f>작성용!AL1279</f>
        <v>1278</v>
      </c>
      <c r="B1282" s="55" t="str">
        <f>작성용!AI1279</f>
        <v>-</v>
      </c>
      <c r="C1282" s="56" t="str">
        <f>작성용!AK1279</f>
        <v>개별종목</v>
      </c>
      <c r="D1282" s="57">
        <f>작성용!T1279</f>
        <v>45600</v>
      </c>
      <c r="E1282" s="58" t="str">
        <f>작성용!B1279</f>
        <v>롯데벤처스(구,롯데액셀러레이터)</v>
      </c>
      <c r="F1282" s="58" t="str">
        <f>작성용!C1279</f>
        <v>재평가</v>
      </c>
      <c r="G1282" s="58" t="str">
        <f>작성용!D1279</f>
        <v>아자스쿨</v>
      </c>
      <c r="H1282" s="59">
        <f>작성용!E1279</f>
        <v>1101115949461</v>
      </c>
      <c r="I1282" s="58" t="str">
        <f>작성용!F1279</f>
        <v>A07</v>
      </c>
      <c r="J1282" s="58">
        <f>작성용!G1279</f>
        <v>1</v>
      </c>
      <c r="K1282" s="58" t="str">
        <f>작성용!H1279</f>
        <v>-</v>
      </c>
      <c r="L1282" s="58" t="str">
        <f>작성용!N1279</f>
        <v>연말</v>
      </c>
      <c r="M1282" s="57" t="str">
        <f>작성용!U1279</f>
        <v>2024.09.30</v>
      </c>
      <c r="N1282" s="57">
        <f>작성용!V1279</f>
        <v>45657</v>
      </c>
      <c r="O1282" s="57">
        <f>작성용!W1279</f>
        <v>45663</v>
      </c>
      <c r="P1282" s="57" t="str">
        <f>작성용!X1279</f>
        <v>-</v>
      </c>
      <c r="Q1282" s="58" t="str">
        <f>작성용!AD1279</f>
        <v>원정우</v>
      </c>
      <c r="R1282" s="60">
        <f>작성용!AE1279</f>
        <v>1</v>
      </c>
      <c r="S1282" s="58" t="str">
        <f>작성용!AF1279</f>
        <v>신승철</v>
      </c>
      <c r="T1282" s="61" t="str">
        <f>작성용!AG1279</f>
        <v>유재호</v>
      </c>
      <c r="U1282" s="61" t="str">
        <f>작성용!AH1279</f>
        <v>유재호</v>
      </c>
      <c r="V1282" s="56">
        <f>작성용!AA1279</f>
        <v>202411</v>
      </c>
      <c r="W1282" s="58" t="str">
        <f>작성용!AC1279</f>
        <v>[A]롯데그룹</v>
      </c>
      <c r="X1282" s="58" t="str">
        <f>작성용!O1279</f>
        <v>경영기획팀김현진</v>
      </c>
      <c r="Y1282" s="58" t="str">
        <f>작성용!P1279</f>
        <v xml:space="preserve">02-2051-1523  </v>
      </c>
      <c r="Z1282" s="58" t="str">
        <f>작성용!Q1279</f>
        <v>hj.kim43@lotte.net</v>
      </c>
      <c r="AA1282" s="56" t="str">
        <f>작성용!AJ1279</f>
        <v>-</v>
      </c>
      <c r="AB1282" s="56">
        <f>작성용!AB1279</f>
        <v>0</v>
      </c>
    </row>
    <row r="1283" spans="1:28" s="12" customFormat="1" ht="16.5" customHeight="1" x14ac:dyDescent="0.3">
      <c r="A1283" s="54">
        <f>작성용!AL1280</f>
        <v>1279</v>
      </c>
      <c r="B1283" s="55" t="str">
        <f>작성용!AI1280</f>
        <v>-</v>
      </c>
      <c r="C1283" s="56" t="str">
        <f>작성용!AK1280</f>
        <v>개별종목</v>
      </c>
      <c r="D1283" s="57">
        <f>작성용!T1280</f>
        <v>45600</v>
      </c>
      <c r="E1283" s="58" t="str">
        <f>작성용!B1280</f>
        <v>롯데벤처스(구,롯데액셀러레이터)</v>
      </c>
      <c r="F1283" s="58" t="str">
        <f>작성용!C1280</f>
        <v>재평가</v>
      </c>
      <c r="G1283" s="58" t="str">
        <f>작성용!D1280</f>
        <v>아자스쿨</v>
      </c>
      <c r="H1283" s="59">
        <f>작성용!E1280</f>
        <v>1101115949461</v>
      </c>
      <c r="I1283" s="58" t="str">
        <f>작성용!F1280</f>
        <v>A07</v>
      </c>
      <c r="J1283" s="58">
        <f>작성용!G1280</f>
        <v>2</v>
      </c>
      <c r="K1283" s="58" t="str">
        <f>작성용!H1280</f>
        <v>-</v>
      </c>
      <c r="L1283" s="58" t="str">
        <f>작성용!N1280</f>
        <v>연말</v>
      </c>
      <c r="M1283" s="57" t="str">
        <f>작성용!U1280</f>
        <v>2024.09.30</v>
      </c>
      <c r="N1283" s="57">
        <f>작성용!V1280</f>
        <v>45657</v>
      </c>
      <c r="O1283" s="57">
        <f>작성용!W1280</f>
        <v>45663</v>
      </c>
      <c r="P1283" s="57" t="str">
        <f>작성용!X1280</f>
        <v>-</v>
      </c>
      <c r="Q1283" s="58" t="str">
        <f>작성용!AD1280</f>
        <v>원정우</v>
      </c>
      <c r="R1283" s="60">
        <f>작성용!AE1280</f>
        <v>0</v>
      </c>
      <c r="S1283" s="58" t="str">
        <f>작성용!AF1280</f>
        <v>신승철</v>
      </c>
      <c r="T1283" s="61" t="str">
        <f>작성용!AG1280</f>
        <v>유재호</v>
      </c>
      <c r="U1283" s="61" t="str">
        <f>작성용!AH1280</f>
        <v>유재호</v>
      </c>
      <c r="V1283" s="56">
        <f>작성용!AA1280</f>
        <v>202411</v>
      </c>
      <c r="W1283" s="58" t="str">
        <f>작성용!AC1280</f>
        <v>[A]롯데그룹</v>
      </c>
      <c r="X1283" s="58" t="str">
        <f>작성용!O1280</f>
        <v>경영기획팀김현진</v>
      </c>
      <c r="Y1283" s="58" t="str">
        <f>작성용!P1280</f>
        <v xml:space="preserve">02-2051-1523  </v>
      </c>
      <c r="Z1283" s="58" t="str">
        <f>작성용!Q1280</f>
        <v>hj.kim43@lotte.net</v>
      </c>
      <c r="AA1283" s="56" t="str">
        <f>작성용!AJ1280</f>
        <v>-</v>
      </c>
      <c r="AB1283" s="56">
        <f>작성용!AB1280</f>
        <v>0</v>
      </c>
    </row>
    <row r="1284" spans="1:28" s="12" customFormat="1" ht="16.5" customHeight="1" x14ac:dyDescent="0.3">
      <c r="A1284" s="54">
        <f>작성용!AL1281</f>
        <v>1280</v>
      </c>
      <c r="B1284" s="55" t="str">
        <f>작성용!AI1281</f>
        <v>-</v>
      </c>
      <c r="C1284" s="56" t="str">
        <f>작성용!AK1281</f>
        <v>개별종목</v>
      </c>
      <c r="D1284" s="57">
        <f>작성용!T1281</f>
        <v>45600</v>
      </c>
      <c r="E1284" s="58" t="str">
        <f>작성용!B1281</f>
        <v>롯데벤처스(구,롯데액셀러레이터)</v>
      </c>
      <c r="F1284" s="58" t="str">
        <f>작성용!C1281</f>
        <v>재평가</v>
      </c>
      <c r="G1284" s="58" t="str">
        <f>작성용!D1281</f>
        <v>씨브이티</v>
      </c>
      <c r="H1284" s="59">
        <f>작성용!E1281</f>
        <v>1101115780625</v>
      </c>
      <c r="I1284" s="58" t="str">
        <f>작성용!F1281</f>
        <v>A07</v>
      </c>
      <c r="J1284" s="58">
        <f>작성용!G1281</f>
        <v>0</v>
      </c>
      <c r="K1284" s="58" t="str">
        <f>작성용!H1281</f>
        <v>-</v>
      </c>
      <c r="L1284" s="58" t="str">
        <f>작성용!N1281</f>
        <v>연말</v>
      </c>
      <c r="M1284" s="57" t="str">
        <f>작성용!U1281</f>
        <v>2024.09.30</v>
      </c>
      <c r="N1284" s="57">
        <f>작성용!V1281</f>
        <v>45657</v>
      </c>
      <c r="O1284" s="57">
        <f>작성용!W1281</f>
        <v>45663</v>
      </c>
      <c r="P1284" s="57" t="str">
        <f>작성용!X1281</f>
        <v>-</v>
      </c>
      <c r="Q1284" s="58" t="str">
        <f>작성용!AD1281</f>
        <v>이문수</v>
      </c>
      <c r="R1284" s="60">
        <f>작성용!AE1281</f>
        <v>1</v>
      </c>
      <c r="S1284" s="58" t="str">
        <f>작성용!AF1281</f>
        <v>이문수</v>
      </c>
      <c r="T1284" s="61" t="str">
        <f>작성용!AG1281</f>
        <v>유재호</v>
      </c>
      <c r="U1284" s="61" t="str">
        <f>작성용!AH1281</f>
        <v>유재호</v>
      </c>
      <c r="V1284" s="56">
        <f>작성용!AA1281</f>
        <v>202411</v>
      </c>
      <c r="W1284" s="58" t="str">
        <f>작성용!AC1281</f>
        <v>[A]롯데그룹</v>
      </c>
      <c r="X1284" s="58" t="str">
        <f>작성용!O1281</f>
        <v>경영기획팀김현진</v>
      </c>
      <c r="Y1284" s="58" t="str">
        <f>작성용!P1281</f>
        <v xml:space="preserve">02-2051-1523  </v>
      </c>
      <c r="Z1284" s="58" t="str">
        <f>작성용!Q1281</f>
        <v>hj.kim43@lotte.net</v>
      </c>
      <c r="AA1284" s="56" t="str">
        <f>작성용!AJ1281</f>
        <v>-</v>
      </c>
      <c r="AB1284" s="56">
        <f>작성용!AB1281</f>
        <v>0</v>
      </c>
    </row>
    <row r="1285" spans="1:28" s="12" customFormat="1" ht="16.5" customHeight="1" x14ac:dyDescent="0.3">
      <c r="A1285" s="54">
        <f>작성용!AL1282</f>
        <v>1281</v>
      </c>
      <c r="B1285" s="55" t="str">
        <f>작성용!AI1282</f>
        <v>-</v>
      </c>
      <c r="C1285" s="56" t="str">
        <f>작성용!AK1282</f>
        <v>개별종목</v>
      </c>
      <c r="D1285" s="57">
        <f>작성용!T1282</f>
        <v>45600</v>
      </c>
      <c r="E1285" s="58" t="str">
        <f>작성용!B1282</f>
        <v>롯데벤처스(구,롯데액셀러레이터)</v>
      </c>
      <c r="F1285" s="58" t="str">
        <f>작성용!C1282</f>
        <v>재평가</v>
      </c>
      <c r="G1285" s="58" t="str">
        <f>작성용!D1282</f>
        <v>라이트브라더스</v>
      </c>
      <c r="H1285" s="59">
        <f>작성용!E1282</f>
        <v>1101116392198</v>
      </c>
      <c r="I1285" s="58" t="str">
        <f>작성용!F1282</f>
        <v>A07</v>
      </c>
      <c r="J1285" s="58">
        <f>작성용!G1282</f>
        <v>0</v>
      </c>
      <c r="K1285" s="58" t="str">
        <f>작성용!H1282</f>
        <v>-</v>
      </c>
      <c r="L1285" s="58" t="str">
        <f>작성용!N1282</f>
        <v>연말</v>
      </c>
      <c r="M1285" s="57" t="str">
        <f>작성용!U1282</f>
        <v>2024.09.30</v>
      </c>
      <c r="N1285" s="57">
        <f>작성용!V1282</f>
        <v>45657</v>
      </c>
      <c r="O1285" s="57">
        <f>작성용!W1282</f>
        <v>45663</v>
      </c>
      <c r="P1285" s="57" t="str">
        <f>작성용!X1282</f>
        <v>-</v>
      </c>
      <c r="Q1285" s="58" t="str">
        <f>작성용!AD1282</f>
        <v>서경덕</v>
      </c>
      <c r="R1285" s="60">
        <f>작성용!AE1282</f>
        <v>1</v>
      </c>
      <c r="S1285" s="58" t="str">
        <f>작성용!AF1282</f>
        <v>신규</v>
      </c>
      <c r="T1285" s="61" t="str">
        <f>작성용!AG1282</f>
        <v>유재호</v>
      </c>
      <c r="U1285" s="61" t="str">
        <f>작성용!AH1282</f>
        <v>유재호</v>
      </c>
      <c r="V1285" s="56">
        <f>작성용!AA1282</f>
        <v>202411</v>
      </c>
      <c r="W1285" s="58" t="str">
        <f>작성용!AC1282</f>
        <v>[A]롯데그룹</v>
      </c>
      <c r="X1285" s="58" t="str">
        <f>작성용!O1282</f>
        <v>경영기획팀김현진</v>
      </c>
      <c r="Y1285" s="58" t="str">
        <f>작성용!P1282</f>
        <v xml:space="preserve">02-2051-1523  </v>
      </c>
      <c r="Z1285" s="58" t="str">
        <f>작성용!Q1282</f>
        <v>hj.kim43@lotte.net</v>
      </c>
      <c r="AA1285" s="56" t="str">
        <f>작성용!AJ1282</f>
        <v>-</v>
      </c>
      <c r="AB1285" s="56">
        <f>작성용!AB1282</f>
        <v>0</v>
      </c>
    </row>
    <row r="1286" spans="1:28" s="12" customFormat="1" ht="16.5" customHeight="1" x14ac:dyDescent="0.3">
      <c r="A1286" s="54">
        <f>작성용!AL1283</f>
        <v>1282</v>
      </c>
      <c r="B1286" s="55" t="str">
        <f>작성용!AI1283</f>
        <v>-</v>
      </c>
      <c r="C1286" s="56" t="str">
        <f>작성용!AK1283</f>
        <v>개별종목</v>
      </c>
      <c r="D1286" s="57">
        <f>작성용!T1283</f>
        <v>45600</v>
      </c>
      <c r="E1286" s="58" t="str">
        <f>작성용!B1283</f>
        <v>롯데벤처스(구,롯데액셀러레이터)</v>
      </c>
      <c r="F1286" s="58" t="str">
        <f>작성용!C1283</f>
        <v>재평가</v>
      </c>
      <c r="G1286" s="58" t="str">
        <f>작성용!D1283</f>
        <v>라이트브라더스</v>
      </c>
      <c r="H1286" s="59">
        <f>작성용!E1283</f>
        <v>1101116392198</v>
      </c>
      <c r="I1286" s="58" t="str">
        <f>작성용!F1283</f>
        <v>A07</v>
      </c>
      <c r="J1286" s="58">
        <f>작성용!G1283</f>
        <v>1</v>
      </c>
      <c r="K1286" s="58" t="str">
        <f>작성용!H1283</f>
        <v>-</v>
      </c>
      <c r="L1286" s="58" t="str">
        <f>작성용!N1283</f>
        <v>연말</v>
      </c>
      <c r="M1286" s="57" t="str">
        <f>작성용!U1283</f>
        <v>2024.09.30</v>
      </c>
      <c r="N1286" s="57">
        <f>작성용!V1283</f>
        <v>45657</v>
      </c>
      <c r="O1286" s="57">
        <f>작성용!W1283</f>
        <v>45663</v>
      </c>
      <c r="P1286" s="57" t="str">
        <f>작성용!X1283</f>
        <v>-</v>
      </c>
      <c r="Q1286" s="58" t="str">
        <f>작성용!AD1283</f>
        <v>서경덕</v>
      </c>
      <c r="R1286" s="60">
        <f>작성용!AE1283</f>
        <v>0</v>
      </c>
      <c r="S1286" s="58" t="str">
        <f>작성용!AF1283</f>
        <v>신규</v>
      </c>
      <c r="T1286" s="61" t="str">
        <f>작성용!AG1283</f>
        <v>유재호</v>
      </c>
      <c r="U1286" s="61" t="str">
        <f>작성용!AH1283</f>
        <v>유재호</v>
      </c>
      <c r="V1286" s="56">
        <f>작성용!AA1283</f>
        <v>202411</v>
      </c>
      <c r="W1286" s="58" t="str">
        <f>작성용!AC1283</f>
        <v>[A]롯데그룹</v>
      </c>
      <c r="X1286" s="58" t="str">
        <f>작성용!O1283</f>
        <v>경영기획팀김현진</v>
      </c>
      <c r="Y1286" s="58" t="str">
        <f>작성용!P1283</f>
        <v xml:space="preserve">02-2051-1523  </v>
      </c>
      <c r="Z1286" s="58" t="str">
        <f>작성용!Q1283</f>
        <v>hj.kim43@lotte.net</v>
      </c>
      <c r="AA1286" s="56" t="str">
        <f>작성용!AJ1283</f>
        <v>-</v>
      </c>
      <c r="AB1286" s="56">
        <f>작성용!AB1283</f>
        <v>0</v>
      </c>
    </row>
    <row r="1287" spans="1:28" s="12" customFormat="1" ht="16.5" customHeight="1" x14ac:dyDescent="0.3">
      <c r="A1287" s="54">
        <f>작성용!AL1284</f>
        <v>1283</v>
      </c>
      <c r="B1287" s="55" t="str">
        <f>작성용!AI1284</f>
        <v>-</v>
      </c>
      <c r="C1287" s="56" t="str">
        <f>작성용!AK1284</f>
        <v>개별종목</v>
      </c>
      <c r="D1287" s="57">
        <f>작성용!T1284</f>
        <v>45600</v>
      </c>
      <c r="E1287" s="58" t="str">
        <f>작성용!B1284</f>
        <v>롯데벤처스(구,롯데액셀러레이터)</v>
      </c>
      <c r="F1287" s="58" t="str">
        <f>작성용!C1284</f>
        <v>재평가</v>
      </c>
      <c r="G1287" s="58" t="str">
        <f>작성용!D1284</f>
        <v>라이트브라더스</v>
      </c>
      <c r="H1287" s="59">
        <f>작성용!E1284</f>
        <v>1101116392198</v>
      </c>
      <c r="I1287" s="58" t="str">
        <f>작성용!F1284</f>
        <v>A07</v>
      </c>
      <c r="J1287" s="58">
        <f>작성용!G1284</f>
        <v>2</v>
      </c>
      <c r="K1287" s="58" t="str">
        <f>작성용!H1284</f>
        <v>-</v>
      </c>
      <c r="L1287" s="58" t="str">
        <f>작성용!N1284</f>
        <v>연말</v>
      </c>
      <c r="M1287" s="57" t="str">
        <f>작성용!U1284</f>
        <v>2024.09.30</v>
      </c>
      <c r="N1287" s="57">
        <f>작성용!V1284</f>
        <v>45657</v>
      </c>
      <c r="O1287" s="57">
        <f>작성용!W1284</f>
        <v>45663</v>
      </c>
      <c r="P1287" s="57" t="str">
        <f>작성용!X1284</f>
        <v>-</v>
      </c>
      <c r="Q1287" s="58" t="str">
        <f>작성용!AD1284</f>
        <v>서경덕</v>
      </c>
      <c r="R1287" s="60">
        <f>작성용!AE1284</f>
        <v>0</v>
      </c>
      <c r="S1287" s="58" t="str">
        <f>작성용!AF1284</f>
        <v>신규</v>
      </c>
      <c r="T1287" s="61" t="str">
        <f>작성용!AG1284</f>
        <v>유재호</v>
      </c>
      <c r="U1287" s="61" t="str">
        <f>작성용!AH1284</f>
        <v>유재호</v>
      </c>
      <c r="V1287" s="56">
        <f>작성용!AA1284</f>
        <v>202411</v>
      </c>
      <c r="W1287" s="58" t="str">
        <f>작성용!AC1284</f>
        <v>[A]롯데그룹</v>
      </c>
      <c r="X1287" s="58" t="str">
        <f>작성용!O1284</f>
        <v>경영기획팀김현진</v>
      </c>
      <c r="Y1287" s="58" t="str">
        <f>작성용!P1284</f>
        <v xml:space="preserve">02-2051-1523  </v>
      </c>
      <c r="Z1287" s="58" t="str">
        <f>작성용!Q1284</f>
        <v>hj.kim43@lotte.net</v>
      </c>
      <c r="AA1287" s="56" t="str">
        <f>작성용!AJ1284</f>
        <v>-</v>
      </c>
      <c r="AB1287" s="56">
        <f>작성용!AB1284</f>
        <v>0</v>
      </c>
    </row>
    <row r="1288" spans="1:28" s="12" customFormat="1" ht="16.5" customHeight="1" x14ac:dyDescent="0.3">
      <c r="A1288" s="54">
        <f>작성용!AL1285</f>
        <v>1284</v>
      </c>
      <c r="B1288" s="55" t="str">
        <f>작성용!AI1285</f>
        <v>-</v>
      </c>
      <c r="C1288" s="56" t="str">
        <f>작성용!AK1285</f>
        <v>개별종목</v>
      </c>
      <c r="D1288" s="57">
        <f>작성용!T1285</f>
        <v>45600</v>
      </c>
      <c r="E1288" s="58" t="str">
        <f>작성용!B1285</f>
        <v>롯데벤처스(구,롯데액셀러레이터)</v>
      </c>
      <c r="F1288" s="58" t="str">
        <f>작성용!C1285</f>
        <v>재평가</v>
      </c>
      <c r="G1288" s="58" t="str">
        <f>작성용!D1285</f>
        <v>라이트브라더스</v>
      </c>
      <c r="H1288" s="59">
        <f>작성용!E1285</f>
        <v>1101116392198</v>
      </c>
      <c r="I1288" s="58" t="str">
        <f>작성용!F1285</f>
        <v>A07</v>
      </c>
      <c r="J1288" s="58">
        <f>작성용!G1285</f>
        <v>3</v>
      </c>
      <c r="K1288" s="58" t="str">
        <f>작성용!H1285</f>
        <v>-</v>
      </c>
      <c r="L1288" s="58" t="str">
        <f>작성용!N1285</f>
        <v>연말</v>
      </c>
      <c r="M1288" s="57" t="str">
        <f>작성용!U1285</f>
        <v>2024.09.30</v>
      </c>
      <c r="N1288" s="57">
        <f>작성용!V1285</f>
        <v>45657</v>
      </c>
      <c r="O1288" s="57">
        <f>작성용!W1285</f>
        <v>45663</v>
      </c>
      <c r="P1288" s="57" t="str">
        <f>작성용!X1285</f>
        <v>-</v>
      </c>
      <c r="Q1288" s="58" t="str">
        <f>작성용!AD1285</f>
        <v>서경덕</v>
      </c>
      <c r="R1288" s="60">
        <f>작성용!AE1285</f>
        <v>0</v>
      </c>
      <c r="S1288" s="58" t="str">
        <f>작성용!AF1285</f>
        <v>신규</v>
      </c>
      <c r="T1288" s="61" t="str">
        <f>작성용!AG1285</f>
        <v>유재호</v>
      </c>
      <c r="U1288" s="61" t="str">
        <f>작성용!AH1285</f>
        <v>유재호</v>
      </c>
      <c r="V1288" s="56">
        <f>작성용!AA1285</f>
        <v>202411</v>
      </c>
      <c r="W1288" s="58" t="str">
        <f>작성용!AC1285</f>
        <v>[A]롯데그룹</v>
      </c>
      <c r="X1288" s="58" t="str">
        <f>작성용!O1285</f>
        <v>경영기획팀김현진</v>
      </c>
      <c r="Y1288" s="58" t="str">
        <f>작성용!P1285</f>
        <v xml:space="preserve">02-2051-1523  </v>
      </c>
      <c r="Z1288" s="58" t="str">
        <f>작성용!Q1285</f>
        <v>hj.kim43@lotte.net</v>
      </c>
      <c r="AA1288" s="56" t="str">
        <f>작성용!AJ1285</f>
        <v>-</v>
      </c>
      <c r="AB1288" s="56">
        <f>작성용!AB1285</f>
        <v>0</v>
      </c>
    </row>
    <row r="1289" spans="1:28" s="12" customFormat="1" ht="16.5" customHeight="1" x14ac:dyDescent="0.3">
      <c r="A1289" s="54">
        <f>작성용!AL1286</f>
        <v>1285</v>
      </c>
      <c r="B1289" s="55" t="str">
        <f>작성용!AI1286</f>
        <v>-</v>
      </c>
      <c r="C1289" s="56" t="str">
        <f>작성용!AK1286</f>
        <v>개별종목</v>
      </c>
      <c r="D1289" s="57">
        <f>작성용!T1286</f>
        <v>45600</v>
      </c>
      <c r="E1289" s="58" t="str">
        <f>작성용!B1286</f>
        <v>롯데벤처스(구,롯데액셀러레이터)</v>
      </c>
      <c r="F1289" s="58" t="str">
        <f>작성용!C1286</f>
        <v>재평가</v>
      </c>
      <c r="G1289" s="58" t="str">
        <f>작성용!D1286</f>
        <v>미로</v>
      </c>
      <c r="H1289" s="59">
        <f>작성용!E1286</f>
        <v>1101116700432</v>
      </c>
      <c r="I1289" s="58" t="str">
        <f>작성용!F1286</f>
        <v>A07</v>
      </c>
      <c r="J1289" s="58">
        <f>작성용!G1286</f>
        <v>1</v>
      </c>
      <c r="K1289" s="58" t="str">
        <f>작성용!H1286</f>
        <v>-</v>
      </c>
      <c r="L1289" s="58" t="str">
        <f>작성용!N1286</f>
        <v>연말</v>
      </c>
      <c r="M1289" s="57" t="str">
        <f>작성용!U1286</f>
        <v>2024.09.30</v>
      </c>
      <c r="N1289" s="57">
        <f>작성용!V1286</f>
        <v>45657</v>
      </c>
      <c r="O1289" s="57">
        <f>작성용!W1286</f>
        <v>45663</v>
      </c>
      <c r="P1289" s="57" t="str">
        <f>작성용!X1286</f>
        <v>-</v>
      </c>
      <c r="Q1289" s="58" t="str">
        <f>작성용!AD1286</f>
        <v>심태진</v>
      </c>
      <c r="R1289" s="60">
        <f>작성용!AE1286</f>
        <v>1</v>
      </c>
      <c r="S1289" s="58" t="str">
        <f>작성용!AF1286</f>
        <v>김혜지</v>
      </c>
      <c r="T1289" s="61" t="str">
        <f>작성용!AG1286</f>
        <v>유재호</v>
      </c>
      <c r="U1289" s="61" t="str">
        <f>작성용!AH1286</f>
        <v>유재호</v>
      </c>
      <c r="V1289" s="56">
        <f>작성용!AA1286</f>
        <v>202411</v>
      </c>
      <c r="W1289" s="58" t="str">
        <f>작성용!AC1286</f>
        <v>[A]롯데그룹</v>
      </c>
      <c r="X1289" s="58" t="str">
        <f>작성용!O1286</f>
        <v>경영기획팀김현진</v>
      </c>
      <c r="Y1289" s="58" t="str">
        <f>작성용!P1286</f>
        <v xml:space="preserve">02-2051-1523  </v>
      </c>
      <c r="Z1289" s="58" t="str">
        <f>작성용!Q1286</f>
        <v>hj.kim43@lotte.net</v>
      </c>
      <c r="AA1289" s="56" t="str">
        <f>작성용!AJ1286</f>
        <v>-</v>
      </c>
      <c r="AB1289" s="56">
        <f>작성용!AB1286</f>
        <v>0</v>
      </c>
    </row>
    <row r="1290" spans="1:28" s="12" customFormat="1" ht="16.5" customHeight="1" x14ac:dyDescent="0.3">
      <c r="A1290" s="54">
        <f>작성용!AL1287</f>
        <v>1286</v>
      </c>
      <c r="B1290" s="55" t="str">
        <f>작성용!AI1287</f>
        <v>-</v>
      </c>
      <c r="C1290" s="56" t="str">
        <f>작성용!AK1287</f>
        <v>개별종목</v>
      </c>
      <c r="D1290" s="57">
        <f>작성용!T1287</f>
        <v>45600</v>
      </c>
      <c r="E1290" s="58" t="str">
        <f>작성용!B1287</f>
        <v>롯데벤처스(구,롯데액셀러레이터)</v>
      </c>
      <c r="F1290" s="58" t="str">
        <f>작성용!C1287</f>
        <v>재평가</v>
      </c>
      <c r="G1290" s="58" t="str">
        <f>작성용!D1287</f>
        <v>미로</v>
      </c>
      <c r="H1290" s="59">
        <f>작성용!E1287</f>
        <v>1101116700432</v>
      </c>
      <c r="I1290" s="58" t="str">
        <f>작성용!F1287</f>
        <v>A07</v>
      </c>
      <c r="J1290" s="58">
        <f>작성용!G1287</f>
        <v>2</v>
      </c>
      <c r="K1290" s="58" t="str">
        <f>작성용!H1287</f>
        <v>-</v>
      </c>
      <c r="L1290" s="58" t="str">
        <f>작성용!N1287</f>
        <v>연말</v>
      </c>
      <c r="M1290" s="57" t="str">
        <f>작성용!U1287</f>
        <v>2024.09.30</v>
      </c>
      <c r="N1290" s="57">
        <f>작성용!V1287</f>
        <v>45657</v>
      </c>
      <c r="O1290" s="57">
        <f>작성용!W1287</f>
        <v>45663</v>
      </c>
      <c r="P1290" s="57" t="str">
        <f>작성용!X1287</f>
        <v>-</v>
      </c>
      <c r="Q1290" s="58" t="str">
        <f>작성용!AD1287</f>
        <v>심태진</v>
      </c>
      <c r="R1290" s="60">
        <f>작성용!AE1287</f>
        <v>0</v>
      </c>
      <c r="S1290" s="58" t="str">
        <f>작성용!AF1287</f>
        <v>김혜지</v>
      </c>
      <c r="T1290" s="61" t="str">
        <f>작성용!AG1287</f>
        <v>유재호</v>
      </c>
      <c r="U1290" s="61" t="str">
        <f>작성용!AH1287</f>
        <v>유재호</v>
      </c>
      <c r="V1290" s="56">
        <f>작성용!AA1287</f>
        <v>202411</v>
      </c>
      <c r="W1290" s="58" t="str">
        <f>작성용!AC1287</f>
        <v>[A]롯데그룹</v>
      </c>
      <c r="X1290" s="58" t="str">
        <f>작성용!O1287</f>
        <v>경영기획팀김현진</v>
      </c>
      <c r="Y1290" s="58" t="str">
        <f>작성용!P1287</f>
        <v xml:space="preserve">02-2051-1523  </v>
      </c>
      <c r="Z1290" s="58" t="str">
        <f>작성용!Q1287</f>
        <v>hj.kim43@lotte.net</v>
      </c>
      <c r="AA1290" s="56" t="str">
        <f>작성용!AJ1287</f>
        <v>-</v>
      </c>
      <c r="AB1290" s="56">
        <f>작성용!AB1287</f>
        <v>0</v>
      </c>
    </row>
    <row r="1291" spans="1:28" s="12" customFormat="1" ht="16.5" customHeight="1" x14ac:dyDescent="0.3">
      <c r="A1291" s="54">
        <f>작성용!AL1288</f>
        <v>1287</v>
      </c>
      <c r="B1291" s="55" t="str">
        <f>작성용!AI1288</f>
        <v>-</v>
      </c>
      <c r="C1291" s="56" t="str">
        <f>작성용!AK1288</f>
        <v>개별종목</v>
      </c>
      <c r="D1291" s="57">
        <f>작성용!T1288</f>
        <v>45600</v>
      </c>
      <c r="E1291" s="58" t="str">
        <f>작성용!B1288</f>
        <v>롯데벤처스(구,롯데액셀러레이터)</v>
      </c>
      <c r="F1291" s="58" t="str">
        <f>작성용!C1288</f>
        <v>재평가</v>
      </c>
      <c r="G1291" s="58" t="str">
        <f>작성용!D1288</f>
        <v>미로</v>
      </c>
      <c r="H1291" s="59">
        <f>작성용!E1288</f>
        <v>1101116700432</v>
      </c>
      <c r="I1291" s="58" t="str">
        <f>작성용!F1288</f>
        <v>A07</v>
      </c>
      <c r="J1291" s="58">
        <f>작성용!G1288</f>
        <v>3</v>
      </c>
      <c r="K1291" s="58" t="str">
        <f>작성용!H1288</f>
        <v>-</v>
      </c>
      <c r="L1291" s="58" t="str">
        <f>작성용!N1288</f>
        <v>연말</v>
      </c>
      <c r="M1291" s="57" t="str">
        <f>작성용!U1288</f>
        <v>2024.09.30</v>
      </c>
      <c r="N1291" s="57">
        <f>작성용!V1288</f>
        <v>45657</v>
      </c>
      <c r="O1291" s="57">
        <f>작성용!W1288</f>
        <v>45663</v>
      </c>
      <c r="P1291" s="57" t="str">
        <f>작성용!X1288</f>
        <v>-</v>
      </c>
      <c r="Q1291" s="58" t="str">
        <f>작성용!AD1288</f>
        <v>심태진</v>
      </c>
      <c r="R1291" s="60">
        <f>작성용!AE1288</f>
        <v>0</v>
      </c>
      <c r="S1291" s="58" t="str">
        <f>작성용!AF1288</f>
        <v>김혜지</v>
      </c>
      <c r="T1291" s="61" t="str">
        <f>작성용!AG1288</f>
        <v>유재호</v>
      </c>
      <c r="U1291" s="61" t="str">
        <f>작성용!AH1288</f>
        <v>유재호</v>
      </c>
      <c r="V1291" s="56">
        <f>작성용!AA1288</f>
        <v>202411</v>
      </c>
      <c r="W1291" s="58" t="str">
        <f>작성용!AC1288</f>
        <v>[A]롯데그룹</v>
      </c>
      <c r="X1291" s="58" t="str">
        <f>작성용!O1288</f>
        <v>경영기획팀김현진</v>
      </c>
      <c r="Y1291" s="58" t="str">
        <f>작성용!P1288</f>
        <v xml:space="preserve">02-2051-1523  </v>
      </c>
      <c r="Z1291" s="58" t="str">
        <f>작성용!Q1288</f>
        <v>hj.kim43@lotte.net</v>
      </c>
      <c r="AA1291" s="56" t="str">
        <f>작성용!AJ1288</f>
        <v>-</v>
      </c>
      <c r="AB1291" s="56">
        <f>작성용!AB1288</f>
        <v>0</v>
      </c>
    </row>
    <row r="1292" spans="1:28" s="12" customFormat="1" ht="16.5" customHeight="1" x14ac:dyDescent="0.3">
      <c r="A1292" s="54">
        <f>작성용!AL1289</f>
        <v>1288</v>
      </c>
      <c r="B1292" s="55" t="str">
        <f>작성용!AI1289</f>
        <v>-</v>
      </c>
      <c r="C1292" s="56" t="str">
        <f>작성용!AK1289</f>
        <v>개별종목</v>
      </c>
      <c r="D1292" s="57">
        <f>작성용!T1289</f>
        <v>45600</v>
      </c>
      <c r="E1292" s="58" t="str">
        <f>작성용!B1289</f>
        <v>롯데벤처스(구,롯데액셀러레이터)</v>
      </c>
      <c r="F1292" s="58" t="str">
        <f>작성용!C1289</f>
        <v>재평가</v>
      </c>
      <c r="G1292" s="58" t="str">
        <f>작성용!D1289</f>
        <v>코너마켓</v>
      </c>
      <c r="H1292" s="59">
        <f>작성용!E1289</f>
        <v>1101116702214</v>
      </c>
      <c r="I1292" s="58" t="str">
        <f>작성용!F1289</f>
        <v>A05</v>
      </c>
      <c r="J1292" s="58">
        <f>작성용!G1289</f>
        <v>2</v>
      </c>
      <c r="K1292" s="58" t="str">
        <f>작성용!H1289</f>
        <v>-</v>
      </c>
      <c r="L1292" s="58" t="str">
        <f>작성용!N1289</f>
        <v>연말</v>
      </c>
      <c r="M1292" s="57" t="str">
        <f>작성용!U1289</f>
        <v>2024.09.30</v>
      </c>
      <c r="N1292" s="57">
        <f>작성용!V1289</f>
        <v>45657</v>
      </c>
      <c r="O1292" s="57">
        <f>작성용!W1289</f>
        <v>45663</v>
      </c>
      <c r="P1292" s="57" t="str">
        <f>작성용!X1289</f>
        <v>-</v>
      </c>
      <c r="Q1292" s="58" t="str">
        <f>작성용!AD1289</f>
        <v>심태진</v>
      </c>
      <c r="R1292" s="60">
        <f>작성용!AE1289</f>
        <v>1</v>
      </c>
      <c r="S1292" s="58" t="str">
        <f>작성용!AF1289</f>
        <v>이가영</v>
      </c>
      <c r="T1292" s="61" t="str">
        <f>작성용!AG1289</f>
        <v>유재호</v>
      </c>
      <c r="U1292" s="61" t="str">
        <f>작성용!AH1289</f>
        <v>유재호</v>
      </c>
      <c r="V1292" s="56">
        <f>작성용!AA1289</f>
        <v>202411</v>
      </c>
      <c r="W1292" s="58" t="str">
        <f>작성용!AC1289</f>
        <v>[A]롯데그룹</v>
      </c>
      <c r="X1292" s="58" t="str">
        <f>작성용!O1289</f>
        <v>경영기획팀김현진</v>
      </c>
      <c r="Y1292" s="58" t="str">
        <f>작성용!P1289</f>
        <v xml:space="preserve">02-2051-1523  </v>
      </c>
      <c r="Z1292" s="58" t="str">
        <f>작성용!Q1289</f>
        <v>hj.kim43@lotte.net</v>
      </c>
      <c r="AA1292" s="56" t="str">
        <f>작성용!AJ1289</f>
        <v>-</v>
      </c>
      <c r="AB1292" s="56">
        <f>작성용!AB1289</f>
        <v>0</v>
      </c>
    </row>
    <row r="1293" spans="1:28" s="12" customFormat="1" ht="16.5" customHeight="1" x14ac:dyDescent="0.3">
      <c r="A1293" s="54">
        <f>작성용!AL1290</f>
        <v>1289</v>
      </c>
      <c r="B1293" s="55" t="str">
        <f>작성용!AI1290</f>
        <v>-</v>
      </c>
      <c r="C1293" s="56" t="str">
        <f>작성용!AK1290</f>
        <v>개별종목</v>
      </c>
      <c r="D1293" s="57">
        <f>작성용!T1290</f>
        <v>45600</v>
      </c>
      <c r="E1293" s="58" t="str">
        <f>작성용!B1290</f>
        <v>롯데벤처스(구,롯데액셀러레이터)</v>
      </c>
      <c r="F1293" s="58" t="str">
        <f>작성용!C1290</f>
        <v>재평가</v>
      </c>
      <c r="G1293" s="58" t="str">
        <f>작성용!D1290</f>
        <v>코너마켓</v>
      </c>
      <c r="H1293" s="59">
        <f>작성용!E1290</f>
        <v>1101116702214</v>
      </c>
      <c r="I1293" s="58" t="str">
        <f>작성용!F1290</f>
        <v>A05</v>
      </c>
      <c r="J1293" s="58">
        <f>작성용!G1290</f>
        <v>77</v>
      </c>
      <c r="K1293" s="58" t="str">
        <f>작성용!H1290</f>
        <v>-</v>
      </c>
      <c r="L1293" s="58" t="str">
        <f>작성용!N1290</f>
        <v>연말</v>
      </c>
      <c r="M1293" s="57" t="str">
        <f>작성용!U1290</f>
        <v>2024.09.30</v>
      </c>
      <c r="N1293" s="57">
        <f>작성용!V1290</f>
        <v>45657</v>
      </c>
      <c r="O1293" s="57">
        <f>작성용!W1290</f>
        <v>45663</v>
      </c>
      <c r="P1293" s="57" t="str">
        <f>작성용!X1290</f>
        <v>-</v>
      </c>
      <c r="Q1293" s="58" t="str">
        <f>작성용!AD1290</f>
        <v>심태진</v>
      </c>
      <c r="R1293" s="60">
        <f>작성용!AE1290</f>
        <v>0</v>
      </c>
      <c r="S1293" s="58" t="str">
        <f>작성용!AF1290</f>
        <v>이가영</v>
      </c>
      <c r="T1293" s="61" t="str">
        <f>작성용!AG1290</f>
        <v>유재호</v>
      </c>
      <c r="U1293" s="61" t="str">
        <f>작성용!AH1290</f>
        <v>유재호</v>
      </c>
      <c r="V1293" s="56">
        <f>작성용!AA1290</f>
        <v>202411</v>
      </c>
      <c r="W1293" s="58" t="str">
        <f>작성용!AC1290</f>
        <v>[A]롯데그룹</v>
      </c>
      <c r="X1293" s="58" t="str">
        <f>작성용!O1290</f>
        <v>경영기획팀김현진</v>
      </c>
      <c r="Y1293" s="58" t="str">
        <f>작성용!P1290</f>
        <v xml:space="preserve">02-2051-1523  </v>
      </c>
      <c r="Z1293" s="58" t="str">
        <f>작성용!Q1290</f>
        <v>hj.kim43@lotte.net</v>
      </c>
      <c r="AA1293" s="56" t="str">
        <f>작성용!AJ1290</f>
        <v>-</v>
      </c>
      <c r="AB1293" s="56">
        <f>작성용!AB1290</f>
        <v>0</v>
      </c>
    </row>
    <row r="1294" spans="1:28" s="12" customFormat="1" ht="16.5" customHeight="1" x14ac:dyDescent="0.3">
      <c r="A1294" s="54">
        <f>작성용!AL1291</f>
        <v>1290</v>
      </c>
      <c r="B1294" s="55" t="str">
        <f>작성용!AI1291</f>
        <v>-</v>
      </c>
      <c r="C1294" s="56" t="str">
        <f>작성용!AK1291</f>
        <v>개별종목</v>
      </c>
      <c r="D1294" s="57">
        <f>작성용!T1291</f>
        <v>45600</v>
      </c>
      <c r="E1294" s="58" t="str">
        <f>작성용!B1291</f>
        <v>롯데벤처스(구,롯데액셀러레이터)</v>
      </c>
      <c r="F1294" s="58" t="str">
        <f>작성용!C1291</f>
        <v>재평가</v>
      </c>
      <c r="G1294" s="58" t="str">
        <f>작성용!D1291</f>
        <v>모어씽즈(구,모어이즈모어)</v>
      </c>
      <c r="H1294" s="59">
        <f>작성용!E1291</f>
        <v>1314110357189</v>
      </c>
      <c r="I1294" s="58" t="str">
        <f>작성용!F1291</f>
        <v>A01</v>
      </c>
      <c r="J1294" s="58">
        <f>작성용!G1291</f>
        <v>0</v>
      </c>
      <c r="K1294" s="58" t="str">
        <f>작성용!H1291</f>
        <v>-</v>
      </c>
      <c r="L1294" s="58" t="str">
        <f>작성용!N1291</f>
        <v>연말</v>
      </c>
      <c r="M1294" s="57" t="str">
        <f>작성용!U1291</f>
        <v>2024.09.30</v>
      </c>
      <c r="N1294" s="57">
        <f>작성용!V1291</f>
        <v>45657</v>
      </c>
      <c r="O1294" s="57">
        <f>작성용!W1291</f>
        <v>45663</v>
      </c>
      <c r="P1294" s="57" t="str">
        <f>작성용!X1291</f>
        <v>-</v>
      </c>
      <c r="Q1294" s="58" t="str">
        <f>작성용!AD1291</f>
        <v>최수민</v>
      </c>
      <c r="R1294" s="60">
        <f>작성용!AE1291</f>
        <v>1</v>
      </c>
      <c r="S1294" s="58" t="str">
        <f>작성용!AF1291</f>
        <v>조영재</v>
      </c>
      <c r="T1294" s="61" t="str">
        <f>작성용!AG1291</f>
        <v>유재호</v>
      </c>
      <c r="U1294" s="61" t="str">
        <f>작성용!AH1291</f>
        <v>유재호</v>
      </c>
      <c r="V1294" s="56">
        <f>작성용!AA1291</f>
        <v>202411</v>
      </c>
      <c r="W1294" s="58" t="str">
        <f>작성용!AC1291</f>
        <v>[A]롯데그룹</v>
      </c>
      <c r="X1294" s="58" t="str">
        <f>작성용!O1291</f>
        <v>경영기획팀김현진</v>
      </c>
      <c r="Y1294" s="58" t="str">
        <f>작성용!P1291</f>
        <v xml:space="preserve">02-2051-1523  </v>
      </c>
      <c r="Z1294" s="58" t="str">
        <f>작성용!Q1291</f>
        <v>hj.kim43@lotte.net</v>
      </c>
      <c r="AA1294" s="56" t="str">
        <f>작성용!AJ1291</f>
        <v>-</v>
      </c>
      <c r="AB1294" s="56">
        <f>작성용!AB1291</f>
        <v>0</v>
      </c>
    </row>
    <row r="1295" spans="1:28" s="12" customFormat="1" ht="16.5" customHeight="1" x14ac:dyDescent="0.3">
      <c r="A1295" s="54">
        <f>작성용!AL1292</f>
        <v>1291</v>
      </c>
      <c r="B1295" s="55" t="str">
        <f>작성용!AI1292</f>
        <v>-</v>
      </c>
      <c r="C1295" s="56" t="str">
        <f>작성용!AK1292</f>
        <v>개별종목</v>
      </c>
      <c r="D1295" s="57">
        <f>작성용!T1292</f>
        <v>45600</v>
      </c>
      <c r="E1295" s="58" t="str">
        <f>작성용!B1292</f>
        <v>롯데벤처스(구,롯데액셀러레이터)</v>
      </c>
      <c r="F1295" s="58" t="str">
        <f>작성용!C1292</f>
        <v>재평가</v>
      </c>
      <c r="G1295" s="58" t="str">
        <f>작성용!D1292</f>
        <v>꽃팜</v>
      </c>
      <c r="H1295" s="59">
        <f>작성용!E1292</f>
        <v>1801111197565</v>
      </c>
      <c r="I1295" s="58" t="str">
        <f>작성용!F1292</f>
        <v>A07</v>
      </c>
      <c r="J1295" s="58">
        <f>작성용!G1292</f>
        <v>0</v>
      </c>
      <c r="K1295" s="58" t="str">
        <f>작성용!H1292</f>
        <v>-</v>
      </c>
      <c r="L1295" s="58" t="str">
        <f>작성용!N1292</f>
        <v>연말</v>
      </c>
      <c r="M1295" s="57" t="str">
        <f>작성용!U1292</f>
        <v>2024.09.30</v>
      </c>
      <c r="N1295" s="57">
        <f>작성용!V1292</f>
        <v>45657</v>
      </c>
      <c r="O1295" s="57">
        <f>작성용!W1292</f>
        <v>45663</v>
      </c>
      <c r="P1295" s="57" t="str">
        <f>작성용!X1292</f>
        <v>-</v>
      </c>
      <c r="Q1295" s="58" t="str">
        <f>작성용!AD1292</f>
        <v>이진주</v>
      </c>
      <c r="R1295" s="60">
        <f>작성용!AE1292</f>
        <v>1</v>
      </c>
      <c r="S1295" s="58" t="str">
        <f>작성용!AF1292</f>
        <v>신승철</v>
      </c>
      <c r="T1295" s="61" t="str">
        <f>작성용!AG1292</f>
        <v>유재호</v>
      </c>
      <c r="U1295" s="61" t="str">
        <f>작성용!AH1292</f>
        <v>유재호</v>
      </c>
      <c r="V1295" s="56">
        <f>작성용!AA1292</f>
        <v>202411</v>
      </c>
      <c r="W1295" s="58" t="str">
        <f>작성용!AC1292</f>
        <v>[A]롯데그룹</v>
      </c>
      <c r="X1295" s="58" t="str">
        <f>작성용!O1292</f>
        <v>경영기획팀김현진</v>
      </c>
      <c r="Y1295" s="58" t="str">
        <f>작성용!P1292</f>
        <v xml:space="preserve">02-2051-1523  </v>
      </c>
      <c r="Z1295" s="58" t="str">
        <f>작성용!Q1292</f>
        <v>hj.kim43@lotte.net</v>
      </c>
      <c r="AA1295" s="56" t="str">
        <f>작성용!AJ1292</f>
        <v>-</v>
      </c>
      <c r="AB1295" s="56">
        <f>작성용!AB1292</f>
        <v>0</v>
      </c>
    </row>
    <row r="1296" spans="1:28" s="12" customFormat="1" ht="16.5" customHeight="1" x14ac:dyDescent="0.3">
      <c r="A1296" s="54">
        <f>작성용!AL1293</f>
        <v>1292</v>
      </c>
      <c r="B1296" s="55" t="str">
        <f>작성용!AI1293</f>
        <v>-</v>
      </c>
      <c r="C1296" s="56" t="str">
        <f>작성용!AK1293</f>
        <v>개별종목</v>
      </c>
      <c r="D1296" s="57">
        <f>작성용!T1293</f>
        <v>45600</v>
      </c>
      <c r="E1296" s="58" t="str">
        <f>작성용!B1293</f>
        <v>롯데벤처스(구,롯데액셀러레이터)</v>
      </c>
      <c r="F1296" s="58" t="str">
        <f>작성용!C1293</f>
        <v>재평가</v>
      </c>
      <c r="G1296" s="58" t="str">
        <f>작성용!D1293</f>
        <v>케어닥</v>
      </c>
      <c r="H1296" s="59">
        <f>작성용!E1293</f>
        <v>1801111151040</v>
      </c>
      <c r="I1296" s="58" t="str">
        <f>작성용!F1293</f>
        <v>A07</v>
      </c>
      <c r="J1296" s="58">
        <f>작성용!G1293</f>
        <v>0</v>
      </c>
      <c r="K1296" s="58" t="str">
        <f>작성용!H1293</f>
        <v>-</v>
      </c>
      <c r="L1296" s="58" t="str">
        <f>작성용!N1293</f>
        <v>연말</v>
      </c>
      <c r="M1296" s="57" t="str">
        <f>작성용!U1293</f>
        <v>2024.09.30</v>
      </c>
      <c r="N1296" s="57">
        <f>작성용!V1293</f>
        <v>45657</v>
      </c>
      <c r="O1296" s="57">
        <f>작성용!W1293</f>
        <v>45663</v>
      </c>
      <c r="P1296" s="57" t="str">
        <f>작성용!X1293</f>
        <v>-</v>
      </c>
      <c r="Q1296" s="58" t="str">
        <f>작성용!AD1293</f>
        <v>김영하</v>
      </c>
      <c r="R1296" s="60">
        <f>작성용!AE1293</f>
        <v>1</v>
      </c>
      <c r="S1296" s="58" t="str">
        <f>작성용!AF1293</f>
        <v>김영하</v>
      </c>
      <c r="T1296" s="61" t="str">
        <f>작성용!AG1293</f>
        <v>유재호</v>
      </c>
      <c r="U1296" s="61" t="str">
        <f>작성용!AH1293</f>
        <v>유재호</v>
      </c>
      <c r="V1296" s="56">
        <f>작성용!AA1293</f>
        <v>202411</v>
      </c>
      <c r="W1296" s="58" t="str">
        <f>작성용!AC1293</f>
        <v>[A]롯데그룹</v>
      </c>
      <c r="X1296" s="58" t="str">
        <f>작성용!O1293</f>
        <v>경영기획팀김현진</v>
      </c>
      <c r="Y1296" s="58" t="str">
        <f>작성용!P1293</f>
        <v xml:space="preserve">02-2051-1523  </v>
      </c>
      <c r="Z1296" s="58" t="str">
        <f>작성용!Q1293</f>
        <v>hj.kim43@lotte.net</v>
      </c>
      <c r="AA1296" s="56" t="str">
        <f>작성용!AJ1293</f>
        <v>-</v>
      </c>
      <c r="AB1296" s="56">
        <f>작성용!AB1293</f>
        <v>0</v>
      </c>
    </row>
    <row r="1297" spans="1:28" s="12" customFormat="1" ht="16.5" customHeight="1" x14ac:dyDescent="0.3">
      <c r="A1297" s="54">
        <f>작성용!AL1294</f>
        <v>1293</v>
      </c>
      <c r="B1297" s="55" t="str">
        <f>작성용!AI1294</f>
        <v>-</v>
      </c>
      <c r="C1297" s="56" t="str">
        <f>작성용!AK1294</f>
        <v>개별종목</v>
      </c>
      <c r="D1297" s="57">
        <f>작성용!T1294</f>
        <v>45600</v>
      </c>
      <c r="E1297" s="58" t="str">
        <f>작성용!B1294</f>
        <v>롯데벤처스(구,롯데액셀러레이터)</v>
      </c>
      <c r="F1297" s="58" t="str">
        <f>작성용!C1294</f>
        <v>재평가</v>
      </c>
      <c r="G1297" s="58" t="str">
        <f>작성용!D1294</f>
        <v>Bear Robotics, Inc.</v>
      </c>
      <c r="H1297" s="59" t="str">
        <f>작성용!E1294</f>
        <v>KBP2019120310</v>
      </c>
      <c r="I1297" s="58" t="str">
        <f>작성용!F1294</f>
        <v>A05</v>
      </c>
      <c r="J1297" s="58">
        <f>작성용!G1294</f>
        <v>0</v>
      </c>
      <c r="K1297" s="58" t="str">
        <f>작성용!H1294</f>
        <v>-</v>
      </c>
      <c r="L1297" s="58" t="str">
        <f>작성용!N1294</f>
        <v>연말</v>
      </c>
      <c r="M1297" s="57" t="str">
        <f>작성용!U1294</f>
        <v>2024.09.30</v>
      </c>
      <c r="N1297" s="57">
        <f>작성용!V1294</f>
        <v>45657</v>
      </c>
      <c r="O1297" s="57">
        <f>작성용!W1294</f>
        <v>45663</v>
      </c>
      <c r="P1297" s="57" t="str">
        <f>작성용!X1294</f>
        <v>-</v>
      </c>
      <c r="Q1297" s="58" t="str">
        <f>작성용!AD1294</f>
        <v>이상민</v>
      </c>
      <c r="R1297" s="60">
        <f>작성용!AE1294</f>
        <v>1</v>
      </c>
      <c r="S1297" s="58" t="str">
        <f>작성용!AF1294</f>
        <v>이상민</v>
      </c>
      <c r="T1297" s="61" t="str">
        <f>작성용!AG1294</f>
        <v>유재호</v>
      </c>
      <c r="U1297" s="61" t="str">
        <f>작성용!AH1294</f>
        <v>유재호</v>
      </c>
      <c r="V1297" s="56">
        <f>작성용!AA1294</f>
        <v>202411</v>
      </c>
      <c r="W1297" s="58" t="str">
        <f>작성용!AC1294</f>
        <v>[A]롯데그룹</v>
      </c>
      <c r="X1297" s="58" t="str">
        <f>작성용!O1294</f>
        <v>경영기획팀김현진</v>
      </c>
      <c r="Y1297" s="58" t="str">
        <f>작성용!P1294</f>
        <v xml:space="preserve">02-2051-1523  </v>
      </c>
      <c r="Z1297" s="58" t="str">
        <f>작성용!Q1294</f>
        <v>hj.kim43@lotte.net</v>
      </c>
      <c r="AA1297" s="56" t="str">
        <f>작성용!AJ1294</f>
        <v>-</v>
      </c>
      <c r="AB1297" s="56">
        <f>작성용!AB1294</f>
        <v>0</v>
      </c>
    </row>
    <row r="1298" spans="1:28" s="12" customFormat="1" ht="16.5" customHeight="1" x14ac:dyDescent="0.3">
      <c r="A1298" s="54">
        <f>작성용!AL1295</f>
        <v>1294</v>
      </c>
      <c r="B1298" s="55" t="str">
        <f>작성용!AI1295</f>
        <v>-</v>
      </c>
      <c r="C1298" s="56" t="str">
        <f>작성용!AK1295</f>
        <v>개별종목</v>
      </c>
      <c r="D1298" s="57">
        <f>작성용!T1295</f>
        <v>45600</v>
      </c>
      <c r="E1298" s="58" t="str">
        <f>작성용!B1295</f>
        <v>롯데벤처스(구,롯데액셀러레이터)</v>
      </c>
      <c r="F1298" s="58" t="str">
        <f>작성용!C1295</f>
        <v>재평가</v>
      </c>
      <c r="G1298" s="58" t="str">
        <f>작성용!D1295</f>
        <v>큐엠아이티</v>
      </c>
      <c r="H1298" s="59">
        <f>작성용!E1295</f>
        <v>1101116927482</v>
      </c>
      <c r="I1298" s="58" t="str">
        <f>작성용!F1295</f>
        <v>A07</v>
      </c>
      <c r="J1298" s="58">
        <f>작성용!G1295</f>
        <v>1</v>
      </c>
      <c r="K1298" s="58" t="str">
        <f>작성용!H1295</f>
        <v>-</v>
      </c>
      <c r="L1298" s="58" t="str">
        <f>작성용!N1295</f>
        <v>연말</v>
      </c>
      <c r="M1298" s="57" t="str">
        <f>작성용!U1295</f>
        <v>2024.09.30</v>
      </c>
      <c r="N1298" s="57">
        <f>작성용!V1295</f>
        <v>45657</v>
      </c>
      <c r="O1298" s="57">
        <f>작성용!W1295</f>
        <v>45663</v>
      </c>
      <c r="P1298" s="57" t="str">
        <f>작성용!X1295</f>
        <v>-</v>
      </c>
      <c r="Q1298" s="58" t="str">
        <f>작성용!AD1295</f>
        <v>서동현</v>
      </c>
      <c r="R1298" s="60">
        <f>작성용!AE1295</f>
        <v>1</v>
      </c>
      <c r="S1298" s="58" t="str">
        <f>작성용!AF1295</f>
        <v>서동현</v>
      </c>
      <c r="T1298" s="61" t="str">
        <f>작성용!AG1295</f>
        <v>유재호</v>
      </c>
      <c r="U1298" s="61" t="str">
        <f>작성용!AH1295</f>
        <v>유재호</v>
      </c>
      <c r="V1298" s="56">
        <f>작성용!AA1295</f>
        <v>202411</v>
      </c>
      <c r="W1298" s="58" t="str">
        <f>작성용!AC1295</f>
        <v>[A]롯데그룹</v>
      </c>
      <c r="X1298" s="58" t="str">
        <f>작성용!O1295</f>
        <v>경영기획팀김현진</v>
      </c>
      <c r="Y1298" s="58" t="str">
        <f>작성용!P1295</f>
        <v xml:space="preserve">02-2051-1523  </v>
      </c>
      <c r="Z1298" s="58" t="str">
        <f>작성용!Q1295</f>
        <v>hj.kim43@lotte.net</v>
      </c>
      <c r="AA1298" s="56" t="str">
        <f>작성용!AJ1295</f>
        <v>-</v>
      </c>
      <c r="AB1298" s="56">
        <f>작성용!AB1295</f>
        <v>0</v>
      </c>
    </row>
    <row r="1299" spans="1:28" s="12" customFormat="1" ht="16.5" customHeight="1" x14ac:dyDescent="0.3">
      <c r="A1299" s="54">
        <f>작성용!AL1296</f>
        <v>1295</v>
      </c>
      <c r="B1299" s="55" t="str">
        <f>작성용!AI1296</f>
        <v>-</v>
      </c>
      <c r="C1299" s="56" t="str">
        <f>작성용!AK1296</f>
        <v>개별종목</v>
      </c>
      <c r="D1299" s="57">
        <f>작성용!T1296</f>
        <v>45600</v>
      </c>
      <c r="E1299" s="58" t="str">
        <f>작성용!B1296</f>
        <v>롯데벤처스(구,롯데액셀러레이터)</v>
      </c>
      <c r="F1299" s="58" t="str">
        <f>작성용!C1296</f>
        <v>재평가</v>
      </c>
      <c r="G1299" s="58" t="str">
        <f>작성용!D1296</f>
        <v>큐엠아이티</v>
      </c>
      <c r="H1299" s="59">
        <f>작성용!E1296</f>
        <v>1101116927482</v>
      </c>
      <c r="I1299" s="58" t="str">
        <f>작성용!F1296</f>
        <v>A07</v>
      </c>
      <c r="J1299" s="58">
        <f>작성용!G1296</f>
        <v>2</v>
      </c>
      <c r="K1299" s="58" t="str">
        <f>작성용!H1296</f>
        <v>-</v>
      </c>
      <c r="L1299" s="58" t="str">
        <f>작성용!N1296</f>
        <v>연말</v>
      </c>
      <c r="M1299" s="57" t="str">
        <f>작성용!U1296</f>
        <v>2024.09.30</v>
      </c>
      <c r="N1299" s="57">
        <f>작성용!V1296</f>
        <v>45657</v>
      </c>
      <c r="O1299" s="57">
        <f>작성용!W1296</f>
        <v>45663</v>
      </c>
      <c r="P1299" s="57" t="str">
        <f>작성용!X1296</f>
        <v>-</v>
      </c>
      <c r="Q1299" s="58" t="str">
        <f>작성용!AD1296</f>
        <v>서동현</v>
      </c>
      <c r="R1299" s="60">
        <f>작성용!AE1296</f>
        <v>0</v>
      </c>
      <c r="S1299" s="58" t="str">
        <f>작성용!AF1296</f>
        <v>서동현</v>
      </c>
      <c r="T1299" s="61" t="str">
        <f>작성용!AG1296</f>
        <v>유재호</v>
      </c>
      <c r="U1299" s="61" t="str">
        <f>작성용!AH1296</f>
        <v>유재호</v>
      </c>
      <c r="V1299" s="56">
        <f>작성용!AA1296</f>
        <v>202411</v>
      </c>
      <c r="W1299" s="58" t="str">
        <f>작성용!AC1296</f>
        <v>[A]롯데그룹</v>
      </c>
      <c r="X1299" s="58" t="str">
        <f>작성용!O1296</f>
        <v>경영기획팀김현진</v>
      </c>
      <c r="Y1299" s="58" t="str">
        <f>작성용!P1296</f>
        <v xml:space="preserve">02-2051-1523  </v>
      </c>
      <c r="Z1299" s="58" t="str">
        <f>작성용!Q1296</f>
        <v>hj.kim43@lotte.net</v>
      </c>
      <c r="AA1299" s="56" t="str">
        <f>작성용!AJ1296</f>
        <v>-</v>
      </c>
      <c r="AB1299" s="56">
        <f>작성용!AB1296</f>
        <v>0</v>
      </c>
    </row>
    <row r="1300" spans="1:28" s="12" customFormat="1" ht="16.5" customHeight="1" x14ac:dyDescent="0.3">
      <c r="A1300" s="54">
        <f>작성용!AL1297</f>
        <v>1296</v>
      </c>
      <c r="B1300" s="55" t="str">
        <f>작성용!AI1297</f>
        <v>-</v>
      </c>
      <c r="C1300" s="56" t="str">
        <f>작성용!AK1297</f>
        <v>개별종목</v>
      </c>
      <c r="D1300" s="57">
        <f>작성용!T1297</f>
        <v>45600</v>
      </c>
      <c r="E1300" s="58" t="str">
        <f>작성용!B1297</f>
        <v>롯데벤처스(구,롯데액셀러레이터)</v>
      </c>
      <c r="F1300" s="58" t="str">
        <f>작성용!C1297</f>
        <v>재평가</v>
      </c>
      <c r="G1300" s="58" t="str">
        <f>작성용!D1297</f>
        <v>서울언니들</v>
      </c>
      <c r="H1300" s="59">
        <f>작성용!E1297</f>
        <v>1101116814176</v>
      </c>
      <c r="I1300" s="58" t="str">
        <f>작성용!F1297</f>
        <v>A05</v>
      </c>
      <c r="J1300" s="58">
        <f>작성용!G1297</f>
        <v>77</v>
      </c>
      <c r="K1300" s="58" t="str">
        <f>작성용!H1297</f>
        <v>-</v>
      </c>
      <c r="L1300" s="58" t="str">
        <f>작성용!N1297</f>
        <v>연말</v>
      </c>
      <c r="M1300" s="57" t="str">
        <f>작성용!U1297</f>
        <v>2024.09.30</v>
      </c>
      <c r="N1300" s="57">
        <f>작성용!V1297</f>
        <v>45657</v>
      </c>
      <c r="O1300" s="57">
        <f>작성용!W1297</f>
        <v>45663</v>
      </c>
      <c r="P1300" s="57" t="str">
        <f>작성용!X1297</f>
        <v>-</v>
      </c>
      <c r="Q1300" s="58" t="str">
        <f>작성용!AD1297</f>
        <v>정재형</v>
      </c>
      <c r="R1300" s="60">
        <f>작성용!AE1297</f>
        <v>1</v>
      </c>
      <c r="S1300" s="58" t="str">
        <f>작성용!AF1297</f>
        <v>정병열</v>
      </c>
      <c r="T1300" s="61" t="str">
        <f>작성용!AG1297</f>
        <v>유재호</v>
      </c>
      <c r="U1300" s="61" t="str">
        <f>작성용!AH1297</f>
        <v>유재호</v>
      </c>
      <c r="V1300" s="56">
        <f>작성용!AA1297</f>
        <v>202411</v>
      </c>
      <c r="W1300" s="58" t="str">
        <f>작성용!AC1297</f>
        <v>[A]롯데그룹</v>
      </c>
      <c r="X1300" s="58" t="str">
        <f>작성용!O1297</f>
        <v>경영기획팀김현진</v>
      </c>
      <c r="Y1300" s="58" t="str">
        <f>작성용!P1297</f>
        <v xml:space="preserve">02-2051-1523  </v>
      </c>
      <c r="Z1300" s="58" t="str">
        <f>작성용!Q1297</f>
        <v>hj.kim43@lotte.net</v>
      </c>
      <c r="AA1300" s="56" t="str">
        <f>작성용!AJ1297</f>
        <v>-</v>
      </c>
      <c r="AB1300" s="56">
        <f>작성용!AB1297</f>
        <v>0</v>
      </c>
    </row>
    <row r="1301" spans="1:28" s="12" customFormat="1" ht="16.5" customHeight="1" x14ac:dyDescent="0.3">
      <c r="A1301" s="54">
        <f>작성용!AL1298</f>
        <v>1297</v>
      </c>
      <c r="B1301" s="55" t="str">
        <f>작성용!AI1298</f>
        <v>-</v>
      </c>
      <c r="C1301" s="56" t="str">
        <f>작성용!AK1298</f>
        <v>개별종목</v>
      </c>
      <c r="D1301" s="57">
        <f>작성용!T1298</f>
        <v>45600</v>
      </c>
      <c r="E1301" s="58" t="str">
        <f>작성용!B1298</f>
        <v>롯데벤처스(구,롯데액셀러레이터)</v>
      </c>
      <c r="F1301" s="58" t="str">
        <f>작성용!C1298</f>
        <v>재평가</v>
      </c>
      <c r="G1301" s="58" t="str">
        <f>작성용!D1298</f>
        <v>서울언니들</v>
      </c>
      <c r="H1301" s="59">
        <f>작성용!E1298</f>
        <v>1101116814176</v>
      </c>
      <c r="I1301" s="58" t="str">
        <f>작성용!F1298</f>
        <v>A07</v>
      </c>
      <c r="J1301" s="58">
        <f>작성용!G1298</f>
        <v>2</v>
      </c>
      <c r="K1301" s="58" t="str">
        <f>작성용!H1298</f>
        <v>-</v>
      </c>
      <c r="L1301" s="58" t="str">
        <f>작성용!N1298</f>
        <v>연말</v>
      </c>
      <c r="M1301" s="57" t="str">
        <f>작성용!U1298</f>
        <v>2024.09.30</v>
      </c>
      <c r="N1301" s="57">
        <f>작성용!V1298</f>
        <v>45657</v>
      </c>
      <c r="O1301" s="57">
        <f>작성용!W1298</f>
        <v>45663</v>
      </c>
      <c r="P1301" s="57" t="str">
        <f>작성용!X1298</f>
        <v>-</v>
      </c>
      <c r="Q1301" s="58" t="str">
        <f>작성용!AD1298</f>
        <v>정재형</v>
      </c>
      <c r="R1301" s="60">
        <f>작성용!AE1298</f>
        <v>0</v>
      </c>
      <c r="S1301" s="58" t="str">
        <f>작성용!AF1298</f>
        <v>정병열</v>
      </c>
      <c r="T1301" s="61" t="str">
        <f>작성용!AG1298</f>
        <v>유재호</v>
      </c>
      <c r="U1301" s="61" t="str">
        <f>작성용!AH1298</f>
        <v>유재호</v>
      </c>
      <c r="V1301" s="56">
        <f>작성용!AA1298</f>
        <v>202411</v>
      </c>
      <c r="W1301" s="58" t="str">
        <f>작성용!AC1298</f>
        <v>[A]롯데그룹</v>
      </c>
      <c r="X1301" s="58" t="str">
        <f>작성용!O1298</f>
        <v>경영기획팀김현진</v>
      </c>
      <c r="Y1301" s="58" t="str">
        <f>작성용!P1298</f>
        <v xml:space="preserve">02-2051-1523  </v>
      </c>
      <c r="Z1301" s="58" t="str">
        <f>작성용!Q1298</f>
        <v>hj.kim43@lotte.net</v>
      </c>
      <c r="AA1301" s="56" t="str">
        <f>작성용!AJ1298</f>
        <v>-</v>
      </c>
      <c r="AB1301" s="56">
        <f>작성용!AB1298</f>
        <v>0</v>
      </c>
    </row>
    <row r="1302" spans="1:28" s="12" customFormat="1" ht="16.5" customHeight="1" x14ac:dyDescent="0.3">
      <c r="A1302" s="54">
        <f>작성용!AL1299</f>
        <v>1298</v>
      </c>
      <c r="B1302" s="55" t="str">
        <f>작성용!AI1299</f>
        <v>-</v>
      </c>
      <c r="C1302" s="56" t="str">
        <f>작성용!AK1299</f>
        <v>개별종목</v>
      </c>
      <c r="D1302" s="57">
        <f>작성용!T1299</f>
        <v>45600</v>
      </c>
      <c r="E1302" s="58" t="str">
        <f>작성용!B1299</f>
        <v>롯데벤처스(구,롯데액셀러레이터)</v>
      </c>
      <c r="F1302" s="58" t="str">
        <f>작성용!C1299</f>
        <v>재평가</v>
      </c>
      <c r="G1302" s="58" t="str">
        <f>작성용!D1299</f>
        <v>서울언니들</v>
      </c>
      <c r="H1302" s="59">
        <f>작성용!E1299</f>
        <v>1101116814176</v>
      </c>
      <c r="I1302" s="58" t="str">
        <f>작성용!F1299</f>
        <v>A07</v>
      </c>
      <c r="J1302" s="58">
        <f>작성용!G1299</f>
        <v>77</v>
      </c>
      <c r="K1302" s="58" t="str">
        <f>작성용!H1299</f>
        <v>-</v>
      </c>
      <c r="L1302" s="58" t="str">
        <f>작성용!N1299</f>
        <v>연말</v>
      </c>
      <c r="M1302" s="57" t="str">
        <f>작성용!U1299</f>
        <v>2024.09.30</v>
      </c>
      <c r="N1302" s="57">
        <f>작성용!V1299</f>
        <v>45657</v>
      </c>
      <c r="O1302" s="57">
        <f>작성용!W1299</f>
        <v>45663</v>
      </c>
      <c r="P1302" s="57" t="str">
        <f>작성용!X1299</f>
        <v>-</v>
      </c>
      <c r="Q1302" s="58" t="str">
        <f>작성용!AD1299</f>
        <v>정재형</v>
      </c>
      <c r="R1302" s="60">
        <f>작성용!AE1299</f>
        <v>0</v>
      </c>
      <c r="S1302" s="58" t="str">
        <f>작성용!AF1299</f>
        <v>정병열</v>
      </c>
      <c r="T1302" s="61" t="str">
        <f>작성용!AG1299</f>
        <v>유재호</v>
      </c>
      <c r="U1302" s="61" t="str">
        <f>작성용!AH1299</f>
        <v>유재호</v>
      </c>
      <c r="V1302" s="56">
        <f>작성용!AA1299</f>
        <v>202411</v>
      </c>
      <c r="W1302" s="58" t="str">
        <f>작성용!AC1299</f>
        <v>[A]롯데그룹</v>
      </c>
      <c r="X1302" s="58" t="str">
        <f>작성용!O1299</f>
        <v>경영기획팀김현진</v>
      </c>
      <c r="Y1302" s="58" t="str">
        <f>작성용!P1299</f>
        <v xml:space="preserve">02-2051-1523  </v>
      </c>
      <c r="Z1302" s="58" t="str">
        <f>작성용!Q1299</f>
        <v>hj.kim43@lotte.net</v>
      </c>
      <c r="AA1302" s="56" t="str">
        <f>작성용!AJ1299</f>
        <v>-</v>
      </c>
      <c r="AB1302" s="56">
        <f>작성용!AB1299</f>
        <v>0</v>
      </c>
    </row>
    <row r="1303" spans="1:28" s="12" customFormat="1" ht="16.5" customHeight="1" x14ac:dyDescent="0.3">
      <c r="A1303" s="54">
        <f>작성용!AL1300</f>
        <v>1299</v>
      </c>
      <c r="B1303" s="55" t="str">
        <f>작성용!AI1300</f>
        <v>-</v>
      </c>
      <c r="C1303" s="56" t="str">
        <f>작성용!AK1300</f>
        <v>개별종목</v>
      </c>
      <c r="D1303" s="57">
        <f>작성용!T1300</f>
        <v>45600</v>
      </c>
      <c r="E1303" s="58" t="str">
        <f>작성용!B1300</f>
        <v>롯데벤처스(구,롯데액셀러레이터)</v>
      </c>
      <c r="F1303" s="58" t="str">
        <f>작성용!C1300</f>
        <v>재평가</v>
      </c>
      <c r="G1303" s="58" t="str">
        <f>작성용!D1300</f>
        <v>서울언니들</v>
      </c>
      <c r="H1303" s="59">
        <f>작성용!E1300</f>
        <v>1101116814176</v>
      </c>
      <c r="I1303" s="58" t="str">
        <f>작성용!F1300</f>
        <v>A07</v>
      </c>
      <c r="J1303" s="58">
        <f>작성용!G1300</f>
        <v>771</v>
      </c>
      <c r="K1303" s="58" t="str">
        <f>작성용!H1300</f>
        <v>-</v>
      </c>
      <c r="L1303" s="58" t="str">
        <f>작성용!N1300</f>
        <v>연말</v>
      </c>
      <c r="M1303" s="57" t="str">
        <f>작성용!U1300</f>
        <v>2024.09.30</v>
      </c>
      <c r="N1303" s="57">
        <f>작성용!V1300</f>
        <v>45657</v>
      </c>
      <c r="O1303" s="57">
        <f>작성용!W1300</f>
        <v>45663</v>
      </c>
      <c r="P1303" s="57" t="str">
        <f>작성용!X1300</f>
        <v>-</v>
      </c>
      <c r="Q1303" s="58" t="str">
        <f>작성용!AD1300</f>
        <v>정재형</v>
      </c>
      <c r="R1303" s="60">
        <f>작성용!AE1300</f>
        <v>0</v>
      </c>
      <c r="S1303" s="58" t="str">
        <f>작성용!AF1300</f>
        <v>정병열</v>
      </c>
      <c r="T1303" s="61" t="str">
        <f>작성용!AG1300</f>
        <v>유재호</v>
      </c>
      <c r="U1303" s="61" t="str">
        <f>작성용!AH1300</f>
        <v>유재호</v>
      </c>
      <c r="V1303" s="56">
        <f>작성용!AA1300</f>
        <v>202411</v>
      </c>
      <c r="W1303" s="58" t="str">
        <f>작성용!AC1300</f>
        <v>[A]롯데그룹</v>
      </c>
      <c r="X1303" s="58" t="str">
        <f>작성용!O1300</f>
        <v>경영기획팀김현진</v>
      </c>
      <c r="Y1303" s="58" t="str">
        <f>작성용!P1300</f>
        <v xml:space="preserve">02-2051-1523  </v>
      </c>
      <c r="Z1303" s="58" t="str">
        <f>작성용!Q1300</f>
        <v>hj.kim43@lotte.net</v>
      </c>
      <c r="AA1303" s="56" t="str">
        <f>작성용!AJ1300</f>
        <v>-</v>
      </c>
      <c r="AB1303" s="56">
        <f>작성용!AB1300</f>
        <v>0</v>
      </c>
    </row>
    <row r="1304" spans="1:28" s="12" customFormat="1" ht="16.5" customHeight="1" x14ac:dyDescent="0.3">
      <c r="A1304" s="54">
        <f>작성용!AL1301</f>
        <v>1300</v>
      </c>
      <c r="B1304" s="55" t="str">
        <f>작성용!AI1301</f>
        <v>-</v>
      </c>
      <c r="C1304" s="56" t="str">
        <f>작성용!AK1301</f>
        <v>개별종목</v>
      </c>
      <c r="D1304" s="57">
        <f>작성용!T1301</f>
        <v>45600</v>
      </c>
      <c r="E1304" s="58" t="str">
        <f>작성용!B1301</f>
        <v>롯데벤처스(구,롯데액셀러레이터)</v>
      </c>
      <c r="F1304" s="58" t="str">
        <f>작성용!C1301</f>
        <v>재평가</v>
      </c>
      <c r="G1304" s="58" t="str">
        <f>작성용!D1301</f>
        <v>페이타랩</v>
      </c>
      <c r="H1304" s="59">
        <f>작성용!E1301</f>
        <v>1801111142479</v>
      </c>
      <c r="I1304" s="58" t="str">
        <f>작성용!F1301</f>
        <v>A07</v>
      </c>
      <c r="J1304" s="58">
        <f>작성용!G1301</f>
        <v>1</v>
      </c>
      <c r="K1304" s="58" t="str">
        <f>작성용!H1301</f>
        <v>-</v>
      </c>
      <c r="L1304" s="58" t="str">
        <f>작성용!N1301</f>
        <v>연말</v>
      </c>
      <c r="M1304" s="57" t="str">
        <f>작성용!U1301</f>
        <v>2024.09.30</v>
      </c>
      <c r="N1304" s="57">
        <f>작성용!V1301</f>
        <v>45657</v>
      </c>
      <c r="O1304" s="57">
        <f>작성용!W1301</f>
        <v>45663</v>
      </c>
      <c r="P1304" s="57" t="str">
        <f>작성용!X1301</f>
        <v>-</v>
      </c>
      <c r="Q1304" s="58" t="str">
        <f>작성용!AD1301</f>
        <v>원정우</v>
      </c>
      <c r="R1304" s="60">
        <f>작성용!AE1301</f>
        <v>1</v>
      </c>
      <c r="S1304" s="58" t="str">
        <f>작성용!AF1301</f>
        <v>이석중</v>
      </c>
      <c r="T1304" s="61" t="str">
        <f>작성용!AG1301</f>
        <v>유재호</v>
      </c>
      <c r="U1304" s="61" t="str">
        <f>작성용!AH1301</f>
        <v>유재호</v>
      </c>
      <c r="V1304" s="56">
        <f>작성용!AA1301</f>
        <v>202411</v>
      </c>
      <c r="W1304" s="58" t="str">
        <f>작성용!AC1301</f>
        <v>[A]롯데그룹</v>
      </c>
      <c r="X1304" s="58" t="str">
        <f>작성용!O1301</f>
        <v>경영기획팀김현진</v>
      </c>
      <c r="Y1304" s="58" t="str">
        <f>작성용!P1301</f>
        <v xml:space="preserve">02-2051-1523  </v>
      </c>
      <c r="Z1304" s="58" t="str">
        <f>작성용!Q1301</f>
        <v>hj.kim43@lotte.net</v>
      </c>
      <c r="AA1304" s="56" t="str">
        <f>작성용!AJ1301</f>
        <v>-</v>
      </c>
      <c r="AB1304" s="56">
        <f>작성용!AB1301</f>
        <v>0</v>
      </c>
    </row>
    <row r="1305" spans="1:28" s="12" customFormat="1" ht="16.5" customHeight="1" x14ac:dyDescent="0.3">
      <c r="A1305" s="54">
        <f>작성용!AL1302</f>
        <v>1301</v>
      </c>
      <c r="B1305" s="55" t="str">
        <f>작성용!AI1302</f>
        <v>-</v>
      </c>
      <c r="C1305" s="56" t="str">
        <f>작성용!AK1302</f>
        <v>개별종목</v>
      </c>
      <c r="D1305" s="57">
        <f>작성용!T1302</f>
        <v>45600</v>
      </c>
      <c r="E1305" s="58" t="str">
        <f>작성용!B1302</f>
        <v>롯데벤처스(구,롯데액셀러레이터)</v>
      </c>
      <c r="F1305" s="58" t="str">
        <f>작성용!C1302</f>
        <v>재평가</v>
      </c>
      <c r="G1305" s="58" t="str">
        <f>작성용!D1302</f>
        <v>페이타랩</v>
      </c>
      <c r="H1305" s="59">
        <f>작성용!E1302</f>
        <v>1801111142479</v>
      </c>
      <c r="I1305" s="58" t="str">
        <f>작성용!F1302</f>
        <v>A07</v>
      </c>
      <c r="J1305" s="58">
        <f>작성용!G1302</f>
        <v>2</v>
      </c>
      <c r="K1305" s="58" t="str">
        <f>작성용!H1302</f>
        <v>-</v>
      </c>
      <c r="L1305" s="58" t="str">
        <f>작성용!N1302</f>
        <v>연말</v>
      </c>
      <c r="M1305" s="57" t="str">
        <f>작성용!U1302</f>
        <v>2024.09.30</v>
      </c>
      <c r="N1305" s="57">
        <f>작성용!V1302</f>
        <v>45657</v>
      </c>
      <c r="O1305" s="57">
        <f>작성용!W1302</f>
        <v>45663</v>
      </c>
      <c r="P1305" s="57" t="str">
        <f>작성용!X1302</f>
        <v>-</v>
      </c>
      <c r="Q1305" s="58" t="str">
        <f>작성용!AD1302</f>
        <v>원정우</v>
      </c>
      <c r="R1305" s="60">
        <f>작성용!AE1302</f>
        <v>0</v>
      </c>
      <c r="S1305" s="58" t="str">
        <f>작성용!AF1302</f>
        <v>이석중</v>
      </c>
      <c r="T1305" s="61" t="str">
        <f>작성용!AG1302</f>
        <v>유재호</v>
      </c>
      <c r="U1305" s="61" t="str">
        <f>작성용!AH1302</f>
        <v>유재호</v>
      </c>
      <c r="V1305" s="56">
        <f>작성용!AA1302</f>
        <v>202411</v>
      </c>
      <c r="W1305" s="58" t="str">
        <f>작성용!AC1302</f>
        <v>[A]롯데그룹</v>
      </c>
      <c r="X1305" s="58" t="str">
        <f>작성용!O1302</f>
        <v>경영기획팀김현진</v>
      </c>
      <c r="Y1305" s="58" t="str">
        <f>작성용!P1302</f>
        <v xml:space="preserve">02-2051-1523  </v>
      </c>
      <c r="Z1305" s="58" t="str">
        <f>작성용!Q1302</f>
        <v>hj.kim43@lotte.net</v>
      </c>
      <c r="AA1305" s="56" t="str">
        <f>작성용!AJ1302</f>
        <v>-</v>
      </c>
      <c r="AB1305" s="56">
        <f>작성용!AB1302</f>
        <v>0</v>
      </c>
    </row>
    <row r="1306" spans="1:28" s="12" customFormat="1" ht="16.5" customHeight="1" x14ac:dyDescent="0.3">
      <c r="A1306" s="54">
        <f>작성용!AL1303</f>
        <v>1302</v>
      </c>
      <c r="B1306" s="55" t="str">
        <f>작성용!AI1303</f>
        <v>-</v>
      </c>
      <c r="C1306" s="56" t="str">
        <f>작성용!AK1303</f>
        <v>개별종목</v>
      </c>
      <c r="D1306" s="57">
        <f>작성용!T1303</f>
        <v>45600</v>
      </c>
      <c r="E1306" s="58" t="str">
        <f>작성용!B1303</f>
        <v>롯데벤처스(구,롯데액셀러레이터)</v>
      </c>
      <c r="F1306" s="58" t="str">
        <f>작성용!C1303</f>
        <v>재평가</v>
      </c>
      <c r="G1306" s="58" t="str">
        <f>작성용!D1303</f>
        <v>페이타랩</v>
      </c>
      <c r="H1306" s="59">
        <f>작성용!E1303</f>
        <v>1801111142479</v>
      </c>
      <c r="I1306" s="58" t="str">
        <f>작성용!F1303</f>
        <v>A07</v>
      </c>
      <c r="J1306" s="58">
        <f>작성용!G1303</f>
        <v>77</v>
      </c>
      <c r="K1306" s="58" t="str">
        <f>작성용!H1303</f>
        <v>-</v>
      </c>
      <c r="L1306" s="58" t="str">
        <f>작성용!N1303</f>
        <v>연말</v>
      </c>
      <c r="M1306" s="57" t="str">
        <f>작성용!U1303</f>
        <v>2024.09.30</v>
      </c>
      <c r="N1306" s="57">
        <f>작성용!V1303</f>
        <v>45657</v>
      </c>
      <c r="O1306" s="57">
        <f>작성용!W1303</f>
        <v>45663</v>
      </c>
      <c r="P1306" s="57" t="str">
        <f>작성용!X1303</f>
        <v>-</v>
      </c>
      <c r="Q1306" s="58" t="str">
        <f>작성용!AD1303</f>
        <v>원정우</v>
      </c>
      <c r="R1306" s="60">
        <f>작성용!AE1303</f>
        <v>0</v>
      </c>
      <c r="S1306" s="58" t="str">
        <f>작성용!AF1303</f>
        <v>이석중</v>
      </c>
      <c r="T1306" s="61" t="str">
        <f>작성용!AG1303</f>
        <v>유재호</v>
      </c>
      <c r="U1306" s="61" t="str">
        <f>작성용!AH1303</f>
        <v>유재호</v>
      </c>
      <c r="V1306" s="56">
        <f>작성용!AA1303</f>
        <v>202411</v>
      </c>
      <c r="W1306" s="58" t="str">
        <f>작성용!AC1303</f>
        <v>[A]롯데그룹</v>
      </c>
      <c r="X1306" s="58" t="str">
        <f>작성용!O1303</f>
        <v>경영기획팀김현진</v>
      </c>
      <c r="Y1306" s="58" t="str">
        <f>작성용!P1303</f>
        <v xml:space="preserve">02-2051-1523  </v>
      </c>
      <c r="Z1306" s="58" t="str">
        <f>작성용!Q1303</f>
        <v>hj.kim43@lotte.net</v>
      </c>
      <c r="AA1306" s="56" t="str">
        <f>작성용!AJ1303</f>
        <v>-</v>
      </c>
      <c r="AB1306" s="56">
        <f>작성용!AB1303</f>
        <v>0</v>
      </c>
    </row>
    <row r="1307" spans="1:28" s="12" customFormat="1" ht="16.5" customHeight="1" x14ac:dyDescent="0.3">
      <c r="A1307" s="54">
        <f>작성용!AL1304</f>
        <v>1303</v>
      </c>
      <c r="B1307" s="55" t="str">
        <f>작성용!AI1304</f>
        <v>-</v>
      </c>
      <c r="C1307" s="56" t="str">
        <f>작성용!AK1304</f>
        <v>개별종목</v>
      </c>
      <c r="D1307" s="57">
        <f>작성용!T1304</f>
        <v>45600</v>
      </c>
      <c r="E1307" s="58" t="str">
        <f>작성용!B1304</f>
        <v>롯데벤처스(구,롯데액셀러레이터)</v>
      </c>
      <c r="F1307" s="58" t="str">
        <f>작성용!C1304</f>
        <v>재평가</v>
      </c>
      <c r="G1307" s="58" t="str">
        <f>작성용!D1304</f>
        <v>페이타랩</v>
      </c>
      <c r="H1307" s="59">
        <f>작성용!E1304</f>
        <v>1801111142479</v>
      </c>
      <c r="I1307" s="58" t="str">
        <f>작성용!F1304</f>
        <v>A07</v>
      </c>
      <c r="J1307" s="58">
        <f>작성용!G1304</f>
        <v>771</v>
      </c>
      <c r="K1307" s="58" t="str">
        <f>작성용!H1304</f>
        <v>-</v>
      </c>
      <c r="L1307" s="58" t="str">
        <f>작성용!N1304</f>
        <v>연말</v>
      </c>
      <c r="M1307" s="57" t="str">
        <f>작성용!U1304</f>
        <v>2024.09.30</v>
      </c>
      <c r="N1307" s="57">
        <f>작성용!V1304</f>
        <v>45657</v>
      </c>
      <c r="O1307" s="57">
        <f>작성용!W1304</f>
        <v>45663</v>
      </c>
      <c r="P1307" s="57" t="str">
        <f>작성용!X1304</f>
        <v>-</v>
      </c>
      <c r="Q1307" s="58" t="str">
        <f>작성용!AD1304</f>
        <v>원정우</v>
      </c>
      <c r="R1307" s="60">
        <f>작성용!AE1304</f>
        <v>0</v>
      </c>
      <c r="S1307" s="58" t="str">
        <f>작성용!AF1304</f>
        <v>이석중</v>
      </c>
      <c r="T1307" s="61" t="str">
        <f>작성용!AG1304</f>
        <v>유재호</v>
      </c>
      <c r="U1307" s="61" t="str">
        <f>작성용!AH1304</f>
        <v>유재호</v>
      </c>
      <c r="V1307" s="56">
        <f>작성용!AA1304</f>
        <v>202411</v>
      </c>
      <c r="W1307" s="58" t="str">
        <f>작성용!AC1304</f>
        <v>[A]롯데그룹</v>
      </c>
      <c r="X1307" s="58" t="str">
        <f>작성용!O1304</f>
        <v>경영기획팀김현진</v>
      </c>
      <c r="Y1307" s="58" t="str">
        <f>작성용!P1304</f>
        <v xml:space="preserve">02-2051-1523  </v>
      </c>
      <c r="Z1307" s="58" t="str">
        <f>작성용!Q1304</f>
        <v>hj.kim43@lotte.net</v>
      </c>
      <c r="AA1307" s="56" t="str">
        <f>작성용!AJ1304</f>
        <v>-</v>
      </c>
      <c r="AB1307" s="56">
        <f>작성용!AB1304</f>
        <v>0</v>
      </c>
    </row>
    <row r="1308" spans="1:28" s="12" customFormat="1" ht="16.5" customHeight="1" x14ac:dyDescent="0.3">
      <c r="A1308" s="54">
        <f>작성용!AL1305</f>
        <v>1304</v>
      </c>
      <c r="B1308" s="55" t="str">
        <f>작성용!AI1305</f>
        <v>-</v>
      </c>
      <c r="C1308" s="56" t="str">
        <f>작성용!AK1305</f>
        <v>개별종목</v>
      </c>
      <c r="D1308" s="57">
        <f>작성용!T1305</f>
        <v>45600</v>
      </c>
      <c r="E1308" s="58" t="str">
        <f>작성용!B1305</f>
        <v>롯데벤처스(구,롯데액셀러레이터)</v>
      </c>
      <c r="F1308" s="58" t="str">
        <f>작성용!C1305</f>
        <v>재평가</v>
      </c>
      <c r="G1308" s="58" t="str">
        <f>작성용!D1305</f>
        <v>에임트</v>
      </c>
      <c r="H1308" s="59">
        <f>작성용!E1305</f>
        <v>1701110605602</v>
      </c>
      <c r="I1308" s="58" t="str">
        <f>작성용!F1305</f>
        <v>A07</v>
      </c>
      <c r="J1308" s="58">
        <f>작성용!G1305</f>
        <v>0</v>
      </c>
      <c r="K1308" s="58" t="str">
        <f>작성용!H1305</f>
        <v>-</v>
      </c>
      <c r="L1308" s="58" t="str">
        <f>작성용!N1305</f>
        <v>연말</v>
      </c>
      <c r="M1308" s="57" t="str">
        <f>작성용!U1305</f>
        <v>2024.09.30</v>
      </c>
      <c r="N1308" s="57">
        <f>작성용!V1305</f>
        <v>45657</v>
      </c>
      <c r="O1308" s="57">
        <f>작성용!W1305</f>
        <v>45663</v>
      </c>
      <c r="P1308" s="57" t="str">
        <f>작성용!X1305</f>
        <v>-</v>
      </c>
      <c r="Q1308" s="58" t="str">
        <f>작성용!AD1305</f>
        <v>서동현</v>
      </c>
      <c r="R1308" s="60">
        <f>작성용!AE1305</f>
        <v>1</v>
      </c>
      <c r="S1308" s="58" t="str">
        <f>작성용!AF1305</f>
        <v>서동현</v>
      </c>
      <c r="T1308" s="61" t="str">
        <f>작성용!AG1305</f>
        <v>유재호</v>
      </c>
      <c r="U1308" s="61" t="str">
        <f>작성용!AH1305</f>
        <v>유재호</v>
      </c>
      <c r="V1308" s="56">
        <f>작성용!AA1305</f>
        <v>202411</v>
      </c>
      <c r="W1308" s="58" t="str">
        <f>작성용!AC1305</f>
        <v>[A]롯데그룹</v>
      </c>
      <c r="X1308" s="58" t="str">
        <f>작성용!O1305</f>
        <v>경영기획팀김현진</v>
      </c>
      <c r="Y1308" s="58" t="str">
        <f>작성용!P1305</f>
        <v xml:space="preserve">02-2051-1523  </v>
      </c>
      <c r="Z1308" s="58" t="str">
        <f>작성용!Q1305</f>
        <v>hj.kim43@lotte.net</v>
      </c>
      <c r="AA1308" s="56" t="str">
        <f>작성용!AJ1305</f>
        <v>-</v>
      </c>
      <c r="AB1308" s="56">
        <f>작성용!AB1305</f>
        <v>0</v>
      </c>
    </row>
    <row r="1309" spans="1:28" s="12" customFormat="1" ht="16.5" customHeight="1" x14ac:dyDescent="0.3">
      <c r="A1309" s="54">
        <f>작성용!AL1306</f>
        <v>1305</v>
      </c>
      <c r="B1309" s="55" t="str">
        <f>작성용!AI1306</f>
        <v>-</v>
      </c>
      <c r="C1309" s="56" t="str">
        <f>작성용!AK1306</f>
        <v>개별종목</v>
      </c>
      <c r="D1309" s="57">
        <f>작성용!T1306</f>
        <v>45600</v>
      </c>
      <c r="E1309" s="58" t="str">
        <f>작성용!B1306</f>
        <v>롯데벤처스(구,롯데액셀러레이터)</v>
      </c>
      <c r="F1309" s="58" t="str">
        <f>작성용!C1306</f>
        <v>재평가</v>
      </c>
      <c r="G1309" s="58" t="str">
        <f>작성용!D1306</f>
        <v>엔피프틴</v>
      </c>
      <c r="H1309" s="59">
        <f>작성용!E1306</f>
        <v>1101115642495</v>
      </c>
      <c r="I1309" s="58" t="str">
        <f>작성용!F1306</f>
        <v>A07</v>
      </c>
      <c r="J1309" s="58">
        <f>작성용!G1306</f>
        <v>0</v>
      </c>
      <c r="K1309" s="58" t="str">
        <f>작성용!H1306</f>
        <v>-</v>
      </c>
      <c r="L1309" s="58" t="str">
        <f>작성용!N1306</f>
        <v>연말</v>
      </c>
      <c r="M1309" s="57" t="str">
        <f>작성용!U1306</f>
        <v>2024.09.30</v>
      </c>
      <c r="N1309" s="57">
        <f>작성용!V1306</f>
        <v>45657</v>
      </c>
      <c r="O1309" s="57">
        <f>작성용!W1306</f>
        <v>45663</v>
      </c>
      <c r="P1309" s="57" t="str">
        <f>작성용!X1306</f>
        <v>-</v>
      </c>
      <c r="Q1309" s="58" t="str">
        <f>작성용!AD1306</f>
        <v>심태진</v>
      </c>
      <c r="R1309" s="60">
        <f>작성용!AE1306</f>
        <v>1</v>
      </c>
      <c r="S1309" s="58" t="str">
        <f>작성용!AF1306</f>
        <v>정은지</v>
      </c>
      <c r="T1309" s="61" t="str">
        <f>작성용!AG1306</f>
        <v>유재호</v>
      </c>
      <c r="U1309" s="61" t="str">
        <f>작성용!AH1306</f>
        <v>유재호</v>
      </c>
      <c r="V1309" s="56">
        <f>작성용!AA1306</f>
        <v>202411</v>
      </c>
      <c r="W1309" s="58" t="str">
        <f>작성용!AC1306</f>
        <v>[A]롯데그룹</v>
      </c>
      <c r="X1309" s="58" t="str">
        <f>작성용!O1306</f>
        <v>경영기획팀김현진</v>
      </c>
      <c r="Y1309" s="58" t="str">
        <f>작성용!P1306</f>
        <v xml:space="preserve">02-2051-1523  </v>
      </c>
      <c r="Z1309" s="58" t="str">
        <f>작성용!Q1306</f>
        <v>hj.kim43@lotte.net</v>
      </c>
      <c r="AA1309" s="56" t="str">
        <f>작성용!AJ1306</f>
        <v>-</v>
      </c>
      <c r="AB1309" s="56">
        <f>작성용!AB1306</f>
        <v>0</v>
      </c>
    </row>
    <row r="1310" spans="1:28" s="12" customFormat="1" ht="16.5" customHeight="1" x14ac:dyDescent="0.3">
      <c r="A1310" s="54">
        <f>작성용!AL1307</f>
        <v>1306</v>
      </c>
      <c r="B1310" s="55" t="str">
        <f>작성용!AI1307</f>
        <v>-</v>
      </c>
      <c r="C1310" s="56" t="str">
        <f>작성용!AK1307</f>
        <v>개별종목</v>
      </c>
      <c r="D1310" s="57">
        <f>작성용!T1307</f>
        <v>45600</v>
      </c>
      <c r="E1310" s="58" t="str">
        <f>작성용!B1307</f>
        <v>롯데벤처스(구,롯데액셀러레이터)</v>
      </c>
      <c r="F1310" s="58" t="str">
        <f>작성용!C1307</f>
        <v>재평가</v>
      </c>
      <c r="G1310" s="58" t="str">
        <f>작성용!D1307</f>
        <v>엔피프틴</v>
      </c>
      <c r="H1310" s="59">
        <f>작성용!E1307</f>
        <v>1101115642495</v>
      </c>
      <c r="I1310" s="58" t="str">
        <f>작성용!F1307</f>
        <v>A05</v>
      </c>
      <c r="J1310" s="58">
        <f>작성용!G1307</f>
        <v>0</v>
      </c>
      <c r="K1310" s="58" t="str">
        <f>작성용!H1307</f>
        <v>-</v>
      </c>
      <c r="L1310" s="58" t="str">
        <f>작성용!N1307</f>
        <v>연말</v>
      </c>
      <c r="M1310" s="57" t="str">
        <f>작성용!U1307</f>
        <v>2024.09.30</v>
      </c>
      <c r="N1310" s="57">
        <f>작성용!V1307</f>
        <v>45657</v>
      </c>
      <c r="O1310" s="57">
        <f>작성용!W1307</f>
        <v>45663</v>
      </c>
      <c r="P1310" s="57" t="str">
        <f>작성용!X1307</f>
        <v>-</v>
      </c>
      <c r="Q1310" s="58" t="str">
        <f>작성용!AD1307</f>
        <v>심태진</v>
      </c>
      <c r="R1310" s="60">
        <f>작성용!AE1307</f>
        <v>0</v>
      </c>
      <c r="S1310" s="58" t="str">
        <f>작성용!AF1307</f>
        <v>정은지</v>
      </c>
      <c r="T1310" s="61" t="str">
        <f>작성용!AG1307</f>
        <v>유재호</v>
      </c>
      <c r="U1310" s="61" t="str">
        <f>작성용!AH1307</f>
        <v>유재호</v>
      </c>
      <c r="V1310" s="56">
        <f>작성용!AA1307</f>
        <v>202411</v>
      </c>
      <c r="W1310" s="58" t="str">
        <f>작성용!AC1307</f>
        <v>[A]롯데그룹</v>
      </c>
      <c r="X1310" s="58" t="str">
        <f>작성용!O1307</f>
        <v>경영기획팀김현진</v>
      </c>
      <c r="Y1310" s="58" t="str">
        <f>작성용!P1307</f>
        <v xml:space="preserve">02-2051-1523  </v>
      </c>
      <c r="Z1310" s="58" t="str">
        <f>작성용!Q1307</f>
        <v>hj.kim43@lotte.net</v>
      </c>
      <c r="AA1310" s="56" t="str">
        <f>작성용!AJ1307</f>
        <v>-</v>
      </c>
      <c r="AB1310" s="56">
        <f>작성용!AB1307</f>
        <v>0</v>
      </c>
    </row>
    <row r="1311" spans="1:28" s="12" customFormat="1" ht="16.5" customHeight="1" x14ac:dyDescent="0.3">
      <c r="A1311" s="54">
        <f>작성용!AL1308</f>
        <v>1307</v>
      </c>
      <c r="B1311" s="55" t="str">
        <f>작성용!AI1308</f>
        <v>-</v>
      </c>
      <c r="C1311" s="56" t="str">
        <f>작성용!AK1308</f>
        <v>개별종목</v>
      </c>
      <c r="D1311" s="57">
        <f>작성용!T1308</f>
        <v>45600</v>
      </c>
      <c r="E1311" s="58" t="str">
        <f>작성용!B1308</f>
        <v>롯데벤처스(구,롯데액셀러레이터)</v>
      </c>
      <c r="F1311" s="58" t="str">
        <f>작성용!C1308</f>
        <v>신규</v>
      </c>
      <c r="G1311" s="58" t="str">
        <f>작성용!D1308</f>
        <v>Cura Patient</v>
      </c>
      <c r="H1311" s="59" t="str">
        <f>작성용!E1308</f>
        <v>KBP2024110022</v>
      </c>
      <c r="I1311" s="58" t="str">
        <f>작성용!F1308</f>
        <v>A01</v>
      </c>
      <c r="J1311" s="58">
        <f>작성용!G1308</f>
        <v>0</v>
      </c>
      <c r="K1311" s="58" t="str">
        <f>작성용!H1308</f>
        <v>-</v>
      </c>
      <c r="L1311" s="58" t="str">
        <f>작성용!N1308</f>
        <v>연말</v>
      </c>
      <c r="M1311" s="57" t="str">
        <f>작성용!U1308</f>
        <v>2024.09.30</v>
      </c>
      <c r="N1311" s="57">
        <f>작성용!V1308</f>
        <v>45657</v>
      </c>
      <c r="O1311" s="57">
        <f>작성용!W1308</f>
        <v>45663</v>
      </c>
      <c r="P1311" s="57" t="str">
        <f>작성용!X1308</f>
        <v>-</v>
      </c>
      <c r="Q1311" s="58" t="str">
        <f>작성용!AD1308</f>
        <v>서경덕</v>
      </c>
      <c r="R1311" s="60">
        <f>작성용!AE1308</f>
        <v>1</v>
      </c>
      <c r="S1311" s="58" t="str">
        <f>작성용!AF1308</f>
        <v>신규</v>
      </c>
      <c r="T1311" s="61" t="str">
        <f>작성용!AG1308</f>
        <v>유재호</v>
      </c>
      <c r="U1311" s="61" t="str">
        <f>작성용!AH1308</f>
        <v>유재호</v>
      </c>
      <c r="V1311" s="56">
        <f>작성용!AA1308</f>
        <v>202411</v>
      </c>
      <c r="W1311" s="58" t="str">
        <f>작성용!AC1308</f>
        <v>[A]롯데그룹</v>
      </c>
      <c r="X1311" s="58" t="str">
        <f>작성용!O1308</f>
        <v>경영기획팀김현진</v>
      </c>
      <c r="Y1311" s="58" t="str">
        <f>작성용!P1308</f>
        <v xml:space="preserve">02-2051-1523  </v>
      </c>
      <c r="Z1311" s="58" t="str">
        <f>작성용!Q1308</f>
        <v>hj.kim43@lotte.net</v>
      </c>
      <c r="AA1311" s="56" t="str">
        <f>작성용!AJ1308</f>
        <v>-</v>
      </c>
      <c r="AB1311" s="56">
        <f>작성용!AB1308</f>
        <v>0</v>
      </c>
    </row>
    <row r="1312" spans="1:28" s="12" customFormat="1" ht="16.5" customHeight="1" x14ac:dyDescent="0.3">
      <c r="A1312" s="54">
        <f>작성용!AL1309</f>
        <v>1308</v>
      </c>
      <c r="B1312" s="55" t="str">
        <f>작성용!AI1309</f>
        <v>-</v>
      </c>
      <c r="C1312" s="56" t="str">
        <f>작성용!AK1309</f>
        <v>개별종목</v>
      </c>
      <c r="D1312" s="57">
        <f>작성용!T1309</f>
        <v>45600</v>
      </c>
      <c r="E1312" s="58" t="str">
        <f>작성용!B1309</f>
        <v>롯데벤처스(구,롯데액셀러레이터)</v>
      </c>
      <c r="F1312" s="58" t="str">
        <f>작성용!C1309</f>
        <v>재평가</v>
      </c>
      <c r="G1312" s="58" t="str">
        <f>작성용!D1309</f>
        <v>블루뱅크</v>
      </c>
      <c r="H1312" s="59">
        <f>작성용!E1309</f>
        <v>1345110170114</v>
      </c>
      <c r="I1312" s="58" t="str">
        <f>작성용!F1309</f>
        <v>A07</v>
      </c>
      <c r="J1312" s="58">
        <f>작성용!G1309</f>
        <v>0</v>
      </c>
      <c r="K1312" s="58" t="str">
        <f>작성용!H1309</f>
        <v>-</v>
      </c>
      <c r="L1312" s="58" t="str">
        <f>작성용!N1309</f>
        <v>연말</v>
      </c>
      <c r="M1312" s="57" t="str">
        <f>작성용!U1309</f>
        <v>2024.09.30</v>
      </c>
      <c r="N1312" s="57">
        <f>작성용!V1309</f>
        <v>45657</v>
      </c>
      <c r="O1312" s="57">
        <f>작성용!W1309</f>
        <v>45663</v>
      </c>
      <c r="P1312" s="57" t="str">
        <f>작성용!X1309</f>
        <v>-</v>
      </c>
      <c r="Q1312" s="58" t="str">
        <f>작성용!AD1309</f>
        <v>정재형</v>
      </c>
      <c r="R1312" s="60">
        <f>작성용!AE1309</f>
        <v>1</v>
      </c>
      <c r="S1312" s="58" t="str">
        <f>작성용!AF1309</f>
        <v>박재민</v>
      </c>
      <c r="T1312" s="61" t="str">
        <f>작성용!AG1309</f>
        <v>유재호</v>
      </c>
      <c r="U1312" s="61" t="str">
        <f>작성용!AH1309</f>
        <v>유재호</v>
      </c>
      <c r="V1312" s="56">
        <f>작성용!AA1309</f>
        <v>202411</v>
      </c>
      <c r="W1312" s="58" t="str">
        <f>작성용!AC1309</f>
        <v>[A]롯데그룹</v>
      </c>
      <c r="X1312" s="58" t="str">
        <f>작성용!O1309</f>
        <v>경영기획팀김현진</v>
      </c>
      <c r="Y1312" s="58" t="str">
        <f>작성용!P1309</f>
        <v xml:space="preserve">02-2051-1523  </v>
      </c>
      <c r="Z1312" s="58" t="str">
        <f>작성용!Q1309</f>
        <v>hj.kim43@lotte.net</v>
      </c>
      <c r="AA1312" s="56" t="str">
        <f>작성용!AJ1309</f>
        <v>-</v>
      </c>
      <c r="AB1312" s="56">
        <f>작성용!AB1309</f>
        <v>0</v>
      </c>
    </row>
    <row r="1313" spans="1:28" s="12" customFormat="1" ht="16.5" customHeight="1" x14ac:dyDescent="0.3">
      <c r="A1313" s="54">
        <f>작성용!AL1310</f>
        <v>1309</v>
      </c>
      <c r="B1313" s="55" t="str">
        <f>작성용!AI1310</f>
        <v>-</v>
      </c>
      <c r="C1313" s="56" t="str">
        <f>작성용!AK1310</f>
        <v>개별종목</v>
      </c>
      <c r="D1313" s="57">
        <f>작성용!T1310</f>
        <v>45600</v>
      </c>
      <c r="E1313" s="58" t="str">
        <f>작성용!B1310</f>
        <v>롯데벤처스(구,롯데액셀러레이터)</v>
      </c>
      <c r="F1313" s="58" t="str">
        <f>작성용!C1310</f>
        <v>재평가</v>
      </c>
      <c r="G1313" s="58" t="str">
        <f>작성용!D1310</f>
        <v>케미코첨단소재</v>
      </c>
      <c r="H1313" s="59">
        <f>작성용!E1310</f>
        <v>1346110067260</v>
      </c>
      <c r="I1313" s="58" t="str">
        <f>작성용!F1310</f>
        <v>A07</v>
      </c>
      <c r="J1313" s="58">
        <f>작성용!G1310</f>
        <v>0</v>
      </c>
      <c r="K1313" s="58" t="str">
        <f>작성용!H1310</f>
        <v>-</v>
      </c>
      <c r="L1313" s="58" t="str">
        <f>작성용!N1310</f>
        <v>연말</v>
      </c>
      <c r="M1313" s="57" t="str">
        <f>작성용!U1310</f>
        <v>2024.09.30</v>
      </c>
      <c r="N1313" s="57">
        <f>작성용!V1310</f>
        <v>45657</v>
      </c>
      <c r="O1313" s="57">
        <f>작성용!W1310</f>
        <v>45663</v>
      </c>
      <c r="P1313" s="57" t="str">
        <f>작성용!X1310</f>
        <v>-</v>
      </c>
      <c r="Q1313" s="58" t="str">
        <f>작성용!AD1310</f>
        <v>심태진</v>
      </c>
      <c r="R1313" s="60">
        <f>작성용!AE1310</f>
        <v>1</v>
      </c>
      <c r="S1313" s="58" t="str">
        <f>작성용!AF1310</f>
        <v>김범준</v>
      </c>
      <c r="T1313" s="61" t="str">
        <f>작성용!AG1310</f>
        <v>유재호</v>
      </c>
      <c r="U1313" s="61" t="str">
        <f>작성용!AH1310</f>
        <v>유재호</v>
      </c>
      <c r="V1313" s="56">
        <f>작성용!AA1310</f>
        <v>202411</v>
      </c>
      <c r="W1313" s="58" t="str">
        <f>작성용!AC1310</f>
        <v>[A]롯데그룹</v>
      </c>
      <c r="X1313" s="58" t="str">
        <f>작성용!O1310</f>
        <v>경영기획팀김현진</v>
      </c>
      <c r="Y1313" s="58" t="str">
        <f>작성용!P1310</f>
        <v xml:space="preserve">02-2051-1523  </v>
      </c>
      <c r="Z1313" s="58" t="str">
        <f>작성용!Q1310</f>
        <v>hj.kim43@lotte.net</v>
      </c>
      <c r="AA1313" s="56" t="str">
        <f>작성용!AJ1310</f>
        <v>-</v>
      </c>
      <c r="AB1313" s="56">
        <f>작성용!AB1310</f>
        <v>0</v>
      </c>
    </row>
    <row r="1314" spans="1:28" s="12" customFormat="1" ht="16.5" customHeight="1" x14ac:dyDescent="0.3">
      <c r="A1314" s="54">
        <f>작성용!AL1311</f>
        <v>1310</v>
      </c>
      <c r="B1314" s="55" t="str">
        <f>작성용!AI1311</f>
        <v>-</v>
      </c>
      <c r="C1314" s="56" t="str">
        <f>작성용!AK1311</f>
        <v>개별종목</v>
      </c>
      <c r="D1314" s="57">
        <f>작성용!T1311</f>
        <v>45600</v>
      </c>
      <c r="E1314" s="58" t="str">
        <f>작성용!B1311</f>
        <v>롯데벤처스(구,롯데액셀러레이터)</v>
      </c>
      <c r="F1314" s="58" t="str">
        <f>작성용!C1311</f>
        <v>재평가</v>
      </c>
      <c r="G1314" s="58" t="str">
        <f>작성용!D1311</f>
        <v>케미코첨단소재</v>
      </c>
      <c r="H1314" s="59">
        <f>작성용!E1311</f>
        <v>1346110067260</v>
      </c>
      <c r="I1314" s="58" t="str">
        <f>작성용!F1311</f>
        <v>A07</v>
      </c>
      <c r="J1314" s="58">
        <f>작성용!G1311</f>
        <v>1</v>
      </c>
      <c r="K1314" s="58" t="str">
        <f>작성용!H1311</f>
        <v>-</v>
      </c>
      <c r="L1314" s="58" t="str">
        <f>작성용!N1311</f>
        <v>연말</v>
      </c>
      <c r="M1314" s="57" t="str">
        <f>작성용!U1311</f>
        <v>2024.09.30</v>
      </c>
      <c r="N1314" s="57">
        <f>작성용!V1311</f>
        <v>45657</v>
      </c>
      <c r="O1314" s="57">
        <f>작성용!W1311</f>
        <v>45663</v>
      </c>
      <c r="P1314" s="57" t="str">
        <f>작성용!X1311</f>
        <v>-</v>
      </c>
      <c r="Q1314" s="58" t="str">
        <f>작성용!AD1311</f>
        <v>심태진</v>
      </c>
      <c r="R1314" s="60">
        <f>작성용!AE1311</f>
        <v>0</v>
      </c>
      <c r="S1314" s="58" t="str">
        <f>작성용!AF1311</f>
        <v>김범준</v>
      </c>
      <c r="T1314" s="61" t="str">
        <f>작성용!AG1311</f>
        <v>유재호</v>
      </c>
      <c r="U1314" s="61" t="str">
        <f>작성용!AH1311</f>
        <v>유재호</v>
      </c>
      <c r="V1314" s="56">
        <f>작성용!AA1311</f>
        <v>202411</v>
      </c>
      <c r="W1314" s="58" t="str">
        <f>작성용!AC1311</f>
        <v>[A]롯데그룹</v>
      </c>
      <c r="X1314" s="58" t="str">
        <f>작성용!O1311</f>
        <v>경영기획팀김현진</v>
      </c>
      <c r="Y1314" s="58" t="str">
        <f>작성용!P1311</f>
        <v xml:space="preserve">02-2051-1523  </v>
      </c>
      <c r="Z1314" s="58" t="str">
        <f>작성용!Q1311</f>
        <v>hj.kim43@lotte.net</v>
      </c>
      <c r="AA1314" s="56" t="str">
        <f>작성용!AJ1311</f>
        <v>-</v>
      </c>
      <c r="AB1314" s="56">
        <f>작성용!AB1311</f>
        <v>0</v>
      </c>
    </row>
    <row r="1315" spans="1:28" s="12" customFormat="1" ht="16.5" customHeight="1" x14ac:dyDescent="0.3">
      <c r="A1315" s="54">
        <f>작성용!AL1312</f>
        <v>1311</v>
      </c>
      <c r="B1315" s="55" t="str">
        <f>작성용!AI1312</f>
        <v>-</v>
      </c>
      <c r="C1315" s="56" t="str">
        <f>작성용!AK1312</f>
        <v>개별종목</v>
      </c>
      <c r="D1315" s="57">
        <f>작성용!T1312</f>
        <v>45600</v>
      </c>
      <c r="E1315" s="58" t="str">
        <f>작성용!B1312</f>
        <v>롯데벤처스(구,롯데액셀러레이터)</v>
      </c>
      <c r="F1315" s="58" t="str">
        <f>작성용!C1312</f>
        <v>재평가</v>
      </c>
      <c r="G1315" s="58" t="str">
        <f>작성용!D1312</f>
        <v>레티널</v>
      </c>
      <c r="H1315" s="59">
        <f>작성용!E1312</f>
        <v>1101116190336</v>
      </c>
      <c r="I1315" s="58" t="str">
        <f>작성용!F1312</f>
        <v>A07</v>
      </c>
      <c r="J1315" s="58">
        <f>작성용!G1312</f>
        <v>0</v>
      </c>
      <c r="K1315" s="58" t="str">
        <f>작성용!H1312</f>
        <v>-</v>
      </c>
      <c r="L1315" s="58" t="str">
        <f>작성용!N1312</f>
        <v>연말</v>
      </c>
      <c r="M1315" s="57" t="str">
        <f>작성용!U1312</f>
        <v>2024.09.30</v>
      </c>
      <c r="N1315" s="57">
        <f>작성용!V1312</f>
        <v>45657</v>
      </c>
      <c r="O1315" s="57">
        <f>작성용!W1312</f>
        <v>45663</v>
      </c>
      <c r="P1315" s="57" t="str">
        <f>작성용!X1312</f>
        <v>-</v>
      </c>
      <c r="Q1315" s="58" t="str">
        <f>작성용!AD1312</f>
        <v>김에스더</v>
      </c>
      <c r="R1315" s="60">
        <f>작성용!AE1312</f>
        <v>1</v>
      </c>
      <c r="S1315" s="58" t="str">
        <f>작성용!AF1312</f>
        <v>김에스더</v>
      </c>
      <c r="T1315" s="61" t="str">
        <f>작성용!AG1312</f>
        <v>유재호</v>
      </c>
      <c r="U1315" s="61" t="str">
        <f>작성용!AH1312</f>
        <v>유재호</v>
      </c>
      <c r="V1315" s="56">
        <f>작성용!AA1312</f>
        <v>202411</v>
      </c>
      <c r="W1315" s="58" t="str">
        <f>작성용!AC1312</f>
        <v>[A]롯데그룹</v>
      </c>
      <c r="X1315" s="58" t="str">
        <f>작성용!O1312</f>
        <v>경영기획팀김현진</v>
      </c>
      <c r="Y1315" s="58" t="str">
        <f>작성용!P1312</f>
        <v xml:space="preserve">02-2051-1523  </v>
      </c>
      <c r="Z1315" s="58" t="str">
        <f>작성용!Q1312</f>
        <v>hj.kim43@lotte.net</v>
      </c>
      <c r="AA1315" s="56" t="str">
        <f>작성용!AJ1312</f>
        <v>-</v>
      </c>
      <c r="AB1315" s="56">
        <f>작성용!AB1312</f>
        <v>0</v>
      </c>
    </row>
    <row r="1316" spans="1:28" s="12" customFormat="1" ht="16.5" customHeight="1" x14ac:dyDescent="0.3">
      <c r="A1316" s="54">
        <f>작성용!AL1313</f>
        <v>1312</v>
      </c>
      <c r="B1316" s="55" t="str">
        <f>작성용!AI1313</f>
        <v>-</v>
      </c>
      <c r="C1316" s="56" t="str">
        <f>작성용!AK1313</f>
        <v>개별종목</v>
      </c>
      <c r="D1316" s="57">
        <f>작성용!T1313</f>
        <v>45600</v>
      </c>
      <c r="E1316" s="58" t="str">
        <f>작성용!B1313</f>
        <v>롯데벤처스(구,롯데액셀러레이터)</v>
      </c>
      <c r="F1316" s="58" t="str">
        <f>작성용!C1313</f>
        <v>재평가</v>
      </c>
      <c r="G1316" s="58" t="str">
        <f>작성용!D1313</f>
        <v>올블랑</v>
      </c>
      <c r="H1316" s="59">
        <f>작성용!E1313</f>
        <v>1101116462389</v>
      </c>
      <c r="I1316" s="58" t="str">
        <f>작성용!F1313</f>
        <v>A07</v>
      </c>
      <c r="J1316" s="58">
        <f>작성용!G1313</f>
        <v>0</v>
      </c>
      <c r="K1316" s="58" t="str">
        <f>작성용!H1313</f>
        <v>-</v>
      </c>
      <c r="L1316" s="58" t="str">
        <f>작성용!N1313</f>
        <v>연말</v>
      </c>
      <c r="M1316" s="57" t="str">
        <f>작성용!U1313</f>
        <v>2024.09.30</v>
      </c>
      <c r="N1316" s="57">
        <f>작성용!V1313</f>
        <v>45657</v>
      </c>
      <c r="O1316" s="57">
        <f>작성용!W1313</f>
        <v>45663</v>
      </c>
      <c r="P1316" s="57" t="str">
        <f>작성용!X1313</f>
        <v>-</v>
      </c>
      <c r="Q1316" s="58" t="str">
        <f>작성용!AD1313</f>
        <v>유재호</v>
      </c>
      <c r="R1316" s="60">
        <f>작성용!AE1313</f>
        <v>1</v>
      </c>
      <c r="S1316" s="58" t="str">
        <f>작성용!AF1313</f>
        <v>유재호</v>
      </c>
      <c r="T1316" s="61" t="str">
        <f>작성용!AG1313</f>
        <v>유재호</v>
      </c>
      <c r="U1316" s="61" t="str">
        <f>작성용!AH1313</f>
        <v>유재호</v>
      </c>
      <c r="V1316" s="56">
        <f>작성용!AA1313</f>
        <v>202411</v>
      </c>
      <c r="W1316" s="58" t="str">
        <f>작성용!AC1313</f>
        <v>[A]롯데그룹</v>
      </c>
      <c r="X1316" s="58" t="str">
        <f>작성용!O1313</f>
        <v>경영기획팀김현진</v>
      </c>
      <c r="Y1316" s="58" t="str">
        <f>작성용!P1313</f>
        <v xml:space="preserve">02-2051-1523  </v>
      </c>
      <c r="Z1316" s="58" t="str">
        <f>작성용!Q1313</f>
        <v>hj.kim43@lotte.net</v>
      </c>
      <c r="AA1316" s="56" t="str">
        <f>작성용!AJ1313</f>
        <v>-</v>
      </c>
      <c r="AB1316" s="56">
        <f>작성용!AB1313</f>
        <v>0</v>
      </c>
    </row>
    <row r="1317" spans="1:28" s="12" customFormat="1" ht="16.5" customHeight="1" x14ac:dyDescent="0.3">
      <c r="A1317" s="54">
        <f>작성용!AL1314</f>
        <v>1313</v>
      </c>
      <c r="B1317" s="55" t="str">
        <f>작성용!AI1314</f>
        <v>-</v>
      </c>
      <c r="C1317" s="56" t="str">
        <f>작성용!AK1314</f>
        <v>개별종목</v>
      </c>
      <c r="D1317" s="57">
        <f>작성용!T1314</f>
        <v>45600</v>
      </c>
      <c r="E1317" s="58" t="str">
        <f>작성용!B1314</f>
        <v>롯데벤처스(구,롯데액셀러레이터)</v>
      </c>
      <c r="F1317" s="58" t="str">
        <f>작성용!C1314</f>
        <v>재평가</v>
      </c>
      <c r="G1317" s="58" t="str">
        <f>작성용!D1314</f>
        <v>테크타카</v>
      </c>
      <c r="H1317" s="59">
        <f>작성용!E1314</f>
        <v>1101117488095</v>
      </c>
      <c r="I1317" s="58" t="str">
        <f>작성용!F1314</f>
        <v>A05</v>
      </c>
      <c r="J1317" s="58">
        <f>작성용!G1314</f>
        <v>77</v>
      </c>
      <c r="K1317" s="58" t="str">
        <f>작성용!H1314</f>
        <v>-</v>
      </c>
      <c r="L1317" s="58" t="str">
        <f>작성용!N1314</f>
        <v>연말</v>
      </c>
      <c r="M1317" s="57" t="str">
        <f>작성용!U1314</f>
        <v>2024.09.30</v>
      </c>
      <c r="N1317" s="57">
        <f>작성용!V1314</f>
        <v>45657</v>
      </c>
      <c r="O1317" s="57">
        <f>작성용!W1314</f>
        <v>45663</v>
      </c>
      <c r="P1317" s="57" t="str">
        <f>작성용!X1314</f>
        <v>-</v>
      </c>
      <c r="Q1317" s="58" t="str">
        <f>작성용!AD1314</f>
        <v>유재호</v>
      </c>
      <c r="R1317" s="60">
        <f>작성용!AE1314</f>
        <v>1</v>
      </c>
      <c r="S1317" s="58" t="str">
        <f>작성용!AF1314</f>
        <v>유재호</v>
      </c>
      <c r="T1317" s="61" t="str">
        <f>작성용!AG1314</f>
        <v>유재호</v>
      </c>
      <c r="U1317" s="61" t="str">
        <f>작성용!AH1314</f>
        <v>유재호</v>
      </c>
      <c r="V1317" s="56">
        <f>작성용!AA1314</f>
        <v>202411</v>
      </c>
      <c r="W1317" s="58" t="str">
        <f>작성용!AC1314</f>
        <v>[A]롯데그룹</v>
      </c>
      <c r="X1317" s="58" t="str">
        <f>작성용!O1314</f>
        <v>경영기획팀김현진</v>
      </c>
      <c r="Y1317" s="58" t="str">
        <f>작성용!P1314</f>
        <v xml:space="preserve">02-2051-1523  </v>
      </c>
      <c r="Z1317" s="58" t="str">
        <f>작성용!Q1314</f>
        <v>hj.kim43@lotte.net</v>
      </c>
      <c r="AA1317" s="56" t="str">
        <f>작성용!AJ1314</f>
        <v>-</v>
      </c>
      <c r="AB1317" s="56">
        <f>작성용!AB1314</f>
        <v>0</v>
      </c>
    </row>
    <row r="1318" spans="1:28" s="12" customFormat="1" ht="16.5" customHeight="1" x14ac:dyDescent="0.3">
      <c r="A1318" s="54">
        <f>작성용!AL1315</f>
        <v>1314</v>
      </c>
      <c r="B1318" s="55" t="str">
        <f>작성용!AI1315</f>
        <v>-</v>
      </c>
      <c r="C1318" s="56" t="str">
        <f>작성용!AK1315</f>
        <v>개별종목</v>
      </c>
      <c r="D1318" s="57">
        <f>작성용!T1315</f>
        <v>45600</v>
      </c>
      <c r="E1318" s="58" t="str">
        <f>작성용!B1315</f>
        <v>롯데벤처스(구,롯데액셀러레이터)</v>
      </c>
      <c r="F1318" s="58" t="str">
        <f>작성용!C1315</f>
        <v>재평가</v>
      </c>
      <c r="G1318" s="58" t="str">
        <f>작성용!D1315</f>
        <v>테크타카</v>
      </c>
      <c r="H1318" s="59">
        <f>작성용!E1315</f>
        <v>1101117488095</v>
      </c>
      <c r="I1318" s="58" t="str">
        <f>작성용!F1315</f>
        <v>A05</v>
      </c>
      <c r="J1318" s="58">
        <f>작성용!G1315</f>
        <v>771</v>
      </c>
      <c r="K1318" s="58" t="str">
        <f>작성용!H1315</f>
        <v>-</v>
      </c>
      <c r="L1318" s="58" t="str">
        <f>작성용!N1315</f>
        <v>연말</v>
      </c>
      <c r="M1318" s="57" t="str">
        <f>작성용!U1315</f>
        <v>2024.09.30</v>
      </c>
      <c r="N1318" s="57">
        <f>작성용!V1315</f>
        <v>45657</v>
      </c>
      <c r="O1318" s="57">
        <f>작성용!W1315</f>
        <v>45663</v>
      </c>
      <c r="P1318" s="57" t="str">
        <f>작성용!X1315</f>
        <v>-</v>
      </c>
      <c r="Q1318" s="58" t="str">
        <f>작성용!AD1315</f>
        <v>유재호</v>
      </c>
      <c r="R1318" s="60">
        <f>작성용!AE1315</f>
        <v>0</v>
      </c>
      <c r="S1318" s="58" t="str">
        <f>작성용!AF1315</f>
        <v>유재호</v>
      </c>
      <c r="T1318" s="61" t="str">
        <f>작성용!AG1315</f>
        <v>유재호</v>
      </c>
      <c r="U1318" s="61" t="str">
        <f>작성용!AH1315</f>
        <v>유재호</v>
      </c>
      <c r="V1318" s="56">
        <f>작성용!AA1315</f>
        <v>202411</v>
      </c>
      <c r="W1318" s="58" t="str">
        <f>작성용!AC1315</f>
        <v>[A]롯데그룹</v>
      </c>
      <c r="X1318" s="58" t="str">
        <f>작성용!O1315</f>
        <v>경영기획팀김현진</v>
      </c>
      <c r="Y1318" s="58" t="str">
        <f>작성용!P1315</f>
        <v xml:space="preserve">02-2051-1523  </v>
      </c>
      <c r="Z1318" s="58" t="str">
        <f>작성용!Q1315</f>
        <v>hj.kim43@lotte.net</v>
      </c>
      <c r="AA1318" s="56" t="str">
        <f>작성용!AJ1315</f>
        <v>-</v>
      </c>
      <c r="AB1318" s="56">
        <f>작성용!AB1315</f>
        <v>0</v>
      </c>
    </row>
    <row r="1319" spans="1:28" s="12" customFormat="1" ht="16.5" customHeight="1" x14ac:dyDescent="0.3">
      <c r="A1319" s="54">
        <f>작성용!AL1316</f>
        <v>1315</v>
      </c>
      <c r="B1319" s="55" t="str">
        <f>작성용!AI1316</f>
        <v>-</v>
      </c>
      <c r="C1319" s="56" t="str">
        <f>작성용!AK1316</f>
        <v>개별종목</v>
      </c>
      <c r="D1319" s="57">
        <f>작성용!T1316</f>
        <v>45600</v>
      </c>
      <c r="E1319" s="58" t="str">
        <f>작성용!B1316</f>
        <v>롯데벤처스(구,롯데액셀러레이터)</v>
      </c>
      <c r="F1319" s="58" t="str">
        <f>작성용!C1316</f>
        <v>신규</v>
      </c>
      <c r="G1319" s="58" t="str">
        <f>작성용!D1316</f>
        <v>뉴트리인더스트리</v>
      </c>
      <c r="H1319" s="59">
        <f>작성용!E1316</f>
        <v>1942110313594</v>
      </c>
      <c r="I1319" s="58" t="str">
        <f>작성용!F1316</f>
        <v>A05</v>
      </c>
      <c r="J1319" s="58">
        <f>작성용!G1316</f>
        <v>77</v>
      </c>
      <c r="K1319" s="58" t="str">
        <f>작성용!H1316</f>
        <v>-</v>
      </c>
      <c r="L1319" s="58" t="str">
        <f>작성용!N1316</f>
        <v>연말</v>
      </c>
      <c r="M1319" s="57" t="str">
        <f>작성용!U1316</f>
        <v>2024.09.30</v>
      </c>
      <c r="N1319" s="57">
        <f>작성용!V1316</f>
        <v>45657</v>
      </c>
      <c r="O1319" s="57">
        <f>작성용!W1316</f>
        <v>45663</v>
      </c>
      <c r="P1319" s="57" t="str">
        <f>작성용!X1316</f>
        <v>-</v>
      </c>
      <c r="Q1319" s="58" t="str">
        <f>작성용!AD1316</f>
        <v>오영석</v>
      </c>
      <c r="R1319" s="60">
        <f>작성용!AE1316</f>
        <v>1</v>
      </c>
      <c r="S1319" s="58" t="str">
        <f>작성용!AF1316</f>
        <v>신규</v>
      </c>
      <c r="T1319" s="61" t="str">
        <f>작성용!AG1316</f>
        <v>유재호</v>
      </c>
      <c r="U1319" s="61" t="str">
        <f>작성용!AH1316</f>
        <v>유재호</v>
      </c>
      <c r="V1319" s="56">
        <f>작성용!AA1316</f>
        <v>202411</v>
      </c>
      <c r="W1319" s="58" t="str">
        <f>작성용!AC1316</f>
        <v>[A]롯데그룹</v>
      </c>
      <c r="X1319" s="58" t="str">
        <f>작성용!O1316</f>
        <v>경영기획팀김현진</v>
      </c>
      <c r="Y1319" s="58" t="str">
        <f>작성용!P1316</f>
        <v xml:space="preserve">02-2051-1523  </v>
      </c>
      <c r="Z1319" s="58" t="str">
        <f>작성용!Q1316</f>
        <v>hj.kim43@lotte.net</v>
      </c>
      <c r="AA1319" s="56" t="str">
        <f>작성용!AJ1316</f>
        <v>-</v>
      </c>
      <c r="AB1319" s="56">
        <f>작성용!AB1316</f>
        <v>0</v>
      </c>
    </row>
    <row r="1320" spans="1:28" s="12" customFormat="1" ht="16.5" customHeight="1" x14ac:dyDescent="0.3">
      <c r="A1320" s="54">
        <f>작성용!AL1317</f>
        <v>1316</v>
      </c>
      <c r="B1320" s="55" t="str">
        <f>작성용!AI1317</f>
        <v>-</v>
      </c>
      <c r="C1320" s="56" t="str">
        <f>작성용!AK1317</f>
        <v>개별종목</v>
      </c>
      <c r="D1320" s="57">
        <f>작성용!T1317</f>
        <v>45600</v>
      </c>
      <c r="E1320" s="58" t="str">
        <f>작성용!B1317</f>
        <v>롯데벤처스(구,롯데액셀러레이터)</v>
      </c>
      <c r="F1320" s="58" t="str">
        <f>작성용!C1317</f>
        <v>신규</v>
      </c>
      <c r="G1320" s="58" t="str">
        <f>작성용!D1317</f>
        <v>뉴트리인더스트리</v>
      </c>
      <c r="H1320" s="59">
        <f>작성용!E1317</f>
        <v>1942110313594</v>
      </c>
      <c r="I1320" s="58" t="str">
        <f>작성용!F1317</f>
        <v>A07</v>
      </c>
      <c r="J1320" s="58">
        <f>작성용!G1317</f>
        <v>77</v>
      </c>
      <c r="K1320" s="58" t="str">
        <f>작성용!H1317</f>
        <v>-</v>
      </c>
      <c r="L1320" s="58" t="str">
        <f>작성용!N1317</f>
        <v>연말</v>
      </c>
      <c r="M1320" s="57" t="str">
        <f>작성용!U1317</f>
        <v>2024.09.30</v>
      </c>
      <c r="N1320" s="57">
        <f>작성용!V1317</f>
        <v>45657</v>
      </c>
      <c r="O1320" s="57">
        <f>작성용!W1317</f>
        <v>45663</v>
      </c>
      <c r="P1320" s="57" t="str">
        <f>작성용!X1317</f>
        <v>-</v>
      </c>
      <c r="Q1320" s="58" t="str">
        <f>작성용!AD1317</f>
        <v>오영석</v>
      </c>
      <c r="R1320" s="60">
        <f>작성용!AE1317</f>
        <v>0</v>
      </c>
      <c r="S1320" s="58" t="str">
        <f>작성용!AF1317</f>
        <v>신규</v>
      </c>
      <c r="T1320" s="61" t="str">
        <f>작성용!AG1317</f>
        <v>유재호</v>
      </c>
      <c r="U1320" s="61" t="str">
        <f>작성용!AH1317</f>
        <v>유재호</v>
      </c>
      <c r="V1320" s="56">
        <f>작성용!AA1317</f>
        <v>202411</v>
      </c>
      <c r="W1320" s="58" t="str">
        <f>작성용!AC1317</f>
        <v>[A]롯데그룹</v>
      </c>
      <c r="X1320" s="58" t="str">
        <f>작성용!O1317</f>
        <v>경영기획팀김현진</v>
      </c>
      <c r="Y1320" s="58" t="str">
        <f>작성용!P1317</f>
        <v xml:space="preserve">02-2051-1523  </v>
      </c>
      <c r="Z1320" s="58" t="str">
        <f>작성용!Q1317</f>
        <v>hj.kim43@lotte.net</v>
      </c>
      <c r="AA1320" s="56" t="str">
        <f>작성용!AJ1317</f>
        <v>-</v>
      </c>
      <c r="AB1320" s="56">
        <f>작성용!AB1317</f>
        <v>0</v>
      </c>
    </row>
    <row r="1321" spans="1:28" s="12" customFormat="1" ht="16.5" customHeight="1" x14ac:dyDescent="0.3">
      <c r="A1321" s="54">
        <f>작성용!AL1318</f>
        <v>1317</v>
      </c>
      <c r="B1321" s="55" t="str">
        <f>작성용!AI1318</f>
        <v>-</v>
      </c>
      <c r="C1321" s="56" t="str">
        <f>작성용!AK1318</f>
        <v>개별종목</v>
      </c>
      <c r="D1321" s="57">
        <f>작성용!T1318</f>
        <v>45600</v>
      </c>
      <c r="E1321" s="58" t="str">
        <f>작성용!B1318</f>
        <v>롯데벤처스(구,롯데액셀러레이터)</v>
      </c>
      <c r="F1321" s="58" t="str">
        <f>작성용!C1318</f>
        <v>재평가</v>
      </c>
      <c r="G1321" s="58" t="str">
        <f>작성용!D1318</f>
        <v>워프솔루션</v>
      </c>
      <c r="H1321" s="59">
        <f>작성용!E1318</f>
        <v>1601110416837</v>
      </c>
      <c r="I1321" s="58" t="str">
        <f>작성용!F1318</f>
        <v>A07</v>
      </c>
      <c r="J1321" s="58">
        <f>작성용!G1318</f>
        <v>0</v>
      </c>
      <c r="K1321" s="58" t="str">
        <f>작성용!H1318</f>
        <v>-</v>
      </c>
      <c r="L1321" s="58" t="str">
        <f>작성용!N1318</f>
        <v>연말</v>
      </c>
      <c r="M1321" s="57" t="str">
        <f>작성용!U1318</f>
        <v>2024.09.30</v>
      </c>
      <c r="N1321" s="57">
        <f>작성용!V1318</f>
        <v>45657</v>
      </c>
      <c r="O1321" s="57">
        <f>작성용!W1318</f>
        <v>45663</v>
      </c>
      <c r="P1321" s="57" t="str">
        <f>작성용!X1318</f>
        <v>-</v>
      </c>
      <c r="Q1321" s="58" t="str">
        <f>작성용!AD1318</f>
        <v>최수민</v>
      </c>
      <c r="R1321" s="60">
        <f>작성용!AE1318</f>
        <v>1</v>
      </c>
      <c r="S1321" s="58" t="str">
        <f>작성용!AF1318</f>
        <v>신용화</v>
      </c>
      <c r="T1321" s="61" t="str">
        <f>작성용!AG1318</f>
        <v>유재호</v>
      </c>
      <c r="U1321" s="61" t="str">
        <f>작성용!AH1318</f>
        <v>유재호</v>
      </c>
      <c r="V1321" s="56">
        <f>작성용!AA1318</f>
        <v>202411</v>
      </c>
      <c r="W1321" s="58" t="str">
        <f>작성용!AC1318</f>
        <v>[A]롯데그룹</v>
      </c>
      <c r="X1321" s="58" t="str">
        <f>작성용!O1318</f>
        <v>경영기획팀김현진</v>
      </c>
      <c r="Y1321" s="58" t="str">
        <f>작성용!P1318</f>
        <v xml:space="preserve">02-2051-1523  </v>
      </c>
      <c r="Z1321" s="58" t="str">
        <f>작성용!Q1318</f>
        <v>hj.kim43@lotte.net</v>
      </c>
      <c r="AA1321" s="56" t="str">
        <f>작성용!AJ1318</f>
        <v>-</v>
      </c>
      <c r="AB1321" s="56">
        <f>작성용!AB1318</f>
        <v>0</v>
      </c>
    </row>
    <row r="1322" spans="1:28" s="12" customFormat="1" ht="16.5" customHeight="1" x14ac:dyDescent="0.3">
      <c r="A1322" s="54">
        <f>작성용!AL1319</f>
        <v>1318</v>
      </c>
      <c r="B1322" s="55" t="str">
        <f>작성용!AI1319</f>
        <v>-</v>
      </c>
      <c r="C1322" s="56" t="str">
        <f>작성용!AK1319</f>
        <v>개별종목</v>
      </c>
      <c r="D1322" s="57">
        <f>작성용!T1319</f>
        <v>45600</v>
      </c>
      <c r="E1322" s="58" t="str">
        <f>작성용!B1319</f>
        <v>롯데벤처스(구,롯데액셀러레이터)</v>
      </c>
      <c r="F1322" s="58" t="str">
        <f>작성용!C1319</f>
        <v>재평가</v>
      </c>
      <c r="G1322" s="58" t="str">
        <f>작성용!D1319</f>
        <v>라이클</v>
      </c>
      <c r="H1322" s="59">
        <f>작성용!E1319</f>
        <v>1101114997693</v>
      </c>
      <c r="I1322" s="58" t="str">
        <f>작성용!F1319</f>
        <v>A07</v>
      </c>
      <c r="J1322" s="58">
        <f>작성용!G1319</f>
        <v>77</v>
      </c>
      <c r="K1322" s="58" t="str">
        <f>작성용!H1319</f>
        <v>-</v>
      </c>
      <c r="L1322" s="58" t="str">
        <f>작성용!N1319</f>
        <v>연말</v>
      </c>
      <c r="M1322" s="57" t="str">
        <f>작성용!U1319</f>
        <v>2024.09.30</v>
      </c>
      <c r="N1322" s="57">
        <f>작성용!V1319</f>
        <v>45657</v>
      </c>
      <c r="O1322" s="57">
        <f>작성용!W1319</f>
        <v>45663</v>
      </c>
      <c r="P1322" s="57" t="str">
        <f>작성용!X1319</f>
        <v>-</v>
      </c>
      <c r="Q1322" s="58" t="str">
        <f>작성용!AD1319</f>
        <v>이진주</v>
      </c>
      <c r="R1322" s="60">
        <f>작성용!AE1319</f>
        <v>1</v>
      </c>
      <c r="S1322" s="58" t="str">
        <f>작성용!AF1319</f>
        <v>박예진</v>
      </c>
      <c r="T1322" s="61" t="str">
        <f>작성용!AG1319</f>
        <v>유재호</v>
      </c>
      <c r="U1322" s="61" t="str">
        <f>작성용!AH1319</f>
        <v>유재호</v>
      </c>
      <c r="V1322" s="56">
        <f>작성용!AA1319</f>
        <v>202411</v>
      </c>
      <c r="W1322" s="58" t="str">
        <f>작성용!AC1319</f>
        <v>[A]롯데그룹</v>
      </c>
      <c r="X1322" s="58" t="str">
        <f>작성용!O1319</f>
        <v>경영기획팀김현진</v>
      </c>
      <c r="Y1322" s="58" t="str">
        <f>작성용!P1319</f>
        <v xml:space="preserve">02-2051-1523  </v>
      </c>
      <c r="Z1322" s="58" t="str">
        <f>작성용!Q1319</f>
        <v>hj.kim43@lotte.net</v>
      </c>
      <c r="AA1322" s="56" t="str">
        <f>작성용!AJ1319</f>
        <v>-</v>
      </c>
      <c r="AB1322" s="56">
        <f>작성용!AB1319</f>
        <v>0</v>
      </c>
    </row>
    <row r="1323" spans="1:28" s="12" customFormat="1" ht="16.5" customHeight="1" x14ac:dyDescent="0.3">
      <c r="A1323" s="54">
        <f>작성용!AL1320</f>
        <v>1319</v>
      </c>
      <c r="B1323" s="55" t="str">
        <f>작성용!AI1320</f>
        <v>-</v>
      </c>
      <c r="C1323" s="56" t="str">
        <f>작성용!AK1320</f>
        <v>개별종목</v>
      </c>
      <c r="D1323" s="57">
        <f>작성용!T1320</f>
        <v>45600</v>
      </c>
      <c r="E1323" s="58" t="str">
        <f>작성용!B1320</f>
        <v>롯데벤처스(구,롯데액셀러레이터)</v>
      </c>
      <c r="F1323" s="58" t="str">
        <f>작성용!C1320</f>
        <v>재평가</v>
      </c>
      <c r="G1323" s="58" t="str">
        <f>작성용!D1320</f>
        <v>라이클</v>
      </c>
      <c r="H1323" s="59">
        <f>작성용!E1320</f>
        <v>1101114997693</v>
      </c>
      <c r="I1323" s="58" t="str">
        <f>작성용!F1320</f>
        <v>A07</v>
      </c>
      <c r="J1323" s="58">
        <f>작성용!G1320</f>
        <v>771</v>
      </c>
      <c r="K1323" s="58" t="str">
        <f>작성용!H1320</f>
        <v>-</v>
      </c>
      <c r="L1323" s="58" t="str">
        <f>작성용!N1320</f>
        <v>연말</v>
      </c>
      <c r="M1323" s="57" t="str">
        <f>작성용!U1320</f>
        <v>2024.09.30</v>
      </c>
      <c r="N1323" s="57">
        <f>작성용!V1320</f>
        <v>45657</v>
      </c>
      <c r="O1323" s="57">
        <f>작성용!W1320</f>
        <v>45663</v>
      </c>
      <c r="P1323" s="57" t="str">
        <f>작성용!X1320</f>
        <v>-</v>
      </c>
      <c r="Q1323" s="58" t="str">
        <f>작성용!AD1320</f>
        <v>이진주</v>
      </c>
      <c r="R1323" s="60">
        <f>작성용!AE1320</f>
        <v>0</v>
      </c>
      <c r="S1323" s="58" t="str">
        <f>작성용!AF1320</f>
        <v>박예진</v>
      </c>
      <c r="T1323" s="61" t="str">
        <f>작성용!AG1320</f>
        <v>유재호</v>
      </c>
      <c r="U1323" s="61" t="str">
        <f>작성용!AH1320</f>
        <v>유재호</v>
      </c>
      <c r="V1323" s="56">
        <f>작성용!AA1320</f>
        <v>202411</v>
      </c>
      <c r="W1323" s="58" t="str">
        <f>작성용!AC1320</f>
        <v>[A]롯데그룹</v>
      </c>
      <c r="X1323" s="58" t="str">
        <f>작성용!O1320</f>
        <v>경영기획팀김현진</v>
      </c>
      <c r="Y1323" s="58" t="str">
        <f>작성용!P1320</f>
        <v xml:space="preserve">02-2051-1523  </v>
      </c>
      <c r="Z1323" s="58" t="str">
        <f>작성용!Q1320</f>
        <v>hj.kim43@lotte.net</v>
      </c>
      <c r="AA1323" s="56" t="str">
        <f>작성용!AJ1320</f>
        <v>-</v>
      </c>
      <c r="AB1323" s="56">
        <f>작성용!AB1320</f>
        <v>0</v>
      </c>
    </row>
    <row r="1324" spans="1:28" s="12" customFormat="1" ht="16.5" customHeight="1" x14ac:dyDescent="0.3">
      <c r="A1324" s="54">
        <f>작성용!AL1321</f>
        <v>1320</v>
      </c>
      <c r="B1324" s="55" t="str">
        <f>작성용!AI1321</f>
        <v>-</v>
      </c>
      <c r="C1324" s="56" t="str">
        <f>작성용!AK1321</f>
        <v>개별종목</v>
      </c>
      <c r="D1324" s="57">
        <f>작성용!T1321</f>
        <v>45600</v>
      </c>
      <c r="E1324" s="58" t="str">
        <f>작성용!B1321</f>
        <v>롯데벤처스(구,롯데액셀러레이터)</v>
      </c>
      <c r="F1324" s="58" t="str">
        <f>작성용!C1321</f>
        <v>재평가</v>
      </c>
      <c r="G1324" s="58" t="str">
        <f>작성용!D1321</f>
        <v>라이클</v>
      </c>
      <c r="H1324" s="59">
        <f>작성용!E1321</f>
        <v>1101114997693</v>
      </c>
      <c r="I1324" s="58" t="str">
        <f>작성용!F1321</f>
        <v>A07</v>
      </c>
      <c r="J1324" s="58">
        <f>작성용!G1321</f>
        <v>772</v>
      </c>
      <c r="K1324" s="58" t="str">
        <f>작성용!H1321</f>
        <v>-</v>
      </c>
      <c r="L1324" s="58" t="str">
        <f>작성용!N1321</f>
        <v>연말</v>
      </c>
      <c r="M1324" s="57" t="str">
        <f>작성용!U1321</f>
        <v>2024.09.30</v>
      </c>
      <c r="N1324" s="57">
        <f>작성용!V1321</f>
        <v>45657</v>
      </c>
      <c r="O1324" s="57">
        <f>작성용!W1321</f>
        <v>45663</v>
      </c>
      <c r="P1324" s="57" t="str">
        <f>작성용!X1321</f>
        <v>-</v>
      </c>
      <c r="Q1324" s="58" t="str">
        <f>작성용!AD1321</f>
        <v>이진주</v>
      </c>
      <c r="R1324" s="60">
        <f>작성용!AE1321</f>
        <v>0</v>
      </c>
      <c r="S1324" s="58" t="str">
        <f>작성용!AF1321</f>
        <v>박예진</v>
      </c>
      <c r="T1324" s="61" t="str">
        <f>작성용!AG1321</f>
        <v>유재호</v>
      </c>
      <c r="U1324" s="61" t="str">
        <f>작성용!AH1321</f>
        <v>유재호</v>
      </c>
      <c r="V1324" s="56">
        <f>작성용!AA1321</f>
        <v>202411</v>
      </c>
      <c r="W1324" s="58" t="str">
        <f>작성용!AC1321</f>
        <v>[A]롯데그룹</v>
      </c>
      <c r="X1324" s="58" t="str">
        <f>작성용!O1321</f>
        <v>경영기획팀김현진</v>
      </c>
      <c r="Y1324" s="58" t="str">
        <f>작성용!P1321</f>
        <v xml:space="preserve">02-2051-1523  </v>
      </c>
      <c r="Z1324" s="58" t="str">
        <f>작성용!Q1321</f>
        <v>hj.kim43@lotte.net</v>
      </c>
      <c r="AA1324" s="56" t="str">
        <f>작성용!AJ1321</f>
        <v>-</v>
      </c>
      <c r="AB1324" s="56">
        <f>작성용!AB1321</f>
        <v>0</v>
      </c>
    </row>
    <row r="1325" spans="1:28" s="12" customFormat="1" ht="16.5" customHeight="1" x14ac:dyDescent="0.3">
      <c r="A1325" s="54">
        <f>작성용!AL1322</f>
        <v>1321</v>
      </c>
      <c r="B1325" s="55" t="str">
        <f>작성용!AI1322</f>
        <v>-</v>
      </c>
      <c r="C1325" s="56" t="str">
        <f>작성용!AK1322</f>
        <v>개별종목</v>
      </c>
      <c r="D1325" s="57">
        <f>작성용!T1322</f>
        <v>45600</v>
      </c>
      <c r="E1325" s="58" t="str">
        <f>작성용!B1322</f>
        <v>롯데벤처스(구,롯데액셀러레이터)</v>
      </c>
      <c r="F1325" s="58" t="str">
        <f>작성용!C1322</f>
        <v>재평가</v>
      </c>
      <c r="G1325" s="58" t="str">
        <f>작성용!D1322</f>
        <v>수퍼빈</v>
      </c>
      <c r="H1325" s="59">
        <f>작성용!E1322</f>
        <v>1101115770139</v>
      </c>
      <c r="I1325" s="58" t="str">
        <f>작성용!F1322</f>
        <v>A07</v>
      </c>
      <c r="J1325" s="58">
        <f>작성용!G1322</f>
        <v>0</v>
      </c>
      <c r="K1325" s="58" t="str">
        <f>작성용!H1322</f>
        <v>-</v>
      </c>
      <c r="L1325" s="58" t="str">
        <f>작성용!N1322</f>
        <v>연말</v>
      </c>
      <c r="M1325" s="57" t="str">
        <f>작성용!U1322</f>
        <v>2024.09.30</v>
      </c>
      <c r="N1325" s="57">
        <f>작성용!V1322</f>
        <v>45657</v>
      </c>
      <c r="O1325" s="57">
        <f>작성용!W1322</f>
        <v>45663</v>
      </c>
      <c r="P1325" s="57" t="str">
        <f>작성용!X1322</f>
        <v>-</v>
      </c>
      <c r="Q1325" s="58" t="str">
        <f>작성용!AD1322</f>
        <v>김수현</v>
      </c>
      <c r="R1325" s="60">
        <f>작성용!AE1322</f>
        <v>1.3</v>
      </c>
      <c r="S1325" s="58" t="str">
        <f>작성용!AF1322</f>
        <v>김수현</v>
      </c>
      <c r="T1325" s="61" t="str">
        <f>작성용!AG1322</f>
        <v>유재호</v>
      </c>
      <c r="U1325" s="61" t="str">
        <f>작성용!AH1322</f>
        <v>유재호</v>
      </c>
      <c r="V1325" s="56">
        <f>작성용!AA1322</f>
        <v>202411</v>
      </c>
      <c r="W1325" s="58" t="str">
        <f>작성용!AC1322</f>
        <v>[A]롯데그룹</v>
      </c>
      <c r="X1325" s="58" t="str">
        <f>작성용!O1322</f>
        <v>경영기획팀김현진</v>
      </c>
      <c r="Y1325" s="58" t="str">
        <f>작성용!P1322</f>
        <v xml:space="preserve">02-2051-1523  </v>
      </c>
      <c r="Z1325" s="58" t="str">
        <f>작성용!Q1322</f>
        <v>hj.kim43@lotte.net</v>
      </c>
      <c r="AA1325" s="56" t="str">
        <f>작성용!AJ1322</f>
        <v>-</v>
      </c>
      <c r="AB1325" s="56">
        <f>작성용!AB1322</f>
        <v>0</v>
      </c>
    </row>
    <row r="1326" spans="1:28" s="12" customFormat="1" ht="16.5" customHeight="1" x14ac:dyDescent="0.3">
      <c r="A1326" s="54">
        <f>작성용!AL1323</f>
        <v>1322</v>
      </c>
      <c r="B1326" s="264" t="str">
        <f>작성용!AI1323</f>
        <v>-</v>
      </c>
      <c r="C1326" s="252" t="str">
        <f>작성용!AK1323</f>
        <v>개별종목</v>
      </c>
      <c r="D1326" s="265">
        <f>작성용!T1323</f>
        <v>45600</v>
      </c>
      <c r="E1326" s="253" t="str">
        <f>작성용!B1323</f>
        <v>롯데벤처스(구,롯데액셀러레이터)</v>
      </c>
      <c r="F1326" s="253" t="str">
        <f>작성용!C1323</f>
        <v>재평가</v>
      </c>
      <c r="G1326" s="253" t="str">
        <f>작성용!D1323</f>
        <v>에이앤폴리</v>
      </c>
      <c r="H1326" s="266">
        <f>작성용!E1323</f>
        <v>1717110130432</v>
      </c>
      <c r="I1326" s="253" t="str">
        <f>작성용!F1323</f>
        <v>A07</v>
      </c>
      <c r="J1326" s="253">
        <f>작성용!G1323</f>
        <v>0</v>
      </c>
      <c r="K1326" s="253" t="str">
        <f>작성용!H1323</f>
        <v>-</v>
      </c>
      <c r="L1326" s="253" t="str">
        <f>작성용!N1323</f>
        <v>연말</v>
      </c>
      <c r="M1326" s="265" t="str">
        <f>작성용!U1323</f>
        <v>2024.09.30</v>
      </c>
      <c r="N1326" s="265">
        <f>작성용!V1323</f>
        <v>45657</v>
      </c>
      <c r="O1326" s="265">
        <f>작성용!W1323</f>
        <v>45663</v>
      </c>
      <c r="P1326" s="265" t="str">
        <f>작성용!X1323</f>
        <v>-</v>
      </c>
      <c r="Q1326" s="274" t="str">
        <f>작성용!AD1323</f>
        <v>이진주</v>
      </c>
      <c r="R1326" s="267">
        <f>작성용!AE1323</f>
        <v>1</v>
      </c>
      <c r="S1326" s="253" t="str">
        <f>작성용!AF1323</f>
        <v>조현우</v>
      </c>
      <c r="T1326" s="268" t="str">
        <f>작성용!AG1323</f>
        <v>유재호</v>
      </c>
      <c r="U1326" s="268" t="str">
        <f>작성용!AH1323</f>
        <v>유재호</v>
      </c>
      <c r="V1326" s="252">
        <f>작성용!AA1323</f>
        <v>202411</v>
      </c>
      <c r="W1326" s="253" t="str">
        <f>작성용!AC1323</f>
        <v>[A]롯데그룹</v>
      </c>
      <c r="X1326" s="253" t="str">
        <f>작성용!O1323</f>
        <v>경영기획팀김현진</v>
      </c>
      <c r="Y1326" s="253" t="str">
        <f>작성용!P1323</f>
        <v xml:space="preserve">02-2051-1523  </v>
      </c>
      <c r="Z1326" s="253" t="str">
        <f>작성용!Q1323</f>
        <v>hj.kim43@lotte.net</v>
      </c>
      <c r="AA1326" s="252" t="str">
        <f>작성용!AJ1323</f>
        <v>-</v>
      </c>
      <c r="AB1326" s="252">
        <f>작성용!AB1323</f>
        <v>2</v>
      </c>
    </row>
    <row r="1327" spans="1:28" s="12" customFormat="1" ht="16.5" customHeight="1" x14ac:dyDescent="0.3">
      <c r="A1327" s="54">
        <f>작성용!AL1324</f>
        <v>1323</v>
      </c>
      <c r="B1327" s="264" t="str">
        <f>작성용!AI1324</f>
        <v>-</v>
      </c>
      <c r="C1327" s="252" t="str">
        <f>작성용!AK1324</f>
        <v>개별종목</v>
      </c>
      <c r="D1327" s="265">
        <f>작성용!T1324</f>
        <v>45600</v>
      </c>
      <c r="E1327" s="253" t="str">
        <f>작성용!B1324</f>
        <v>롯데벤처스(구,롯데액셀러레이터)</v>
      </c>
      <c r="F1327" s="253" t="str">
        <f>작성용!C1324</f>
        <v>재평가</v>
      </c>
      <c r="G1327" s="253" t="str">
        <f>작성용!D1324</f>
        <v>에이앤폴리</v>
      </c>
      <c r="H1327" s="266">
        <f>작성용!E1324</f>
        <v>1717110130432</v>
      </c>
      <c r="I1327" s="253" t="str">
        <f>작성용!F1324</f>
        <v>A07</v>
      </c>
      <c r="J1327" s="253">
        <f>작성용!G1324</f>
        <v>1</v>
      </c>
      <c r="K1327" s="253" t="str">
        <f>작성용!H1324</f>
        <v>-</v>
      </c>
      <c r="L1327" s="253" t="str">
        <f>작성용!N1324</f>
        <v>연말</v>
      </c>
      <c r="M1327" s="265" t="str">
        <f>작성용!U1324</f>
        <v>2024.09.30</v>
      </c>
      <c r="N1327" s="265">
        <f>작성용!V1324</f>
        <v>45657</v>
      </c>
      <c r="O1327" s="265">
        <f>작성용!W1324</f>
        <v>45663</v>
      </c>
      <c r="P1327" s="265" t="str">
        <f>작성용!X1324</f>
        <v>-</v>
      </c>
      <c r="Q1327" s="274" t="str">
        <f>작성용!AD1324</f>
        <v>이진주</v>
      </c>
      <c r="R1327" s="267">
        <f>작성용!AE1324</f>
        <v>0</v>
      </c>
      <c r="S1327" s="253" t="str">
        <f>작성용!AF1324</f>
        <v>조현우</v>
      </c>
      <c r="T1327" s="268" t="str">
        <f>작성용!AG1324</f>
        <v>유재호</v>
      </c>
      <c r="U1327" s="268" t="str">
        <f>작성용!AH1324</f>
        <v>유재호</v>
      </c>
      <c r="V1327" s="252">
        <f>작성용!AA1324</f>
        <v>202411</v>
      </c>
      <c r="W1327" s="253" t="str">
        <f>작성용!AC1324</f>
        <v>[A]롯데그룹</v>
      </c>
      <c r="X1327" s="253" t="str">
        <f>작성용!O1324</f>
        <v>경영기획팀김현진</v>
      </c>
      <c r="Y1327" s="253" t="str">
        <f>작성용!P1324</f>
        <v xml:space="preserve">02-2051-1523  </v>
      </c>
      <c r="Z1327" s="253" t="str">
        <f>작성용!Q1324</f>
        <v>hj.kim43@lotte.net</v>
      </c>
      <c r="AA1327" s="252" t="str">
        <f>작성용!AJ1324</f>
        <v>-</v>
      </c>
      <c r="AB1327" s="252">
        <f>작성용!AB1324</f>
        <v>2</v>
      </c>
    </row>
    <row r="1328" spans="1:28" s="12" customFormat="1" ht="16.5" customHeight="1" x14ac:dyDescent="0.3">
      <c r="A1328" s="54">
        <f>작성용!AL1325</f>
        <v>1324</v>
      </c>
      <c r="B1328" s="55" t="str">
        <f>작성용!AI1325</f>
        <v>-</v>
      </c>
      <c r="C1328" s="56" t="str">
        <f>작성용!AK1325</f>
        <v>개별종목</v>
      </c>
      <c r="D1328" s="57">
        <f>작성용!T1325</f>
        <v>45600</v>
      </c>
      <c r="E1328" s="58" t="str">
        <f>작성용!B1325</f>
        <v>롯데벤처스(구,롯데액셀러레이터)</v>
      </c>
      <c r="F1328" s="58" t="str">
        <f>작성용!C1325</f>
        <v>재평가</v>
      </c>
      <c r="G1328" s="58" t="str">
        <f>작성용!D1325</f>
        <v>니바코퍼레이션</v>
      </c>
      <c r="H1328" s="59">
        <f>작성용!E1325</f>
        <v>1601110535009</v>
      </c>
      <c r="I1328" s="58" t="str">
        <f>작성용!F1325</f>
        <v>A07</v>
      </c>
      <c r="J1328" s="58">
        <f>작성용!G1325</f>
        <v>0</v>
      </c>
      <c r="K1328" s="58" t="str">
        <f>작성용!H1325</f>
        <v>-</v>
      </c>
      <c r="L1328" s="58" t="str">
        <f>작성용!N1325</f>
        <v>연말</v>
      </c>
      <c r="M1328" s="57" t="str">
        <f>작성용!U1325</f>
        <v>2024.09.30</v>
      </c>
      <c r="N1328" s="57">
        <f>작성용!V1325</f>
        <v>45657</v>
      </c>
      <c r="O1328" s="57">
        <f>작성용!W1325</f>
        <v>45663</v>
      </c>
      <c r="P1328" s="57" t="str">
        <f>작성용!X1325</f>
        <v>-</v>
      </c>
      <c r="Q1328" s="58" t="str">
        <f>작성용!AD1325</f>
        <v>유재호</v>
      </c>
      <c r="R1328" s="60">
        <f>작성용!AE1325</f>
        <v>1</v>
      </c>
      <c r="S1328" s="58" t="str">
        <f>작성용!AF1325</f>
        <v>유재호</v>
      </c>
      <c r="T1328" s="61" t="str">
        <f>작성용!AG1325</f>
        <v>유재호</v>
      </c>
      <c r="U1328" s="61" t="str">
        <f>작성용!AH1325</f>
        <v>유재호</v>
      </c>
      <c r="V1328" s="56">
        <f>작성용!AA1325</f>
        <v>202411</v>
      </c>
      <c r="W1328" s="58" t="str">
        <f>작성용!AC1325</f>
        <v>[A]롯데그룹</v>
      </c>
      <c r="X1328" s="58" t="str">
        <f>작성용!O1325</f>
        <v>경영기획팀김현진</v>
      </c>
      <c r="Y1328" s="58" t="str">
        <f>작성용!P1325</f>
        <v xml:space="preserve">02-2051-1523  </v>
      </c>
      <c r="Z1328" s="58" t="str">
        <f>작성용!Q1325</f>
        <v>hj.kim43@lotte.net</v>
      </c>
      <c r="AA1328" s="56" t="str">
        <f>작성용!AJ1325</f>
        <v>-</v>
      </c>
      <c r="AB1328" s="56">
        <f>작성용!AB1325</f>
        <v>0</v>
      </c>
    </row>
    <row r="1329" spans="1:28" s="12" customFormat="1" ht="16.5" customHeight="1" x14ac:dyDescent="0.3">
      <c r="A1329" s="54">
        <f>작성용!AL1326</f>
        <v>1325</v>
      </c>
      <c r="B1329" s="55" t="str">
        <f>작성용!AI1326</f>
        <v>-</v>
      </c>
      <c r="C1329" s="56" t="str">
        <f>작성용!AK1326</f>
        <v>개별종목</v>
      </c>
      <c r="D1329" s="57">
        <f>작성용!T1326</f>
        <v>45600</v>
      </c>
      <c r="E1329" s="58" t="str">
        <f>작성용!B1326</f>
        <v>롯데벤처스(구,롯데액셀러레이터)</v>
      </c>
      <c r="F1329" s="58" t="str">
        <f>작성용!C1326</f>
        <v>재평가</v>
      </c>
      <c r="G1329" s="58" t="str">
        <f>작성용!D1326</f>
        <v>핀카</v>
      </c>
      <c r="H1329" s="59">
        <f>작성용!E1326</f>
        <v>1101115521764</v>
      </c>
      <c r="I1329" s="58" t="str">
        <f>작성용!F1326</f>
        <v>A07</v>
      </c>
      <c r="J1329" s="58">
        <f>작성용!G1326</f>
        <v>0</v>
      </c>
      <c r="K1329" s="58" t="str">
        <f>작성용!H1326</f>
        <v>-</v>
      </c>
      <c r="L1329" s="58" t="str">
        <f>작성용!N1326</f>
        <v>연말</v>
      </c>
      <c r="M1329" s="57" t="str">
        <f>작성용!U1326</f>
        <v>2024.09.30</v>
      </c>
      <c r="N1329" s="57">
        <f>작성용!V1326</f>
        <v>45657</v>
      </c>
      <c r="O1329" s="57">
        <f>작성용!W1326</f>
        <v>45663</v>
      </c>
      <c r="P1329" s="57" t="str">
        <f>작성용!X1326</f>
        <v>-</v>
      </c>
      <c r="Q1329" s="58" t="str">
        <f>작성용!AD1326</f>
        <v>채동우</v>
      </c>
      <c r="R1329" s="60">
        <f>작성용!AE1326</f>
        <v>1</v>
      </c>
      <c r="S1329" s="58" t="str">
        <f>작성용!AF1326</f>
        <v>박재민</v>
      </c>
      <c r="T1329" s="61" t="str">
        <f>작성용!AG1326</f>
        <v>유재호</v>
      </c>
      <c r="U1329" s="61" t="str">
        <f>작성용!AH1326</f>
        <v>유재호</v>
      </c>
      <c r="V1329" s="56">
        <f>작성용!AA1326</f>
        <v>202411</v>
      </c>
      <c r="W1329" s="58" t="str">
        <f>작성용!AC1326</f>
        <v>[A]롯데그룹</v>
      </c>
      <c r="X1329" s="58" t="str">
        <f>작성용!O1326</f>
        <v>경영기획팀김현진</v>
      </c>
      <c r="Y1329" s="58" t="str">
        <f>작성용!P1326</f>
        <v xml:space="preserve">02-2051-1523  </v>
      </c>
      <c r="Z1329" s="58" t="str">
        <f>작성용!Q1326</f>
        <v>hj.kim43@lotte.net</v>
      </c>
      <c r="AA1329" s="56" t="str">
        <f>작성용!AJ1326</f>
        <v>-</v>
      </c>
      <c r="AB1329" s="56">
        <f>작성용!AB1326</f>
        <v>0</v>
      </c>
    </row>
    <row r="1330" spans="1:28" s="12" customFormat="1" ht="16.5" customHeight="1" x14ac:dyDescent="0.3">
      <c r="A1330" s="54">
        <f>작성용!AL1327</f>
        <v>1326</v>
      </c>
      <c r="B1330" s="55" t="str">
        <f>작성용!AI1327</f>
        <v>-</v>
      </c>
      <c r="C1330" s="56" t="str">
        <f>작성용!AK1327</f>
        <v>개별종목</v>
      </c>
      <c r="D1330" s="57">
        <f>작성용!T1327</f>
        <v>45600</v>
      </c>
      <c r="E1330" s="58" t="str">
        <f>작성용!B1327</f>
        <v>롯데벤처스(구,롯데액셀러레이터)</v>
      </c>
      <c r="F1330" s="58" t="str">
        <f>작성용!C1327</f>
        <v>재평가</v>
      </c>
      <c r="G1330" s="58" t="str">
        <f>작성용!D1327</f>
        <v>핀카</v>
      </c>
      <c r="H1330" s="59">
        <f>작성용!E1327</f>
        <v>1101115521764</v>
      </c>
      <c r="I1330" s="58" t="str">
        <f>작성용!F1327</f>
        <v>A07</v>
      </c>
      <c r="J1330" s="58">
        <f>작성용!G1327</f>
        <v>1</v>
      </c>
      <c r="K1330" s="58" t="str">
        <f>작성용!H1327</f>
        <v>-</v>
      </c>
      <c r="L1330" s="58" t="str">
        <f>작성용!N1327</f>
        <v>연말</v>
      </c>
      <c r="M1330" s="57" t="str">
        <f>작성용!U1327</f>
        <v>2024.09.30</v>
      </c>
      <c r="N1330" s="57">
        <f>작성용!V1327</f>
        <v>45657</v>
      </c>
      <c r="O1330" s="57">
        <f>작성용!W1327</f>
        <v>45663</v>
      </c>
      <c r="P1330" s="57" t="str">
        <f>작성용!X1327</f>
        <v>-</v>
      </c>
      <c r="Q1330" s="58" t="str">
        <f>작성용!AD1327</f>
        <v>채동우</v>
      </c>
      <c r="R1330" s="60">
        <f>작성용!AE1327</f>
        <v>0</v>
      </c>
      <c r="S1330" s="58" t="str">
        <f>작성용!AF1327</f>
        <v>박재민</v>
      </c>
      <c r="T1330" s="61" t="str">
        <f>작성용!AG1327</f>
        <v>유재호</v>
      </c>
      <c r="U1330" s="61" t="str">
        <f>작성용!AH1327</f>
        <v>유재호</v>
      </c>
      <c r="V1330" s="56">
        <f>작성용!AA1327</f>
        <v>202411</v>
      </c>
      <c r="W1330" s="58" t="str">
        <f>작성용!AC1327</f>
        <v>[A]롯데그룹</v>
      </c>
      <c r="X1330" s="58" t="str">
        <f>작성용!O1327</f>
        <v>경영기획팀김현진</v>
      </c>
      <c r="Y1330" s="58" t="str">
        <f>작성용!P1327</f>
        <v xml:space="preserve">02-2051-1523  </v>
      </c>
      <c r="Z1330" s="58" t="str">
        <f>작성용!Q1327</f>
        <v>hj.kim43@lotte.net</v>
      </c>
      <c r="AA1330" s="56" t="str">
        <f>작성용!AJ1327</f>
        <v>-</v>
      </c>
      <c r="AB1330" s="56">
        <f>작성용!AB1327</f>
        <v>0</v>
      </c>
    </row>
    <row r="1331" spans="1:28" s="12" customFormat="1" ht="16.5" customHeight="1" x14ac:dyDescent="0.3">
      <c r="A1331" s="54">
        <f>작성용!AL1328</f>
        <v>1327</v>
      </c>
      <c r="B1331" s="55" t="str">
        <f>작성용!AI1328</f>
        <v>-</v>
      </c>
      <c r="C1331" s="56" t="str">
        <f>작성용!AK1328</f>
        <v>개별종목</v>
      </c>
      <c r="D1331" s="57">
        <f>작성용!T1328</f>
        <v>45600</v>
      </c>
      <c r="E1331" s="58" t="str">
        <f>작성용!B1328</f>
        <v>롯데벤처스(구,롯데액셀러레이터)</v>
      </c>
      <c r="F1331" s="58" t="str">
        <f>작성용!C1328</f>
        <v>재평가</v>
      </c>
      <c r="G1331" s="58" t="str">
        <f>작성용!D1328</f>
        <v>케이비엘러먼트</v>
      </c>
      <c r="H1331" s="59">
        <f>작성용!E1328</f>
        <v>1358110299678</v>
      </c>
      <c r="I1331" s="58" t="str">
        <f>작성용!F1328</f>
        <v>A07</v>
      </c>
      <c r="J1331" s="58">
        <f>작성용!G1328</f>
        <v>0</v>
      </c>
      <c r="K1331" s="58" t="str">
        <f>작성용!H1328</f>
        <v>-</v>
      </c>
      <c r="L1331" s="58" t="str">
        <f>작성용!N1328</f>
        <v>연말</v>
      </c>
      <c r="M1331" s="57" t="str">
        <f>작성용!U1328</f>
        <v>2024.09.30</v>
      </c>
      <c r="N1331" s="57">
        <f>작성용!V1328</f>
        <v>45657</v>
      </c>
      <c r="O1331" s="57">
        <f>작성용!W1328</f>
        <v>45663</v>
      </c>
      <c r="P1331" s="57" t="str">
        <f>작성용!X1328</f>
        <v>-</v>
      </c>
      <c r="Q1331" s="58" t="str">
        <f>작성용!AD1328</f>
        <v>백형진</v>
      </c>
      <c r="R1331" s="60">
        <f>작성용!AE1328</f>
        <v>1</v>
      </c>
      <c r="S1331" s="58" t="str">
        <f>작성용!AF1328</f>
        <v>백형진</v>
      </c>
      <c r="T1331" s="61" t="str">
        <f>작성용!AG1328</f>
        <v>유재호</v>
      </c>
      <c r="U1331" s="61" t="str">
        <f>작성용!AH1328</f>
        <v>유재호</v>
      </c>
      <c r="V1331" s="56">
        <f>작성용!AA1328</f>
        <v>202411</v>
      </c>
      <c r="W1331" s="58" t="str">
        <f>작성용!AC1328</f>
        <v>[A]롯데그룹</v>
      </c>
      <c r="X1331" s="58" t="str">
        <f>작성용!O1328</f>
        <v>경영기획팀김현진</v>
      </c>
      <c r="Y1331" s="58" t="str">
        <f>작성용!P1328</f>
        <v xml:space="preserve">02-2051-1523  </v>
      </c>
      <c r="Z1331" s="58" t="str">
        <f>작성용!Q1328</f>
        <v>hj.kim43@lotte.net</v>
      </c>
      <c r="AA1331" s="56" t="str">
        <f>작성용!AJ1328</f>
        <v>-</v>
      </c>
      <c r="AB1331" s="56">
        <f>작성용!AB1328</f>
        <v>0</v>
      </c>
    </row>
    <row r="1332" spans="1:28" s="12" customFormat="1" ht="16.5" customHeight="1" x14ac:dyDescent="0.3">
      <c r="A1332" s="54">
        <f>작성용!AL1329</f>
        <v>1328</v>
      </c>
      <c r="B1332" s="55" t="str">
        <f>작성용!AI1329</f>
        <v>-</v>
      </c>
      <c r="C1332" s="56" t="str">
        <f>작성용!AK1329</f>
        <v>개별종목</v>
      </c>
      <c r="D1332" s="57">
        <f>작성용!T1329</f>
        <v>45600</v>
      </c>
      <c r="E1332" s="58" t="str">
        <f>작성용!B1329</f>
        <v>롯데벤처스(구,롯데액셀러레이터)</v>
      </c>
      <c r="F1332" s="58" t="str">
        <f>작성용!C1329</f>
        <v>재평가</v>
      </c>
      <c r="G1332" s="58" t="str">
        <f>작성용!D1329</f>
        <v>생활연구소</v>
      </c>
      <c r="H1332" s="59">
        <f>작성용!E1329</f>
        <v>1101116254041</v>
      </c>
      <c r="I1332" s="58" t="str">
        <f>작성용!F1329</f>
        <v>A07</v>
      </c>
      <c r="J1332" s="58">
        <f>작성용!G1329</f>
        <v>0</v>
      </c>
      <c r="K1332" s="58" t="str">
        <f>작성용!H1329</f>
        <v>-</v>
      </c>
      <c r="L1332" s="58" t="str">
        <f>작성용!N1329</f>
        <v>연말</v>
      </c>
      <c r="M1332" s="57" t="str">
        <f>작성용!U1329</f>
        <v>2024.09.30</v>
      </c>
      <c r="N1332" s="57">
        <f>작성용!V1329</f>
        <v>45657</v>
      </c>
      <c r="O1332" s="57">
        <f>작성용!W1329</f>
        <v>45663</v>
      </c>
      <c r="P1332" s="57" t="str">
        <f>작성용!X1329</f>
        <v>-</v>
      </c>
      <c r="Q1332" s="58" t="str">
        <f>작성용!AD1329</f>
        <v>서경덕</v>
      </c>
      <c r="R1332" s="60">
        <f>작성용!AE1329</f>
        <v>1</v>
      </c>
      <c r="S1332" s="58" t="str">
        <f>작성용!AF1329</f>
        <v>서경덕</v>
      </c>
      <c r="T1332" s="61" t="str">
        <f>작성용!AG1329</f>
        <v>유재호</v>
      </c>
      <c r="U1332" s="61" t="str">
        <f>작성용!AH1329</f>
        <v>유재호</v>
      </c>
      <c r="V1332" s="56">
        <f>작성용!AA1329</f>
        <v>202411</v>
      </c>
      <c r="W1332" s="58" t="str">
        <f>작성용!AC1329</f>
        <v>[A]롯데그룹</v>
      </c>
      <c r="X1332" s="58" t="str">
        <f>작성용!O1329</f>
        <v>경영기획팀김현진</v>
      </c>
      <c r="Y1332" s="58" t="str">
        <f>작성용!P1329</f>
        <v xml:space="preserve">02-2051-1523  </v>
      </c>
      <c r="Z1332" s="58" t="str">
        <f>작성용!Q1329</f>
        <v>hj.kim43@lotte.net</v>
      </c>
      <c r="AA1332" s="56" t="str">
        <f>작성용!AJ1329</f>
        <v>-</v>
      </c>
      <c r="AB1332" s="56">
        <f>작성용!AB1329</f>
        <v>0</v>
      </c>
    </row>
    <row r="1333" spans="1:28" s="12" customFormat="1" ht="16.5" customHeight="1" x14ac:dyDescent="0.3">
      <c r="A1333" s="54">
        <f>작성용!AL1330</f>
        <v>1329</v>
      </c>
      <c r="B1333" s="55" t="str">
        <f>작성용!AI1330</f>
        <v>-</v>
      </c>
      <c r="C1333" s="56" t="str">
        <f>작성용!AK1330</f>
        <v>개별종목</v>
      </c>
      <c r="D1333" s="57">
        <f>작성용!T1330</f>
        <v>45600</v>
      </c>
      <c r="E1333" s="58" t="str">
        <f>작성용!B1330</f>
        <v>롯데벤처스(구,롯데액셀러레이터)</v>
      </c>
      <c r="F1333" s="58" t="str">
        <f>작성용!C1330</f>
        <v>재평가</v>
      </c>
      <c r="G1333" s="58" t="str">
        <f>작성용!D1330</f>
        <v>프록시헬스케어</v>
      </c>
      <c r="H1333" s="59">
        <f>작성용!E1330</f>
        <v>1101117221833</v>
      </c>
      <c r="I1333" s="58" t="str">
        <f>작성용!F1330</f>
        <v>A05</v>
      </c>
      <c r="J1333" s="58">
        <f>작성용!G1330</f>
        <v>0</v>
      </c>
      <c r="K1333" s="58" t="str">
        <f>작성용!H1330</f>
        <v>-</v>
      </c>
      <c r="L1333" s="58" t="str">
        <f>작성용!N1330</f>
        <v>연말</v>
      </c>
      <c r="M1333" s="57" t="str">
        <f>작성용!U1330</f>
        <v>2024.09.30</v>
      </c>
      <c r="N1333" s="57">
        <f>작성용!V1330</f>
        <v>45657</v>
      </c>
      <c r="O1333" s="57">
        <f>작성용!W1330</f>
        <v>45663</v>
      </c>
      <c r="P1333" s="57" t="str">
        <f>작성용!X1330</f>
        <v>-</v>
      </c>
      <c r="Q1333" s="58" t="str">
        <f>작성용!AD1330</f>
        <v>김수현</v>
      </c>
      <c r="R1333" s="60">
        <f>작성용!AE1330</f>
        <v>1</v>
      </c>
      <c r="S1333" s="58" t="str">
        <f>작성용!AF1330</f>
        <v>김수현</v>
      </c>
      <c r="T1333" s="61" t="str">
        <f>작성용!AG1330</f>
        <v>유재호</v>
      </c>
      <c r="U1333" s="61" t="str">
        <f>작성용!AH1330</f>
        <v>유재호</v>
      </c>
      <c r="V1333" s="56">
        <f>작성용!AA1330</f>
        <v>202411</v>
      </c>
      <c r="W1333" s="58" t="str">
        <f>작성용!AC1330</f>
        <v>[A]롯데그룹</v>
      </c>
      <c r="X1333" s="58" t="str">
        <f>작성용!O1330</f>
        <v>경영기획팀김현진</v>
      </c>
      <c r="Y1333" s="58" t="str">
        <f>작성용!P1330</f>
        <v xml:space="preserve">02-2051-1523  </v>
      </c>
      <c r="Z1333" s="58" t="str">
        <f>작성용!Q1330</f>
        <v>hj.kim43@lotte.net</v>
      </c>
      <c r="AA1333" s="56" t="str">
        <f>작성용!AJ1330</f>
        <v>-</v>
      </c>
      <c r="AB1333" s="56">
        <f>작성용!AB1330</f>
        <v>0</v>
      </c>
    </row>
    <row r="1334" spans="1:28" s="12" customFormat="1" ht="16.5" customHeight="1" x14ac:dyDescent="0.3">
      <c r="A1334" s="54">
        <f>작성용!AL1331</f>
        <v>1330</v>
      </c>
      <c r="B1334" s="55" t="str">
        <f>작성용!AI1331</f>
        <v>-</v>
      </c>
      <c r="C1334" s="56" t="str">
        <f>작성용!AK1331</f>
        <v>개별종목</v>
      </c>
      <c r="D1334" s="57">
        <f>작성용!T1331</f>
        <v>45600</v>
      </c>
      <c r="E1334" s="58" t="str">
        <f>작성용!B1331</f>
        <v>롯데벤처스(구,롯데액셀러레이터)</v>
      </c>
      <c r="F1334" s="58" t="str">
        <f>작성용!C1331</f>
        <v>신규</v>
      </c>
      <c r="G1334" s="58" t="str">
        <f>작성용!D1331</f>
        <v>Shark Market</v>
      </c>
      <c r="H1334" s="59" t="str">
        <f>작성용!E1331</f>
        <v>KBP2024110023</v>
      </c>
      <c r="I1334" s="58" t="str">
        <f>작성용!F1331</f>
        <v>A05</v>
      </c>
      <c r="J1334" s="58">
        <f>작성용!G1331</f>
        <v>77</v>
      </c>
      <c r="K1334" s="58" t="str">
        <f>작성용!H1331</f>
        <v>-</v>
      </c>
      <c r="L1334" s="58" t="str">
        <f>작성용!N1331</f>
        <v>연말</v>
      </c>
      <c r="M1334" s="57" t="str">
        <f>작성용!U1331</f>
        <v>2024.09.30</v>
      </c>
      <c r="N1334" s="57">
        <f>작성용!V1331</f>
        <v>45657</v>
      </c>
      <c r="O1334" s="57">
        <f>작성용!W1331</f>
        <v>45663</v>
      </c>
      <c r="P1334" s="57" t="str">
        <f>작성용!X1331</f>
        <v>-</v>
      </c>
      <c r="Q1334" s="58" t="str">
        <f>작성용!AD1331</f>
        <v>서경덕</v>
      </c>
      <c r="R1334" s="60">
        <f>작성용!AE1331</f>
        <v>1</v>
      </c>
      <c r="S1334" s="58" t="str">
        <f>작성용!AF1331</f>
        <v>신규</v>
      </c>
      <c r="T1334" s="61" t="str">
        <f>작성용!AG1331</f>
        <v>유재호</v>
      </c>
      <c r="U1334" s="61" t="str">
        <f>작성용!AH1331</f>
        <v>유재호</v>
      </c>
      <c r="V1334" s="56">
        <f>작성용!AA1331</f>
        <v>202411</v>
      </c>
      <c r="W1334" s="58" t="str">
        <f>작성용!AC1331</f>
        <v>[A]롯데그룹</v>
      </c>
      <c r="X1334" s="58" t="str">
        <f>작성용!O1331</f>
        <v>경영기획팀김현진</v>
      </c>
      <c r="Y1334" s="58" t="str">
        <f>작성용!P1331</f>
        <v xml:space="preserve">02-2051-1523  </v>
      </c>
      <c r="Z1334" s="58" t="str">
        <f>작성용!Q1331</f>
        <v>hj.kim43@lotte.net</v>
      </c>
      <c r="AA1334" s="56" t="str">
        <f>작성용!AJ1331</f>
        <v>-</v>
      </c>
      <c r="AB1334" s="56">
        <f>작성용!AB1331</f>
        <v>0</v>
      </c>
    </row>
    <row r="1335" spans="1:28" s="12" customFormat="1" ht="16.5" customHeight="1" x14ac:dyDescent="0.3">
      <c r="A1335" s="54">
        <f>작성용!AL1332</f>
        <v>1331</v>
      </c>
      <c r="B1335" s="55" t="str">
        <f>작성용!AI1332</f>
        <v>-</v>
      </c>
      <c r="C1335" s="56" t="str">
        <f>작성용!AK1332</f>
        <v>개별종목</v>
      </c>
      <c r="D1335" s="57">
        <f>작성용!T1332</f>
        <v>45600</v>
      </c>
      <c r="E1335" s="58" t="str">
        <f>작성용!B1332</f>
        <v>롯데벤처스(구,롯데액셀러레이터)</v>
      </c>
      <c r="F1335" s="58" t="str">
        <f>작성용!C1332</f>
        <v>재평가</v>
      </c>
      <c r="G1335" s="58" t="str">
        <f>작성용!D1332</f>
        <v>슈퍼플레이</v>
      </c>
      <c r="H1335" s="59">
        <f>작성용!E1332</f>
        <v>1101116372421</v>
      </c>
      <c r="I1335" s="58" t="str">
        <f>작성용!F1332</f>
        <v>A07</v>
      </c>
      <c r="J1335" s="58">
        <f>작성용!G1332</f>
        <v>0</v>
      </c>
      <c r="K1335" s="58" t="str">
        <f>작성용!H1332</f>
        <v>-</v>
      </c>
      <c r="L1335" s="58" t="str">
        <f>작성용!N1332</f>
        <v>연말</v>
      </c>
      <c r="M1335" s="57" t="str">
        <f>작성용!U1332</f>
        <v>2024.09.30</v>
      </c>
      <c r="N1335" s="57">
        <f>작성용!V1332</f>
        <v>45657</v>
      </c>
      <c r="O1335" s="57">
        <f>작성용!W1332</f>
        <v>45663</v>
      </c>
      <c r="P1335" s="57" t="str">
        <f>작성용!X1332</f>
        <v>-</v>
      </c>
      <c r="Q1335" s="58" t="str">
        <f>작성용!AD1332</f>
        <v>정재형</v>
      </c>
      <c r="R1335" s="60">
        <f>작성용!AE1332</f>
        <v>1</v>
      </c>
      <c r="S1335" s="58" t="str">
        <f>작성용!AF1332</f>
        <v>박재민</v>
      </c>
      <c r="T1335" s="61" t="str">
        <f>작성용!AG1332</f>
        <v>유재호</v>
      </c>
      <c r="U1335" s="61" t="str">
        <f>작성용!AH1332</f>
        <v>유재호</v>
      </c>
      <c r="V1335" s="56">
        <f>작성용!AA1332</f>
        <v>202411</v>
      </c>
      <c r="W1335" s="58" t="str">
        <f>작성용!AC1332</f>
        <v>[A]롯데그룹</v>
      </c>
      <c r="X1335" s="58" t="str">
        <f>작성용!O1332</f>
        <v>경영기획팀김현진</v>
      </c>
      <c r="Y1335" s="58" t="str">
        <f>작성용!P1332</f>
        <v xml:space="preserve">02-2051-1523  </v>
      </c>
      <c r="Z1335" s="58" t="str">
        <f>작성용!Q1332</f>
        <v>hj.kim43@lotte.net</v>
      </c>
      <c r="AA1335" s="56" t="str">
        <f>작성용!AJ1332</f>
        <v>-</v>
      </c>
      <c r="AB1335" s="56">
        <f>작성용!AB1332</f>
        <v>0</v>
      </c>
    </row>
    <row r="1336" spans="1:28" s="12" customFormat="1" ht="16.5" customHeight="1" x14ac:dyDescent="0.3">
      <c r="A1336" s="54">
        <f>작성용!AL1333</f>
        <v>1332</v>
      </c>
      <c r="B1336" s="55" t="str">
        <f>작성용!AI1333</f>
        <v>-</v>
      </c>
      <c r="C1336" s="56" t="str">
        <f>작성용!AK1333</f>
        <v>개별종목</v>
      </c>
      <c r="D1336" s="57">
        <f>작성용!T1333</f>
        <v>45600</v>
      </c>
      <c r="E1336" s="58" t="str">
        <f>작성용!B1333</f>
        <v>롯데벤처스(구,롯데액셀러레이터)</v>
      </c>
      <c r="F1336" s="58" t="str">
        <f>작성용!C1333</f>
        <v>신규</v>
      </c>
      <c r="G1336" s="58" t="str">
        <f>작성용!D1333</f>
        <v>리콘랩스</v>
      </c>
      <c r="H1336" s="59">
        <f>작성용!E1333</f>
        <v>1101117288031</v>
      </c>
      <c r="I1336" s="58" t="str">
        <f>작성용!F1333</f>
        <v>A05</v>
      </c>
      <c r="J1336" s="58">
        <f>작성용!G1333</f>
        <v>77</v>
      </c>
      <c r="K1336" s="58" t="str">
        <f>작성용!H1333</f>
        <v>-</v>
      </c>
      <c r="L1336" s="58" t="str">
        <f>작성용!N1333</f>
        <v>연말</v>
      </c>
      <c r="M1336" s="57" t="str">
        <f>작성용!U1333</f>
        <v>2024.09.30</v>
      </c>
      <c r="N1336" s="57">
        <f>작성용!V1333</f>
        <v>45657</v>
      </c>
      <c r="O1336" s="57">
        <f>작성용!W1333</f>
        <v>45663</v>
      </c>
      <c r="P1336" s="57" t="str">
        <f>작성용!X1333</f>
        <v>-</v>
      </c>
      <c r="Q1336" s="58" t="str">
        <f>작성용!AD1333</f>
        <v>신원준</v>
      </c>
      <c r="R1336" s="60">
        <f>작성용!AE1333</f>
        <v>1</v>
      </c>
      <c r="S1336" s="58" t="str">
        <f>작성용!AF1333</f>
        <v>윤현빈</v>
      </c>
      <c r="T1336" s="61" t="str">
        <f>작성용!AG1333</f>
        <v>유재호</v>
      </c>
      <c r="U1336" s="61" t="str">
        <f>작성용!AH1333</f>
        <v>유재호</v>
      </c>
      <c r="V1336" s="56">
        <f>작성용!AA1333</f>
        <v>202411</v>
      </c>
      <c r="W1336" s="58" t="str">
        <f>작성용!AC1333</f>
        <v>[A]롯데그룹</v>
      </c>
      <c r="X1336" s="58" t="str">
        <f>작성용!O1333</f>
        <v>경영기획팀김현진</v>
      </c>
      <c r="Y1336" s="58" t="str">
        <f>작성용!P1333</f>
        <v xml:space="preserve">02-2051-1523  </v>
      </c>
      <c r="Z1336" s="58" t="str">
        <f>작성용!Q1333</f>
        <v>hj.kim43@lotte.net</v>
      </c>
      <c r="AA1336" s="56" t="str">
        <f>작성용!AJ1333</f>
        <v>-</v>
      </c>
      <c r="AB1336" s="56">
        <f>작성용!AB1333</f>
        <v>0</v>
      </c>
    </row>
    <row r="1337" spans="1:28" s="12" customFormat="1" ht="16.5" customHeight="1" x14ac:dyDescent="0.3">
      <c r="A1337" s="54">
        <f>작성용!AL1334</f>
        <v>1333</v>
      </c>
      <c r="B1337" s="55" t="str">
        <f>작성용!AI1334</f>
        <v>-</v>
      </c>
      <c r="C1337" s="56" t="str">
        <f>작성용!AK1334</f>
        <v>개별종목</v>
      </c>
      <c r="D1337" s="57">
        <f>작성용!T1334</f>
        <v>45600</v>
      </c>
      <c r="E1337" s="58" t="str">
        <f>작성용!B1334</f>
        <v>롯데벤처스(구,롯데액셀러레이터)</v>
      </c>
      <c r="F1337" s="58" t="str">
        <f>작성용!C1334</f>
        <v>신규</v>
      </c>
      <c r="G1337" s="58" t="str">
        <f>작성용!D1334</f>
        <v>리콘랩스</v>
      </c>
      <c r="H1337" s="59">
        <f>작성용!E1334</f>
        <v>1101117288031</v>
      </c>
      <c r="I1337" s="58" t="str">
        <f>작성용!F1334</f>
        <v>A07</v>
      </c>
      <c r="J1337" s="58">
        <f>작성용!G1334</f>
        <v>77</v>
      </c>
      <c r="K1337" s="58" t="str">
        <f>작성용!H1334</f>
        <v>-</v>
      </c>
      <c r="L1337" s="58" t="str">
        <f>작성용!N1334</f>
        <v>연말</v>
      </c>
      <c r="M1337" s="57" t="str">
        <f>작성용!U1334</f>
        <v>2024.09.30</v>
      </c>
      <c r="N1337" s="57">
        <f>작성용!V1334</f>
        <v>45657</v>
      </c>
      <c r="O1337" s="57">
        <f>작성용!W1334</f>
        <v>45663</v>
      </c>
      <c r="P1337" s="57" t="str">
        <f>작성용!X1334</f>
        <v>-</v>
      </c>
      <c r="Q1337" s="58" t="str">
        <f>작성용!AD1334</f>
        <v>신원준</v>
      </c>
      <c r="R1337" s="60">
        <f>작성용!AE1334</f>
        <v>0</v>
      </c>
      <c r="S1337" s="58" t="str">
        <f>작성용!AF1334</f>
        <v>윤현빈</v>
      </c>
      <c r="T1337" s="61" t="str">
        <f>작성용!AG1334</f>
        <v>유재호</v>
      </c>
      <c r="U1337" s="61" t="str">
        <f>작성용!AH1334</f>
        <v>유재호</v>
      </c>
      <c r="V1337" s="56">
        <f>작성용!AA1334</f>
        <v>202411</v>
      </c>
      <c r="W1337" s="58" t="str">
        <f>작성용!AC1334</f>
        <v>[A]롯데그룹</v>
      </c>
      <c r="X1337" s="58" t="str">
        <f>작성용!O1334</f>
        <v>경영기획팀김현진</v>
      </c>
      <c r="Y1337" s="58" t="str">
        <f>작성용!P1334</f>
        <v xml:space="preserve">02-2051-1523  </v>
      </c>
      <c r="Z1337" s="58" t="str">
        <f>작성용!Q1334</f>
        <v>hj.kim43@lotte.net</v>
      </c>
      <c r="AA1337" s="56" t="str">
        <f>작성용!AJ1334</f>
        <v>-</v>
      </c>
      <c r="AB1337" s="56">
        <f>작성용!AB1334</f>
        <v>0</v>
      </c>
    </row>
    <row r="1338" spans="1:28" s="12" customFormat="1" ht="16.5" customHeight="1" x14ac:dyDescent="0.3">
      <c r="A1338" s="54">
        <f>작성용!AL1335</f>
        <v>1334</v>
      </c>
      <c r="B1338" s="55" t="str">
        <f>작성용!AI1335</f>
        <v>-</v>
      </c>
      <c r="C1338" s="56" t="str">
        <f>작성용!AK1335</f>
        <v>개별종목</v>
      </c>
      <c r="D1338" s="57">
        <f>작성용!T1335</f>
        <v>45600</v>
      </c>
      <c r="E1338" s="58" t="str">
        <f>작성용!B1335</f>
        <v>롯데벤처스(구,롯데액셀러레이터)</v>
      </c>
      <c r="F1338" s="58" t="str">
        <f>작성용!C1335</f>
        <v>신규</v>
      </c>
      <c r="G1338" s="58" t="str">
        <f>작성용!D1335</f>
        <v>리콘랩스</v>
      </c>
      <c r="H1338" s="59">
        <f>작성용!E1335</f>
        <v>1101117288031</v>
      </c>
      <c r="I1338" s="58" t="str">
        <f>작성용!F1335</f>
        <v>A07</v>
      </c>
      <c r="J1338" s="58">
        <f>작성용!G1335</f>
        <v>771</v>
      </c>
      <c r="K1338" s="58" t="str">
        <f>작성용!H1335</f>
        <v>-</v>
      </c>
      <c r="L1338" s="58" t="str">
        <f>작성용!N1335</f>
        <v>연말</v>
      </c>
      <c r="M1338" s="57" t="str">
        <f>작성용!U1335</f>
        <v>2024.09.30</v>
      </c>
      <c r="N1338" s="57">
        <f>작성용!V1335</f>
        <v>45657</v>
      </c>
      <c r="O1338" s="57">
        <f>작성용!W1335</f>
        <v>45663</v>
      </c>
      <c r="P1338" s="57" t="str">
        <f>작성용!X1335</f>
        <v>-</v>
      </c>
      <c r="Q1338" s="58" t="str">
        <f>작성용!AD1335</f>
        <v>신원준</v>
      </c>
      <c r="R1338" s="60">
        <f>작성용!AE1335</f>
        <v>0</v>
      </c>
      <c r="S1338" s="58" t="str">
        <f>작성용!AF1335</f>
        <v>윤현빈</v>
      </c>
      <c r="T1338" s="61" t="str">
        <f>작성용!AG1335</f>
        <v>유재호</v>
      </c>
      <c r="U1338" s="61" t="str">
        <f>작성용!AH1335</f>
        <v>유재호</v>
      </c>
      <c r="V1338" s="56">
        <f>작성용!AA1335</f>
        <v>202411</v>
      </c>
      <c r="W1338" s="58" t="str">
        <f>작성용!AC1335</f>
        <v>[A]롯데그룹</v>
      </c>
      <c r="X1338" s="58" t="str">
        <f>작성용!O1335</f>
        <v>경영기획팀김현진</v>
      </c>
      <c r="Y1338" s="58" t="str">
        <f>작성용!P1335</f>
        <v xml:space="preserve">02-2051-1523  </v>
      </c>
      <c r="Z1338" s="58" t="str">
        <f>작성용!Q1335</f>
        <v>hj.kim43@lotte.net</v>
      </c>
      <c r="AA1338" s="56" t="str">
        <f>작성용!AJ1335</f>
        <v>-</v>
      </c>
      <c r="AB1338" s="56">
        <f>작성용!AB1335</f>
        <v>0</v>
      </c>
    </row>
    <row r="1339" spans="1:28" s="12" customFormat="1" ht="16.5" customHeight="1" x14ac:dyDescent="0.3">
      <c r="A1339" s="54">
        <f>작성용!AL1336</f>
        <v>1335</v>
      </c>
      <c r="B1339" s="55" t="str">
        <f>작성용!AI1336</f>
        <v>-</v>
      </c>
      <c r="C1339" s="56" t="str">
        <f>작성용!AK1336</f>
        <v>개별종목</v>
      </c>
      <c r="D1339" s="57">
        <f>작성용!T1336</f>
        <v>45600</v>
      </c>
      <c r="E1339" s="58" t="str">
        <f>작성용!B1336</f>
        <v>롯데벤처스(구,롯데액셀러레이터)</v>
      </c>
      <c r="F1339" s="58" t="str">
        <f>작성용!C1336</f>
        <v>신규</v>
      </c>
      <c r="G1339" s="58" t="str">
        <f>작성용!D1336</f>
        <v>비컨</v>
      </c>
      <c r="H1339" s="59">
        <f>작성용!E1336</f>
        <v>1101117668267</v>
      </c>
      <c r="I1339" s="58" t="str">
        <f>작성용!F1336</f>
        <v>A07</v>
      </c>
      <c r="J1339" s="58">
        <f>작성용!G1336</f>
        <v>77</v>
      </c>
      <c r="K1339" s="58" t="str">
        <f>작성용!H1336</f>
        <v>-</v>
      </c>
      <c r="L1339" s="58" t="str">
        <f>작성용!N1336</f>
        <v>연말</v>
      </c>
      <c r="M1339" s="57" t="str">
        <f>작성용!U1336</f>
        <v>2024.09.30</v>
      </c>
      <c r="N1339" s="57">
        <f>작성용!V1336</f>
        <v>45657</v>
      </c>
      <c r="O1339" s="57">
        <f>작성용!W1336</f>
        <v>45663</v>
      </c>
      <c r="P1339" s="57" t="str">
        <f>작성용!X1336</f>
        <v>-</v>
      </c>
      <c r="Q1339" s="58" t="str">
        <f>작성용!AD1336</f>
        <v>변혜진</v>
      </c>
      <c r="R1339" s="60">
        <f>작성용!AE1336</f>
        <v>1</v>
      </c>
      <c r="S1339" s="58" t="str">
        <f>작성용!AF1336</f>
        <v>신규</v>
      </c>
      <c r="T1339" s="61" t="str">
        <f>작성용!AG1336</f>
        <v>유재호</v>
      </c>
      <c r="U1339" s="61" t="str">
        <f>작성용!AH1336</f>
        <v>유재호</v>
      </c>
      <c r="V1339" s="56">
        <f>작성용!AA1336</f>
        <v>202411</v>
      </c>
      <c r="W1339" s="58" t="str">
        <f>작성용!AC1336</f>
        <v>[A]롯데그룹</v>
      </c>
      <c r="X1339" s="58" t="str">
        <f>작성용!O1336</f>
        <v>경영기획팀김현진</v>
      </c>
      <c r="Y1339" s="58" t="str">
        <f>작성용!P1336</f>
        <v xml:space="preserve">02-2051-1523  </v>
      </c>
      <c r="Z1339" s="58" t="str">
        <f>작성용!Q1336</f>
        <v>hj.kim43@lotte.net</v>
      </c>
      <c r="AA1339" s="56" t="str">
        <f>작성용!AJ1336</f>
        <v>-</v>
      </c>
      <c r="AB1339" s="56">
        <f>작성용!AB1336</f>
        <v>0</v>
      </c>
    </row>
    <row r="1340" spans="1:28" s="12" customFormat="1" ht="16.5" customHeight="1" x14ac:dyDescent="0.3">
      <c r="A1340" s="54">
        <f>작성용!AL1337</f>
        <v>1336</v>
      </c>
      <c r="B1340" s="55" t="str">
        <f>작성용!AI1337</f>
        <v>-</v>
      </c>
      <c r="C1340" s="56" t="str">
        <f>작성용!AK1337</f>
        <v>개별종목</v>
      </c>
      <c r="D1340" s="57">
        <f>작성용!T1337</f>
        <v>45600</v>
      </c>
      <c r="E1340" s="58" t="str">
        <f>작성용!B1337</f>
        <v>롯데벤처스(구,롯데액셀러레이터)</v>
      </c>
      <c r="F1340" s="58" t="str">
        <f>작성용!C1337</f>
        <v>신규</v>
      </c>
      <c r="G1340" s="58" t="str">
        <f>작성용!D1337</f>
        <v>비컨</v>
      </c>
      <c r="H1340" s="59">
        <f>작성용!E1337</f>
        <v>1101117668267</v>
      </c>
      <c r="I1340" s="58" t="str">
        <f>작성용!F1337</f>
        <v>A07</v>
      </c>
      <c r="J1340" s="58">
        <f>작성용!G1337</f>
        <v>771</v>
      </c>
      <c r="K1340" s="58" t="str">
        <f>작성용!H1337</f>
        <v>-</v>
      </c>
      <c r="L1340" s="58" t="str">
        <f>작성용!N1337</f>
        <v>연말</v>
      </c>
      <c r="M1340" s="57" t="str">
        <f>작성용!U1337</f>
        <v>2024.09.30</v>
      </c>
      <c r="N1340" s="57">
        <f>작성용!V1337</f>
        <v>45657</v>
      </c>
      <c r="O1340" s="57">
        <f>작성용!W1337</f>
        <v>45663</v>
      </c>
      <c r="P1340" s="57" t="str">
        <f>작성용!X1337</f>
        <v>-</v>
      </c>
      <c r="Q1340" s="58" t="str">
        <f>작성용!AD1337</f>
        <v>변혜진</v>
      </c>
      <c r="R1340" s="60">
        <f>작성용!AE1337</f>
        <v>0</v>
      </c>
      <c r="S1340" s="58" t="str">
        <f>작성용!AF1337</f>
        <v>신규</v>
      </c>
      <c r="T1340" s="61" t="str">
        <f>작성용!AG1337</f>
        <v>유재호</v>
      </c>
      <c r="U1340" s="61" t="str">
        <f>작성용!AH1337</f>
        <v>유재호</v>
      </c>
      <c r="V1340" s="56">
        <f>작성용!AA1337</f>
        <v>202411</v>
      </c>
      <c r="W1340" s="58" t="str">
        <f>작성용!AC1337</f>
        <v>[A]롯데그룹</v>
      </c>
      <c r="X1340" s="58" t="str">
        <f>작성용!O1337</f>
        <v>경영기획팀김현진</v>
      </c>
      <c r="Y1340" s="58" t="str">
        <f>작성용!P1337</f>
        <v xml:space="preserve">02-2051-1523  </v>
      </c>
      <c r="Z1340" s="58" t="str">
        <f>작성용!Q1337</f>
        <v>hj.kim43@lotte.net</v>
      </c>
      <c r="AA1340" s="56" t="str">
        <f>작성용!AJ1337</f>
        <v>-</v>
      </c>
      <c r="AB1340" s="56">
        <f>작성용!AB1337</f>
        <v>0</v>
      </c>
    </row>
    <row r="1341" spans="1:28" s="12" customFormat="1" ht="16.5" customHeight="1" x14ac:dyDescent="0.3">
      <c r="A1341" s="54">
        <f>작성용!AL1338</f>
        <v>1337</v>
      </c>
      <c r="B1341" s="55" t="str">
        <f>작성용!AI1338</f>
        <v>-</v>
      </c>
      <c r="C1341" s="56" t="str">
        <f>작성용!AK1338</f>
        <v>개별종목</v>
      </c>
      <c r="D1341" s="57">
        <f>작성용!T1338</f>
        <v>45600</v>
      </c>
      <c r="E1341" s="58" t="str">
        <f>작성용!B1338</f>
        <v>롯데벤처스(구,롯데액셀러레이터)</v>
      </c>
      <c r="F1341" s="58" t="str">
        <f>작성용!C1338</f>
        <v>신규</v>
      </c>
      <c r="G1341" s="58" t="str">
        <f>작성용!D1338</f>
        <v>워커스하이</v>
      </c>
      <c r="H1341" s="59">
        <f>작성용!E1338</f>
        <v>1101117813028</v>
      </c>
      <c r="I1341" s="58" t="str">
        <f>작성용!F1338</f>
        <v>A07</v>
      </c>
      <c r="J1341" s="58">
        <f>작성용!G1338</f>
        <v>77</v>
      </c>
      <c r="K1341" s="58" t="str">
        <f>작성용!H1338</f>
        <v>-</v>
      </c>
      <c r="L1341" s="58" t="str">
        <f>작성용!N1338</f>
        <v>연말</v>
      </c>
      <c r="M1341" s="57" t="str">
        <f>작성용!U1338</f>
        <v>2024.09.30</v>
      </c>
      <c r="N1341" s="57">
        <f>작성용!V1338</f>
        <v>45657</v>
      </c>
      <c r="O1341" s="57">
        <f>작성용!W1338</f>
        <v>45663</v>
      </c>
      <c r="P1341" s="57" t="str">
        <f>작성용!X1338</f>
        <v>-</v>
      </c>
      <c r="Q1341" s="58" t="str">
        <f>작성용!AD1338</f>
        <v>최수민</v>
      </c>
      <c r="R1341" s="60">
        <f>작성용!AE1338</f>
        <v>1</v>
      </c>
      <c r="S1341" s="58" t="str">
        <f>작성용!AF1338</f>
        <v>신규</v>
      </c>
      <c r="T1341" s="61" t="str">
        <f>작성용!AG1338</f>
        <v>유재호</v>
      </c>
      <c r="U1341" s="61" t="str">
        <f>작성용!AH1338</f>
        <v>유재호</v>
      </c>
      <c r="V1341" s="56">
        <f>작성용!AA1338</f>
        <v>202411</v>
      </c>
      <c r="W1341" s="58" t="str">
        <f>작성용!AC1338</f>
        <v>[A]롯데그룹</v>
      </c>
      <c r="X1341" s="58" t="str">
        <f>작성용!O1338</f>
        <v>경영기획팀김현진</v>
      </c>
      <c r="Y1341" s="58" t="str">
        <f>작성용!P1338</f>
        <v xml:space="preserve">02-2051-1523  </v>
      </c>
      <c r="Z1341" s="58" t="str">
        <f>작성용!Q1338</f>
        <v>hj.kim43@lotte.net</v>
      </c>
      <c r="AA1341" s="56" t="str">
        <f>작성용!AJ1338</f>
        <v>-</v>
      </c>
      <c r="AB1341" s="56">
        <f>작성용!AB1338</f>
        <v>0</v>
      </c>
    </row>
    <row r="1342" spans="1:28" s="12" customFormat="1" ht="16.5" customHeight="1" x14ac:dyDescent="0.3">
      <c r="A1342" s="54">
        <f>작성용!AL1339</f>
        <v>1338</v>
      </c>
      <c r="B1342" s="55" t="str">
        <f>작성용!AI1339</f>
        <v>-</v>
      </c>
      <c r="C1342" s="56" t="str">
        <f>작성용!AK1339</f>
        <v>개별종목</v>
      </c>
      <c r="D1342" s="57">
        <f>작성용!T1339</f>
        <v>45600</v>
      </c>
      <c r="E1342" s="58" t="str">
        <f>작성용!B1339</f>
        <v>롯데벤처스(구,롯데액셀러레이터)</v>
      </c>
      <c r="F1342" s="58" t="str">
        <f>작성용!C1339</f>
        <v>신규</v>
      </c>
      <c r="G1342" s="58" t="str">
        <f>작성용!D1339</f>
        <v>워커스하이</v>
      </c>
      <c r="H1342" s="59">
        <f>작성용!E1339</f>
        <v>1101117813028</v>
      </c>
      <c r="I1342" s="58" t="str">
        <f>작성용!F1339</f>
        <v>A07</v>
      </c>
      <c r="J1342" s="58">
        <f>작성용!G1339</f>
        <v>771</v>
      </c>
      <c r="K1342" s="58" t="str">
        <f>작성용!H1339</f>
        <v>-</v>
      </c>
      <c r="L1342" s="58" t="str">
        <f>작성용!N1339</f>
        <v>연말</v>
      </c>
      <c r="M1342" s="57" t="str">
        <f>작성용!U1339</f>
        <v>2024.09.30</v>
      </c>
      <c r="N1342" s="57">
        <f>작성용!V1339</f>
        <v>45657</v>
      </c>
      <c r="O1342" s="57">
        <f>작성용!W1339</f>
        <v>45663</v>
      </c>
      <c r="P1342" s="57" t="str">
        <f>작성용!X1339</f>
        <v>-</v>
      </c>
      <c r="Q1342" s="58" t="str">
        <f>작성용!AD1339</f>
        <v>최수민</v>
      </c>
      <c r="R1342" s="60">
        <f>작성용!AE1339</f>
        <v>0</v>
      </c>
      <c r="S1342" s="58" t="str">
        <f>작성용!AF1339</f>
        <v>신규</v>
      </c>
      <c r="T1342" s="61" t="str">
        <f>작성용!AG1339</f>
        <v>유재호</v>
      </c>
      <c r="U1342" s="61" t="str">
        <f>작성용!AH1339</f>
        <v>유재호</v>
      </c>
      <c r="V1342" s="56">
        <f>작성용!AA1339</f>
        <v>202411</v>
      </c>
      <c r="W1342" s="58" t="str">
        <f>작성용!AC1339</f>
        <v>[A]롯데그룹</v>
      </c>
      <c r="X1342" s="58" t="str">
        <f>작성용!O1339</f>
        <v>경영기획팀김현진</v>
      </c>
      <c r="Y1342" s="58" t="str">
        <f>작성용!P1339</f>
        <v xml:space="preserve">02-2051-1523  </v>
      </c>
      <c r="Z1342" s="58" t="str">
        <f>작성용!Q1339</f>
        <v>hj.kim43@lotte.net</v>
      </c>
      <c r="AA1342" s="56" t="str">
        <f>작성용!AJ1339</f>
        <v>-</v>
      </c>
      <c r="AB1342" s="56">
        <f>작성용!AB1339</f>
        <v>0</v>
      </c>
    </row>
    <row r="1343" spans="1:28" s="12" customFormat="1" ht="16.5" customHeight="1" x14ac:dyDescent="0.3">
      <c r="A1343" s="54">
        <f>작성용!AL1340</f>
        <v>1339</v>
      </c>
      <c r="B1343" s="55" t="str">
        <f>작성용!AI1340</f>
        <v>-</v>
      </c>
      <c r="C1343" s="56" t="str">
        <f>작성용!AK1340</f>
        <v>개별종목</v>
      </c>
      <c r="D1343" s="57">
        <f>작성용!T1340</f>
        <v>45600</v>
      </c>
      <c r="E1343" s="58" t="str">
        <f>작성용!B1340</f>
        <v>롯데벤처스(구,롯데액셀러레이터)</v>
      </c>
      <c r="F1343" s="58" t="str">
        <f>작성용!C1340</f>
        <v>재평가</v>
      </c>
      <c r="G1343" s="58" t="str">
        <f>작성용!D1340</f>
        <v>파블로항공</v>
      </c>
      <c r="H1343" s="59">
        <f>작성용!E1340</f>
        <v>1201110950833</v>
      </c>
      <c r="I1343" s="58" t="str">
        <f>작성용!F1340</f>
        <v>A07</v>
      </c>
      <c r="J1343" s="58">
        <f>작성용!G1340</f>
        <v>0</v>
      </c>
      <c r="K1343" s="58" t="str">
        <f>작성용!H1340</f>
        <v>-</v>
      </c>
      <c r="L1343" s="58" t="str">
        <f>작성용!N1340</f>
        <v>연말</v>
      </c>
      <c r="M1343" s="57" t="str">
        <f>작성용!U1340</f>
        <v>2024.09.30</v>
      </c>
      <c r="N1343" s="57">
        <f>작성용!V1340</f>
        <v>45657</v>
      </c>
      <c r="O1343" s="57">
        <f>작성용!W1340</f>
        <v>45663</v>
      </c>
      <c r="P1343" s="57" t="str">
        <f>작성용!X1340</f>
        <v>-</v>
      </c>
      <c r="Q1343" s="58" t="str">
        <f>작성용!AD1340</f>
        <v>강승현</v>
      </c>
      <c r="R1343" s="60">
        <f>작성용!AE1340</f>
        <v>1</v>
      </c>
      <c r="S1343" s="58" t="str">
        <f>작성용!AF1340</f>
        <v>강승현</v>
      </c>
      <c r="T1343" s="61" t="str">
        <f>작성용!AG1340</f>
        <v>유재호</v>
      </c>
      <c r="U1343" s="61" t="str">
        <f>작성용!AH1340</f>
        <v>유재호</v>
      </c>
      <c r="V1343" s="56">
        <f>작성용!AA1340</f>
        <v>202411</v>
      </c>
      <c r="W1343" s="58" t="str">
        <f>작성용!AC1340</f>
        <v>[A]롯데그룹</v>
      </c>
      <c r="X1343" s="58" t="str">
        <f>작성용!O1340</f>
        <v>경영기획팀김현진</v>
      </c>
      <c r="Y1343" s="58" t="str">
        <f>작성용!P1340</f>
        <v xml:space="preserve">02-2051-1523  </v>
      </c>
      <c r="Z1343" s="58" t="str">
        <f>작성용!Q1340</f>
        <v>hj.kim43@lotte.net</v>
      </c>
      <c r="AA1343" s="56" t="str">
        <f>작성용!AJ1340</f>
        <v>-</v>
      </c>
      <c r="AB1343" s="56">
        <f>작성용!AB1340</f>
        <v>0</v>
      </c>
    </row>
    <row r="1344" spans="1:28" s="12" customFormat="1" ht="16.5" customHeight="1" x14ac:dyDescent="0.3">
      <c r="A1344" s="54">
        <f>작성용!AL1341</f>
        <v>1340</v>
      </c>
      <c r="B1344" s="55" t="str">
        <f>작성용!AI1341</f>
        <v>-</v>
      </c>
      <c r="C1344" s="56" t="str">
        <f>작성용!AK1341</f>
        <v>개별종목</v>
      </c>
      <c r="D1344" s="57">
        <f>작성용!T1341</f>
        <v>45600</v>
      </c>
      <c r="E1344" s="58" t="str">
        <f>작성용!B1341</f>
        <v>롯데벤처스(구,롯데액셀러레이터)</v>
      </c>
      <c r="F1344" s="58" t="str">
        <f>작성용!C1341</f>
        <v>신규</v>
      </c>
      <c r="G1344" s="58" t="str">
        <f>작성용!D1341</f>
        <v>엔티</v>
      </c>
      <c r="H1344" s="59">
        <f>작성용!E1341</f>
        <v>1349110076158</v>
      </c>
      <c r="I1344" s="58" t="str">
        <f>작성용!F1341</f>
        <v>A07</v>
      </c>
      <c r="J1344" s="58">
        <f>작성용!G1341</f>
        <v>77</v>
      </c>
      <c r="K1344" s="58" t="str">
        <f>작성용!H1341</f>
        <v>-</v>
      </c>
      <c r="L1344" s="58" t="str">
        <f>작성용!N1341</f>
        <v>연말</v>
      </c>
      <c r="M1344" s="57" t="str">
        <f>작성용!U1341</f>
        <v>2024.09.30</v>
      </c>
      <c r="N1344" s="57">
        <f>작성용!V1341</f>
        <v>45657</v>
      </c>
      <c r="O1344" s="57">
        <f>작성용!W1341</f>
        <v>45663</v>
      </c>
      <c r="P1344" s="57" t="str">
        <f>작성용!X1341</f>
        <v>-</v>
      </c>
      <c r="Q1344" s="58" t="str">
        <f>작성용!AD1341</f>
        <v>채동우</v>
      </c>
      <c r="R1344" s="60">
        <f>작성용!AE1341</f>
        <v>1</v>
      </c>
      <c r="S1344" s="58" t="str">
        <f>작성용!AF1341</f>
        <v>신규</v>
      </c>
      <c r="T1344" s="61" t="str">
        <f>작성용!AG1341</f>
        <v>유재호</v>
      </c>
      <c r="U1344" s="61" t="str">
        <f>작성용!AH1341</f>
        <v>유재호</v>
      </c>
      <c r="V1344" s="56">
        <f>작성용!AA1341</f>
        <v>202411</v>
      </c>
      <c r="W1344" s="58" t="str">
        <f>작성용!AC1341</f>
        <v>[A]롯데그룹</v>
      </c>
      <c r="X1344" s="58" t="str">
        <f>작성용!O1341</f>
        <v>경영기획팀김현진</v>
      </c>
      <c r="Y1344" s="58" t="str">
        <f>작성용!P1341</f>
        <v xml:space="preserve">02-2051-1523  </v>
      </c>
      <c r="Z1344" s="58" t="str">
        <f>작성용!Q1341</f>
        <v>hj.kim43@lotte.net</v>
      </c>
      <c r="AA1344" s="56" t="str">
        <f>작성용!AJ1341</f>
        <v>-</v>
      </c>
      <c r="AB1344" s="56">
        <f>작성용!AB1341</f>
        <v>0</v>
      </c>
    </row>
    <row r="1345" spans="1:28" s="12" customFormat="1" ht="16.5" customHeight="1" x14ac:dyDescent="0.3">
      <c r="A1345" s="54">
        <f>작성용!AL1342</f>
        <v>1341</v>
      </c>
      <c r="B1345" s="55" t="str">
        <f>작성용!AI1342</f>
        <v>-</v>
      </c>
      <c r="C1345" s="56" t="str">
        <f>작성용!AK1342</f>
        <v>개별종목</v>
      </c>
      <c r="D1345" s="57">
        <f>작성용!T1342</f>
        <v>45600</v>
      </c>
      <c r="E1345" s="58" t="str">
        <f>작성용!B1342</f>
        <v>롯데벤처스(구,롯데액셀러레이터)</v>
      </c>
      <c r="F1345" s="58" t="str">
        <f>작성용!C1342</f>
        <v>신규</v>
      </c>
      <c r="G1345" s="58" t="str">
        <f>작성용!D1342</f>
        <v>Glassdome, Inc</v>
      </c>
      <c r="H1345" s="59" t="str">
        <f>작성용!E1342</f>
        <v>KBP2023060092</v>
      </c>
      <c r="I1345" s="58" t="str">
        <f>작성용!F1342</f>
        <v>A05</v>
      </c>
      <c r="J1345" s="58">
        <f>작성용!G1342</f>
        <v>77</v>
      </c>
      <c r="K1345" s="58" t="str">
        <f>작성용!H1342</f>
        <v>-</v>
      </c>
      <c r="L1345" s="58" t="str">
        <f>작성용!N1342</f>
        <v>연말</v>
      </c>
      <c r="M1345" s="57" t="str">
        <f>작성용!U1342</f>
        <v>2024.09.30</v>
      </c>
      <c r="N1345" s="57">
        <f>작성용!V1342</f>
        <v>45657</v>
      </c>
      <c r="O1345" s="57">
        <f>작성용!W1342</f>
        <v>45663</v>
      </c>
      <c r="P1345" s="57" t="str">
        <f>작성용!X1342</f>
        <v>-</v>
      </c>
      <c r="Q1345" s="58" t="str">
        <f>작성용!AD1342</f>
        <v>강승현</v>
      </c>
      <c r="R1345" s="60">
        <f>작성용!AE1342</f>
        <v>1</v>
      </c>
      <c r="S1345" s="58" t="str">
        <f>작성용!AF1342</f>
        <v>강승현</v>
      </c>
      <c r="T1345" s="61" t="str">
        <f>작성용!AG1342</f>
        <v>유재호</v>
      </c>
      <c r="U1345" s="61" t="str">
        <f>작성용!AH1342</f>
        <v>유재호</v>
      </c>
      <c r="V1345" s="56">
        <f>작성용!AA1342</f>
        <v>202411</v>
      </c>
      <c r="W1345" s="58" t="str">
        <f>작성용!AC1342</f>
        <v>[A]롯데그룹</v>
      </c>
      <c r="X1345" s="58" t="str">
        <f>작성용!O1342</f>
        <v>경영기획팀김현진</v>
      </c>
      <c r="Y1345" s="58" t="str">
        <f>작성용!P1342</f>
        <v xml:space="preserve">02-2051-1523  </v>
      </c>
      <c r="Z1345" s="58" t="str">
        <f>작성용!Q1342</f>
        <v>hj.kim43@lotte.net</v>
      </c>
      <c r="AA1345" s="56" t="str">
        <f>작성용!AJ1342</f>
        <v>-</v>
      </c>
      <c r="AB1345" s="56">
        <f>작성용!AB1342</f>
        <v>0</v>
      </c>
    </row>
    <row r="1346" spans="1:28" s="12" customFormat="1" ht="16.5" customHeight="1" x14ac:dyDescent="0.3">
      <c r="A1346" s="54">
        <f>작성용!AL1343</f>
        <v>1342</v>
      </c>
      <c r="B1346" s="55" t="str">
        <f>작성용!AI1343</f>
        <v>-</v>
      </c>
      <c r="C1346" s="56" t="str">
        <f>작성용!AK1343</f>
        <v>개별종목</v>
      </c>
      <c r="D1346" s="57">
        <f>작성용!T1343</f>
        <v>45600</v>
      </c>
      <c r="E1346" s="58" t="str">
        <f>작성용!B1343</f>
        <v>롯데벤처스(구,롯데액셀러레이터)</v>
      </c>
      <c r="F1346" s="58" t="str">
        <f>작성용!C1343</f>
        <v>신규</v>
      </c>
      <c r="G1346" s="58" t="str">
        <f>작성용!D1343</f>
        <v>Glassdome, Inc</v>
      </c>
      <c r="H1346" s="59" t="str">
        <f>작성용!E1343</f>
        <v>KBP2023060092</v>
      </c>
      <c r="I1346" s="58" t="str">
        <f>작성용!F1343</f>
        <v>A05</v>
      </c>
      <c r="J1346" s="58">
        <f>작성용!G1343</f>
        <v>771</v>
      </c>
      <c r="K1346" s="58" t="str">
        <f>작성용!H1343</f>
        <v>-</v>
      </c>
      <c r="L1346" s="58" t="str">
        <f>작성용!N1343</f>
        <v>연말</v>
      </c>
      <c r="M1346" s="57" t="str">
        <f>작성용!U1343</f>
        <v>2024.09.30</v>
      </c>
      <c r="N1346" s="57">
        <f>작성용!V1343</f>
        <v>45657</v>
      </c>
      <c r="O1346" s="57">
        <f>작성용!W1343</f>
        <v>45663</v>
      </c>
      <c r="P1346" s="57" t="str">
        <f>작성용!X1343</f>
        <v>-</v>
      </c>
      <c r="Q1346" s="58" t="str">
        <f>작성용!AD1343</f>
        <v>강승현</v>
      </c>
      <c r="R1346" s="60">
        <f>작성용!AE1343</f>
        <v>0</v>
      </c>
      <c r="S1346" s="58" t="str">
        <f>작성용!AF1343</f>
        <v>강승현</v>
      </c>
      <c r="T1346" s="61" t="str">
        <f>작성용!AG1343</f>
        <v>유재호</v>
      </c>
      <c r="U1346" s="61" t="str">
        <f>작성용!AH1343</f>
        <v>유재호</v>
      </c>
      <c r="V1346" s="56">
        <f>작성용!AA1343</f>
        <v>202411</v>
      </c>
      <c r="W1346" s="58" t="str">
        <f>작성용!AC1343</f>
        <v>[A]롯데그룹</v>
      </c>
      <c r="X1346" s="58" t="str">
        <f>작성용!O1343</f>
        <v>경영기획팀김현진</v>
      </c>
      <c r="Y1346" s="58" t="str">
        <f>작성용!P1343</f>
        <v xml:space="preserve">02-2051-1523  </v>
      </c>
      <c r="Z1346" s="58" t="str">
        <f>작성용!Q1343</f>
        <v>hj.kim43@lotte.net</v>
      </c>
      <c r="AA1346" s="56" t="str">
        <f>작성용!AJ1343</f>
        <v>-</v>
      </c>
      <c r="AB1346" s="56">
        <f>작성용!AB1343</f>
        <v>0</v>
      </c>
    </row>
    <row r="1347" spans="1:28" s="12" customFormat="1" ht="16.5" customHeight="1" x14ac:dyDescent="0.3">
      <c r="A1347" s="54">
        <f>작성용!AL1344</f>
        <v>1343</v>
      </c>
      <c r="B1347" s="55" t="str">
        <f>작성용!AI1344</f>
        <v>-</v>
      </c>
      <c r="C1347" s="56" t="str">
        <f>작성용!AK1344</f>
        <v>개별종목</v>
      </c>
      <c r="D1347" s="57">
        <f>작성용!T1344</f>
        <v>45600</v>
      </c>
      <c r="E1347" s="58" t="str">
        <f>작성용!B1344</f>
        <v>롯데벤처스(구,롯데액셀러레이터)</v>
      </c>
      <c r="F1347" s="58" t="str">
        <f>작성용!C1344</f>
        <v>신규</v>
      </c>
      <c r="G1347" s="58" t="str">
        <f>작성용!D1344</f>
        <v>프레시지</v>
      </c>
      <c r="H1347" s="59">
        <f>작성용!E1344</f>
        <v>1101115957670</v>
      </c>
      <c r="I1347" s="58" t="str">
        <f>작성용!F1344</f>
        <v>A01</v>
      </c>
      <c r="J1347" s="58">
        <f>작성용!G1344</f>
        <v>0</v>
      </c>
      <c r="K1347" s="58" t="str">
        <f>작성용!H1344</f>
        <v>-</v>
      </c>
      <c r="L1347" s="58" t="str">
        <f>작성용!N1344</f>
        <v>연말</v>
      </c>
      <c r="M1347" s="57" t="str">
        <f>작성용!U1344</f>
        <v>2024.09.30</v>
      </c>
      <c r="N1347" s="57">
        <f>작성용!V1344</f>
        <v>45657</v>
      </c>
      <c r="O1347" s="57">
        <f>작성용!W1344</f>
        <v>45663</v>
      </c>
      <c r="P1347" s="57" t="str">
        <f>작성용!X1344</f>
        <v>-</v>
      </c>
      <c r="Q1347" s="58" t="str">
        <f>작성용!AD1344</f>
        <v>조현우</v>
      </c>
      <c r="R1347" s="60">
        <f>작성용!AE1344</f>
        <v>1</v>
      </c>
      <c r="S1347" s="58" t="str">
        <f>작성용!AF1344</f>
        <v>조현우</v>
      </c>
      <c r="T1347" s="61" t="str">
        <f>작성용!AG1344</f>
        <v>유재호</v>
      </c>
      <c r="U1347" s="61" t="str">
        <f>작성용!AH1344</f>
        <v>유재호</v>
      </c>
      <c r="V1347" s="56">
        <f>작성용!AA1344</f>
        <v>202411</v>
      </c>
      <c r="W1347" s="58" t="str">
        <f>작성용!AC1344</f>
        <v>[A]롯데그룹</v>
      </c>
      <c r="X1347" s="58" t="str">
        <f>작성용!O1344</f>
        <v>경영기획팀김현진</v>
      </c>
      <c r="Y1347" s="58" t="str">
        <f>작성용!P1344</f>
        <v xml:space="preserve">02-2051-1523  </v>
      </c>
      <c r="Z1347" s="58" t="str">
        <f>작성용!Q1344</f>
        <v>hj.kim43@lotte.net</v>
      </c>
      <c r="AA1347" s="56" t="str">
        <f>작성용!AJ1344</f>
        <v>-</v>
      </c>
      <c r="AB1347" s="56">
        <f>작성용!AB1344</f>
        <v>0</v>
      </c>
    </row>
    <row r="1348" spans="1:28" s="12" customFormat="1" ht="16.5" customHeight="1" x14ac:dyDescent="0.3">
      <c r="A1348" s="54">
        <f>작성용!AL1345</f>
        <v>1344</v>
      </c>
      <c r="B1348" s="55" t="str">
        <f>작성용!AI1345</f>
        <v>-</v>
      </c>
      <c r="C1348" s="56" t="str">
        <f>작성용!AK1345</f>
        <v>개별종목</v>
      </c>
      <c r="D1348" s="57">
        <f>작성용!T1345</f>
        <v>45600</v>
      </c>
      <c r="E1348" s="58" t="str">
        <f>작성용!B1345</f>
        <v>롯데벤처스(구,롯데액셀러레이터)</v>
      </c>
      <c r="F1348" s="58" t="str">
        <f>작성용!C1345</f>
        <v>신규</v>
      </c>
      <c r="G1348" s="58" t="str">
        <f>작성용!D1345</f>
        <v>에디트콜렉티브</v>
      </c>
      <c r="H1348" s="59">
        <f>작성용!E1345</f>
        <v>1101116860757</v>
      </c>
      <c r="I1348" s="58" t="str">
        <f>작성용!F1345</f>
        <v>A05</v>
      </c>
      <c r="J1348" s="58">
        <f>작성용!G1345</f>
        <v>77</v>
      </c>
      <c r="K1348" s="58" t="str">
        <f>작성용!H1345</f>
        <v>-</v>
      </c>
      <c r="L1348" s="58" t="str">
        <f>작성용!N1345</f>
        <v>연말</v>
      </c>
      <c r="M1348" s="57" t="str">
        <f>작성용!U1345</f>
        <v>2024.09.30</v>
      </c>
      <c r="N1348" s="57">
        <f>작성용!V1345</f>
        <v>45657</v>
      </c>
      <c r="O1348" s="57">
        <f>작성용!W1345</f>
        <v>45663</v>
      </c>
      <c r="P1348" s="57" t="str">
        <f>작성용!X1345</f>
        <v>-</v>
      </c>
      <c r="Q1348" s="58" t="str">
        <f>작성용!AD1345</f>
        <v>윤광일</v>
      </c>
      <c r="R1348" s="60">
        <f>작성용!AE1345</f>
        <v>1</v>
      </c>
      <c r="S1348" s="58" t="str">
        <f>작성용!AF1345</f>
        <v>윤광일</v>
      </c>
      <c r="T1348" s="61" t="str">
        <f>작성용!AG1345</f>
        <v>유재호</v>
      </c>
      <c r="U1348" s="61" t="str">
        <f>작성용!AH1345</f>
        <v>유재호</v>
      </c>
      <c r="V1348" s="56">
        <f>작성용!AA1345</f>
        <v>202411</v>
      </c>
      <c r="W1348" s="58" t="str">
        <f>작성용!AC1345</f>
        <v>[A]롯데그룹</v>
      </c>
      <c r="X1348" s="58" t="str">
        <f>작성용!O1345</f>
        <v>경영기획팀김현진</v>
      </c>
      <c r="Y1348" s="58" t="str">
        <f>작성용!P1345</f>
        <v xml:space="preserve">02-2051-1523  </v>
      </c>
      <c r="Z1348" s="58" t="str">
        <f>작성용!Q1345</f>
        <v>hj.kim43@lotte.net</v>
      </c>
      <c r="AA1348" s="56" t="str">
        <f>작성용!AJ1345</f>
        <v>-</v>
      </c>
      <c r="AB1348" s="56">
        <f>작성용!AB1345</f>
        <v>0</v>
      </c>
    </row>
    <row r="1349" spans="1:28" s="12" customFormat="1" ht="16.5" customHeight="1" x14ac:dyDescent="0.3">
      <c r="A1349" s="54">
        <f>작성용!AL1346</f>
        <v>1345</v>
      </c>
      <c r="B1349" s="55" t="str">
        <f>작성용!AI1346</f>
        <v>-</v>
      </c>
      <c r="C1349" s="56" t="str">
        <f>작성용!AK1346</f>
        <v>개별종목</v>
      </c>
      <c r="D1349" s="57">
        <f>작성용!T1346</f>
        <v>45600</v>
      </c>
      <c r="E1349" s="58" t="str">
        <f>작성용!B1346</f>
        <v>롯데벤처스(구,롯데액셀러레이터)</v>
      </c>
      <c r="F1349" s="58" t="str">
        <f>작성용!C1346</f>
        <v>신규</v>
      </c>
      <c r="G1349" s="58" t="str">
        <f>작성용!D1346</f>
        <v>에디트콜렉티브</v>
      </c>
      <c r="H1349" s="59">
        <f>작성용!E1346</f>
        <v>1101116860757</v>
      </c>
      <c r="I1349" s="58" t="str">
        <f>작성용!F1346</f>
        <v>A05</v>
      </c>
      <c r="J1349" s="58">
        <f>작성용!G1346</f>
        <v>771</v>
      </c>
      <c r="K1349" s="58" t="str">
        <f>작성용!H1346</f>
        <v>-</v>
      </c>
      <c r="L1349" s="58" t="str">
        <f>작성용!N1346</f>
        <v>연말</v>
      </c>
      <c r="M1349" s="57" t="str">
        <f>작성용!U1346</f>
        <v>2024.09.30</v>
      </c>
      <c r="N1349" s="57">
        <f>작성용!V1346</f>
        <v>45657</v>
      </c>
      <c r="O1349" s="57">
        <f>작성용!W1346</f>
        <v>45663</v>
      </c>
      <c r="P1349" s="57" t="str">
        <f>작성용!X1346</f>
        <v>-</v>
      </c>
      <c r="Q1349" s="58" t="str">
        <f>작성용!AD1346</f>
        <v>윤광일</v>
      </c>
      <c r="R1349" s="60">
        <f>작성용!AE1346</f>
        <v>0</v>
      </c>
      <c r="S1349" s="58" t="str">
        <f>작성용!AF1346</f>
        <v>윤광일</v>
      </c>
      <c r="T1349" s="61" t="str">
        <f>작성용!AG1346</f>
        <v>유재호</v>
      </c>
      <c r="U1349" s="61" t="str">
        <f>작성용!AH1346</f>
        <v>유재호</v>
      </c>
      <c r="V1349" s="56">
        <f>작성용!AA1346</f>
        <v>202411</v>
      </c>
      <c r="W1349" s="58" t="str">
        <f>작성용!AC1346</f>
        <v>[A]롯데그룹</v>
      </c>
      <c r="X1349" s="58" t="str">
        <f>작성용!O1346</f>
        <v>경영기획팀김현진</v>
      </c>
      <c r="Y1349" s="58" t="str">
        <f>작성용!P1346</f>
        <v xml:space="preserve">02-2051-1523  </v>
      </c>
      <c r="Z1349" s="58" t="str">
        <f>작성용!Q1346</f>
        <v>hj.kim43@lotte.net</v>
      </c>
      <c r="AA1349" s="56" t="str">
        <f>작성용!AJ1346</f>
        <v>-</v>
      </c>
      <c r="AB1349" s="56">
        <f>작성용!AB1346</f>
        <v>0</v>
      </c>
    </row>
    <row r="1350" spans="1:28" s="12" customFormat="1" ht="16.5" customHeight="1" x14ac:dyDescent="0.3">
      <c r="A1350" s="54">
        <f>작성용!AL1347</f>
        <v>1346</v>
      </c>
      <c r="B1350" s="55" t="str">
        <f>작성용!AI1347</f>
        <v>-</v>
      </c>
      <c r="C1350" s="56" t="str">
        <f>작성용!AK1347</f>
        <v>개별종목</v>
      </c>
      <c r="D1350" s="57">
        <f>작성용!T1347</f>
        <v>45600</v>
      </c>
      <c r="E1350" s="58" t="str">
        <f>작성용!B1347</f>
        <v>롯데벤처스(구,롯데액셀러레이터)</v>
      </c>
      <c r="F1350" s="58" t="str">
        <f>작성용!C1347</f>
        <v>신규</v>
      </c>
      <c r="G1350" s="58" t="str">
        <f>작성용!D1347</f>
        <v>에디트콜렉티브</v>
      </c>
      <c r="H1350" s="59">
        <f>작성용!E1347</f>
        <v>1101116860757</v>
      </c>
      <c r="I1350" s="58" t="str">
        <f>작성용!F1347</f>
        <v>A01</v>
      </c>
      <c r="J1350" s="58">
        <f>작성용!G1347</f>
        <v>0</v>
      </c>
      <c r="K1350" s="58" t="str">
        <f>작성용!H1347</f>
        <v>-</v>
      </c>
      <c r="L1350" s="58" t="str">
        <f>작성용!N1347</f>
        <v>연말</v>
      </c>
      <c r="M1350" s="57" t="str">
        <f>작성용!U1347</f>
        <v>2024.09.30</v>
      </c>
      <c r="N1350" s="57">
        <f>작성용!V1347</f>
        <v>45657</v>
      </c>
      <c r="O1350" s="57">
        <f>작성용!W1347</f>
        <v>45663</v>
      </c>
      <c r="P1350" s="57" t="str">
        <f>작성용!X1347</f>
        <v>-</v>
      </c>
      <c r="Q1350" s="58" t="str">
        <f>작성용!AD1347</f>
        <v>윤광일</v>
      </c>
      <c r="R1350" s="60">
        <f>작성용!AE1347</f>
        <v>0</v>
      </c>
      <c r="S1350" s="58" t="str">
        <f>작성용!AF1347</f>
        <v>윤광일</v>
      </c>
      <c r="T1350" s="61" t="str">
        <f>작성용!AG1347</f>
        <v>유재호</v>
      </c>
      <c r="U1350" s="61" t="str">
        <f>작성용!AH1347</f>
        <v>유재호</v>
      </c>
      <c r="V1350" s="56">
        <f>작성용!AA1347</f>
        <v>202411</v>
      </c>
      <c r="W1350" s="58" t="str">
        <f>작성용!AC1347</f>
        <v>[A]롯데그룹</v>
      </c>
      <c r="X1350" s="58" t="str">
        <f>작성용!O1347</f>
        <v>경영기획팀김현진</v>
      </c>
      <c r="Y1350" s="58" t="str">
        <f>작성용!P1347</f>
        <v xml:space="preserve">02-2051-1523  </v>
      </c>
      <c r="Z1350" s="58" t="str">
        <f>작성용!Q1347</f>
        <v>hj.kim43@lotte.net</v>
      </c>
      <c r="AA1350" s="56" t="str">
        <f>작성용!AJ1347</f>
        <v>-</v>
      </c>
      <c r="AB1350" s="56">
        <f>작성용!AB1347</f>
        <v>0</v>
      </c>
    </row>
    <row r="1351" spans="1:28" s="12" customFormat="1" ht="16.5" customHeight="1" x14ac:dyDescent="0.3">
      <c r="A1351" s="54">
        <f>작성용!AL1348</f>
        <v>1347</v>
      </c>
      <c r="B1351" s="55" t="str">
        <f>작성용!AI1348</f>
        <v>-</v>
      </c>
      <c r="C1351" s="56" t="str">
        <f>작성용!AK1348</f>
        <v>개별종목</v>
      </c>
      <c r="D1351" s="57">
        <f>작성용!T1348</f>
        <v>45600</v>
      </c>
      <c r="E1351" s="58" t="str">
        <f>작성용!B1348</f>
        <v>롯데벤처스(구,롯데액셀러레이터)</v>
      </c>
      <c r="F1351" s="58" t="str">
        <f>작성용!C1348</f>
        <v>신규</v>
      </c>
      <c r="G1351" s="58" t="str">
        <f>작성용!D1348</f>
        <v>다나그린</v>
      </c>
      <c r="H1351" s="59">
        <f>작성용!E1348</f>
        <v>1101116446193</v>
      </c>
      <c r="I1351" s="58" t="str">
        <f>작성용!F1348</f>
        <v>A07</v>
      </c>
      <c r="J1351" s="58">
        <f>작성용!G1348</f>
        <v>77</v>
      </c>
      <c r="K1351" s="58" t="str">
        <f>작성용!H1348</f>
        <v>-</v>
      </c>
      <c r="L1351" s="58" t="str">
        <f>작성용!N1348</f>
        <v>연말</v>
      </c>
      <c r="M1351" s="57" t="str">
        <f>작성용!U1348</f>
        <v>2024.09.30</v>
      </c>
      <c r="N1351" s="57">
        <f>작성용!V1348</f>
        <v>45657</v>
      </c>
      <c r="O1351" s="57">
        <f>작성용!W1348</f>
        <v>45663</v>
      </c>
      <c r="P1351" s="57" t="str">
        <f>작성용!X1348</f>
        <v>-</v>
      </c>
      <c r="Q1351" s="58" t="str">
        <f>작성용!AD1348</f>
        <v>변혜진</v>
      </c>
      <c r="R1351" s="60">
        <f>작성용!AE1348</f>
        <v>1</v>
      </c>
      <c r="S1351" s="58" t="str">
        <f>작성용!AF1348</f>
        <v>변혜진</v>
      </c>
      <c r="T1351" s="61" t="str">
        <f>작성용!AG1348</f>
        <v>유재호</v>
      </c>
      <c r="U1351" s="61" t="str">
        <f>작성용!AH1348</f>
        <v>유재호</v>
      </c>
      <c r="V1351" s="56">
        <f>작성용!AA1348</f>
        <v>202411</v>
      </c>
      <c r="W1351" s="58" t="str">
        <f>작성용!AC1348</f>
        <v>[A]롯데그룹</v>
      </c>
      <c r="X1351" s="58" t="str">
        <f>작성용!O1348</f>
        <v>경영기획팀김현진</v>
      </c>
      <c r="Y1351" s="58" t="str">
        <f>작성용!P1348</f>
        <v xml:space="preserve">02-2051-1523  </v>
      </c>
      <c r="Z1351" s="58" t="str">
        <f>작성용!Q1348</f>
        <v>hj.kim43@lotte.net</v>
      </c>
      <c r="AA1351" s="56" t="str">
        <f>작성용!AJ1348</f>
        <v>-</v>
      </c>
      <c r="AB1351" s="56">
        <f>작성용!AB1348</f>
        <v>0</v>
      </c>
    </row>
    <row r="1352" spans="1:28" s="12" customFormat="1" ht="16.5" customHeight="1" x14ac:dyDescent="0.3">
      <c r="A1352" s="54">
        <f>작성용!AL1349</f>
        <v>1348</v>
      </c>
      <c r="B1352" s="55" t="str">
        <f>작성용!AI1349</f>
        <v>-</v>
      </c>
      <c r="C1352" s="56" t="str">
        <f>작성용!AK1349</f>
        <v>개별종목</v>
      </c>
      <c r="D1352" s="57">
        <f>작성용!T1349</f>
        <v>45600</v>
      </c>
      <c r="E1352" s="58" t="str">
        <f>작성용!B1349</f>
        <v>롯데벤처스(구,롯데액셀러레이터)</v>
      </c>
      <c r="F1352" s="58" t="str">
        <f>작성용!C1349</f>
        <v>신규</v>
      </c>
      <c r="G1352" s="58" t="str">
        <f>작성용!D1349</f>
        <v>스페이스에프</v>
      </c>
      <c r="H1352" s="59">
        <f>작성용!E1349</f>
        <v>1348110553421</v>
      </c>
      <c r="I1352" s="58" t="str">
        <f>작성용!F1349</f>
        <v>A07</v>
      </c>
      <c r="J1352" s="58">
        <f>작성용!G1349</f>
        <v>77</v>
      </c>
      <c r="K1352" s="58" t="str">
        <f>작성용!H1349</f>
        <v>-</v>
      </c>
      <c r="L1352" s="58" t="str">
        <f>작성용!N1349</f>
        <v>연말</v>
      </c>
      <c r="M1352" s="57" t="str">
        <f>작성용!U1349</f>
        <v>2024.09.30</v>
      </c>
      <c r="N1352" s="57">
        <f>작성용!V1349</f>
        <v>45657</v>
      </c>
      <c r="O1352" s="57">
        <f>작성용!W1349</f>
        <v>45663</v>
      </c>
      <c r="P1352" s="57" t="str">
        <f>작성용!X1349</f>
        <v>-</v>
      </c>
      <c r="Q1352" s="58" t="str">
        <f>작성용!AD1349</f>
        <v>강성은</v>
      </c>
      <c r="R1352" s="60">
        <f>작성용!AE1349</f>
        <v>1</v>
      </c>
      <c r="S1352" s="58" t="str">
        <f>작성용!AF1349</f>
        <v>신규</v>
      </c>
      <c r="T1352" s="61" t="str">
        <f>작성용!AG1349</f>
        <v>유재호</v>
      </c>
      <c r="U1352" s="61" t="str">
        <f>작성용!AH1349</f>
        <v>유재호</v>
      </c>
      <c r="V1352" s="56">
        <f>작성용!AA1349</f>
        <v>202411</v>
      </c>
      <c r="W1352" s="58" t="str">
        <f>작성용!AC1349</f>
        <v>[A]롯데그룹</v>
      </c>
      <c r="X1352" s="58" t="str">
        <f>작성용!O1349</f>
        <v>경영기획팀김현진</v>
      </c>
      <c r="Y1352" s="58" t="str">
        <f>작성용!P1349</f>
        <v xml:space="preserve">02-2051-1523  </v>
      </c>
      <c r="Z1352" s="58" t="str">
        <f>작성용!Q1349</f>
        <v>hj.kim43@lotte.net</v>
      </c>
      <c r="AA1352" s="56" t="str">
        <f>작성용!AJ1349</f>
        <v>-</v>
      </c>
      <c r="AB1352" s="56">
        <f>작성용!AB1349</f>
        <v>0</v>
      </c>
    </row>
    <row r="1353" spans="1:28" s="12" customFormat="1" ht="16.5" customHeight="1" x14ac:dyDescent="0.3">
      <c r="A1353" s="54">
        <f>작성용!AL1350</f>
        <v>1349</v>
      </c>
      <c r="B1353" s="55" t="str">
        <f>작성용!AI1350</f>
        <v>-</v>
      </c>
      <c r="C1353" s="56" t="str">
        <f>작성용!AK1350</f>
        <v>개별종목</v>
      </c>
      <c r="D1353" s="57">
        <f>작성용!T1350</f>
        <v>45600</v>
      </c>
      <c r="E1353" s="58" t="str">
        <f>작성용!B1350</f>
        <v>롯데벤처스(구,롯데액셀러레이터)</v>
      </c>
      <c r="F1353" s="58" t="str">
        <f>작성용!C1350</f>
        <v>신규</v>
      </c>
      <c r="G1353" s="58" t="str">
        <f>작성용!D1350</f>
        <v>체카</v>
      </c>
      <c r="H1353" s="59">
        <f>작성용!E1350</f>
        <v>1101116600830</v>
      </c>
      <c r="I1353" s="58" t="str">
        <f>작성용!F1350</f>
        <v>A07</v>
      </c>
      <c r="J1353" s="58">
        <f>작성용!G1350</f>
        <v>77</v>
      </c>
      <c r="K1353" s="58" t="str">
        <f>작성용!H1350</f>
        <v>-</v>
      </c>
      <c r="L1353" s="58" t="str">
        <f>작성용!N1350</f>
        <v>연말</v>
      </c>
      <c r="M1353" s="57" t="str">
        <f>작성용!U1350</f>
        <v>2024.09.30</v>
      </c>
      <c r="N1353" s="57">
        <f>작성용!V1350</f>
        <v>45657</v>
      </c>
      <c r="O1353" s="57">
        <f>작성용!W1350</f>
        <v>45663</v>
      </c>
      <c r="P1353" s="57" t="str">
        <f>작성용!X1350</f>
        <v>-</v>
      </c>
      <c r="Q1353" s="58" t="str">
        <f>작성용!AD1350</f>
        <v>이진주</v>
      </c>
      <c r="R1353" s="60">
        <f>작성용!AE1350</f>
        <v>1</v>
      </c>
      <c r="S1353" s="58" t="str">
        <f>작성용!AF1350</f>
        <v>신규</v>
      </c>
      <c r="T1353" s="61" t="str">
        <f>작성용!AG1350</f>
        <v>유재호</v>
      </c>
      <c r="U1353" s="61" t="str">
        <f>작성용!AH1350</f>
        <v>유재호</v>
      </c>
      <c r="V1353" s="56">
        <f>작성용!AA1350</f>
        <v>202411</v>
      </c>
      <c r="W1353" s="58" t="str">
        <f>작성용!AC1350</f>
        <v>[A]롯데그룹</v>
      </c>
      <c r="X1353" s="58" t="str">
        <f>작성용!O1350</f>
        <v>경영기획팀김현진</v>
      </c>
      <c r="Y1353" s="58" t="str">
        <f>작성용!P1350</f>
        <v xml:space="preserve">02-2051-1523  </v>
      </c>
      <c r="Z1353" s="58" t="str">
        <f>작성용!Q1350</f>
        <v>hj.kim43@lotte.net</v>
      </c>
      <c r="AA1353" s="56" t="str">
        <f>작성용!AJ1350</f>
        <v>-</v>
      </c>
      <c r="AB1353" s="56">
        <f>작성용!AB1350</f>
        <v>0</v>
      </c>
    </row>
    <row r="1354" spans="1:28" s="12" customFormat="1" ht="16.5" customHeight="1" x14ac:dyDescent="0.3">
      <c r="A1354" s="54">
        <f>작성용!AL1351</f>
        <v>1350</v>
      </c>
      <c r="B1354" s="55" t="str">
        <f>작성용!AI1351</f>
        <v>-</v>
      </c>
      <c r="C1354" s="56" t="str">
        <f>작성용!AK1351</f>
        <v>개별종목</v>
      </c>
      <c r="D1354" s="57">
        <f>작성용!T1351</f>
        <v>45600</v>
      </c>
      <c r="E1354" s="58" t="str">
        <f>작성용!B1351</f>
        <v>롯데벤처스(구,롯데액셀러레이터)</v>
      </c>
      <c r="F1354" s="58" t="str">
        <f>작성용!C1351</f>
        <v>신규</v>
      </c>
      <c r="G1354" s="58" t="str">
        <f>작성용!D1351</f>
        <v>체카</v>
      </c>
      <c r="H1354" s="59">
        <f>작성용!E1351</f>
        <v>1101116600830</v>
      </c>
      <c r="I1354" s="58" t="str">
        <f>작성용!F1351</f>
        <v>A07</v>
      </c>
      <c r="J1354" s="58">
        <f>작성용!G1351</f>
        <v>771</v>
      </c>
      <c r="K1354" s="58" t="str">
        <f>작성용!H1351</f>
        <v>-</v>
      </c>
      <c r="L1354" s="58" t="str">
        <f>작성용!N1351</f>
        <v>연말</v>
      </c>
      <c r="M1354" s="57" t="str">
        <f>작성용!U1351</f>
        <v>2024.09.30</v>
      </c>
      <c r="N1354" s="57">
        <f>작성용!V1351</f>
        <v>45657</v>
      </c>
      <c r="O1354" s="57">
        <f>작성용!W1351</f>
        <v>45663</v>
      </c>
      <c r="P1354" s="57" t="str">
        <f>작성용!X1351</f>
        <v>-</v>
      </c>
      <c r="Q1354" s="58" t="str">
        <f>작성용!AD1351</f>
        <v>이진주</v>
      </c>
      <c r="R1354" s="60">
        <f>작성용!AE1351</f>
        <v>0</v>
      </c>
      <c r="S1354" s="58" t="str">
        <f>작성용!AF1351</f>
        <v>신규</v>
      </c>
      <c r="T1354" s="61" t="str">
        <f>작성용!AG1351</f>
        <v>유재호</v>
      </c>
      <c r="U1354" s="61" t="str">
        <f>작성용!AH1351</f>
        <v>유재호</v>
      </c>
      <c r="V1354" s="56">
        <f>작성용!AA1351</f>
        <v>202411</v>
      </c>
      <c r="W1354" s="58" t="str">
        <f>작성용!AC1351</f>
        <v>[A]롯데그룹</v>
      </c>
      <c r="X1354" s="58" t="str">
        <f>작성용!O1351</f>
        <v>경영기획팀김현진</v>
      </c>
      <c r="Y1354" s="58" t="str">
        <f>작성용!P1351</f>
        <v xml:space="preserve">02-2051-1523  </v>
      </c>
      <c r="Z1354" s="58" t="str">
        <f>작성용!Q1351</f>
        <v>hj.kim43@lotte.net</v>
      </c>
      <c r="AA1354" s="56" t="str">
        <f>작성용!AJ1351</f>
        <v>-</v>
      </c>
      <c r="AB1354" s="56">
        <f>작성용!AB1351</f>
        <v>0</v>
      </c>
    </row>
    <row r="1355" spans="1:28" s="12" customFormat="1" ht="16.5" customHeight="1" x14ac:dyDescent="0.3">
      <c r="A1355" s="54">
        <f>작성용!AL1352</f>
        <v>1351</v>
      </c>
      <c r="B1355" s="55" t="str">
        <f>작성용!AI1352</f>
        <v>-</v>
      </c>
      <c r="C1355" s="56" t="str">
        <f>작성용!AK1352</f>
        <v>개별종목</v>
      </c>
      <c r="D1355" s="57">
        <f>작성용!T1352</f>
        <v>45600</v>
      </c>
      <c r="E1355" s="58" t="str">
        <f>작성용!B1352</f>
        <v>롯데벤처스(구,롯데액셀러레이터)</v>
      </c>
      <c r="F1355" s="58" t="str">
        <f>작성용!C1352</f>
        <v>신규</v>
      </c>
      <c r="G1355" s="58" t="str">
        <f>작성용!D1352</f>
        <v>체카</v>
      </c>
      <c r="H1355" s="59">
        <f>작성용!E1352</f>
        <v>1101116600830</v>
      </c>
      <c r="I1355" s="58" t="str">
        <f>작성용!F1352</f>
        <v>A07</v>
      </c>
      <c r="J1355" s="58">
        <f>작성용!G1352</f>
        <v>772</v>
      </c>
      <c r="K1355" s="58" t="str">
        <f>작성용!H1352</f>
        <v>-</v>
      </c>
      <c r="L1355" s="58" t="str">
        <f>작성용!N1352</f>
        <v>연말</v>
      </c>
      <c r="M1355" s="57" t="str">
        <f>작성용!U1352</f>
        <v>2024.09.30</v>
      </c>
      <c r="N1355" s="57">
        <f>작성용!V1352</f>
        <v>45657</v>
      </c>
      <c r="O1355" s="57">
        <f>작성용!W1352</f>
        <v>45663</v>
      </c>
      <c r="P1355" s="57" t="str">
        <f>작성용!X1352</f>
        <v>-</v>
      </c>
      <c r="Q1355" s="58" t="str">
        <f>작성용!AD1352</f>
        <v>이진주</v>
      </c>
      <c r="R1355" s="60">
        <f>작성용!AE1352</f>
        <v>0</v>
      </c>
      <c r="S1355" s="58" t="str">
        <f>작성용!AF1352</f>
        <v>신규</v>
      </c>
      <c r="T1355" s="61" t="str">
        <f>작성용!AG1352</f>
        <v>유재호</v>
      </c>
      <c r="U1355" s="61" t="str">
        <f>작성용!AH1352</f>
        <v>유재호</v>
      </c>
      <c r="V1355" s="56">
        <f>작성용!AA1352</f>
        <v>202411</v>
      </c>
      <c r="W1355" s="58" t="str">
        <f>작성용!AC1352</f>
        <v>[A]롯데그룹</v>
      </c>
      <c r="X1355" s="58" t="str">
        <f>작성용!O1352</f>
        <v>경영기획팀김현진</v>
      </c>
      <c r="Y1355" s="58" t="str">
        <f>작성용!P1352</f>
        <v xml:space="preserve">02-2051-1523  </v>
      </c>
      <c r="Z1355" s="58" t="str">
        <f>작성용!Q1352</f>
        <v>hj.kim43@lotte.net</v>
      </c>
      <c r="AA1355" s="56" t="str">
        <f>작성용!AJ1352</f>
        <v>-</v>
      </c>
      <c r="AB1355" s="56">
        <f>작성용!AB1352</f>
        <v>0</v>
      </c>
    </row>
    <row r="1356" spans="1:28" s="12" customFormat="1" ht="16.5" customHeight="1" x14ac:dyDescent="0.3">
      <c r="A1356" s="54">
        <f>작성용!AL1353</f>
        <v>1352</v>
      </c>
      <c r="B1356" s="55" t="str">
        <f>작성용!AI1353</f>
        <v>-</v>
      </c>
      <c r="C1356" s="56" t="str">
        <f>작성용!AK1353</f>
        <v>개별종목</v>
      </c>
      <c r="D1356" s="57">
        <f>작성용!T1353</f>
        <v>45600</v>
      </c>
      <c r="E1356" s="58" t="str">
        <f>작성용!B1353</f>
        <v>롯데벤처스(구,롯데액셀러레이터)</v>
      </c>
      <c r="F1356" s="58" t="str">
        <f>작성용!C1353</f>
        <v>신규</v>
      </c>
      <c r="G1356" s="58" t="str">
        <f>작성용!D1353</f>
        <v>폴레드</v>
      </c>
      <c r="H1356" s="59">
        <f>작성용!E1353</f>
        <v>1342110213952</v>
      </c>
      <c r="I1356" s="58" t="str">
        <f>작성용!F1353</f>
        <v>A07</v>
      </c>
      <c r="J1356" s="58">
        <f>작성용!G1353</f>
        <v>77</v>
      </c>
      <c r="K1356" s="58" t="str">
        <f>작성용!H1353</f>
        <v>-</v>
      </c>
      <c r="L1356" s="58" t="str">
        <f>작성용!N1353</f>
        <v>연말</v>
      </c>
      <c r="M1356" s="57" t="str">
        <f>작성용!U1353</f>
        <v>2024.09.30</v>
      </c>
      <c r="N1356" s="57">
        <f>작성용!V1353</f>
        <v>45657</v>
      </c>
      <c r="O1356" s="57">
        <f>작성용!W1353</f>
        <v>45663</v>
      </c>
      <c r="P1356" s="57" t="str">
        <f>작성용!X1353</f>
        <v>-</v>
      </c>
      <c r="Q1356" s="58" t="str">
        <f>작성용!AD1353</f>
        <v>김예림</v>
      </c>
      <c r="R1356" s="60">
        <f>작성용!AE1353</f>
        <v>1</v>
      </c>
      <c r="S1356" s="58" t="str">
        <f>작성용!AF1353</f>
        <v>김예림</v>
      </c>
      <c r="T1356" s="61" t="str">
        <f>작성용!AG1353</f>
        <v>유재호</v>
      </c>
      <c r="U1356" s="61" t="str">
        <f>작성용!AH1353</f>
        <v>유재호</v>
      </c>
      <c r="V1356" s="56">
        <f>작성용!AA1353</f>
        <v>202411</v>
      </c>
      <c r="W1356" s="58" t="str">
        <f>작성용!AC1353</f>
        <v>[A]롯데그룹</v>
      </c>
      <c r="X1356" s="58" t="str">
        <f>작성용!O1353</f>
        <v>경영기획팀김현진</v>
      </c>
      <c r="Y1356" s="58" t="str">
        <f>작성용!P1353</f>
        <v xml:space="preserve">02-2051-1523  </v>
      </c>
      <c r="Z1356" s="58" t="str">
        <f>작성용!Q1353</f>
        <v>hj.kim43@lotte.net</v>
      </c>
      <c r="AA1356" s="56" t="str">
        <f>작성용!AJ1353</f>
        <v>-</v>
      </c>
      <c r="AB1356" s="56">
        <f>작성용!AB1353</f>
        <v>0</v>
      </c>
    </row>
    <row r="1357" spans="1:28" s="12" customFormat="1" ht="16.5" customHeight="1" x14ac:dyDescent="0.3">
      <c r="A1357" s="54">
        <f>작성용!AL1354</f>
        <v>1353</v>
      </c>
      <c r="B1357" s="55" t="str">
        <f>작성용!AI1354</f>
        <v>-</v>
      </c>
      <c r="C1357" s="56" t="str">
        <f>작성용!AK1354</f>
        <v>개별종목</v>
      </c>
      <c r="D1357" s="57">
        <f>작성용!T1354</f>
        <v>45600</v>
      </c>
      <c r="E1357" s="58" t="str">
        <f>작성용!B1354</f>
        <v>롯데벤처스(구,롯데액셀러레이터)</v>
      </c>
      <c r="F1357" s="58" t="str">
        <f>작성용!C1354</f>
        <v>신규</v>
      </c>
      <c r="G1357" s="58" t="str">
        <f>작성용!D1354</f>
        <v>폴레드</v>
      </c>
      <c r="H1357" s="59">
        <f>작성용!E1354</f>
        <v>1342110213952</v>
      </c>
      <c r="I1357" s="58" t="str">
        <f>작성용!F1354</f>
        <v>D02</v>
      </c>
      <c r="J1357" s="58">
        <f>작성용!G1354</f>
        <v>77</v>
      </c>
      <c r="K1357" s="58" t="str">
        <f>작성용!H1354</f>
        <v>-</v>
      </c>
      <c r="L1357" s="58" t="str">
        <f>작성용!N1354</f>
        <v>연말</v>
      </c>
      <c r="M1357" s="57" t="str">
        <f>작성용!U1354</f>
        <v>2024.09.30</v>
      </c>
      <c r="N1357" s="57">
        <f>작성용!V1354</f>
        <v>45657</v>
      </c>
      <c r="O1357" s="57">
        <f>작성용!W1354</f>
        <v>45663</v>
      </c>
      <c r="P1357" s="57" t="str">
        <f>작성용!X1354</f>
        <v>-</v>
      </c>
      <c r="Q1357" s="58" t="str">
        <f>작성용!AD1354</f>
        <v>김예림</v>
      </c>
      <c r="R1357" s="60">
        <f>작성용!AE1354</f>
        <v>0</v>
      </c>
      <c r="S1357" s="58" t="str">
        <f>작성용!AF1354</f>
        <v>김예림</v>
      </c>
      <c r="T1357" s="61" t="str">
        <f>작성용!AG1354</f>
        <v>유재호</v>
      </c>
      <c r="U1357" s="61" t="str">
        <f>작성용!AH1354</f>
        <v>유재호</v>
      </c>
      <c r="V1357" s="56">
        <f>작성용!AA1354</f>
        <v>202411</v>
      </c>
      <c r="W1357" s="58" t="str">
        <f>작성용!AC1354</f>
        <v>[A]롯데그룹</v>
      </c>
      <c r="X1357" s="58" t="str">
        <f>작성용!O1354</f>
        <v>경영기획팀김현진</v>
      </c>
      <c r="Y1357" s="58" t="str">
        <f>작성용!P1354</f>
        <v xml:space="preserve">02-2051-1523  </v>
      </c>
      <c r="Z1357" s="58" t="str">
        <f>작성용!Q1354</f>
        <v>hj.kim43@lotte.net</v>
      </c>
      <c r="AA1357" s="56" t="str">
        <f>작성용!AJ1354</f>
        <v>-</v>
      </c>
      <c r="AB1357" s="56">
        <f>작성용!AB1354</f>
        <v>0</v>
      </c>
    </row>
    <row r="1358" spans="1:28" s="12" customFormat="1" ht="16.5" customHeight="1" x14ac:dyDescent="0.3">
      <c r="A1358" s="54">
        <f>작성용!AL1355</f>
        <v>1354</v>
      </c>
      <c r="B1358" s="55" t="str">
        <f>작성용!AI1355</f>
        <v>-</v>
      </c>
      <c r="C1358" s="56" t="str">
        <f>작성용!AK1355</f>
        <v>개별종목</v>
      </c>
      <c r="D1358" s="57">
        <f>작성용!T1355</f>
        <v>45600</v>
      </c>
      <c r="E1358" s="58" t="str">
        <f>작성용!B1355</f>
        <v>롯데벤처스(구,롯데액셀러레이터)</v>
      </c>
      <c r="F1358" s="58" t="str">
        <f>작성용!C1355</f>
        <v>신규</v>
      </c>
      <c r="G1358" s="58" t="str">
        <f>작성용!D1355</f>
        <v>어반플레이</v>
      </c>
      <c r="H1358" s="59">
        <f>작성용!E1355</f>
        <v>1101115292993</v>
      </c>
      <c r="I1358" s="58" t="str">
        <f>작성용!F1355</f>
        <v>A07</v>
      </c>
      <c r="J1358" s="58">
        <f>작성용!G1355</f>
        <v>77</v>
      </c>
      <c r="K1358" s="58" t="str">
        <f>작성용!H1355</f>
        <v>-</v>
      </c>
      <c r="L1358" s="58" t="str">
        <f>작성용!N1355</f>
        <v>연말</v>
      </c>
      <c r="M1358" s="57" t="str">
        <f>작성용!U1355</f>
        <v>2024.09.30</v>
      </c>
      <c r="N1358" s="57">
        <f>작성용!V1355</f>
        <v>45657</v>
      </c>
      <c r="O1358" s="57">
        <f>작성용!W1355</f>
        <v>45663</v>
      </c>
      <c r="P1358" s="57" t="str">
        <f>작성용!X1355</f>
        <v>-</v>
      </c>
      <c r="Q1358" s="58" t="str">
        <f>작성용!AD1355</f>
        <v>서경덕</v>
      </c>
      <c r="R1358" s="60">
        <f>작성용!AE1355</f>
        <v>1</v>
      </c>
      <c r="S1358" s="58" t="str">
        <f>작성용!AF1355</f>
        <v>서경덕</v>
      </c>
      <c r="T1358" s="61" t="str">
        <f>작성용!AG1355</f>
        <v>유재호</v>
      </c>
      <c r="U1358" s="61" t="str">
        <f>작성용!AH1355</f>
        <v>유재호</v>
      </c>
      <c r="V1358" s="56">
        <f>작성용!AA1355</f>
        <v>202411</v>
      </c>
      <c r="W1358" s="58" t="str">
        <f>작성용!AC1355</f>
        <v>[A]롯데그룹</v>
      </c>
      <c r="X1358" s="58" t="str">
        <f>작성용!O1355</f>
        <v>경영기획팀김현진</v>
      </c>
      <c r="Y1358" s="58" t="str">
        <f>작성용!P1355</f>
        <v xml:space="preserve">02-2051-1523  </v>
      </c>
      <c r="Z1358" s="58" t="str">
        <f>작성용!Q1355</f>
        <v>hj.kim43@lotte.net</v>
      </c>
      <c r="AA1358" s="56" t="str">
        <f>작성용!AJ1355</f>
        <v>-</v>
      </c>
      <c r="AB1358" s="56">
        <f>작성용!AB1355</f>
        <v>0</v>
      </c>
    </row>
    <row r="1359" spans="1:28" s="12" customFormat="1" ht="16.5" customHeight="1" x14ac:dyDescent="0.3">
      <c r="A1359" s="54">
        <f>작성용!AL1356</f>
        <v>1355</v>
      </c>
      <c r="B1359" s="55" t="str">
        <f>작성용!AI1356</f>
        <v>-</v>
      </c>
      <c r="C1359" s="56" t="str">
        <f>작성용!AK1356</f>
        <v>개별종목</v>
      </c>
      <c r="D1359" s="57">
        <f>작성용!T1356</f>
        <v>45600</v>
      </c>
      <c r="E1359" s="58" t="str">
        <f>작성용!B1356</f>
        <v>롯데벤처스(구,롯데액셀러레이터)</v>
      </c>
      <c r="F1359" s="58" t="str">
        <f>작성용!C1356</f>
        <v>신규</v>
      </c>
      <c r="G1359" s="58" t="str">
        <f>작성용!D1356</f>
        <v>어반플레이</v>
      </c>
      <c r="H1359" s="59">
        <f>작성용!E1356</f>
        <v>1101115292993</v>
      </c>
      <c r="I1359" s="58" t="str">
        <f>작성용!F1356</f>
        <v>A07</v>
      </c>
      <c r="J1359" s="58">
        <f>작성용!G1356</f>
        <v>771</v>
      </c>
      <c r="K1359" s="58" t="str">
        <f>작성용!H1356</f>
        <v>-</v>
      </c>
      <c r="L1359" s="58" t="str">
        <f>작성용!N1356</f>
        <v>연말</v>
      </c>
      <c r="M1359" s="57" t="str">
        <f>작성용!U1356</f>
        <v>2024.09.30</v>
      </c>
      <c r="N1359" s="57">
        <f>작성용!V1356</f>
        <v>45657</v>
      </c>
      <c r="O1359" s="57">
        <f>작성용!W1356</f>
        <v>45663</v>
      </c>
      <c r="P1359" s="57" t="str">
        <f>작성용!X1356</f>
        <v>-</v>
      </c>
      <c r="Q1359" s="58" t="str">
        <f>작성용!AD1356</f>
        <v>서경덕</v>
      </c>
      <c r="R1359" s="60">
        <f>작성용!AE1356</f>
        <v>0</v>
      </c>
      <c r="S1359" s="58" t="str">
        <f>작성용!AF1356</f>
        <v>서경덕</v>
      </c>
      <c r="T1359" s="61" t="str">
        <f>작성용!AG1356</f>
        <v>유재호</v>
      </c>
      <c r="U1359" s="61" t="str">
        <f>작성용!AH1356</f>
        <v>유재호</v>
      </c>
      <c r="V1359" s="56">
        <f>작성용!AA1356</f>
        <v>202411</v>
      </c>
      <c r="W1359" s="58" t="str">
        <f>작성용!AC1356</f>
        <v>[A]롯데그룹</v>
      </c>
      <c r="X1359" s="58" t="str">
        <f>작성용!O1356</f>
        <v>경영기획팀김현진</v>
      </c>
      <c r="Y1359" s="58" t="str">
        <f>작성용!P1356</f>
        <v xml:space="preserve">02-2051-1523  </v>
      </c>
      <c r="Z1359" s="58" t="str">
        <f>작성용!Q1356</f>
        <v>hj.kim43@lotte.net</v>
      </c>
      <c r="AA1359" s="56" t="str">
        <f>작성용!AJ1356</f>
        <v>-</v>
      </c>
      <c r="AB1359" s="56">
        <f>작성용!AB1356</f>
        <v>0</v>
      </c>
    </row>
    <row r="1360" spans="1:28" s="12" customFormat="1" ht="16.5" customHeight="1" x14ac:dyDescent="0.3">
      <c r="A1360" s="54">
        <f>작성용!AL1357</f>
        <v>1356</v>
      </c>
      <c r="B1360" s="55" t="str">
        <f>작성용!AI1357</f>
        <v>-</v>
      </c>
      <c r="C1360" s="56" t="str">
        <f>작성용!AK1357</f>
        <v>개별종목</v>
      </c>
      <c r="D1360" s="57">
        <f>작성용!T1357</f>
        <v>45600</v>
      </c>
      <c r="E1360" s="58" t="str">
        <f>작성용!B1357</f>
        <v>롯데벤처스(구,롯데액셀러레이터)</v>
      </c>
      <c r="F1360" s="58" t="str">
        <f>작성용!C1357</f>
        <v>신규</v>
      </c>
      <c r="G1360" s="58" t="str">
        <f>작성용!D1357</f>
        <v>에스투더블유</v>
      </c>
      <c r="H1360" s="59">
        <f>작성용!E1357</f>
        <v>1101116873750</v>
      </c>
      <c r="I1360" s="58" t="str">
        <f>작성용!F1357</f>
        <v>A07</v>
      </c>
      <c r="J1360" s="58">
        <f>작성용!G1357</f>
        <v>77</v>
      </c>
      <c r="K1360" s="58" t="str">
        <f>작성용!H1357</f>
        <v>-</v>
      </c>
      <c r="L1360" s="58" t="str">
        <f>작성용!N1357</f>
        <v>연말</v>
      </c>
      <c r="M1360" s="57" t="str">
        <f>작성용!U1357</f>
        <v>2024.09.30</v>
      </c>
      <c r="N1360" s="57">
        <f>작성용!V1357</f>
        <v>45657</v>
      </c>
      <c r="O1360" s="57">
        <f>작성용!W1357</f>
        <v>45663</v>
      </c>
      <c r="P1360" s="57" t="str">
        <f>작성용!X1357</f>
        <v>-</v>
      </c>
      <c r="Q1360" s="58" t="str">
        <f>작성용!AD1357</f>
        <v>신원준</v>
      </c>
      <c r="R1360" s="60">
        <f>작성용!AE1357</f>
        <v>0</v>
      </c>
      <c r="S1360" s="58" t="str">
        <f>작성용!AF1357</f>
        <v>신원준</v>
      </c>
      <c r="T1360" s="61" t="str">
        <f>작성용!AG1357</f>
        <v>유재호</v>
      </c>
      <c r="U1360" s="61" t="str">
        <f>작성용!AH1357</f>
        <v>유재호</v>
      </c>
      <c r="V1360" s="56">
        <f>작성용!AA1357</f>
        <v>202411</v>
      </c>
      <c r="W1360" s="58" t="str">
        <f>작성용!AC1357</f>
        <v>[A]롯데그룹</v>
      </c>
      <c r="X1360" s="58" t="str">
        <f>작성용!O1357</f>
        <v>경영기획팀김현진</v>
      </c>
      <c r="Y1360" s="58" t="str">
        <f>작성용!P1357</f>
        <v xml:space="preserve">02-2051-1523  </v>
      </c>
      <c r="Z1360" s="58" t="str">
        <f>작성용!Q1357</f>
        <v>hj.kim43@lotte.net</v>
      </c>
      <c r="AA1360" s="56" t="str">
        <f>작성용!AJ1357</f>
        <v>-</v>
      </c>
      <c r="AB1360" s="56">
        <f>작성용!AB1357</f>
        <v>0</v>
      </c>
    </row>
    <row r="1361" spans="1:28" s="12" customFormat="1" ht="16.5" customHeight="1" x14ac:dyDescent="0.3">
      <c r="A1361" s="54">
        <f>작성용!AL1358</f>
        <v>1357</v>
      </c>
      <c r="B1361" s="55" t="str">
        <f>작성용!AI1358</f>
        <v>-</v>
      </c>
      <c r="C1361" s="56" t="str">
        <f>작성용!AK1358</f>
        <v>개별종목</v>
      </c>
      <c r="D1361" s="57">
        <f>작성용!T1358</f>
        <v>45600</v>
      </c>
      <c r="E1361" s="58" t="str">
        <f>작성용!B1358</f>
        <v>롯데벤처스(구,롯데액셀러레이터)</v>
      </c>
      <c r="F1361" s="58" t="str">
        <f>작성용!C1358</f>
        <v>신규</v>
      </c>
      <c r="G1361" s="58" t="str">
        <f>작성용!D1358</f>
        <v>에스투더블유</v>
      </c>
      <c r="H1361" s="59">
        <f>작성용!E1358</f>
        <v>1101116873750</v>
      </c>
      <c r="I1361" s="58" t="str">
        <f>작성용!F1358</f>
        <v>A07</v>
      </c>
      <c r="J1361" s="58">
        <f>작성용!G1358</f>
        <v>771</v>
      </c>
      <c r="K1361" s="58" t="str">
        <f>작성용!H1358</f>
        <v>-</v>
      </c>
      <c r="L1361" s="58" t="str">
        <f>작성용!N1358</f>
        <v>연말</v>
      </c>
      <c r="M1361" s="57" t="str">
        <f>작성용!U1358</f>
        <v>2024.09.30</v>
      </c>
      <c r="N1361" s="57">
        <f>작성용!V1358</f>
        <v>45657</v>
      </c>
      <c r="O1361" s="57">
        <f>작성용!W1358</f>
        <v>45663</v>
      </c>
      <c r="P1361" s="57" t="str">
        <f>작성용!X1358</f>
        <v>-</v>
      </c>
      <c r="Q1361" s="58" t="str">
        <f>작성용!AD1358</f>
        <v>신원준</v>
      </c>
      <c r="R1361" s="60">
        <f>작성용!AE1358</f>
        <v>0</v>
      </c>
      <c r="S1361" s="58" t="str">
        <f>작성용!AF1358</f>
        <v>신원준</v>
      </c>
      <c r="T1361" s="61" t="str">
        <f>작성용!AG1358</f>
        <v>유재호</v>
      </c>
      <c r="U1361" s="61" t="str">
        <f>작성용!AH1358</f>
        <v>유재호</v>
      </c>
      <c r="V1361" s="56">
        <f>작성용!AA1358</f>
        <v>202411</v>
      </c>
      <c r="W1361" s="58" t="str">
        <f>작성용!AC1358</f>
        <v>[A]롯데그룹</v>
      </c>
      <c r="X1361" s="58" t="str">
        <f>작성용!O1358</f>
        <v>경영기획팀김현진</v>
      </c>
      <c r="Y1361" s="58" t="str">
        <f>작성용!P1358</f>
        <v xml:space="preserve">02-2051-1523  </v>
      </c>
      <c r="Z1361" s="58" t="str">
        <f>작성용!Q1358</f>
        <v>hj.kim43@lotte.net</v>
      </c>
      <c r="AA1361" s="56" t="str">
        <f>작성용!AJ1358</f>
        <v>-</v>
      </c>
      <c r="AB1361" s="56">
        <f>작성용!AB1358</f>
        <v>0</v>
      </c>
    </row>
    <row r="1362" spans="1:28" s="12" customFormat="1" ht="16.5" customHeight="1" x14ac:dyDescent="0.3">
      <c r="A1362" s="54">
        <f>작성용!AL1359</f>
        <v>1358</v>
      </c>
      <c r="B1362" s="55" t="str">
        <f>작성용!AI1359</f>
        <v>-</v>
      </c>
      <c r="C1362" s="56" t="str">
        <f>작성용!AK1359</f>
        <v>개별종목</v>
      </c>
      <c r="D1362" s="57">
        <f>작성용!T1359</f>
        <v>45600</v>
      </c>
      <c r="E1362" s="58" t="str">
        <f>작성용!B1359</f>
        <v>롯데벤처스(구,롯데액셀러레이터)</v>
      </c>
      <c r="F1362" s="58" t="str">
        <f>작성용!C1359</f>
        <v>신규</v>
      </c>
      <c r="G1362" s="58" t="str">
        <f>작성용!D1359</f>
        <v>Gushcloud Talent Agency</v>
      </c>
      <c r="H1362" s="59" t="str">
        <f>작성용!E1359</f>
        <v>KBP2023060001</v>
      </c>
      <c r="I1362" s="58" t="str">
        <f>작성용!F1359</f>
        <v>A05</v>
      </c>
      <c r="J1362" s="58">
        <f>작성용!G1359</f>
        <v>77</v>
      </c>
      <c r="K1362" s="58" t="str">
        <f>작성용!H1359</f>
        <v>-</v>
      </c>
      <c r="L1362" s="58" t="str">
        <f>작성용!N1359</f>
        <v>연말</v>
      </c>
      <c r="M1362" s="57" t="str">
        <f>작성용!U1359</f>
        <v>2024.09.30</v>
      </c>
      <c r="N1362" s="57">
        <f>작성용!V1359</f>
        <v>45657</v>
      </c>
      <c r="O1362" s="57">
        <f>작성용!W1359</f>
        <v>45663</v>
      </c>
      <c r="P1362" s="57" t="str">
        <f>작성용!X1359</f>
        <v>-</v>
      </c>
      <c r="Q1362" s="58" t="str">
        <f>작성용!AD1359</f>
        <v>정은채</v>
      </c>
      <c r="R1362" s="60">
        <f>작성용!AE1359</f>
        <v>1</v>
      </c>
      <c r="S1362" s="58" t="str">
        <f>작성용!AF1359</f>
        <v>정은채</v>
      </c>
      <c r="T1362" s="61" t="str">
        <f>작성용!AG1359</f>
        <v>유재호</v>
      </c>
      <c r="U1362" s="61" t="str">
        <f>작성용!AH1359</f>
        <v>유재호</v>
      </c>
      <c r="V1362" s="56">
        <f>작성용!AA1359</f>
        <v>202411</v>
      </c>
      <c r="W1362" s="58" t="str">
        <f>작성용!AC1359</f>
        <v>[A]롯데그룹</v>
      </c>
      <c r="X1362" s="58" t="str">
        <f>작성용!O1359</f>
        <v>경영기획팀김현진</v>
      </c>
      <c r="Y1362" s="58" t="str">
        <f>작성용!P1359</f>
        <v xml:space="preserve">02-2051-1523  </v>
      </c>
      <c r="Z1362" s="58" t="str">
        <f>작성용!Q1359</f>
        <v>hj.kim43@lotte.net</v>
      </c>
      <c r="AA1362" s="56" t="str">
        <f>작성용!AJ1359</f>
        <v>-</v>
      </c>
      <c r="AB1362" s="56">
        <f>작성용!AB1359</f>
        <v>0</v>
      </c>
    </row>
    <row r="1363" spans="1:28" s="12" customFormat="1" ht="16.5" customHeight="1" x14ac:dyDescent="0.3">
      <c r="A1363" s="54">
        <f>작성용!AL1360</f>
        <v>1359</v>
      </c>
      <c r="B1363" s="55" t="str">
        <f>작성용!AI1360</f>
        <v>-</v>
      </c>
      <c r="C1363" s="56" t="str">
        <f>작성용!AK1360</f>
        <v>개별종목</v>
      </c>
      <c r="D1363" s="57">
        <f>작성용!T1360</f>
        <v>45600</v>
      </c>
      <c r="E1363" s="58" t="str">
        <f>작성용!B1360</f>
        <v>롯데벤처스(구,롯데액셀러레이터)</v>
      </c>
      <c r="F1363" s="58" t="str">
        <f>작성용!C1360</f>
        <v>신규</v>
      </c>
      <c r="G1363" s="58" t="str">
        <f>작성용!D1360</f>
        <v>Gushcloud Talent Agency</v>
      </c>
      <c r="H1363" s="59" t="str">
        <f>작성용!E1360</f>
        <v>KBP2023060001</v>
      </c>
      <c r="I1363" s="58" t="str">
        <f>작성용!F1360</f>
        <v>A05</v>
      </c>
      <c r="J1363" s="58">
        <f>작성용!G1360</f>
        <v>771</v>
      </c>
      <c r="K1363" s="58" t="str">
        <f>작성용!H1360</f>
        <v>-</v>
      </c>
      <c r="L1363" s="58" t="str">
        <f>작성용!N1360</f>
        <v>연말</v>
      </c>
      <c r="M1363" s="57" t="str">
        <f>작성용!U1360</f>
        <v>2024.09.30</v>
      </c>
      <c r="N1363" s="57">
        <f>작성용!V1360</f>
        <v>45657</v>
      </c>
      <c r="O1363" s="57">
        <f>작성용!W1360</f>
        <v>45663</v>
      </c>
      <c r="P1363" s="57" t="str">
        <f>작성용!X1360</f>
        <v>-</v>
      </c>
      <c r="Q1363" s="58" t="str">
        <f>작성용!AD1360</f>
        <v>정은채</v>
      </c>
      <c r="R1363" s="60">
        <f>작성용!AE1360</f>
        <v>0</v>
      </c>
      <c r="S1363" s="58" t="str">
        <f>작성용!AF1360</f>
        <v>정은채</v>
      </c>
      <c r="T1363" s="61" t="str">
        <f>작성용!AG1360</f>
        <v>유재호</v>
      </c>
      <c r="U1363" s="61" t="str">
        <f>작성용!AH1360</f>
        <v>유재호</v>
      </c>
      <c r="V1363" s="56">
        <f>작성용!AA1360</f>
        <v>202411</v>
      </c>
      <c r="W1363" s="58" t="str">
        <f>작성용!AC1360</f>
        <v>[A]롯데그룹</v>
      </c>
      <c r="X1363" s="58" t="str">
        <f>작성용!O1360</f>
        <v>경영기획팀김현진</v>
      </c>
      <c r="Y1363" s="58" t="str">
        <f>작성용!P1360</f>
        <v xml:space="preserve">02-2051-1523  </v>
      </c>
      <c r="Z1363" s="58" t="str">
        <f>작성용!Q1360</f>
        <v>hj.kim43@lotte.net</v>
      </c>
      <c r="AA1363" s="56" t="str">
        <f>작성용!AJ1360</f>
        <v>-</v>
      </c>
      <c r="AB1363" s="56">
        <f>작성용!AB1360</f>
        <v>0</v>
      </c>
    </row>
    <row r="1364" spans="1:28" s="12" customFormat="1" ht="16.5" customHeight="1" x14ac:dyDescent="0.3">
      <c r="A1364" s="54">
        <f>작성용!AL1361</f>
        <v>1360</v>
      </c>
      <c r="B1364" s="55" t="str">
        <f>작성용!AI1361</f>
        <v>-</v>
      </c>
      <c r="C1364" s="56" t="str">
        <f>작성용!AK1361</f>
        <v>개별종목</v>
      </c>
      <c r="D1364" s="57">
        <f>작성용!T1361</f>
        <v>45600</v>
      </c>
      <c r="E1364" s="58" t="str">
        <f>작성용!B1361</f>
        <v>롯데벤처스(구,롯데액셀러레이터)</v>
      </c>
      <c r="F1364" s="58" t="str">
        <f>작성용!C1361</f>
        <v>신규</v>
      </c>
      <c r="G1364" s="58" t="str">
        <f>작성용!D1361</f>
        <v>컬쳐히어로</v>
      </c>
      <c r="H1364" s="59">
        <f>작성용!E1361</f>
        <v>1311110399096</v>
      </c>
      <c r="I1364" s="58" t="str">
        <f>작성용!F1361</f>
        <v>A05</v>
      </c>
      <c r="J1364" s="58">
        <f>작성용!G1361</f>
        <v>77</v>
      </c>
      <c r="K1364" s="58" t="str">
        <f>작성용!H1361</f>
        <v>-</v>
      </c>
      <c r="L1364" s="58" t="str">
        <f>작성용!N1361</f>
        <v>연말</v>
      </c>
      <c r="M1364" s="57" t="str">
        <f>작성용!U1361</f>
        <v>2024.09.30</v>
      </c>
      <c r="N1364" s="57">
        <f>작성용!V1361</f>
        <v>45657</v>
      </c>
      <c r="O1364" s="57">
        <f>작성용!W1361</f>
        <v>45663</v>
      </c>
      <c r="P1364" s="57" t="str">
        <f>작성용!X1361</f>
        <v>-</v>
      </c>
      <c r="Q1364" s="58" t="str">
        <f>작성용!AD1361</f>
        <v>정재형</v>
      </c>
      <c r="R1364" s="60">
        <f>작성용!AE1361</f>
        <v>1</v>
      </c>
      <c r="S1364" s="58" t="str">
        <f>작성용!AF1361</f>
        <v>신규</v>
      </c>
      <c r="T1364" s="61" t="str">
        <f>작성용!AG1361</f>
        <v>유재호</v>
      </c>
      <c r="U1364" s="61" t="str">
        <f>작성용!AH1361</f>
        <v>유재호</v>
      </c>
      <c r="V1364" s="56">
        <f>작성용!AA1361</f>
        <v>202411</v>
      </c>
      <c r="W1364" s="58" t="str">
        <f>작성용!AC1361</f>
        <v>[A]롯데그룹</v>
      </c>
      <c r="X1364" s="58" t="str">
        <f>작성용!O1361</f>
        <v>경영기획팀김현진</v>
      </c>
      <c r="Y1364" s="58" t="str">
        <f>작성용!P1361</f>
        <v xml:space="preserve">02-2051-1523  </v>
      </c>
      <c r="Z1364" s="58" t="str">
        <f>작성용!Q1361</f>
        <v>hj.kim43@lotte.net</v>
      </c>
      <c r="AA1364" s="56" t="str">
        <f>작성용!AJ1361</f>
        <v>-</v>
      </c>
      <c r="AB1364" s="56">
        <f>작성용!AB1361</f>
        <v>0</v>
      </c>
    </row>
    <row r="1365" spans="1:28" s="12" customFormat="1" ht="16.5" customHeight="1" x14ac:dyDescent="0.3">
      <c r="A1365" s="54">
        <f>작성용!AL1362</f>
        <v>1361</v>
      </c>
      <c r="B1365" s="264" t="str">
        <f>작성용!AI1362</f>
        <v>-</v>
      </c>
      <c r="C1365" s="252" t="str">
        <f>작성용!AK1362</f>
        <v>개별종목</v>
      </c>
      <c r="D1365" s="265">
        <f>작성용!T1362</f>
        <v>45600</v>
      </c>
      <c r="E1365" s="253" t="str">
        <f>작성용!B1362</f>
        <v>롯데벤처스(구,롯데액셀러레이터)</v>
      </c>
      <c r="F1365" s="253" t="str">
        <f>작성용!C1362</f>
        <v>신규</v>
      </c>
      <c r="G1365" s="253" t="str">
        <f>작성용!D1362</f>
        <v>센디</v>
      </c>
      <c r="H1365" s="266">
        <f>작성용!E1362</f>
        <v>1801110844167</v>
      </c>
      <c r="I1365" s="253" t="str">
        <f>작성용!F1362</f>
        <v>A07</v>
      </c>
      <c r="J1365" s="253">
        <f>작성용!G1362</f>
        <v>77</v>
      </c>
      <c r="K1365" s="253" t="str">
        <f>작성용!H1362</f>
        <v>-</v>
      </c>
      <c r="L1365" s="253" t="str">
        <f>작성용!N1362</f>
        <v>연말</v>
      </c>
      <c r="M1365" s="265" t="str">
        <f>작성용!U1362</f>
        <v>2024.09.30</v>
      </c>
      <c r="N1365" s="265">
        <f>작성용!V1362</f>
        <v>45657</v>
      </c>
      <c r="O1365" s="265">
        <f>작성용!W1362</f>
        <v>45663</v>
      </c>
      <c r="P1365" s="265" t="str">
        <f>작성용!X1362</f>
        <v>-</v>
      </c>
      <c r="Q1365" s="274" t="str">
        <f>작성용!AD1362</f>
        <v>오영석</v>
      </c>
      <c r="R1365" s="267">
        <f>작성용!AE1362</f>
        <v>1</v>
      </c>
      <c r="S1365" s="253" t="str">
        <f>작성용!AF1362</f>
        <v>신규</v>
      </c>
      <c r="T1365" s="268" t="str">
        <f>작성용!AG1362</f>
        <v>유재호</v>
      </c>
      <c r="U1365" s="268" t="str">
        <f>작성용!AH1362</f>
        <v>유재호</v>
      </c>
      <c r="V1365" s="252">
        <f>작성용!AA1362</f>
        <v>202411</v>
      </c>
      <c r="W1365" s="253" t="str">
        <f>작성용!AC1362</f>
        <v>[A]롯데그룹</v>
      </c>
      <c r="X1365" s="253" t="str">
        <f>작성용!O1362</f>
        <v>경영기획팀김현진</v>
      </c>
      <c r="Y1365" s="253" t="str">
        <f>작성용!P1362</f>
        <v xml:space="preserve">02-2051-1523  </v>
      </c>
      <c r="Z1365" s="253" t="str">
        <f>작성용!Q1362</f>
        <v>hj.kim43@lotte.net</v>
      </c>
      <c r="AA1365" s="252" t="str">
        <f>작성용!AJ1362</f>
        <v>-</v>
      </c>
      <c r="AB1365" s="252">
        <f>작성용!AB1362</f>
        <v>2</v>
      </c>
    </row>
    <row r="1366" spans="1:28" s="12" customFormat="1" ht="16.5" customHeight="1" x14ac:dyDescent="0.3">
      <c r="A1366" s="54">
        <f>작성용!AL1363</f>
        <v>1362</v>
      </c>
      <c r="B1366" s="55" t="str">
        <f>작성용!AI1363</f>
        <v>-</v>
      </c>
      <c r="C1366" s="56" t="str">
        <f>작성용!AK1363</f>
        <v>개별종목</v>
      </c>
      <c r="D1366" s="57">
        <f>작성용!T1363</f>
        <v>45600</v>
      </c>
      <c r="E1366" s="58" t="str">
        <f>작성용!B1363</f>
        <v>롯데벤처스(구,롯데액셀러레이터)</v>
      </c>
      <c r="F1366" s="58" t="str">
        <f>작성용!C1363</f>
        <v>신규</v>
      </c>
      <c r="G1366" s="58" t="str">
        <f>작성용!D1363</f>
        <v>글루업</v>
      </c>
      <c r="H1366" s="59">
        <f>작성용!E1363</f>
        <v>1101116879667</v>
      </c>
      <c r="I1366" s="58" t="str">
        <f>작성용!F1363</f>
        <v>A05</v>
      </c>
      <c r="J1366" s="58">
        <f>작성용!G1363</f>
        <v>77</v>
      </c>
      <c r="K1366" s="58" t="str">
        <f>작성용!H1363</f>
        <v>-</v>
      </c>
      <c r="L1366" s="58" t="str">
        <f>작성용!N1363</f>
        <v>연말</v>
      </c>
      <c r="M1366" s="57" t="str">
        <f>작성용!U1363</f>
        <v>2024.09.30</v>
      </c>
      <c r="N1366" s="57">
        <f>작성용!V1363</f>
        <v>45657</v>
      </c>
      <c r="O1366" s="57">
        <f>작성용!W1363</f>
        <v>45663</v>
      </c>
      <c r="P1366" s="57" t="str">
        <f>작성용!X1363</f>
        <v>-</v>
      </c>
      <c r="Q1366" s="58" t="str">
        <f>작성용!AD1363</f>
        <v>강승현</v>
      </c>
      <c r="R1366" s="60">
        <f>작성용!AE1363</f>
        <v>1</v>
      </c>
      <c r="S1366" s="58" t="str">
        <f>작성용!AF1363</f>
        <v>신규</v>
      </c>
      <c r="T1366" s="61" t="str">
        <f>작성용!AG1363</f>
        <v>유재호</v>
      </c>
      <c r="U1366" s="61" t="str">
        <f>작성용!AH1363</f>
        <v>유재호</v>
      </c>
      <c r="V1366" s="56">
        <f>작성용!AA1363</f>
        <v>202411</v>
      </c>
      <c r="W1366" s="58" t="str">
        <f>작성용!AC1363</f>
        <v>[A]롯데그룹</v>
      </c>
      <c r="X1366" s="58" t="str">
        <f>작성용!O1363</f>
        <v>경영기획팀김현진</v>
      </c>
      <c r="Y1366" s="58" t="str">
        <f>작성용!P1363</f>
        <v xml:space="preserve">02-2051-1523  </v>
      </c>
      <c r="Z1366" s="58" t="str">
        <f>작성용!Q1363</f>
        <v>hj.kim43@lotte.net</v>
      </c>
      <c r="AA1366" s="56" t="str">
        <f>작성용!AJ1363</f>
        <v>-</v>
      </c>
      <c r="AB1366" s="56">
        <f>작성용!AB1363</f>
        <v>0</v>
      </c>
    </row>
    <row r="1367" spans="1:28" s="12" customFormat="1" ht="16.5" customHeight="1" x14ac:dyDescent="0.3">
      <c r="A1367" s="54">
        <f>작성용!AL1364</f>
        <v>1363</v>
      </c>
      <c r="B1367" s="55" t="str">
        <f>작성용!AI1364</f>
        <v>-</v>
      </c>
      <c r="C1367" s="56" t="str">
        <f>작성용!AK1364</f>
        <v>개별종목</v>
      </c>
      <c r="D1367" s="57">
        <f>작성용!T1364</f>
        <v>45600</v>
      </c>
      <c r="E1367" s="58" t="str">
        <f>작성용!B1364</f>
        <v>롯데벤처스(구,롯데액셀러레이터)</v>
      </c>
      <c r="F1367" s="58" t="str">
        <f>작성용!C1364</f>
        <v>신규</v>
      </c>
      <c r="G1367" s="58" t="str">
        <f>작성용!D1364</f>
        <v>키클롭스</v>
      </c>
      <c r="H1367" s="59">
        <f>작성용!E1364</f>
        <v>1101116021961</v>
      </c>
      <c r="I1367" s="58" t="str">
        <f>작성용!F1364</f>
        <v>A07</v>
      </c>
      <c r="J1367" s="58">
        <f>작성용!G1364</f>
        <v>77</v>
      </c>
      <c r="K1367" s="58" t="str">
        <f>작성용!H1364</f>
        <v>-</v>
      </c>
      <c r="L1367" s="58" t="str">
        <f>작성용!N1364</f>
        <v>연말</v>
      </c>
      <c r="M1367" s="57" t="str">
        <f>작성용!U1364</f>
        <v>2024.09.30</v>
      </c>
      <c r="N1367" s="57">
        <f>작성용!V1364</f>
        <v>45657</v>
      </c>
      <c r="O1367" s="57">
        <f>작성용!W1364</f>
        <v>45663</v>
      </c>
      <c r="P1367" s="57" t="str">
        <f>작성용!X1364</f>
        <v>-</v>
      </c>
      <c r="Q1367" s="58" t="str">
        <f>작성용!AD1364</f>
        <v>신원준</v>
      </c>
      <c r="R1367" s="60">
        <f>작성용!AE1364</f>
        <v>1</v>
      </c>
      <c r="S1367" s="58" t="str">
        <f>작성용!AF1364</f>
        <v>신규</v>
      </c>
      <c r="T1367" s="61" t="str">
        <f>작성용!AG1364</f>
        <v>유재호</v>
      </c>
      <c r="U1367" s="61" t="str">
        <f>작성용!AH1364</f>
        <v>유재호</v>
      </c>
      <c r="V1367" s="56">
        <f>작성용!AA1364</f>
        <v>202411</v>
      </c>
      <c r="W1367" s="58" t="str">
        <f>작성용!AC1364</f>
        <v>[A]롯데그룹</v>
      </c>
      <c r="X1367" s="58" t="str">
        <f>작성용!O1364</f>
        <v>경영기획팀김현진</v>
      </c>
      <c r="Y1367" s="58" t="str">
        <f>작성용!P1364</f>
        <v xml:space="preserve">02-2051-1523  </v>
      </c>
      <c r="Z1367" s="58" t="str">
        <f>작성용!Q1364</f>
        <v>hj.kim43@lotte.net</v>
      </c>
      <c r="AA1367" s="56" t="str">
        <f>작성용!AJ1364</f>
        <v>-</v>
      </c>
      <c r="AB1367" s="56">
        <f>작성용!AB1364</f>
        <v>0</v>
      </c>
    </row>
    <row r="1368" spans="1:28" s="12" customFormat="1" ht="16.5" customHeight="1" x14ac:dyDescent="0.3">
      <c r="A1368" s="54">
        <f>작성용!AL1365</f>
        <v>1364</v>
      </c>
      <c r="B1368" s="55" t="str">
        <f>작성용!AI1365</f>
        <v>-</v>
      </c>
      <c r="C1368" s="56" t="str">
        <f>작성용!AK1365</f>
        <v>개별종목</v>
      </c>
      <c r="D1368" s="57">
        <f>작성용!T1365</f>
        <v>45600</v>
      </c>
      <c r="E1368" s="58" t="str">
        <f>작성용!B1365</f>
        <v>롯데벤처스(구,롯데액셀러레이터)</v>
      </c>
      <c r="F1368" s="58" t="str">
        <f>작성용!C1365</f>
        <v>신규</v>
      </c>
      <c r="G1368" s="58" t="str">
        <f>작성용!D1365</f>
        <v>Soelect Inc</v>
      </c>
      <c r="H1368" s="59" t="str">
        <f>작성용!E1365</f>
        <v>KBP2023030023</v>
      </c>
      <c r="I1368" s="58" t="str">
        <f>작성용!F1365</f>
        <v>A07</v>
      </c>
      <c r="J1368" s="58">
        <f>작성용!G1365</f>
        <v>77</v>
      </c>
      <c r="K1368" s="58" t="str">
        <f>작성용!H1365</f>
        <v>-</v>
      </c>
      <c r="L1368" s="58" t="str">
        <f>작성용!N1365</f>
        <v>연말</v>
      </c>
      <c r="M1368" s="57" t="str">
        <f>작성용!U1365</f>
        <v>2024.09.30</v>
      </c>
      <c r="N1368" s="57">
        <f>작성용!V1365</f>
        <v>45657</v>
      </c>
      <c r="O1368" s="57">
        <f>작성용!W1365</f>
        <v>45663</v>
      </c>
      <c r="P1368" s="57" t="str">
        <f>작성용!X1365</f>
        <v>-</v>
      </c>
      <c r="Q1368" s="58" t="str">
        <f>작성용!AD1365</f>
        <v>오수현</v>
      </c>
      <c r="R1368" s="60">
        <f>작성용!AE1365</f>
        <v>1</v>
      </c>
      <c r="S1368" s="58" t="str">
        <f>작성용!AF1365</f>
        <v>오수현</v>
      </c>
      <c r="T1368" s="61" t="str">
        <f>작성용!AG1365</f>
        <v>유재호</v>
      </c>
      <c r="U1368" s="61" t="str">
        <f>작성용!AH1365</f>
        <v>유재호</v>
      </c>
      <c r="V1368" s="56">
        <f>작성용!AA1365</f>
        <v>202411</v>
      </c>
      <c r="W1368" s="58" t="str">
        <f>작성용!AC1365</f>
        <v>[A]롯데그룹</v>
      </c>
      <c r="X1368" s="58" t="str">
        <f>작성용!O1365</f>
        <v>경영기획팀김현진</v>
      </c>
      <c r="Y1368" s="58" t="str">
        <f>작성용!P1365</f>
        <v xml:space="preserve">02-2051-1523  </v>
      </c>
      <c r="Z1368" s="58" t="str">
        <f>작성용!Q1365</f>
        <v>hj.kim43@lotte.net</v>
      </c>
      <c r="AA1368" s="56" t="str">
        <f>작성용!AJ1365</f>
        <v>-</v>
      </c>
      <c r="AB1368" s="56">
        <f>작성용!AB1365</f>
        <v>0</v>
      </c>
    </row>
    <row r="1369" spans="1:28" s="12" customFormat="1" ht="16.5" customHeight="1" x14ac:dyDescent="0.3">
      <c r="A1369" s="54">
        <f>작성용!AL1366</f>
        <v>1365</v>
      </c>
      <c r="B1369" s="55" t="str">
        <f>작성용!AI1366</f>
        <v>-</v>
      </c>
      <c r="C1369" s="56" t="str">
        <f>작성용!AK1366</f>
        <v>개별종목</v>
      </c>
      <c r="D1369" s="57">
        <f>작성용!T1366</f>
        <v>45600</v>
      </c>
      <c r="E1369" s="58" t="str">
        <f>작성용!B1366</f>
        <v>롯데벤처스(구,롯데액셀러레이터)</v>
      </c>
      <c r="F1369" s="58" t="str">
        <f>작성용!C1366</f>
        <v>신규</v>
      </c>
      <c r="G1369" s="58" t="str">
        <f>작성용!D1366</f>
        <v>바리코퍼레이션</v>
      </c>
      <c r="H1369" s="59">
        <f>작성용!E1366</f>
        <v>1101117387263</v>
      </c>
      <c r="I1369" s="58" t="str">
        <f>작성용!F1366</f>
        <v>A05</v>
      </c>
      <c r="J1369" s="58">
        <f>작성용!G1366</f>
        <v>77</v>
      </c>
      <c r="K1369" s="58" t="str">
        <f>작성용!H1366</f>
        <v>-</v>
      </c>
      <c r="L1369" s="58" t="str">
        <f>작성용!N1366</f>
        <v>연말</v>
      </c>
      <c r="M1369" s="57" t="str">
        <f>작성용!U1366</f>
        <v>2024.09.30</v>
      </c>
      <c r="N1369" s="57">
        <f>작성용!V1366</f>
        <v>45657</v>
      </c>
      <c r="O1369" s="57">
        <f>작성용!W1366</f>
        <v>45663</v>
      </c>
      <c r="P1369" s="57" t="str">
        <f>작성용!X1366</f>
        <v>-</v>
      </c>
      <c r="Q1369" s="58" t="str">
        <f>작성용!AD1366</f>
        <v>채동우</v>
      </c>
      <c r="R1369" s="60">
        <f>작성용!AE1366</f>
        <v>1</v>
      </c>
      <c r="S1369" s="58" t="str">
        <f>작성용!AF1366</f>
        <v>신규</v>
      </c>
      <c r="T1369" s="61" t="str">
        <f>작성용!AG1366</f>
        <v>유재호</v>
      </c>
      <c r="U1369" s="61" t="str">
        <f>작성용!AH1366</f>
        <v>유재호</v>
      </c>
      <c r="V1369" s="56">
        <f>작성용!AA1366</f>
        <v>202411</v>
      </c>
      <c r="W1369" s="58" t="str">
        <f>작성용!AC1366</f>
        <v>[A]롯데그룹</v>
      </c>
      <c r="X1369" s="58" t="str">
        <f>작성용!O1366</f>
        <v>경영기획팀김현진</v>
      </c>
      <c r="Y1369" s="58" t="str">
        <f>작성용!P1366</f>
        <v xml:space="preserve">02-2051-1523  </v>
      </c>
      <c r="Z1369" s="58" t="str">
        <f>작성용!Q1366</f>
        <v>hj.kim43@lotte.net</v>
      </c>
      <c r="AA1369" s="56" t="str">
        <f>작성용!AJ1366</f>
        <v>-</v>
      </c>
      <c r="AB1369" s="56">
        <f>작성용!AB1366</f>
        <v>0</v>
      </c>
    </row>
    <row r="1370" spans="1:28" s="12" customFormat="1" ht="16.5" customHeight="1" x14ac:dyDescent="0.3">
      <c r="A1370" s="54">
        <f>작성용!AL1367</f>
        <v>1366</v>
      </c>
      <c r="B1370" s="55" t="str">
        <f>작성용!AI1367</f>
        <v>-</v>
      </c>
      <c r="C1370" s="56" t="str">
        <f>작성용!AK1367</f>
        <v>개별종목</v>
      </c>
      <c r="D1370" s="57">
        <f>작성용!T1367</f>
        <v>45600</v>
      </c>
      <c r="E1370" s="58" t="str">
        <f>작성용!B1367</f>
        <v>롯데벤처스(구,롯데액셀러레이터)</v>
      </c>
      <c r="F1370" s="58" t="str">
        <f>작성용!C1367</f>
        <v>신규</v>
      </c>
      <c r="G1370" s="58" t="str">
        <f>작성용!D1367</f>
        <v>바리코퍼레이션</v>
      </c>
      <c r="H1370" s="59">
        <f>작성용!E1367</f>
        <v>1101117387263</v>
      </c>
      <c r="I1370" s="58" t="str">
        <f>작성용!F1367</f>
        <v>A05</v>
      </c>
      <c r="J1370" s="58">
        <f>작성용!G1367</f>
        <v>771</v>
      </c>
      <c r="K1370" s="58" t="str">
        <f>작성용!H1367</f>
        <v>-</v>
      </c>
      <c r="L1370" s="58" t="str">
        <f>작성용!N1367</f>
        <v>연말</v>
      </c>
      <c r="M1370" s="57" t="str">
        <f>작성용!U1367</f>
        <v>2024.09.30</v>
      </c>
      <c r="N1370" s="57">
        <f>작성용!V1367</f>
        <v>45657</v>
      </c>
      <c r="O1370" s="57">
        <f>작성용!W1367</f>
        <v>45663</v>
      </c>
      <c r="P1370" s="57" t="str">
        <f>작성용!X1367</f>
        <v>-</v>
      </c>
      <c r="Q1370" s="58" t="str">
        <f>작성용!AD1367</f>
        <v>채동우</v>
      </c>
      <c r="R1370" s="60">
        <f>작성용!AE1367</f>
        <v>0</v>
      </c>
      <c r="S1370" s="58" t="str">
        <f>작성용!AF1367</f>
        <v>신규</v>
      </c>
      <c r="T1370" s="61" t="str">
        <f>작성용!AG1367</f>
        <v>유재호</v>
      </c>
      <c r="U1370" s="61" t="str">
        <f>작성용!AH1367</f>
        <v>유재호</v>
      </c>
      <c r="V1370" s="56">
        <f>작성용!AA1367</f>
        <v>202411</v>
      </c>
      <c r="W1370" s="58" t="str">
        <f>작성용!AC1367</f>
        <v>[A]롯데그룹</v>
      </c>
      <c r="X1370" s="58" t="str">
        <f>작성용!O1367</f>
        <v>경영기획팀김현진</v>
      </c>
      <c r="Y1370" s="58" t="str">
        <f>작성용!P1367</f>
        <v xml:space="preserve">02-2051-1523  </v>
      </c>
      <c r="Z1370" s="58" t="str">
        <f>작성용!Q1367</f>
        <v>hj.kim43@lotte.net</v>
      </c>
      <c r="AA1370" s="56" t="str">
        <f>작성용!AJ1367</f>
        <v>-</v>
      </c>
      <c r="AB1370" s="56">
        <f>작성용!AB1367</f>
        <v>0</v>
      </c>
    </row>
    <row r="1371" spans="1:28" s="12" customFormat="1" ht="16.5" customHeight="1" x14ac:dyDescent="0.3">
      <c r="A1371" s="54">
        <f>작성용!AL1368</f>
        <v>1367</v>
      </c>
      <c r="B1371" s="55" t="str">
        <f>작성용!AI1368</f>
        <v>-</v>
      </c>
      <c r="C1371" s="56" t="str">
        <f>작성용!AK1368</f>
        <v>개별종목</v>
      </c>
      <c r="D1371" s="57">
        <f>작성용!T1368</f>
        <v>45600</v>
      </c>
      <c r="E1371" s="58" t="str">
        <f>작성용!B1368</f>
        <v>롯데벤처스(구,롯데액셀러레이터)</v>
      </c>
      <c r="F1371" s="58" t="str">
        <f>작성용!C1368</f>
        <v>신규</v>
      </c>
      <c r="G1371" s="58" t="str">
        <f>작성용!D1368</f>
        <v>바리코퍼레이션</v>
      </c>
      <c r="H1371" s="59">
        <f>작성용!E1368</f>
        <v>1101117387263</v>
      </c>
      <c r="I1371" s="58" t="str">
        <f>작성용!F1368</f>
        <v>A05</v>
      </c>
      <c r="J1371" s="58">
        <f>작성용!G1368</f>
        <v>772</v>
      </c>
      <c r="K1371" s="58" t="str">
        <f>작성용!H1368</f>
        <v>-</v>
      </c>
      <c r="L1371" s="58" t="str">
        <f>작성용!N1368</f>
        <v>연말</v>
      </c>
      <c r="M1371" s="57" t="str">
        <f>작성용!U1368</f>
        <v>2024.09.30</v>
      </c>
      <c r="N1371" s="57">
        <f>작성용!V1368</f>
        <v>45657</v>
      </c>
      <c r="O1371" s="57">
        <f>작성용!W1368</f>
        <v>45663</v>
      </c>
      <c r="P1371" s="57" t="str">
        <f>작성용!X1368</f>
        <v>-</v>
      </c>
      <c r="Q1371" s="58" t="str">
        <f>작성용!AD1368</f>
        <v>채동우</v>
      </c>
      <c r="R1371" s="60">
        <f>작성용!AE1368</f>
        <v>0</v>
      </c>
      <c r="S1371" s="58" t="str">
        <f>작성용!AF1368</f>
        <v>신규</v>
      </c>
      <c r="T1371" s="61" t="str">
        <f>작성용!AG1368</f>
        <v>유재호</v>
      </c>
      <c r="U1371" s="61" t="str">
        <f>작성용!AH1368</f>
        <v>유재호</v>
      </c>
      <c r="V1371" s="56">
        <f>작성용!AA1368</f>
        <v>202411</v>
      </c>
      <c r="W1371" s="58" t="str">
        <f>작성용!AC1368</f>
        <v>[A]롯데그룹</v>
      </c>
      <c r="X1371" s="58" t="str">
        <f>작성용!O1368</f>
        <v>경영기획팀김현진</v>
      </c>
      <c r="Y1371" s="58" t="str">
        <f>작성용!P1368</f>
        <v xml:space="preserve">02-2051-1523  </v>
      </c>
      <c r="Z1371" s="58" t="str">
        <f>작성용!Q1368</f>
        <v>hj.kim43@lotte.net</v>
      </c>
      <c r="AA1371" s="56" t="str">
        <f>작성용!AJ1368</f>
        <v>-</v>
      </c>
      <c r="AB1371" s="56">
        <f>작성용!AB1368</f>
        <v>0</v>
      </c>
    </row>
    <row r="1372" spans="1:28" s="12" customFormat="1" ht="16.5" customHeight="1" x14ac:dyDescent="0.3">
      <c r="A1372" s="54">
        <f>작성용!AL1369</f>
        <v>1368</v>
      </c>
      <c r="B1372" s="55" t="str">
        <f>작성용!AI1369</f>
        <v>-</v>
      </c>
      <c r="C1372" s="56" t="str">
        <f>작성용!AK1369</f>
        <v>개별종목</v>
      </c>
      <c r="D1372" s="57">
        <f>작성용!T1369</f>
        <v>45600</v>
      </c>
      <c r="E1372" s="58" t="str">
        <f>작성용!B1369</f>
        <v>롯데벤처스(구,롯데액셀러레이터)</v>
      </c>
      <c r="F1372" s="58" t="str">
        <f>작성용!C1369</f>
        <v>신규</v>
      </c>
      <c r="G1372" s="58" t="str">
        <f>작성용!D1369</f>
        <v>로컬스티치</v>
      </c>
      <c r="H1372" s="59">
        <f>작성용!E1369</f>
        <v>1101116644490</v>
      </c>
      <c r="I1372" s="58" t="str">
        <f>작성용!F1369</f>
        <v>A07</v>
      </c>
      <c r="J1372" s="58">
        <f>작성용!G1369</f>
        <v>77</v>
      </c>
      <c r="K1372" s="58" t="str">
        <f>작성용!H1369</f>
        <v>-</v>
      </c>
      <c r="L1372" s="58" t="str">
        <f>작성용!N1369</f>
        <v>연말</v>
      </c>
      <c r="M1372" s="57" t="str">
        <f>작성용!U1369</f>
        <v>2024.09.30</v>
      </c>
      <c r="N1372" s="57">
        <f>작성용!V1369</f>
        <v>45657</v>
      </c>
      <c r="O1372" s="57">
        <f>작성용!W1369</f>
        <v>45663</v>
      </c>
      <c r="P1372" s="57" t="str">
        <f>작성용!X1369</f>
        <v>-</v>
      </c>
      <c r="Q1372" s="58" t="str">
        <f>작성용!AD1369</f>
        <v>유재호</v>
      </c>
      <c r="R1372" s="60">
        <f>작성용!AE1369</f>
        <v>1</v>
      </c>
      <c r="S1372" s="58" t="str">
        <f>작성용!AF1369</f>
        <v>유재호</v>
      </c>
      <c r="T1372" s="61" t="str">
        <f>작성용!AG1369</f>
        <v>유재호</v>
      </c>
      <c r="U1372" s="61" t="str">
        <f>작성용!AH1369</f>
        <v>유재호</v>
      </c>
      <c r="V1372" s="56">
        <f>작성용!AA1369</f>
        <v>202411</v>
      </c>
      <c r="W1372" s="58" t="str">
        <f>작성용!AC1369</f>
        <v>[A]롯데그룹</v>
      </c>
      <c r="X1372" s="58" t="str">
        <f>작성용!O1369</f>
        <v>경영기획팀김현진</v>
      </c>
      <c r="Y1372" s="58" t="str">
        <f>작성용!P1369</f>
        <v xml:space="preserve">02-2051-1523  </v>
      </c>
      <c r="Z1372" s="58" t="str">
        <f>작성용!Q1369</f>
        <v>hj.kim43@lotte.net</v>
      </c>
      <c r="AA1372" s="56" t="str">
        <f>작성용!AJ1369</f>
        <v>-</v>
      </c>
      <c r="AB1372" s="56">
        <f>작성용!AB1369</f>
        <v>0</v>
      </c>
    </row>
    <row r="1373" spans="1:28" s="12" customFormat="1" ht="16.5" customHeight="1" x14ac:dyDescent="0.3">
      <c r="A1373" s="54">
        <f>작성용!AL1370</f>
        <v>1369</v>
      </c>
      <c r="B1373" s="55" t="str">
        <f>작성용!AI1370</f>
        <v>-</v>
      </c>
      <c r="C1373" s="56" t="str">
        <f>작성용!AK1370</f>
        <v>개별종목</v>
      </c>
      <c r="D1373" s="57">
        <f>작성용!T1370</f>
        <v>45600</v>
      </c>
      <c r="E1373" s="58" t="str">
        <f>작성용!B1370</f>
        <v>롯데벤처스(구,롯데액셀러레이터)</v>
      </c>
      <c r="F1373" s="58" t="str">
        <f>작성용!C1370</f>
        <v>신규</v>
      </c>
      <c r="G1373" s="58" t="str">
        <f>작성용!D1370</f>
        <v>로컬스티치</v>
      </c>
      <c r="H1373" s="59">
        <f>작성용!E1370</f>
        <v>1101116644490</v>
      </c>
      <c r="I1373" s="58" t="str">
        <f>작성용!F1370</f>
        <v>A07</v>
      </c>
      <c r="J1373" s="58">
        <f>작성용!G1370</f>
        <v>771</v>
      </c>
      <c r="K1373" s="58" t="str">
        <f>작성용!H1370</f>
        <v>-</v>
      </c>
      <c r="L1373" s="58" t="str">
        <f>작성용!N1370</f>
        <v>연말</v>
      </c>
      <c r="M1373" s="57" t="str">
        <f>작성용!U1370</f>
        <v>2024.09.30</v>
      </c>
      <c r="N1373" s="57">
        <f>작성용!V1370</f>
        <v>45657</v>
      </c>
      <c r="O1373" s="57">
        <f>작성용!W1370</f>
        <v>45663</v>
      </c>
      <c r="P1373" s="57" t="str">
        <f>작성용!X1370</f>
        <v>-</v>
      </c>
      <c r="Q1373" s="58" t="str">
        <f>작성용!AD1370</f>
        <v>유재호</v>
      </c>
      <c r="R1373" s="60">
        <f>작성용!AE1370</f>
        <v>0</v>
      </c>
      <c r="S1373" s="58" t="str">
        <f>작성용!AF1370</f>
        <v>유재호</v>
      </c>
      <c r="T1373" s="61" t="str">
        <f>작성용!AG1370</f>
        <v>유재호</v>
      </c>
      <c r="U1373" s="61" t="str">
        <f>작성용!AH1370</f>
        <v>유재호</v>
      </c>
      <c r="V1373" s="56">
        <f>작성용!AA1370</f>
        <v>202411</v>
      </c>
      <c r="W1373" s="58" t="str">
        <f>작성용!AC1370</f>
        <v>[A]롯데그룹</v>
      </c>
      <c r="X1373" s="58" t="str">
        <f>작성용!O1370</f>
        <v>경영기획팀김현진</v>
      </c>
      <c r="Y1373" s="58" t="str">
        <f>작성용!P1370</f>
        <v xml:space="preserve">02-2051-1523  </v>
      </c>
      <c r="Z1373" s="58" t="str">
        <f>작성용!Q1370</f>
        <v>hj.kim43@lotte.net</v>
      </c>
      <c r="AA1373" s="56" t="str">
        <f>작성용!AJ1370</f>
        <v>-</v>
      </c>
      <c r="AB1373" s="56">
        <f>작성용!AB1370</f>
        <v>0</v>
      </c>
    </row>
    <row r="1374" spans="1:28" s="12" customFormat="1" ht="16.5" customHeight="1" x14ac:dyDescent="0.3">
      <c r="A1374" s="54">
        <f>작성용!AL1371</f>
        <v>1370</v>
      </c>
      <c r="B1374" s="55" t="str">
        <f>작성용!AI1371</f>
        <v>-</v>
      </c>
      <c r="C1374" s="56" t="str">
        <f>작성용!AK1371</f>
        <v>개별종목</v>
      </c>
      <c r="D1374" s="57">
        <f>작성용!T1371</f>
        <v>45600</v>
      </c>
      <c r="E1374" s="58" t="str">
        <f>작성용!B1371</f>
        <v>롯데벤처스(구,롯데액셀러레이터)</v>
      </c>
      <c r="F1374" s="58" t="str">
        <f>작성용!C1371</f>
        <v>신규</v>
      </c>
      <c r="G1374" s="58" t="str">
        <f>작성용!D1371</f>
        <v>로컬스티치</v>
      </c>
      <c r="H1374" s="59">
        <f>작성용!E1371</f>
        <v>1101116644490</v>
      </c>
      <c r="I1374" s="58" t="str">
        <f>작성용!F1371</f>
        <v>A07</v>
      </c>
      <c r="J1374" s="58">
        <f>작성용!G1371</f>
        <v>772</v>
      </c>
      <c r="K1374" s="58" t="str">
        <f>작성용!H1371</f>
        <v>-</v>
      </c>
      <c r="L1374" s="58" t="str">
        <f>작성용!N1371</f>
        <v>연말</v>
      </c>
      <c r="M1374" s="57" t="str">
        <f>작성용!U1371</f>
        <v>2024.09.30</v>
      </c>
      <c r="N1374" s="57">
        <f>작성용!V1371</f>
        <v>45657</v>
      </c>
      <c r="O1374" s="57">
        <f>작성용!W1371</f>
        <v>45663</v>
      </c>
      <c r="P1374" s="57" t="str">
        <f>작성용!X1371</f>
        <v>-</v>
      </c>
      <c r="Q1374" s="58" t="str">
        <f>작성용!AD1371</f>
        <v>유재호</v>
      </c>
      <c r="R1374" s="60">
        <f>작성용!AE1371</f>
        <v>0</v>
      </c>
      <c r="S1374" s="58" t="str">
        <f>작성용!AF1371</f>
        <v>유재호</v>
      </c>
      <c r="T1374" s="61" t="str">
        <f>작성용!AG1371</f>
        <v>유재호</v>
      </c>
      <c r="U1374" s="61" t="str">
        <f>작성용!AH1371</f>
        <v>유재호</v>
      </c>
      <c r="V1374" s="56">
        <f>작성용!AA1371</f>
        <v>202411</v>
      </c>
      <c r="W1374" s="58" t="str">
        <f>작성용!AC1371</f>
        <v>[A]롯데그룹</v>
      </c>
      <c r="X1374" s="58" t="str">
        <f>작성용!O1371</f>
        <v>경영기획팀김현진</v>
      </c>
      <c r="Y1374" s="58" t="str">
        <f>작성용!P1371</f>
        <v xml:space="preserve">02-2051-1523  </v>
      </c>
      <c r="Z1374" s="58" t="str">
        <f>작성용!Q1371</f>
        <v>hj.kim43@lotte.net</v>
      </c>
      <c r="AA1374" s="56" t="str">
        <f>작성용!AJ1371</f>
        <v>-</v>
      </c>
      <c r="AB1374" s="56">
        <f>작성용!AB1371</f>
        <v>0</v>
      </c>
    </row>
    <row r="1375" spans="1:28" s="12" customFormat="1" ht="16.5" customHeight="1" x14ac:dyDescent="0.3">
      <c r="A1375" s="54">
        <f>작성용!AL1372</f>
        <v>1371</v>
      </c>
      <c r="B1375" s="55" t="str">
        <f>작성용!AI1372</f>
        <v>-</v>
      </c>
      <c r="C1375" s="56" t="str">
        <f>작성용!AK1372</f>
        <v>개별종목</v>
      </c>
      <c r="D1375" s="57">
        <f>작성용!T1372</f>
        <v>45600</v>
      </c>
      <c r="E1375" s="58" t="str">
        <f>작성용!B1372</f>
        <v>롯데벤처스(구,롯데액셀러레이터)</v>
      </c>
      <c r="F1375" s="58" t="str">
        <f>작성용!C1372</f>
        <v>신규</v>
      </c>
      <c r="G1375" s="58" t="str">
        <f>작성용!D1372</f>
        <v>론픽</v>
      </c>
      <c r="H1375" s="59">
        <f>작성용!E1372</f>
        <v>1801111018795</v>
      </c>
      <c r="I1375" s="58" t="str">
        <f>작성용!F1372</f>
        <v>A07</v>
      </c>
      <c r="J1375" s="58">
        <f>작성용!G1372</f>
        <v>77</v>
      </c>
      <c r="K1375" s="58" t="str">
        <f>작성용!H1372</f>
        <v>-</v>
      </c>
      <c r="L1375" s="58" t="str">
        <f>작성용!N1372</f>
        <v>연말</v>
      </c>
      <c r="M1375" s="57" t="str">
        <f>작성용!U1372</f>
        <v>2024.09.30</v>
      </c>
      <c r="N1375" s="57">
        <f>작성용!V1372</f>
        <v>45657</v>
      </c>
      <c r="O1375" s="57">
        <f>작성용!W1372</f>
        <v>45663</v>
      </c>
      <c r="P1375" s="57" t="str">
        <f>작성용!X1372</f>
        <v>-</v>
      </c>
      <c r="Q1375" s="58" t="str">
        <f>작성용!AD1372</f>
        <v>오수현</v>
      </c>
      <c r="R1375" s="60">
        <f>작성용!AE1372</f>
        <v>0</v>
      </c>
      <c r="S1375" s="58" t="str">
        <f>작성용!AF1372</f>
        <v>오수현</v>
      </c>
      <c r="T1375" s="61" t="str">
        <f>작성용!AG1372</f>
        <v>유재호</v>
      </c>
      <c r="U1375" s="61" t="str">
        <f>작성용!AH1372</f>
        <v>유재호</v>
      </c>
      <c r="V1375" s="56">
        <f>작성용!AA1372</f>
        <v>202411</v>
      </c>
      <c r="W1375" s="58" t="str">
        <f>작성용!AC1372</f>
        <v>[A]롯데그룹</v>
      </c>
      <c r="X1375" s="58" t="str">
        <f>작성용!O1372</f>
        <v>경영기획팀김현진</v>
      </c>
      <c r="Y1375" s="58" t="str">
        <f>작성용!P1372</f>
        <v xml:space="preserve">02-2051-1523  </v>
      </c>
      <c r="Z1375" s="58" t="str">
        <f>작성용!Q1372</f>
        <v>hj.kim43@lotte.net</v>
      </c>
      <c r="AA1375" s="56" t="str">
        <f>작성용!AJ1372</f>
        <v>-</v>
      </c>
      <c r="AB1375" s="56">
        <f>작성용!AB1372</f>
        <v>0</v>
      </c>
    </row>
    <row r="1376" spans="1:28" s="12" customFormat="1" ht="16.5" customHeight="1" x14ac:dyDescent="0.3">
      <c r="A1376" s="54">
        <f>작성용!AL1373</f>
        <v>1372</v>
      </c>
      <c r="B1376" s="55" t="str">
        <f>작성용!AI1373</f>
        <v>-</v>
      </c>
      <c r="C1376" s="56" t="str">
        <f>작성용!AK1373</f>
        <v>개별종목</v>
      </c>
      <c r="D1376" s="57">
        <f>작성용!T1373</f>
        <v>45600</v>
      </c>
      <c r="E1376" s="58" t="str">
        <f>작성용!B1373</f>
        <v>롯데벤처스(구,롯데액셀러레이터)</v>
      </c>
      <c r="F1376" s="58" t="str">
        <f>작성용!C1373</f>
        <v>신규</v>
      </c>
      <c r="G1376" s="58" t="str">
        <f>작성용!D1373</f>
        <v>론픽</v>
      </c>
      <c r="H1376" s="59">
        <f>작성용!E1373</f>
        <v>1801111018795</v>
      </c>
      <c r="I1376" s="58" t="str">
        <f>작성용!F1373</f>
        <v>A07</v>
      </c>
      <c r="J1376" s="58">
        <f>작성용!G1373</f>
        <v>771</v>
      </c>
      <c r="K1376" s="58" t="str">
        <f>작성용!H1373</f>
        <v>-</v>
      </c>
      <c r="L1376" s="58" t="str">
        <f>작성용!N1373</f>
        <v>연말</v>
      </c>
      <c r="M1376" s="57" t="str">
        <f>작성용!U1373</f>
        <v>2024.09.30</v>
      </c>
      <c r="N1376" s="57">
        <f>작성용!V1373</f>
        <v>45657</v>
      </c>
      <c r="O1376" s="57">
        <f>작성용!W1373</f>
        <v>45663</v>
      </c>
      <c r="P1376" s="57" t="str">
        <f>작성용!X1373</f>
        <v>-</v>
      </c>
      <c r="Q1376" s="58" t="str">
        <f>작성용!AD1373</f>
        <v>오수현</v>
      </c>
      <c r="R1376" s="60">
        <f>작성용!AE1373</f>
        <v>0</v>
      </c>
      <c r="S1376" s="58" t="str">
        <f>작성용!AF1373</f>
        <v>오수현</v>
      </c>
      <c r="T1376" s="61" t="str">
        <f>작성용!AG1373</f>
        <v>유재호</v>
      </c>
      <c r="U1376" s="61" t="str">
        <f>작성용!AH1373</f>
        <v>유재호</v>
      </c>
      <c r="V1376" s="56">
        <f>작성용!AA1373</f>
        <v>202411</v>
      </c>
      <c r="W1376" s="58" t="str">
        <f>작성용!AC1373</f>
        <v>[A]롯데그룹</v>
      </c>
      <c r="X1376" s="58" t="str">
        <f>작성용!O1373</f>
        <v>경영기획팀김현진</v>
      </c>
      <c r="Y1376" s="58" t="str">
        <f>작성용!P1373</f>
        <v xml:space="preserve">02-2051-1523  </v>
      </c>
      <c r="Z1376" s="58" t="str">
        <f>작성용!Q1373</f>
        <v>hj.kim43@lotte.net</v>
      </c>
      <c r="AA1376" s="56" t="str">
        <f>작성용!AJ1373</f>
        <v>-</v>
      </c>
      <c r="AB1376" s="56">
        <f>작성용!AB1373</f>
        <v>0</v>
      </c>
    </row>
    <row r="1377" spans="1:28" s="12" customFormat="1" ht="16.5" customHeight="1" x14ac:dyDescent="0.3">
      <c r="A1377" s="54">
        <f>작성용!AL1374</f>
        <v>1373</v>
      </c>
      <c r="B1377" s="55" t="str">
        <f>작성용!AI1374</f>
        <v>-</v>
      </c>
      <c r="C1377" s="56" t="str">
        <f>작성용!AK1374</f>
        <v>개별종목</v>
      </c>
      <c r="D1377" s="57">
        <f>작성용!T1374</f>
        <v>45600</v>
      </c>
      <c r="E1377" s="58" t="str">
        <f>작성용!B1374</f>
        <v>롯데벤처스(구,롯데액셀러레이터)</v>
      </c>
      <c r="F1377" s="58" t="str">
        <f>작성용!C1374</f>
        <v>신규</v>
      </c>
      <c r="G1377" s="58" t="str">
        <f>작성용!D1374</f>
        <v>해긴</v>
      </c>
      <c r="H1377" s="59">
        <f>작성용!E1374</f>
        <v>1101116514833</v>
      </c>
      <c r="I1377" s="58" t="str">
        <f>작성용!F1374</f>
        <v>A01</v>
      </c>
      <c r="J1377" s="58">
        <f>작성용!G1374</f>
        <v>0</v>
      </c>
      <c r="K1377" s="58" t="str">
        <f>작성용!H1374</f>
        <v>-</v>
      </c>
      <c r="L1377" s="58" t="str">
        <f>작성용!N1374</f>
        <v>연말</v>
      </c>
      <c r="M1377" s="57" t="str">
        <f>작성용!U1374</f>
        <v>2024.09.30</v>
      </c>
      <c r="N1377" s="57">
        <f>작성용!V1374</f>
        <v>45657</v>
      </c>
      <c r="O1377" s="57">
        <f>작성용!W1374</f>
        <v>45663</v>
      </c>
      <c r="P1377" s="57" t="str">
        <f>작성용!X1374</f>
        <v>-</v>
      </c>
      <c r="Q1377" s="58" t="str">
        <f>작성용!AD1374</f>
        <v>원정우</v>
      </c>
      <c r="R1377" s="60">
        <f>작성용!AE1374</f>
        <v>1</v>
      </c>
      <c r="S1377" s="58" t="str">
        <f>작성용!AF1374</f>
        <v>신규</v>
      </c>
      <c r="T1377" s="61" t="str">
        <f>작성용!AG1374</f>
        <v>유재호</v>
      </c>
      <c r="U1377" s="61" t="str">
        <f>작성용!AH1374</f>
        <v>유재호</v>
      </c>
      <c r="V1377" s="56">
        <f>작성용!AA1374</f>
        <v>202411</v>
      </c>
      <c r="W1377" s="58" t="str">
        <f>작성용!AC1374</f>
        <v>[A]롯데그룹</v>
      </c>
      <c r="X1377" s="58" t="str">
        <f>작성용!O1374</f>
        <v>경영기획팀김현진</v>
      </c>
      <c r="Y1377" s="58" t="str">
        <f>작성용!P1374</f>
        <v xml:space="preserve">02-2051-1523  </v>
      </c>
      <c r="Z1377" s="58" t="str">
        <f>작성용!Q1374</f>
        <v>hj.kim43@lotte.net</v>
      </c>
      <c r="AA1377" s="56" t="str">
        <f>작성용!AJ1374</f>
        <v>-</v>
      </c>
      <c r="AB1377" s="56">
        <f>작성용!AB1374</f>
        <v>0</v>
      </c>
    </row>
    <row r="1378" spans="1:28" s="12" customFormat="1" ht="16.5" customHeight="1" x14ac:dyDescent="0.3">
      <c r="A1378" s="54">
        <f>작성용!AL1375</f>
        <v>1374</v>
      </c>
      <c r="B1378" s="55" t="str">
        <f>작성용!AI1375</f>
        <v>-</v>
      </c>
      <c r="C1378" s="56" t="str">
        <f>작성용!AK1375</f>
        <v>개별종목</v>
      </c>
      <c r="D1378" s="57">
        <f>작성용!T1375</f>
        <v>45600</v>
      </c>
      <c r="E1378" s="58" t="str">
        <f>작성용!B1375</f>
        <v>롯데벤처스(구,롯데액셀러레이터)</v>
      </c>
      <c r="F1378" s="58" t="str">
        <f>작성용!C1375</f>
        <v>신규</v>
      </c>
      <c r="G1378" s="58" t="str">
        <f>작성용!D1375</f>
        <v>몬드리안에이아이</v>
      </c>
      <c r="H1378" s="59">
        <f>작성용!E1375</f>
        <v>1201110942236</v>
      </c>
      <c r="I1378" s="58" t="str">
        <f>작성용!F1375</f>
        <v>A07</v>
      </c>
      <c r="J1378" s="58">
        <f>작성용!G1375</f>
        <v>77</v>
      </c>
      <c r="K1378" s="58" t="str">
        <f>작성용!H1375</f>
        <v>-</v>
      </c>
      <c r="L1378" s="58" t="str">
        <f>작성용!N1375</f>
        <v>연말</v>
      </c>
      <c r="M1378" s="57" t="str">
        <f>작성용!U1375</f>
        <v>2024.09.30</v>
      </c>
      <c r="N1378" s="57">
        <f>작성용!V1375</f>
        <v>45657</v>
      </c>
      <c r="O1378" s="57">
        <f>작성용!W1375</f>
        <v>45663</v>
      </c>
      <c r="P1378" s="57" t="str">
        <f>작성용!X1375</f>
        <v>-</v>
      </c>
      <c r="Q1378" s="58" t="str">
        <f>작성용!AD1375</f>
        <v>변혜진</v>
      </c>
      <c r="R1378" s="60">
        <f>작성용!AE1375</f>
        <v>1</v>
      </c>
      <c r="S1378" s="58" t="str">
        <f>작성용!AF1375</f>
        <v>이주영</v>
      </c>
      <c r="T1378" s="61" t="str">
        <f>작성용!AG1375</f>
        <v>유재호</v>
      </c>
      <c r="U1378" s="61" t="str">
        <f>작성용!AH1375</f>
        <v>유재호</v>
      </c>
      <c r="V1378" s="56">
        <f>작성용!AA1375</f>
        <v>202411</v>
      </c>
      <c r="W1378" s="58" t="str">
        <f>작성용!AC1375</f>
        <v>[A]롯데그룹</v>
      </c>
      <c r="X1378" s="58" t="str">
        <f>작성용!O1375</f>
        <v>경영기획팀김현진</v>
      </c>
      <c r="Y1378" s="58" t="str">
        <f>작성용!P1375</f>
        <v xml:space="preserve">02-2051-1523  </v>
      </c>
      <c r="Z1378" s="58" t="str">
        <f>작성용!Q1375</f>
        <v>hj.kim43@lotte.net</v>
      </c>
      <c r="AA1378" s="56" t="str">
        <f>작성용!AJ1375</f>
        <v>-</v>
      </c>
      <c r="AB1378" s="56">
        <f>작성용!AB1375</f>
        <v>0</v>
      </c>
    </row>
    <row r="1379" spans="1:28" s="12" customFormat="1" ht="16.5" customHeight="1" x14ac:dyDescent="0.3">
      <c r="A1379" s="54">
        <f>작성용!AL1376</f>
        <v>1375</v>
      </c>
      <c r="B1379" s="55" t="str">
        <f>작성용!AI1376</f>
        <v>-</v>
      </c>
      <c r="C1379" s="56" t="str">
        <f>작성용!AK1376</f>
        <v>개별종목</v>
      </c>
      <c r="D1379" s="57">
        <f>작성용!T1376</f>
        <v>45600</v>
      </c>
      <c r="E1379" s="58" t="str">
        <f>작성용!B1376</f>
        <v>롯데벤처스(구,롯데액셀러레이터)</v>
      </c>
      <c r="F1379" s="58" t="str">
        <f>작성용!C1376</f>
        <v>신규</v>
      </c>
      <c r="G1379" s="58" t="str">
        <f>작성용!D1376</f>
        <v>아머드프레시</v>
      </c>
      <c r="H1379" s="59">
        <f>작성용!E1376</f>
        <v>1101112273269</v>
      </c>
      <c r="I1379" s="58" t="str">
        <f>작성용!F1376</f>
        <v>A07</v>
      </c>
      <c r="J1379" s="58">
        <f>작성용!G1376</f>
        <v>77</v>
      </c>
      <c r="K1379" s="58" t="str">
        <f>작성용!H1376</f>
        <v>-</v>
      </c>
      <c r="L1379" s="58" t="str">
        <f>작성용!N1376</f>
        <v>연말</v>
      </c>
      <c r="M1379" s="57" t="str">
        <f>작성용!U1376</f>
        <v>2024.09.30</v>
      </c>
      <c r="N1379" s="57">
        <f>작성용!V1376</f>
        <v>45657</v>
      </c>
      <c r="O1379" s="57">
        <f>작성용!W1376</f>
        <v>45663</v>
      </c>
      <c r="P1379" s="57" t="str">
        <f>작성용!X1376</f>
        <v>-</v>
      </c>
      <c r="Q1379" s="58" t="str">
        <f>작성용!AD1376</f>
        <v>김에스더</v>
      </c>
      <c r="R1379" s="60">
        <f>작성용!AE1376</f>
        <v>1</v>
      </c>
      <c r="S1379" s="58" t="str">
        <f>작성용!AF1376</f>
        <v>김범준</v>
      </c>
      <c r="T1379" s="61" t="str">
        <f>작성용!AG1376</f>
        <v>유재호</v>
      </c>
      <c r="U1379" s="61" t="str">
        <f>작성용!AH1376</f>
        <v>유재호</v>
      </c>
      <c r="V1379" s="56">
        <f>작성용!AA1376</f>
        <v>202411</v>
      </c>
      <c r="W1379" s="58" t="str">
        <f>작성용!AC1376</f>
        <v>[A]롯데그룹</v>
      </c>
      <c r="X1379" s="58" t="str">
        <f>작성용!O1376</f>
        <v>경영기획팀김현진</v>
      </c>
      <c r="Y1379" s="58" t="str">
        <f>작성용!P1376</f>
        <v xml:space="preserve">02-2051-1523  </v>
      </c>
      <c r="Z1379" s="58" t="str">
        <f>작성용!Q1376</f>
        <v>hj.kim43@lotte.net</v>
      </c>
      <c r="AA1379" s="56" t="str">
        <f>작성용!AJ1376</f>
        <v>-</v>
      </c>
      <c r="AB1379" s="56">
        <f>작성용!AB1376</f>
        <v>0</v>
      </c>
    </row>
    <row r="1380" spans="1:28" s="12" customFormat="1" ht="16.5" customHeight="1" x14ac:dyDescent="0.3">
      <c r="A1380" s="54">
        <f>작성용!AL1377</f>
        <v>1376</v>
      </c>
      <c r="B1380" s="55" t="str">
        <f>작성용!AI1377</f>
        <v>-</v>
      </c>
      <c r="C1380" s="56" t="str">
        <f>작성용!AK1377</f>
        <v>개별종목</v>
      </c>
      <c r="D1380" s="57">
        <f>작성용!T1377</f>
        <v>45600</v>
      </c>
      <c r="E1380" s="58" t="str">
        <f>작성용!B1377</f>
        <v>롯데벤처스(구,롯데액셀러레이터)</v>
      </c>
      <c r="F1380" s="58" t="str">
        <f>작성용!C1377</f>
        <v>신규</v>
      </c>
      <c r="G1380" s="58" t="str">
        <f>작성용!D1377</f>
        <v>뉴빌리티</v>
      </c>
      <c r="H1380" s="59">
        <f>작성용!E1377</f>
        <v>2850110367511</v>
      </c>
      <c r="I1380" s="58" t="str">
        <f>작성용!F1377</f>
        <v>A07</v>
      </c>
      <c r="J1380" s="58">
        <f>작성용!G1377</f>
        <v>77</v>
      </c>
      <c r="K1380" s="58" t="str">
        <f>작성용!H1377</f>
        <v>-</v>
      </c>
      <c r="L1380" s="58" t="str">
        <f>작성용!N1377</f>
        <v>연말</v>
      </c>
      <c r="M1380" s="57" t="str">
        <f>작성용!U1377</f>
        <v>2024.09.30</v>
      </c>
      <c r="N1380" s="57">
        <f>작성용!V1377</f>
        <v>45657</v>
      </c>
      <c r="O1380" s="57">
        <f>작성용!W1377</f>
        <v>45663</v>
      </c>
      <c r="P1380" s="57" t="str">
        <f>작성용!X1377</f>
        <v>-</v>
      </c>
      <c r="Q1380" s="58" t="str">
        <f>작성용!AD1377</f>
        <v>오수현</v>
      </c>
      <c r="R1380" s="60">
        <f>작성용!AE1377</f>
        <v>1</v>
      </c>
      <c r="S1380" s="58" t="str">
        <f>작성용!AF1377</f>
        <v>오수현</v>
      </c>
      <c r="T1380" s="61" t="str">
        <f>작성용!AG1377</f>
        <v>유재호</v>
      </c>
      <c r="U1380" s="61" t="str">
        <f>작성용!AH1377</f>
        <v>유재호</v>
      </c>
      <c r="V1380" s="56">
        <f>작성용!AA1377</f>
        <v>202411</v>
      </c>
      <c r="W1380" s="58" t="str">
        <f>작성용!AC1377</f>
        <v>[A]롯데그룹</v>
      </c>
      <c r="X1380" s="58" t="str">
        <f>작성용!O1377</f>
        <v>경영기획팀김현진</v>
      </c>
      <c r="Y1380" s="58" t="str">
        <f>작성용!P1377</f>
        <v xml:space="preserve">02-2051-1523  </v>
      </c>
      <c r="Z1380" s="58" t="str">
        <f>작성용!Q1377</f>
        <v>hj.kim43@lotte.net</v>
      </c>
      <c r="AA1380" s="56" t="str">
        <f>작성용!AJ1377</f>
        <v>-</v>
      </c>
      <c r="AB1380" s="56">
        <f>작성용!AB1377</f>
        <v>0</v>
      </c>
    </row>
    <row r="1381" spans="1:28" s="12" customFormat="1" ht="16.5" customHeight="1" x14ac:dyDescent="0.3">
      <c r="A1381" s="54">
        <f>작성용!AL1378</f>
        <v>1377</v>
      </c>
      <c r="B1381" s="55" t="str">
        <f>작성용!AI1378</f>
        <v>-</v>
      </c>
      <c r="C1381" s="56" t="str">
        <f>작성용!AK1378</f>
        <v>개별종목</v>
      </c>
      <c r="D1381" s="57">
        <f>작성용!T1378</f>
        <v>45600</v>
      </c>
      <c r="E1381" s="58" t="str">
        <f>작성용!B1378</f>
        <v>롯데벤처스(구,롯데액셀러레이터)</v>
      </c>
      <c r="F1381" s="58" t="str">
        <f>작성용!C1378</f>
        <v>신규</v>
      </c>
      <c r="G1381" s="58" t="str">
        <f>작성용!D1378</f>
        <v>위플로</v>
      </c>
      <c r="H1381" s="59">
        <f>작성용!E1378</f>
        <v>1601110625545</v>
      </c>
      <c r="I1381" s="58" t="str">
        <f>작성용!F1378</f>
        <v>A07</v>
      </c>
      <c r="J1381" s="58">
        <f>작성용!G1378</f>
        <v>77</v>
      </c>
      <c r="K1381" s="58" t="str">
        <f>작성용!H1378</f>
        <v>-</v>
      </c>
      <c r="L1381" s="58" t="str">
        <f>작성용!N1378</f>
        <v>연말</v>
      </c>
      <c r="M1381" s="57" t="str">
        <f>작성용!U1378</f>
        <v>2024.09.30</v>
      </c>
      <c r="N1381" s="57">
        <f>작성용!V1378</f>
        <v>45657</v>
      </c>
      <c r="O1381" s="57">
        <f>작성용!W1378</f>
        <v>45663</v>
      </c>
      <c r="P1381" s="57" t="str">
        <f>작성용!X1378</f>
        <v>-</v>
      </c>
      <c r="Q1381" s="58" t="str">
        <f>작성용!AD1378</f>
        <v>김에스더</v>
      </c>
      <c r="R1381" s="60">
        <f>작성용!AE1378</f>
        <v>1</v>
      </c>
      <c r="S1381" s="58" t="str">
        <f>작성용!AF1378</f>
        <v>신규</v>
      </c>
      <c r="T1381" s="61" t="str">
        <f>작성용!AG1378</f>
        <v>유재호</v>
      </c>
      <c r="U1381" s="61" t="str">
        <f>작성용!AH1378</f>
        <v>유재호</v>
      </c>
      <c r="V1381" s="56">
        <f>작성용!AA1378</f>
        <v>202411</v>
      </c>
      <c r="W1381" s="58" t="str">
        <f>작성용!AC1378</f>
        <v>[A]롯데그룹</v>
      </c>
      <c r="X1381" s="58" t="str">
        <f>작성용!O1378</f>
        <v>경영기획팀김현진</v>
      </c>
      <c r="Y1381" s="58" t="str">
        <f>작성용!P1378</f>
        <v xml:space="preserve">02-2051-1523  </v>
      </c>
      <c r="Z1381" s="58" t="str">
        <f>작성용!Q1378</f>
        <v>hj.kim43@lotte.net</v>
      </c>
      <c r="AA1381" s="56" t="str">
        <f>작성용!AJ1378</f>
        <v>-</v>
      </c>
      <c r="AB1381" s="56">
        <f>작성용!AB1378</f>
        <v>0</v>
      </c>
    </row>
    <row r="1382" spans="1:28" s="12" customFormat="1" ht="16.5" customHeight="1" x14ac:dyDescent="0.3">
      <c r="A1382" s="54">
        <f>작성용!AL1379</f>
        <v>1378</v>
      </c>
      <c r="B1382" s="55" t="str">
        <f>작성용!AI1379</f>
        <v>-</v>
      </c>
      <c r="C1382" s="56" t="str">
        <f>작성용!AK1379</f>
        <v>개별종목</v>
      </c>
      <c r="D1382" s="57">
        <f>작성용!T1379</f>
        <v>45600</v>
      </c>
      <c r="E1382" s="58" t="str">
        <f>작성용!B1379</f>
        <v>롯데벤처스(구,롯데액셀러레이터)</v>
      </c>
      <c r="F1382" s="58" t="str">
        <f>작성용!C1379</f>
        <v>신규</v>
      </c>
      <c r="G1382" s="58" t="str">
        <f>작성용!D1379</f>
        <v>위플로</v>
      </c>
      <c r="H1382" s="59">
        <f>작성용!E1379</f>
        <v>1601110625545</v>
      </c>
      <c r="I1382" s="58" t="str">
        <f>작성용!F1379</f>
        <v>A07</v>
      </c>
      <c r="J1382" s="58">
        <f>작성용!G1379</f>
        <v>771</v>
      </c>
      <c r="K1382" s="58" t="str">
        <f>작성용!H1379</f>
        <v>-</v>
      </c>
      <c r="L1382" s="58" t="str">
        <f>작성용!N1379</f>
        <v>연말</v>
      </c>
      <c r="M1382" s="57" t="str">
        <f>작성용!U1379</f>
        <v>2024.09.30</v>
      </c>
      <c r="N1382" s="57">
        <f>작성용!V1379</f>
        <v>45657</v>
      </c>
      <c r="O1382" s="57">
        <f>작성용!W1379</f>
        <v>45663</v>
      </c>
      <c r="P1382" s="57" t="str">
        <f>작성용!X1379</f>
        <v>-</v>
      </c>
      <c r="Q1382" s="58" t="str">
        <f>작성용!AD1379</f>
        <v>김에스더</v>
      </c>
      <c r="R1382" s="60">
        <f>작성용!AE1379</f>
        <v>0</v>
      </c>
      <c r="S1382" s="58" t="str">
        <f>작성용!AF1379</f>
        <v>신규</v>
      </c>
      <c r="T1382" s="61" t="str">
        <f>작성용!AG1379</f>
        <v>유재호</v>
      </c>
      <c r="U1382" s="61" t="str">
        <f>작성용!AH1379</f>
        <v>유재호</v>
      </c>
      <c r="V1382" s="56">
        <f>작성용!AA1379</f>
        <v>202411</v>
      </c>
      <c r="W1382" s="58" t="str">
        <f>작성용!AC1379</f>
        <v>[A]롯데그룹</v>
      </c>
      <c r="X1382" s="58" t="str">
        <f>작성용!O1379</f>
        <v>경영기획팀김현진</v>
      </c>
      <c r="Y1382" s="58" t="str">
        <f>작성용!P1379</f>
        <v xml:space="preserve">02-2051-1523  </v>
      </c>
      <c r="Z1382" s="58" t="str">
        <f>작성용!Q1379</f>
        <v>hj.kim43@lotte.net</v>
      </c>
      <c r="AA1382" s="56" t="str">
        <f>작성용!AJ1379</f>
        <v>-</v>
      </c>
      <c r="AB1382" s="56">
        <f>작성용!AB1379</f>
        <v>0</v>
      </c>
    </row>
    <row r="1383" spans="1:28" s="12" customFormat="1" ht="16.5" customHeight="1" x14ac:dyDescent="0.3">
      <c r="A1383" s="54">
        <f>작성용!AL1380</f>
        <v>1379</v>
      </c>
      <c r="B1383" s="55" t="str">
        <f>작성용!AI1380</f>
        <v>-</v>
      </c>
      <c r="C1383" s="56" t="str">
        <f>작성용!AK1380</f>
        <v>개별종목</v>
      </c>
      <c r="D1383" s="57">
        <f>작성용!T1380</f>
        <v>45600</v>
      </c>
      <c r="E1383" s="58" t="str">
        <f>작성용!B1380</f>
        <v>롯데벤처스(구,롯데액셀러레이터)</v>
      </c>
      <c r="F1383" s="58" t="str">
        <f>작성용!C1380</f>
        <v>신규</v>
      </c>
      <c r="G1383" s="58" t="str">
        <f>작성용!D1380</f>
        <v>노태그코리아</v>
      </c>
      <c r="H1383" s="59">
        <f>작성용!E1380</f>
        <v>1101117869807</v>
      </c>
      <c r="I1383" s="58" t="str">
        <f>작성용!F1380</f>
        <v>A07</v>
      </c>
      <c r="J1383" s="58">
        <f>작성용!G1380</f>
        <v>77</v>
      </c>
      <c r="K1383" s="58" t="str">
        <f>작성용!H1380</f>
        <v>-</v>
      </c>
      <c r="L1383" s="58" t="str">
        <f>작성용!N1380</f>
        <v>연말</v>
      </c>
      <c r="M1383" s="57" t="str">
        <f>작성용!U1380</f>
        <v>2024.09.30</v>
      </c>
      <c r="N1383" s="57">
        <f>작성용!V1380</f>
        <v>45657</v>
      </c>
      <c r="O1383" s="57">
        <f>작성용!W1380</f>
        <v>45663</v>
      </c>
      <c r="P1383" s="57" t="str">
        <f>작성용!X1380</f>
        <v>-</v>
      </c>
      <c r="Q1383" s="58" t="str">
        <f>작성용!AD1380</f>
        <v>오영석</v>
      </c>
      <c r="R1383" s="60">
        <f>작성용!AE1380</f>
        <v>1</v>
      </c>
      <c r="S1383" s="58" t="str">
        <f>작성용!AF1380</f>
        <v>김현준</v>
      </c>
      <c r="T1383" s="61" t="str">
        <f>작성용!AG1380</f>
        <v>유재호</v>
      </c>
      <c r="U1383" s="61" t="str">
        <f>작성용!AH1380</f>
        <v>유재호</v>
      </c>
      <c r="V1383" s="56">
        <f>작성용!AA1380</f>
        <v>202411</v>
      </c>
      <c r="W1383" s="58" t="str">
        <f>작성용!AC1380</f>
        <v>[A]롯데그룹</v>
      </c>
      <c r="X1383" s="58" t="str">
        <f>작성용!O1380</f>
        <v>경영기획팀김현진</v>
      </c>
      <c r="Y1383" s="58" t="str">
        <f>작성용!P1380</f>
        <v xml:space="preserve">02-2051-1523  </v>
      </c>
      <c r="Z1383" s="58" t="str">
        <f>작성용!Q1380</f>
        <v>hj.kim43@lotte.net</v>
      </c>
      <c r="AA1383" s="56" t="str">
        <f>작성용!AJ1380</f>
        <v>-</v>
      </c>
      <c r="AB1383" s="56">
        <f>작성용!AB1380</f>
        <v>0</v>
      </c>
    </row>
    <row r="1384" spans="1:28" s="12" customFormat="1" ht="16.5" customHeight="1" x14ac:dyDescent="0.3">
      <c r="A1384" s="54">
        <f>작성용!AL1381</f>
        <v>1380</v>
      </c>
      <c r="B1384" s="55" t="str">
        <f>작성용!AI1381</f>
        <v>-</v>
      </c>
      <c r="C1384" s="56" t="str">
        <f>작성용!AK1381</f>
        <v>개별종목</v>
      </c>
      <c r="D1384" s="57">
        <f>작성용!T1381</f>
        <v>45600</v>
      </c>
      <c r="E1384" s="58" t="str">
        <f>작성용!B1381</f>
        <v>롯데벤처스(구,롯데액셀러레이터)</v>
      </c>
      <c r="F1384" s="58" t="str">
        <f>작성용!C1381</f>
        <v>신규</v>
      </c>
      <c r="G1384" s="58" t="str">
        <f>작성용!D1381</f>
        <v>노태그코리아</v>
      </c>
      <c r="H1384" s="59">
        <f>작성용!E1381</f>
        <v>1101117869807</v>
      </c>
      <c r="I1384" s="58" t="str">
        <f>작성용!F1381</f>
        <v>A07</v>
      </c>
      <c r="J1384" s="58">
        <f>작성용!G1381</f>
        <v>771</v>
      </c>
      <c r="K1384" s="58" t="str">
        <f>작성용!H1381</f>
        <v>-</v>
      </c>
      <c r="L1384" s="58" t="str">
        <f>작성용!N1381</f>
        <v>연말</v>
      </c>
      <c r="M1384" s="57" t="str">
        <f>작성용!U1381</f>
        <v>2024.09.30</v>
      </c>
      <c r="N1384" s="57">
        <f>작성용!V1381</f>
        <v>45657</v>
      </c>
      <c r="O1384" s="57">
        <f>작성용!W1381</f>
        <v>45663</v>
      </c>
      <c r="P1384" s="57" t="str">
        <f>작성용!X1381</f>
        <v>-</v>
      </c>
      <c r="Q1384" s="58" t="str">
        <f>작성용!AD1381</f>
        <v>오영석</v>
      </c>
      <c r="R1384" s="60">
        <f>작성용!AE1381</f>
        <v>0</v>
      </c>
      <c r="S1384" s="58" t="str">
        <f>작성용!AF1381</f>
        <v>김현준</v>
      </c>
      <c r="T1384" s="61" t="str">
        <f>작성용!AG1381</f>
        <v>유재호</v>
      </c>
      <c r="U1384" s="61" t="str">
        <f>작성용!AH1381</f>
        <v>유재호</v>
      </c>
      <c r="V1384" s="56">
        <f>작성용!AA1381</f>
        <v>202411</v>
      </c>
      <c r="W1384" s="58" t="str">
        <f>작성용!AC1381</f>
        <v>[A]롯데그룹</v>
      </c>
      <c r="X1384" s="58" t="str">
        <f>작성용!O1381</f>
        <v>경영기획팀김현진</v>
      </c>
      <c r="Y1384" s="58" t="str">
        <f>작성용!P1381</f>
        <v xml:space="preserve">02-2051-1523  </v>
      </c>
      <c r="Z1384" s="58" t="str">
        <f>작성용!Q1381</f>
        <v>hj.kim43@lotte.net</v>
      </c>
      <c r="AA1384" s="56" t="str">
        <f>작성용!AJ1381</f>
        <v>-</v>
      </c>
      <c r="AB1384" s="56">
        <f>작성용!AB1381</f>
        <v>0</v>
      </c>
    </row>
    <row r="1385" spans="1:28" s="12" customFormat="1" ht="16.5" customHeight="1" x14ac:dyDescent="0.3">
      <c r="A1385" s="54">
        <f>작성용!AL1382</f>
        <v>1381</v>
      </c>
      <c r="B1385" s="55" t="str">
        <f>작성용!AI1382</f>
        <v>-</v>
      </c>
      <c r="C1385" s="56" t="str">
        <f>작성용!AK1382</f>
        <v>개별종목</v>
      </c>
      <c r="D1385" s="57">
        <f>작성용!T1382</f>
        <v>45600</v>
      </c>
      <c r="E1385" s="58" t="str">
        <f>작성용!B1382</f>
        <v>롯데벤처스(구,롯데액셀러레이터)</v>
      </c>
      <c r="F1385" s="58" t="str">
        <f>작성용!C1382</f>
        <v>신규</v>
      </c>
      <c r="G1385" s="58" t="str">
        <f>작성용!D1382</f>
        <v>ANAFLASH Inc.</v>
      </c>
      <c r="H1385" s="59" t="str">
        <f>작성용!E1382</f>
        <v>KBP2024110024</v>
      </c>
      <c r="I1385" s="58" t="str">
        <f>작성용!F1382</f>
        <v>A07</v>
      </c>
      <c r="J1385" s="58">
        <f>작성용!G1382</f>
        <v>77</v>
      </c>
      <c r="K1385" s="58" t="str">
        <f>작성용!H1382</f>
        <v>-</v>
      </c>
      <c r="L1385" s="58" t="str">
        <f>작성용!N1382</f>
        <v>연말</v>
      </c>
      <c r="M1385" s="57" t="str">
        <f>작성용!U1382</f>
        <v>2024.09.30</v>
      </c>
      <c r="N1385" s="57">
        <f>작성용!V1382</f>
        <v>45657</v>
      </c>
      <c r="O1385" s="57">
        <f>작성용!W1382</f>
        <v>45663</v>
      </c>
      <c r="P1385" s="57" t="str">
        <f>작성용!X1382</f>
        <v>-</v>
      </c>
      <c r="Q1385" s="58" t="str">
        <f>작성용!AD1382</f>
        <v>김예림</v>
      </c>
      <c r="R1385" s="60">
        <f>작성용!AE1382</f>
        <v>1</v>
      </c>
      <c r="S1385" s="58" t="str">
        <f>작성용!AF1382</f>
        <v>신규</v>
      </c>
      <c r="T1385" s="61" t="str">
        <f>작성용!AG1382</f>
        <v>유재호</v>
      </c>
      <c r="U1385" s="61" t="str">
        <f>작성용!AH1382</f>
        <v>유재호</v>
      </c>
      <c r="V1385" s="56">
        <f>작성용!AA1382</f>
        <v>202411</v>
      </c>
      <c r="W1385" s="58" t="str">
        <f>작성용!AC1382</f>
        <v>[A]롯데그룹</v>
      </c>
      <c r="X1385" s="58" t="str">
        <f>작성용!O1382</f>
        <v>경영기획팀김현진</v>
      </c>
      <c r="Y1385" s="58" t="str">
        <f>작성용!P1382</f>
        <v xml:space="preserve">02-2051-1523  </v>
      </c>
      <c r="Z1385" s="58" t="str">
        <f>작성용!Q1382</f>
        <v>hj.kim43@lotte.net</v>
      </c>
      <c r="AA1385" s="56" t="str">
        <f>작성용!AJ1382</f>
        <v>-</v>
      </c>
      <c r="AB1385" s="56">
        <f>작성용!AB1382</f>
        <v>0</v>
      </c>
    </row>
    <row r="1386" spans="1:28" s="12" customFormat="1" ht="16.5" customHeight="1" x14ac:dyDescent="0.3">
      <c r="A1386" s="54">
        <f>작성용!AL1383</f>
        <v>1382</v>
      </c>
      <c r="B1386" s="55" t="str">
        <f>작성용!AI1383</f>
        <v>-</v>
      </c>
      <c r="C1386" s="56" t="str">
        <f>작성용!AK1383</f>
        <v>개별종목</v>
      </c>
      <c r="D1386" s="57">
        <f>작성용!T1383</f>
        <v>45600</v>
      </c>
      <c r="E1386" s="58" t="str">
        <f>작성용!B1383</f>
        <v>롯데벤처스(구,롯데액셀러레이터)</v>
      </c>
      <c r="F1386" s="58" t="str">
        <f>작성용!C1383</f>
        <v>신규</v>
      </c>
      <c r="G1386" s="58" t="str">
        <f>작성용!D1383</f>
        <v>로플리</v>
      </c>
      <c r="H1386" s="59">
        <f>작성용!E1383</f>
        <v>1601110472912</v>
      </c>
      <c r="I1386" s="58" t="str">
        <f>작성용!F1383</f>
        <v>A07</v>
      </c>
      <c r="J1386" s="58">
        <f>작성용!G1383</f>
        <v>77</v>
      </c>
      <c r="K1386" s="58" t="str">
        <f>작성용!H1383</f>
        <v>-</v>
      </c>
      <c r="L1386" s="58" t="str">
        <f>작성용!N1383</f>
        <v>연말</v>
      </c>
      <c r="M1386" s="57" t="str">
        <f>작성용!U1383</f>
        <v>2024.09.30</v>
      </c>
      <c r="N1386" s="57">
        <f>작성용!V1383</f>
        <v>45657</v>
      </c>
      <c r="O1386" s="57">
        <f>작성용!W1383</f>
        <v>45663</v>
      </c>
      <c r="P1386" s="57" t="str">
        <f>작성용!X1383</f>
        <v>-</v>
      </c>
      <c r="Q1386" s="58" t="str">
        <f>작성용!AD1383</f>
        <v>심태진</v>
      </c>
      <c r="R1386" s="60">
        <f>작성용!AE1383</f>
        <v>1</v>
      </c>
      <c r="S1386" s="58" t="str">
        <f>작성용!AF1383</f>
        <v>심태진</v>
      </c>
      <c r="T1386" s="61" t="str">
        <f>작성용!AG1383</f>
        <v>유재호</v>
      </c>
      <c r="U1386" s="61" t="str">
        <f>작성용!AH1383</f>
        <v>유재호</v>
      </c>
      <c r="V1386" s="56">
        <f>작성용!AA1383</f>
        <v>202411</v>
      </c>
      <c r="W1386" s="58" t="str">
        <f>작성용!AC1383</f>
        <v>[A]롯데그룹</v>
      </c>
      <c r="X1386" s="58" t="str">
        <f>작성용!O1383</f>
        <v>경영기획팀김현진</v>
      </c>
      <c r="Y1386" s="58" t="str">
        <f>작성용!P1383</f>
        <v xml:space="preserve">02-2051-1523  </v>
      </c>
      <c r="Z1386" s="58" t="str">
        <f>작성용!Q1383</f>
        <v>hj.kim43@lotte.net</v>
      </c>
      <c r="AA1386" s="56" t="str">
        <f>작성용!AJ1383</f>
        <v>-</v>
      </c>
      <c r="AB1386" s="56">
        <f>작성용!AB1383</f>
        <v>0</v>
      </c>
    </row>
    <row r="1387" spans="1:28" s="12" customFormat="1" ht="16.5" customHeight="1" x14ac:dyDescent="0.3">
      <c r="A1387" s="54">
        <f>작성용!AL1384</f>
        <v>1383</v>
      </c>
      <c r="B1387" s="55" t="str">
        <f>작성용!AI1384</f>
        <v>-</v>
      </c>
      <c r="C1387" s="56" t="str">
        <f>작성용!AK1384</f>
        <v>개별종목</v>
      </c>
      <c r="D1387" s="57">
        <f>작성용!T1384</f>
        <v>45600</v>
      </c>
      <c r="E1387" s="58" t="str">
        <f>작성용!B1384</f>
        <v>롯데벤처스(구,롯데액셀러레이터)</v>
      </c>
      <c r="F1387" s="58" t="str">
        <f>작성용!C1384</f>
        <v>신규</v>
      </c>
      <c r="G1387" s="58" t="str">
        <f>작성용!D1384</f>
        <v>소셜인베스팅랩</v>
      </c>
      <c r="H1387" s="59">
        <f>작성용!E1384</f>
        <v>1601110576631</v>
      </c>
      <c r="I1387" s="58" t="str">
        <f>작성용!F1384</f>
        <v>A07</v>
      </c>
      <c r="J1387" s="58">
        <f>작성용!G1384</f>
        <v>77</v>
      </c>
      <c r="K1387" s="58" t="str">
        <f>작성용!H1384</f>
        <v>-</v>
      </c>
      <c r="L1387" s="58" t="str">
        <f>작성용!N1384</f>
        <v>연말</v>
      </c>
      <c r="M1387" s="57" t="str">
        <f>작성용!U1384</f>
        <v>2024.09.30</v>
      </c>
      <c r="N1387" s="57">
        <f>작성용!V1384</f>
        <v>45657</v>
      </c>
      <c r="O1387" s="57">
        <f>작성용!W1384</f>
        <v>45663</v>
      </c>
      <c r="P1387" s="57" t="str">
        <f>작성용!X1384</f>
        <v>-</v>
      </c>
      <c r="Q1387" s="58" t="str">
        <f>작성용!AD1384</f>
        <v>최수민</v>
      </c>
      <c r="R1387" s="60">
        <f>작성용!AE1384</f>
        <v>1</v>
      </c>
      <c r="S1387" s="58" t="str">
        <f>작성용!AF1384</f>
        <v>최수민</v>
      </c>
      <c r="T1387" s="61" t="str">
        <f>작성용!AG1384</f>
        <v>유재호</v>
      </c>
      <c r="U1387" s="61" t="str">
        <f>작성용!AH1384</f>
        <v>유재호</v>
      </c>
      <c r="V1387" s="56">
        <f>작성용!AA1384</f>
        <v>202411</v>
      </c>
      <c r="W1387" s="58" t="str">
        <f>작성용!AC1384</f>
        <v>[A]롯데그룹</v>
      </c>
      <c r="X1387" s="58" t="str">
        <f>작성용!O1384</f>
        <v>경영기획팀김현진</v>
      </c>
      <c r="Y1387" s="58" t="str">
        <f>작성용!P1384</f>
        <v xml:space="preserve">02-2051-1523  </v>
      </c>
      <c r="Z1387" s="58" t="str">
        <f>작성용!Q1384</f>
        <v>hj.kim43@lotte.net</v>
      </c>
      <c r="AA1387" s="56" t="str">
        <f>작성용!AJ1384</f>
        <v>-</v>
      </c>
      <c r="AB1387" s="56">
        <f>작성용!AB1384</f>
        <v>0</v>
      </c>
    </row>
    <row r="1388" spans="1:28" s="12" customFormat="1" ht="16.5" customHeight="1" x14ac:dyDescent="0.3">
      <c r="A1388" s="54">
        <f>작성용!AL1385</f>
        <v>1384</v>
      </c>
      <c r="B1388" s="55" t="str">
        <f>작성용!AI1385</f>
        <v>-</v>
      </c>
      <c r="C1388" s="56" t="str">
        <f>작성용!AK1385</f>
        <v>개별종목</v>
      </c>
      <c r="D1388" s="57">
        <f>작성용!T1385</f>
        <v>45600</v>
      </c>
      <c r="E1388" s="58" t="str">
        <f>작성용!B1385</f>
        <v>롯데벤처스(구,롯데액셀러레이터)</v>
      </c>
      <c r="F1388" s="58" t="str">
        <f>작성용!C1385</f>
        <v>신규</v>
      </c>
      <c r="G1388" s="58" t="str">
        <f>작성용!D1385</f>
        <v>벌스워크</v>
      </c>
      <c r="H1388" s="59">
        <f>작성용!E1385</f>
        <v>1101117974276</v>
      </c>
      <c r="I1388" s="58" t="str">
        <f>작성용!F1385</f>
        <v>A07</v>
      </c>
      <c r="J1388" s="58">
        <f>작성용!G1385</f>
        <v>77</v>
      </c>
      <c r="K1388" s="58" t="str">
        <f>작성용!H1385</f>
        <v>-</v>
      </c>
      <c r="L1388" s="58" t="str">
        <f>작성용!N1385</f>
        <v>연말</v>
      </c>
      <c r="M1388" s="57" t="str">
        <f>작성용!U1385</f>
        <v>2024.09.30</v>
      </c>
      <c r="N1388" s="57">
        <f>작성용!V1385</f>
        <v>45657</v>
      </c>
      <c r="O1388" s="57">
        <f>작성용!W1385</f>
        <v>45663</v>
      </c>
      <c r="P1388" s="57" t="str">
        <f>작성용!X1385</f>
        <v>-</v>
      </c>
      <c r="Q1388" s="58" t="str">
        <f>작성용!AD1385</f>
        <v>김예림</v>
      </c>
      <c r="R1388" s="60">
        <f>작성용!AE1385</f>
        <v>1</v>
      </c>
      <c r="S1388" s="58" t="str">
        <f>작성용!AF1385</f>
        <v>김예림</v>
      </c>
      <c r="T1388" s="61" t="str">
        <f>작성용!AG1385</f>
        <v>유재호</v>
      </c>
      <c r="U1388" s="61" t="str">
        <f>작성용!AH1385</f>
        <v>유재호</v>
      </c>
      <c r="V1388" s="56">
        <f>작성용!AA1385</f>
        <v>202411</v>
      </c>
      <c r="W1388" s="58" t="str">
        <f>작성용!AC1385</f>
        <v>[A]롯데그룹</v>
      </c>
      <c r="X1388" s="58" t="str">
        <f>작성용!O1385</f>
        <v>경영기획팀김현진</v>
      </c>
      <c r="Y1388" s="58" t="str">
        <f>작성용!P1385</f>
        <v xml:space="preserve">02-2051-1523  </v>
      </c>
      <c r="Z1388" s="58" t="str">
        <f>작성용!Q1385</f>
        <v>hj.kim43@lotte.net</v>
      </c>
      <c r="AA1388" s="56" t="str">
        <f>작성용!AJ1385</f>
        <v>-</v>
      </c>
      <c r="AB1388" s="56">
        <f>작성용!AB1385</f>
        <v>0</v>
      </c>
    </row>
    <row r="1389" spans="1:28" s="12" customFormat="1" ht="16.5" customHeight="1" x14ac:dyDescent="0.3">
      <c r="A1389" s="54">
        <f>작성용!AL1386</f>
        <v>1385</v>
      </c>
      <c r="B1389" s="55" t="str">
        <f>작성용!AI1386</f>
        <v>-</v>
      </c>
      <c r="C1389" s="56" t="str">
        <f>작성용!AK1386</f>
        <v>개별종목</v>
      </c>
      <c r="D1389" s="57">
        <f>작성용!T1386</f>
        <v>45600</v>
      </c>
      <c r="E1389" s="58" t="str">
        <f>작성용!B1386</f>
        <v>롯데벤처스(구,롯데액셀러레이터)</v>
      </c>
      <c r="F1389" s="58" t="str">
        <f>작성용!C1386</f>
        <v>신규</v>
      </c>
      <c r="G1389" s="58" t="str">
        <f>작성용!D1386</f>
        <v>에이씨아이케미칼아시아</v>
      </c>
      <c r="H1389" s="59">
        <f>작성용!E1386</f>
        <v>1101113282524</v>
      </c>
      <c r="I1389" s="58" t="str">
        <f>작성용!F1386</f>
        <v>A07</v>
      </c>
      <c r="J1389" s="58">
        <f>작성용!G1386</f>
        <v>77</v>
      </c>
      <c r="K1389" s="58" t="str">
        <f>작성용!H1386</f>
        <v>-</v>
      </c>
      <c r="L1389" s="58" t="str">
        <f>작성용!N1386</f>
        <v>연말</v>
      </c>
      <c r="M1389" s="57" t="str">
        <f>작성용!U1386</f>
        <v>2024.09.30</v>
      </c>
      <c r="N1389" s="57">
        <f>작성용!V1386</f>
        <v>45657</v>
      </c>
      <c r="O1389" s="57">
        <f>작성용!W1386</f>
        <v>45663</v>
      </c>
      <c r="P1389" s="57" t="str">
        <f>작성용!X1386</f>
        <v>-</v>
      </c>
      <c r="Q1389" s="58" t="str">
        <f>작성용!AD1386</f>
        <v>이문수</v>
      </c>
      <c r="R1389" s="60">
        <f>작성용!AE1386</f>
        <v>1</v>
      </c>
      <c r="S1389" s="58" t="str">
        <f>작성용!AF1386</f>
        <v>이문수</v>
      </c>
      <c r="T1389" s="61" t="str">
        <f>작성용!AG1386</f>
        <v>유재호</v>
      </c>
      <c r="U1389" s="61" t="str">
        <f>작성용!AH1386</f>
        <v>유재호</v>
      </c>
      <c r="V1389" s="56">
        <f>작성용!AA1386</f>
        <v>202411</v>
      </c>
      <c r="W1389" s="58" t="str">
        <f>작성용!AC1386</f>
        <v>[A]롯데그룹</v>
      </c>
      <c r="X1389" s="58" t="str">
        <f>작성용!O1386</f>
        <v>경영기획팀김현진</v>
      </c>
      <c r="Y1389" s="58" t="str">
        <f>작성용!P1386</f>
        <v xml:space="preserve">02-2051-1523  </v>
      </c>
      <c r="Z1389" s="58" t="str">
        <f>작성용!Q1386</f>
        <v>hj.kim43@lotte.net</v>
      </c>
      <c r="AA1389" s="56" t="str">
        <f>작성용!AJ1386</f>
        <v>-</v>
      </c>
      <c r="AB1389" s="56">
        <f>작성용!AB1386</f>
        <v>0</v>
      </c>
    </row>
    <row r="1390" spans="1:28" s="12" customFormat="1" ht="16.5" customHeight="1" x14ac:dyDescent="0.3">
      <c r="A1390" s="54">
        <f>작성용!AL1387</f>
        <v>1386</v>
      </c>
      <c r="B1390" s="55" t="str">
        <f>작성용!AI1387</f>
        <v>-</v>
      </c>
      <c r="C1390" s="56" t="str">
        <f>작성용!AK1387</f>
        <v>개별종목</v>
      </c>
      <c r="D1390" s="57">
        <f>작성용!T1387</f>
        <v>45600</v>
      </c>
      <c r="E1390" s="58" t="str">
        <f>작성용!B1387</f>
        <v>롯데벤처스(구,롯데액셀러레이터)</v>
      </c>
      <c r="F1390" s="58" t="str">
        <f>작성용!C1387</f>
        <v>신규</v>
      </c>
      <c r="G1390" s="58" t="str">
        <f>작성용!D1387</f>
        <v>SYZYGY PLASMONICS INC.</v>
      </c>
      <c r="H1390" s="59" t="str">
        <f>작성용!E1387</f>
        <v>KBP2024110025</v>
      </c>
      <c r="I1390" s="58" t="str">
        <f>작성용!F1387</f>
        <v>A07</v>
      </c>
      <c r="J1390" s="58">
        <f>작성용!G1387</f>
        <v>77</v>
      </c>
      <c r="K1390" s="58" t="str">
        <f>작성용!H1387</f>
        <v>-</v>
      </c>
      <c r="L1390" s="58" t="str">
        <f>작성용!N1387</f>
        <v>연말</v>
      </c>
      <c r="M1390" s="57" t="str">
        <f>작성용!U1387</f>
        <v>2024.09.30</v>
      </c>
      <c r="N1390" s="57">
        <f>작성용!V1387</f>
        <v>45657</v>
      </c>
      <c r="O1390" s="57">
        <f>작성용!W1387</f>
        <v>45663</v>
      </c>
      <c r="P1390" s="57" t="str">
        <f>작성용!X1387</f>
        <v>-</v>
      </c>
      <c r="Q1390" s="58" t="str">
        <f>작성용!AD1387</f>
        <v>최수민</v>
      </c>
      <c r="R1390" s="60">
        <f>작성용!AE1387</f>
        <v>1</v>
      </c>
      <c r="S1390" s="58" t="str">
        <f>작성용!AF1387</f>
        <v>신규</v>
      </c>
      <c r="T1390" s="61" t="str">
        <f>작성용!AG1387</f>
        <v>유재호</v>
      </c>
      <c r="U1390" s="61" t="str">
        <f>작성용!AH1387</f>
        <v>유재호</v>
      </c>
      <c r="V1390" s="56">
        <f>작성용!AA1387</f>
        <v>202411</v>
      </c>
      <c r="W1390" s="58" t="str">
        <f>작성용!AC1387</f>
        <v>[A]롯데그룹</v>
      </c>
      <c r="X1390" s="58" t="str">
        <f>작성용!O1387</f>
        <v>경영기획팀김현진</v>
      </c>
      <c r="Y1390" s="58" t="str">
        <f>작성용!P1387</f>
        <v xml:space="preserve">02-2051-1523  </v>
      </c>
      <c r="Z1390" s="58" t="str">
        <f>작성용!Q1387</f>
        <v>hj.kim43@lotte.net</v>
      </c>
      <c r="AA1390" s="56" t="str">
        <f>작성용!AJ1387</f>
        <v>-</v>
      </c>
      <c r="AB1390" s="56">
        <f>작성용!AB1387</f>
        <v>0</v>
      </c>
    </row>
    <row r="1391" spans="1:28" s="12" customFormat="1" ht="16.5" customHeight="1" x14ac:dyDescent="0.3">
      <c r="A1391" s="54">
        <f>작성용!AL1388</f>
        <v>1387</v>
      </c>
      <c r="B1391" s="55" t="str">
        <f>작성용!AI1388</f>
        <v>-</v>
      </c>
      <c r="C1391" s="56" t="str">
        <f>작성용!AK1388</f>
        <v>개별종목</v>
      </c>
      <c r="D1391" s="57">
        <f>작성용!T1388</f>
        <v>45600</v>
      </c>
      <c r="E1391" s="58" t="str">
        <f>작성용!B1388</f>
        <v>롯데벤처스(구,롯데액셀러레이터)</v>
      </c>
      <c r="F1391" s="58" t="str">
        <f>작성용!C1388</f>
        <v>신규</v>
      </c>
      <c r="G1391" s="58" t="str">
        <f>작성용!D1388</f>
        <v>웨이스트에너지솔루션</v>
      </c>
      <c r="H1391" s="59">
        <f>작성용!E1388</f>
        <v>1244110178089</v>
      </c>
      <c r="I1391" s="58" t="str">
        <f>작성용!F1388</f>
        <v>A07</v>
      </c>
      <c r="J1391" s="58">
        <f>작성용!G1388</f>
        <v>77</v>
      </c>
      <c r="K1391" s="58" t="str">
        <f>작성용!H1388</f>
        <v>-</v>
      </c>
      <c r="L1391" s="58" t="str">
        <f>작성용!N1388</f>
        <v>연말</v>
      </c>
      <c r="M1391" s="57" t="str">
        <f>작성용!U1388</f>
        <v>2024.09.30</v>
      </c>
      <c r="N1391" s="57">
        <f>작성용!V1388</f>
        <v>45657</v>
      </c>
      <c r="O1391" s="57">
        <f>작성용!W1388</f>
        <v>45663</v>
      </c>
      <c r="P1391" s="57" t="str">
        <f>작성용!X1388</f>
        <v>-</v>
      </c>
      <c r="Q1391" s="58" t="str">
        <f>작성용!AD1388</f>
        <v>이진주</v>
      </c>
      <c r="R1391" s="60">
        <f>작성용!AE1388</f>
        <v>1</v>
      </c>
      <c r="S1391" s="58" t="str">
        <f>작성용!AF1388</f>
        <v>신규</v>
      </c>
      <c r="T1391" s="61" t="str">
        <f>작성용!AG1388</f>
        <v>유재호</v>
      </c>
      <c r="U1391" s="61" t="str">
        <f>작성용!AH1388</f>
        <v>유재호</v>
      </c>
      <c r="V1391" s="56">
        <f>작성용!AA1388</f>
        <v>202411</v>
      </c>
      <c r="W1391" s="58" t="str">
        <f>작성용!AC1388</f>
        <v>[A]롯데그룹</v>
      </c>
      <c r="X1391" s="58" t="str">
        <f>작성용!O1388</f>
        <v>경영기획팀김현진</v>
      </c>
      <c r="Y1391" s="58" t="str">
        <f>작성용!P1388</f>
        <v xml:space="preserve">02-2051-1523  </v>
      </c>
      <c r="Z1391" s="58" t="str">
        <f>작성용!Q1388</f>
        <v>hj.kim43@lotte.net</v>
      </c>
      <c r="AA1391" s="56" t="str">
        <f>작성용!AJ1388</f>
        <v>-</v>
      </c>
      <c r="AB1391" s="56">
        <f>작성용!AB1388</f>
        <v>0</v>
      </c>
    </row>
    <row r="1392" spans="1:28" s="12" customFormat="1" ht="16.5" customHeight="1" x14ac:dyDescent="0.3">
      <c r="A1392" s="54">
        <f>작성용!AL1389</f>
        <v>1388</v>
      </c>
      <c r="B1392" s="55" t="str">
        <f>작성용!AI1389</f>
        <v>-</v>
      </c>
      <c r="C1392" s="56" t="str">
        <f>작성용!AK1389</f>
        <v>개별종목</v>
      </c>
      <c r="D1392" s="57">
        <f>작성용!T1389</f>
        <v>45600</v>
      </c>
      <c r="E1392" s="58" t="str">
        <f>작성용!B1389</f>
        <v>롯데벤처스(구,롯데액셀러레이터)</v>
      </c>
      <c r="F1392" s="58" t="str">
        <f>작성용!C1389</f>
        <v>신규</v>
      </c>
      <c r="G1392" s="58" t="str">
        <f>작성용!D1389</f>
        <v>웨이스트에너지솔루션</v>
      </c>
      <c r="H1392" s="59">
        <f>작성용!E1389</f>
        <v>1244110178089</v>
      </c>
      <c r="I1392" s="58" t="str">
        <f>작성용!F1389</f>
        <v>A07</v>
      </c>
      <c r="J1392" s="58">
        <f>작성용!G1389</f>
        <v>771</v>
      </c>
      <c r="K1392" s="58" t="str">
        <f>작성용!H1389</f>
        <v>-</v>
      </c>
      <c r="L1392" s="58" t="str">
        <f>작성용!N1389</f>
        <v>연말</v>
      </c>
      <c r="M1392" s="57" t="str">
        <f>작성용!U1389</f>
        <v>2024.09.30</v>
      </c>
      <c r="N1392" s="57">
        <f>작성용!V1389</f>
        <v>45657</v>
      </c>
      <c r="O1392" s="57">
        <f>작성용!W1389</f>
        <v>45663</v>
      </c>
      <c r="P1392" s="57" t="str">
        <f>작성용!X1389</f>
        <v>-</v>
      </c>
      <c r="Q1392" s="58" t="str">
        <f>작성용!AD1389</f>
        <v>이진주</v>
      </c>
      <c r="R1392" s="60">
        <f>작성용!AE1389</f>
        <v>0</v>
      </c>
      <c r="S1392" s="58" t="str">
        <f>작성용!AF1389</f>
        <v>신규</v>
      </c>
      <c r="T1392" s="61" t="str">
        <f>작성용!AG1389</f>
        <v>유재호</v>
      </c>
      <c r="U1392" s="61" t="str">
        <f>작성용!AH1389</f>
        <v>유재호</v>
      </c>
      <c r="V1392" s="56">
        <f>작성용!AA1389</f>
        <v>202411</v>
      </c>
      <c r="W1392" s="58" t="str">
        <f>작성용!AC1389</f>
        <v>[A]롯데그룹</v>
      </c>
      <c r="X1392" s="58" t="str">
        <f>작성용!O1389</f>
        <v>경영기획팀김현진</v>
      </c>
      <c r="Y1392" s="58" t="str">
        <f>작성용!P1389</f>
        <v xml:space="preserve">02-2051-1523  </v>
      </c>
      <c r="Z1392" s="58" t="str">
        <f>작성용!Q1389</f>
        <v>hj.kim43@lotte.net</v>
      </c>
      <c r="AA1392" s="56" t="str">
        <f>작성용!AJ1389</f>
        <v>-</v>
      </c>
      <c r="AB1392" s="56">
        <f>작성용!AB1389</f>
        <v>0</v>
      </c>
    </row>
    <row r="1393" spans="1:28" s="12" customFormat="1" ht="16.5" customHeight="1" x14ac:dyDescent="0.3">
      <c r="A1393" s="54">
        <f>작성용!AL1390</f>
        <v>1389</v>
      </c>
      <c r="B1393" s="55" t="str">
        <f>작성용!AI1390</f>
        <v>-</v>
      </c>
      <c r="C1393" s="56" t="str">
        <f>작성용!AK1390</f>
        <v>개별종목</v>
      </c>
      <c r="D1393" s="57">
        <f>작성용!T1390</f>
        <v>45600</v>
      </c>
      <c r="E1393" s="58" t="str">
        <f>작성용!B1390</f>
        <v>롯데벤처스(구,롯데액셀러레이터)</v>
      </c>
      <c r="F1393" s="58" t="str">
        <f>작성용!C1390</f>
        <v>신규</v>
      </c>
      <c r="G1393" s="58" t="str">
        <f>작성용!D1390</f>
        <v>디오리진</v>
      </c>
      <c r="H1393" s="59">
        <f>작성용!E1390</f>
        <v>1101117884110</v>
      </c>
      <c r="I1393" s="58" t="str">
        <f>작성용!F1390</f>
        <v>A07</v>
      </c>
      <c r="J1393" s="58">
        <f>작성용!G1390</f>
        <v>77</v>
      </c>
      <c r="K1393" s="58" t="str">
        <f>작성용!H1390</f>
        <v>-</v>
      </c>
      <c r="L1393" s="58" t="str">
        <f>작성용!N1390</f>
        <v>연말</v>
      </c>
      <c r="M1393" s="57" t="str">
        <f>작성용!U1390</f>
        <v>2024.09.30</v>
      </c>
      <c r="N1393" s="57">
        <f>작성용!V1390</f>
        <v>45657</v>
      </c>
      <c r="O1393" s="57">
        <f>작성용!W1390</f>
        <v>45663</v>
      </c>
      <c r="P1393" s="57" t="str">
        <f>작성용!X1390</f>
        <v>-</v>
      </c>
      <c r="Q1393" s="58" t="str">
        <f>작성용!AD1390</f>
        <v>백형진</v>
      </c>
      <c r="R1393" s="60">
        <f>작성용!AE1390</f>
        <v>1</v>
      </c>
      <c r="S1393" s="58" t="str">
        <f>작성용!AF1390</f>
        <v>백형진</v>
      </c>
      <c r="T1393" s="61" t="str">
        <f>작성용!AG1390</f>
        <v>유재호</v>
      </c>
      <c r="U1393" s="61" t="str">
        <f>작성용!AH1390</f>
        <v>유재호</v>
      </c>
      <c r="V1393" s="56">
        <f>작성용!AA1390</f>
        <v>202411</v>
      </c>
      <c r="W1393" s="58" t="str">
        <f>작성용!AC1390</f>
        <v>[A]롯데그룹</v>
      </c>
      <c r="X1393" s="58" t="str">
        <f>작성용!O1390</f>
        <v>경영기획팀김현진</v>
      </c>
      <c r="Y1393" s="58" t="str">
        <f>작성용!P1390</f>
        <v xml:space="preserve">02-2051-1523  </v>
      </c>
      <c r="Z1393" s="58" t="str">
        <f>작성용!Q1390</f>
        <v>hj.kim43@lotte.net</v>
      </c>
      <c r="AA1393" s="56" t="str">
        <f>작성용!AJ1390</f>
        <v>-</v>
      </c>
      <c r="AB1393" s="56">
        <f>작성용!AB1390</f>
        <v>0</v>
      </c>
    </row>
    <row r="1394" spans="1:28" s="12" customFormat="1" ht="16.5" customHeight="1" x14ac:dyDescent="0.3">
      <c r="A1394" s="54">
        <f>작성용!AL1391</f>
        <v>1390</v>
      </c>
      <c r="B1394" s="55" t="str">
        <f>작성용!AI1391</f>
        <v>-</v>
      </c>
      <c r="C1394" s="56" t="str">
        <f>작성용!AK1391</f>
        <v>개별종목</v>
      </c>
      <c r="D1394" s="57">
        <f>작성용!T1391</f>
        <v>45600</v>
      </c>
      <c r="E1394" s="58" t="str">
        <f>작성용!B1391</f>
        <v>롯데벤처스(구,롯데액셀러레이터)</v>
      </c>
      <c r="F1394" s="58" t="str">
        <f>작성용!C1391</f>
        <v>신규</v>
      </c>
      <c r="G1394" s="58" t="str">
        <f>작성용!D1391</f>
        <v>디오리진</v>
      </c>
      <c r="H1394" s="59">
        <f>작성용!E1391</f>
        <v>1101117884110</v>
      </c>
      <c r="I1394" s="58" t="str">
        <f>작성용!F1391</f>
        <v>A07</v>
      </c>
      <c r="J1394" s="58">
        <f>작성용!G1391</f>
        <v>771</v>
      </c>
      <c r="K1394" s="58" t="str">
        <f>작성용!H1391</f>
        <v>-</v>
      </c>
      <c r="L1394" s="58" t="str">
        <f>작성용!N1391</f>
        <v>연말</v>
      </c>
      <c r="M1394" s="57" t="str">
        <f>작성용!U1391</f>
        <v>2024.09.30</v>
      </c>
      <c r="N1394" s="57">
        <f>작성용!V1391</f>
        <v>45657</v>
      </c>
      <c r="O1394" s="57">
        <f>작성용!W1391</f>
        <v>45663</v>
      </c>
      <c r="P1394" s="57" t="str">
        <f>작성용!X1391</f>
        <v>-</v>
      </c>
      <c r="Q1394" s="58" t="str">
        <f>작성용!AD1391</f>
        <v>백형진</v>
      </c>
      <c r="R1394" s="60">
        <f>작성용!AE1391</f>
        <v>0</v>
      </c>
      <c r="S1394" s="58" t="str">
        <f>작성용!AF1391</f>
        <v>백형진</v>
      </c>
      <c r="T1394" s="61" t="str">
        <f>작성용!AG1391</f>
        <v>유재호</v>
      </c>
      <c r="U1394" s="61" t="str">
        <f>작성용!AH1391</f>
        <v>유재호</v>
      </c>
      <c r="V1394" s="56">
        <f>작성용!AA1391</f>
        <v>202411</v>
      </c>
      <c r="W1394" s="58" t="str">
        <f>작성용!AC1391</f>
        <v>[A]롯데그룹</v>
      </c>
      <c r="X1394" s="58" t="str">
        <f>작성용!O1391</f>
        <v>경영기획팀김현진</v>
      </c>
      <c r="Y1394" s="58" t="str">
        <f>작성용!P1391</f>
        <v xml:space="preserve">02-2051-1523  </v>
      </c>
      <c r="Z1394" s="58" t="str">
        <f>작성용!Q1391</f>
        <v>hj.kim43@lotte.net</v>
      </c>
      <c r="AA1394" s="56" t="str">
        <f>작성용!AJ1391</f>
        <v>-</v>
      </c>
      <c r="AB1394" s="56">
        <f>작성용!AB1391</f>
        <v>0</v>
      </c>
    </row>
    <row r="1395" spans="1:28" s="12" customFormat="1" ht="16.5" customHeight="1" x14ac:dyDescent="0.3">
      <c r="A1395" s="54">
        <f>작성용!AL1392</f>
        <v>1391</v>
      </c>
      <c r="B1395" s="55" t="str">
        <f>작성용!AI1392</f>
        <v>-</v>
      </c>
      <c r="C1395" s="56" t="str">
        <f>작성용!AK1392</f>
        <v>개별종목</v>
      </c>
      <c r="D1395" s="57">
        <f>작성용!T1392</f>
        <v>45600</v>
      </c>
      <c r="E1395" s="58" t="str">
        <f>작성용!B1392</f>
        <v>롯데벤처스(구,롯데액셀러레이터)</v>
      </c>
      <c r="F1395" s="58" t="str">
        <f>작성용!C1392</f>
        <v>신규</v>
      </c>
      <c r="G1395" s="58" t="str">
        <f>작성용!D1392</f>
        <v>디오리진</v>
      </c>
      <c r="H1395" s="59">
        <f>작성용!E1392</f>
        <v>1101117884110</v>
      </c>
      <c r="I1395" s="58" t="str">
        <f>작성용!F1392</f>
        <v>A01</v>
      </c>
      <c r="J1395" s="58">
        <f>작성용!G1392</f>
        <v>0</v>
      </c>
      <c r="K1395" s="58" t="str">
        <f>작성용!H1392</f>
        <v>-</v>
      </c>
      <c r="L1395" s="58" t="str">
        <f>작성용!N1392</f>
        <v>연말</v>
      </c>
      <c r="M1395" s="57" t="str">
        <f>작성용!U1392</f>
        <v>2024.09.30</v>
      </c>
      <c r="N1395" s="57">
        <f>작성용!V1392</f>
        <v>45657</v>
      </c>
      <c r="O1395" s="57">
        <f>작성용!W1392</f>
        <v>45663</v>
      </c>
      <c r="P1395" s="57" t="str">
        <f>작성용!X1392</f>
        <v>-</v>
      </c>
      <c r="Q1395" s="58" t="str">
        <f>작성용!AD1392</f>
        <v>백형진</v>
      </c>
      <c r="R1395" s="60">
        <f>작성용!AE1392</f>
        <v>0</v>
      </c>
      <c r="S1395" s="58" t="str">
        <f>작성용!AF1392</f>
        <v>백형진</v>
      </c>
      <c r="T1395" s="61" t="str">
        <f>작성용!AG1392</f>
        <v>유재호</v>
      </c>
      <c r="U1395" s="61" t="str">
        <f>작성용!AH1392</f>
        <v>유재호</v>
      </c>
      <c r="V1395" s="56">
        <f>작성용!AA1392</f>
        <v>202411</v>
      </c>
      <c r="W1395" s="58" t="str">
        <f>작성용!AC1392</f>
        <v>[A]롯데그룹</v>
      </c>
      <c r="X1395" s="58" t="str">
        <f>작성용!O1392</f>
        <v>경영기획팀김현진</v>
      </c>
      <c r="Y1395" s="58" t="str">
        <f>작성용!P1392</f>
        <v xml:space="preserve">02-2051-1523  </v>
      </c>
      <c r="Z1395" s="58" t="str">
        <f>작성용!Q1392</f>
        <v>hj.kim43@lotte.net</v>
      </c>
      <c r="AA1395" s="56" t="str">
        <f>작성용!AJ1392</f>
        <v>-</v>
      </c>
      <c r="AB1395" s="56">
        <f>작성용!AB1392</f>
        <v>0</v>
      </c>
    </row>
    <row r="1396" spans="1:28" s="12" customFormat="1" ht="16.5" customHeight="1" x14ac:dyDescent="0.3">
      <c r="A1396" s="54">
        <f>작성용!AL1393</f>
        <v>1392</v>
      </c>
      <c r="B1396" s="55" t="str">
        <f>작성용!AI1393</f>
        <v>-</v>
      </c>
      <c r="C1396" s="56" t="str">
        <f>작성용!AK1393</f>
        <v>개별종목</v>
      </c>
      <c r="D1396" s="57">
        <f>작성용!T1393</f>
        <v>45600</v>
      </c>
      <c r="E1396" s="58" t="str">
        <f>작성용!B1393</f>
        <v>롯데벤처스(구,롯데액셀러레이터)</v>
      </c>
      <c r="F1396" s="58" t="str">
        <f>작성용!C1393</f>
        <v>신규</v>
      </c>
      <c r="G1396" s="58" t="str">
        <f>작성용!D1393</f>
        <v>Enwires</v>
      </c>
      <c r="H1396" s="59" t="str">
        <f>작성용!E1393</f>
        <v>KBP2024110026</v>
      </c>
      <c r="I1396" s="58" t="str">
        <f>작성용!F1393</f>
        <v>A07</v>
      </c>
      <c r="J1396" s="58">
        <f>작성용!G1393</f>
        <v>77</v>
      </c>
      <c r="K1396" s="58" t="str">
        <f>작성용!H1393</f>
        <v>-</v>
      </c>
      <c r="L1396" s="58" t="str">
        <f>작성용!N1393</f>
        <v>연말</v>
      </c>
      <c r="M1396" s="57" t="str">
        <f>작성용!U1393</f>
        <v>2024.09.30</v>
      </c>
      <c r="N1396" s="57">
        <f>작성용!V1393</f>
        <v>45657</v>
      </c>
      <c r="O1396" s="57">
        <f>작성용!W1393</f>
        <v>45663</v>
      </c>
      <c r="P1396" s="57" t="str">
        <f>작성용!X1393</f>
        <v>-</v>
      </c>
      <c r="Q1396" s="58" t="str">
        <f>작성용!AD1393</f>
        <v>변혜진</v>
      </c>
      <c r="R1396" s="60">
        <f>작성용!AE1393</f>
        <v>1</v>
      </c>
      <c r="S1396" s="58" t="str">
        <f>작성용!AF1393</f>
        <v>신규</v>
      </c>
      <c r="T1396" s="61" t="str">
        <f>작성용!AG1393</f>
        <v>유재호</v>
      </c>
      <c r="U1396" s="61" t="str">
        <f>작성용!AH1393</f>
        <v>유재호</v>
      </c>
      <c r="V1396" s="56">
        <f>작성용!AA1393</f>
        <v>202411</v>
      </c>
      <c r="W1396" s="58" t="str">
        <f>작성용!AC1393</f>
        <v>[A]롯데그룹</v>
      </c>
      <c r="X1396" s="58" t="str">
        <f>작성용!O1393</f>
        <v>경영기획팀김현진</v>
      </c>
      <c r="Y1396" s="58" t="str">
        <f>작성용!P1393</f>
        <v xml:space="preserve">02-2051-1523  </v>
      </c>
      <c r="Z1396" s="58" t="str">
        <f>작성용!Q1393</f>
        <v>hj.kim43@lotte.net</v>
      </c>
      <c r="AA1396" s="56" t="str">
        <f>작성용!AJ1393</f>
        <v>-</v>
      </c>
      <c r="AB1396" s="56">
        <f>작성용!AB1393</f>
        <v>0</v>
      </c>
    </row>
    <row r="1397" spans="1:28" s="12" customFormat="1" ht="16.5" customHeight="1" x14ac:dyDescent="0.3">
      <c r="A1397" s="54">
        <f>작성용!AL1394</f>
        <v>1393</v>
      </c>
      <c r="B1397" s="55" t="str">
        <f>작성용!AI1394</f>
        <v>-</v>
      </c>
      <c r="C1397" s="56" t="str">
        <f>작성용!AK1394</f>
        <v>개별종목</v>
      </c>
      <c r="D1397" s="57">
        <f>작성용!T1394</f>
        <v>45600</v>
      </c>
      <c r="E1397" s="58" t="str">
        <f>작성용!B1394</f>
        <v>롯데벤처스(구,롯데액셀러레이터)</v>
      </c>
      <c r="F1397" s="58" t="str">
        <f>작성용!C1394</f>
        <v>신규</v>
      </c>
      <c r="G1397" s="58" t="str">
        <f>작성용!D1394</f>
        <v>에코마린</v>
      </c>
      <c r="H1397" s="59">
        <f>작성용!E1394</f>
        <v>1601110667480</v>
      </c>
      <c r="I1397" s="58" t="str">
        <f>작성용!F1394</f>
        <v>A07</v>
      </c>
      <c r="J1397" s="58">
        <f>작성용!G1394</f>
        <v>77</v>
      </c>
      <c r="K1397" s="58" t="str">
        <f>작성용!H1394</f>
        <v>-</v>
      </c>
      <c r="L1397" s="58" t="str">
        <f>작성용!N1394</f>
        <v>연말</v>
      </c>
      <c r="M1397" s="57" t="str">
        <f>작성용!U1394</f>
        <v>2024.09.30</v>
      </c>
      <c r="N1397" s="57">
        <f>작성용!V1394</f>
        <v>45657</v>
      </c>
      <c r="O1397" s="57">
        <f>작성용!W1394</f>
        <v>45663</v>
      </c>
      <c r="P1397" s="57" t="str">
        <f>작성용!X1394</f>
        <v>-</v>
      </c>
      <c r="Q1397" s="58" t="str">
        <f>작성용!AD1394</f>
        <v>채동우</v>
      </c>
      <c r="R1397" s="60">
        <f>작성용!AE1394</f>
        <v>1</v>
      </c>
      <c r="S1397" s="58" t="str">
        <f>작성용!AF1394</f>
        <v>신규</v>
      </c>
      <c r="T1397" s="61" t="str">
        <f>작성용!AG1394</f>
        <v>유재호</v>
      </c>
      <c r="U1397" s="61" t="str">
        <f>작성용!AH1394</f>
        <v>유재호</v>
      </c>
      <c r="V1397" s="56">
        <f>작성용!AA1394</f>
        <v>202411</v>
      </c>
      <c r="W1397" s="58" t="str">
        <f>작성용!AC1394</f>
        <v>[A]롯데그룹</v>
      </c>
      <c r="X1397" s="58" t="str">
        <f>작성용!O1394</f>
        <v>경영기획팀김현진</v>
      </c>
      <c r="Y1397" s="58" t="str">
        <f>작성용!P1394</f>
        <v xml:space="preserve">02-2051-1523  </v>
      </c>
      <c r="Z1397" s="58" t="str">
        <f>작성용!Q1394</f>
        <v>hj.kim43@lotte.net</v>
      </c>
      <c r="AA1397" s="56" t="str">
        <f>작성용!AJ1394</f>
        <v>-</v>
      </c>
      <c r="AB1397" s="56">
        <f>작성용!AB1394</f>
        <v>0</v>
      </c>
    </row>
    <row r="1398" spans="1:28" s="12" customFormat="1" ht="16.5" customHeight="1" x14ac:dyDescent="0.3">
      <c r="A1398" s="54">
        <f>작성용!AL1395</f>
        <v>1394</v>
      </c>
      <c r="B1398" s="55" t="str">
        <f>작성용!AI1395</f>
        <v>-</v>
      </c>
      <c r="C1398" s="56" t="str">
        <f>작성용!AK1395</f>
        <v>개별종목</v>
      </c>
      <c r="D1398" s="57">
        <f>작성용!T1395</f>
        <v>45600</v>
      </c>
      <c r="E1398" s="58" t="str">
        <f>작성용!B1395</f>
        <v>롯데벤처스(구,롯데액셀러레이터)</v>
      </c>
      <c r="F1398" s="58" t="str">
        <f>작성용!C1395</f>
        <v>신규</v>
      </c>
      <c r="G1398" s="58" t="str">
        <f>작성용!D1395</f>
        <v>뷰브레인헬스케어</v>
      </c>
      <c r="H1398" s="59">
        <f>작성용!E1395</f>
        <v>1101118202080</v>
      </c>
      <c r="I1398" s="58" t="str">
        <f>작성용!F1395</f>
        <v>A07</v>
      </c>
      <c r="J1398" s="58">
        <f>작성용!G1395</f>
        <v>77</v>
      </c>
      <c r="K1398" s="58" t="str">
        <f>작성용!H1395</f>
        <v>-</v>
      </c>
      <c r="L1398" s="58" t="str">
        <f>작성용!N1395</f>
        <v>연말</v>
      </c>
      <c r="M1398" s="57" t="str">
        <f>작성용!U1395</f>
        <v>2024.09.30</v>
      </c>
      <c r="N1398" s="57">
        <f>작성용!V1395</f>
        <v>45657</v>
      </c>
      <c r="O1398" s="57">
        <f>작성용!W1395</f>
        <v>45663</v>
      </c>
      <c r="P1398" s="57" t="str">
        <f>작성용!X1395</f>
        <v>-</v>
      </c>
      <c r="Q1398" s="58" t="str">
        <f>작성용!AD1395</f>
        <v>강승현</v>
      </c>
      <c r="R1398" s="60">
        <f>작성용!AE1395</f>
        <v>1</v>
      </c>
      <c r="S1398" s="58" t="str">
        <f>작성용!AF1395</f>
        <v>신규</v>
      </c>
      <c r="T1398" s="61" t="str">
        <f>작성용!AG1395</f>
        <v>유재호</v>
      </c>
      <c r="U1398" s="61" t="str">
        <f>작성용!AH1395</f>
        <v>유재호</v>
      </c>
      <c r="V1398" s="56">
        <f>작성용!AA1395</f>
        <v>202411</v>
      </c>
      <c r="W1398" s="58" t="str">
        <f>작성용!AC1395</f>
        <v>[A]롯데그룹</v>
      </c>
      <c r="X1398" s="58" t="str">
        <f>작성용!O1395</f>
        <v>경영기획팀김현진</v>
      </c>
      <c r="Y1398" s="58" t="str">
        <f>작성용!P1395</f>
        <v xml:space="preserve">02-2051-1523  </v>
      </c>
      <c r="Z1398" s="58" t="str">
        <f>작성용!Q1395</f>
        <v>hj.kim43@lotte.net</v>
      </c>
      <c r="AA1398" s="56" t="str">
        <f>작성용!AJ1395</f>
        <v>-</v>
      </c>
      <c r="AB1398" s="56">
        <f>작성용!AB1395</f>
        <v>0</v>
      </c>
    </row>
    <row r="1399" spans="1:28" s="12" customFormat="1" ht="16.5" customHeight="1" x14ac:dyDescent="0.3">
      <c r="A1399" s="54">
        <f>작성용!AL1396</f>
        <v>1395</v>
      </c>
      <c r="B1399" s="55" t="str">
        <f>작성용!AI1396</f>
        <v>-</v>
      </c>
      <c r="C1399" s="56" t="str">
        <f>작성용!AK1396</f>
        <v>개별종목</v>
      </c>
      <c r="D1399" s="57">
        <f>작성용!T1396</f>
        <v>45600</v>
      </c>
      <c r="E1399" s="58" t="str">
        <f>작성용!B1396</f>
        <v>롯데벤처스(구,롯데액셀러레이터)</v>
      </c>
      <c r="F1399" s="58" t="str">
        <f>작성용!C1396</f>
        <v>신규</v>
      </c>
      <c r="G1399" s="58" t="str">
        <f>작성용!D1396</f>
        <v>소셜빈</v>
      </c>
      <c r="H1399" s="59">
        <f>작성용!E1396</f>
        <v>1955110162100</v>
      </c>
      <c r="I1399" s="58" t="str">
        <f>작성용!F1396</f>
        <v>A07</v>
      </c>
      <c r="J1399" s="58">
        <f>작성용!G1396</f>
        <v>77</v>
      </c>
      <c r="K1399" s="58" t="str">
        <f>작성용!H1396</f>
        <v>-</v>
      </c>
      <c r="L1399" s="58" t="str">
        <f>작성용!N1396</f>
        <v>연말</v>
      </c>
      <c r="M1399" s="57" t="str">
        <f>작성용!U1396</f>
        <v>2024.09.30</v>
      </c>
      <c r="N1399" s="57">
        <f>작성용!V1396</f>
        <v>45657</v>
      </c>
      <c r="O1399" s="57">
        <f>작성용!W1396</f>
        <v>45663</v>
      </c>
      <c r="P1399" s="57" t="str">
        <f>작성용!X1396</f>
        <v>-</v>
      </c>
      <c r="Q1399" s="58" t="str">
        <f>작성용!AD1396</f>
        <v>오영석</v>
      </c>
      <c r="R1399" s="60">
        <f>작성용!AE1396</f>
        <v>1</v>
      </c>
      <c r="S1399" s="58" t="str">
        <f>작성용!AF1396</f>
        <v>신규</v>
      </c>
      <c r="T1399" s="61" t="str">
        <f>작성용!AG1396</f>
        <v>유재호</v>
      </c>
      <c r="U1399" s="61" t="str">
        <f>작성용!AH1396</f>
        <v>유재호</v>
      </c>
      <c r="V1399" s="56">
        <f>작성용!AA1396</f>
        <v>202411</v>
      </c>
      <c r="W1399" s="58" t="str">
        <f>작성용!AC1396</f>
        <v>[A]롯데그룹</v>
      </c>
      <c r="X1399" s="58" t="str">
        <f>작성용!O1396</f>
        <v>경영기획팀김현진</v>
      </c>
      <c r="Y1399" s="58" t="str">
        <f>작성용!P1396</f>
        <v xml:space="preserve">02-2051-1523  </v>
      </c>
      <c r="Z1399" s="58" t="str">
        <f>작성용!Q1396</f>
        <v>hj.kim43@lotte.net</v>
      </c>
      <c r="AA1399" s="56" t="str">
        <f>작성용!AJ1396</f>
        <v>-</v>
      </c>
      <c r="AB1399" s="56">
        <f>작성용!AB1396</f>
        <v>0</v>
      </c>
    </row>
    <row r="1400" spans="1:28" s="12" customFormat="1" ht="16.5" customHeight="1" x14ac:dyDescent="0.3">
      <c r="A1400" s="54">
        <f>작성용!AL1397</f>
        <v>1396</v>
      </c>
      <c r="B1400" s="55" t="str">
        <f>작성용!AI1397</f>
        <v>-</v>
      </c>
      <c r="C1400" s="56" t="str">
        <f>작성용!AK1397</f>
        <v>개별종목</v>
      </c>
      <c r="D1400" s="57">
        <f>작성용!T1397</f>
        <v>45600</v>
      </c>
      <c r="E1400" s="58" t="str">
        <f>작성용!B1397</f>
        <v>롯데벤처스(구,롯데액셀러레이터)</v>
      </c>
      <c r="F1400" s="58" t="str">
        <f>작성용!C1397</f>
        <v>신규</v>
      </c>
      <c r="G1400" s="58" t="str">
        <f>작성용!D1397</f>
        <v>소셜빈</v>
      </c>
      <c r="H1400" s="59">
        <f>작성용!E1397</f>
        <v>1955110162100</v>
      </c>
      <c r="I1400" s="58" t="str">
        <f>작성용!F1397</f>
        <v>A01</v>
      </c>
      <c r="J1400" s="58">
        <f>작성용!G1397</f>
        <v>0</v>
      </c>
      <c r="K1400" s="58" t="str">
        <f>작성용!H1397</f>
        <v>-</v>
      </c>
      <c r="L1400" s="58" t="str">
        <f>작성용!N1397</f>
        <v>연말</v>
      </c>
      <c r="M1400" s="57" t="str">
        <f>작성용!U1397</f>
        <v>2024.09.30</v>
      </c>
      <c r="N1400" s="57">
        <f>작성용!V1397</f>
        <v>45657</v>
      </c>
      <c r="O1400" s="57">
        <f>작성용!W1397</f>
        <v>45663</v>
      </c>
      <c r="P1400" s="57" t="str">
        <f>작성용!X1397</f>
        <v>-</v>
      </c>
      <c r="Q1400" s="58" t="str">
        <f>작성용!AD1397</f>
        <v>오영석</v>
      </c>
      <c r="R1400" s="60">
        <f>작성용!AE1397</f>
        <v>0</v>
      </c>
      <c r="S1400" s="58" t="str">
        <f>작성용!AF1397</f>
        <v>신규</v>
      </c>
      <c r="T1400" s="61" t="str">
        <f>작성용!AG1397</f>
        <v>유재호</v>
      </c>
      <c r="U1400" s="61" t="str">
        <f>작성용!AH1397</f>
        <v>유재호</v>
      </c>
      <c r="V1400" s="56">
        <f>작성용!AA1397</f>
        <v>202411</v>
      </c>
      <c r="W1400" s="58" t="str">
        <f>작성용!AC1397</f>
        <v>[A]롯데그룹</v>
      </c>
      <c r="X1400" s="58" t="str">
        <f>작성용!O1397</f>
        <v>경영기획팀김현진</v>
      </c>
      <c r="Y1400" s="58" t="str">
        <f>작성용!P1397</f>
        <v xml:space="preserve">02-2051-1523  </v>
      </c>
      <c r="Z1400" s="58" t="str">
        <f>작성용!Q1397</f>
        <v>hj.kim43@lotte.net</v>
      </c>
      <c r="AA1400" s="56" t="str">
        <f>작성용!AJ1397</f>
        <v>-</v>
      </c>
      <c r="AB1400" s="56">
        <f>작성용!AB1397</f>
        <v>0</v>
      </c>
    </row>
    <row r="1401" spans="1:28" s="12" customFormat="1" ht="16.5" customHeight="1" x14ac:dyDescent="0.3">
      <c r="A1401" s="54">
        <f>작성용!AL1398</f>
        <v>1397</v>
      </c>
      <c r="B1401" s="55" t="str">
        <f>작성용!AI1398</f>
        <v>-</v>
      </c>
      <c r="C1401" s="56" t="str">
        <f>작성용!AK1398</f>
        <v>개별종목</v>
      </c>
      <c r="D1401" s="57">
        <f>작성용!T1398</f>
        <v>45600</v>
      </c>
      <c r="E1401" s="58" t="str">
        <f>작성용!B1398</f>
        <v>롯데벤처스(구,롯데액셀러레이터)</v>
      </c>
      <c r="F1401" s="58" t="str">
        <f>작성용!C1398</f>
        <v>신규</v>
      </c>
      <c r="G1401" s="58" t="str">
        <f>작성용!D1398</f>
        <v>에이지엣랩스</v>
      </c>
      <c r="H1401" s="59">
        <f>작성용!E1398</f>
        <v>1101116836865</v>
      </c>
      <c r="I1401" s="58" t="str">
        <f>작성용!F1398</f>
        <v>A07</v>
      </c>
      <c r="J1401" s="58">
        <f>작성용!G1398</f>
        <v>77</v>
      </c>
      <c r="K1401" s="58" t="str">
        <f>작성용!H1398</f>
        <v>-</v>
      </c>
      <c r="L1401" s="58" t="str">
        <f>작성용!N1398</f>
        <v>연말</v>
      </c>
      <c r="M1401" s="57" t="str">
        <f>작성용!U1398</f>
        <v>2024.09.30</v>
      </c>
      <c r="N1401" s="57">
        <f>작성용!V1398</f>
        <v>45657</v>
      </c>
      <c r="O1401" s="57">
        <f>작성용!W1398</f>
        <v>45663</v>
      </c>
      <c r="P1401" s="57" t="str">
        <f>작성용!X1398</f>
        <v>-</v>
      </c>
      <c r="Q1401" s="58" t="str">
        <f>작성용!AD1398</f>
        <v>백형진</v>
      </c>
      <c r="R1401" s="60">
        <f>작성용!AE1398</f>
        <v>1</v>
      </c>
      <c r="S1401" s="58" t="str">
        <f>작성용!AF1398</f>
        <v>신규</v>
      </c>
      <c r="T1401" s="61" t="str">
        <f>작성용!AG1398</f>
        <v>유재호</v>
      </c>
      <c r="U1401" s="61" t="str">
        <f>작성용!AH1398</f>
        <v>유재호</v>
      </c>
      <c r="V1401" s="56">
        <f>작성용!AA1398</f>
        <v>202411</v>
      </c>
      <c r="W1401" s="58" t="str">
        <f>작성용!AC1398</f>
        <v>[A]롯데그룹</v>
      </c>
      <c r="X1401" s="58" t="str">
        <f>작성용!O1398</f>
        <v>경영기획팀김현진</v>
      </c>
      <c r="Y1401" s="58" t="str">
        <f>작성용!P1398</f>
        <v xml:space="preserve">02-2051-1523  </v>
      </c>
      <c r="Z1401" s="58" t="str">
        <f>작성용!Q1398</f>
        <v>hj.kim43@lotte.net</v>
      </c>
      <c r="AA1401" s="56" t="str">
        <f>작성용!AJ1398</f>
        <v>-</v>
      </c>
      <c r="AB1401" s="56">
        <f>작성용!AB1398</f>
        <v>0</v>
      </c>
    </row>
    <row r="1402" spans="1:28" s="12" customFormat="1" ht="16.5" customHeight="1" x14ac:dyDescent="0.3">
      <c r="A1402" s="54">
        <f>작성용!AL1399</f>
        <v>1398</v>
      </c>
      <c r="B1402" s="55" t="str">
        <f>작성용!AI1399</f>
        <v>-</v>
      </c>
      <c r="C1402" s="56" t="str">
        <f>작성용!AK1399</f>
        <v>개별종목</v>
      </c>
      <c r="D1402" s="57">
        <f>작성용!T1399</f>
        <v>45600</v>
      </c>
      <c r="E1402" s="58" t="str">
        <f>작성용!B1399</f>
        <v>롯데벤처스(구,롯데액셀러레이터)</v>
      </c>
      <c r="F1402" s="58" t="str">
        <f>작성용!C1399</f>
        <v>신규</v>
      </c>
      <c r="G1402" s="58" t="str">
        <f>작성용!D1399</f>
        <v>이공이공</v>
      </c>
      <c r="H1402" s="59">
        <f>작성용!E1399</f>
        <v>1101117064457</v>
      </c>
      <c r="I1402" s="58" t="str">
        <f>작성용!F1399</f>
        <v>A07</v>
      </c>
      <c r="J1402" s="58">
        <f>작성용!G1399</f>
        <v>77</v>
      </c>
      <c r="K1402" s="58" t="str">
        <f>작성용!H1399</f>
        <v>-</v>
      </c>
      <c r="L1402" s="58" t="str">
        <f>작성용!N1399</f>
        <v>연말</v>
      </c>
      <c r="M1402" s="57" t="str">
        <f>작성용!U1399</f>
        <v>2024.09.30</v>
      </c>
      <c r="N1402" s="57">
        <f>작성용!V1399</f>
        <v>45657</v>
      </c>
      <c r="O1402" s="57">
        <f>작성용!W1399</f>
        <v>45663</v>
      </c>
      <c r="P1402" s="57" t="str">
        <f>작성용!X1399</f>
        <v>-</v>
      </c>
      <c r="Q1402" s="58" t="str">
        <f>작성용!AD1399</f>
        <v>이상민</v>
      </c>
      <c r="R1402" s="60">
        <f>작성용!AE1399</f>
        <v>0</v>
      </c>
      <c r="S1402" s="58" t="str">
        <f>작성용!AF1399</f>
        <v>이상민</v>
      </c>
      <c r="T1402" s="61" t="str">
        <f>작성용!AG1399</f>
        <v>유재호</v>
      </c>
      <c r="U1402" s="61" t="str">
        <f>작성용!AH1399</f>
        <v>유재호</v>
      </c>
      <c r="V1402" s="56">
        <f>작성용!AA1399</f>
        <v>202411</v>
      </c>
      <c r="W1402" s="58" t="str">
        <f>작성용!AC1399</f>
        <v>[A]롯데그룹</v>
      </c>
      <c r="X1402" s="58" t="str">
        <f>작성용!O1399</f>
        <v>경영기획팀김현진</v>
      </c>
      <c r="Y1402" s="58" t="str">
        <f>작성용!P1399</f>
        <v xml:space="preserve">02-2051-1523  </v>
      </c>
      <c r="Z1402" s="58" t="str">
        <f>작성용!Q1399</f>
        <v>hj.kim43@lotte.net</v>
      </c>
      <c r="AA1402" s="56" t="str">
        <f>작성용!AJ1399</f>
        <v>-</v>
      </c>
      <c r="AB1402" s="56">
        <f>작성용!AB1399</f>
        <v>0</v>
      </c>
    </row>
    <row r="1403" spans="1:28" s="12" customFormat="1" ht="16.5" customHeight="1" x14ac:dyDescent="0.3">
      <c r="A1403" s="54">
        <f>작성용!AL1400</f>
        <v>1399</v>
      </c>
      <c r="B1403" s="55" t="str">
        <f>작성용!AI1400</f>
        <v>-</v>
      </c>
      <c r="C1403" s="56" t="str">
        <f>작성용!AK1400</f>
        <v>개별종목</v>
      </c>
      <c r="D1403" s="57">
        <f>작성용!T1400</f>
        <v>45600</v>
      </c>
      <c r="E1403" s="58" t="str">
        <f>작성용!B1400</f>
        <v>롯데벤처스(구,롯데액셀러레이터)</v>
      </c>
      <c r="F1403" s="58" t="str">
        <f>작성용!C1400</f>
        <v>신규</v>
      </c>
      <c r="G1403" s="58" t="str">
        <f>작성용!D1400</f>
        <v>스페이스비전에이아이</v>
      </c>
      <c r="H1403" s="59">
        <f>작성용!E1400</f>
        <v>1101118679560</v>
      </c>
      <c r="I1403" s="58" t="str">
        <f>작성용!F1400</f>
        <v>A07</v>
      </c>
      <c r="J1403" s="58">
        <f>작성용!G1400</f>
        <v>77</v>
      </c>
      <c r="K1403" s="58" t="str">
        <f>작성용!H1400</f>
        <v>-</v>
      </c>
      <c r="L1403" s="58" t="str">
        <f>작성용!N1400</f>
        <v>연말</v>
      </c>
      <c r="M1403" s="57" t="str">
        <f>작성용!U1400</f>
        <v>2024.09.30</v>
      </c>
      <c r="N1403" s="57">
        <f>작성용!V1400</f>
        <v>45657</v>
      </c>
      <c r="O1403" s="57">
        <f>작성용!W1400</f>
        <v>45663</v>
      </c>
      <c r="P1403" s="57" t="str">
        <f>작성용!X1400</f>
        <v>-</v>
      </c>
      <c r="Q1403" s="58" t="str">
        <f>작성용!AD1400</f>
        <v>오수현</v>
      </c>
      <c r="R1403" s="60">
        <f>작성용!AE1400</f>
        <v>1</v>
      </c>
      <c r="S1403" s="58" t="str">
        <f>작성용!AF1400</f>
        <v>신규</v>
      </c>
      <c r="T1403" s="61" t="str">
        <f>작성용!AG1400</f>
        <v>유재호</v>
      </c>
      <c r="U1403" s="61" t="str">
        <f>작성용!AH1400</f>
        <v>유재호</v>
      </c>
      <c r="V1403" s="56">
        <f>작성용!AA1400</f>
        <v>202411</v>
      </c>
      <c r="W1403" s="58" t="str">
        <f>작성용!AC1400</f>
        <v>[A]롯데그룹</v>
      </c>
      <c r="X1403" s="58" t="str">
        <f>작성용!O1400</f>
        <v>경영기획팀김현진</v>
      </c>
      <c r="Y1403" s="58" t="str">
        <f>작성용!P1400</f>
        <v xml:space="preserve">02-2051-1523  </v>
      </c>
      <c r="Z1403" s="58" t="str">
        <f>작성용!Q1400</f>
        <v>hj.kim43@lotte.net</v>
      </c>
      <c r="AA1403" s="56" t="str">
        <f>작성용!AJ1400</f>
        <v>-</v>
      </c>
      <c r="AB1403" s="56">
        <f>작성용!AB1400</f>
        <v>0</v>
      </c>
    </row>
    <row r="1404" spans="1:28" s="12" customFormat="1" ht="16.5" customHeight="1" x14ac:dyDescent="0.3">
      <c r="A1404" s="54">
        <f>작성용!AL1401</f>
        <v>1400</v>
      </c>
      <c r="B1404" s="55" t="str">
        <f>작성용!AI1401</f>
        <v>-</v>
      </c>
      <c r="C1404" s="56" t="str">
        <f>작성용!AK1401</f>
        <v>개별종목</v>
      </c>
      <c r="D1404" s="57">
        <f>작성용!T1401</f>
        <v>45600</v>
      </c>
      <c r="E1404" s="58" t="str">
        <f>작성용!B1401</f>
        <v>롯데벤처스(구,롯데액셀러레이터)</v>
      </c>
      <c r="F1404" s="58" t="str">
        <f>작성용!C1401</f>
        <v>신규</v>
      </c>
      <c r="G1404" s="58" t="str">
        <f>작성용!D1401</f>
        <v>나비프라</v>
      </c>
      <c r="H1404" s="59">
        <f>작성용!E1401</f>
        <v>1101118155578</v>
      </c>
      <c r="I1404" s="58" t="str">
        <f>작성용!F1401</f>
        <v>A07</v>
      </c>
      <c r="J1404" s="58">
        <f>작성용!G1401</f>
        <v>77</v>
      </c>
      <c r="K1404" s="58" t="str">
        <f>작성용!H1401</f>
        <v>-</v>
      </c>
      <c r="L1404" s="58" t="str">
        <f>작성용!N1401</f>
        <v>연말</v>
      </c>
      <c r="M1404" s="57" t="str">
        <f>작성용!U1401</f>
        <v>2024.09.30</v>
      </c>
      <c r="N1404" s="57">
        <f>작성용!V1401</f>
        <v>45657</v>
      </c>
      <c r="O1404" s="57">
        <f>작성용!W1401</f>
        <v>45663</v>
      </c>
      <c r="P1404" s="57" t="str">
        <f>작성용!X1401</f>
        <v>-</v>
      </c>
      <c r="Q1404" s="58" t="str">
        <f>작성용!AD1401</f>
        <v>백형진</v>
      </c>
      <c r="R1404" s="60">
        <f>작성용!AE1401</f>
        <v>1</v>
      </c>
      <c r="S1404" s="58" t="str">
        <f>작성용!AF1401</f>
        <v>백형진</v>
      </c>
      <c r="T1404" s="61" t="str">
        <f>작성용!AG1401</f>
        <v>유재호</v>
      </c>
      <c r="U1404" s="61" t="str">
        <f>작성용!AH1401</f>
        <v>유재호</v>
      </c>
      <c r="V1404" s="56">
        <f>작성용!AA1401</f>
        <v>202411</v>
      </c>
      <c r="W1404" s="58" t="str">
        <f>작성용!AC1401</f>
        <v>[A]롯데그룹</v>
      </c>
      <c r="X1404" s="58" t="str">
        <f>작성용!O1401</f>
        <v>경영기획팀김현진</v>
      </c>
      <c r="Y1404" s="58" t="str">
        <f>작성용!P1401</f>
        <v xml:space="preserve">02-2051-1523  </v>
      </c>
      <c r="Z1404" s="58" t="str">
        <f>작성용!Q1401</f>
        <v>hj.kim43@lotte.net</v>
      </c>
      <c r="AA1404" s="56" t="str">
        <f>작성용!AJ1401</f>
        <v>-</v>
      </c>
      <c r="AB1404" s="56">
        <f>작성용!AB1401</f>
        <v>0</v>
      </c>
    </row>
    <row r="1405" spans="1:28" s="12" customFormat="1" ht="16.5" customHeight="1" x14ac:dyDescent="0.3">
      <c r="A1405" s="54">
        <f>작성용!AL1402</f>
        <v>1401</v>
      </c>
      <c r="B1405" s="55" t="str">
        <f>작성용!AI1402</f>
        <v>-</v>
      </c>
      <c r="C1405" s="56" t="str">
        <f>작성용!AK1402</f>
        <v>개별종목</v>
      </c>
      <c r="D1405" s="57">
        <f>작성용!T1402</f>
        <v>45600</v>
      </c>
      <c r="E1405" s="58" t="str">
        <f>작성용!B1402</f>
        <v>롯데벤처스(구,롯데액셀러레이터)</v>
      </c>
      <c r="F1405" s="58" t="str">
        <f>작성용!C1402</f>
        <v>신규</v>
      </c>
      <c r="G1405" s="58" t="str">
        <f>작성용!D1402</f>
        <v>포엔</v>
      </c>
      <c r="H1405" s="59">
        <f>작성용!E1402</f>
        <v>1341110538047</v>
      </c>
      <c r="I1405" s="58" t="str">
        <f>작성용!F1402</f>
        <v>A07</v>
      </c>
      <c r="J1405" s="58">
        <f>작성용!G1402</f>
        <v>77</v>
      </c>
      <c r="K1405" s="58" t="str">
        <f>작성용!H1402</f>
        <v>-</v>
      </c>
      <c r="L1405" s="58" t="str">
        <f>작성용!N1402</f>
        <v>연말</v>
      </c>
      <c r="M1405" s="57" t="str">
        <f>작성용!U1402</f>
        <v>2024.09.30</v>
      </c>
      <c r="N1405" s="57">
        <f>작성용!V1402</f>
        <v>45657</v>
      </c>
      <c r="O1405" s="57">
        <f>작성용!W1402</f>
        <v>45663</v>
      </c>
      <c r="P1405" s="57" t="str">
        <f>작성용!X1402</f>
        <v>-</v>
      </c>
      <c r="Q1405" s="58" t="str">
        <f>작성용!AD1402</f>
        <v>원정우</v>
      </c>
      <c r="R1405" s="60">
        <f>작성용!AE1402</f>
        <v>1</v>
      </c>
      <c r="S1405" s="58" t="str">
        <f>작성용!AF1402</f>
        <v>원정우</v>
      </c>
      <c r="T1405" s="61" t="str">
        <f>작성용!AG1402</f>
        <v>유재호</v>
      </c>
      <c r="U1405" s="61" t="str">
        <f>작성용!AH1402</f>
        <v>유재호</v>
      </c>
      <c r="V1405" s="56">
        <f>작성용!AA1402</f>
        <v>202411</v>
      </c>
      <c r="W1405" s="58" t="str">
        <f>작성용!AC1402</f>
        <v>[A]롯데그룹</v>
      </c>
      <c r="X1405" s="58" t="str">
        <f>작성용!O1402</f>
        <v>경영기획팀김현진</v>
      </c>
      <c r="Y1405" s="58" t="str">
        <f>작성용!P1402</f>
        <v xml:space="preserve">02-2051-1523  </v>
      </c>
      <c r="Z1405" s="58" t="str">
        <f>작성용!Q1402</f>
        <v>hj.kim43@lotte.net</v>
      </c>
      <c r="AA1405" s="56" t="str">
        <f>작성용!AJ1402</f>
        <v>-</v>
      </c>
      <c r="AB1405" s="56">
        <f>작성용!AB1402</f>
        <v>0</v>
      </c>
    </row>
    <row r="1406" spans="1:28" s="12" customFormat="1" ht="16.5" customHeight="1" x14ac:dyDescent="0.3">
      <c r="A1406" s="54">
        <f>작성용!AL1403</f>
        <v>1402</v>
      </c>
      <c r="B1406" s="264" t="str">
        <f>작성용!AI1403</f>
        <v>-</v>
      </c>
      <c r="C1406" s="252" t="str">
        <f>작성용!AK1403</f>
        <v>개별종목</v>
      </c>
      <c r="D1406" s="265">
        <f>작성용!T1403</f>
        <v>45600</v>
      </c>
      <c r="E1406" s="253" t="str">
        <f>작성용!B1403</f>
        <v>롯데벤처스(구,롯데액셀러레이터)</v>
      </c>
      <c r="F1406" s="253" t="str">
        <f>작성용!C1403</f>
        <v>재평가</v>
      </c>
      <c r="G1406" s="253" t="str">
        <f>작성용!D1403</f>
        <v>셀러허브</v>
      </c>
      <c r="H1406" s="266">
        <f>작성용!E1403</f>
        <v>1101114929000</v>
      </c>
      <c r="I1406" s="253" t="str">
        <f>작성용!F1403</f>
        <v>A07</v>
      </c>
      <c r="J1406" s="253">
        <f>작성용!G1403</f>
        <v>0</v>
      </c>
      <c r="K1406" s="253" t="str">
        <f>작성용!H1403</f>
        <v>-</v>
      </c>
      <c r="L1406" s="253" t="str">
        <f>작성용!N1403</f>
        <v>연말</v>
      </c>
      <c r="M1406" s="265" t="str">
        <f>작성용!U1403</f>
        <v>2024.09.30</v>
      </c>
      <c r="N1406" s="265">
        <f>작성용!V1403</f>
        <v>45657</v>
      </c>
      <c r="O1406" s="265">
        <f>작성용!W1403</f>
        <v>45663</v>
      </c>
      <c r="P1406" s="265" t="str">
        <f>작성용!X1403</f>
        <v>-</v>
      </c>
      <c r="Q1406" s="274" t="str">
        <f>작성용!AD1403</f>
        <v>김에스더</v>
      </c>
      <c r="R1406" s="267">
        <f>작성용!AE1403</f>
        <v>1</v>
      </c>
      <c r="S1406" s="253" t="str">
        <f>작성용!AF1403</f>
        <v>조현우</v>
      </c>
      <c r="T1406" s="268" t="str">
        <f>작성용!AG1403</f>
        <v>유재호</v>
      </c>
      <c r="U1406" s="268" t="str">
        <f>작성용!AH1403</f>
        <v>유재호</v>
      </c>
      <c r="V1406" s="252">
        <f>작성용!AA1403</f>
        <v>202411</v>
      </c>
      <c r="W1406" s="253" t="str">
        <f>작성용!AC1403</f>
        <v>[A]롯데그룹</v>
      </c>
      <c r="X1406" s="253" t="str">
        <f>작성용!O1403</f>
        <v>경영기획팀김현진</v>
      </c>
      <c r="Y1406" s="253" t="str">
        <f>작성용!P1403</f>
        <v xml:space="preserve">02-2051-1523  </v>
      </c>
      <c r="Z1406" s="253" t="str">
        <f>작성용!Q1403</f>
        <v>hj.kim43@lotte.net</v>
      </c>
      <c r="AA1406" s="252" t="str">
        <f>작성용!AJ1403</f>
        <v>-</v>
      </c>
      <c r="AB1406" s="252">
        <f>작성용!AB1403</f>
        <v>2</v>
      </c>
    </row>
    <row r="1407" spans="1:28" s="12" customFormat="1" ht="16.5" customHeight="1" x14ac:dyDescent="0.3">
      <c r="A1407" s="54">
        <f>작성용!AL1404</f>
        <v>1403</v>
      </c>
      <c r="B1407" s="55" t="str">
        <f>작성용!AI1404</f>
        <v>-</v>
      </c>
      <c r="C1407" s="56" t="str">
        <f>작성용!AK1404</f>
        <v>개별종목</v>
      </c>
      <c r="D1407" s="57">
        <f>작성용!T1404</f>
        <v>45600</v>
      </c>
      <c r="E1407" s="58" t="str">
        <f>작성용!B1404</f>
        <v>얼라인드제네틱스(구,로고스바이오시스템스)</v>
      </c>
      <c r="F1407" s="58" t="str">
        <f>작성용!C1404</f>
        <v>재평가</v>
      </c>
      <c r="G1407" s="58" t="str">
        <f>작성용!D1404</f>
        <v>바이오젠텍</v>
      </c>
      <c r="H1407" s="59">
        <f>작성용!E1404</f>
        <v>1101115893973</v>
      </c>
      <c r="I1407" s="58" t="str">
        <f>작성용!F1404</f>
        <v>A01</v>
      </c>
      <c r="J1407" s="58">
        <f>작성용!G1404</f>
        <v>0</v>
      </c>
      <c r="K1407" s="58" t="str">
        <f>작성용!H1404</f>
        <v>-</v>
      </c>
      <c r="L1407" s="58" t="str">
        <f>작성용!N1404</f>
        <v>연말</v>
      </c>
      <c r="M1407" s="57" t="str">
        <f>작성용!U1404</f>
        <v>2024.09.30</v>
      </c>
      <c r="N1407" s="57">
        <f>작성용!V1404</f>
        <v>45649</v>
      </c>
      <c r="O1407" s="57">
        <f>작성용!W1404</f>
        <v>45670</v>
      </c>
      <c r="P1407" s="57" t="str">
        <f>작성용!X1404</f>
        <v>-</v>
      </c>
      <c r="Q1407" s="58" t="str">
        <f>작성용!AD1404</f>
        <v>채동우</v>
      </c>
      <c r="R1407" s="60">
        <f>작성용!AE1404</f>
        <v>1</v>
      </c>
      <c r="S1407" s="58" t="str">
        <f>작성용!AF1404</f>
        <v>채동우</v>
      </c>
      <c r="T1407" s="61" t="str">
        <f>작성용!AG1404</f>
        <v>김수현</v>
      </c>
      <c r="U1407" s="61" t="str">
        <f>작성용!AH1404</f>
        <v>김수현</v>
      </c>
      <c r="V1407" s="56">
        <f>작성용!AA1404</f>
        <v>202411</v>
      </c>
      <c r="W1407" s="58" t="str">
        <f>작성용!AC1404</f>
        <v>[X]일반기업</v>
      </c>
      <c r="X1407" s="58" t="str">
        <f>작성용!O1404</f>
        <v>김바위팀장</v>
      </c>
      <c r="Y1407" s="58" t="str">
        <f>작성용!P1404</f>
        <v>010-9782-6415</v>
      </c>
      <c r="Z1407" s="58" t="str">
        <f>작성용!Q1404</f>
        <v>bawhi.kim@alignedgenetics.com</v>
      </c>
      <c r="AA1407" s="56" t="str">
        <f>작성용!AJ1404</f>
        <v>회계반영</v>
      </c>
      <c r="AB1407" s="56">
        <f>작성용!AB1404</f>
        <v>0</v>
      </c>
    </row>
    <row r="1408" spans="1:28" s="12" customFormat="1" ht="16.5" customHeight="1" x14ac:dyDescent="0.3">
      <c r="A1408" s="54">
        <f>작성용!AL1405</f>
        <v>1404</v>
      </c>
      <c r="B1408" s="55" t="str">
        <f>작성용!AI1405</f>
        <v>-</v>
      </c>
      <c r="C1408" s="56" t="str">
        <f>작성용!AK1405</f>
        <v>개별종목</v>
      </c>
      <c r="D1408" s="57">
        <f>작성용!T1405</f>
        <v>45600</v>
      </c>
      <c r="E1408" s="58" t="str">
        <f>작성용!B1405</f>
        <v>얼라인드제네틱스(구,로고스바이오시스템스)</v>
      </c>
      <c r="F1408" s="58" t="str">
        <f>작성용!C1405</f>
        <v>재평가</v>
      </c>
      <c r="G1408" s="58" t="str">
        <f>작성용!D1405</f>
        <v>메테오바이오텍</v>
      </c>
      <c r="H1408" s="59">
        <f>작성용!E1405</f>
        <v>1101118433099</v>
      </c>
      <c r="I1408" s="58" t="str">
        <f>작성용!F1405</f>
        <v>A01</v>
      </c>
      <c r="J1408" s="58">
        <f>작성용!G1405</f>
        <v>0</v>
      </c>
      <c r="K1408" s="58" t="str">
        <f>작성용!H1405</f>
        <v>-</v>
      </c>
      <c r="L1408" s="58" t="str">
        <f>작성용!N1405</f>
        <v>연말</v>
      </c>
      <c r="M1408" s="57" t="str">
        <f>작성용!U1405</f>
        <v>2024.09.30</v>
      </c>
      <c r="N1408" s="57">
        <f>작성용!V1405</f>
        <v>45649</v>
      </c>
      <c r="O1408" s="57">
        <f>작성용!W1405</f>
        <v>45670</v>
      </c>
      <c r="P1408" s="57" t="str">
        <f>작성용!X1405</f>
        <v>-</v>
      </c>
      <c r="Q1408" s="58" t="str">
        <f>작성용!AD1405</f>
        <v>심태진</v>
      </c>
      <c r="R1408" s="60">
        <f>작성용!AE1405</f>
        <v>1</v>
      </c>
      <c r="S1408" s="58" t="str">
        <f>작성용!AF1405</f>
        <v>심태진</v>
      </c>
      <c r="T1408" s="61" t="str">
        <f>작성용!AG1405</f>
        <v>김수현</v>
      </c>
      <c r="U1408" s="61" t="str">
        <f>작성용!AH1405</f>
        <v>김수현</v>
      </c>
      <c r="V1408" s="56">
        <f>작성용!AA1405</f>
        <v>202411</v>
      </c>
      <c r="W1408" s="58" t="str">
        <f>작성용!AC1405</f>
        <v>[X]일반기업</v>
      </c>
      <c r="X1408" s="58" t="str">
        <f>작성용!O1405</f>
        <v>김바위팀장</v>
      </c>
      <c r="Y1408" s="58" t="str">
        <f>작성용!P1405</f>
        <v>010-9782-6415</v>
      </c>
      <c r="Z1408" s="58" t="str">
        <f>작성용!Q1405</f>
        <v>bawhi.kim@alignedgenetics.com</v>
      </c>
      <c r="AA1408" s="56" t="str">
        <f>작성용!AJ1405</f>
        <v>회계반영</v>
      </c>
      <c r="AB1408" s="56">
        <f>작성용!AB1405</f>
        <v>0</v>
      </c>
    </row>
    <row r="1409" spans="1:28" s="12" customFormat="1" ht="16.5" customHeight="1" x14ac:dyDescent="0.3">
      <c r="A1409" s="54">
        <f>작성용!AL1406</f>
        <v>1405</v>
      </c>
      <c r="B1409" s="55" t="str">
        <f>작성용!AI1406</f>
        <v>-</v>
      </c>
      <c r="C1409" s="56" t="str">
        <f>작성용!AK1406</f>
        <v>개별종목</v>
      </c>
      <c r="D1409" s="57">
        <f>작성용!T1406</f>
        <v>45600</v>
      </c>
      <c r="E1409" s="58" t="str">
        <f>작성용!B1406</f>
        <v>얼라인드제네틱스(구,로고스바이오시스템스)</v>
      </c>
      <c r="F1409" s="58" t="str">
        <f>작성용!C1406</f>
        <v>재평가</v>
      </c>
      <c r="G1409" s="58" t="str">
        <f>작성용!D1406</f>
        <v>앰틱스바이오</v>
      </c>
      <c r="H1409" s="59">
        <f>작성용!E1406</f>
        <v>1101115734820</v>
      </c>
      <c r="I1409" s="58" t="str">
        <f>작성용!F1406</f>
        <v>A01</v>
      </c>
      <c r="J1409" s="58">
        <f>작성용!G1406</f>
        <v>0</v>
      </c>
      <c r="K1409" s="58" t="str">
        <f>작성용!H1406</f>
        <v>-</v>
      </c>
      <c r="L1409" s="58" t="str">
        <f>작성용!N1406</f>
        <v>연말</v>
      </c>
      <c r="M1409" s="57" t="str">
        <f>작성용!U1406</f>
        <v>2024.09.30</v>
      </c>
      <c r="N1409" s="57">
        <f>작성용!V1406</f>
        <v>45649</v>
      </c>
      <c r="O1409" s="57">
        <f>작성용!W1406</f>
        <v>45670</v>
      </c>
      <c r="P1409" s="57" t="str">
        <f>작성용!X1406</f>
        <v>-</v>
      </c>
      <c r="Q1409" s="58" t="str">
        <f>작성용!AD1406</f>
        <v>이상민</v>
      </c>
      <c r="R1409" s="60">
        <f>작성용!AE1406</f>
        <v>1</v>
      </c>
      <c r="S1409" s="58" t="str">
        <f>작성용!AF1406</f>
        <v>이상민</v>
      </c>
      <c r="T1409" s="61" t="str">
        <f>작성용!AG1406</f>
        <v>김수현</v>
      </c>
      <c r="U1409" s="61" t="str">
        <f>작성용!AH1406</f>
        <v>김수현</v>
      </c>
      <c r="V1409" s="56">
        <f>작성용!AA1406</f>
        <v>202411</v>
      </c>
      <c r="W1409" s="58" t="str">
        <f>작성용!AC1406</f>
        <v>[X]일반기업</v>
      </c>
      <c r="X1409" s="58" t="str">
        <f>작성용!O1406</f>
        <v>김바위팀장</v>
      </c>
      <c r="Y1409" s="58" t="str">
        <f>작성용!P1406</f>
        <v>010-9782-6415</v>
      </c>
      <c r="Z1409" s="58" t="str">
        <f>작성용!Q1406</f>
        <v>bawhi.kim@alignedgenetics.com</v>
      </c>
      <c r="AA1409" s="56" t="str">
        <f>작성용!AJ1406</f>
        <v>회계반영</v>
      </c>
      <c r="AB1409" s="56">
        <f>작성용!AB1406</f>
        <v>0</v>
      </c>
    </row>
    <row r="1410" spans="1:28" s="12" customFormat="1" ht="16.5" customHeight="1" x14ac:dyDescent="0.3">
      <c r="A1410" s="54">
        <f>작성용!AL1407</f>
        <v>1406</v>
      </c>
      <c r="B1410" s="55" t="str">
        <f>작성용!AI1407</f>
        <v>-</v>
      </c>
      <c r="C1410" s="56" t="str">
        <f>작성용!AK1407</f>
        <v>개별종목</v>
      </c>
      <c r="D1410" s="57">
        <f>작성용!T1407</f>
        <v>45600</v>
      </c>
      <c r="E1410" s="58" t="str">
        <f>작성용!B1407</f>
        <v>얼라인드제네틱스(구,로고스바이오시스템스)</v>
      </c>
      <c r="F1410" s="58" t="str">
        <f>작성용!C1407</f>
        <v>재평가</v>
      </c>
      <c r="G1410" s="58" t="str">
        <f>작성용!D1407</f>
        <v>앰틱스바이오</v>
      </c>
      <c r="H1410" s="59">
        <f>작성용!E1407</f>
        <v>1101115734820</v>
      </c>
      <c r="I1410" s="58" t="str">
        <f>작성용!F1407</f>
        <v>A07</v>
      </c>
      <c r="J1410" s="58">
        <f>작성용!G1407</f>
        <v>1</v>
      </c>
      <c r="K1410" s="58" t="str">
        <f>작성용!H1407</f>
        <v>-</v>
      </c>
      <c r="L1410" s="58" t="str">
        <f>작성용!N1407</f>
        <v>연말</v>
      </c>
      <c r="M1410" s="57" t="str">
        <f>작성용!U1407</f>
        <v>2024.09.30</v>
      </c>
      <c r="N1410" s="57">
        <f>작성용!V1407</f>
        <v>45649</v>
      </c>
      <c r="O1410" s="57">
        <f>작성용!W1407</f>
        <v>45670</v>
      </c>
      <c r="P1410" s="57" t="str">
        <f>작성용!X1407</f>
        <v>-</v>
      </c>
      <c r="Q1410" s="58" t="str">
        <f>작성용!AD1407</f>
        <v>이상민</v>
      </c>
      <c r="R1410" s="60">
        <f>작성용!AE1407</f>
        <v>0</v>
      </c>
      <c r="S1410" s="58" t="str">
        <f>작성용!AF1407</f>
        <v>이상민</v>
      </c>
      <c r="T1410" s="61" t="str">
        <f>작성용!AG1407</f>
        <v>김수현</v>
      </c>
      <c r="U1410" s="61" t="str">
        <f>작성용!AH1407</f>
        <v>김수현</v>
      </c>
      <c r="V1410" s="56">
        <f>작성용!AA1407</f>
        <v>202411</v>
      </c>
      <c r="W1410" s="58" t="str">
        <f>작성용!AC1407</f>
        <v>[X]일반기업</v>
      </c>
      <c r="X1410" s="58" t="str">
        <f>작성용!O1407</f>
        <v>김바위팀장</v>
      </c>
      <c r="Y1410" s="58" t="str">
        <f>작성용!P1407</f>
        <v>010-9782-6415</v>
      </c>
      <c r="Z1410" s="58" t="str">
        <f>작성용!Q1407</f>
        <v>bawhi.kim@alignedgenetics.com</v>
      </c>
      <c r="AA1410" s="56" t="str">
        <f>작성용!AJ1407</f>
        <v>회계반영</v>
      </c>
      <c r="AB1410" s="56">
        <f>작성용!AB1407</f>
        <v>0</v>
      </c>
    </row>
    <row r="1411" spans="1:28" s="12" customFormat="1" ht="16.5" customHeight="1" x14ac:dyDescent="0.3">
      <c r="A1411" s="54">
        <f>작성용!AL1408</f>
        <v>1407</v>
      </c>
      <c r="B1411" s="55" t="str">
        <f>작성용!AI1408</f>
        <v>-</v>
      </c>
      <c r="C1411" s="56" t="str">
        <f>작성용!AK1408</f>
        <v>개별종목</v>
      </c>
      <c r="D1411" s="57">
        <f>작성용!T1408</f>
        <v>45600</v>
      </c>
      <c r="E1411" s="58" t="str">
        <f>작성용!B1408</f>
        <v>얼라인드제네틱스(구,로고스바이오시스템스)</v>
      </c>
      <c r="F1411" s="58" t="str">
        <f>작성용!C1408</f>
        <v>재평가</v>
      </c>
      <c r="G1411" s="58" t="str">
        <f>작성용!D1408</f>
        <v>큐렉스</v>
      </c>
      <c r="H1411" s="59">
        <f>작성용!E1408</f>
        <v>1101117158482</v>
      </c>
      <c r="I1411" s="58" t="str">
        <f>작성용!F1408</f>
        <v>A01</v>
      </c>
      <c r="J1411" s="58">
        <f>작성용!G1408</f>
        <v>0</v>
      </c>
      <c r="K1411" s="58" t="str">
        <f>작성용!H1408</f>
        <v>-</v>
      </c>
      <c r="L1411" s="58" t="str">
        <f>작성용!N1408</f>
        <v>연말</v>
      </c>
      <c r="M1411" s="57" t="str">
        <f>작성용!U1408</f>
        <v>2024.09.30</v>
      </c>
      <c r="N1411" s="57">
        <f>작성용!V1408</f>
        <v>45649</v>
      </c>
      <c r="O1411" s="57">
        <f>작성용!W1408</f>
        <v>45670</v>
      </c>
      <c r="P1411" s="57" t="str">
        <f>작성용!X1408</f>
        <v>-</v>
      </c>
      <c r="Q1411" s="58" t="str">
        <f>작성용!AD1408</f>
        <v>오수현</v>
      </c>
      <c r="R1411" s="60">
        <f>작성용!AE1408</f>
        <v>1</v>
      </c>
      <c r="S1411" s="58" t="str">
        <f>작성용!AF1408</f>
        <v>오수현</v>
      </c>
      <c r="T1411" s="61" t="str">
        <f>작성용!AG1408</f>
        <v>김수현</v>
      </c>
      <c r="U1411" s="61" t="str">
        <f>작성용!AH1408</f>
        <v>김수현</v>
      </c>
      <c r="V1411" s="56">
        <f>작성용!AA1408</f>
        <v>202411</v>
      </c>
      <c r="W1411" s="58" t="str">
        <f>작성용!AC1408</f>
        <v>[X]일반기업</v>
      </c>
      <c r="X1411" s="58" t="str">
        <f>작성용!O1408</f>
        <v>김바위팀장</v>
      </c>
      <c r="Y1411" s="58" t="str">
        <f>작성용!P1408</f>
        <v>010-9782-6415</v>
      </c>
      <c r="Z1411" s="58" t="str">
        <f>작성용!Q1408</f>
        <v>bawhi.kim@alignedgenetics.com</v>
      </c>
      <c r="AA1411" s="56" t="str">
        <f>작성용!AJ1408</f>
        <v>회계반영</v>
      </c>
      <c r="AB1411" s="56">
        <f>작성용!AB1408</f>
        <v>0</v>
      </c>
    </row>
    <row r="1412" spans="1:28" s="12" customFormat="1" ht="16.5" customHeight="1" x14ac:dyDescent="0.3">
      <c r="A1412" s="54">
        <f>작성용!AL1409</f>
        <v>1408</v>
      </c>
      <c r="B1412" s="55" t="str">
        <f>작성용!AI1409</f>
        <v>-</v>
      </c>
      <c r="C1412" s="56" t="str">
        <f>작성용!AK1409</f>
        <v>개별종목</v>
      </c>
      <c r="D1412" s="57">
        <f>작성용!T1409</f>
        <v>45600</v>
      </c>
      <c r="E1412" s="58" t="str">
        <f>작성용!B1409</f>
        <v>얼라인드제네틱스(구,로고스바이오시스템스)</v>
      </c>
      <c r="F1412" s="58" t="str">
        <f>작성용!C1409</f>
        <v>재평가</v>
      </c>
      <c r="G1412" s="58" t="str">
        <f>작성용!D1409</f>
        <v>큐렉스</v>
      </c>
      <c r="H1412" s="59">
        <f>작성용!E1409</f>
        <v>1101117158482</v>
      </c>
      <c r="I1412" s="58" t="str">
        <f>작성용!F1409</f>
        <v>A07</v>
      </c>
      <c r="J1412" s="58">
        <f>작성용!G1409</f>
        <v>0</v>
      </c>
      <c r="K1412" s="58" t="str">
        <f>작성용!H1409</f>
        <v>-</v>
      </c>
      <c r="L1412" s="58" t="str">
        <f>작성용!N1409</f>
        <v>연말</v>
      </c>
      <c r="M1412" s="57" t="str">
        <f>작성용!U1409</f>
        <v>2024.09.30</v>
      </c>
      <c r="N1412" s="57">
        <f>작성용!V1409</f>
        <v>45649</v>
      </c>
      <c r="O1412" s="57">
        <f>작성용!W1409</f>
        <v>45670</v>
      </c>
      <c r="P1412" s="57" t="str">
        <f>작성용!X1409</f>
        <v>-</v>
      </c>
      <c r="Q1412" s="58" t="str">
        <f>작성용!AD1409</f>
        <v>오수현</v>
      </c>
      <c r="R1412" s="60">
        <f>작성용!AE1409</f>
        <v>0</v>
      </c>
      <c r="S1412" s="58" t="str">
        <f>작성용!AF1409</f>
        <v>오수현</v>
      </c>
      <c r="T1412" s="61" t="str">
        <f>작성용!AG1409</f>
        <v>김수현</v>
      </c>
      <c r="U1412" s="61" t="str">
        <f>작성용!AH1409</f>
        <v>김수현</v>
      </c>
      <c r="V1412" s="56">
        <f>작성용!AA1409</f>
        <v>202411</v>
      </c>
      <c r="W1412" s="58" t="str">
        <f>작성용!AC1409</f>
        <v>[X]일반기업</v>
      </c>
      <c r="X1412" s="58" t="str">
        <f>작성용!O1409</f>
        <v>김바위팀장</v>
      </c>
      <c r="Y1412" s="58" t="str">
        <f>작성용!P1409</f>
        <v>010-9782-6415</v>
      </c>
      <c r="Z1412" s="58" t="str">
        <f>작성용!Q1409</f>
        <v>bawhi.kim@alignedgenetics.com</v>
      </c>
      <c r="AA1412" s="56" t="str">
        <f>작성용!AJ1409</f>
        <v>회계반영</v>
      </c>
      <c r="AB1412" s="56">
        <f>작성용!AB1409</f>
        <v>0</v>
      </c>
    </row>
    <row r="1413" spans="1:28" s="12" customFormat="1" ht="16.5" customHeight="1" x14ac:dyDescent="0.3">
      <c r="A1413" s="54">
        <f>작성용!AL1410</f>
        <v>1409</v>
      </c>
      <c r="B1413" s="55" t="str">
        <f>작성용!AI1410</f>
        <v>-</v>
      </c>
      <c r="C1413" s="56" t="str">
        <f>작성용!AK1410</f>
        <v>개별종목</v>
      </c>
      <c r="D1413" s="57">
        <f>작성용!T1410</f>
        <v>45600</v>
      </c>
      <c r="E1413" s="58" t="str">
        <f>작성용!B1410</f>
        <v>얼라인드제네틱스(구,로고스바이오시스템스)</v>
      </c>
      <c r="F1413" s="58" t="str">
        <f>작성용!C1410</f>
        <v>재평가</v>
      </c>
      <c r="G1413" s="58" t="str">
        <f>작성용!D1410</f>
        <v>뉴라클제네틱스</v>
      </c>
      <c r="H1413" s="59">
        <f>작성용!E1410</f>
        <v>1101116750867</v>
      </c>
      <c r="I1413" s="58" t="str">
        <f>작성용!F1410</f>
        <v>A01</v>
      </c>
      <c r="J1413" s="58">
        <f>작성용!G1410</f>
        <v>0</v>
      </c>
      <c r="K1413" s="58" t="str">
        <f>작성용!H1410</f>
        <v>-</v>
      </c>
      <c r="L1413" s="58" t="str">
        <f>작성용!N1410</f>
        <v>연말</v>
      </c>
      <c r="M1413" s="57" t="str">
        <f>작성용!U1410</f>
        <v>2024.09.30</v>
      </c>
      <c r="N1413" s="57">
        <f>작성용!V1410</f>
        <v>45649</v>
      </c>
      <c r="O1413" s="57">
        <f>작성용!W1410</f>
        <v>45670</v>
      </c>
      <c r="P1413" s="57" t="str">
        <f>작성용!X1410</f>
        <v>-</v>
      </c>
      <c r="Q1413" s="58" t="str">
        <f>작성용!AD1410</f>
        <v>김예림</v>
      </c>
      <c r="R1413" s="60">
        <f>작성용!AE1410</f>
        <v>1</v>
      </c>
      <c r="S1413" s="58" t="str">
        <f>작성용!AF1410</f>
        <v>김예림</v>
      </c>
      <c r="T1413" s="61" t="str">
        <f>작성용!AG1410</f>
        <v>김수현</v>
      </c>
      <c r="U1413" s="61" t="str">
        <f>작성용!AH1410</f>
        <v>김수현</v>
      </c>
      <c r="V1413" s="56">
        <f>작성용!AA1410</f>
        <v>202411</v>
      </c>
      <c r="W1413" s="58" t="str">
        <f>작성용!AC1410</f>
        <v>[X]일반기업</v>
      </c>
      <c r="X1413" s="58" t="str">
        <f>작성용!O1410</f>
        <v>김바위팀장</v>
      </c>
      <c r="Y1413" s="58" t="str">
        <f>작성용!P1410</f>
        <v>010-9782-6415</v>
      </c>
      <c r="Z1413" s="58" t="str">
        <f>작성용!Q1410</f>
        <v>bawhi.kim@alignedgenetics.com</v>
      </c>
      <c r="AA1413" s="56" t="str">
        <f>작성용!AJ1410</f>
        <v>회계반영</v>
      </c>
      <c r="AB1413" s="56">
        <f>작성용!AB1410</f>
        <v>0</v>
      </c>
    </row>
    <row r="1414" spans="1:28" s="12" customFormat="1" ht="16.5" customHeight="1" x14ac:dyDescent="0.3">
      <c r="A1414" s="54">
        <f>작성용!AL1411</f>
        <v>1410</v>
      </c>
      <c r="B1414" s="55" t="str">
        <f>작성용!AI1411</f>
        <v>-</v>
      </c>
      <c r="C1414" s="56" t="str">
        <f>작성용!AK1411</f>
        <v>개별종목</v>
      </c>
      <c r="D1414" s="57">
        <f>작성용!T1411</f>
        <v>45600</v>
      </c>
      <c r="E1414" s="58" t="str">
        <f>작성용!B1411</f>
        <v>얼라인드제네틱스(구,로고스바이오시스템스)</v>
      </c>
      <c r="F1414" s="58" t="str">
        <f>작성용!C1411</f>
        <v>재평가</v>
      </c>
      <c r="G1414" s="58" t="str">
        <f>작성용!D1411</f>
        <v>뉴라클제네틱스</v>
      </c>
      <c r="H1414" s="59">
        <f>작성용!E1411</f>
        <v>1101116750867</v>
      </c>
      <c r="I1414" s="58" t="str">
        <f>작성용!F1411</f>
        <v>A07</v>
      </c>
      <c r="J1414" s="58">
        <f>작성용!G1411</f>
        <v>0</v>
      </c>
      <c r="K1414" s="58" t="str">
        <f>작성용!H1411</f>
        <v>-</v>
      </c>
      <c r="L1414" s="58" t="str">
        <f>작성용!N1411</f>
        <v>연말</v>
      </c>
      <c r="M1414" s="57" t="str">
        <f>작성용!U1411</f>
        <v>2024.09.30</v>
      </c>
      <c r="N1414" s="57">
        <f>작성용!V1411</f>
        <v>45649</v>
      </c>
      <c r="O1414" s="57">
        <f>작성용!W1411</f>
        <v>45670</v>
      </c>
      <c r="P1414" s="57" t="str">
        <f>작성용!X1411</f>
        <v>-</v>
      </c>
      <c r="Q1414" s="58" t="str">
        <f>작성용!AD1411</f>
        <v>김예림</v>
      </c>
      <c r="R1414" s="60">
        <f>작성용!AE1411</f>
        <v>0</v>
      </c>
      <c r="S1414" s="58" t="str">
        <f>작성용!AF1411</f>
        <v>김예림</v>
      </c>
      <c r="T1414" s="61" t="str">
        <f>작성용!AG1411</f>
        <v>김수현</v>
      </c>
      <c r="U1414" s="61" t="str">
        <f>작성용!AH1411</f>
        <v>김수현</v>
      </c>
      <c r="V1414" s="56">
        <f>작성용!AA1411</f>
        <v>202411</v>
      </c>
      <c r="W1414" s="58" t="str">
        <f>작성용!AC1411</f>
        <v>[X]일반기업</v>
      </c>
      <c r="X1414" s="58" t="str">
        <f>작성용!O1411</f>
        <v>김바위팀장</v>
      </c>
      <c r="Y1414" s="58" t="str">
        <f>작성용!P1411</f>
        <v>010-9782-6415</v>
      </c>
      <c r="Z1414" s="58" t="str">
        <f>작성용!Q1411</f>
        <v>bawhi.kim@alignedgenetics.com</v>
      </c>
      <c r="AA1414" s="56" t="str">
        <f>작성용!AJ1411</f>
        <v>회계반영</v>
      </c>
      <c r="AB1414" s="56">
        <f>작성용!AB1411</f>
        <v>0</v>
      </c>
    </row>
    <row r="1415" spans="1:28" s="12" customFormat="1" ht="16.5" customHeight="1" x14ac:dyDescent="0.3">
      <c r="A1415" s="54">
        <f>작성용!AL1412</f>
        <v>1411</v>
      </c>
      <c r="B1415" s="55" t="str">
        <f>작성용!AI1412</f>
        <v>-</v>
      </c>
      <c r="C1415" s="56" t="str">
        <f>작성용!AK1412</f>
        <v>개별종목</v>
      </c>
      <c r="D1415" s="57">
        <f>작성용!T1412</f>
        <v>45600</v>
      </c>
      <c r="E1415" s="58" t="str">
        <f>작성용!B1412</f>
        <v>얼라인드제네틱스(구,로고스바이오시스템스)</v>
      </c>
      <c r="F1415" s="58" t="str">
        <f>작성용!C1412</f>
        <v>재평가</v>
      </c>
      <c r="G1415" s="58" t="str">
        <f>작성용!D1412</f>
        <v>Ring Therapeutics</v>
      </c>
      <c r="H1415" s="59" t="str">
        <f>작성용!E1412</f>
        <v>KBP2021110034</v>
      </c>
      <c r="I1415" s="58" t="str">
        <f>작성용!F1412</f>
        <v>A01</v>
      </c>
      <c r="J1415" s="58">
        <f>작성용!G1412</f>
        <v>0</v>
      </c>
      <c r="K1415" s="58" t="str">
        <f>작성용!H1412</f>
        <v>-</v>
      </c>
      <c r="L1415" s="58" t="str">
        <f>작성용!N1412</f>
        <v>연말</v>
      </c>
      <c r="M1415" s="57" t="str">
        <f>작성용!U1412</f>
        <v>2024.09.30</v>
      </c>
      <c r="N1415" s="57">
        <f>작성용!V1412</f>
        <v>45649</v>
      </c>
      <c r="O1415" s="57">
        <f>작성용!W1412</f>
        <v>45670</v>
      </c>
      <c r="P1415" s="57" t="str">
        <f>작성용!X1412</f>
        <v>-</v>
      </c>
      <c r="Q1415" s="58" t="str">
        <f>작성용!AD1412</f>
        <v>김수현</v>
      </c>
      <c r="R1415" s="60">
        <f>작성용!AE1412</f>
        <v>1.3</v>
      </c>
      <c r="S1415" s="58" t="str">
        <f>작성용!AF1412</f>
        <v>김수현</v>
      </c>
      <c r="T1415" s="61" t="str">
        <f>작성용!AG1412</f>
        <v>김수현</v>
      </c>
      <c r="U1415" s="61" t="str">
        <f>작성용!AH1412</f>
        <v>김수현</v>
      </c>
      <c r="V1415" s="56">
        <f>작성용!AA1412</f>
        <v>202411</v>
      </c>
      <c r="W1415" s="58" t="str">
        <f>작성용!AC1412</f>
        <v>[X]일반기업</v>
      </c>
      <c r="X1415" s="58" t="str">
        <f>작성용!O1412</f>
        <v>김바위팀장</v>
      </c>
      <c r="Y1415" s="58" t="str">
        <f>작성용!P1412</f>
        <v>010-9782-6415</v>
      </c>
      <c r="Z1415" s="58" t="str">
        <f>작성용!Q1412</f>
        <v>bawhi.kim@alignedgenetics.com</v>
      </c>
      <c r="AA1415" s="56" t="str">
        <f>작성용!AJ1412</f>
        <v>회계반영</v>
      </c>
      <c r="AB1415" s="56">
        <f>작성용!AB1412</f>
        <v>0</v>
      </c>
    </row>
    <row r="1416" spans="1:28" s="12" customFormat="1" ht="16.5" customHeight="1" x14ac:dyDescent="0.3">
      <c r="A1416" s="54">
        <f>작성용!AL1413</f>
        <v>1412</v>
      </c>
      <c r="B1416" s="55" t="str">
        <f>작성용!AI1413</f>
        <v>-</v>
      </c>
      <c r="C1416" s="56" t="str">
        <f>작성용!AK1413</f>
        <v>개별종목</v>
      </c>
      <c r="D1416" s="57">
        <f>작성용!T1413</f>
        <v>45600</v>
      </c>
      <c r="E1416" s="58" t="str">
        <f>작성용!B1413</f>
        <v>얼라인드제네틱스(구,로고스바이오시스템스)</v>
      </c>
      <c r="F1416" s="58" t="str">
        <f>작성용!C1413</f>
        <v>재평가</v>
      </c>
      <c r="G1416" s="58" t="str">
        <f>작성용!D1413</f>
        <v>Ring Therapeutics</v>
      </c>
      <c r="H1416" s="59" t="str">
        <f>작성용!E1413</f>
        <v>KBP2021110034</v>
      </c>
      <c r="I1416" s="58" t="str">
        <f>작성용!F1413</f>
        <v>A05</v>
      </c>
      <c r="J1416" s="58">
        <f>작성용!G1413</f>
        <v>0</v>
      </c>
      <c r="K1416" s="58" t="str">
        <f>작성용!H1413</f>
        <v>-</v>
      </c>
      <c r="L1416" s="58" t="str">
        <f>작성용!N1413</f>
        <v>연말</v>
      </c>
      <c r="M1416" s="57" t="str">
        <f>작성용!U1413</f>
        <v>2024.09.30</v>
      </c>
      <c r="N1416" s="57">
        <f>작성용!V1413</f>
        <v>45649</v>
      </c>
      <c r="O1416" s="57">
        <f>작성용!W1413</f>
        <v>45670</v>
      </c>
      <c r="P1416" s="57" t="str">
        <f>작성용!X1413</f>
        <v>-</v>
      </c>
      <c r="Q1416" s="58" t="str">
        <f>작성용!AD1413</f>
        <v>김수현</v>
      </c>
      <c r="R1416" s="60">
        <f>작성용!AE1413</f>
        <v>0</v>
      </c>
      <c r="S1416" s="58" t="str">
        <f>작성용!AF1413</f>
        <v>김수현</v>
      </c>
      <c r="T1416" s="61" t="str">
        <f>작성용!AG1413</f>
        <v>김수현</v>
      </c>
      <c r="U1416" s="61" t="str">
        <f>작성용!AH1413</f>
        <v>김수현</v>
      </c>
      <c r="V1416" s="56">
        <f>작성용!AA1413</f>
        <v>202411</v>
      </c>
      <c r="W1416" s="58" t="str">
        <f>작성용!AC1413</f>
        <v>[X]일반기업</v>
      </c>
      <c r="X1416" s="58" t="str">
        <f>작성용!O1413</f>
        <v>김바위팀장</v>
      </c>
      <c r="Y1416" s="58" t="str">
        <f>작성용!P1413</f>
        <v>010-9782-6415</v>
      </c>
      <c r="Z1416" s="58" t="str">
        <f>작성용!Q1413</f>
        <v>bawhi.kim@alignedgenetics.com</v>
      </c>
      <c r="AA1416" s="56" t="str">
        <f>작성용!AJ1413</f>
        <v>회계반영</v>
      </c>
      <c r="AB1416" s="56">
        <f>작성용!AB1413</f>
        <v>0</v>
      </c>
    </row>
    <row r="1417" spans="1:28" s="12" customFormat="1" ht="16.5" customHeight="1" x14ac:dyDescent="0.3">
      <c r="A1417" s="54">
        <f>작성용!AL1414</f>
        <v>1413</v>
      </c>
      <c r="B1417" s="55" t="str">
        <f>작성용!AI1414</f>
        <v>-</v>
      </c>
      <c r="C1417" s="56" t="str">
        <f>작성용!AK1414</f>
        <v>개별종목</v>
      </c>
      <c r="D1417" s="57">
        <f>작성용!T1414</f>
        <v>45600</v>
      </c>
      <c r="E1417" s="58" t="str">
        <f>작성용!B1414</f>
        <v>얼라인드제네틱스(구,로고스바이오시스템스)</v>
      </c>
      <c r="F1417" s="58" t="str">
        <f>작성용!C1414</f>
        <v>재평가</v>
      </c>
      <c r="G1417" s="58" t="str">
        <f>작성용!D1414</f>
        <v>Generate Biomedicines</v>
      </c>
      <c r="H1417" s="59" t="str">
        <f>작성용!E1414</f>
        <v>KBP2021110049</v>
      </c>
      <c r="I1417" s="58" t="str">
        <f>작성용!F1414</f>
        <v>A01</v>
      </c>
      <c r="J1417" s="58">
        <f>작성용!G1414</f>
        <v>0</v>
      </c>
      <c r="K1417" s="58" t="str">
        <f>작성용!H1414</f>
        <v>-</v>
      </c>
      <c r="L1417" s="58" t="str">
        <f>작성용!N1414</f>
        <v>연말</v>
      </c>
      <c r="M1417" s="57" t="str">
        <f>작성용!U1414</f>
        <v>2024.09.30</v>
      </c>
      <c r="N1417" s="57">
        <f>작성용!V1414</f>
        <v>45649</v>
      </c>
      <c r="O1417" s="57">
        <f>작성용!W1414</f>
        <v>45670</v>
      </c>
      <c r="P1417" s="57" t="str">
        <f>작성용!X1414</f>
        <v>-</v>
      </c>
      <c r="Q1417" s="58" t="str">
        <f>작성용!AD1414</f>
        <v>변혜진</v>
      </c>
      <c r="R1417" s="60">
        <f>작성용!AE1414</f>
        <v>1</v>
      </c>
      <c r="S1417" s="58" t="str">
        <f>작성용!AF1414</f>
        <v>변혜진</v>
      </c>
      <c r="T1417" s="61" t="str">
        <f>작성용!AG1414</f>
        <v>김수현</v>
      </c>
      <c r="U1417" s="61" t="str">
        <f>작성용!AH1414</f>
        <v>김수현</v>
      </c>
      <c r="V1417" s="56">
        <f>작성용!AA1414</f>
        <v>202411</v>
      </c>
      <c r="W1417" s="58" t="str">
        <f>작성용!AC1414</f>
        <v>[X]일반기업</v>
      </c>
      <c r="X1417" s="58" t="str">
        <f>작성용!O1414</f>
        <v>김바위팀장</v>
      </c>
      <c r="Y1417" s="58" t="str">
        <f>작성용!P1414</f>
        <v>010-9782-6415</v>
      </c>
      <c r="Z1417" s="58" t="str">
        <f>작성용!Q1414</f>
        <v>bawhi.kim@alignedgenetics.com</v>
      </c>
      <c r="AA1417" s="56" t="str">
        <f>작성용!AJ1414</f>
        <v>회계반영</v>
      </c>
      <c r="AB1417" s="56">
        <f>작성용!AB1414</f>
        <v>0</v>
      </c>
    </row>
    <row r="1418" spans="1:28" s="12" customFormat="1" ht="16.5" customHeight="1" x14ac:dyDescent="0.3">
      <c r="A1418" s="54">
        <f>작성용!AL1415</f>
        <v>1414</v>
      </c>
      <c r="B1418" s="55" t="str">
        <f>작성용!AI1415</f>
        <v>-</v>
      </c>
      <c r="C1418" s="56" t="str">
        <f>작성용!AK1415</f>
        <v>개별종목</v>
      </c>
      <c r="D1418" s="57">
        <f>작성용!T1415</f>
        <v>45600</v>
      </c>
      <c r="E1418" s="58" t="str">
        <f>작성용!B1415</f>
        <v>얼라인드제네틱스(구,로고스바이오시스템스)</v>
      </c>
      <c r="F1418" s="58" t="str">
        <f>작성용!C1415</f>
        <v>재평가</v>
      </c>
      <c r="G1418" s="58" t="str">
        <f>작성용!D1415</f>
        <v>Generate Biomedicines</v>
      </c>
      <c r="H1418" s="59" t="str">
        <f>작성용!E1415</f>
        <v>KBP2021110049</v>
      </c>
      <c r="I1418" s="58" t="str">
        <f>작성용!F1415</f>
        <v>A05</v>
      </c>
      <c r="J1418" s="58">
        <f>작성용!G1415</f>
        <v>1</v>
      </c>
      <c r="K1418" s="58" t="str">
        <f>작성용!H1415</f>
        <v>-</v>
      </c>
      <c r="L1418" s="58" t="str">
        <f>작성용!N1415</f>
        <v>연말</v>
      </c>
      <c r="M1418" s="57" t="str">
        <f>작성용!U1415</f>
        <v>2024.09.30</v>
      </c>
      <c r="N1418" s="57">
        <f>작성용!V1415</f>
        <v>45649</v>
      </c>
      <c r="O1418" s="57">
        <f>작성용!W1415</f>
        <v>45670</v>
      </c>
      <c r="P1418" s="57" t="str">
        <f>작성용!X1415</f>
        <v>-</v>
      </c>
      <c r="Q1418" s="58" t="str">
        <f>작성용!AD1415</f>
        <v>변혜진</v>
      </c>
      <c r="R1418" s="60">
        <f>작성용!AE1415</f>
        <v>0</v>
      </c>
      <c r="S1418" s="58" t="str">
        <f>작성용!AF1415</f>
        <v>변혜진</v>
      </c>
      <c r="T1418" s="61" t="str">
        <f>작성용!AG1415</f>
        <v>김수현</v>
      </c>
      <c r="U1418" s="61" t="str">
        <f>작성용!AH1415</f>
        <v>김수현</v>
      </c>
      <c r="V1418" s="56">
        <f>작성용!AA1415</f>
        <v>202411</v>
      </c>
      <c r="W1418" s="58" t="str">
        <f>작성용!AC1415</f>
        <v>[X]일반기업</v>
      </c>
      <c r="X1418" s="58" t="str">
        <f>작성용!O1415</f>
        <v>김바위팀장</v>
      </c>
      <c r="Y1418" s="58" t="str">
        <f>작성용!P1415</f>
        <v>010-9782-6415</v>
      </c>
      <c r="Z1418" s="58" t="str">
        <f>작성용!Q1415</f>
        <v>bawhi.kim@alignedgenetics.com</v>
      </c>
      <c r="AA1418" s="56" t="str">
        <f>작성용!AJ1415</f>
        <v>회계반영</v>
      </c>
      <c r="AB1418" s="56">
        <f>작성용!AB1415</f>
        <v>0</v>
      </c>
    </row>
    <row r="1419" spans="1:28" s="12" customFormat="1" ht="16.5" customHeight="1" x14ac:dyDescent="0.3">
      <c r="A1419" s="54">
        <f>작성용!AL1416</f>
        <v>1415</v>
      </c>
      <c r="B1419" s="55" t="str">
        <f>작성용!AI1416</f>
        <v>-</v>
      </c>
      <c r="C1419" s="56" t="str">
        <f>작성용!AK1416</f>
        <v>개별종목</v>
      </c>
      <c r="D1419" s="57">
        <f>작성용!T1416</f>
        <v>45600</v>
      </c>
      <c r="E1419" s="58" t="str">
        <f>작성용!B1416</f>
        <v>얼라인드제네틱스(구,로고스바이오시스템스)</v>
      </c>
      <c r="F1419" s="58" t="str">
        <f>작성용!C1416</f>
        <v>재평가</v>
      </c>
      <c r="G1419" s="58" t="str">
        <f>작성용!D1416</f>
        <v>파트너스3호글로벌헬스케어사모투자</v>
      </c>
      <c r="H1419" s="59">
        <f>작성용!E1416</f>
        <v>1101130029496</v>
      </c>
      <c r="I1419" s="58" t="str">
        <f>작성용!F1416</f>
        <v>B01</v>
      </c>
      <c r="J1419" s="58">
        <f>작성용!G1416</f>
        <v>0</v>
      </c>
      <c r="K1419" s="58" t="str">
        <f>작성용!H1416</f>
        <v>-</v>
      </c>
      <c r="L1419" s="58" t="str">
        <f>작성용!N1416</f>
        <v>연말</v>
      </c>
      <c r="M1419" s="57" t="str">
        <f>작성용!U1416</f>
        <v>2024.09.30</v>
      </c>
      <c r="N1419" s="57">
        <f>작성용!V1416</f>
        <v>45649</v>
      </c>
      <c r="O1419" s="57">
        <f>작성용!W1416</f>
        <v>45670</v>
      </c>
      <c r="P1419" s="57" t="str">
        <f>작성용!X1416</f>
        <v>-</v>
      </c>
      <c r="Q1419" s="58" t="str">
        <f>작성용!AD1416</f>
        <v>김수현</v>
      </c>
      <c r="R1419" s="60">
        <f>작성용!AE1416</f>
        <v>1</v>
      </c>
      <c r="S1419" s="58" t="str">
        <f>작성용!AF1416</f>
        <v>김수현</v>
      </c>
      <c r="T1419" s="61" t="str">
        <f>작성용!AG1416</f>
        <v>김수현</v>
      </c>
      <c r="U1419" s="61" t="str">
        <f>작성용!AH1416</f>
        <v>김수현</v>
      </c>
      <c r="V1419" s="56">
        <f>작성용!AA1416</f>
        <v>202411</v>
      </c>
      <c r="W1419" s="58" t="str">
        <f>작성용!AC1416</f>
        <v>[X]일반기업</v>
      </c>
      <c r="X1419" s="58" t="str">
        <f>작성용!O1416</f>
        <v>김바위팀장</v>
      </c>
      <c r="Y1419" s="58" t="str">
        <f>작성용!P1416</f>
        <v>010-9782-6415</v>
      </c>
      <c r="Z1419" s="58" t="str">
        <f>작성용!Q1416</f>
        <v>bawhi.kim@alignedgenetics.com</v>
      </c>
      <c r="AA1419" s="56" t="str">
        <f>작성용!AJ1416</f>
        <v>회계반영</v>
      </c>
      <c r="AB1419" s="56">
        <f>작성용!AB1416</f>
        <v>0</v>
      </c>
    </row>
    <row r="1420" spans="1:28" s="12" customFormat="1" ht="16.5" customHeight="1" x14ac:dyDescent="0.3">
      <c r="A1420" s="54">
        <f>작성용!AL1417</f>
        <v>1416</v>
      </c>
      <c r="B1420" s="55" t="str">
        <f>작성용!AI1417</f>
        <v>-</v>
      </c>
      <c r="C1420" s="56" t="str">
        <f>작성용!AK1417</f>
        <v>기초자산</v>
      </c>
      <c r="D1420" s="57" t="str">
        <f>작성용!T1417</f>
        <v>얼라인드제네틱스(구,로고스바이오시스템스)펀드(기초자산)</v>
      </c>
      <c r="E1420" s="58" t="str">
        <f>작성용!B1417</f>
        <v>파트너스3호글로벌헬스케어사모투자</v>
      </c>
      <c r="F1420" s="58" t="str">
        <f>작성용!C1417</f>
        <v>재평가</v>
      </c>
      <c r="G1420" s="58" t="str">
        <f>작성용!D1417</f>
        <v>Partners Investment Affamed Limited</v>
      </c>
      <c r="H1420" s="59" t="str">
        <f>작성용!E1417</f>
        <v>KBP2021110011</v>
      </c>
      <c r="I1420" s="58" t="str">
        <f>작성용!F1417</f>
        <v>A01</v>
      </c>
      <c r="J1420" s="58">
        <f>작성용!G1417</f>
        <v>0</v>
      </c>
      <c r="K1420" s="58" t="str">
        <f>작성용!H1417</f>
        <v>-</v>
      </c>
      <c r="L1420" s="58" t="str">
        <f>작성용!N1417</f>
        <v>연말</v>
      </c>
      <c r="M1420" s="57" t="str">
        <f>작성용!U1417</f>
        <v>2024.09.30</v>
      </c>
      <c r="N1420" s="57">
        <f>작성용!V1417</f>
        <v>45649</v>
      </c>
      <c r="O1420" s="57" t="str">
        <f>작성용!W1417</f>
        <v>보고서제공X</v>
      </c>
      <c r="P1420" s="57" t="str">
        <f>작성용!X1417</f>
        <v>-</v>
      </c>
      <c r="Q1420" s="58" t="str">
        <f>작성용!AD1417</f>
        <v>김수현</v>
      </c>
      <c r="R1420" s="60">
        <f>작성용!AE1417</f>
        <v>0.4</v>
      </c>
      <c r="S1420" s="58" t="str">
        <f>작성용!AF1417</f>
        <v>김수현</v>
      </c>
      <c r="T1420" s="61" t="str">
        <f>작성용!AG1417</f>
        <v>-</v>
      </c>
      <c r="U1420" s="61" t="str">
        <f>작성용!AH1417</f>
        <v>-</v>
      </c>
      <c r="V1420" s="56">
        <f>작성용!AA1417</f>
        <v>202411</v>
      </c>
      <c r="W1420" s="58" t="str">
        <f>작성용!AC1417</f>
        <v>[6]기타기관펀드(기초자산)</v>
      </c>
      <c r="X1420" s="58">
        <f>작성용!O1417</f>
        <v>0</v>
      </c>
      <c r="Y1420" s="58">
        <f>작성용!P1417</f>
        <v>0</v>
      </c>
      <c r="Z1420" s="58">
        <f>작성용!Q1417</f>
        <v>0</v>
      </c>
      <c r="AA1420" s="56" t="str">
        <f>작성용!AJ1417</f>
        <v>-</v>
      </c>
      <c r="AB1420" s="56">
        <f>작성용!AB1417</f>
        <v>0</v>
      </c>
    </row>
    <row r="1421" spans="1:28" s="12" customFormat="1" ht="16.5" customHeight="1" x14ac:dyDescent="0.3">
      <c r="A1421" s="54">
        <f>작성용!AL1418</f>
        <v>1417</v>
      </c>
      <c r="B1421" s="55" t="str">
        <f>작성용!AI1418</f>
        <v>-</v>
      </c>
      <c r="C1421" s="56" t="str">
        <f>작성용!AK1418</f>
        <v>기초자산</v>
      </c>
      <c r="D1421" s="57" t="str">
        <f>작성용!T1418</f>
        <v>얼라인드제네틱스(구,로고스바이오시스템스)펀드(기초자산)</v>
      </c>
      <c r="E1421" s="58" t="str">
        <f>작성용!B1418</f>
        <v>파트너스3호글로벌헬스케어사모투자</v>
      </c>
      <c r="F1421" s="58" t="str">
        <f>작성용!C1418</f>
        <v>재평가</v>
      </c>
      <c r="G1421" s="58" t="str">
        <f>작성용!D1418</f>
        <v>AFFAMED THERAPEUTICS LIMITED</v>
      </c>
      <c r="H1421" s="59" t="str">
        <f>작성용!E1418</f>
        <v>KBP2021110050</v>
      </c>
      <c r="I1421" s="58" t="str">
        <f>작성용!F1418</f>
        <v>A01</v>
      </c>
      <c r="J1421" s="58">
        <f>작성용!G1418</f>
        <v>0</v>
      </c>
      <c r="K1421" s="58" t="str">
        <f>작성용!H1418</f>
        <v>-</v>
      </c>
      <c r="L1421" s="58" t="str">
        <f>작성용!N1418</f>
        <v>연말</v>
      </c>
      <c r="M1421" s="57" t="str">
        <f>작성용!U1418</f>
        <v>2024.09.30</v>
      </c>
      <c r="N1421" s="57">
        <f>작성용!V1418</f>
        <v>45649</v>
      </c>
      <c r="O1421" s="57" t="str">
        <f>작성용!W1418</f>
        <v>보고서제공X</v>
      </c>
      <c r="P1421" s="57" t="str">
        <f>작성용!X1418</f>
        <v>-</v>
      </c>
      <c r="Q1421" s="58" t="str">
        <f>작성용!AD1418</f>
        <v>김수현</v>
      </c>
      <c r="R1421" s="60">
        <f>작성용!AE1418</f>
        <v>0</v>
      </c>
      <c r="S1421" s="58" t="str">
        <f>작성용!AF1418</f>
        <v>김수현</v>
      </c>
      <c r="T1421" s="61" t="str">
        <f>작성용!AG1418</f>
        <v>-</v>
      </c>
      <c r="U1421" s="61" t="str">
        <f>작성용!AH1418</f>
        <v>-</v>
      </c>
      <c r="V1421" s="56">
        <f>작성용!AA1418</f>
        <v>202411</v>
      </c>
      <c r="W1421" s="58" t="str">
        <f>작성용!AC1418</f>
        <v>[6]기타기관펀드(기초자산)</v>
      </c>
      <c r="X1421" s="58">
        <f>작성용!O1418</f>
        <v>0</v>
      </c>
      <c r="Y1421" s="58">
        <f>작성용!P1418</f>
        <v>0</v>
      </c>
      <c r="Z1421" s="58">
        <f>작성용!Q1418</f>
        <v>0</v>
      </c>
      <c r="AA1421" s="56" t="str">
        <f>작성용!AJ1418</f>
        <v>-</v>
      </c>
      <c r="AB1421" s="56">
        <f>작성용!AB1418</f>
        <v>0</v>
      </c>
    </row>
    <row r="1422" spans="1:28" s="12" customFormat="1" ht="16.5" customHeight="1" x14ac:dyDescent="0.3">
      <c r="A1422" s="54">
        <f>작성용!AL1419</f>
        <v>1418</v>
      </c>
      <c r="B1422" s="55" t="str">
        <f>작성용!AI1419</f>
        <v>-</v>
      </c>
      <c r="C1422" s="56" t="str">
        <f>작성용!AK1419</f>
        <v>개별종목</v>
      </c>
      <c r="D1422" s="57">
        <f>작성용!T1419</f>
        <v>45579</v>
      </c>
      <c r="E1422" s="58" t="str">
        <f>작성용!B1419</f>
        <v>에스지프라이빗에쿼티</v>
      </c>
      <c r="F1422" s="58" t="str">
        <f>작성용!C1419</f>
        <v>재평가</v>
      </c>
      <c r="G1422" s="58" t="str">
        <f>작성용!D1419</f>
        <v>GCT Semiconductor, Inc.</v>
      </c>
      <c r="H1422" s="59" t="str">
        <f>작성용!E1419</f>
        <v>KBP2011120050</v>
      </c>
      <c r="I1422" s="58" t="str">
        <f>작성용!F1419</f>
        <v>D06</v>
      </c>
      <c r="J1422" s="58">
        <f>작성용!G1419</f>
        <v>0</v>
      </c>
      <c r="K1422" s="58" t="str">
        <f>작성용!H1419</f>
        <v>-</v>
      </c>
      <c r="L1422" s="58" t="str">
        <f>작성용!N1419</f>
        <v xml:space="preserve">반기 </v>
      </c>
      <c r="M1422" s="57" t="str">
        <f>작성용!U1419</f>
        <v>2024.09.30</v>
      </c>
      <c r="N1422" s="57">
        <f>작성용!V1419</f>
        <v>45608</v>
      </c>
      <c r="O1422" s="57">
        <f>작성용!W1419</f>
        <v>45611</v>
      </c>
      <c r="P1422" s="57" t="str">
        <f>작성용!X1419</f>
        <v>-</v>
      </c>
      <c r="Q1422" s="58" t="str">
        <f>작성용!AD1419</f>
        <v>강승현</v>
      </c>
      <c r="R1422" s="60">
        <f>작성용!AE1419</f>
        <v>0</v>
      </c>
      <c r="S1422" s="58" t="str">
        <f>작성용!AF1419</f>
        <v>강승현</v>
      </c>
      <c r="T1422" s="61" t="str">
        <f>작성용!AG1419</f>
        <v>서경덕</v>
      </c>
      <c r="U1422" s="61" t="str">
        <f>작성용!AH1419</f>
        <v>서경덕</v>
      </c>
      <c r="V1422" s="56">
        <f>작성용!AA1419</f>
        <v>202411</v>
      </c>
      <c r="W1422" s="58" t="str">
        <f>작성용!AC1419</f>
        <v>[Y]금융기관</v>
      </c>
      <c r="X1422" s="58" t="str">
        <f>작성용!O1419</f>
        <v>김은정상무</v>
      </c>
      <c r="Y1422" s="58" t="str">
        <f>작성용!P1419</f>
        <v>02-6090-1308, 010-9009-3544</v>
      </c>
      <c r="Z1422" s="58" t="str">
        <f>작성용!Q1419</f>
        <v xml:space="preserve">ejkim@sgpef.com </v>
      </c>
      <c r="AA1422" s="56" t="str">
        <f>작성용!AJ1419</f>
        <v>국민연금제출</v>
      </c>
      <c r="AB1422" s="56">
        <f>작성용!AB1419</f>
        <v>0</v>
      </c>
    </row>
    <row r="1423" spans="1:28" s="12" customFormat="1" ht="16.5" customHeight="1" x14ac:dyDescent="0.3">
      <c r="A1423" s="54">
        <f>작성용!AL1420</f>
        <v>1419</v>
      </c>
      <c r="B1423" s="55" t="str">
        <f>작성용!AI1420</f>
        <v>-</v>
      </c>
      <c r="C1423" s="56" t="str">
        <f>작성용!AK1420</f>
        <v>개별종목</v>
      </c>
      <c r="D1423" s="57">
        <f>작성용!T1420</f>
        <v>45600</v>
      </c>
      <c r="E1423" s="58" t="str">
        <f>작성용!B1420</f>
        <v>미래에셋자산운용</v>
      </c>
      <c r="F1423" s="58" t="str">
        <f>작성용!C1420</f>
        <v>재평가</v>
      </c>
      <c r="G1423" s="58" t="str">
        <f>작성용!D1420</f>
        <v>크래프트테크놀로지스</v>
      </c>
      <c r="H1423" s="59">
        <f>작성용!E1420</f>
        <v>1101115942499</v>
      </c>
      <c r="I1423" s="58" t="str">
        <f>작성용!F1420</f>
        <v>A01</v>
      </c>
      <c r="J1423" s="58">
        <f>작성용!G1420</f>
        <v>0</v>
      </c>
      <c r="K1423" s="58" t="str">
        <f>작성용!H1420</f>
        <v>-</v>
      </c>
      <c r="L1423" s="58" t="str">
        <f>작성용!N1420</f>
        <v>년</v>
      </c>
      <c r="M1423" s="57" t="str">
        <f>작성용!U1420</f>
        <v>2024.09.30</v>
      </c>
      <c r="N1423" s="57">
        <f>작성용!V1420</f>
        <v>45623</v>
      </c>
      <c r="O1423" s="57">
        <f>작성용!W1420</f>
        <v>45630</v>
      </c>
      <c r="P1423" s="57" t="str">
        <f>작성용!X1420</f>
        <v>-</v>
      </c>
      <c r="Q1423" s="58" t="str">
        <f>작성용!AD1420</f>
        <v>서동현</v>
      </c>
      <c r="R1423" s="60">
        <f>작성용!AE1420</f>
        <v>1</v>
      </c>
      <c r="S1423" s="58" t="str">
        <f>작성용!AF1420</f>
        <v>서동현</v>
      </c>
      <c r="T1423" s="61" t="str">
        <f>작성용!AG1420</f>
        <v>서동현</v>
      </c>
      <c r="U1423" s="61" t="str">
        <f>작성용!AH1420</f>
        <v>서동현</v>
      </c>
      <c r="V1423" s="56">
        <f>작성용!AA1420</f>
        <v>202411</v>
      </c>
      <c r="W1423" s="58" t="str">
        <f>작성용!AC1420</f>
        <v>[Y]금융기관</v>
      </c>
      <c r="X1423" s="58" t="str">
        <f>작성용!O1420</f>
        <v>김선화매니저</v>
      </c>
      <c r="Y1423" s="58" t="str">
        <f>작성용!P1420</f>
        <v>02-6355-8913</v>
      </c>
      <c r="Z1423" s="58" t="str">
        <f>작성용!Q1420</f>
        <v>sunhwa.kim@miraeasset.com</v>
      </c>
      <c r="AA1423" s="56" t="str">
        <f>작성용!AJ1420</f>
        <v>회계반영</v>
      </c>
      <c r="AB1423" s="56">
        <f>작성용!AB1420</f>
        <v>0</v>
      </c>
    </row>
    <row r="1424" spans="1:28" s="12" customFormat="1" ht="16.5" customHeight="1" x14ac:dyDescent="0.3">
      <c r="A1424" s="54">
        <f>작성용!AL1421</f>
        <v>1420</v>
      </c>
      <c r="B1424" s="55" t="str">
        <f>작성용!AI1421</f>
        <v>-</v>
      </c>
      <c r="C1424" s="56" t="str">
        <f>작성용!AK1421</f>
        <v>개별종목</v>
      </c>
      <c r="D1424" s="57">
        <f>작성용!T1421</f>
        <v>45600</v>
      </c>
      <c r="E1424" s="58" t="str">
        <f>작성용!B1421</f>
        <v>미래에셋자산운용</v>
      </c>
      <c r="F1424" s="58" t="str">
        <f>작성용!C1421</f>
        <v>재평가</v>
      </c>
      <c r="G1424" s="58" t="str">
        <f>작성용!D1421</f>
        <v>우리투자증권(구,한국포스증권)</v>
      </c>
      <c r="H1424" s="59">
        <f>작성용!E1421</f>
        <v>1101115232204</v>
      </c>
      <c r="I1424" s="58" t="str">
        <f>작성용!F1421</f>
        <v>A01</v>
      </c>
      <c r="J1424" s="58">
        <f>작성용!G1421</f>
        <v>0</v>
      </c>
      <c r="K1424" s="58" t="str">
        <f>작성용!H1421</f>
        <v>-</v>
      </c>
      <c r="L1424" s="58" t="str">
        <f>작성용!N1421</f>
        <v>년</v>
      </c>
      <c r="M1424" s="57" t="str">
        <f>작성용!U1421</f>
        <v>2024.09.30</v>
      </c>
      <c r="N1424" s="57">
        <f>작성용!V1421</f>
        <v>45623</v>
      </c>
      <c r="O1424" s="57">
        <f>작성용!W1421</f>
        <v>45630</v>
      </c>
      <c r="P1424" s="57" t="str">
        <f>작성용!X1421</f>
        <v>-</v>
      </c>
      <c r="Q1424" s="58" t="str">
        <f>작성용!AD1421</f>
        <v>강승현</v>
      </c>
      <c r="R1424" s="60">
        <f>작성용!AE1421</f>
        <v>1</v>
      </c>
      <c r="S1424" s="58" t="str">
        <f>작성용!AF1421</f>
        <v>강승현</v>
      </c>
      <c r="T1424" s="61" t="str">
        <f>작성용!AG1421</f>
        <v>서동현</v>
      </c>
      <c r="U1424" s="61" t="str">
        <f>작성용!AH1421</f>
        <v>서동현</v>
      </c>
      <c r="V1424" s="56">
        <f>작성용!AA1421</f>
        <v>202411</v>
      </c>
      <c r="W1424" s="58" t="str">
        <f>작성용!AC1421</f>
        <v>[Y]금융기관</v>
      </c>
      <c r="X1424" s="58" t="str">
        <f>작성용!O1421</f>
        <v>김선화매니저</v>
      </c>
      <c r="Y1424" s="58" t="str">
        <f>작성용!P1421</f>
        <v>02-6355-8913</v>
      </c>
      <c r="Z1424" s="58" t="str">
        <f>작성용!Q1421</f>
        <v>sunhwa.kim@miraeasset.com</v>
      </c>
      <c r="AA1424" s="56" t="str">
        <f>작성용!AJ1421</f>
        <v>회계반영</v>
      </c>
      <c r="AB1424" s="56">
        <f>작성용!AB1421</f>
        <v>0</v>
      </c>
    </row>
    <row r="1425" spans="1:28" s="12" customFormat="1" ht="16.5" customHeight="1" x14ac:dyDescent="0.3">
      <c r="A1425" s="54">
        <f>작성용!AL1422</f>
        <v>1421</v>
      </c>
      <c r="B1425" s="55" t="str">
        <f>작성용!AI1422</f>
        <v>-</v>
      </c>
      <c r="C1425" s="56" t="str">
        <f>작성용!AK1422</f>
        <v>개별종목</v>
      </c>
      <c r="D1425" s="57">
        <f>작성용!T1422</f>
        <v>45600</v>
      </c>
      <c r="E1425" s="58" t="str">
        <f>작성용!B1422</f>
        <v>제넥신(상장)</v>
      </c>
      <c r="F1425" s="58" t="str">
        <f>작성용!C1422</f>
        <v>재평가</v>
      </c>
      <c r="G1425" s="58" t="str">
        <f>작성용!D1422</f>
        <v>제넥신</v>
      </c>
      <c r="H1425" s="59">
        <f>작성용!E1422</f>
        <v>1717110036705</v>
      </c>
      <c r="I1425" s="58" t="str">
        <f>작성용!F1422</f>
        <v>D06</v>
      </c>
      <c r="J1425" s="58">
        <f>작성용!G1422</f>
        <v>41</v>
      </c>
      <c r="K1425" s="58" t="str">
        <f>작성용!H1422</f>
        <v>-</v>
      </c>
      <c r="L1425" s="58" t="str">
        <f>작성용!N1422</f>
        <v>분기</v>
      </c>
      <c r="M1425" s="57" t="str">
        <f>작성용!U1422</f>
        <v>2024.03.13</v>
      </c>
      <c r="N1425" s="57">
        <f>작성용!V1422</f>
        <v>45603</v>
      </c>
      <c r="O1425" s="57">
        <f>작성용!W1422</f>
        <v>45610</v>
      </c>
      <c r="P1425" s="57" t="str">
        <f>작성용!X1422</f>
        <v>-</v>
      </c>
      <c r="Q1425" s="58" t="str">
        <f>작성용!AD1422</f>
        <v>상장</v>
      </c>
      <c r="R1425" s="60">
        <f>작성용!AE1422</f>
        <v>0</v>
      </c>
      <c r="S1425" s="58" t="str">
        <f>작성용!AF1422</f>
        <v>상장</v>
      </c>
      <c r="T1425" s="61" t="str">
        <f>작성용!AG1422</f>
        <v>메자닌평가팀</v>
      </c>
      <c r="U1425" s="61" t="str">
        <f>작성용!AH1422</f>
        <v>메자닌평가팀</v>
      </c>
      <c r="V1425" s="56">
        <f>작성용!AA1422</f>
        <v>202411</v>
      </c>
      <c r="W1425" s="58" t="str">
        <f>작성용!AC1422</f>
        <v>[W]상장기업</v>
      </c>
      <c r="X1425" s="58" t="str">
        <f>작성용!O1422</f>
        <v>김슬혜대리</v>
      </c>
      <c r="Y1425" s="58" t="str">
        <f>작성용!P1422</f>
        <v>02-6098-2776</v>
      </c>
      <c r="Z1425" s="58" t="str">
        <f>작성용!Q1422</f>
        <v>suelhye.kim@genexine.com</v>
      </c>
      <c r="AA1425" s="56" t="str">
        <f>작성용!AJ1422</f>
        <v xml:space="preserve">회계반영 </v>
      </c>
      <c r="AB1425" s="56">
        <f>작성용!AB1422</f>
        <v>0</v>
      </c>
    </row>
    <row r="1426" spans="1:28" s="12" customFormat="1" ht="16.5" customHeight="1" x14ac:dyDescent="0.3">
      <c r="A1426" s="54">
        <f>작성용!AL1423</f>
        <v>1422</v>
      </c>
      <c r="B1426" s="264" t="str">
        <f>작성용!AI1423</f>
        <v>2차평가 : 2024-01-07</v>
      </c>
      <c r="C1426" s="252" t="str">
        <f>작성용!AK1423</f>
        <v>개별종목</v>
      </c>
      <c r="D1426" s="265">
        <f>작성용!T1423</f>
        <v>45601</v>
      </c>
      <c r="E1426" s="253" t="str">
        <f>작성용!B1423</f>
        <v>사립학교교직원연금공단</v>
      </c>
      <c r="F1426" s="253" t="str">
        <f>작성용!C1423</f>
        <v>재평가</v>
      </c>
      <c r="G1426" s="253" t="str">
        <f>작성용!D1423</f>
        <v>DB전문투자형사모부동산투자신탁제21호</v>
      </c>
      <c r="H1426" s="266" t="str">
        <f>작성용!E1423</f>
        <v>KBP2022110007</v>
      </c>
      <c r="I1426" s="253" t="str">
        <f>작성용!F1423</f>
        <v>B02</v>
      </c>
      <c r="J1426" s="253">
        <f>작성용!G1423</f>
        <v>0</v>
      </c>
      <c r="K1426" s="253" t="str">
        <f>작성용!H1423</f>
        <v>-</v>
      </c>
      <c r="L1426" s="253" t="str">
        <f>작성용!N1423</f>
        <v>연말</v>
      </c>
      <c r="M1426" s="265" t="str">
        <f>작성용!U1423</f>
        <v>2024.09.30</v>
      </c>
      <c r="N1426" s="265">
        <f>작성용!V1423</f>
        <v>45643</v>
      </c>
      <c r="O1426" s="265">
        <f>작성용!W1423</f>
        <v>45708</v>
      </c>
      <c r="P1426" s="265" t="str">
        <f>작성용!X1423</f>
        <v>-</v>
      </c>
      <c r="Q1426" s="253" t="str">
        <f>작성용!AD1423</f>
        <v>대체평가3사업본부</v>
      </c>
      <c r="R1426" s="267">
        <f>작성용!AE1423</f>
        <v>0</v>
      </c>
      <c r="S1426" s="253" t="str">
        <f>작성용!AF1423</f>
        <v>대체평가3사업본부</v>
      </c>
      <c r="T1426" s="268" t="str">
        <f>작성용!AG1423</f>
        <v>김영규</v>
      </c>
      <c r="U1426" s="268" t="str">
        <f>작성용!AH1423</f>
        <v>김영규</v>
      </c>
      <c r="V1426" s="252">
        <f>작성용!AA1423</f>
        <v>202411</v>
      </c>
      <c r="W1426" s="253" t="str">
        <f>작성용!AC1423</f>
        <v>[T]기타보험기관[1본부]</v>
      </c>
      <c r="X1426" s="253" t="str">
        <f>작성용!O1423</f>
        <v>고민호파트장</v>
      </c>
      <c r="Y1426" s="253">
        <f>작성용!P1423</f>
        <v>0</v>
      </c>
      <c r="Z1426" s="253" t="str">
        <f>작성용!Q1423</f>
        <v>khmsy123@tp.or.kr;shinkd@tp.or.kr;a221136@tp.or.kr;hyuntak@tp.or.kr</v>
      </c>
      <c r="AA1426" s="252" t="str">
        <f>작성용!AJ1423</f>
        <v>-</v>
      </c>
      <c r="AB1426" s="252">
        <f>작성용!AB1423</f>
        <v>0</v>
      </c>
    </row>
    <row r="1427" spans="1:28" s="12" customFormat="1" ht="16.5" customHeight="1" x14ac:dyDescent="0.3">
      <c r="A1427" s="54">
        <f>작성용!AL1424</f>
        <v>1423</v>
      </c>
      <c r="B1427" s="264" t="str">
        <f>작성용!AI1424</f>
        <v>2차평가 : 2024-01-07</v>
      </c>
      <c r="C1427" s="252" t="str">
        <f>작성용!AK1424</f>
        <v>개별종목</v>
      </c>
      <c r="D1427" s="265">
        <f>작성용!T1424</f>
        <v>45601</v>
      </c>
      <c r="E1427" s="253" t="str">
        <f>작성용!B1424</f>
        <v>사립학교교직원연금공단</v>
      </c>
      <c r="F1427" s="253" t="str">
        <f>작성용!C1424</f>
        <v>재평가</v>
      </c>
      <c r="G1427" s="253" t="str">
        <f>작성용!D1424</f>
        <v>BNK강남코어오피스부동산투자신탁1종</v>
      </c>
      <c r="H1427" s="266" t="str">
        <f>작성용!E1424</f>
        <v>KBP2022110006</v>
      </c>
      <c r="I1427" s="253" t="str">
        <f>작성용!F1424</f>
        <v>B02</v>
      </c>
      <c r="J1427" s="253">
        <f>작성용!G1424</f>
        <v>0</v>
      </c>
      <c r="K1427" s="253" t="str">
        <f>작성용!H1424</f>
        <v>-</v>
      </c>
      <c r="L1427" s="253" t="str">
        <f>작성용!N1424</f>
        <v>연말</v>
      </c>
      <c r="M1427" s="265" t="str">
        <f>작성용!U1424</f>
        <v>2024.09.30</v>
      </c>
      <c r="N1427" s="265">
        <f>작성용!V1424</f>
        <v>45643</v>
      </c>
      <c r="O1427" s="265">
        <f>작성용!W1424</f>
        <v>45708</v>
      </c>
      <c r="P1427" s="265" t="str">
        <f>작성용!X1424</f>
        <v>-</v>
      </c>
      <c r="Q1427" s="253" t="str">
        <f>작성용!AD1424</f>
        <v>대체평가3사업본부</v>
      </c>
      <c r="R1427" s="267">
        <f>작성용!AE1424</f>
        <v>0</v>
      </c>
      <c r="S1427" s="253" t="str">
        <f>작성용!AF1424</f>
        <v>대체평가3사업본부</v>
      </c>
      <c r="T1427" s="268" t="str">
        <f>작성용!AG1424</f>
        <v>김영규</v>
      </c>
      <c r="U1427" s="268" t="str">
        <f>작성용!AH1424</f>
        <v>김영규</v>
      </c>
      <c r="V1427" s="252">
        <f>작성용!AA1424</f>
        <v>202411</v>
      </c>
      <c r="W1427" s="253" t="str">
        <f>작성용!AC1424</f>
        <v>[T]기타보험기관[1본부]</v>
      </c>
      <c r="X1427" s="253" t="str">
        <f>작성용!O1424</f>
        <v>고민호파트장</v>
      </c>
      <c r="Y1427" s="253">
        <f>작성용!P1424</f>
        <v>0</v>
      </c>
      <c r="Z1427" s="253" t="str">
        <f>작성용!Q1424</f>
        <v>khmsy123@tp.or.kr;shinkd@tp.or.kr;a221136@tp.or.kr;hyuntak@tp.or.kr</v>
      </c>
      <c r="AA1427" s="252" t="str">
        <f>작성용!AJ1424</f>
        <v>-</v>
      </c>
      <c r="AB1427" s="252">
        <f>작성용!AB1424</f>
        <v>0</v>
      </c>
    </row>
    <row r="1428" spans="1:28" s="12" customFormat="1" ht="16.5" customHeight="1" x14ac:dyDescent="0.3">
      <c r="A1428" s="54">
        <f>작성용!AL1425</f>
        <v>1424</v>
      </c>
      <c r="B1428" s="264" t="str">
        <f>작성용!AI1425</f>
        <v>2차평가 : 2024-01-07</v>
      </c>
      <c r="C1428" s="252" t="str">
        <f>작성용!AK1425</f>
        <v>개별종목</v>
      </c>
      <c r="D1428" s="265">
        <f>작성용!T1425</f>
        <v>45601</v>
      </c>
      <c r="E1428" s="253" t="str">
        <f>작성용!B1425</f>
        <v>사립학교교직원연금공단(수익증권)</v>
      </c>
      <c r="F1428" s="253" t="str">
        <f>작성용!C1425</f>
        <v>재평가</v>
      </c>
      <c r="G1428" s="253" t="str">
        <f>작성용!D1425</f>
        <v>KIAMCO파주곤돌라사모특별자산투자신탁</v>
      </c>
      <c r="H1428" s="266" t="str">
        <f>작성용!E1425</f>
        <v>KBP2020110004</v>
      </c>
      <c r="I1428" s="253" t="str">
        <f>작성용!F1425</f>
        <v>B02</v>
      </c>
      <c r="J1428" s="253">
        <f>작성용!G1425</f>
        <v>0</v>
      </c>
      <c r="K1428" s="253" t="str">
        <f>작성용!H1425</f>
        <v>-</v>
      </c>
      <c r="L1428" s="253" t="str">
        <f>작성용!N1425</f>
        <v>연말</v>
      </c>
      <c r="M1428" s="265" t="str">
        <f>작성용!U1425</f>
        <v>2024.09.30</v>
      </c>
      <c r="N1428" s="265">
        <f>작성용!V1425</f>
        <v>45643</v>
      </c>
      <c r="O1428" s="265">
        <f>작성용!W1425</f>
        <v>45708</v>
      </c>
      <c r="P1428" s="265" t="str">
        <f>작성용!X1425</f>
        <v>-</v>
      </c>
      <c r="Q1428" s="253" t="str">
        <f>작성용!AD1425</f>
        <v>대체평가3사업본부</v>
      </c>
      <c r="R1428" s="267">
        <f>작성용!AE1425</f>
        <v>0</v>
      </c>
      <c r="S1428" s="253" t="str">
        <f>작성용!AF1425</f>
        <v>대체평가3사업본부</v>
      </c>
      <c r="T1428" s="268" t="str">
        <f>작성용!AG1425</f>
        <v>김영규</v>
      </c>
      <c r="U1428" s="268" t="str">
        <f>작성용!AH1425</f>
        <v>김영규</v>
      </c>
      <c r="V1428" s="252">
        <f>작성용!AA1425</f>
        <v>202411</v>
      </c>
      <c r="W1428" s="253" t="str">
        <f>작성용!AC1425</f>
        <v>[T]기타보험기관[1본부]</v>
      </c>
      <c r="X1428" s="253" t="str">
        <f>작성용!O1425</f>
        <v>고민호파트장</v>
      </c>
      <c r="Y1428" s="253">
        <f>작성용!P1425</f>
        <v>0</v>
      </c>
      <c r="Z1428" s="253" t="str">
        <f>작성용!Q1425</f>
        <v>khmsy123@tp.or.kr;shinkd@tp.or.kr;a221136@tp.or.kr;hyuntak@tp.or.kr</v>
      </c>
      <c r="AA1428" s="252" t="str">
        <f>작성용!AJ1425</f>
        <v>-</v>
      </c>
      <c r="AB1428" s="252">
        <f>작성용!AB1425</f>
        <v>0</v>
      </c>
    </row>
    <row r="1429" spans="1:28" s="12" customFormat="1" ht="16.5" customHeight="1" x14ac:dyDescent="0.3">
      <c r="A1429" s="54">
        <f>작성용!AL1426</f>
        <v>1425</v>
      </c>
      <c r="B1429" s="264" t="str">
        <f>작성용!AI1426</f>
        <v>2차평가 : 2024-01-07</v>
      </c>
      <c r="C1429" s="252" t="str">
        <f>작성용!AK1426</f>
        <v>개별종목</v>
      </c>
      <c r="D1429" s="265">
        <f>작성용!T1426</f>
        <v>45601</v>
      </c>
      <c r="E1429" s="253" t="str">
        <f>작성용!B1426</f>
        <v>사립학교교직원연금공단(수익증권)</v>
      </c>
      <c r="F1429" s="253" t="str">
        <f>작성용!C1426</f>
        <v>재평가</v>
      </c>
      <c r="G1429" s="253" t="str">
        <f>작성용!D1426</f>
        <v>삼성SRA전문투자형사모부동산자투자신탁제35호</v>
      </c>
      <c r="H1429" s="266" t="str">
        <f>작성용!E1426</f>
        <v>KBP2018090005</v>
      </c>
      <c r="I1429" s="253" t="str">
        <f>작성용!F1426</f>
        <v>B02</v>
      </c>
      <c r="J1429" s="253">
        <f>작성용!G1426</f>
        <v>0</v>
      </c>
      <c r="K1429" s="253" t="str">
        <f>작성용!H1426</f>
        <v>-</v>
      </c>
      <c r="L1429" s="253" t="str">
        <f>작성용!N1426</f>
        <v>연말</v>
      </c>
      <c r="M1429" s="265" t="str">
        <f>작성용!U1426</f>
        <v>2024.09.30</v>
      </c>
      <c r="N1429" s="265">
        <f>작성용!V1426</f>
        <v>45643</v>
      </c>
      <c r="O1429" s="265">
        <f>작성용!W1426</f>
        <v>45708</v>
      </c>
      <c r="P1429" s="265" t="str">
        <f>작성용!X1426</f>
        <v>-</v>
      </c>
      <c r="Q1429" s="253" t="str">
        <f>작성용!AD1426</f>
        <v>대체평가3사업본부</v>
      </c>
      <c r="R1429" s="267">
        <f>작성용!AE1426</f>
        <v>0</v>
      </c>
      <c r="S1429" s="253" t="str">
        <f>작성용!AF1426</f>
        <v>대체평가3사업본부</v>
      </c>
      <c r="T1429" s="268" t="str">
        <f>작성용!AG1426</f>
        <v>김영규</v>
      </c>
      <c r="U1429" s="268" t="str">
        <f>작성용!AH1426</f>
        <v>김영규</v>
      </c>
      <c r="V1429" s="252">
        <f>작성용!AA1426</f>
        <v>202411</v>
      </c>
      <c r="W1429" s="253" t="str">
        <f>작성용!AC1426</f>
        <v>[T]기타보험기관[1본부]</v>
      </c>
      <c r="X1429" s="253" t="str">
        <f>작성용!O1426</f>
        <v>고민호파트장</v>
      </c>
      <c r="Y1429" s="253">
        <f>작성용!P1426</f>
        <v>0</v>
      </c>
      <c r="Z1429" s="253" t="str">
        <f>작성용!Q1426</f>
        <v>khmsy123@tp.or.kr;shinkd@tp.or.kr;a221136@tp.or.kr;hyuntak@tp.or.kr</v>
      </c>
      <c r="AA1429" s="252" t="str">
        <f>작성용!AJ1426</f>
        <v>-</v>
      </c>
      <c r="AB1429" s="252">
        <f>작성용!AB1426</f>
        <v>0</v>
      </c>
    </row>
    <row r="1430" spans="1:28" s="12" customFormat="1" ht="16.5" customHeight="1" x14ac:dyDescent="0.3">
      <c r="A1430" s="54">
        <f>작성용!AL1427</f>
        <v>1426</v>
      </c>
      <c r="B1430" s="264" t="str">
        <f>작성용!AI1427</f>
        <v>2차평가 : 2024-01-07</v>
      </c>
      <c r="C1430" s="252" t="str">
        <f>작성용!AK1427</f>
        <v>개별종목</v>
      </c>
      <c r="D1430" s="265">
        <f>작성용!T1427</f>
        <v>45601</v>
      </c>
      <c r="E1430" s="253" t="str">
        <f>작성용!B1427</f>
        <v>사립학교교직원연금공단(수익증권)</v>
      </c>
      <c r="F1430" s="253" t="str">
        <f>작성용!C1427</f>
        <v>재평가</v>
      </c>
      <c r="G1430" s="253" t="str">
        <f>작성용!D1427</f>
        <v>KIAMCO진천우드펠릿사모특별자산투자신탁</v>
      </c>
      <c r="H1430" s="266" t="str">
        <f>작성용!E1427</f>
        <v>KBP2018030123</v>
      </c>
      <c r="I1430" s="253" t="str">
        <f>작성용!F1427</f>
        <v>B02</v>
      </c>
      <c r="J1430" s="253">
        <f>작성용!G1427</f>
        <v>0</v>
      </c>
      <c r="K1430" s="253" t="str">
        <f>작성용!H1427</f>
        <v>-</v>
      </c>
      <c r="L1430" s="253" t="str">
        <f>작성용!N1427</f>
        <v>연말</v>
      </c>
      <c r="M1430" s="265" t="str">
        <f>작성용!U1427</f>
        <v>2024.09.30</v>
      </c>
      <c r="N1430" s="265">
        <f>작성용!V1427</f>
        <v>45643</v>
      </c>
      <c r="O1430" s="265">
        <f>작성용!W1427</f>
        <v>45708</v>
      </c>
      <c r="P1430" s="265" t="str">
        <f>작성용!X1427</f>
        <v>-</v>
      </c>
      <c r="Q1430" s="253" t="str">
        <f>작성용!AD1427</f>
        <v>대체평가3사업본부</v>
      </c>
      <c r="R1430" s="267">
        <f>작성용!AE1427</f>
        <v>0</v>
      </c>
      <c r="S1430" s="253" t="str">
        <f>작성용!AF1427</f>
        <v>대체평가3사업본부</v>
      </c>
      <c r="T1430" s="268" t="str">
        <f>작성용!AG1427</f>
        <v>김영규</v>
      </c>
      <c r="U1430" s="268" t="str">
        <f>작성용!AH1427</f>
        <v>김영규</v>
      </c>
      <c r="V1430" s="252">
        <f>작성용!AA1427</f>
        <v>202411</v>
      </c>
      <c r="W1430" s="253" t="str">
        <f>작성용!AC1427</f>
        <v>[T]기타보험기관[1본부]</v>
      </c>
      <c r="X1430" s="253" t="str">
        <f>작성용!O1427</f>
        <v>고민호파트장</v>
      </c>
      <c r="Y1430" s="253">
        <f>작성용!P1427</f>
        <v>0</v>
      </c>
      <c r="Z1430" s="253" t="str">
        <f>작성용!Q1427</f>
        <v>khmsy123@tp.or.kr;shinkd@tp.or.kr;a221136@tp.or.kr;hyuntak@tp.or.kr</v>
      </c>
      <c r="AA1430" s="252" t="str">
        <f>작성용!AJ1427</f>
        <v>-</v>
      </c>
      <c r="AB1430" s="252">
        <f>작성용!AB1427</f>
        <v>0</v>
      </c>
    </row>
    <row r="1431" spans="1:28" s="12" customFormat="1" ht="16.5" customHeight="1" x14ac:dyDescent="0.3">
      <c r="A1431" s="54">
        <f>작성용!AL1428</f>
        <v>1427</v>
      </c>
      <c r="B1431" s="264" t="str">
        <f>작성용!AI1428</f>
        <v>2차평가 : 2024-01-07</v>
      </c>
      <c r="C1431" s="252" t="str">
        <f>작성용!AK1428</f>
        <v>개별종목</v>
      </c>
      <c r="D1431" s="265">
        <f>작성용!T1428</f>
        <v>45601</v>
      </c>
      <c r="E1431" s="253" t="str">
        <f>작성용!B1428</f>
        <v>사립학교교직원연금공단(수익증권)</v>
      </c>
      <c r="F1431" s="253" t="str">
        <f>작성용!C1428</f>
        <v>재평가</v>
      </c>
      <c r="G1431" s="253" t="str">
        <f>작성용!D1428</f>
        <v>삼성SRA전문투자형부동산자투자신탁제29호</v>
      </c>
      <c r="H1431" s="266" t="str">
        <f>작성용!E1428</f>
        <v>KBP2020110018</v>
      </c>
      <c r="I1431" s="253" t="str">
        <f>작성용!F1428</f>
        <v>B02</v>
      </c>
      <c r="J1431" s="253">
        <f>작성용!G1428</f>
        <v>0</v>
      </c>
      <c r="K1431" s="253" t="str">
        <f>작성용!H1428</f>
        <v>-</v>
      </c>
      <c r="L1431" s="253" t="str">
        <f>작성용!N1428</f>
        <v>연말</v>
      </c>
      <c r="M1431" s="265" t="str">
        <f>작성용!U1428</f>
        <v>2024.09.30</v>
      </c>
      <c r="N1431" s="265">
        <f>작성용!V1428</f>
        <v>45643</v>
      </c>
      <c r="O1431" s="265">
        <f>작성용!W1428</f>
        <v>45708</v>
      </c>
      <c r="P1431" s="265" t="str">
        <f>작성용!X1428</f>
        <v>-</v>
      </c>
      <c r="Q1431" s="253" t="str">
        <f>작성용!AD1428</f>
        <v>대체평가3사업본부</v>
      </c>
      <c r="R1431" s="267">
        <f>작성용!AE1428</f>
        <v>0</v>
      </c>
      <c r="S1431" s="253" t="str">
        <f>작성용!AF1428</f>
        <v>대체평가3사업본부</v>
      </c>
      <c r="T1431" s="268" t="str">
        <f>작성용!AG1428</f>
        <v>김영규</v>
      </c>
      <c r="U1431" s="268" t="str">
        <f>작성용!AH1428</f>
        <v>김영규</v>
      </c>
      <c r="V1431" s="252">
        <f>작성용!AA1428</f>
        <v>202411</v>
      </c>
      <c r="W1431" s="253" t="str">
        <f>작성용!AC1428</f>
        <v>[T]기타보험기관[1본부]</v>
      </c>
      <c r="X1431" s="253" t="str">
        <f>작성용!O1428</f>
        <v>고민호파트장</v>
      </c>
      <c r="Y1431" s="253">
        <f>작성용!P1428</f>
        <v>0</v>
      </c>
      <c r="Z1431" s="253" t="str">
        <f>작성용!Q1428</f>
        <v>khmsy123@tp.or.kr;shinkd@tp.or.kr;a221136@tp.or.kr;hyuntak@tp.or.kr</v>
      </c>
      <c r="AA1431" s="252" t="str">
        <f>작성용!AJ1428</f>
        <v>-</v>
      </c>
      <c r="AB1431" s="252">
        <f>작성용!AB1428</f>
        <v>0</v>
      </c>
    </row>
    <row r="1432" spans="1:28" s="12" customFormat="1" ht="16.5" customHeight="1" x14ac:dyDescent="0.3">
      <c r="A1432" s="54">
        <f>작성용!AL1429</f>
        <v>1428</v>
      </c>
      <c r="B1432" s="264" t="str">
        <f>작성용!AI1429</f>
        <v>2차평가 : 2024-01-07</v>
      </c>
      <c r="C1432" s="252" t="str">
        <f>작성용!AK1429</f>
        <v>개별종목</v>
      </c>
      <c r="D1432" s="265">
        <f>작성용!T1429</f>
        <v>45601</v>
      </c>
      <c r="E1432" s="253" t="str">
        <f>작성용!B1429</f>
        <v>사립학교교직원연금공단(수익증권)</v>
      </c>
      <c r="F1432" s="253" t="str">
        <f>작성용!C1429</f>
        <v>재평가</v>
      </c>
      <c r="G1432" s="253" t="str">
        <f>작성용!D1429</f>
        <v>동부사모부동산투자신탁제16호</v>
      </c>
      <c r="H1432" s="266" t="str">
        <f>작성용!E1429</f>
        <v>KBP2016120005</v>
      </c>
      <c r="I1432" s="253" t="str">
        <f>작성용!F1429</f>
        <v>B02</v>
      </c>
      <c r="J1432" s="253">
        <f>작성용!G1429</f>
        <v>0</v>
      </c>
      <c r="K1432" s="253" t="str">
        <f>작성용!H1429</f>
        <v>-</v>
      </c>
      <c r="L1432" s="253" t="str">
        <f>작성용!N1429</f>
        <v>연말</v>
      </c>
      <c r="M1432" s="265" t="str">
        <f>작성용!U1429</f>
        <v>2024.09.30</v>
      </c>
      <c r="N1432" s="265">
        <f>작성용!V1429</f>
        <v>45643</v>
      </c>
      <c r="O1432" s="265">
        <f>작성용!W1429</f>
        <v>45708</v>
      </c>
      <c r="P1432" s="265" t="str">
        <f>작성용!X1429</f>
        <v>-</v>
      </c>
      <c r="Q1432" s="253" t="str">
        <f>작성용!AD1429</f>
        <v>대체평가3사업본부</v>
      </c>
      <c r="R1432" s="267">
        <f>작성용!AE1429</f>
        <v>0</v>
      </c>
      <c r="S1432" s="253" t="str">
        <f>작성용!AF1429</f>
        <v>대체평가3사업본부</v>
      </c>
      <c r="T1432" s="268" t="str">
        <f>작성용!AG1429</f>
        <v>김영규</v>
      </c>
      <c r="U1432" s="268" t="str">
        <f>작성용!AH1429</f>
        <v>김영규</v>
      </c>
      <c r="V1432" s="252">
        <f>작성용!AA1429</f>
        <v>202411</v>
      </c>
      <c r="W1432" s="253" t="str">
        <f>작성용!AC1429</f>
        <v>[T]기타보험기관[1본부]</v>
      </c>
      <c r="X1432" s="253" t="str">
        <f>작성용!O1429</f>
        <v>고민호파트장</v>
      </c>
      <c r="Y1432" s="253">
        <f>작성용!P1429</f>
        <v>0</v>
      </c>
      <c r="Z1432" s="253" t="str">
        <f>작성용!Q1429</f>
        <v>khmsy123@tp.or.kr;shinkd@tp.or.kr;a221136@tp.or.kr;hyuntak@tp.or.kr</v>
      </c>
      <c r="AA1432" s="252" t="str">
        <f>작성용!AJ1429</f>
        <v>-</v>
      </c>
      <c r="AB1432" s="252">
        <f>작성용!AB1429</f>
        <v>0</v>
      </c>
    </row>
    <row r="1433" spans="1:28" s="12" customFormat="1" ht="16.5" customHeight="1" x14ac:dyDescent="0.3">
      <c r="A1433" s="54">
        <f>작성용!AL1430</f>
        <v>1429</v>
      </c>
      <c r="B1433" s="264" t="str">
        <f>작성용!AI1430</f>
        <v>2차평가 : 2024-01-07</v>
      </c>
      <c r="C1433" s="252" t="str">
        <f>작성용!AK1430</f>
        <v>개별종목</v>
      </c>
      <c r="D1433" s="265">
        <f>작성용!T1430</f>
        <v>45601</v>
      </c>
      <c r="E1433" s="253" t="str">
        <f>작성용!B1430</f>
        <v>사립학교교직원연금공단(수익증권)</v>
      </c>
      <c r="F1433" s="253" t="str">
        <f>작성용!C1430</f>
        <v>재평가</v>
      </c>
      <c r="G1433" s="253" t="str">
        <f>작성용!D1430</f>
        <v>한화마스터리스RETAIL사모부동산투자신탁1</v>
      </c>
      <c r="H1433" s="266" t="str">
        <f>작성용!E1430</f>
        <v>KBP2016120010</v>
      </c>
      <c r="I1433" s="253" t="str">
        <f>작성용!F1430</f>
        <v>B02</v>
      </c>
      <c r="J1433" s="253">
        <f>작성용!G1430</f>
        <v>0</v>
      </c>
      <c r="K1433" s="253" t="str">
        <f>작성용!H1430</f>
        <v>-</v>
      </c>
      <c r="L1433" s="253" t="str">
        <f>작성용!N1430</f>
        <v>연말</v>
      </c>
      <c r="M1433" s="265" t="str">
        <f>작성용!U1430</f>
        <v>2024.09.30</v>
      </c>
      <c r="N1433" s="265">
        <f>작성용!V1430</f>
        <v>45643</v>
      </c>
      <c r="O1433" s="265">
        <f>작성용!W1430</f>
        <v>45708</v>
      </c>
      <c r="P1433" s="265" t="str">
        <f>작성용!X1430</f>
        <v>-</v>
      </c>
      <c r="Q1433" s="253" t="str">
        <f>작성용!AD1430</f>
        <v>대체평가3사업본부</v>
      </c>
      <c r="R1433" s="267">
        <f>작성용!AE1430</f>
        <v>0</v>
      </c>
      <c r="S1433" s="253" t="str">
        <f>작성용!AF1430</f>
        <v>대체평가3사업본부</v>
      </c>
      <c r="T1433" s="268" t="str">
        <f>작성용!AG1430</f>
        <v>김영규</v>
      </c>
      <c r="U1433" s="268" t="str">
        <f>작성용!AH1430</f>
        <v>김영규</v>
      </c>
      <c r="V1433" s="252">
        <f>작성용!AA1430</f>
        <v>202411</v>
      </c>
      <c r="W1433" s="253" t="str">
        <f>작성용!AC1430</f>
        <v>[T]기타보험기관[1본부]</v>
      </c>
      <c r="X1433" s="253" t="str">
        <f>작성용!O1430</f>
        <v>고민호파트장</v>
      </c>
      <c r="Y1433" s="253">
        <f>작성용!P1430</f>
        <v>0</v>
      </c>
      <c r="Z1433" s="253" t="str">
        <f>작성용!Q1430</f>
        <v>khmsy123@tp.or.kr;shinkd@tp.or.kr;a221136@tp.or.kr;hyuntak@tp.or.kr</v>
      </c>
      <c r="AA1433" s="252" t="str">
        <f>작성용!AJ1430</f>
        <v>-</v>
      </c>
      <c r="AB1433" s="252">
        <f>작성용!AB1430</f>
        <v>0</v>
      </c>
    </row>
    <row r="1434" spans="1:28" s="12" customFormat="1" ht="16.5" customHeight="1" x14ac:dyDescent="0.3">
      <c r="A1434" s="54">
        <f>작성용!AL1431</f>
        <v>1430</v>
      </c>
      <c r="B1434" s="264" t="str">
        <f>작성용!AI1431</f>
        <v>2차평가 : 2024-01-07</v>
      </c>
      <c r="C1434" s="252" t="str">
        <f>작성용!AK1431</f>
        <v>개별종목</v>
      </c>
      <c r="D1434" s="265">
        <f>작성용!T1431</f>
        <v>45601</v>
      </c>
      <c r="E1434" s="253" t="str">
        <f>작성용!B1431</f>
        <v>사립학교교직원연금공단(수익증권)</v>
      </c>
      <c r="F1434" s="253" t="str">
        <f>작성용!C1431</f>
        <v>재평가</v>
      </c>
      <c r="G1434" s="253" t="str">
        <f>작성용!D1431</f>
        <v>KIAMCO휴게소투자사모특별자산투자신탁</v>
      </c>
      <c r="H1434" s="266" t="str">
        <f>작성용!E1431</f>
        <v>KBP2020110034</v>
      </c>
      <c r="I1434" s="253" t="str">
        <f>작성용!F1431</f>
        <v>B02</v>
      </c>
      <c r="J1434" s="253">
        <f>작성용!G1431</f>
        <v>0</v>
      </c>
      <c r="K1434" s="253" t="str">
        <f>작성용!H1431</f>
        <v>-</v>
      </c>
      <c r="L1434" s="253" t="str">
        <f>작성용!N1431</f>
        <v>연말</v>
      </c>
      <c r="M1434" s="265" t="str">
        <f>작성용!U1431</f>
        <v>2024.09.30</v>
      </c>
      <c r="N1434" s="265">
        <f>작성용!V1431</f>
        <v>45643</v>
      </c>
      <c r="O1434" s="265">
        <f>작성용!W1431</f>
        <v>45708</v>
      </c>
      <c r="P1434" s="265" t="str">
        <f>작성용!X1431</f>
        <v>-</v>
      </c>
      <c r="Q1434" s="253" t="str">
        <f>작성용!AD1431</f>
        <v>대체평가3사업본부</v>
      </c>
      <c r="R1434" s="267">
        <f>작성용!AE1431</f>
        <v>0</v>
      </c>
      <c r="S1434" s="253" t="str">
        <f>작성용!AF1431</f>
        <v>대체평가3사업본부</v>
      </c>
      <c r="T1434" s="268" t="str">
        <f>작성용!AG1431</f>
        <v>김영규</v>
      </c>
      <c r="U1434" s="268" t="str">
        <f>작성용!AH1431</f>
        <v>김영규</v>
      </c>
      <c r="V1434" s="252">
        <f>작성용!AA1431</f>
        <v>202411</v>
      </c>
      <c r="W1434" s="253" t="str">
        <f>작성용!AC1431</f>
        <v>[T]기타보험기관[1본부]</v>
      </c>
      <c r="X1434" s="253" t="str">
        <f>작성용!O1431</f>
        <v>고민호파트장</v>
      </c>
      <c r="Y1434" s="253">
        <f>작성용!P1431</f>
        <v>0</v>
      </c>
      <c r="Z1434" s="253" t="str">
        <f>작성용!Q1431</f>
        <v>khmsy123@tp.or.kr;shinkd@tp.or.kr;a221136@tp.or.kr;hyuntak@tp.or.kr</v>
      </c>
      <c r="AA1434" s="252" t="str">
        <f>작성용!AJ1431</f>
        <v>-</v>
      </c>
      <c r="AB1434" s="252">
        <f>작성용!AB1431</f>
        <v>0</v>
      </c>
    </row>
    <row r="1435" spans="1:28" s="12" customFormat="1" ht="16.5" customHeight="1" x14ac:dyDescent="0.3">
      <c r="A1435" s="54">
        <f>작성용!AL1432</f>
        <v>1431</v>
      </c>
      <c r="B1435" s="264" t="str">
        <f>작성용!AI1432</f>
        <v>2차평가 : 2024-01-07</v>
      </c>
      <c r="C1435" s="252" t="str">
        <f>작성용!AK1432</f>
        <v>개별종목</v>
      </c>
      <c r="D1435" s="265">
        <f>작성용!T1432</f>
        <v>45601</v>
      </c>
      <c r="E1435" s="253" t="str">
        <f>작성용!B1432</f>
        <v>사립학교교직원연금공단(수익증권)</v>
      </c>
      <c r="F1435" s="253" t="str">
        <f>작성용!C1432</f>
        <v>재평가</v>
      </c>
      <c r="G1435" s="253" t="str">
        <f>작성용!D1432</f>
        <v>한국인프라이호투융자회사</v>
      </c>
      <c r="H1435" s="266">
        <f>작성용!E1432</f>
        <v>1101113232321</v>
      </c>
      <c r="I1435" s="253" t="str">
        <f>작성용!F1432</f>
        <v>B01</v>
      </c>
      <c r="J1435" s="253">
        <f>작성용!G1432</f>
        <v>0</v>
      </c>
      <c r="K1435" s="253" t="str">
        <f>작성용!H1432</f>
        <v>-</v>
      </c>
      <c r="L1435" s="253" t="str">
        <f>작성용!N1432</f>
        <v>연말</v>
      </c>
      <c r="M1435" s="265" t="str">
        <f>작성용!U1432</f>
        <v>2024.09.30</v>
      </c>
      <c r="N1435" s="265">
        <f>작성용!V1432</f>
        <v>45643</v>
      </c>
      <c r="O1435" s="265">
        <f>작성용!W1432</f>
        <v>45708</v>
      </c>
      <c r="P1435" s="265" t="str">
        <f>작성용!X1432</f>
        <v>-</v>
      </c>
      <c r="Q1435" s="253" t="str">
        <f>작성용!AD1432</f>
        <v>대체평가3사업본부</v>
      </c>
      <c r="R1435" s="267">
        <f>작성용!AE1432</f>
        <v>0</v>
      </c>
      <c r="S1435" s="253" t="str">
        <f>작성용!AF1432</f>
        <v>대체평가3사업본부</v>
      </c>
      <c r="T1435" s="268" t="str">
        <f>작성용!AG1432</f>
        <v>김영규</v>
      </c>
      <c r="U1435" s="268" t="str">
        <f>작성용!AH1432</f>
        <v>김영규</v>
      </c>
      <c r="V1435" s="252">
        <f>작성용!AA1432</f>
        <v>202411</v>
      </c>
      <c r="W1435" s="253" t="str">
        <f>작성용!AC1432</f>
        <v>[T]기타보험기관[1본부]</v>
      </c>
      <c r="X1435" s="253" t="str">
        <f>작성용!O1432</f>
        <v>고민호파트장</v>
      </c>
      <c r="Y1435" s="253">
        <f>작성용!P1432</f>
        <v>0</v>
      </c>
      <c r="Z1435" s="253" t="str">
        <f>작성용!Q1432</f>
        <v>khmsy123@tp.or.kr;shinkd@tp.or.kr;a221136@tp.or.kr;hyuntak@tp.or.kr</v>
      </c>
      <c r="AA1435" s="252" t="str">
        <f>작성용!AJ1432</f>
        <v>-</v>
      </c>
      <c r="AB1435" s="252">
        <f>작성용!AB1432</f>
        <v>0</v>
      </c>
    </row>
    <row r="1436" spans="1:28" s="12" customFormat="1" ht="16.5" customHeight="1" x14ac:dyDescent="0.3">
      <c r="A1436" s="54">
        <f>작성용!AL1433</f>
        <v>1432</v>
      </c>
      <c r="B1436" s="264" t="str">
        <f>작성용!AI1433</f>
        <v>2차평가 : 2024-01-07</v>
      </c>
      <c r="C1436" s="252" t="str">
        <f>작성용!AK1433</f>
        <v>개별종목</v>
      </c>
      <c r="D1436" s="265">
        <f>작성용!T1433</f>
        <v>45601</v>
      </c>
      <c r="E1436" s="253" t="str">
        <f>작성용!B1433</f>
        <v>사립학교교직원연금공단</v>
      </c>
      <c r="F1436" s="253" t="str">
        <f>작성용!C1433</f>
        <v>재평가</v>
      </c>
      <c r="G1436" s="253" t="str">
        <f>작성용!D1433</f>
        <v>Oaktree Opportunities Fund Xb</v>
      </c>
      <c r="H1436" s="266" t="str">
        <f>작성용!E1433</f>
        <v>KBP2020110012</v>
      </c>
      <c r="I1436" s="253" t="str">
        <f>작성용!F1433</f>
        <v>B01</v>
      </c>
      <c r="J1436" s="253">
        <f>작성용!G1433</f>
        <v>0</v>
      </c>
      <c r="K1436" s="253" t="str">
        <f>작성용!H1433</f>
        <v>-</v>
      </c>
      <c r="L1436" s="253" t="str">
        <f>작성용!N1433</f>
        <v>연말</v>
      </c>
      <c r="M1436" s="265" t="str">
        <f>작성용!U1433</f>
        <v>2024.09.30</v>
      </c>
      <c r="N1436" s="265">
        <f>작성용!V1433</f>
        <v>45643</v>
      </c>
      <c r="O1436" s="265">
        <f>작성용!W1433</f>
        <v>45708</v>
      </c>
      <c r="P1436" s="265" t="str">
        <f>작성용!X1433</f>
        <v>-</v>
      </c>
      <c r="Q1436" s="253" t="str">
        <f>작성용!AD1433</f>
        <v>대체평가3사업본부</v>
      </c>
      <c r="R1436" s="267">
        <f>작성용!AE1433</f>
        <v>0</v>
      </c>
      <c r="S1436" s="253" t="str">
        <f>작성용!AF1433</f>
        <v>대체평가3사업본부</v>
      </c>
      <c r="T1436" s="268" t="str">
        <f>작성용!AG1433</f>
        <v>김영규</v>
      </c>
      <c r="U1436" s="268" t="str">
        <f>작성용!AH1433</f>
        <v>김영규</v>
      </c>
      <c r="V1436" s="252">
        <f>작성용!AA1433</f>
        <v>202411</v>
      </c>
      <c r="W1436" s="253" t="str">
        <f>작성용!AC1433</f>
        <v>[T]기타보험기관[1본부]</v>
      </c>
      <c r="X1436" s="253" t="str">
        <f>작성용!O1433</f>
        <v>고민호파트장</v>
      </c>
      <c r="Y1436" s="253">
        <f>작성용!P1433</f>
        <v>0</v>
      </c>
      <c r="Z1436" s="253" t="str">
        <f>작성용!Q1433</f>
        <v>khmsy123@tp.or.kr;shinkd@tp.or.kr;a221136@tp.or.kr;hyuntak@tp.or.kr</v>
      </c>
      <c r="AA1436" s="252" t="str">
        <f>작성용!AJ1433</f>
        <v>-</v>
      </c>
      <c r="AB1436" s="252">
        <f>작성용!AB1433</f>
        <v>0</v>
      </c>
    </row>
    <row r="1437" spans="1:28" s="12" customFormat="1" ht="16.5" customHeight="1" x14ac:dyDescent="0.3">
      <c r="A1437" s="54">
        <f>작성용!AL1434</f>
        <v>1433</v>
      </c>
      <c r="B1437" s="264" t="str">
        <f>작성용!AI1434</f>
        <v>2차평가 : 2024-01-07</v>
      </c>
      <c r="C1437" s="252" t="str">
        <f>작성용!AK1434</f>
        <v>개별종목</v>
      </c>
      <c r="D1437" s="265">
        <f>작성용!T1434</f>
        <v>45601</v>
      </c>
      <c r="E1437" s="253" t="str">
        <f>작성용!B1434</f>
        <v>사립학교교직원연금공단(수익증권)</v>
      </c>
      <c r="F1437" s="253" t="str">
        <f>작성용!C1434</f>
        <v>재평가</v>
      </c>
      <c r="G1437" s="253" t="str">
        <f>작성용!D1434</f>
        <v>씨티은행특금(파트너스그룹)</v>
      </c>
      <c r="H1437" s="266" t="str">
        <f>작성용!E1434</f>
        <v>KBP2016120012</v>
      </c>
      <c r="I1437" s="253" t="str">
        <f>작성용!F1434</f>
        <v>B02</v>
      </c>
      <c r="J1437" s="253">
        <f>작성용!G1434</f>
        <v>0</v>
      </c>
      <c r="K1437" s="253" t="str">
        <f>작성용!H1434</f>
        <v>-</v>
      </c>
      <c r="L1437" s="253" t="str">
        <f>작성용!N1434</f>
        <v>연말</v>
      </c>
      <c r="M1437" s="265" t="str">
        <f>작성용!U1434</f>
        <v>2024.09.30</v>
      </c>
      <c r="N1437" s="265">
        <f>작성용!V1434</f>
        <v>45643</v>
      </c>
      <c r="O1437" s="265">
        <f>작성용!W1434</f>
        <v>45708</v>
      </c>
      <c r="P1437" s="265" t="str">
        <f>작성용!X1434</f>
        <v>-</v>
      </c>
      <c r="Q1437" s="253" t="str">
        <f>작성용!AD1434</f>
        <v>대체평가3사업본부</v>
      </c>
      <c r="R1437" s="267">
        <f>작성용!AE1434</f>
        <v>0</v>
      </c>
      <c r="S1437" s="253" t="str">
        <f>작성용!AF1434</f>
        <v>대체평가3사업본부</v>
      </c>
      <c r="T1437" s="268" t="str">
        <f>작성용!AG1434</f>
        <v>김영규</v>
      </c>
      <c r="U1437" s="268" t="str">
        <f>작성용!AH1434</f>
        <v>김영규</v>
      </c>
      <c r="V1437" s="252">
        <f>작성용!AA1434</f>
        <v>202411</v>
      </c>
      <c r="W1437" s="253" t="str">
        <f>작성용!AC1434</f>
        <v>[T]기타보험기관[1본부]</v>
      </c>
      <c r="X1437" s="253" t="str">
        <f>작성용!O1434</f>
        <v>고민호파트장</v>
      </c>
      <c r="Y1437" s="253">
        <f>작성용!P1434</f>
        <v>0</v>
      </c>
      <c r="Z1437" s="253" t="str">
        <f>작성용!Q1434</f>
        <v>khmsy123@tp.or.kr;shinkd@tp.or.kr;a221136@tp.or.kr;hyuntak@tp.or.kr</v>
      </c>
      <c r="AA1437" s="252" t="str">
        <f>작성용!AJ1434</f>
        <v>-</v>
      </c>
      <c r="AB1437" s="252">
        <f>작성용!AB1434</f>
        <v>0</v>
      </c>
    </row>
    <row r="1438" spans="1:28" s="12" customFormat="1" ht="16.5" customHeight="1" x14ac:dyDescent="0.3">
      <c r="A1438" s="54">
        <f>작성용!AL1435</f>
        <v>1434</v>
      </c>
      <c r="B1438" s="264" t="str">
        <f>작성용!AI1435</f>
        <v>2차평가 : 2024-01-07</v>
      </c>
      <c r="C1438" s="252" t="str">
        <f>작성용!AK1435</f>
        <v>개별종목</v>
      </c>
      <c r="D1438" s="265">
        <f>작성용!T1435</f>
        <v>45601</v>
      </c>
      <c r="E1438" s="253" t="str">
        <f>작성용!B1435</f>
        <v>사립학교교직원연금공단</v>
      </c>
      <c r="F1438" s="253" t="str">
        <f>작성용!C1435</f>
        <v>신규</v>
      </c>
      <c r="G1438" s="253" t="str">
        <f>작성용!D1435</f>
        <v>이지스케이포커스일반사모부동산신탁</v>
      </c>
      <c r="H1438" s="266" t="str">
        <f>작성용!E1435</f>
        <v>KBP2024110027</v>
      </c>
      <c r="I1438" s="253" t="str">
        <f>작성용!F1435</f>
        <v>B02</v>
      </c>
      <c r="J1438" s="253">
        <f>작성용!G1435</f>
        <v>0</v>
      </c>
      <c r="K1438" s="253" t="str">
        <f>작성용!H1435</f>
        <v>-</v>
      </c>
      <c r="L1438" s="253" t="str">
        <f>작성용!N1435</f>
        <v>연말</v>
      </c>
      <c r="M1438" s="265" t="str">
        <f>작성용!U1435</f>
        <v>2024.09.30</v>
      </c>
      <c r="N1438" s="265">
        <f>작성용!V1435</f>
        <v>45643</v>
      </c>
      <c r="O1438" s="265">
        <f>작성용!W1435</f>
        <v>45708</v>
      </c>
      <c r="P1438" s="265" t="str">
        <f>작성용!X1435</f>
        <v>-</v>
      </c>
      <c r="Q1438" s="253" t="str">
        <f>작성용!AD1435</f>
        <v>대체평가3사업본부</v>
      </c>
      <c r="R1438" s="267">
        <f>작성용!AE1435</f>
        <v>0</v>
      </c>
      <c r="S1438" s="253" t="str">
        <f>작성용!AF1435</f>
        <v>대체평가3사업본부</v>
      </c>
      <c r="T1438" s="268" t="str">
        <f>작성용!AG1435</f>
        <v>김영규</v>
      </c>
      <c r="U1438" s="268" t="str">
        <f>작성용!AH1435</f>
        <v>김영규</v>
      </c>
      <c r="V1438" s="252">
        <f>작성용!AA1435</f>
        <v>202411</v>
      </c>
      <c r="W1438" s="253" t="str">
        <f>작성용!AC1435</f>
        <v>[T]기타보험기관[1본부]</v>
      </c>
      <c r="X1438" s="253" t="str">
        <f>작성용!O1435</f>
        <v>고민호파트장</v>
      </c>
      <c r="Y1438" s="253">
        <f>작성용!P1435</f>
        <v>0</v>
      </c>
      <c r="Z1438" s="253" t="str">
        <f>작성용!Q1435</f>
        <v>khmsy123@tp.or.kr;shinkd@tp.or.kr;a221136@tp.or.kr;hyuntak@tp.or.kr</v>
      </c>
      <c r="AA1438" s="252" t="str">
        <f>작성용!AJ1435</f>
        <v>-</v>
      </c>
      <c r="AB1438" s="252">
        <f>작성용!AB1435</f>
        <v>0</v>
      </c>
    </row>
    <row r="1439" spans="1:28" s="12" customFormat="1" ht="16.5" customHeight="1" x14ac:dyDescent="0.3">
      <c r="A1439" s="54">
        <f>작성용!AL1436</f>
        <v>1435</v>
      </c>
      <c r="B1439" s="264" t="str">
        <f>작성용!AI1436</f>
        <v>2차평가 : 2024-01-07</v>
      </c>
      <c r="C1439" s="252" t="str">
        <f>작성용!AK1436</f>
        <v>개별종목</v>
      </c>
      <c r="D1439" s="265">
        <f>작성용!T1436</f>
        <v>45601</v>
      </c>
      <c r="E1439" s="253" t="str">
        <f>작성용!B1436</f>
        <v>사립학교교직원연금공단</v>
      </c>
      <c r="F1439" s="253" t="str">
        <f>작성용!C1436</f>
        <v>재평가</v>
      </c>
      <c r="G1439" s="253" t="str">
        <f>작성용!D1436</f>
        <v>아주좋은벤처펀드2.0</v>
      </c>
      <c r="H1439" s="266" t="str">
        <f>작성용!E1436</f>
        <v>KBP2021120190</v>
      </c>
      <c r="I1439" s="253" t="str">
        <f>작성용!F1436</f>
        <v>B01</v>
      </c>
      <c r="J1439" s="253">
        <f>작성용!G1436</f>
        <v>0</v>
      </c>
      <c r="K1439" s="253" t="str">
        <f>작성용!H1436</f>
        <v>-</v>
      </c>
      <c r="L1439" s="253" t="str">
        <f>작성용!N1436</f>
        <v>연말</v>
      </c>
      <c r="M1439" s="265" t="str">
        <f>작성용!U1436</f>
        <v>2024.09.30</v>
      </c>
      <c r="N1439" s="265">
        <f>작성용!V1436</f>
        <v>45643</v>
      </c>
      <c r="O1439" s="265">
        <f>작성용!W1436</f>
        <v>45708</v>
      </c>
      <c r="P1439" s="265" t="str">
        <f>작성용!X1436</f>
        <v>-</v>
      </c>
      <c r="Q1439" s="253" t="str">
        <f>작성용!AD1436</f>
        <v>강성은</v>
      </c>
      <c r="R1439" s="267">
        <f>작성용!AE1436</f>
        <v>1</v>
      </c>
      <c r="S1439" s="253" t="str">
        <f>작성용!AF1436</f>
        <v>강성은</v>
      </c>
      <c r="T1439" s="268" t="str">
        <f>작성용!AG1436</f>
        <v>김영규</v>
      </c>
      <c r="U1439" s="268" t="str">
        <f>작성용!AH1436</f>
        <v>김영규</v>
      </c>
      <c r="V1439" s="252">
        <f>작성용!AA1436</f>
        <v>202411</v>
      </c>
      <c r="W1439" s="253" t="str">
        <f>작성용!AC1436</f>
        <v>[Z]공기업</v>
      </c>
      <c r="X1439" s="253" t="str">
        <f>작성용!O1436</f>
        <v>고민호파트장</v>
      </c>
      <c r="Y1439" s="253">
        <f>작성용!P1436</f>
        <v>0</v>
      </c>
      <c r="Z1439" s="253" t="str">
        <f>작성용!Q1436</f>
        <v>khmsy123@tp.or.kr;shinkd@tp.or.kr;a221136@tp.or.kr;hyuntak@tp.or.kr</v>
      </c>
      <c r="AA1439" s="252" t="str">
        <f>작성용!AJ1436</f>
        <v>-</v>
      </c>
      <c r="AB1439" s="252">
        <f>작성용!AB1436</f>
        <v>0</v>
      </c>
    </row>
    <row r="1440" spans="1:28" s="12" customFormat="1" ht="16.5" customHeight="1" x14ac:dyDescent="0.3">
      <c r="A1440" s="54">
        <f>작성용!AL1437</f>
        <v>1436</v>
      </c>
      <c r="B1440" s="264" t="str">
        <f>작성용!AI1437</f>
        <v>2차평가 : 2024-01-07</v>
      </c>
      <c r="C1440" s="252" t="str">
        <f>작성용!AK1437</f>
        <v>개별종목</v>
      </c>
      <c r="D1440" s="265">
        <f>작성용!T1437</f>
        <v>45601</v>
      </c>
      <c r="E1440" s="253" t="str">
        <f>작성용!B1437</f>
        <v>사립학교교직원연금공단</v>
      </c>
      <c r="F1440" s="253" t="str">
        <f>작성용!C1437</f>
        <v>재평가</v>
      </c>
      <c r="G1440" s="253" t="str">
        <f>작성용!D1437</f>
        <v>맥쿼리코리아오퍼튜니티즈사모투자제5호</v>
      </c>
      <c r="H1440" s="266">
        <f>작성용!E1437</f>
        <v>1101130025915</v>
      </c>
      <c r="I1440" s="253" t="str">
        <f>작성용!F1437</f>
        <v>B01</v>
      </c>
      <c r="J1440" s="253">
        <f>작성용!G1437</f>
        <v>0</v>
      </c>
      <c r="K1440" s="253" t="str">
        <f>작성용!H1437</f>
        <v>-</v>
      </c>
      <c r="L1440" s="253" t="str">
        <f>작성용!N1437</f>
        <v>연말</v>
      </c>
      <c r="M1440" s="265" t="str">
        <f>작성용!U1437</f>
        <v>2024.09.30</v>
      </c>
      <c r="N1440" s="265">
        <f>작성용!V1437</f>
        <v>45643</v>
      </c>
      <c r="O1440" s="265">
        <f>작성용!W1437</f>
        <v>45708</v>
      </c>
      <c r="P1440" s="265" t="str">
        <f>작성용!X1437</f>
        <v>-</v>
      </c>
      <c r="Q1440" s="253" t="str">
        <f>작성용!AD1437</f>
        <v>서동현</v>
      </c>
      <c r="R1440" s="267">
        <f>작성용!AE1437</f>
        <v>1</v>
      </c>
      <c r="S1440" s="253" t="str">
        <f>작성용!AF1437</f>
        <v>서동현</v>
      </c>
      <c r="T1440" s="268" t="str">
        <f>작성용!AG1437</f>
        <v>김영규</v>
      </c>
      <c r="U1440" s="268" t="str">
        <f>작성용!AH1437</f>
        <v>김영규</v>
      </c>
      <c r="V1440" s="252">
        <f>작성용!AA1437</f>
        <v>202411</v>
      </c>
      <c r="W1440" s="253" t="str">
        <f>작성용!AC1437</f>
        <v>[Z]공기업</v>
      </c>
      <c r="X1440" s="253" t="str">
        <f>작성용!O1437</f>
        <v>고민호파트장</v>
      </c>
      <c r="Y1440" s="253">
        <f>작성용!P1437</f>
        <v>0</v>
      </c>
      <c r="Z1440" s="253" t="str">
        <f>작성용!Q1437</f>
        <v>khmsy123@tp.or.kr;shinkd@tp.or.kr;a221136@tp.or.kr;hyuntak@tp.or.kr</v>
      </c>
      <c r="AA1440" s="252" t="str">
        <f>작성용!AJ1437</f>
        <v>-</v>
      </c>
      <c r="AB1440" s="252">
        <f>작성용!AB1437</f>
        <v>0</v>
      </c>
    </row>
    <row r="1441" spans="1:28" s="12" customFormat="1" ht="16.5" customHeight="1" x14ac:dyDescent="0.3">
      <c r="A1441" s="54">
        <f>작성용!AL1438</f>
        <v>1437</v>
      </c>
      <c r="B1441" s="264" t="str">
        <f>작성용!AI1438</f>
        <v>2차평가 : 2024-01-07</v>
      </c>
      <c r="C1441" s="252" t="str">
        <f>작성용!AK1438</f>
        <v>개별종목</v>
      </c>
      <c r="D1441" s="265">
        <f>작성용!T1438</f>
        <v>45601</v>
      </c>
      <c r="E1441" s="253" t="str">
        <f>작성용!B1438</f>
        <v>사립학교교직원연금공단</v>
      </c>
      <c r="F1441" s="253" t="str">
        <f>작성용!C1438</f>
        <v>재평가</v>
      </c>
      <c r="G1441" s="253" t="str">
        <f>작성용!D1438</f>
        <v>엠비케이파트너스오호의이사모투자</v>
      </c>
      <c r="H1441" s="266">
        <f>작성용!E1438</f>
        <v>1101130026351</v>
      </c>
      <c r="I1441" s="253" t="str">
        <f>작성용!F1438</f>
        <v>B01</v>
      </c>
      <c r="J1441" s="253">
        <f>작성용!G1438</f>
        <v>0</v>
      </c>
      <c r="K1441" s="253" t="str">
        <f>작성용!H1438</f>
        <v>-</v>
      </c>
      <c r="L1441" s="253" t="str">
        <f>작성용!N1438</f>
        <v>연말</v>
      </c>
      <c r="M1441" s="265" t="str">
        <f>작성용!U1438</f>
        <v>2024.09.30</v>
      </c>
      <c r="N1441" s="265">
        <f>작성용!V1438</f>
        <v>45643</v>
      </c>
      <c r="O1441" s="265">
        <f>작성용!W1438</f>
        <v>45708</v>
      </c>
      <c r="P1441" s="265" t="str">
        <f>작성용!X1438</f>
        <v>-</v>
      </c>
      <c r="Q1441" s="253" t="str">
        <f>작성용!AD1438</f>
        <v>윤광일</v>
      </c>
      <c r="R1441" s="267">
        <f>작성용!AE1438</f>
        <v>1</v>
      </c>
      <c r="S1441" s="253" t="str">
        <f>작성용!AF1438</f>
        <v>윤광일</v>
      </c>
      <c r="T1441" s="268" t="str">
        <f>작성용!AG1438</f>
        <v>김영규</v>
      </c>
      <c r="U1441" s="268" t="str">
        <f>작성용!AH1438</f>
        <v>김영규</v>
      </c>
      <c r="V1441" s="252">
        <f>작성용!AA1438</f>
        <v>202411</v>
      </c>
      <c r="W1441" s="253" t="str">
        <f>작성용!AC1438</f>
        <v>[Z]공기업</v>
      </c>
      <c r="X1441" s="253" t="str">
        <f>작성용!O1438</f>
        <v>고민호파트장</v>
      </c>
      <c r="Y1441" s="253">
        <f>작성용!P1438</f>
        <v>0</v>
      </c>
      <c r="Z1441" s="253" t="str">
        <f>작성용!Q1438</f>
        <v>khmsy123@tp.or.kr;shinkd@tp.or.kr;a221136@tp.or.kr;hyuntak@tp.or.kr</v>
      </c>
      <c r="AA1441" s="252" t="str">
        <f>작성용!AJ1438</f>
        <v>-</v>
      </c>
      <c r="AB1441" s="252">
        <f>작성용!AB1438</f>
        <v>0</v>
      </c>
    </row>
    <row r="1442" spans="1:28" s="12" customFormat="1" ht="16.5" customHeight="1" x14ac:dyDescent="0.3">
      <c r="A1442" s="54">
        <f>작성용!AL1439</f>
        <v>1438</v>
      </c>
      <c r="B1442" s="264" t="str">
        <f>작성용!AI1439</f>
        <v>2차평가 : 2024-01-07</v>
      </c>
      <c r="C1442" s="252" t="str">
        <f>작성용!AK1439</f>
        <v>개별종목</v>
      </c>
      <c r="D1442" s="265">
        <f>작성용!T1439</f>
        <v>45601</v>
      </c>
      <c r="E1442" s="253" t="str">
        <f>작성용!B1439</f>
        <v>사립학교교직원연금공단</v>
      </c>
      <c r="F1442" s="253" t="str">
        <f>작성용!C1439</f>
        <v>재평가</v>
      </c>
      <c r="G1442" s="253" t="str">
        <f>작성용!D1439</f>
        <v>KTBN18호벤처투자조합</v>
      </c>
      <c r="H1442" s="266" t="str">
        <f>작성용!E1439</f>
        <v>KBP2021030037</v>
      </c>
      <c r="I1442" s="253" t="str">
        <f>작성용!F1439</f>
        <v>B01</v>
      </c>
      <c r="J1442" s="253">
        <f>작성용!G1439</f>
        <v>0</v>
      </c>
      <c r="K1442" s="253" t="str">
        <f>작성용!H1439</f>
        <v>-</v>
      </c>
      <c r="L1442" s="253" t="str">
        <f>작성용!N1439</f>
        <v>연말</v>
      </c>
      <c r="M1442" s="265" t="str">
        <f>작성용!U1439</f>
        <v>2024.09.30</v>
      </c>
      <c r="N1442" s="265">
        <f>작성용!V1439</f>
        <v>45643</v>
      </c>
      <c r="O1442" s="265">
        <f>작성용!W1439</f>
        <v>45708</v>
      </c>
      <c r="P1442" s="265" t="str">
        <f>작성용!X1439</f>
        <v>-</v>
      </c>
      <c r="Q1442" s="253" t="str">
        <f>작성용!AD1439</f>
        <v>유재호</v>
      </c>
      <c r="R1442" s="267">
        <f>작성용!AE1439</f>
        <v>1.5</v>
      </c>
      <c r="S1442" s="253" t="str">
        <f>작성용!AF1439</f>
        <v>유재호</v>
      </c>
      <c r="T1442" s="268" t="str">
        <f>작성용!AG1439</f>
        <v>김영규</v>
      </c>
      <c r="U1442" s="268" t="str">
        <f>작성용!AH1439</f>
        <v>김영규</v>
      </c>
      <c r="V1442" s="252">
        <f>작성용!AA1439</f>
        <v>202411</v>
      </c>
      <c r="W1442" s="253" t="str">
        <f>작성용!AC1439</f>
        <v>[Z]공기업</v>
      </c>
      <c r="X1442" s="253" t="str">
        <f>작성용!O1439</f>
        <v>고민호파트장</v>
      </c>
      <c r="Y1442" s="253">
        <f>작성용!P1439</f>
        <v>0</v>
      </c>
      <c r="Z1442" s="253" t="str">
        <f>작성용!Q1439</f>
        <v>khmsy123@tp.or.kr;shinkd@tp.or.kr;a221136@tp.or.kr;hyuntak@tp.or.kr</v>
      </c>
      <c r="AA1442" s="252" t="str">
        <f>작성용!AJ1439</f>
        <v>-</v>
      </c>
      <c r="AB1442" s="252">
        <f>작성용!AB1439</f>
        <v>0</v>
      </c>
    </row>
    <row r="1443" spans="1:28" s="12" customFormat="1" ht="16.5" customHeight="1" x14ac:dyDescent="0.3">
      <c r="A1443" s="54">
        <f>작성용!AL1440</f>
        <v>1439</v>
      </c>
      <c r="B1443" s="264" t="str">
        <f>작성용!AI1440</f>
        <v>2차평가 : 2024-01-07</v>
      </c>
      <c r="C1443" s="252" t="str">
        <f>작성용!AK1440</f>
        <v>개별종목</v>
      </c>
      <c r="D1443" s="265">
        <f>작성용!T1440</f>
        <v>45601</v>
      </c>
      <c r="E1443" s="253" t="str">
        <f>작성용!B1440</f>
        <v>사립학교교직원연금공단</v>
      </c>
      <c r="F1443" s="253" t="str">
        <f>작성용!C1440</f>
        <v>재평가</v>
      </c>
      <c r="G1443" s="253" t="str">
        <f>작성용!D1440</f>
        <v>에이티넘성장투자조합2020</v>
      </c>
      <c r="H1443" s="266" t="str">
        <f>작성용!E1440</f>
        <v>KBP2020120152</v>
      </c>
      <c r="I1443" s="253" t="str">
        <f>작성용!F1440</f>
        <v>B01</v>
      </c>
      <c r="J1443" s="253">
        <f>작성용!G1440</f>
        <v>0</v>
      </c>
      <c r="K1443" s="253" t="str">
        <f>작성용!H1440</f>
        <v>-</v>
      </c>
      <c r="L1443" s="253" t="str">
        <f>작성용!N1440</f>
        <v>연말</v>
      </c>
      <c r="M1443" s="265" t="str">
        <f>작성용!U1440</f>
        <v>2024.09.30</v>
      </c>
      <c r="N1443" s="265">
        <f>작성용!V1440</f>
        <v>45643</v>
      </c>
      <c r="O1443" s="265">
        <f>작성용!W1440</f>
        <v>45708</v>
      </c>
      <c r="P1443" s="265" t="str">
        <f>작성용!X1440</f>
        <v>-</v>
      </c>
      <c r="Q1443" s="253" t="str">
        <f>작성용!AD1440</f>
        <v>이현승</v>
      </c>
      <c r="R1443" s="267">
        <f>작성용!AE1440</f>
        <v>1.5</v>
      </c>
      <c r="S1443" s="253" t="str">
        <f>작성용!AF1440</f>
        <v>이현승</v>
      </c>
      <c r="T1443" s="268" t="str">
        <f>작성용!AG1440</f>
        <v>김영규</v>
      </c>
      <c r="U1443" s="268" t="str">
        <f>작성용!AH1440</f>
        <v>김영규</v>
      </c>
      <c r="V1443" s="252">
        <f>작성용!AA1440</f>
        <v>202411</v>
      </c>
      <c r="W1443" s="253" t="str">
        <f>작성용!AC1440</f>
        <v>[Z]공기업</v>
      </c>
      <c r="X1443" s="253" t="str">
        <f>작성용!O1440</f>
        <v>고민호파트장</v>
      </c>
      <c r="Y1443" s="253">
        <f>작성용!P1440</f>
        <v>0</v>
      </c>
      <c r="Z1443" s="253" t="str">
        <f>작성용!Q1440</f>
        <v>khmsy123@tp.or.kr;shinkd@tp.or.kr;a221136@tp.or.kr;hyuntak@tp.or.kr</v>
      </c>
      <c r="AA1443" s="252" t="str">
        <f>작성용!AJ1440</f>
        <v>-</v>
      </c>
      <c r="AB1443" s="252">
        <f>작성용!AB1440</f>
        <v>0</v>
      </c>
    </row>
    <row r="1444" spans="1:28" s="12" customFormat="1" ht="16.5" customHeight="1" x14ac:dyDescent="0.3">
      <c r="A1444" s="54">
        <f>작성용!AL1441</f>
        <v>1440</v>
      </c>
      <c r="B1444" s="264" t="str">
        <f>작성용!AI1441</f>
        <v>2차평가 : 2024-01-07</v>
      </c>
      <c r="C1444" s="252" t="str">
        <f>작성용!AK1441</f>
        <v>개별종목</v>
      </c>
      <c r="D1444" s="265">
        <f>작성용!T1441</f>
        <v>45601</v>
      </c>
      <c r="E1444" s="253" t="str">
        <f>작성용!B1441</f>
        <v>사립학교교직원연금공단</v>
      </c>
      <c r="F1444" s="253" t="str">
        <f>작성용!C1441</f>
        <v>재평가</v>
      </c>
      <c r="G1444" s="253" t="str">
        <f>작성용!D1441</f>
        <v>스카이레이크메자닌제1호사모투자</v>
      </c>
      <c r="H1444" s="266">
        <f>작성용!E1441</f>
        <v>1101130028290</v>
      </c>
      <c r="I1444" s="253" t="str">
        <f>작성용!F1441</f>
        <v>B01</v>
      </c>
      <c r="J1444" s="253">
        <f>작성용!G1441</f>
        <v>0</v>
      </c>
      <c r="K1444" s="253" t="str">
        <f>작성용!H1441</f>
        <v>-</v>
      </c>
      <c r="L1444" s="253" t="str">
        <f>작성용!N1441</f>
        <v>연말</v>
      </c>
      <c r="M1444" s="265" t="str">
        <f>작성용!U1441</f>
        <v>2024.09.30</v>
      </c>
      <c r="N1444" s="265">
        <f>작성용!V1441</f>
        <v>45643</v>
      </c>
      <c r="O1444" s="265">
        <f>작성용!W1441</f>
        <v>45708</v>
      </c>
      <c r="P1444" s="265" t="str">
        <f>작성용!X1441</f>
        <v>-</v>
      </c>
      <c r="Q1444" s="253" t="str">
        <f>작성용!AD1441</f>
        <v>오수현</v>
      </c>
      <c r="R1444" s="267">
        <f>작성용!AE1441</f>
        <v>1</v>
      </c>
      <c r="S1444" s="253" t="str">
        <f>작성용!AF1441</f>
        <v>오수현</v>
      </c>
      <c r="T1444" s="268" t="str">
        <f>작성용!AG1441</f>
        <v>김영규</v>
      </c>
      <c r="U1444" s="268" t="str">
        <f>작성용!AH1441</f>
        <v>김영규</v>
      </c>
      <c r="V1444" s="252">
        <f>작성용!AA1441</f>
        <v>202411</v>
      </c>
      <c r="W1444" s="253" t="str">
        <f>작성용!AC1441</f>
        <v>[Z]공기업</v>
      </c>
      <c r="X1444" s="253" t="str">
        <f>작성용!O1441</f>
        <v>고민호파트장</v>
      </c>
      <c r="Y1444" s="253">
        <f>작성용!P1441</f>
        <v>0</v>
      </c>
      <c r="Z1444" s="253" t="str">
        <f>작성용!Q1441</f>
        <v>khmsy123@tp.or.kr;shinkd@tp.or.kr;a221136@tp.or.kr;hyuntak@tp.or.kr</v>
      </c>
      <c r="AA1444" s="252" t="str">
        <f>작성용!AJ1441</f>
        <v>-</v>
      </c>
      <c r="AB1444" s="252">
        <f>작성용!AB1441</f>
        <v>0</v>
      </c>
    </row>
    <row r="1445" spans="1:28" s="12" customFormat="1" ht="16.5" customHeight="1" x14ac:dyDescent="0.3">
      <c r="A1445" s="54">
        <f>작성용!AL1442</f>
        <v>1441</v>
      </c>
      <c r="B1445" s="264" t="str">
        <f>작성용!AI1442</f>
        <v>2차평가 : 2024-01-07</v>
      </c>
      <c r="C1445" s="252" t="str">
        <f>작성용!AK1442</f>
        <v>개별종목</v>
      </c>
      <c r="D1445" s="265">
        <f>작성용!T1442</f>
        <v>45601</v>
      </c>
      <c r="E1445" s="253" t="str">
        <f>작성용!B1442</f>
        <v>사립학교교직원연금공단</v>
      </c>
      <c r="F1445" s="253" t="str">
        <f>작성용!C1442</f>
        <v>재평가</v>
      </c>
      <c r="G1445" s="253" t="str">
        <f>작성용!D1442</f>
        <v>스카이레이크에쿼티제1호사모투자</v>
      </c>
      <c r="H1445" s="266">
        <f>작성용!E1442</f>
        <v>1101130028307</v>
      </c>
      <c r="I1445" s="253" t="str">
        <f>작성용!F1442</f>
        <v>B01</v>
      </c>
      <c r="J1445" s="253">
        <f>작성용!G1442</f>
        <v>0</v>
      </c>
      <c r="K1445" s="253" t="str">
        <f>작성용!H1442</f>
        <v>-</v>
      </c>
      <c r="L1445" s="253" t="str">
        <f>작성용!N1442</f>
        <v>연말</v>
      </c>
      <c r="M1445" s="265" t="str">
        <f>작성용!U1442</f>
        <v>2024.09.30</v>
      </c>
      <c r="N1445" s="265">
        <f>작성용!V1442</f>
        <v>45643</v>
      </c>
      <c r="O1445" s="265">
        <f>작성용!W1442</f>
        <v>45708</v>
      </c>
      <c r="P1445" s="265" t="str">
        <f>작성용!X1442</f>
        <v>-</v>
      </c>
      <c r="Q1445" s="274" t="str">
        <f>작성용!AD1442</f>
        <v>김에스더</v>
      </c>
      <c r="R1445" s="267">
        <f>작성용!AE1442</f>
        <v>1</v>
      </c>
      <c r="S1445" s="253" t="str">
        <f>작성용!AF1442</f>
        <v>김수현</v>
      </c>
      <c r="T1445" s="268" t="str">
        <f>작성용!AG1442</f>
        <v>김영규</v>
      </c>
      <c r="U1445" s="268" t="str">
        <f>작성용!AH1442</f>
        <v>김영규</v>
      </c>
      <c r="V1445" s="252">
        <f>작성용!AA1442</f>
        <v>202411</v>
      </c>
      <c r="W1445" s="253" t="str">
        <f>작성용!AC1442</f>
        <v>[Z]공기업</v>
      </c>
      <c r="X1445" s="253" t="str">
        <f>작성용!O1442</f>
        <v>고민호파트장</v>
      </c>
      <c r="Y1445" s="253">
        <f>작성용!P1442</f>
        <v>0</v>
      </c>
      <c r="Z1445" s="253" t="str">
        <f>작성용!Q1442</f>
        <v>khmsy123@tp.or.kr;shinkd@tp.or.kr;a221136@tp.or.kr;hyuntak@tp.or.kr</v>
      </c>
      <c r="AA1445" s="252" t="str">
        <f>작성용!AJ1442</f>
        <v>-</v>
      </c>
      <c r="AB1445" s="252">
        <f>작성용!AB1442</f>
        <v>2</v>
      </c>
    </row>
    <row r="1446" spans="1:28" s="12" customFormat="1" ht="16.5" customHeight="1" x14ac:dyDescent="0.3">
      <c r="A1446" s="54">
        <f>작성용!AL1443</f>
        <v>1442</v>
      </c>
      <c r="B1446" s="264" t="str">
        <f>작성용!AI1443</f>
        <v>2차평가 : 2024-01-07</v>
      </c>
      <c r="C1446" s="252" t="str">
        <f>작성용!AK1443</f>
        <v>개별종목</v>
      </c>
      <c r="D1446" s="265">
        <f>작성용!T1443</f>
        <v>45601</v>
      </c>
      <c r="E1446" s="253" t="str">
        <f>작성용!B1443</f>
        <v>사립학교교직원연금공단</v>
      </c>
      <c r="F1446" s="253" t="str">
        <f>작성용!C1443</f>
        <v>재평가</v>
      </c>
      <c r="G1446" s="253" t="str">
        <f>작성용!D1443</f>
        <v>스톤브릿지미드캡제1호사모투자</v>
      </c>
      <c r="H1446" s="266">
        <f>작성용!E1443</f>
        <v>1101130026715</v>
      </c>
      <c r="I1446" s="253" t="str">
        <f>작성용!F1443</f>
        <v>B01</v>
      </c>
      <c r="J1446" s="253">
        <f>작성용!G1443</f>
        <v>0</v>
      </c>
      <c r="K1446" s="253" t="str">
        <f>작성용!H1443</f>
        <v>-</v>
      </c>
      <c r="L1446" s="253" t="str">
        <f>작성용!N1443</f>
        <v>연말</v>
      </c>
      <c r="M1446" s="265" t="str">
        <f>작성용!U1443</f>
        <v>2024.09.30</v>
      </c>
      <c r="N1446" s="265">
        <f>작성용!V1443</f>
        <v>45643</v>
      </c>
      <c r="O1446" s="265">
        <f>작성용!W1443</f>
        <v>45708</v>
      </c>
      <c r="P1446" s="265" t="str">
        <f>작성용!X1443</f>
        <v>-</v>
      </c>
      <c r="Q1446" s="253" t="str">
        <f>작성용!AD1443</f>
        <v>강성은</v>
      </c>
      <c r="R1446" s="267">
        <f>작성용!AE1443</f>
        <v>1</v>
      </c>
      <c r="S1446" s="253" t="str">
        <f>작성용!AF1443</f>
        <v>강성은</v>
      </c>
      <c r="T1446" s="268" t="str">
        <f>작성용!AG1443</f>
        <v>김영규</v>
      </c>
      <c r="U1446" s="268" t="str">
        <f>작성용!AH1443</f>
        <v>김영규</v>
      </c>
      <c r="V1446" s="252">
        <f>작성용!AA1443</f>
        <v>202411</v>
      </c>
      <c r="W1446" s="253" t="str">
        <f>작성용!AC1443</f>
        <v>[Z]공기업</v>
      </c>
      <c r="X1446" s="253" t="str">
        <f>작성용!O1443</f>
        <v>고민호파트장</v>
      </c>
      <c r="Y1446" s="253">
        <f>작성용!P1443</f>
        <v>0</v>
      </c>
      <c r="Z1446" s="253" t="str">
        <f>작성용!Q1443</f>
        <v>khmsy123@tp.or.kr;shinkd@tp.or.kr;a221136@tp.or.kr;hyuntak@tp.or.kr</v>
      </c>
      <c r="AA1446" s="252" t="str">
        <f>작성용!AJ1443</f>
        <v>-</v>
      </c>
      <c r="AB1446" s="252">
        <f>작성용!AB1443</f>
        <v>0</v>
      </c>
    </row>
    <row r="1447" spans="1:28" s="12" customFormat="1" ht="16.5" customHeight="1" x14ac:dyDescent="0.3">
      <c r="A1447" s="54">
        <f>작성용!AL1444</f>
        <v>1443</v>
      </c>
      <c r="B1447" s="264" t="str">
        <f>작성용!AI1444</f>
        <v>2차평가 : 2024-01-07</v>
      </c>
      <c r="C1447" s="252" t="str">
        <f>작성용!AK1444</f>
        <v>개별종목</v>
      </c>
      <c r="D1447" s="265">
        <f>작성용!T1444</f>
        <v>45601</v>
      </c>
      <c r="E1447" s="253" t="str">
        <f>작성용!B1444</f>
        <v>사립학교교직원연금공단</v>
      </c>
      <c r="F1447" s="253" t="str">
        <f>작성용!C1444</f>
        <v>재평가</v>
      </c>
      <c r="G1447" s="253" t="str">
        <f>작성용!D1444</f>
        <v>스틱스페셜시츄에이션제2호사모투자</v>
      </c>
      <c r="H1447" s="266">
        <f>작성용!E1444</f>
        <v>1101130025600</v>
      </c>
      <c r="I1447" s="253" t="str">
        <f>작성용!F1444</f>
        <v>B01</v>
      </c>
      <c r="J1447" s="253">
        <f>작성용!G1444</f>
        <v>0</v>
      </c>
      <c r="K1447" s="253" t="str">
        <f>작성용!H1444</f>
        <v>-</v>
      </c>
      <c r="L1447" s="253" t="str">
        <f>작성용!N1444</f>
        <v>연말</v>
      </c>
      <c r="M1447" s="265" t="str">
        <f>작성용!U1444</f>
        <v>2024.09.30</v>
      </c>
      <c r="N1447" s="265">
        <f>작성용!V1444</f>
        <v>45643</v>
      </c>
      <c r="O1447" s="265">
        <f>작성용!W1444</f>
        <v>45708</v>
      </c>
      <c r="P1447" s="265" t="str">
        <f>작성용!X1444</f>
        <v>-</v>
      </c>
      <c r="Q1447" s="253" t="str">
        <f>작성용!AD1444</f>
        <v>서경덕</v>
      </c>
      <c r="R1447" s="267">
        <f>작성용!AE1444</f>
        <v>1.5</v>
      </c>
      <c r="S1447" s="253" t="str">
        <f>작성용!AF1444</f>
        <v>김범준</v>
      </c>
      <c r="T1447" s="268" t="str">
        <f>작성용!AG1444</f>
        <v>김영규</v>
      </c>
      <c r="U1447" s="268" t="str">
        <f>작성용!AH1444</f>
        <v>김영규</v>
      </c>
      <c r="V1447" s="252">
        <f>작성용!AA1444</f>
        <v>202411</v>
      </c>
      <c r="W1447" s="253" t="str">
        <f>작성용!AC1444</f>
        <v>[Z]공기업</v>
      </c>
      <c r="X1447" s="253" t="str">
        <f>작성용!O1444</f>
        <v>고민호파트장</v>
      </c>
      <c r="Y1447" s="253">
        <f>작성용!P1444</f>
        <v>0</v>
      </c>
      <c r="Z1447" s="253" t="str">
        <f>작성용!Q1444</f>
        <v>khmsy123@tp.or.kr;shinkd@tp.or.kr;a221136@tp.or.kr;hyuntak@tp.or.kr</v>
      </c>
      <c r="AA1447" s="252" t="str">
        <f>작성용!AJ1444</f>
        <v>-</v>
      </c>
      <c r="AB1447" s="252">
        <f>작성용!AB1444</f>
        <v>0</v>
      </c>
    </row>
    <row r="1448" spans="1:28" s="12" customFormat="1" ht="16.5" customHeight="1" x14ac:dyDescent="0.3">
      <c r="A1448" s="54">
        <f>작성용!AL1445</f>
        <v>1444</v>
      </c>
      <c r="B1448" s="264" t="str">
        <f>작성용!AI1445</f>
        <v>2차평가 : 2024-01-07</v>
      </c>
      <c r="C1448" s="252" t="str">
        <f>작성용!AK1445</f>
        <v>개별종목</v>
      </c>
      <c r="D1448" s="265">
        <f>작성용!T1445</f>
        <v>45601</v>
      </c>
      <c r="E1448" s="253" t="str">
        <f>작성용!B1445</f>
        <v>사립학교교직원연금공단</v>
      </c>
      <c r="F1448" s="253" t="str">
        <f>작성용!C1445</f>
        <v>재평가</v>
      </c>
      <c r="G1448" s="253" t="str">
        <f>작성용!D1445</f>
        <v>생보제십이호위탁관리부동산투자회사</v>
      </c>
      <c r="H1448" s="266">
        <f>작성용!E1445</f>
        <v>1101117098092</v>
      </c>
      <c r="I1448" s="253" t="str">
        <f>작성용!F1445</f>
        <v>A04</v>
      </c>
      <c r="J1448" s="253">
        <f>작성용!G1445</f>
        <v>2</v>
      </c>
      <c r="K1448" s="253" t="str">
        <f>작성용!H1445</f>
        <v>-</v>
      </c>
      <c r="L1448" s="253" t="str">
        <f>작성용!N1445</f>
        <v>연말</v>
      </c>
      <c r="M1448" s="265" t="str">
        <f>작성용!U1445</f>
        <v>2024.09.30</v>
      </c>
      <c r="N1448" s="265">
        <f>작성용!V1445</f>
        <v>45643</v>
      </c>
      <c r="O1448" s="265">
        <f>작성용!W1445</f>
        <v>45708</v>
      </c>
      <c r="P1448" s="265" t="str">
        <f>작성용!X1445</f>
        <v>-</v>
      </c>
      <c r="Q1448" s="253" t="str">
        <f>작성용!AD1445</f>
        <v>조현우</v>
      </c>
      <c r="R1448" s="267">
        <f>작성용!AE1445</f>
        <v>1</v>
      </c>
      <c r="S1448" s="253" t="str">
        <f>작성용!AF1445</f>
        <v>조현우</v>
      </c>
      <c r="T1448" s="268" t="str">
        <f>작성용!AG1445</f>
        <v>김영규</v>
      </c>
      <c r="U1448" s="268" t="str">
        <f>작성용!AH1445</f>
        <v>김영규</v>
      </c>
      <c r="V1448" s="252">
        <f>작성용!AA1445</f>
        <v>202411</v>
      </c>
      <c r="W1448" s="253" t="str">
        <f>작성용!AC1445</f>
        <v>[Z]공기업</v>
      </c>
      <c r="X1448" s="253" t="str">
        <f>작성용!O1445</f>
        <v>고민호파트장</v>
      </c>
      <c r="Y1448" s="253">
        <f>작성용!P1445</f>
        <v>0</v>
      </c>
      <c r="Z1448" s="253" t="str">
        <f>작성용!Q1445</f>
        <v>khmsy123@tp.or.kr;shinkd@tp.or.kr;a221136@tp.or.kr;hyuntak@tp.or.kr</v>
      </c>
      <c r="AA1448" s="252" t="str">
        <f>작성용!AJ1445</f>
        <v>-</v>
      </c>
      <c r="AB1448" s="252">
        <f>작성용!AB1445</f>
        <v>0</v>
      </c>
    </row>
    <row r="1449" spans="1:28" s="12" customFormat="1" ht="16.5" customHeight="1" x14ac:dyDescent="0.3">
      <c r="A1449" s="54">
        <f>작성용!AL1446</f>
        <v>1445</v>
      </c>
      <c r="B1449" s="264" t="str">
        <f>작성용!AI1446</f>
        <v>2차평가 : 2024-01-07</v>
      </c>
      <c r="C1449" s="252" t="str">
        <f>작성용!AK1446</f>
        <v>개별종목</v>
      </c>
      <c r="D1449" s="265">
        <f>작성용!T1446</f>
        <v>45601</v>
      </c>
      <c r="E1449" s="253" t="str">
        <f>작성용!B1446</f>
        <v>사립학교교직원연금공단</v>
      </c>
      <c r="F1449" s="253" t="str">
        <f>작성용!C1446</f>
        <v>재평가</v>
      </c>
      <c r="G1449" s="253" t="str">
        <f>작성용!D1446</f>
        <v>펨코로지스틱제삼호위탁관리부동산투자회사</v>
      </c>
      <c r="H1449" s="266">
        <f>작성용!E1446</f>
        <v>1101114677120</v>
      </c>
      <c r="I1449" s="253" t="str">
        <f>작성용!F1446</f>
        <v>B06</v>
      </c>
      <c r="J1449" s="253">
        <f>작성용!G1446</f>
        <v>0</v>
      </c>
      <c r="K1449" s="253" t="str">
        <f>작성용!H1446</f>
        <v>-</v>
      </c>
      <c r="L1449" s="253" t="str">
        <f>작성용!N1446</f>
        <v>연말</v>
      </c>
      <c r="M1449" s="265" t="str">
        <f>작성용!U1446</f>
        <v>2024.09.30</v>
      </c>
      <c r="N1449" s="265">
        <f>작성용!V1446</f>
        <v>45643</v>
      </c>
      <c r="O1449" s="265">
        <f>작성용!W1446</f>
        <v>45708</v>
      </c>
      <c r="P1449" s="265" t="str">
        <f>작성용!X1446</f>
        <v>-</v>
      </c>
      <c r="Q1449" s="253" t="str">
        <f>작성용!AD1446</f>
        <v>유재호</v>
      </c>
      <c r="R1449" s="267">
        <f>작성용!AE1446</f>
        <v>1</v>
      </c>
      <c r="S1449" s="253" t="str">
        <f>작성용!AF1446</f>
        <v>유재호</v>
      </c>
      <c r="T1449" s="268" t="str">
        <f>작성용!AG1446</f>
        <v>김영규</v>
      </c>
      <c r="U1449" s="268" t="str">
        <f>작성용!AH1446</f>
        <v>김영규</v>
      </c>
      <c r="V1449" s="252">
        <f>작성용!AA1446</f>
        <v>202411</v>
      </c>
      <c r="W1449" s="253" t="str">
        <f>작성용!AC1446</f>
        <v>[Z]공기업</v>
      </c>
      <c r="X1449" s="253" t="str">
        <f>작성용!O1446</f>
        <v>고민호파트장</v>
      </c>
      <c r="Y1449" s="253">
        <f>작성용!P1446</f>
        <v>0</v>
      </c>
      <c r="Z1449" s="253" t="str">
        <f>작성용!Q1446</f>
        <v>khmsy123@tp.or.kr;shinkd@tp.or.kr;a221136@tp.or.kr;hyuntak@tp.or.kr</v>
      </c>
      <c r="AA1449" s="252" t="str">
        <f>작성용!AJ1446</f>
        <v>-</v>
      </c>
      <c r="AB1449" s="252">
        <f>작성용!AB1446</f>
        <v>0</v>
      </c>
    </row>
    <row r="1450" spans="1:28" s="12" customFormat="1" ht="16.5" customHeight="1" x14ac:dyDescent="0.3">
      <c r="A1450" s="54">
        <f>작성용!AL1447</f>
        <v>1446</v>
      </c>
      <c r="B1450" s="264" t="str">
        <f>작성용!AI1447</f>
        <v>2차평가 : 2024-01-07</v>
      </c>
      <c r="C1450" s="252" t="str">
        <f>작성용!AK1447</f>
        <v>개별종목</v>
      </c>
      <c r="D1450" s="265">
        <f>작성용!T1447</f>
        <v>45601</v>
      </c>
      <c r="E1450" s="253" t="str">
        <f>작성용!B1447</f>
        <v>사립학교교직원연금공단</v>
      </c>
      <c r="F1450" s="253" t="str">
        <f>작성용!C1447</f>
        <v>재평가</v>
      </c>
      <c r="G1450" s="253" t="str">
        <f>작성용!D1447</f>
        <v>KTBN16호벤처투자조합</v>
      </c>
      <c r="H1450" s="266" t="str">
        <f>작성용!E1447</f>
        <v>KBP2019120134</v>
      </c>
      <c r="I1450" s="253" t="str">
        <f>작성용!F1447</f>
        <v>B01</v>
      </c>
      <c r="J1450" s="253">
        <f>작성용!G1447</f>
        <v>0</v>
      </c>
      <c r="K1450" s="253" t="str">
        <f>작성용!H1447</f>
        <v>-</v>
      </c>
      <c r="L1450" s="253" t="str">
        <f>작성용!N1447</f>
        <v>연말</v>
      </c>
      <c r="M1450" s="265" t="str">
        <f>작성용!U1447</f>
        <v>2024.09.30</v>
      </c>
      <c r="N1450" s="265">
        <f>작성용!V1447</f>
        <v>45643</v>
      </c>
      <c r="O1450" s="265">
        <f>작성용!W1447</f>
        <v>45708</v>
      </c>
      <c r="P1450" s="265" t="str">
        <f>작성용!X1447</f>
        <v>-</v>
      </c>
      <c r="Q1450" s="253" t="str">
        <f>작성용!AD1447</f>
        <v>김예림</v>
      </c>
      <c r="R1450" s="267">
        <f>작성용!AE1447</f>
        <v>1.5</v>
      </c>
      <c r="S1450" s="253" t="str">
        <f>작성용!AF1447</f>
        <v>김예림</v>
      </c>
      <c r="T1450" s="268" t="str">
        <f>작성용!AG1447</f>
        <v>김영규</v>
      </c>
      <c r="U1450" s="268" t="str">
        <f>작성용!AH1447</f>
        <v>김영규</v>
      </c>
      <c r="V1450" s="252">
        <f>작성용!AA1447</f>
        <v>202411</v>
      </c>
      <c r="W1450" s="253" t="str">
        <f>작성용!AC1447</f>
        <v>[Z]공기업</v>
      </c>
      <c r="X1450" s="253" t="str">
        <f>작성용!O1447</f>
        <v>고민호파트장</v>
      </c>
      <c r="Y1450" s="253">
        <f>작성용!P1447</f>
        <v>0</v>
      </c>
      <c r="Z1450" s="253" t="str">
        <f>작성용!Q1447</f>
        <v>khmsy123@tp.or.kr;shinkd@tp.or.kr;a221136@tp.or.kr;hyuntak@tp.or.kr</v>
      </c>
      <c r="AA1450" s="252" t="str">
        <f>작성용!AJ1447</f>
        <v>-</v>
      </c>
      <c r="AB1450" s="252">
        <f>작성용!AB1447</f>
        <v>0</v>
      </c>
    </row>
    <row r="1451" spans="1:28" s="12" customFormat="1" ht="16.5" customHeight="1" x14ac:dyDescent="0.3">
      <c r="A1451" s="54">
        <f>작성용!AL1448</f>
        <v>1447</v>
      </c>
      <c r="B1451" s="264" t="str">
        <f>작성용!AI1448</f>
        <v>2차평가 : 2024-01-07</v>
      </c>
      <c r="C1451" s="252" t="str">
        <f>작성용!AK1448</f>
        <v>개별종목</v>
      </c>
      <c r="D1451" s="265">
        <f>작성용!T1448</f>
        <v>45601</v>
      </c>
      <c r="E1451" s="253" t="str">
        <f>작성용!B1448</f>
        <v>사립학교교직원연금공단</v>
      </c>
      <c r="F1451" s="253" t="str">
        <f>작성용!C1448</f>
        <v>재평가</v>
      </c>
      <c r="G1451" s="253" t="str">
        <f>작성용!D1448</f>
        <v>서울투자성장산업벤처조합</v>
      </c>
      <c r="H1451" s="266" t="str">
        <f>작성용!E1448</f>
        <v>KBP2018030144</v>
      </c>
      <c r="I1451" s="253" t="str">
        <f>작성용!F1448</f>
        <v>B01</v>
      </c>
      <c r="J1451" s="253">
        <f>작성용!G1448</f>
        <v>0</v>
      </c>
      <c r="K1451" s="253" t="str">
        <f>작성용!H1448</f>
        <v>-</v>
      </c>
      <c r="L1451" s="253" t="str">
        <f>작성용!N1448</f>
        <v>연말</v>
      </c>
      <c r="M1451" s="265" t="str">
        <f>작성용!U1448</f>
        <v>2024.09.30</v>
      </c>
      <c r="N1451" s="265">
        <f>작성용!V1448</f>
        <v>45643</v>
      </c>
      <c r="O1451" s="265">
        <f>작성용!W1448</f>
        <v>45708</v>
      </c>
      <c r="P1451" s="265" t="str">
        <f>작성용!X1448</f>
        <v>-</v>
      </c>
      <c r="Q1451" s="253" t="str">
        <f>작성용!AD1448</f>
        <v>김영하</v>
      </c>
      <c r="R1451" s="267">
        <f>작성용!AE1448</f>
        <v>1</v>
      </c>
      <c r="S1451" s="253" t="str">
        <f>작성용!AF1448</f>
        <v>김영하</v>
      </c>
      <c r="T1451" s="268" t="str">
        <f>작성용!AG1448</f>
        <v>김영규</v>
      </c>
      <c r="U1451" s="268" t="str">
        <f>작성용!AH1448</f>
        <v>김영규</v>
      </c>
      <c r="V1451" s="252">
        <f>작성용!AA1448</f>
        <v>202411</v>
      </c>
      <c r="W1451" s="253" t="str">
        <f>작성용!AC1448</f>
        <v>[Z]공기업</v>
      </c>
      <c r="X1451" s="253" t="str">
        <f>작성용!O1448</f>
        <v>고민호파트장</v>
      </c>
      <c r="Y1451" s="253">
        <f>작성용!P1448</f>
        <v>0</v>
      </c>
      <c r="Z1451" s="253" t="str">
        <f>작성용!Q1448</f>
        <v>khmsy123@tp.or.kr;shinkd@tp.or.kr;a221136@tp.or.kr;hyuntak@tp.or.kr</v>
      </c>
      <c r="AA1451" s="252" t="str">
        <f>작성용!AJ1448</f>
        <v>-</v>
      </c>
      <c r="AB1451" s="252">
        <f>작성용!AB1448</f>
        <v>0</v>
      </c>
    </row>
    <row r="1452" spans="1:28" s="12" customFormat="1" ht="16.5" customHeight="1" x14ac:dyDescent="0.3">
      <c r="A1452" s="54">
        <f>작성용!AL1449</f>
        <v>1448</v>
      </c>
      <c r="B1452" s="264" t="str">
        <f>작성용!AI1449</f>
        <v>2차평가 : 2024-01-07</v>
      </c>
      <c r="C1452" s="252" t="str">
        <f>작성용!AK1449</f>
        <v>개별종목</v>
      </c>
      <c r="D1452" s="265">
        <f>작성용!T1449</f>
        <v>45601</v>
      </c>
      <c r="E1452" s="253" t="str">
        <f>작성용!B1449</f>
        <v>사립학교교직원연금공단</v>
      </c>
      <c r="F1452" s="253" t="str">
        <f>작성용!C1449</f>
        <v>재평가</v>
      </c>
      <c r="G1452" s="253" t="str">
        <f>작성용!D1449</f>
        <v>유안타세컨더리2호펀드</v>
      </c>
      <c r="H1452" s="266" t="str">
        <f>작성용!E1449</f>
        <v>KBP2020110021</v>
      </c>
      <c r="I1452" s="253" t="str">
        <f>작성용!F1449</f>
        <v>B01</v>
      </c>
      <c r="J1452" s="253">
        <f>작성용!G1449</f>
        <v>0</v>
      </c>
      <c r="K1452" s="253" t="str">
        <f>작성용!H1449</f>
        <v>-</v>
      </c>
      <c r="L1452" s="253" t="str">
        <f>작성용!N1449</f>
        <v>연말</v>
      </c>
      <c r="M1452" s="265" t="str">
        <f>작성용!U1449</f>
        <v>2024.09.30</v>
      </c>
      <c r="N1452" s="265">
        <f>작성용!V1449</f>
        <v>45643</v>
      </c>
      <c r="O1452" s="265">
        <f>작성용!W1449</f>
        <v>45708</v>
      </c>
      <c r="P1452" s="265" t="str">
        <f>작성용!X1449</f>
        <v>-</v>
      </c>
      <c r="Q1452" s="253" t="str">
        <f>작성용!AD1449</f>
        <v>변혜진</v>
      </c>
      <c r="R1452" s="267">
        <f>작성용!AE1449</f>
        <v>1</v>
      </c>
      <c r="S1452" s="253" t="str">
        <f>작성용!AF1449</f>
        <v>변혜진</v>
      </c>
      <c r="T1452" s="268" t="str">
        <f>작성용!AG1449</f>
        <v>김영규</v>
      </c>
      <c r="U1452" s="268" t="str">
        <f>작성용!AH1449</f>
        <v>김영규</v>
      </c>
      <c r="V1452" s="252">
        <f>작성용!AA1449</f>
        <v>202411</v>
      </c>
      <c r="W1452" s="253" t="str">
        <f>작성용!AC1449</f>
        <v>[Z]공기업</v>
      </c>
      <c r="X1452" s="253" t="str">
        <f>작성용!O1449</f>
        <v>고민호파트장</v>
      </c>
      <c r="Y1452" s="253">
        <f>작성용!P1449</f>
        <v>0</v>
      </c>
      <c r="Z1452" s="253" t="str">
        <f>작성용!Q1449</f>
        <v>khmsy123@tp.or.kr;shinkd@tp.or.kr;a221136@tp.or.kr;hyuntak@tp.or.kr</v>
      </c>
      <c r="AA1452" s="252" t="str">
        <f>작성용!AJ1449</f>
        <v>-</v>
      </c>
      <c r="AB1452" s="252">
        <f>작성용!AB1449</f>
        <v>0</v>
      </c>
    </row>
    <row r="1453" spans="1:28" s="12" customFormat="1" ht="16.5" customHeight="1" x14ac:dyDescent="0.3">
      <c r="A1453" s="54">
        <f>작성용!AL1450</f>
        <v>1449</v>
      </c>
      <c r="B1453" s="264" t="str">
        <f>작성용!AI1450</f>
        <v>2차평가 : 2024-01-07</v>
      </c>
      <c r="C1453" s="252" t="str">
        <f>작성용!AK1450</f>
        <v>개별종목</v>
      </c>
      <c r="D1453" s="265">
        <f>작성용!T1450</f>
        <v>45601</v>
      </c>
      <c r="E1453" s="253" t="str">
        <f>작성용!B1450</f>
        <v>사립학교교직원연금공단</v>
      </c>
      <c r="F1453" s="253" t="str">
        <f>작성용!C1450</f>
        <v>재평가</v>
      </c>
      <c r="G1453" s="253" t="str">
        <f>작성용!D1450</f>
        <v>SVGAP-Coverage펀드2호</v>
      </c>
      <c r="H1453" s="266" t="str">
        <f>작성용!E1450</f>
        <v>KBP2017120047</v>
      </c>
      <c r="I1453" s="253" t="str">
        <f>작성용!F1450</f>
        <v>B01</v>
      </c>
      <c r="J1453" s="253">
        <f>작성용!G1450</f>
        <v>0</v>
      </c>
      <c r="K1453" s="253" t="str">
        <f>작성용!H1450</f>
        <v>-</v>
      </c>
      <c r="L1453" s="253" t="str">
        <f>작성용!N1450</f>
        <v>연말</v>
      </c>
      <c r="M1453" s="265" t="str">
        <f>작성용!U1450</f>
        <v>2024.09.30</v>
      </c>
      <c r="N1453" s="265">
        <f>작성용!V1450</f>
        <v>45643</v>
      </c>
      <c r="O1453" s="265">
        <f>작성용!W1450</f>
        <v>45708</v>
      </c>
      <c r="P1453" s="265" t="str">
        <f>작성용!X1450</f>
        <v>-</v>
      </c>
      <c r="Q1453" s="258" t="str">
        <f>작성용!AD1450</f>
        <v>심태진</v>
      </c>
      <c r="R1453" s="267">
        <f>작성용!AE1450</f>
        <v>1</v>
      </c>
      <c r="S1453" s="253" t="str">
        <f>작성용!AF1450</f>
        <v>김범준</v>
      </c>
      <c r="T1453" s="268" t="str">
        <f>작성용!AG1450</f>
        <v>김영규</v>
      </c>
      <c r="U1453" s="268" t="str">
        <f>작성용!AH1450</f>
        <v>김영규</v>
      </c>
      <c r="V1453" s="252">
        <f>작성용!AA1450</f>
        <v>202411</v>
      </c>
      <c r="W1453" s="253" t="str">
        <f>작성용!AC1450</f>
        <v>[Z]공기업</v>
      </c>
      <c r="X1453" s="253" t="str">
        <f>작성용!O1450</f>
        <v>고민호파트장</v>
      </c>
      <c r="Y1453" s="253">
        <f>작성용!P1450</f>
        <v>0</v>
      </c>
      <c r="Z1453" s="253" t="str">
        <f>작성용!Q1450</f>
        <v>khmsy123@tp.or.kr;shinkd@tp.or.kr;a221136@tp.or.kr;hyuntak@tp.or.kr</v>
      </c>
      <c r="AA1453" s="252" t="str">
        <f>작성용!AJ1450</f>
        <v>-</v>
      </c>
      <c r="AB1453" s="252">
        <f>작성용!AB1450</f>
        <v>0</v>
      </c>
    </row>
    <row r="1454" spans="1:28" s="12" customFormat="1" ht="16.5" customHeight="1" x14ac:dyDescent="0.3">
      <c r="A1454" s="54">
        <f>작성용!AL1451</f>
        <v>1450</v>
      </c>
      <c r="B1454" s="264" t="str">
        <f>작성용!AI1451</f>
        <v>2차평가 : 2024-01-07</v>
      </c>
      <c r="C1454" s="252" t="str">
        <f>작성용!AK1451</f>
        <v>개별종목</v>
      </c>
      <c r="D1454" s="265">
        <f>작성용!T1451</f>
        <v>45601</v>
      </c>
      <c r="E1454" s="253" t="str">
        <f>작성용!B1451</f>
        <v>사립학교교직원연금공단</v>
      </c>
      <c r="F1454" s="253" t="str">
        <f>작성용!C1451</f>
        <v>재평가</v>
      </c>
      <c r="G1454" s="253" t="str">
        <f>작성용!D1451</f>
        <v>코스톤성장전략엠앤에이사모투자</v>
      </c>
      <c r="H1454" s="266">
        <f>작성용!E1451</f>
        <v>1101130019380</v>
      </c>
      <c r="I1454" s="253" t="str">
        <f>작성용!F1451</f>
        <v>B01</v>
      </c>
      <c r="J1454" s="253">
        <f>작성용!G1451</f>
        <v>0</v>
      </c>
      <c r="K1454" s="253" t="str">
        <f>작성용!H1451</f>
        <v>-</v>
      </c>
      <c r="L1454" s="253" t="str">
        <f>작성용!N1451</f>
        <v>연말</v>
      </c>
      <c r="M1454" s="265" t="str">
        <f>작성용!U1451</f>
        <v>2024.09.30</v>
      </c>
      <c r="N1454" s="265">
        <f>작성용!V1451</f>
        <v>45643</v>
      </c>
      <c r="O1454" s="265">
        <f>작성용!W1451</f>
        <v>45708</v>
      </c>
      <c r="P1454" s="265" t="str">
        <f>작성용!X1451</f>
        <v>-</v>
      </c>
      <c r="Q1454" s="253" t="str">
        <f>작성용!AD1451</f>
        <v>오영석</v>
      </c>
      <c r="R1454" s="267">
        <f>작성용!AE1451</f>
        <v>1</v>
      </c>
      <c r="S1454" s="253" t="str">
        <f>작성용!AF1451</f>
        <v>고명주</v>
      </c>
      <c r="T1454" s="268" t="str">
        <f>작성용!AG1451</f>
        <v>김영규</v>
      </c>
      <c r="U1454" s="268" t="str">
        <f>작성용!AH1451</f>
        <v>김영규</v>
      </c>
      <c r="V1454" s="252">
        <f>작성용!AA1451</f>
        <v>202411</v>
      </c>
      <c r="W1454" s="253" t="str">
        <f>작성용!AC1451</f>
        <v>[Z]공기업</v>
      </c>
      <c r="X1454" s="253" t="str">
        <f>작성용!O1451</f>
        <v>고민호파트장</v>
      </c>
      <c r="Y1454" s="253">
        <f>작성용!P1451</f>
        <v>0</v>
      </c>
      <c r="Z1454" s="253" t="str">
        <f>작성용!Q1451</f>
        <v>khmsy123@tp.or.kr;shinkd@tp.or.kr;a221136@tp.or.kr;hyuntak@tp.or.kr</v>
      </c>
      <c r="AA1454" s="252" t="str">
        <f>작성용!AJ1451</f>
        <v>-</v>
      </c>
      <c r="AB1454" s="252">
        <f>작성용!AB1451</f>
        <v>0</v>
      </c>
    </row>
    <row r="1455" spans="1:28" s="12" customFormat="1" ht="16.5" customHeight="1" x14ac:dyDescent="0.3">
      <c r="A1455" s="54">
        <f>작성용!AL1452</f>
        <v>1451</v>
      </c>
      <c r="B1455" s="264" t="str">
        <f>작성용!AI1452</f>
        <v>2차평가 : 2024-01-07</v>
      </c>
      <c r="C1455" s="252" t="str">
        <f>작성용!AK1452</f>
        <v>개별종목</v>
      </c>
      <c r="D1455" s="265">
        <f>작성용!T1452</f>
        <v>45601</v>
      </c>
      <c r="E1455" s="253" t="str">
        <f>작성용!B1452</f>
        <v>사립학교교직원연금공단</v>
      </c>
      <c r="F1455" s="253" t="str">
        <f>작성용!C1452</f>
        <v>재평가</v>
      </c>
      <c r="G1455" s="253" t="str">
        <f>작성용!D1452</f>
        <v>나우그로쓰캐피탈사모투자</v>
      </c>
      <c r="H1455" s="266">
        <f>작성용!E1452</f>
        <v>1101130019413</v>
      </c>
      <c r="I1455" s="253" t="str">
        <f>작성용!F1452</f>
        <v>B01</v>
      </c>
      <c r="J1455" s="253">
        <f>작성용!G1452</f>
        <v>0</v>
      </c>
      <c r="K1455" s="253" t="str">
        <f>작성용!H1452</f>
        <v>-</v>
      </c>
      <c r="L1455" s="253" t="str">
        <f>작성용!N1452</f>
        <v>연말</v>
      </c>
      <c r="M1455" s="265" t="str">
        <f>작성용!U1452</f>
        <v>2024.09.30</v>
      </c>
      <c r="N1455" s="265">
        <f>작성용!V1452</f>
        <v>45643</v>
      </c>
      <c r="O1455" s="265">
        <f>작성용!W1452</f>
        <v>45708</v>
      </c>
      <c r="P1455" s="265" t="str">
        <f>작성용!X1452</f>
        <v>-</v>
      </c>
      <c r="Q1455" s="253" t="str">
        <f>작성용!AD1452</f>
        <v>이문수</v>
      </c>
      <c r="R1455" s="267">
        <f>작성용!AE1452</f>
        <v>1.5</v>
      </c>
      <c r="S1455" s="253" t="str">
        <f>작성용!AF1452</f>
        <v>이문수</v>
      </c>
      <c r="T1455" s="268" t="str">
        <f>작성용!AG1452</f>
        <v>김영규</v>
      </c>
      <c r="U1455" s="268" t="str">
        <f>작성용!AH1452</f>
        <v>김영규</v>
      </c>
      <c r="V1455" s="252">
        <f>작성용!AA1452</f>
        <v>202411</v>
      </c>
      <c r="W1455" s="253" t="str">
        <f>작성용!AC1452</f>
        <v>[Z]공기업</v>
      </c>
      <c r="X1455" s="253" t="str">
        <f>작성용!O1452</f>
        <v>고민호파트장</v>
      </c>
      <c r="Y1455" s="253">
        <f>작성용!P1452</f>
        <v>0</v>
      </c>
      <c r="Z1455" s="253" t="str">
        <f>작성용!Q1452</f>
        <v>khmsy123@tp.or.kr;shinkd@tp.or.kr;a221136@tp.or.kr;hyuntak@tp.or.kr</v>
      </c>
      <c r="AA1455" s="252" t="str">
        <f>작성용!AJ1452</f>
        <v>-</v>
      </c>
      <c r="AB1455" s="252">
        <f>작성용!AB1452</f>
        <v>0</v>
      </c>
    </row>
    <row r="1456" spans="1:28" s="12" customFormat="1" ht="16.5" customHeight="1" x14ac:dyDescent="0.3">
      <c r="A1456" s="54">
        <f>작성용!AL1453</f>
        <v>1452</v>
      </c>
      <c r="B1456" s="264" t="str">
        <f>작성용!AI1453</f>
        <v>2차평가 : 2024-01-07</v>
      </c>
      <c r="C1456" s="252" t="str">
        <f>작성용!AK1453</f>
        <v>개별종목</v>
      </c>
      <c r="D1456" s="265">
        <f>작성용!T1453</f>
        <v>45601</v>
      </c>
      <c r="E1456" s="253" t="str">
        <f>작성용!B1453</f>
        <v>사립학교교직원연금공단</v>
      </c>
      <c r="F1456" s="253" t="str">
        <f>작성용!C1453</f>
        <v>재평가</v>
      </c>
      <c r="G1456" s="253" t="str">
        <f>작성용!D1453</f>
        <v>케이알제7호위탁관리부동산투자회사</v>
      </c>
      <c r="H1456" s="266">
        <f>작성용!E1453</f>
        <v>1101115370591</v>
      </c>
      <c r="I1456" s="253" t="str">
        <f>작성용!F1453</f>
        <v>B06</v>
      </c>
      <c r="J1456" s="253">
        <f>작성용!G1453</f>
        <v>0</v>
      </c>
      <c r="K1456" s="253" t="str">
        <f>작성용!H1453</f>
        <v>-</v>
      </c>
      <c r="L1456" s="253" t="str">
        <f>작성용!N1453</f>
        <v>연말</v>
      </c>
      <c r="M1456" s="265" t="str">
        <f>작성용!U1453</f>
        <v>2024.09.30</v>
      </c>
      <c r="N1456" s="265">
        <f>작성용!V1453</f>
        <v>45643</v>
      </c>
      <c r="O1456" s="265">
        <f>작성용!W1453</f>
        <v>45708</v>
      </c>
      <c r="P1456" s="265" t="str">
        <f>작성용!X1453</f>
        <v>-</v>
      </c>
      <c r="Q1456" s="253" t="str">
        <f>작성용!AD1453</f>
        <v>서동현</v>
      </c>
      <c r="R1456" s="267">
        <f>작성용!AE1453</f>
        <v>1</v>
      </c>
      <c r="S1456" s="253" t="str">
        <f>작성용!AF1453</f>
        <v>서동현</v>
      </c>
      <c r="T1456" s="268" t="str">
        <f>작성용!AG1453</f>
        <v>김영규</v>
      </c>
      <c r="U1456" s="268" t="str">
        <f>작성용!AH1453</f>
        <v>김영규</v>
      </c>
      <c r="V1456" s="252">
        <f>작성용!AA1453</f>
        <v>202411</v>
      </c>
      <c r="W1456" s="253" t="str">
        <f>작성용!AC1453</f>
        <v>[Z]공기업</v>
      </c>
      <c r="X1456" s="253" t="str">
        <f>작성용!O1453</f>
        <v>고민호파트장</v>
      </c>
      <c r="Y1456" s="253">
        <f>작성용!P1453</f>
        <v>0</v>
      </c>
      <c r="Z1456" s="253" t="str">
        <f>작성용!Q1453</f>
        <v>khmsy123@tp.or.kr;shinkd@tp.or.kr;a221136@tp.or.kr;hyuntak@tp.or.kr</v>
      </c>
      <c r="AA1456" s="252" t="str">
        <f>작성용!AJ1453</f>
        <v>-</v>
      </c>
      <c r="AB1456" s="252">
        <f>작성용!AB1453</f>
        <v>0</v>
      </c>
    </row>
    <row r="1457" spans="1:28" s="12" customFormat="1" ht="16.5" customHeight="1" x14ac:dyDescent="0.3">
      <c r="A1457" s="54">
        <f>작성용!AL1454</f>
        <v>1453</v>
      </c>
      <c r="B1457" s="264" t="str">
        <f>작성용!AI1454</f>
        <v>2차평가 : 2024-01-07</v>
      </c>
      <c r="C1457" s="252" t="str">
        <f>작성용!AK1454</f>
        <v>개별종목</v>
      </c>
      <c r="D1457" s="265">
        <f>작성용!T1454</f>
        <v>45601</v>
      </c>
      <c r="E1457" s="253" t="str">
        <f>작성용!B1454</f>
        <v>사립학교교직원연금공단</v>
      </c>
      <c r="F1457" s="253" t="str">
        <f>작성용!C1454</f>
        <v>재평가</v>
      </c>
      <c r="G1457" s="253" t="str">
        <f>작성용!D1454</f>
        <v>미래창조LB선도기업투자펀드20호</v>
      </c>
      <c r="H1457" s="266" t="str">
        <f>작성용!E1454</f>
        <v>KBP2020110031</v>
      </c>
      <c r="I1457" s="253" t="str">
        <f>작성용!F1454</f>
        <v>B01</v>
      </c>
      <c r="J1457" s="253">
        <f>작성용!G1454</f>
        <v>0</v>
      </c>
      <c r="K1457" s="253" t="str">
        <f>작성용!H1454</f>
        <v>-</v>
      </c>
      <c r="L1457" s="253" t="str">
        <f>작성용!N1454</f>
        <v>연말</v>
      </c>
      <c r="M1457" s="265" t="str">
        <f>작성용!U1454</f>
        <v>2024.09.30</v>
      </c>
      <c r="N1457" s="265">
        <f>작성용!V1454</f>
        <v>45643</v>
      </c>
      <c r="O1457" s="265">
        <f>작성용!W1454</f>
        <v>45708</v>
      </c>
      <c r="P1457" s="265" t="str">
        <f>작성용!X1454</f>
        <v>-</v>
      </c>
      <c r="Q1457" s="253" t="str">
        <f>작성용!AD1454</f>
        <v>이문수</v>
      </c>
      <c r="R1457" s="267">
        <f>작성용!AE1454</f>
        <v>1.5</v>
      </c>
      <c r="S1457" s="253" t="str">
        <f>작성용!AF1454</f>
        <v>이문수</v>
      </c>
      <c r="T1457" s="268" t="str">
        <f>작성용!AG1454</f>
        <v>김영규</v>
      </c>
      <c r="U1457" s="268" t="str">
        <f>작성용!AH1454</f>
        <v>김영규</v>
      </c>
      <c r="V1457" s="252">
        <f>작성용!AA1454</f>
        <v>202411</v>
      </c>
      <c r="W1457" s="253" t="str">
        <f>작성용!AC1454</f>
        <v>[Z]공기업</v>
      </c>
      <c r="X1457" s="253" t="str">
        <f>작성용!O1454</f>
        <v>고민호파트장</v>
      </c>
      <c r="Y1457" s="253">
        <f>작성용!P1454</f>
        <v>0</v>
      </c>
      <c r="Z1457" s="253" t="str">
        <f>작성용!Q1454</f>
        <v>khmsy123@tp.or.kr;shinkd@tp.or.kr;a221136@tp.or.kr;hyuntak@tp.or.kr</v>
      </c>
      <c r="AA1457" s="252" t="str">
        <f>작성용!AJ1454</f>
        <v>-</v>
      </c>
      <c r="AB1457" s="252">
        <f>작성용!AB1454</f>
        <v>0</v>
      </c>
    </row>
    <row r="1458" spans="1:28" s="12" customFormat="1" ht="16.5" customHeight="1" x14ac:dyDescent="0.3">
      <c r="A1458" s="54">
        <f>작성용!AL1455</f>
        <v>1454</v>
      </c>
      <c r="B1458" s="264" t="str">
        <f>작성용!AI1455</f>
        <v>2차평가 : 2024-01-07</v>
      </c>
      <c r="C1458" s="252" t="str">
        <f>작성용!AK1455</f>
        <v>개별종목</v>
      </c>
      <c r="D1458" s="265">
        <f>작성용!T1455</f>
        <v>45601</v>
      </c>
      <c r="E1458" s="253" t="str">
        <f>작성용!B1455</f>
        <v>사립학교교직원연금공단</v>
      </c>
      <c r="F1458" s="253" t="str">
        <f>작성용!C1455</f>
        <v>재평가</v>
      </c>
      <c r="G1458" s="253" t="str">
        <f>작성용!D1455</f>
        <v>KKR North America Fund 13</v>
      </c>
      <c r="H1458" s="266" t="str">
        <f>작성용!E1455</f>
        <v>KBP2023110006</v>
      </c>
      <c r="I1458" s="253" t="str">
        <f>작성용!F1455</f>
        <v>B01</v>
      </c>
      <c r="J1458" s="253">
        <f>작성용!G1455</f>
        <v>0</v>
      </c>
      <c r="K1458" s="253" t="str">
        <f>작성용!H1455</f>
        <v>-</v>
      </c>
      <c r="L1458" s="253" t="str">
        <f>작성용!N1455</f>
        <v>연말</v>
      </c>
      <c r="M1458" s="265" t="str">
        <f>작성용!U1455</f>
        <v>2024.09.30</v>
      </c>
      <c r="N1458" s="265">
        <f>작성용!V1455</f>
        <v>45643</v>
      </c>
      <c r="O1458" s="265">
        <f>작성용!W1455</f>
        <v>45708</v>
      </c>
      <c r="P1458" s="265" t="str">
        <f>작성용!X1455</f>
        <v>-</v>
      </c>
      <c r="Q1458" s="253" t="str">
        <f>작성용!AD1455</f>
        <v>강승현</v>
      </c>
      <c r="R1458" s="267">
        <f>작성용!AE1455</f>
        <v>0.4</v>
      </c>
      <c r="S1458" s="253" t="str">
        <f>작성용!AF1455</f>
        <v>강승현</v>
      </c>
      <c r="T1458" s="268" t="str">
        <f>작성용!AG1455</f>
        <v>김영규</v>
      </c>
      <c r="U1458" s="268" t="str">
        <f>작성용!AH1455</f>
        <v>김영규</v>
      </c>
      <c r="V1458" s="252">
        <f>작성용!AA1455</f>
        <v>202411</v>
      </c>
      <c r="W1458" s="253" t="str">
        <f>작성용!AC1455</f>
        <v>[Z]공기업</v>
      </c>
      <c r="X1458" s="253" t="str">
        <f>작성용!O1455</f>
        <v>고민호파트장</v>
      </c>
      <c r="Y1458" s="253">
        <f>작성용!P1455</f>
        <v>0</v>
      </c>
      <c r="Z1458" s="253" t="str">
        <f>작성용!Q1455</f>
        <v>khmsy123@tp.or.kr;shinkd@tp.or.kr;a221136@tp.or.kr;hyuntak@tp.or.kr</v>
      </c>
      <c r="AA1458" s="252" t="str">
        <f>작성용!AJ1455</f>
        <v>-</v>
      </c>
      <c r="AB1458" s="252">
        <f>작성용!AB1455</f>
        <v>0</v>
      </c>
    </row>
    <row r="1459" spans="1:28" s="12" customFormat="1" ht="16.5" customHeight="1" x14ac:dyDescent="0.3">
      <c r="A1459" s="54">
        <f>작성용!AL1456</f>
        <v>1455</v>
      </c>
      <c r="B1459" s="264" t="str">
        <f>작성용!AI1456</f>
        <v>2차평가 : 2024-01-07</v>
      </c>
      <c r="C1459" s="252" t="str">
        <f>작성용!AK1456</f>
        <v>개별종목</v>
      </c>
      <c r="D1459" s="265">
        <f>작성용!T1456</f>
        <v>45601</v>
      </c>
      <c r="E1459" s="253" t="str">
        <f>작성용!B1456</f>
        <v>사립학교교직원연금공단</v>
      </c>
      <c r="F1459" s="253" t="str">
        <f>작성용!C1456</f>
        <v>재평가</v>
      </c>
      <c r="G1459" s="253" t="str">
        <f>작성용!D1456</f>
        <v>Carlyle Partners 8</v>
      </c>
      <c r="H1459" s="266" t="str">
        <f>작성용!E1456</f>
        <v>KBP2023110005</v>
      </c>
      <c r="I1459" s="253" t="str">
        <f>작성용!F1456</f>
        <v>B01</v>
      </c>
      <c r="J1459" s="253">
        <f>작성용!G1456</f>
        <v>0</v>
      </c>
      <c r="K1459" s="253" t="str">
        <f>작성용!H1456</f>
        <v>-</v>
      </c>
      <c r="L1459" s="253" t="str">
        <f>작성용!N1456</f>
        <v>연말</v>
      </c>
      <c r="M1459" s="265" t="str">
        <f>작성용!U1456</f>
        <v>2024.09.30</v>
      </c>
      <c r="N1459" s="265">
        <f>작성용!V1456</f>
        <v>45643</v>
      </c>
      <c r="O1459" s="265">
        <f>작성용!W1456</f>
        <v>45708</v>
      </c>
      <c r="P1459" s="265" t="str">
        <f>작성용!X1456</f>
        <v>-</v>
      </c>
      <c r="Q1459" s="253" t="str">
        <f>작성용!AD1456</f>
        <v>백형진</v>
      </c>
      <c r="R1459" s="267">
        <f>작성용!AE1456</f>
        <v>0.4</v>
      </c>
      <c r="S1459" s="253" t="str">
        <f>작성용!AF1456</f>
        <v>백형진</v>
      </c>
      <c r="T1459" s="268" t="str">
        <f>작성용!AG1456</f>
        <v>김영규</v>
      </c>
      <c r="U1459" s="268" t="str">
        <f>작성용!AH1456</f>
        <v>김영규</v>
      </c>
      <c r="V1459" s="252">
        <f>작성용!AA1456</f>
        <v>202411</v>
      </c>
      <c r="W1459" s="253" t="str">
        <f>작성용!AC1456</f>
        <v>[Z]공기업</v>
      </c>
      <c r="X1459" s="253" t="str">
        <f>작성용!O1456</f>
        <v>고민호파트장</v>
      </c>
      <c r="Y1459" s="253">
        <f>작성용!P1456</f>
        <v>0</v>
      </c>
      <c r="Z1459" s="253" t="str">
        <f>작성용!Q1456</f>
        <v>khmsy123@tp.or.kr;shinkd@tp.or.kr;a221136@tp.or.kr;hyuntak@tp.or.kr</v>
      </c>
      <c r="AA1459" s="252" t="str">
        <f>작성용!AJ1456</f>
        <v>-</v>
      </c>
      <c r="AB1459" s="252">
        <f>작성용!AB1456</f>
        <v>0</v>
      </c>
    </row>
    <row r="1460" spans="1:28" s="12" customFormat="1" ht="16.5" customHeight="1" x14ac:dyDescent="0.3">
      <c r="A1460" s="54">
        <f>작성용!AL1457</f>
        <v>1456</v>
      </c>
      <c r="B1460" s="264" t="str">
        <f>작성용!AI1457</f>
        <v>2차평가 : 2024-01-07</v>
      </c>
      <c r="C1460" s="252" t="str">
        <f>작성용!AK1457</f>
        <v>개별종목</v>
      </c>
      <c r="D1460" s="265">
        <f>작성용!T1457</f>
        <v>45601</v>
      </c>
      <c r="E1460" s="253" t="str">
        <f>작성용!B1457</f>
        <v>사립학교교직원연금공단</v>
      </c>
      <c r="F1460" s="253" t="str">
        <f>작성용!C1457</f>
        <v>재평가</v>
      </c>
      <c r="G1460" s="253" t="str">
        <f>작성용!D1457</f>
        <v>Brookfield Real Estate Finance Fund VI</v>
      </c>
      <c r="H1460" s="266" t="str">
        <f>작성용!E1457</f>
        <v>KBP2023110004</v>
      </c>
      <c r="I1460" s="253" t="str">
        <f>작성용!F1457</f>
        <v>B01</v>
      </c>
      <c r="J1460" s="253">
        <f>작성용!G1457</f>
        <v>0</v>
      </c>
      <c r="K1460" s="253" t="str">
        <f>작성용!H1457</f>
        <v>-</v>
      </c>
      <c r="L1460" s="253" t="str">
        <f>작성용!N1457</f>
        <v>연말</v>
      </c>
      <c r="M1460" s="265" t="str">
        <f>작성용!U1457</f>
        <v>2024.09.30</v>
      </c>
      <c r="N1460" s="265">
        <f>작성용!V1457</f>
        <v>45643</v>
      </c>
      <c r="O1460" s="265">
        <f>작성용!W1457</f>
        <v>45708</v>
      </c>
      <c r="P1460" s="265" t="str">
        <f>작성용!X1457</f>
        <v>-</v>
      </c>
      <c r="Q1460" s="253" t="str">
        <f>작성용!AD1457</f>
        <v>정재형</v>
      </c>
      <c r="R1460" s="267">
        <f>작성용!AE1457</f>
        <v>0.4</v>
      </c>
      <c r="S1460" s="253" t="str">
        <f>작성용!AF1457</f>
        <v>정재형</v>
      </c>
      <c r="T1460" s="268" t="str">
        <f>작성용!AG1457</f>
        <v>김영규</v>
      </c>
      <c r="U1460" s="268" t="str">
        <f>작성용!AH1457</f>
        <v>김영규</v>
      </c>
      <c r="V1460" s="252">
        <f>작성용!AA1457</f>
        <v>202411</v>
      </c>
      <c r="W1460" s="253" t="str">
        <f>작성용!AC1457</f>
        <v>[Z]공기업</v>
      </c>
      <c r="X1460" s="253" t="str">
        <f>작성용!O1457</f>
        <v>고민호파트장</v>
      </c>
      <c r="Y1460" s="253">
        <f>작성용!P1457</f>
        <v>0</v>
      </c>
      <c r="Z1460" s="253" t="str">
        <f>작성용!Q1457</f>
        <v>khmsy123@tp.or.kr;shinkd@tp.or.kr;a221136@tp.or.kr;hyuntak@tp.or.kr</v>
      </c>
      <c r="AA1460" s="252" t="str">
        <f>작성용!AJ1457</f>
        <v>-</v>
      </c>
      <c r="AB1460" s="252">
        <f>작성용!AB1457</f>
        <v>0</v>
      </c>
    </row>
    <row r="1461" spans="1:28" s="12" customFormat="1" ht="16.5" customHeight="1" x14ac:dyDescent="0.3">
      <c r="A1461" s="54">
        <f>작성용!AL1458</f>
        <v>1457</v>
      </c>
      <c r="B1461" s="264" t="str">
        <f>작성용!AI1458</f>
        <v>2차평가 : 2024-01-07</v>
      </c>
      <c r="C1461" s="252" t="str">
        <f>작성용!AK1458</f>
        <v>개별종목</v>
      </c>
      <c r="D1461" s="265">
        <f>작성용!T1458</f>
        <v>45601</v>
      </c>
      <c r="E1461" s="253" t="str">
        <f>작성용!B1458</f>
        <v>사립학교교직원연금공단</v>
      </c>
      <c r="F1461" s="253" t="str">
        <f>작성용!C1458</f>
        <v>재평가</v>
      </c>
      <c r="G1461" s="253" t="str">
        <f>작성용!D1458</f>
        <v>Starwood Distressed Opportunity Fund XII</v>
      </c>
      <c r="H1461" s="266" t="str">
        <f>작성용!E1458</f>
        <v>KBP2023110007</v>
      </c>
      <c r="I1461" s="253" t="str">
        <f>작성용!F1458</f>
        <v>B01</v>
      </c>
      <c r="J1461" s="253">
        <f>작성용!G1458</f>
        <v>0</v>
      </c>
      <c r="K1461" s="253" t="str">
        <f>작성용!H1458</f>
        <v>-</v>
      </c>
      <c r="L1461" s="253" t="str">
        <f>작성용!N1458</f>
        <v>연말</v>
      </c>
      <c r="M1461" s="265" t="str">
        <f>작성용!U1458</f>
        <v>2024.09.30</v>
      </c>
      <c r="N1461" s="265">
        <f>작성용!V1458</f>
        <v>45643</v>
      </c>
      <c r="O1461" s="265">
        <f>작성용!W1458</f>
        <v>45708</v>
      </c>
      <c r="P1461" s="265" t="str">
        <f>작성용!X1458</f>
        <v>-</v>
      </c>
      <c r="Q1461" s="253" t="str">
        <f>작성용!AD1458</f>
        <v>강승현</v>
      </c>
      <c r="R1461" s="267">
        <f>작성용!AE1458</f>
        <v>0.4</v>
      </c>
      <c r="S1461" s="253" t="str">
        <f>작성용!AF1458</f>
        <v>강승현</v>
      </c>
      <c r="T1461" s="268" t="str">
        <f>작성용!AG1458</f>
        <v>김영규</v>
      </c>
      <c r="U1461" s="268" t="str">
        <f>작성용!AH1458</f>
        <v>김영규</v>
      </c>
      <c r="V1461" s="252">
        <f>작성용!AA1458</f>
        <v>202411</v>
      </c>
      <c r="W1461" s="253" t="str">
        <f>작성용!AC1458</f>
        <v>[Z]공기업</v>
      </c>
      <c r="X1461" s="253" t="str">
        <f>작성용!O1458</f>
        <v>고민호파트장</v>
      </c>
      <c r="Y1461" s="253">
        <f>작성용!P1458</f>
        <v>0</v>
      </c>
      <c r="Z1461" s="253" t="str">
        <f>작성용!Q1458</f>
        <v>khmsy123@tp.or.kr;shinkd@tp.or.kr;a221136@tp.or.kr;hyuntak@tp.or.kr</v>
      </c>
      <c r="AA1461" s="252" t="str">
        <f>작성용!AJ1458</f>
        <v>-</v>
      </c>
      <c r="AB1461" s="252">
        <f>작성용!AB1458</f>
        <v>0</v>
      </c>
    </row>
    <row r="1462" spans="1:28" s="12" customFormat="1" ht="16.5" customHeight="1" x14ac:dyDescent="0.3">
      <c r="A1462" s="54">
        <f>작성용!AL1459</f>
        <v>1458</v>
      </c>
      <c r="B1462" s="264" t="str">
        <f>작성용!AI1459</f>
        <v>2차평가 : 2024-01-07</v>
      </c>
      <c r="C1462" s="252" t="str">
        <f>작성용!AK1459</f>
        <v>개별종목</v>
      </c>
      <c r="D1462" s="265">
        <f>작성용!T1459</f>
        <v>45601</v>
      </c>
      <c r="E1462" s="253" t="str">
        <f>작성용!B1459</f>
        <v>사립학교교직원연금공단</v>
      </c>
      <c r="F1462" s="253" t="str">
        <f>작성용!C1459</f>
        <v>재평가</v>
      </c>
      <c r="G1462" s="253" t="str">
        <f>작성용!D1459</f>
        <v>ARES IDF V</v>
      </c>
      <c r="H1462" s="266" t="str">
        <f>작성용!E1459</f>
        <v>KBP2023110003</v>
      </c>
      <c r="I1462" s="253" t="str">
        <f>작성용!F1459</f>
        <v>B01</v>
      </c>
      <c r="J1462" s="253">
        <f>작성용!G1459</f>
        <v>0</v>
      </c>
      <c r="K1462" s="253" t="str">
        <f>작성용!H1459</f>
        <v>-</v>
      </c>
      <c r="L1462" s="253" t="str">
        <f>작성용!N1459</f>
        <v>연말</v>
      </c>
      <c r="M1462" s="265" t="str">
        <f>작성용!U1459</f>
        <v>2024.09.30</v>
      </c>
      <c r="N1462" s="265">
        <f>작성용!V1459</f>
        <v>45643</v>
      </c>
      <c r="O1462" s="265">
        <f>작성용!W1459</f>
        <v>45708</v>
      </c>
      <c r="P1462" s="265" t="str">
        <f>작성용!X1459</f>
        <v>-</v>
      </c>
      <c r="Q1462" s="253" t="str">
        <f>작성용!AD1459</f>
        <v>채동우</v>
      </c>
      <c r="R1462" s="267">
        <f>작성용!AE1459</f>
        <v>0.4</v>
      </c>
      <c r="S1462" s="253" t="str">
        <f>작성용!AF1459</f>
        <v>채동우</v>
      </c>
      <c r="T1462" s="268" t="str">
        <f>작성용!AG1459</f>
        <v>김영규</v>
      </c>
      <c r="U1462" s="268" t="str">
        <f>작성용!AH1459</f>
        <v>김영규</v>
      </c>
      <c r="V1462" s="252">
        <f>작성용!AA1459</f>
        <v>202411</v>
      </c>
      <c r="W1462" s="253" t="str">
        <f>작성용!AC1459</f>
        <v>[Z]공기업</v>
      </c>
      <c r="X1462" s="253" t="str">
        <f>작성용!O1459</f>
        <v>고민호파트장</v>
      </c>
      <c r="Y1462" s="253">
        <f>작성용!P1459</f>
        <v>0</v>
      </c>
      <c r="Z1462" s="253" t="str">
        <f>작성용!Q1459</f>
        <v>khmsy123@tp.or.kr;shinkd@tp.or.kr;a221136@tp.or.kr;hyuntak@tp.or.kr</v>
      </c>
      <c r="AA1462" s="252" t="str">
        <f>작성용!AJ1459</f>
        <v>-</v>
      </c>
      <c r="AB1462" s="252">
        <f>작성용!AB1459</f>
        <v>0</v>
      </c>
    </row>
    <row r="1463" spans="1:28" s="12" customFormat="1" ht="16.5" customHeight="1" x14ac:dyDescent="0.3">
      <c r="A1463" s="54">
        <f>작성용!AL1460</f>
        <v>1459</v>
      </c>
      <c r="B1463" s="264" t="str">
        <f>작성용!AI1460</f>
        <v>2차평가 : 2024-01-07</v>
      </c>
      <c r="C1463" s="252" t="str">
        <f>작성용!AK1460</f>
        <v>개별종목</v>
      </c>
      <c r="D1463" s="265">
        <f>작성용!T1460</f>
        <v>45601</v>
      </c>
      <c r="E1463" s="253" t="str">
        <f>작성용!B1460</f>
        <v>사립학교교직원연금공단</v>
      </c>
      <c r="F1463" s="253" t="str">
        <f>작성용!C1460</f>
        <v>재평가</v>
      </c>
      <c r="G1463" s="253" t="str">
        <f>작성용!D1460</f>
        <v>ICG Europe Fund VIII</v>
      </c>
      <c r="H1463" s="266" t="str">
        <f>작성용!E1460</f>
        <v>KBP2021120285</v>
      </c>
      <c r="I1463" s="253" t="str">
        <f>작성용!F1460</f>
        <v>B01</v>
      </c>
      <c r="J1463" s="253">
        <f>작성용!G1460</f>
        <v>0</v>
      </c>
      <c r="K1463" s="253" t="str">
        <f>작성용!H1460</f>
        <v>-</v>
      </c>
      <c r="L1463" s="253" t="str">
        <f>작성용!N1460</f>
        <v>연말</v>
      </c>
      <c r="M1463" s="265" t="str">
        <f>작성용!U1460</f>
        <v>2024.09.30</v>
      </c>
      <c r="N1463" s="265">
        <f>작성용!V1460</f>
        <v>45643</v>
      </c>
      <c r="O1463" s="265">
        <f>작성용!W1460</f>
        <v>45708</v>
      </c>
      <c r="P1463" s="265" t="str">
        <f>작성용!X1460</f>
        <v>-</v>
      </c>
      <c r="Q1463" s="253" t="str">
        <f>작성용!AD1460</f>
        <v>서동현</v>
      </c>
      <c r="R1463" s="267">
        <f>작성용!AE1460</f>
        <v>0.4</v>
      </c>
      <c r="S1463" s="253" t="str">
        <f>작성용!AF1460</f>
        <v>서동현</v>
      </c>
      <c r="T1463" s="268" t="str">
        <f>작성용!AG1460</f>
        <v>김영규</v>
      </c>
      <c r="U1463" s="268" t="str">
        <f>작성용!AH1460</f>
        <v>김영규</v>
      </c>
      <c r="V1463" s="252">
        <f>작성용!AA1460</f>
        <v>202411</v>
      </c>
      <c r="W1463" s="253" t="str">
        <f>작성용!AC1460</f>
        <v>[Z]공기업</v>
      </c>
      <c r="X1463" s="253" t="str">
        <f>작성용!O1460</f>
        <v>고민호파트장</v>
      </c>
      <c r="Y1463" s="253">
        <f>작성용!P1460</f>
        <v>0</v>
      </c>
      <c r="Z1463" s="253" t="str">
        <f>작성용!Q1460</f>
        <v>khmsy123@tp.or.kr;shinkd@tp.or.kr;a221136@tp.or.kr;hyuntak@tp.or.kr</v>
      </c>
      <c r="AA1463" s="252" t="str">
        <f>작성용!AJ1460</f>
        <v>-</v>
      </c>
      <c r="AB1463" s="252">
        <f>작성용!AB1460</f>
        <v>0</v>
      </c>
    </row>
    <row r="1464" spans="1:28" s="12" customFormat="1" ht="16.5" customHeight="1" x14ac:dyDescent="0.3">
      <c r="A1464" s="54">
        <f>작성용!AL1461</f>
        <v>1460</v>
      </c>
      <c r="B1464" s="264" t="str">
        <f>작성용!AI1461</f>
        <v>2차평가 : 2024-01-07</v>
      </c>
      <c r="C1464" s="252" t="str">
        <f>작성용!AK1461</f>
        <v>개별종목</v>
      </c>
      <c r="D1464" s="265">
        <f>작성용!T1461</f>
        <v>45601</v>
      </c>
      <c r="E1464" s="253" t="str">
        <f>작성용!B1461</f>
        <v>사립학교교직원연금공단</v>
      </c>
      <c r="F1464" s="253" t="str">
        <f>작성용!C1461</f>
        <v>재평가</v>
      </c>
      <c r="G1464" s="253" t="str">
        <f>작성용!D1461</f>
        <v>Brookfield Infra fund IV</v>
      </c>
      <c r="H1464" s="266" t="str">
        <f>작성용!E1461</f>
        <v>KBP2021110004</v>
      </c>
      <c r="I1464" s="253" t="str">
        <f>작성용!F1461</f>
        <v>B01</v>
      </c>
      <c r="J1464" s="253">
        <f>작성용!G1461</f>
        <v>0</v>
      </c>
      <c r="K1464" s="253" t="str">
        <f>작성용!H1461</f>
        <v>-</v>
      </c>
      <c r="L1464" s="253" t="str">
        <f>작성용!N1461</f>
        <v>연말</v>
      </c>
      <c r="M1464" s="265" t="str">
        <f>작성용!U1461</f>
        <v>2024.09.30</v>
      </c>
      <c r="N1464" s="265">
        <f>작성용!V1461</f>
        <v>45643</v>
      </c>
      <c r="O1464" s="265">
        <f>작성용!W1461</f>
        <v>45708</v>
      </c>
      <c r="P1464" s="265" t="str">
        <f>작성용!X1461</f>
        <v>-</v>
      </c>
      <c r="Q1464" s="253" t="str">
        <f>작성용!AD1461</f>
        <v>심태진</v>
      </c>
      <c r="R1464" s="267">
        <f>작성용!AE1461</f>
        <v>0.4</v>
      </c>
      <c r="S1464" s="253" t="str">
        <f>작성용!AF1461</f>
        <v>심태진</v>
      </c>
      <c r="T1464" s="268" t="str">
        <f>작성용!AG1461</f>
        <v>김영규</v>
      </c>
      <c r="U1464" s="268" t="str">
        <f>작성용!AH1461</f>
        <v>김영규</v>
      </c>
      <c r="V1464" s="252">
        <f>작성용!AA1461</f>
        <v>202411</v>
      </c>
      <c r="W1464" s="253" t="str">
        <f>작성용!AC1461</f>
        <v>[Z]공기업</v>
      </c>
      <c r="X1464" s="253" t="str">
        <f>작성용!O1461</f>
        <v>고민호파트장</v>
      </c>
      <c r="Y1464" s="253">
        <f>작성용!P1461</f>
        <v>0</v>
      </c>
      <c r="Z1464" s="253" t="str">
        <f>작성용!Q1461</f>
        <v>khmsy123@tp.or.kr;shinkd@tp.or.kr;a221136@tp.or.kr;hyuntak@tp.or.kr</v>
      </c>
      <c r="AA1464" s="252" t="str">
        <f>작성용!AJ1461</f>
        <v>-</v>
      </c>
      <c r="AB1464" s="252">
        <f>작성용!AB1461</f>
        <v>0</v>
      </c>
    </row>
    <row r="1465" spans="1:28" s="12" customFormat="1" ht="16.5" customHeight="1" x14ac:dyDescent="0.3">
      <c r="A1465" s="54">
        <f>작성용!AL1462</f>
        <v>1461</v>
      </c>
      <c r="B1465" s="264" t="str">
        <f>작성용!AI1462</f>
        <v>2차평가 : 2024-01-07</v>
      </c>
      <c r="C1465" s="252" t="str">
        <f>작성용!AK1462</f>
        <v>개별종목</v>
      </c>
      <c r="D1465" s="265">
        <f>작성용!T1462</f>
        <v>45601</v>
      </c>
      <c r="E1465" s="253" t="str">
        <f>작성용!B1462</f>
        <v>사립학교교직원연금공단</v>
      </c>
      <c r="F1465" s="253" t="str">
        <f>작성용!C1462</f>
        <v>재평가</v>
      </c>
      <c r="G1465" s="253" t="str">
        <f>작성용!D1462</f>
        <v>LASALLE INCOME&amp;GROWTH FUND VIII</v>
      </c>
      <c r="H1465" s="266" t="str">
        <f>작성용!E1462</f>
        <v>KBP2021110006</v>
      </c>
      <c r="I1465" s="253" t="str">
        <f>작성용!F1462</f>
        <v>B01</v>
      </c>
      <c r="J1465" s="253">
        <f>작성용!G1462</f>
        <v>0</v>
      </c>
      <c r="K1465" s="253" t="str">
        <f>작성용!H1462</f>
        <v>-</v>
      </c>
      <c r="L1465" s="253" t="str">
        <f>작성용!N1462</f>
        <v>연말</v>
      </c>
      <c r="M1465" s="265" t="str">
        <f>작성용!U1462</f>
        <v>2024.09.30</v>
      </c>
      <c r="N1465" s="265">
        <f>작성용!V1462</f>
        <v>45643</v>
      </c>
      <c r="O1465" s="265">
        <f>작성용!W1462</f>
        <v>45708</v>
      </c>
      <c r="P1465" s="265" t="str">
        <f>작성용!X1462</f>
        <v>-</v>
      </c>
      <c r="Q1465" s="253" t="str">
        <f>작성용!AD1462</f>
        <v>이문수</v>
      </c>
      <c r="R1465" s="267">
        <f>작성용!AE1462</f>
        <v>0.4</v>
      </c>
      <c r="S1465" s="253" t="str">
        <f>작성용!AF1462</f>
        <v>이문수</v>
      </c>
      <c r="T1465" s="268" t="str">
        <f>작성용!AG1462</f>
        <v>김영규</v>
      </c>
      <c r="U1465" s="268" t="str">
        <f>작성용!AH1462</f>
        <v>김영규</v>
      </c>
      <c r="V1465" s="252">
        <f>작성용!AA1462</f>
        <v>202411</v>
      </c>
      <c r="W1465" s="253" t="str">
        <f>작성용!AC1462</f>
        <v>[Z]공기업</v>
      </c>
      <c r="X1465" s="253" t="str">
        <f>작성용!O1462</f>
        <v>고민호파트장</v>
      </c>
      <c r="Y1465" s="253">
        <f>작성용!P1462</f>
        <v>0</v>
      </c>
      <c r="Z1465" s="253" t="str">
        <f>작성용!Q1462</f>
        <v>khmsy123@tp.or.kr;shinkd@tp.or.kr;a221136@tp.or.kr;hyuntak@tp.or.kr</v>
      </c>
      <c r="AA1465" s="252" t="str">
        <f>작성용!AJ1462</f>
        <v>-</v>
      </c>
      <c r="AB1465" s="252">
        <f>작성용!AB1462</f>
        <v>0</v>
      </c>
    </row>
    <row r="1466" spans="1:28" s="12" customFormat="1" ht="16.5" customHeight="1" x14ac:dyDescent="0.3">
      <c r="A1466" s="54">
        <f>작성용!AL1463</f>
        <v>1462</v>
      </c>
      <c r="B1466" s="264" t="str">
        <f>작성용!AI1463</f>
        <v>2차평가 : 2024-01-07</v>
      </c>
      <c r="C1466" s="252" t="str">
        <f>작성용!AK1463</f>
        <v>개별종목</v>
      </c>
      <c r="D1466" s="265">
        <f>작성용!T1463</f>
        <v>45601</v>
      </c>
      <c r="E1466" s="253" t="str">
        <f>작성용!B1463</f>
        <v>사립학교교직원연금공단</v>
      </c>
      <c r="F1466" s="253" t="str">
        <f>작성용!C1463</f>
        <v>재평가</v>
      </c>
      <c r="G1466" s="253" t="str">
        <f>작성용!D1463</f>
        <v>Blackstone RE Partners Europe VI</v>
      </c>
      <c r="H1466" s="266" t="str">
        <f>작성용!E1463</f>
        <v>KBP2021110005</v>
      </c>
      <c r="I1466" s="253" t="str">
        <f>작성용!F1463</f>
        <v>B01</v>
      </c>
      <c r="J1466" s="253">
        <f>작성용!G1463</f>
        <v>0</v>
      </c>
      <c r="K1466" s="253" t="str">
        <f>작성용!H1463</f>
        <v>-</v>
      </c>
      <c r="L1466" s="253" t="str">
        <f>작성용!N1463</f>
        <v>연말</v>
      </c>
      <c r="M1466" s="265" t="str">
        <f>작성용!U1463</f>
        <v>2024.09.30</v>
      </c>
      <c r="N1466" s="265">
        <f>작성용!V1463</f>
        <v>45643</v>
      </c>
      <c r="O1466" s="265">
        <f>작성용!W1463</f>
        <v>45708</v>
      </c>
      <c r="P1466" s="265" t="str">
        <f>작성용!X1463</f>
        <v>-</v>
      </c>
      <c r="Q1466" s="253" t="str">
        <f>작성용!AD1463</f>
        <v>서동현</v>
      </c>
      <c r="R1466" s="267">
        <f>작성용!AE1463</f>
        <v>0.4</v>
      </c>
      <c r="S1466" s="253" t="str">
        <f>작성용!AF1463</f>
        <v>서동현</v>
      </c>
      <c r="T1466" s="268" t="str">
        <f>작성용!AG1463</f>
        <v>김영규</v>
      </c>
      <c r="U1466" s="268" t="str">
        <f>작성용!AH1463</f>
        <v>김영규</v>
      </c>
      <c r="V1466" s="252">
        <f>작성용!AA1463</f>
        <v>202411</v>
      </c>
      <c r="W1466" s="253" t="str">
        <f>작성용!AC1463</f>
        <v>[Z]공기업</v>
      </c>
      <c r="X1466" s="253" t="str">
        <f>작성용!O1463</f>
        <v>고민호파트장</v>
      </c>
      <c r="Y1466" s="253">
        <f>작성용!P1463</f>
        <v>0</v>
      </c>
      <c r="Z1466" s="253" t="str">
        <f>작성용!Q1463</f>
        <v>khmsy123@tp.or.kr;shinkd@tp.or.kr;a221136@tp.or.kr;hyuntak@tp.or.kr</v>
      </c>
      <c r="AA1466" s="252" t="str">
        <f>작성용!AJ1463</f>
        <v>-</v>
      </c>
      <c r="AB1466" s="252">
        <f>작성용!AB1463</f>
        <v>0</v>
      </c>
    </row>
    <row r="1467" spans="1:28" s="12" customFormat="1" ht="16.5" customHeight="1" x14ac:dyDescent="0.3">
      <c r="A1467" s="54">
        <f>작성용!AL1464</f>
        <v>1463</v>
      </c>
      <c r="B1467" s="264" t="str">
        <f>작성용!AI1464</f>
        <v>2차평가 : 2024-01-07</v>
      </c>
      <c r="C1467" s="252" t="str">
        <f>작성용!AK1464</f>
        <v>개별종목</v>
      </c>
      <c r="D1467" s="265">
        <f>작성용!T1464</f>
        <v>45601</v>
      </c>
      <c r="E1467" s="253" t="str">
        <f>작성용!B1464</f>
        <v>사립학교교직원연금공단</v>
      </c>
      <c r="F1467" s="253" t="str">
        <f>작성용!C1464</f>
        <v>재평가</v>
      </c>
      <c r="G1467" s="253" t="str">
        <f>작성용!D1464</f>
        <v>EQT인프라펀드IV</v>
      </c>
      <c r="H1467" s="266" t="str">
        <f>작성용!E1464</f>
        <v>KBP2020110002</v>
      </c>
      <c r="I1467" s="253" t="str">
        <f>작성용!F1464</f>
        <v>B01</v>
      </c>
      <c r="J1467" s="253">
        <f>작성용!G1464</f>
        <v>0</v>
      </c>
      <c r="K1467" s="253" t="str">
        <f>작성용!H1464</f>
        <v>-</v>
      </c>
      <c r="L1467" s="253" t="str">
        <f>작성용!N1464</f>
        <v>연말</v>
      </c>
      <c r="M1467" s="265" t="str">
        <f>작성용!U1464</f>
        <v>2024.09.30</v>
      </c>
      <c r="N1467" s="265">
        <f>작성용!V1464</f>
        <v>45643</v>
      </c>
      <c r="O1467" s="265">
        <f>작성용!W1464</f>
        <v>45708</v>
      </c>
      <c r="P1467" s="265" t="str">
        <f>작성용!X1464</f>
        <v>-</v>
      </c>
      <c r="Q1467" s="253" t="str">
        <f>작성용!AD1464</f>
        <v>정재형</v>
      </c>
      <c r="R1467" s="267">
        <f>작성용!AE1464</f>
        <v>1</v>
      </c>
      <c r="S1467" s="253" t="str">
        <f>작성용!AF1464</f>
        <v>정재형</v>
      </c>
      <c r="T1467" s="268" t="str">
        <f>작성용!AG1464</f>
        <v>김영규</v>
      </c>
      <c r="U1467" s="268" t="str">
        <f>작성용!AH1464</f>
        <v>김영규</v>
      </c>
      <c r="V1467" s="252">
        <f>작성용!AA1464</f>
        <v>202411</v>
      </c>
      <c r="W1467" s="253" t="str">
        <f>작성용!AC1464</f>
        <v>[Z]공기업</v>
      </c>
      <c r="X1467" s="253" t="str">
        <f>작성용!O1464</f>
        <v>고민호파트장</v>
      </c>
      <c r="Y1467" s="253">
        <f>작성용!P1464</f>
        <v>0</v>
      </c>
      <c r="Z1467" s="253" t="str">
        <f>작성용!Q1464</f>
        <v>khmsy123@tp.or.kr;shinkd@tp.or.kr;a221136@tp.or.kr;hyuntak@tp.or.kr</v>
      </c>
      <c r="AA1467" s="252" t="str">
        <f>작성용!AJ1464</f>
        <v>-</v>
      </c>
      <c r="AB1467" s="252">
        <f>작성용!AB1464</f>
        <v>0</v>
      </c>
    </row>
    <row r="1468" spans="1:28" s="12" customFormat="1" ht="16.5" customHeight="1" x14ac:dyDescent="0.3">
      <c r="A1468" s="54">
        <f>작성용!AL1465</f>
        <v>1464</v>
      </c>
      <c r="B1468" s="264" t="str">
        <f>작성용!AI1465</f>
        <v>2차평가 : 2024-01-07</v>
      </c>
      <c r="C1468" s="252" t="str">
        <f>작성용!AK1465</f>
        <v>개별종목</v>
      </c>
      <c r="D1468" s="265">
        <f>작성용!T1465</f>
        <v>45601</v>
      </c>
      <c r="E1468" s="253" t="str">
        <f>작성용!B1465</f>
        <v>사립학교교직원연금공단</v>
      </c>
      <c r="F1468" s="253" t="str">
        <f>작성용!C1465</f>
        <v>재평가</v>
      </c>
      <c r="G1468" s="253" t="str">
        <f>작성용!D1465</f>
        <v>HARBOURVEST 2018 GLOBAL FUND</v>
      </c>
      <c r="H1468" s="266" t="str">
        <f>작성용!E1465</f>
        <v>KBP2020110005</v>
      </c>
      <c r="I1468" s="253" t="str">
        <f>작성용!F1465</f>
        <v>B01</v>
      </c>
      <c r="J1468" s="253">
        <f>작성용!G1465</f>
        <v>0</v>
      </c>
      <c r="K1468" s="253" t="str">
        <f>작성용!H1465</f>
        <v>-</v>
      </c>
      <c r="L1468" s="253" t="str">
        <f>작성용!N1465</f>
        <v>연말</v>
      </c>
      <c r="M1468" s="265" t="str">
        <f>작성용!U1465</f>
        <v>2024.09.30</v>
      </c>
      <c r="N1468" s="265">
        <f>작성용!V1465</f>
        <v>45643</v>
      </c>
      <c r="O1468" s="265">
        <f>작성용!W1465</f>
        <v>45708</v>
      </c>
      <c r="P1468" s="265" t="str">
        <f>작성용!X1465</f>
        <v>-</v>
      </c>
      <c r="Q1468" s="253" t="str">
        <f>작성용!AD1465</f>
        <v>서동현</v>
      </c>
      <c r="R1468" s="267">
        <f>작성용!AE1465</f>
        <v>0.4</v>
      </c>
      <c r="S1468" s="253" t="str">
        <f>작성용!AF1465</f>
        <v>서동현</v>
      </c>
      <c r="T1468" s="268" t="str">
        <f>작성용!AG1465</f>
        <v>김영규</v>
      </c>
      <c r="U1468" s="268" t="str">
        <f>작성용!AH1465</f>
        <v>김영규</v>
      </c>
      <c r="V1468" s="252">
        <f>작성용!AA1465</f>
        <v>202411</v>
      </c>
      <c r="W1468" s="253" t="str">
        <f>작성용!AC1465</f>
        <v>[Z]공기업</v>
      </c>
      <c r="X1468" s="253" t="str">
        <f>작성용!O1465</f>
        <v>고민호파트장</v>
      </c>
      <c r="Y1468" s="253">
        <f>작성용!P1465</f>
        <v>0</v>
      </c>
      <c r="Z1468" s="253" t="str">
        <f>작성용!Q1465</f>
        <v>khmsy123@tp.or.kr;shinkd@tp.or.kr;a221136@tp.or.kr;hyuntak@tp.or.kr</v>
      </c>
      <c r="AA1468" s="252" t="str">
        <f>작성용!AJ1465</f>
        <v>-</v>
      </c>
      <c r="AB1468" s="252">
        <f>작성용!AB1465</f>
        <v>0</v>
      </c>
    </row>
    <row r="1469" spans="1:28" s="12" customFormat="1" ht="16.5" customHeight="1" x14ac:dyDescent="0.3">
      <c r="A1469" s="54">
        <f>작성용!AL1466</f>
        <v>1465</v>
      </c>
      <c r="B1469" s="264" t="str">
        <f>작성용!AI1466</f>
        <v>2차평가 : 2024-01-07</v>
      </c>
      <c r="C1469" s="252" t="str">
        <f>작성용!AK1466</f>
        <v>개별종목</v>
      </c>
      <c r="D1469" s="265">
        <f>작성용!T1466</f>
        <v>45601</v>
      </c>
      <c r="E1469" s="253" t="str">
        <f>작성용!B1466</f>
        <v>사립학교교직원연금공단</v>
      </c>
      <c r="F1469" s="253" t="str">
        <f>작성용!C1466</f>
        <v>재평가</v>
      </c>
      <c r="G1469" s="253" t="str">
        <f>작성용!D1466</f>
        <v>아디안인프라펀드5호</v>
      </c>
      <c r="H1469" s="266" t="str">
        <f>작성용!E1466</f>
        <v>KBP2020110006</v>
      </c>
      <c r="I1469" s="253" t="str">
        <f>작성용!F1466</f>
        <v>B01</v>
      </c>
      <c r="J1469" s="253">
        <f>작성용!G1466</f>
        <v>0</v>
      </c>
      <c r="K1469" s="253" t="str">
        <f>작성용!H1466</f>
        <v>-</v>
      </c>
      <c r="L1469" s="253" t="str">
        <f>작성용!N1466</f>
        <v>연말</v>
      </c>
      <c r="M1469" s="265" t="str">
        <f>작성용!U1466</f>
        <v>2024.09.30</v>
      </c>
      <c r="N1469" s="265">
        <f>작성용!V1466</f>
        <v>45643</v>
      </c>
      <c r="O1469" s="265">
        <f>작성용!W1466</f>
        <v>45708</v>
      </c>
      <c r="P1469" s="265" t="str">
        <f>작성용!X1466</f>
        <v>-</v>
      </c>
      <c r="Q1469" s="258" t="str">
        <f>작성용!AD1466</f>
        <v>최수민</v>
      </c>
      <c r="R1469" s="267">
        <f>작성용!AE1466</f>
        <v>1</v>
      </c>
      <c r="S1469" s="253" t="str">
        <f>작성용!AF1466</f>
        <v>고명주</v>
      </c>
      <c r="T1469" s="268" t="str">
        <f>작성용!AG1466</f>
        <v>김영규</v>
      </c>
      <c r="U1469" s="268" t="str">
        <f>작성용!AH1466</f>
        <v>김영규</v>
      </c>
      <c r="V1469" s="252">
        <f>작성용!AA1466</f>
        <v>202411</v>
      </c>
      <c r="W1469" s="253" t="str">
        <f>작성용!AC1466</f>
        <v>[Z]공기업</v>
      </c>
      <c r="X1469" s="253" t="str">
        <f>작성용!O1466</f>
        <v>고민호파트장</v>
      </c>
      <c r="Y1469" s="253">
        <f>작성용!P1466</f>
        <v>0</v>
      </c>
      <c r="Z1469" s="253" t="str">
        <f>작성용!Q1466</f>
        <v>khmsy123@tp.or.kr;shinkd@tp.or.kr;a221136@tp.or.kr;hyuntak@tp.or.kr</v>
      </c>
      <c r="AA1469" s="252" t="str">
        <f>작성용!AJ1466</f>
        <v>-</v>
      </c>
      <c r="AB1469" s="252">
        <f>작성용!AB1466</f>
        <v>0</v>
      </c>
    </row>
    <row r="1470" spans="1:28" s="12" customFormat="1" ht="16.5" customHeight="1" x14ac:dyDescent="0.3">
      <c r="A1470" s="54">
        <f>작성용!AL1467</f>
        <v>1466</v>
      </c>
      <c r="B1470" s="264" t="str">
        <f>작성용!AI1467</f>
        <v>2차평가 : 2024-01-07</v>
      </c>
      <c r="C1470" s="252" t="str">
        <f>작성용!AK1467</f>
        <v>개별종목</v>
      </c>
      <c r="D1470" s="265">
        <f>작성용!T1467</f>
        <v>45601</v>
      </c>
      <c r="E1470" s="253" t="str">
        <f>작성용!B1467</f>
        <v>사립학교교직원연금공단</v>
      </c>
      <c r="F1470" s="253" t="str">
        <f>작성용!C1467</f>
        <v>재평가</v>
      </c>
      <c r="G1470" s="253" t="str">
        <f>작성용!D1467</f>
        <v>ICG EUROPE FUND VII</v>
      </c>
      <c r="H1470" s="266" t="str">
        <f>작성용!E1467</f>
        <v>KBP2020110007</v>
      </c>
      <c r="I1470" s="253" t="str">
        <f>작성용!F1467</f>
        <v>B01</v>
      </c>
      <c r="J1470" s="253">
        <f>작성용!G1467</f>
        <v>0</v>
      </c>
      <c r="K1470" s="253" t="str">
        <f>작성용!H1467</f>
        <v>-</v>
      </c>
      <c r="L1470" s="253" t="str">
        <f>작성용!N1467</f>
        <v>연말</v>
      </c>
      <c r="M1470" s="265" t="str">
        <f>작성용!U1467</f>
        <v>2024.09.30</v>
      </c>
      <c r="N1470" s="265">
        <f>작성용!V1467</f>
        <v>45643</v>
      </c>
      <c r="O1470" s="265">
        <f>작성용!W1467</f>
        <v>45708</v>
      </c>
      <c r="P1470" s="265" t="str">
        <f>작성용!X1467</f>
        <v>-</v>
      </c>
      <c r="Q1470" s="253" t="str">
        <f>작성용!AD1467</f>
        <v>오수현</v>
      </c>
      <c r="R1470" s="267">
        <f>작성용!AE1467</f>
        <v>0.4</v>
      </c>
      <c r="S1470" s="253" t="str">
        <f>작성용!AF1467</f>
        <v>오수현</v>
      </c>
      <c r="T1470" s="268" t="str">
        <f>작성용!AG1467</f>
        <v>김영규</v>
      </c>
      <c r="U1470" s="268" t="str">
        <f>작성용!AH1467</f>
        <v>김영규</v>
      </c>
      <c r="V1470" s="252">
        <f>작성용!AA1467</f>
        <v>202411</v>
      </c>
      <c r="W1470" s="253" t="str">
        <f>작성용!AC1467</f>
        <v>[Z]공기업</v>
      </c>
      <c r="X1470" s="253" t="str">
        <f>작성용!O1467</f>
        <v>고민호파트장</v>
      </c>
      <c r="Y1470" s="253">
        <f>작성용!P1467</f>
        <v>0</v>
      </c>
      <c r="Z1470" s="253" t="str">
        <f>작성용!Q1467</f>
        <v>khmsy123@tp.or.kr;shinkd@tp.or.kr;a221136@tp.or.kr;hyuntak@tp.or.kr</v>
      </c>
      <c r="AA1470" s="252" t="str">
        <f>작성용!AJ1467</f>
        <v>-</v>
      </c>
      <c r="AB1470" s="252">
        <f>작성용!AB1467</f>
        <v>0</v>
      </c>
    </row>
    <row r="1471" spans="1:28" s="12" customFormat="1" ht="16.5" customHeight="1" x14ac:dyDescent="0.3">
      <c r="A1471" s="54">
        <f>작성용!AL1468</f>
        <v>1467</v>
      </c>
      <c r="B1471" s="264" t="str">
        <f>작성용!AI1468</f>
        <v>2차평가 : 2024-01-07</v>
      </c>
      <c r="C1471" s="252" t="str">
        <f>작성용!AK1468</f>
        <v>개별종목</v>
      </c>
      <c r="D1471" s="265">
        <f>작성용!T1468</f>
        <v>45601</v>
      </c>
      <c r="E1471" s="253" t="str">
        <f>작성용!B1468</f>
        <v>사립학교교직원연금공단</v>
      </c>
      <c r="F1471" s="253" t="str">
        <f>작성용!C1468</f>
        <v>재평가</v>
      </c>
      <c r="G1471" s="253" t="str">
        <f>작성용!D1468</f>
        <v>ARES CAPITAL EUROPE IV</v>
      </c>
      <c r="H1471" s="266" t="str">
        <f>작성용!E1468</f>
        <v>KBP2020110008</v>
      </c>
      <c r="I1471" s="253" t="str">
        <f>작성용!F1468</f>
        <v>B01</v>
      </c>
      <c r="J1471" s="253">
        <f>작성용!G1468</f>
        <v>0</v>
      </c>
      <c r="K1471" s="253" t="str">
        <f>작성용!H1468</f>
        <v>-</v>
      </c>
      <c r="L1471" s="253" t="str">
        <f>작성용!N1468</f>
        <v>연말</v>
      </c>
      <c r="M1471" s="265" t="str">
        <f>작성용!U1468</f>
        <v>2024.09.30</v>
      </c>
      <c r="N1471" s="265">
        <f>작성용!V1468</f>
        <v>45643</v>
      </c>
      <c r="O1471" s="265">
        <f>작성용!W1468</f>
        <v>45708</v>
      </c>
      <c r="P1471" s="265" t="str">
        <f>작성용!X1468</f>
        <v>-</v>
      </c>
      <c r="Q1471" s="258" t="str">
        <f>작성용!AD1468</f>
        <v>서경덕</v>
      </c>
      <c r="R1471" s="267">
        <f>작성용!AE1468</f>
        <v>0.4</v>
      </c>
      <c r="S1471" s="253" t="str">
        <f>작성용!AF1468</f>
        <v>서수빈</v>
      </c>
      <c r="T1471" s="268" t="str">
        <f>작성용!AG1468</f>
        <v>김영규</v>
      </c>
      <c r="U1471" s="268" t="str">
        <f>작성용!AH1468</f>
        <v>김영규</v>
      </c>
      <c r="V1471" s="252">
        <f>작성용!AA1468</f>
        <v>202411</v>
      </c>
      <c r="W1471" s="253" t="str">
        <f>작성용!AC1468</f>
        <v>[Z]공기업</v>
      </c>
      <c r="X1471" s="253" t="str">
        <f>작성용!O1468</f>
        <v>고민호파트장</v>
      </c>
      <c r="Y1471" s="253">
        <f>작성용!P1468</f>
        <v>0</v>
      </c>
      <c r="Z1471" s="253" t="str">
        <f>작성용!Q1468</f>
        <v>khmsy123@tp.or.kr;shinkd@tp.or.kr;a221136@tp.or.kr;hyuntak@tp.or.kr</v>
      </c>
      <c r="AA1471" s="252" t="str">
        <f>작성용!AJ1468</f>
        <v>-</v>
      </c>
      <c r="AB1471" s="252">
        <f>작성용!AB1468</f>
        <v>0</v>
      </c>
    </row>
    <row r="1472" spans="1:28" s="12" customFormat="1" ht="16.5" customHeight="1" x14ac:dyDescent="0.3">
      <c r="A1472" s="54">
        <f>작성용!AL1469</f>
        <v>1468</v>
      </c>
      <c r="B1472" s="264" t="str">
        <f>작성용!AI1469</f>
        <v>2차평가 : 2024-01-07</v>
      </c>
      <c r="C1472" s="252" t="str">
        <f>작성용!AK1469</f>
        <v>개별종목</v>
      </c>
      <c r="D1472" s="265">
        <f>작성용!T1469</f>
        <v>45601</v>
      </c>
      <c r="E1472" s="253" t="str">
        <f>작성용!B1469</f>
        <v>사립학교교직원연금공단</v>
      </c>
      <c r="F1472" s="253" t="str">
        <f>작성용!C1469</f>
        <v>재평가</v>
      </c>
      <c r="G1472" s="253" t="str">
        <f>작성용!D1469</f>
        <v>해밀턴레인CO-INV4호</v>
      </c>
      <c r="H1472" s="266" t="str">
        <f>작성용!E1469</f>
        <v>KBP2020110009</v>
      </c>
      <c r="I1472" s="253" t="str">
        <f>작성용!F1469</f>
        <v>B01</v>
      </c>
      <c r="J1472" s="253">
        <f>작성용!G1469</f>
        <v>0</v>
      </c>
      <c r="K1472" s="253" t="str">
        <f>작성용!H1469</f>
        <v>-</v>
      </c>
      <c r="L1472" s="253" t="str">
        <f>작성용!N1469</f>
        <v>연말</v>
      </c>
      <c r="M1472" s="265" t="str">
        <f>작성용!U1469</f>
        <v>2024.09.30</v>
      </c>
      <c r="N1472" s="265">
        <f>작성용!V1469</f>
        <v>45643</v>
      </c>
      <c r="O1472" s="265">
        <f>작성용!W1469</f>
        <v>45708</v>
      </c>
      <c r="P1472" s="265" t="str">
        <f>작성용!X1469</f>
        <v>-</v>
      </c>
      <c r="Q1472" s="253" t="str">
        <f>작성용!AD1469</f>
        <v>김수현</v>
      </c>
      <c r="R1472" s="267">
        <f>작성용!AE1469</f>
        <v>0.4</v>
      </c>
      <c r="S1472" s="253" t="str">
        <f>작성용!AF1469</f>
        <v>김수현</v>
      </c>
      <c r="T1472" s="268" t="str">
        <f>작성용!AG1469</f>
        <v>김영규</v>
      </c>
      <c r="U1472" s="268" t="str">
        <f>작성용!AH1469</f>
        <v>김영규</v>
      </c>
      <c r="V1472" s="252">
        <f>작성용!AA1469</f>
        <v>202411</v>
      </c>
      <c r="W1472" s="253" t="str">
        <f>작성용!AC1469</f>
        <v>[Z]공기업</v>
      </c>
      <c r="X1472" s="253" t="str">
        <f>작성용!O1469</f>
        <v>고민호파트장</v>
      </c>
      <c r="Y1472" s="253">
        <f>작성용!P1469</f>
        <v>0</v>
      </c>
      <c r="Z1472" s="253" t="str">
        <f>작성용!Q1469</f>
        <v>khmsy123@tp.or.kr;shinkd@tp.or.kr;a221136@tp.or.kr;hyuntak@tp.or.kr</v>
      </c>
      <c r="AA1472" s="252" t="str">
        <f>작성용!AJ1469</f>
        <v>-</v>
      </c>
      <c r="AB1472" s="252">
        <f>작성용!AB1469</f>
        <v>0</v>
      </c>
    </row>
    <row r="1473" spans="1:28" s="12" customFormat="1" ht="16.5" customHeight="1" x14ac:dyDescent="0.3">
      <c r="A1473" s="54">
        <f>작성용!AL1470</f>
        <v>1469</v>
      </c>
      <c r="B1473" s="264" t="str">
        <f>작성용!AI1470</f>
        <v>2차평가 : 2024-01-07</v>
      </c>
      <c r="C1473" s="252" t="str">
        <f>작성용!AK1470</f>
        <v>개별종목</v>
      </c>
      <c r="D1473" s="265">
        <f>작성용!T1470</f>
        <v>45601</v>
      </c>
      <c r="E1473" s="253" t="str">
        <f>작성용!B1470</f>
        <v>사립학교교직원연금공단</v>
      </c>
      <c r="F1473" s="253" t="str">
        <f>작성용!C1470</f>
        <v>재평가</v>
      </c>
      <c r="G1473" s="253" t="str">
        <f>작성용!D1470</f>
        <v>STEPSTONE CAPITAL PARTNERS IV</v>
      </c>
      <c r="H1473" s="266" t="str">
        <f>작성용!E1470</f>
        <v>KBP2020110010</v>
      </c>
      <c r="I1473" s="253" t="str">
        <f>작성용!F1470</f>
        <v>B01</v>
      </c>
      <c r="J1473" s="253">
        <f>작성용!G1470</f>
        <v>0</v>
      </c>
      <c r="K1473" s="253" t="str">
        <f>작성용!H1470</f>
        <v>-</v>
      </c>
      <c r="L1473" s="253" t="str">
        <f>작성용!N1470</f>
        <v>연말</v>
      </c>
      <c r="M1473" s="265" t="str">
        <f>작성용!U1470</f>
        <v>2024.09.30</v>
      </c>
      <c r="N1473" s="265">
        <f>작성용!V1470</f>
        <v>45643</v>
      </c>
      <c r="O1473" s="265">
        <f>작성용!W1470</f>
        <v>45708</v>
      </c>
      <c r="P1473" s="265" t="str">
        <f>작성용!X1470</f>
        <v>-</v>
      </c>
      <c r="Q1473" s="253" t="str">
        <f>작성용!AD1470</f>
        <v>오수현</v>
      </c>
      <c r="R1473" s="267">
        <f>작성용!AE1470</f>
        <v>0.4</v>
      </c>
      <c r="S1473" s="253" t="str">
        <f>작성용!AF1470</f>
        <v>오수현</v>
      </c>
      <c r="T1473" s="268" t="str">
        <f>작성용!AG1470</f>
        <v>김영규</v>
      </c>
      <c r="U1473" s="268" t="str">
        <f>작성용!AH1470</f>
        <v>김영규</v>
      </c>
      <c r="V1473" s="252">
        <f>작성용!AA1470</f>
        <v>202411</v>
      </c>
      <c r="W1473" s="253" t="str">
        <f>작성용!AC1470</f>
        <v>[Z]공기업</v>
      </c>
      <c r="X1473" s="253" t="str">
        <f>작성용!O1470</f>
        <v>고민호파트장</v>
      </c>
      <c r="Y1473" s="253">
        <f>작성용!P1470</f>
        <v>0</v>
      </c>
      <c r="Z1473" s="253" t="str">
        <f>작성용!Q1470</f>
        <v>khmsy123@tp.or.kr;shinkd@tp.or.kr;a221136@tp.or.kr;hyuntak@tp.or.kr</v>
      </c>
      <c r="AA1473" s="252" t="str">
        <f>작성용!AJ1470</f>
        <v>-</v>
      </c>
      <c r="AB1473" s="252">
        <f>작성용!AB1470</f>
        <v>0</v>
      </c>
    </row>
    <row r="1474" spans="1:28" s="12" customFormat="1" ht="16.5" customHeight="1" x14ac:dyDescent="0.3">
      <c r="A1474" s="54">
        <f>작성용!AL1471</f>
        <v>1470</v>
      </c>
      <c r="B1474" s="264" t="str">
        <f>작성용!AI1471</f>
        <v>2차평가 : 2024-01-07</v>
      </c>
      <c r="C1474" s="252" t="str">
        <f>작성용!AK1471</f>
        <v>개별종목</v>
      </c>
      <c r="D1474" s="265">
        <f>작성용!T1471</f>
        <v>45601</v>
      </c>
      <c r="E1474" s="253" t="str">
        <f>작성용!B1471</f>
        <v>사립학교교직원연금공단</v>
      </c>
      <c r="F1474" s="253" t="str">
        <f>작성용!C1471</f>
        <v>재평가</v>
      </c>
      <c r="G1474" s="253" t="str">
        <f>작성용!D1471</f>
        <v>STARWOOD GLOBAL OPPORTUNITY FUND XI</v>
      </c>
      <c r="H1474" s="266" t="str">
        <f>작성용!E1471</f>
        <v>KBP2020110011</v>
      </c>
      <c r="I1474" s="253" t="str">
        <f>작성용!F1471</f>
        <v>B01</v>
      </c>
      <c r="J1474" s="253">
        <f>작성용!G1471</f>
        <v>0</v>
      </c>
      <c r="K1474" s="253" t="str">
        <f>작성용!H1471</f>
        <v>-</v>
      </c>
      <c r="L1474" s="253" t="str">
        <f>작성용!N1471</f>
        <v>연말</v>
      </c>
      <c r="M1474" s="265" t="str">
        <f>작성용!U1471</f>
        <v>2024.09.30</v>
      </c>
      <c r="N1474" s="265">
        <f>작성용!V1471</f>
        <v>45643</v>
      </c>
      <c r="O1474" s="265">
        <f>작성용!W1471</f>
        <v>45708</v>
      </c>
      <c r="P1474" s="265" t="str">
        <f>작성용!X1471</f>
        <v>-</v>
      </c>
      <c r="Q1474" s="253" t="str">
        <f>작성용!AD1471</f>
        <v>정재형</v>
      </c>
      <c r="R1474" s="267">
        <f>작성용!AE1471</f>
        <v>0.4</v>
      </c>
      <c r="S1474" s="253" t="str">
        <f>작성용!AF1471</f>
        <v>정재형</v>
      </c>
      <c r="T1474" s="268" t="str">
        <f>작성용!AG1471</f>
        <v>김영규</v>
      </c>
      <c r="U1474" s="268" t="str">
        <f>작성용!AH1471</f>
        <v>김영규</v>
      </c>
      <c r="V1474" s="252">
        <f>작성용!AA1471</f>
        <v>202411</v>
      </c>
      <c r="W1474" s="253" t="str">
        <f>작성용!AC1471</f>
        <v>[Z]공기업</v>
      </c>
      <c r="X1474" s="253" t="str">
        <f>작성용!O1471</f>
        <v>고민호파트장</v>
      </c>
      <c r="Y1474" s="253">
        <f>작성용!P1471</f>
        <v>0</v>
      </c>
      <c r="Z1474" s="253" t="str">
        <f>작성용!Q1471</f>
        <v>khmsy123@tp.or.kr;shinkd@tp.or.kr;a221136@tp.or.kr;hyuntak@tp.or.kr</v>
      </c>
      <c r="AA1474" s="252" t="str">
        <f>작성용!AJ1471</f>
        <v>-</v>
      </c>
      <c r="AB1474" s="252">
        <f>작성용!AB1471</f>
        <v>0</v>
      </c>
    </row>
    <row r="1475" spans="1:28" s="12" customFormat="1" ht="16.5" customHeight="1" x14ac:dyDescent="0.3">
      <c r="A1475" s="54">
        <f>작성용!AL1472</f>
        <v>1471</v>
      </c>
      <c r="B1475" s="264" t="str">
        <f>작성용!AI1472</f>
        <v>2차평가 : 2024-01-07</v>
      </c>
      <c r="C1475" s="252" t="str">
        <f>작성용!AK1472</f>
        <v>개별종목</v>
      </c>
      <c r="D1475" s="265">
        <f>작성용!T1472</f>
        <v>45601</v>
      </c>
      <c r="E1475" s="253" t="str">
        <f>작성용!B1472</f>
        <v>사립학교교직원연금공단</v>
      </c>
      <c r="F1475" s="253" t="str">
        <f>작성용!C1472</f>
        <v>재평가</v>
      </c>
      <c r="G1475" s="253" t="str">
        <f>작성용!D1472</f>
        <v>GSO CAPITAL SOLUTIONS FUND III</v>
      </c>
      <c r="H1475" s="266" t="str">
        <f>작성용!E1472</f>
        <v>KBP2020110013</v>
      </c>
      <c r="I1475" s="253" t="str">
        <f>작성용!F1472</f>
        <v>B01</v>
      </c>
      <c r="J1475" s="253">
        <f>작성용!G1472</f>
        <v>0</v>
      </c>
      <c r="K1475" s="253" t="str">
        <f>작성용!H1472</f>
        <v>-</v>
      </c>
      <c r="L1475" s="253" t="str">
        <f>작성용!N1472</f>
        <v>연말</v>
      </c>
      <c r="M1475" s="265" t="str">
        <f>작성용!U1472</f>
        <v>2024.09.30</v>
      </c>
      <c r="N1475" s="265">
        <f>작성용!V1472</f>
        <v>45643</v>
      </c>
      <c r="O1475" s="265">
        <f>작성용!W1472</f>
        <v>45708</v>
      </c>
      <c r="P1475" s="265" t="str">
        <f>작성용!X1472</f>
        <v>-</v>
      </c>
      <c r="Q1475" s="253" t="str">
        <f>작성용!AD1472</f>
        <v>정은채</v>
      </c>
      <c r="R1475" s="267">
        <f>작성용!AE1472</f>
        <v>0.4</v>
      </c>
      <c r="S1475" s="253" t="str">
        <f>작성용!AF1472</f>
        <v>정은채</v>
      </c>
      <c r="T1475" s="268" t="str">
        <f>작성용!AG1472</f>
        <v>김영규</v>
      </c>
      <c r="U1475" s="268" t="str">
        <f>작성용!AH1472</f>
        <v>김영규</v>
      </c>
      <c r="V1475" s="252">
        <f>작성용!AA1472</f>
        <v>202411</v>
      </c>
      <c r="W1475" s="253" t="str">
        <f>작성용!AC1472</f>
        <v>[Z]공기업</v>
      </c>
      <c r="X1475" s="253" t="str">
        <f>작성용!O1472</f>
        <v>고민호파트장</v>
      </c>
      <c r="Y1475" s="253">
        <f>작성용!P1472</f>
        <v>0</v>
      </c>
      <c r="Z1475" s="253" t="str">
        <f>작성용!Q1472</f>
        <v>khmsy123@tp.or.kr;shinkd@tp.or.kr;a221136@tp.or.kr;hyuntak@tp.or.kr</v>
      </c>
      <c r="AA1475" s="252" t="str">
        <f>작성용!AJ1472</f>
        <v>-</v>
      </c>
      <c r="AB1475" s="252">
        <f>작성용!AB1472</f>
        <v>0</v>
      </c>
    </row>
    <row r="1476" spans="1:28" s="12" customFormat="1" ht="16.5" customHeight="1" x14ac:dyDescent="0.3">
      <c r="A1476" s="54">
        <f>작성용!AL1473</f>
        <v>1472</v>
      </c>
      <c r="B1476" s="264" t="str">
        <f>작성용!AI1473</f>
        <v>2차평가 : 2024-01-07</v>
      </c>
      <c r="C1476" s="252" t="str">
        <f>작성용!AK1473</f>
        <v>개별종목</v>
      </c>
      <c r="D1476" s="265">
        <f>작성용!T1473</f>
        <v>45601</v>
      </c>
      <c r="E1476" s="253" t="str">
        <f>작성용!B1473</f>
        <v>사립학교교직원연금공단</v>
      </c>
      <c r="F1476" s="253" t="str">
        <f>작성용!C1473</f>
        <v>재평가</v>
      </c>
      <c r="G1476" s="253" t="str">
        <f>작성용!D1473</f>
        <v>맥쿼리인프라글로벌솔루션</v>
      </c>
      <c r="H1476" s="266" t="str">
        <f>작성용!E1473</f>
        <v>KBP2020110014</v>
      </c>
      <c r="I1476" s="253" t="str">
        <f>작성용!F1473</f>
        <v>B01</v>
      </c>
      <c r="J1476" s="253">
        <f>작성용!G1473</f>
        <v>0</v>
      </c>
      <c r="K1476" s="253" t="str">
        <f>작성용!H1473</f>
        <v>-</v>
      </c>
      <c r="L1476" s="253" t="str">
        <f>작성용!N1473</f>
        <v>연말</v>
      </c>
      <c r="M1476" s="265" t="str">
        <f>작성용!U1473</f>
        <v>2024.09.30</v>
      </c>
      <c r="N1476" s="265">
        <f>작성용!V1473</f>
        <v>45643</v>
      </c>
      <c r="O1476" s="265">
        <f>작성용!W1473</f>
        <v>45708</v>
      </c>
      <c r="P1476" s="265" t="str">
        <f>작성용!X1473</f>
        <v>-</v>
      </c>
      <c r="Q1476" s="253" t="str">
        <f>작성용!AD1473</f>
        <v>강성은</v>
      </c>
      <c r="R1476" s="267">
        <f>작성용!AE1473</f>
        <v>1</v>
      </c>
      <c r="S1476" s="253" t="str">
        <f>작성용!AF1473</f>
        <v>강성은</v>
      </c>
      <c r="T1476" s="268" t="str">
        <f>작성용!AG1473</f>
        <v>김영규</v>
      </c>
      <c r="U1476" s="268" t="str">
        <f>작성용!AH1473</f>
        <v>김영규</v>
      </c>
      <c r="V1476" s="252">
        <f>작성용!AA1473</f>
        <v>202411</v>
      </c>
      <c r="W1476" s="253" t="str">
        <f>작성용!AC1473</f>
        <v>[Z]공기업</v>
      </c>
      <c r="X1476" s="253" t="str">
        <f>작성용!O1473</f>
        <v>고민호파트장</v>
      </c>
      <c r="Y1476" s="253">
        <f>작성용!P1473</f>
        <v>0</v>
      </c>
      <c r="Z1476" s="253" t="str">
        <f>작성용!Q1473</f>
        <v>khmsy123@tp.or.kr;shinkd@tp.or.kr;a221136@tp.or.kr;hyuntak@tp.or.kr</v>
      </c>
      <c r="AA1476" s="252" t="str">
        <f>작성용!AJ1473</f>
        <v>-</v>
      </c>
      <c r="AB1476" s="252">
        <f>작성용!AB1473</f>
        <v>0</v>
      </c>
    </row>
    <row r="1477" spans="1:28" s="12" customFormat="1" ht="16.5" customHeight="1" x14ac:dyDescent="0.3">
      <c r="A1477" s="54">
        <f>작성용!AL1474</f>
        <v>1473</v>
      </c>
      <c r="B1477" s="264" t="str">
        <f>작성용!AI1474</f>
        <v>2차평가 : 2024-01-07</v>
      </c>
      <c r="C1477" s="252" t="str">
        <f>작성용!AK1474</f>
        <v>개별종목</v>
      </c>
      <c r="D1477" s="265">
        <f>작성용!T1474</f>
        <v>45601</v>
      </c>
      <c r="E1477" s="253" t="str">
        <f>작성용!B1474</f>
        <v>사립학교교직원연금공단</v>
      </c>
      <c r="F1477" s="253" t="str">
        <f>작성용!C1474</f>
        <v>재평가</v>
      </c>
      <c r="G1477" s="253" t="str">
        <f>작성용!D1474</f>
        <v>PARTNERS GROUP RE SECONDARY 2017</v>
      </c>
      <c r="H1477" s="266" t="str">
        <f>작성용!E1474</f>
        <v>KBP2020110015</v>
      </c>
      <c r="I1477" s="253" t="str">
        <f>작성용!F1474</f>
        <v>B01</v>
      </c>
      <c r="J1477" s="253">
        <f>작성용!G1474</f>
        <v>0</v>
      </c>
      <c r="K1477" s="253" t="str">
        <f>작성용!H1474</f>
        <v>-</v>
      </c>
      <c r="L1477" s="253" t="str">
        <f>작성용!N1474</f>
        <v>연말</v>
      </c>
      <c r="M1477" s="265" t="str">
        <f>작성용!U1474</f>
        <v>2024.09.30</v>
      </c>
      <c r="N1477" s="265">
        <f>작성용!V1474</f>
        <v>45643</v>
      </c>
      <c r="O1477" s="265">
        <f>작성용!W1474</f>
        <v>45708</v>
      </c>
      <c r="P1477" s="265" t="str">
        <f>작성용!X1474</f>
        <v>-</v>
      </c>
      <c r="Q1477" s="253" t="str">
        <f>작성용!AD1474</f>
        <v>오수현</v>
      </c>
      <c r="R1477" s="267">
        <f>작성용!AE1474</f>
        <v>0.4</v>
      </c>
      <c r="S1477" s="253" t="str">
        <f>작성용!AF1474</f>
        <v>오수현</v>
      </c>
      <c r="T1477" s="268" t="str">
        <f>작성용!AG1474</f>
        <v>김영규</v>
      </c>
      <c r="U1477" s="268" t="str">
        <f>작성용!AH1474</f>
        <v>김영규</v>
      </c>
      <c r="V1477" s="252">
        <f>작성용!AA1474</f>
        <v>202411</v>
      </c>
      <c r="W1477" s="253" t="str">
        <f>작성용!AC1474</f>
        <v>[Z]공기업</v>
      </c>
      <c r="X1477" s="253" t="str">
        <f>작성용!O1474</f>
        <v>고민호파트장</v>
      </c>
      <c r="Y1477" s="253">
        <f>작성용!P1474</f>
        <v>0</v>
      </c>
      <c r="Z1477" s="253" t="str">
        <f>작성용!Q1474</f>
        <v>khmsy123@tp.or.kr;shinkd@tp.or.kr;a221136@tp.or.kr;hyuntak@tp.or.kr</v>
      </c>
      <c r="AA1477" s="252" t="str">
        <f>작성용!AJ1474</f>
        <v>-</v>
      </c>
      <c r="AB1477" s="252">
        <f>작성용!AB1474</f>
        <v>0</v>
      </c>
    </row>
    <row r="1478" spans="1:28" s="12" customFormat="1" ht="16.5" customHeight="1" x14ac:dyDescent="0.3">
      <c r="A1478" s="54">
        <f>작성용!AL1475</f>
        <v>1474</v>
      </c>
      <c r="B1478" s="264" t="str">
        <f>작성용!AI1475</f>
        <v>2차평가 : 2024-01-07</v>
      </c>
      <c r="C1478" s="252" t="str">
        <f>작성용!AK1475</f>
        <v>개별종목</v>
      </c>
      <c r="D1478" s="265">
        <f>작성용!T1475</f>
        <v>45601</v>
      </c>
      <c r="E1478" s="253" t="str">
        <f>작성용!B1475</f>
        <v>사립학교교직원연금공단</v>
      </c>
      <c r="F1478" s="253" t="str">
        <f>작성용!C1475</f>
        <v>재평가</v>
      </c>
      <c r="G1478" s="253" t="str">
        <f>작성용!D1475</f>
        <v>판테온글로벌인프라3</v>
      </c>
      <c r="H1478" s="266" t="str">
        <f>작성용!E1475</f>
        <v>KBP2020110016</v>
      </c>
      <c r="I1478" s="253" t="str">
        <f>작성용!F1475</f>
        <v>B01</v>
      </c>
      <c r="J1478" s="253">
        <f>작성용!G1475</f>
        <v>0</v>
      </c>
      <c r="K1478" s="253" t="str">
        <f>작성용!H1475</f>
        <v>-</v>
      </c>
      <c r="L1478" s="253" t="str">
        <f>작성용!N1475</f>
        <v>연말</v>
      </c>
      <c r="M1478" s="265" t="str">
        <f>작성용!U1475</f>
        <v>2024.09.30</v>
      </c>
      <c r="N1478" s="265">
        <f>작성용!V1475</f>
        <v>45643</v>
      </c>
      <c r="O1478" s="265">
        <f>작성용!W1475</f>
        <v>45708</v>
      </c>
      <c r="P1478" s="265" t="str">
        <f>작성용!X1475</f>
        <v>-</v>
      </c>
      <c r="Q1478" s="253" t="str">
        <f>작성용!AD1475</f>
        <v>강성은</v>
      </c>
      <c r="R1478" s="267">
        <f>작성용!AE1475</f>
        <v>1</v>
      </c>
      <c r="S1478" s="253" t="str">
        <f>작성용!AF1475</f>
        <v>강성은</v>
      </c>
      <c r="T1478" s="268" t="str">
        <f>작성용!AG1475</f>
        <v>김영규</v>
      </c>
      <c r="U1478" s="268" t="str">
        <f>작성용!AH1475</f>
        <v>김영규</v>
      </c>
      <c r="V1478" s="252">
        <f>작성용!AA1475</f>
        <v>202411</v>
      </c>
      <c r="W1478" s="253" t="str">
        <f>작성용!AC1475</f>
        <v>[Z]공기업</v>
      </c>
      <c r="X1478" s="253" t="str">
        <f>작성용!O1475</f>
        <v>고민호파트장</v>
      </c>
      <c r="Y1478" s="253">
        <f>작성용!P1475</f>
        <v>0</v>
      </c>
      <c r="Z1478" s="253" t="str">
        <f>작성용!Q1475</f>
        <v>khmsy123@tp.or.kr;shinkd@tp.or.kr;a221136@tp.or.kr;hyuntak@tp.or.kr</v>
      </c>
      <c r="AA1478" s="252" t="str">
        <f>작성용!AJ1475</f>
        <v>-</v>
      </c>
      <c r="AB1478" s="252">
        <f>작성용!AB1475</f>
        <v>0</v>
      </c>
    </row>
    <row r="1479" spans="1:28" s="12" customFormat="1" ht="16.5" customHeight="1" x14ac:dyDescent="0.3">
      <c r="A1479" s="54">
        <f>작성용!AL1476</f>
        <v>1475</v>
      </c>
      <c r="B1479" s="264" t="str">
        <f>작성용!AI1476</f>
        <v>2차평가 : 2024-01-07</v>
      </c>
      <c r="C1479" s="252" t="str">
        <f>작성용!AK1476</f>
        <v>개별종목</v>
      </c>
      <c r="D1479" s="265">
        <f>작성용!T1476</f>
        <v>45601</v>
      </c>
      <c r="E1479" s="253" t="str">
        <f>작성용!B1476</f>
        <v>사립학교교직원연금공단</v>
      </c>
      <c r="F1479" s="253" t="str">
        <f>작성용!C1476</f>
        <v>재평가</v>
      </c>
      <c r="G1479" s="253" t="str">
        <f>작성용!D1476</f>
        <v>STRATEGIC PARTNERS REAL ASSETS II</v>
      </c>
      <c r="H1479" s="266" t="str">
        <f>작성용!E1476</f>
        <v>KBP2020110017</v>
      </c>
      <c r="I1479" s="253" t="str">
        <f>작성용!F1476</f>
        <v>B01</v>
      </c>
      <c r="J1479" s="253">
        <f>작성용!G1476</f>
        <v>0</v>
      </c>
      <c r="K1479" s="253" t="str">
        <f>작성용!H1476</f>
        <v>-</v>
      </c>
      <c r="L1479" s="253" t="str">
        <f>작성용!N1476</f>
        <v>연말</v>
      </c>
      <c r="M1479" s="265" t="str">
        <f>작성용!U1476</f>
        <v>2024.09.30</v>
      </c>
      <c r="N1479" s="265">
        <f>작성용!V1476</f>
        <v>45643</v>
      </c>
      <c r="O1479" s="265">
        <f>작성용!W1476</f>
        <v>45708</v>
      </c>
      <c r="P1479" s="265" t="str">
        <f>작성용!X1476</f>
        <v>-</v>
      </c>
      <c r="Q1479" s="253" t="str">
        <f>작성용!AD1476</f>
        <v>오수현</v>
      </c>
      <c r="R1479" s="267">
        <f>작성용!AE1476</f>
        <v>0.4</v>
      </c>
      <c r="S1479" s="253" t="str">
        <f>작성용!AF1476</f>
        <v>오수현</v>
      </c>
      <c r="T1479" s="268" t="str">
        <f>작성용!AG1476</f>
        <v>김영규</v>
      </c>
      <c r="U1479" s="268" t="str">
        <f>작성용!AH1476</f>
        <v>김영규</v>
      </c>
      <c r="V1479" s="252">
        <f>작성용!AA1476</f>
        <v>202411</v>
      </c>
      <c r="W1479" s="253" t="str">
        <f>작성용!AC1476</f>
        <v>[Z]공기업</v>
      </c>
      <c r="X1479" s="253" t="str">
        <f>작성용!O1476</f>
        <v>고민호파트장</v>
      </c>
      <c r="Y1479" s="253">
        <f>작성용!P1476</f>
        <v>0</v>
      </c>
      <c r="Z1479" s="253" t="str">
        <f>작성용!Q1476</f>
        <v>khmsy123@tp.or.kr;shinkd@tp.or.kr;a221136@tp.or.kr;hyuntak@tp.or.kr</v>
      </c>
      <c r="AA1479" s="252" t="str">
        <f>작성용!AJ1476</f>
        <v>-</v>
      </c>
      <c r="AB1479" s="252">
        <f>작성용!AB1476</f>
        <v>0</v>
      </c>
    </row>
    <row r="1480" spans="1:28" s="12" customFormat="1" ht="16.5" customHeight="1" x14ac:dyDescent="0.3">
      <c r="A1480" s="54">
        <f>작성용!AL1477</f>
        <v>1476</v>
      </c>
      <c r="B1480" s="264" t="str">
        <f>작성용!AI1477</f>
        <v>2차평가 : 2024-01-07</v>
      </c>
      <c r="C1480" s="252" t="str">
        <f>작성용!AK1477</f>
        <v>개별종목</v>
      </c>
      <c r="D1480" s="265">
        <f>작성용!T1477</f>
        <v>45601</v>
      </c>
      <c r="E1480" s="253" t="str">
        <f>작성용!B1477</f>
        <v>사립학교교직원연금공단</v>
      </c>
      <c r="F1480" s="253" t="str">
        <f>작성용!C1477</f>
        <v>재평가</v>
      </c>
      <c r="G1480" s="253" t="str">
        <f>작성용!D1477</f>
        <v>LASALLE INCOME&amp;GROWTH FUND VII</v>
      </c>
      <c r="H1480" s="266" t="str">
        <f>작성용!E1477</f>
        <v>KBP2020110020</v>
      </c>
      <c r="I1480" s="253" t="str">
        <f>작성용!F1477</f>
        <v>B01</v>
      </c>
      <c r="J1480" s="253">
        <f>작성용!G1477</f>
        <v>0</v>
      </c>
      <c r="K1480" s="253" t="str">
        <f>작성용!H1477</f>
        <v>-</v>
      </c>
      <c r="L1480" s="253" t="str">
        <f>작성용!N1477</f>
        <v>연말</v>
      </c>
      <c r="M1480" s="265" t="str">
        <f>작성용!U1477</f>
        <v>2024.09.30</v>
      </c>
      <c r="N1480" s="265">
        <f>작성용!V1477</f>
        <v>45643</v>
      </c>
      <c r="O1480" s="265">
        <f>작성용!W1477</f>
        <v>45708</v>
      </c>
      <c r="P1480" s="265" t="str">
        <f>작성용!X1477</f>
        <v>-</v>
      </c>
      <c r="Q1480" s="253" t="str">
        <f>작성용!AD1477</f>
        <v>조현우</v>
      </c>
      <c r="R1480" s="267">
        <f>작성용!AE1477</f>
        <v>0.4</v>
      </c>
      <c r="S1480" s="253" t="str">
        <f>작성용!AF1477</f>
        <v>조현우</v>
      </c>
      <c r="T1480" s="268" t="str">
        <f>작성용!AG1477</f>
        <v>김영규</v>
      </c>
      <c r="U1480" s="268" t="str">
        <f>작성용!AH1477</f>
        <v>김영규</v>
      </c>
      <c r="V1480" s="252">
        <f>작성용!AA1477</f>
        <v>202411</v>
      </c>
      <c r="W1480" s="253" t="str">
        <f>작성용!AC1477</f>
        <v>[Z]공기업</v>
      </c>
      <c r="X1480" s="253" t="str">
        <f>작성용!O1477</f>
        <v>고민호파트장</v>
      </c>
      <c r="Y1480" s="253">
        <f>작성용!P1477</f>
        <v>0</v>
      </c>
      <c r="Z1480" s="253" t="str">
        <f>작성용!Q1477</f>
        <v>khmsy123@tp.or.kr;shinkd@tp.or.kr;a221136@tp.or.kr;hyuntak@tp.or.kr</v>
      </c>
      <c r="AA1480" s="252" t="str">
        <f>작성용!AJ1477</f>
        <v>-</v>
      </c>
      <c r="AB1480" s="252">
        <f>작성용!AB1477</f>
        <v>0</v>
      </c>
    </row>
    <row r="1481" spans="1:28" s="12" customFormat="1" ht="16.5" customHeight="1" x14ac:dyDescent="0.3">
      <c r="A1481" s="54">
        <f>작성용!AL1478</f>
        <v>1477</v>
      </c>
      <c r="B1481" s="264" t="str">
        <f>작성용!AI1478</f>
        <v>2차평가 : 2024-01-07</v>
      </c>
      <c r="C1481" s="252" t="str">
        <f>작성용!AK1478</f>
        <v>개별종목</v>
      </c>
      <c r="D1481" s="265">
        <f>작성용!T1478</f>
        <v>45601</v>
      </c>
      <c r="E1481" s="253" t="str">
        <f>작성용!B1478</f>
        <v>사립학교교직원연금공단</v>
      </c>
      <c r="F1481" s="253" t="str">
        <f>작성용!C1478</f>
        <v>재평가</v>
      </c>
      <c r="G1481" s="253" t="str">
        <f>작성용!D1478</f>
        <v>Crescent Mezzanine Partners VIIC, L.P.</v>
      </c>
      <c r="H1481" s="266" t="str">
        <f>작성용!E1478</f>
        <v>KBP2020110022</v>
      </c>
      <c r="I1481" s="253" t="str">
        <f>작성용!F1478</f>
        <v>B01</v>
      </c>
      <c r="J1481" s="253">
        <f>작성용!G1478</f>
        <v>0</v>
      </c>
      <c r="K1481" s="253" t="str">
        <f>작성용!H1478</f>
        <v>-</v>
      </c>
      <c r="L1481" s="253" t="str">
        <f>작성용!N1478</f>
        <v>연말</v>
      </c>
      <c r="M1481" s="265" t="str">
        <f>작성용!U1478</f>
        <v>2024.09.30</v>
      </c>
      <c r="N1481" s="265">
        <f>작성용!V1478</f>
        <v>45643</v>
      </c>
      <c r="O1481" s="265">
        <f>작성용!W1478</f>
        <v>45708</v>
      </c>
      <c r="P1481" s="265" t="str">
        <f>작성용!X1478</f>
        <v>-</v>
      </c>
      <c r="Q1481" s="253" t="str">
        <f>작성용!AD1478</f>
        <v>오수현</v>
      </c>
      <c r="R1481" s="267">
        <f>작성용!AE1478</f>
        <v>0.4</v>
      </c>
      <c r="S1481" s="253" t="str">
        <f>작성용!AF1478</f>
        <v>오수현</v>
      </c>
      <c r="T1481" s="268" t="str">
        <f>작성용!AG1478</f>
        <v>김영규</v>
      </c>
      <c r="U1481" s="268" t="str">
        <f>작성용!AH1478</f>
        <v>김영규</v>
      </c>
      <c r="V1481" s="252">
        <f>작성용!AA1478</f>
        <v>202411</v>
      </c>
      <c r="W1481" s="253" t="str">
        <f>작성용!AC1478</f>
        <v>[Z]공기업</v>
      </c>
      <c r="X1481" s="253" t="str">
        <f>작성용!O1478</f>
        <v>고민호파트장</v>
      </c>
      <c r="Y1481" s="253">
        <f>작성용!P1478</f>
        <v>0</v>
      </c>
      <c r="Z1481" s="253" t="str">
        <f>작성용!Q1478</f>
        <v>khmsy123@tp.or.kr;shinkd@tp.or.kr;a221136@tp.or.kr;hyuntak@tp.or.kr</v>
      </c>
      <c r="AA1481" s="252" t="str">
        <f>작성용!AJ1478</f>
        <v>-</v>
      </c>
      <c r="AB1481" s="252">
        <f>작성용!AB1478</f>
        <v>0</v>
      </c>
    </row>
    <row r="1482" spans="1:28" s="12" customFormat="1" ht="16.5" customHeight="1" x14ac:dyDescent="0.3">
      <c r="A1482" s="54">
        <f>작성용!AL1479</f>
        <v>1478</v>
      </c>
      <c r="B1482" s="264" t="str">
        <f>작성용!AI1479</f>
        <v>2차평가 : 2024-01-07</v>
      </c>
      <c r="C1482" s="252" t="str">
        <f>작성용!AK1479</f>
        <v>개별종목</v>
      </c>
      <c r="D1482" s="265">
        <f>작성용!T1479</f>
        <v>45601</v>
      </c>
      <c r="E1482" s="253" t="str">
        <f>작성용!B1479</f>
        <v>사립학교교직원연금공단</v>
      </c>
      <c r="F1482" s="253" t="str">
        <f>작성용!C1479</f>
        <v>재평가</v>
      </c>
      <c r="G1482" s="253" t="str">
        <f>작성용!D1479</f>
        <v>해밀턴레인세컨더리4호</v>
      </c>
      <c r="H1482" s="266" t="str">
        <f>작성용!E1479</f>
        <v>KBP2020110023</v>
      </c>
      <c r="I1482" s="253" t="str">
        <f>작성용!F1479</f>
        <v>B01</v>
      </c>
      <c r="J1482" s="253">
        <f>작성용!G1479</f>
        <v>0</v>
      </c>
      <c r="K1482" s="253" t="str">
        <f>작성용!H1479</f>
        <v>-</v>
      </c>
      <c r="L1482" s="253" t="str">
        <f>작성용!N1479</f>
        <v>연말</v>
      </c>
      <c r="M1482" s="265" t="str">
        <f>작성용!U1479</f>
        <v>2024.09.30</v>
      </c>
      <c r="N1482" s="265">
        <f>작성용!V1479</f>
        <v>45643</v>
      </c>
      <c r="O1482" s="265">
        <f>작성용!W1479</f>
        <v>45708</v>
      </c>
      <c r="P1482" s="265" t="str">
        <f>작성용!X1479</f>
        <v>-</v>
      </c>
      <c r="Q1482" s="253" t="str">
        <f>작성용!AD1479</f>
        <v>오수현</v>
      </c>
      <c r="R1482" s="267">
        <f>작성용!AE1479</f>
        <v>0.4</v>
      </c>
      <c r="S1482" s="253" t="str">
        <f>작성용!AF1479</f>
        <v>오수현</v>
      </c>
      <c r="T1482" s="268" t="str">
        <f>작성용!AG1479</f>
        <v>김영규</v>
      </c>
      <c r="U1482" s="268" t="str">
        <f>작성용!AH1479</f>
        <v>김영규</v>
      </c>
      <c r="V1482" s="252">
        <f>작성용!AA1479</f>
        <v>202411</v>
      </c>
      <c r="W1482" s="253" t="str">
        <f>작성용!AC1479</f>
        <v>[Z]공기업</v>
      </c>
      <c r="X1482" s="253" t="str">
        <f>작성용!O1479</f>
        <v>고민호파트장</v>
      </c>
      <c r="Y1482" s="253">
        <f>작성용!P1479</f>
        <v>0</v>
      </c>
      <c r="Z1482" s="253" t="str">
        <f>작성용!Q1479</f>
        <v>khmsy123@tp.or.kr;shinkd@tp.or.kr;a221136@tp.or.kr;hyuntak@tp.or.kr</v>
      </c>
      <c r="AA1482" s="252" t="str">
        <f>작성용!AJ1479</f>
        <v>-</v>
      </c>
      <c r="AB1482" s="252">
        <f>작성용!AB1479</f>
        <v>0</v>
      </c>
    </row>
    <row r="1483" spans="1:28" s="12" customFormat="1" ht="16.5" customHeight="1" x14ac:dyDescent="0.3">
      <c r="A1483" s="54">
        <f>작성용!AL1480</f>
        <v>1479</v>
      </c>
      <c r="B1483" s="264" t="str">
        <f>작성용!AI1480</f>
        <v>2차평가 : 2024-01-07</v>
      </c>
      <c r="C1483" s="252" t="str">
        <f>작성용!AK1480</f>
        <v>개별종목</v>
      </c>
      <c r="D1483" s="265">
        <f>작성용!T1480</f>
        <v>45601</v>
      </c>
      <c r="E1483" s="253" t="str">
        <f>작성용!B1480</f>
        <v>사립학교교직원연금공단</v>
      </c>
      <c r="F1483" s="253" t="str">
        <f>작성용!C1480</f>
        <v>재평가</v>
      </c>
      <c r="G1483" s="253" t="str">
        <f>작성용!D1480</f>
        <v>브룩필드인프라펀드III</v>
      </c>
      <c r="H1483" s="266" t="str">
        <f>작성용!E1480</f>
        <v>KBP2020110024</v>
      </c>
      <c r="I1483" s="253" t="str">
        <f>작성용!F1480</f>
        <v>B01</v>
      </c>
      <c r="J1483" s="253">
        <f>작성용!G1480</f>
        <v>0</v>
      </c>
      <c r="K1483" s="253" t="str">
        <f>작성용!H1480</f>
        <v>-</v>
      </c>
      <c r="L1483" s="253" t="str">
        <f>작성용!N1480</f>
        <v>연말</v>
      </c>
      <c r="M1483" s="265" t="str">
        <f>작성용!U1480</f>
        <v>2024.09.30</v>
      </c>
      <c r="N1483" s="265">
        <f>작성용!V1480</f>
        <v>45643</v>
      </c>
      <c r="O1483" s="265">
        <f>작성용!W1480</f>
        <v>45708</v>
      </c>
      <c r="P1483" s="265" t="str">
        <f>작성용!X1480</f>
        <v>-</v>
      </c>
      <c r="Q1483" s="253" t="str">
        <f>작성용!AD1480</f>
        <v>정재형</v>
      </c>
      <c r="R1483" s="267">
        <f>작성용!AE1480</f>
        <v>0.4</v>
      </c>
      <c r="S1483" s="253" t="str">
        <f>작성용!AF1480</f>
        <v>정재형</v>
      </c>
      <c r="T1483" s="268" t="str">
        <f>작성용!AG1480</f>
        <v>김영규</v>
      </c>
      <c r="U1483" s="268" t="str">
        <f>작성용!AH1480</f>
        <v>김영규</v>
      </c>
      <c r="V1483" s="252">
        <f>작성용!AA1480</f>
        <v>202411</v>
      </c>
      <c r="W1483" s="253" t="str">
        <f>작성용!AC1480</f>
        <v>[Z]공기업</v>
      </c>
      <c r="X1483" s="253" t="str">
        <f>작성용!O1480</f>
        <v>고민호파트장</v>
      </c>
      <c r="Y1483" s="253">
        <f>작성용!P1480</f>
        <v>0</v>
      </c>
      <c r="Z1483" s="253" t="str">
        <f>작성용!Q1480</f>
        <v>khmsy123@tp.or.kr;shinkd@tp.or.kr;a221136@tp.or.kr;hyuntak@tp.or.kr</v>
      </c>
      <c r="AA1483" s="252" t="str">
        <f>작성용!AJ1480</f>
        <v>-</v>
      </c>
      <c r="AB1483" s="252">
        <f>작성용!AB1480</f>
        <v>0</v>
      </c>
    </row>
    <row r="1484" spans="1:28" s="12" customFormat="1" ht="16.5" customHeight="1" x14ac:dyDescent="0.3">
      <c r="A1484" s="54">
        <f>작성용!AL1481</f>
        <v>1480</v>
      </c>
      <c r="B1484" s="264" t="str">
        <f>작성용!AI1481</f>
        <v>2차평가 : 2024-01-07</v>
      </c>
      <c r="C1484" s="252" t="str">
        <f>작성용!AK1481</f>
        <v>개별종목</v>
      </c>
      <c r="D1484" s="265">
        <f>작성용!T1481</f>
        <v>45601</v>
      </c>
      <c r="E1484" s="253" t="str">
        <f>작성용!B1481</f>
        <v>사립학교교직원연금공단</v>
      </c>
      <c r="F1484" s="253" t="str">
        <f>작성용!C1481</f>
        <v>재평가</v>
      </c>
      <c r="G1484" s="253" t="str">
        <f>작성용!D1481</f>
        <v>NB CROSSROADS FUND XXI</v>
      </c>
      <c r="H1484" s="266" t="str">
        <f>작성용!E1481</f>
        <v>KBP2020110025</v>
      </c>
      <c r="I1484" s="253" t="str">
        <f>작성용!F1481</f>
        <v>B01</v>
      </c>
      <c r="J1484" s="253">
        <f>작성용!G1481</f>
        <v>0</v>
      </c>
      <c r="K1484" s="253" t="str">
        <f>작성용!H1481</f>
        <v>-</v>
      </c>
      <c r="L1484" s="253" t="str">
        <f>작성용!N1481</f>
        <v>연말</v>
      </c>
      <c r="M1484" s="265" t="str">
        <f>작성용!U1481</f>
        <v>2024.09.30</v>
      </c>
      <c r="N1484" s="265">
        <f>작성용!V1481</f>
        <v>45643</v>
      </c>
      <c r="O1484" s="265">
        <f>작성용!W1481</f>
        <v>45708</v>
      </c>
      <c r="P1484" s="265" t="str">
        <f>작성용!X1481</f>
        <v>-</v>
      </c>
      <c r="Q1484" s="253" t="str">
        <f>작성용!AD1481</f>
        <v>김예림</v>
      </c>
      <c r="R1484" s="267">
        <f>작성용!AE1481</f>
        <v>0.4</v>
      </c>
      <c r="S1484" s="253" t="str">
        <f>작성용!AF1481</f>
        <v>김예림</v>
      </c>
      <c r="T1484" s="268" t="str">
        <f>작성용!AG1481</f>
        <v>김영규</v>
      </c>
      <c r="U1484" s="268" t="str">
        <f>작성용!AH1481</f>
        <v>김영규</v>
      </c>
      <c r="V1484" s="252">
        <f>작성용!AA1481</f>
        <v>202411</v>
      </c>
      <c r="W1484" s="253" t="str">
        <f>작성용!AC1481</f>
        <v>[Z]공기업</v>
      </c>
      <c r="X1484" s="253" t="str">
        <f>작성용!O1481</f>
        <v>고민호파트장</v>
      </c>
      <c r="Y1484" s="253">
        <f>작성용!P1481</f>
        <v>0</v>
      </c>
      <c r="Z1484" s="253" t="str">
        <f>작성용!Q1481</f>
        <v>khmsy123@tp.or.kr;shinkd@tp.or.kr;a221136@tp.or.kr;hyuntak@tp.or.kr</v>
      </c>
      <c r="AA1484" s="252" t="str">
        <f>작성용!AJ1481</f>
        <v>-</v>
      </c>
      <c r="AB1484" s="252">
        <f>작성용!AB1481</f>
        <v>0</v>
      </c>
    </row>
    <row r="1485" spans="1:28" s="12" customFormat="1" ht="16.5" customHeight="1" x14ac:dyDescent="0.3">
      <c r="A1485" s="54">
        <f>작성용!AL1482</f>
        <v>1481</v>
      </c>
      <c r="B1485" s="264" t="str">
        <f>작성용!AI1482</f>
        <v>2차평가 : 2024-01-07</v>
      </c>
      <c r="C1485" s="252" t="str">
        <f>작성용!AK1482</f>
        <v>개별종목</v>
      </c>
      <c r="D1485" s="265">
        <f>작성용!T1482</f>
        <v>45601</v>
      </c>
      <c r="E1485" s="253" t="str">
        <f>작성용!B1482</f>
        <v>사립학교교직원연금공단</v>
      </c>
      <c r="F1485" s="253" t="str">
        <f>작성용!C1482</f>
        <v>재평가</v>
      </c>
      <c r="G1485" s="253" t="str">
        <f>작성용!D1482</f>
        <v>Crown Europe Middle Market III</v>
      </c>
      <c r="H1485" s="266" t="str">
        <f>작성용!E1482</f>
        <v>KBP2020110026</v>
      </c>
      <c r="I1485" s="253" t="str">
        <f>작성용!F1482</f>
        <v>B01</v>
      </c>
      <c r="J1485" s="253">
        <f>작성용!G1482</f>
        <v>0</v>
      </c>
      <c r="K1485" s="253" t="str">
        <f>작성용!H1482</f>
        <v>-</v>
      </c>
      <c r="L1485" s="253" t="str">
        <f>작성용!N1482</f>
        <v>연말</v>
      </c>
      <c r="M1485" s="265" t="str">
        <f>작성용!U1482</f>
        <v>2024.09.30</v>
      </c>
      <c r="N1485" s="265">
        <f>작성용!V1482</f>
        <v>45643</v>
      </c>
      <c r="O1485" s="265">
        <f>작성용!W1482</f>
        <v>45708</v>
      </c>
      <c r="P1485" s="265" t="str">
        <f>작성용!X1482</f>
        <v>-</v>
      </c>
      <c r="Q1485" s="253" t="str">
        <f>작성용!AD1482</f>
        <v>김영하</v>
      </c>
      <c r="R1485" s="267">
        <f>작성용!AE1482</f>
        <v>0.4</v>
      </c>
      <c r="S1485" s="253" t="str">
        <f>작성용!AF1482</f>
        <v>김영하</v>
      </c>
      <c r="T1485" s="268" t="str">
        <f>작성용!AG1482</f>
        <v>김영규</v>
      </c>
      <c r="U1485" s="268" t="str">
        <f>작성용!AH1482</f>
        <v>김영규</v>
      </c>
      <c r="V1485" s="252">
        <f>작성용!AA1482</f>
        <v>202411</v>
      </c>
      <c r="W1485" s="253" t="str">
        <f>작성용!AC1482</f>
        <v>[Z]공기업</v>
      </c>
      <c r="X1485" s="253" t="str">
        <f>작성용!O1482</f>
        <v>고민호파트장</v>
      </c>
      <c r="Y1485" s="253">
        <f>작성용!P1482</f>
        <v>0</v>
      </c>
      <c r="Z1485" s="253" t="str">
        <f>작성용!Q1482</f>
        <v>khmsy123@tp.or.kr;shinkd@tp.or.kr;a221136@tp.or.kr;hyuntak@tp.or.kr</v>
      </c>
      <c r="AA1485" s="252" t="str">
        <f>작성용!AJ1482</f>
        <v>-</v>
      </c>
      <c r="AB1485" s="252">
        <f>작성용!AB1482</f>
        <v>0</v>
      </c>
    </row>
    <row r="1486" spans="1:28" s="12" customFormat="1" ht="16.5" customHeight="1" x14ac:dyDescent="0.3">
      <c r="A1486" s="54">
        <f>작성용!AL1483</f>
        <v>1482</v>
      </c>
      <c r="B1486" s="264" t="str">
        <f>작성용!AI1483</f>
        <v>2차평가 : 2024-01-07</v>
      </c>
      <c r="C1486" s="252" t="str">
        <f>작성용!AK1483</f>
        <v>개별종목</v>
      </c>
      <c r="D1486" s="265">
        <f>작성용!T1483</f>
        <v>45601</v>
      </c>
      <c r="E1486" s="253" t="str">
        <f>작성용!B1483</f>
        <v>사립학교교직원연금공단</v>
      </c>
      <c r="F1486" s="253" t="str">
        <f>작성용!C1483</f>
        <v>재평가</v>
      </c>
      <c r="G1486" s="253" t="str">
        <f>작성용!D1483</f>
        <v>하버베스트2015글로벌펀드</v>
      </c>
      <c r="H1486" s="266" t="str">
        <f>작성용!E1483</f>
        <v>KBP2020110027</v>
      </c>
      <c r="I1486" s="253" t="str">
        <f>작성용!F1483</f>
        <v>B01</v>
      </c>
      <c r="J1486" s="253">
        <f>작성용!G1483</f>
        <v>0</v>
      </c>
      <c r="K1486" s="253" t="str">
        <f>작성용!H1483</f>
        <v>-</v>
      </c>
      <c r="L1486" s="253" t="str">
        <f>작성용!N1483</f>
        <v>연말</v>
      </c>
      <c r="M1486" s="265" t="str">
        <f>작성용!U1483</f>
        <v>2024.09.30</v>
      </c>
      <c r="N1486" s="265">
        <f>작성용!V1483</f>
        <v>45643</v>
      </c>
      <c r="O1486" s="265">
        <f>작성용!W1483</f>
        <v>45708</v>
      </c>
      <c r="P1486" s="265" t="str">
        <f>작성용!X1483</f>
        <v>-</v>
      </c>
      <c r="Q1486" s="253" t="str">
        <f>작성용!AD1483</f>
        <v>김예림</v>
      </c>
      <c r="R1486" s="267">
        <f>작성용!AE1483</f>
        <v>0.4</v>
      </c>
      <c r="S1486" s="253" t="str">
        <f>작성용!AF1483</f>
        <v>김예림</v>
      </c>
      <c r="T1486" s="268" t="str">
        <f>작성용!AG1483</f>
        <v>김영규</v>
      </c>
      <c r="U1486" s="268" t="str">
        <f>작성용!AH1483</f>
        <v>김영규</v>
      </c>
      <c r="V1486" s="252">
        <f>작성용!AA1483</f>
        <v>202411</v>
      </c>
      <c r="W1486" s="253" t="str">
        <f>작성용!AC1483</f>
        <v>[Z]공기업</v>
      </c>
      <c r="X1486" s="253" t="str">
        <f>작성용!O1483</f>
        <v>고민호파트장</v>
      </c>
      <c r="Y1486" s="253">
        <f>작성용!P1483</f>
        <v>0</v>
      </c>
      <c r="Z1486" s="253" t="str">
        <f>작성용!Q1483</f>
        <v>khmsy123@tp.or.kr;shinkd@tp.or.kr;a221136@tp.or.kr;hyuntak@tp.or.kr</v>
      </c>
      <c r="AA1486" s="252" t="str">
        <f>작성용!AJ1483</f>
        <v>-</v>
      </c>
      <c r="AB1486" s="252">
        <f>작성용!AB1483</f>
        <v>0</v>
      </c>
    </row>
    <row r="1487" spans="1:28" s="12" customFormat="1" ht="16.5" customHeight="1" x14ac:dyDescent="0.3">
      <c r="A1487" s="54">
        <f>작성용!AL1484</f>
        <v>1483</v>
      </c>
      <c r="B1487" s="264" t="str">
        <f>작성용!AI1484</f>
        <v>2차평가 : 2024-01-07</v>
      </c>
      <c r="C1487" s="252" t="str">
        <f>작성용!AK1484</f>
        <v>개별종목</v>
      </c>
      <c r="D1487" s="265">
        <f>작성용!T1484</f>
        <v>45601</v>
      </c>
      <c r="E1487" s="253" t="str">
        <f>작성용!B1484</f>
        <v>사립학교교직원연금공단</v>
      </c>
      <c r="F1487" s="253" t="str">
        <f>작성용!C1484</f>
        <v>재평가</v>
      </c>
      <c r="G1487" s="253" t="str">
        <f>작성용!D1484</f>
        <v>스텝스톤CO-INVFUND</v>
      </c>
      <c r="H1487" s="266" t="str">
        <f>작성용!E1484</f>
        <v>KBP2020110028</v>
      </c>
      <c r="I1487" s="253" t="str">
        <f>작성용!F1484</f>
        <v>B01</v>
      </c>
      <c r="J1487" s="253">
        <f>작성용!G1484</f>
        <v>0</v>
      </c>
      <c r="K1487" s="253" t="str">
        <f>작성용!H1484</f>
        <v>-</v>
      </c>
      <c r="L1487" s="253" t="str">
        <f>작성용!N1484</f>
        <v>연말</v>
      </c>
      <c r="M1487" s="265" t="str">
        <f>작성용!U1484</f>
        <v>2024.09.30</v>
      </c>
      <c r="N1487" s="265">
        <f>작성용!V1484</f>
        <v>45643</v>
      </c>
      <c r="O1487" s="265">
        <f>작성용!W1484</f>
        <v>45708</v>
      </c>
      <c r="P1487" s="265" t="str">
        <f>작성용!X1484</f>
        <v>-</v>
      </c>
      <c r="Q1487" s="253" t="str">
        <f>작성용!AD1484</f>
        <v>정은채</v>
      </c>
      <c r="R1487" s="267">
        <f>작성용!AE1484</f>
        <v>1</v>
      </c>
      <c r="S1487" s="253" t="str">
        <f>작성용!AF1484</f>
        <v>정은채</v>
      </c>
      <c r="T1487" s="268" t="str">
        <f>작성용!AG1484</f>
        <v>김영규</v>
      </c>
      <c r="U1487" s="268" t="str">
        <f>작성용!AH1484</f>
        <v>김영규</v>
      </c>
      <c r="V1487" s="252">
        <f>작성용!AA1484</f>
        <v>202411</v>
      </c>
      <c r="W1487" s="253" t="str">
        <f>작성용!AC1484</f>
        <v>[Z]공기업</v>
      </c>
      <c r="X1487" s="253" t="str">
        <f>작성용!O1484</f>
        <v>고민호파트장</v>
      </c>
      <c r="Y1487" s="253">
        <f>작성용!P1484</f>
        <v>0</v>
      </c>
      <c r="Z1487" s="253" t="str">
        <f>작성용!Q1484</f>
        <v>khmsy123@tp.or.kr;shinkd@tp.or.kr;a221136@tp.or.kr;hyuntak@tp.or.kr</v>
      </c>
      <c r="AA1487" s="252" t="str">
        <f>작성용!AJ1484</f>
        <v>-</v>
      </c>
      <c r="AB1487" s="252">
        <f>작성용!AB1484</f>
        <v>0</v>
      </c>
    </row>
    <row r="1488" spans="1:28" s="12" customFormat="1" ht="16.5" customHeight="1" x14ac:dyDescent="0.3">
      <c r="A1488" s="54">
        <f>작성용!AL1485</f>
        <v>1484</v>
      </c>
      <c r="B1488" s="264" t="str">
        <f>작성용!AI1485</f>
        <v>2차평가 : 2024-01-07</v>
      </c>
      <c r="C1488" s="252" t="str">
        <f>작성용!AK1485</f>
        <v>개별종목</v>
      </c>
      <c r="D1488" s="265">
        <f>작성용!T1485</f>
        <v>45601</v>
      </c>
      <c r="E1488" s="253" t="str">
        <f>작성용!B1485</f>
        <v>사립학교교직원연금공단</v>
      </c>
      <c r="F1488" s="253" t="str">
        <f>작성용!C1485</f>
        <v>재평가</v>
      </c>
      <c r="G1488" s="253" t="str">
        <f>작성용!D1485</f>
        <v>해밀턴레인CO-INV펀드</v>
      </c>
      <c r="H1488" s="266" t="str">
        <f>작성용!E1485</f>
        <v>KBP2020110029</v>
      </c>
      <c r="I1488" s="253" t="str">
        <f>작성용!F1485</f>
        <v>B01</v>
      </c>
      <c r="J1488" s="253">
        <f>작성용!G1485</f>
        <v>0</v>
      </c>
      <c r="K1488" s="253" t="str">
        <f>작성용!H1485</f>
        <v>-</v>
      </c>
      <c r="L1488" s="253" t="str">
        <f>작성용!N1485</f>
        <v>연말</v>
      </c>
      <c r="M1488" s="265" t="str">
        <f>작성용!U1485</f>
        <v>2024.09.30</v>
      </c>
      <c r="N1488" s="265">
        <f>작성용!V1485</f>
        <v>45643</v>
      </c>
      <c r="O1488" s="265">
        <f>작성용!W1485</f>
        <v>45708</v>
      </c>
      <c r="P1488" s="265" t="str">
        <f>작성용!X1485</f>
        <v>-</v>
      </c>
      <c r="Q1488" s="258" t="str">
        <f>작성용!AD1485</f>
        <v>원정우</v>
      </c>
      <c r="R1488" s="267">
        <f>작성용!AE1485</f>
        <v>0.4</v>
      </c>
      <c r="S1488" s="253" t="str">
        <f>작성용!AF1485</f>
        <v>김범준</v>
      </c>
      <c r="T1488" s="268" t="str">
        <f>작성용!AG1485</f>
        <v>김영규</v>
      </c>
      <c r="U1488" s="268" t="str">
        <f>작성용!AH1485</f>
        <v>김영규</v>
      </c>
      <c r="V1488" s="252">
        <f>작성용!AA1485</f>
        <v>202411</v>
      </c>
      <c r="W1488" s="253" t="str">
        <f>작성용!AC1485</f>
        <v>[Z]공기업</v>
      </c>
      <c r="X1488" s="253" t="str">
        <f>작성용!O1485</f>
        <v>고민호파트장</v>
      </c>
      <c r="Y1488" s="253">
        <f>작성용!P1485</f>
        <v>0</v>
      </c>
      <c r="Z1488" s="253" t="str">
        <f>작성용!Q1485</f>
        <v>khmsy123@tp.or.kr;shinkd@tp.or.kr;a221136@tp.or.kr;hyuntak@tp.or.kr</v>
      </c>
      <c r="AA1488" s="252" t="str">
        <f>작성용!AJ1485</f>
        <v>-</v>
      </c>
      <c r="AB1488" s="252">
        <f>작성용!AB1485</f>
        <v>0</v>
      </c>
    </row>
    <row r="1489" spans="1:28" s="12" customFormat="1" ht="16.5" customHeight="1" x14ac:dyDescent="0.3">
      <c r="A1489" s="54">
        <f>작성용!AL1486</f>
        <v>1485</v>
      </c>
      <c r="B1489" s="264" t="str">
        <f>작성용!AI1486</f>
        <v>2차평가 : 2024-01-07</v>
      </c>
      <c r="C1489" s="252" t="str">
        <f>작성용!AK1486</f>
        <v>개별종목</v>
      </c>
      <c r="D1489" s="265">
        <f>작성용!T1486</f>
        <v>45601</v>
      </c>
      <c r="E1489" s="253" t="str">
        <f>작성용!B1486</f>
        <v>사립학교교직원연금공단</v>
      </c>
      <c r="F1489" s="253" t="str">
        <f>작성용!C1486</f>
        <v>재평가</v>
      </c>
      <c r="G1489" s="253" t="str">
        <f>작성용!D1486</f>
        <v>GSO CAPITAL SOLUTIONS FUND II</v>
      </c>
      <c r="H1489" s="266" t="str">
        <f>작성용!E1486</f>
        <v>KBP2020110030</v>
      </c>
      <c r="I1489" s="253" t="str">
        <f>작성용!F1486</f>
        <v>B01</v>
      </c>
      <c r="J1489" s="253">
        <f>작성용!G1486</f>
        <v>0</v>
      </c>
      <c r="K1489" s="253" t="str">
        <f>작성용!H1486</f>
        <v>-</v>
      </c>
      <c r="L1489" s="253" t="str">
        <f>작성용!N1486</f>
        <v>연말</v>
      </c>
      <c r="M1489" s="265" t="str">
        <f>작성용!U1486</f>
        <v>2024.09.30</v>
      </c>
      <c r="N1489" s="265">
        <f>작성용!V1486</f>
        <v>45643</v>
      </c>
      <c r="O1489" s="265">
        <f>작성용!W1486</f>
        <v>45708</v>
      </c>
      <c r="P1489" s="265" t="str">
        <f>작성용!X1486</f>
        <v>-</v>
      </c>
      <c r="Q1489" s="253" t="str">
        <f>작성용!AD1486</f>
        <v>오수현</v>
      </c>
      <c r="R1489" s="267">
        <f>작성용!AE1486</f>
        <v>0.4</v>
      </c>
      <c r="S1489" s="253" t="str">
        <f>작성용!AF1486</f>
        <v>오수현</v>
      </c>
      <c r="T1489" s="268" t="str">
        <f>작성용!AG1486</f>
        <v>김영규</v>
      </c>
      <c r="U1489" s="268" t="str">
        <f>작성용!AH1486</f>
        <v>김영규</v>
      </c>
      <c r="V1489" s="252">
        <f>작성용!AA1486</f>
        <v>202411</v>
      </c>
      <c r="W1489" s="253" t="str">
        <f>작성용!AC1486</f>
        <v>[Z]공기업</v>
      </c>
      <c r="X1489" s="253" t="str">
        <f>작성용!O1486</f>
        <v>고민호파트장</v>
      </c>
      <c r="Y1489" s="253">
        <f>작성용!P1486</f>
        <v>0</v>
      </c>
      <c r="Z1489" s="253" t="str">
        <f>작성용!Q1486</f>
        <v>khmsy123@tp.or.kr;shinkd@tp.or.kr;a221136@tp.or.kr;hyuntak@tp.or.kr</v>
      </c>
      <c r="AA1489" s="252" t="str">
        <f>작성용!AJ1486</f>
        <v>-</v>
      </c>
      <c r="AB1489" s="252">
        <f>작성용!AB1486</f>
        <v>0</v>
      </c>
    </row>
    <row r="1490" spans="1:28" s="12" customFormat="1" ht="16.5" customHeight="1" x14ac:dyDescent="0.3">
      <c r="A1490" s="54">
        <f>작성용!AL1487</f>
        <v>1486</v>
      </c>
      <c r="B1490" s="264" t="str">
        <f>작성용!AI1487</f>
        <v>2차평가 : 2024-01-07</v>
      </c>
      <c r="C1490" s="252" t="str">
        <f>작성용!AK1487</f>
        <v>개별종목</v>
      </c>
      <c r="D1490" s="265">
        <f>작성용!T1487</f>
        <v>45601</v>
      </c>
      <c r="E1490" s="253" t="str">
        <f>작성용!B1487</f>
        <v>사립학교교직원연금공단</v>
      </c>
      <c r="F1490" s="253" t="str">
        <f>작성용!C1487</f>
        <v>재평가</v>
      </c>
      <c r="G1490" s="253" t="str">
        <f>작성용!D1487</f>
        <v>해밀턴레인세컨더리펀드</v>
      </c>
      <c r="H1490" s="266" t="str">
        <f>작성용!E1487</f>
        <v>KBP2020110033</v>
      </c>
      <c r="I1490" s="253" t="str">
        <f>작성용!F1487</f>
        <v>B01</v>
      </c>
      <c r="J1490" s="253">
        <f>작성용!G1487</f>
        <v>0</v>
      </c>
      <c r="K1490" s="253" t="str">
        <f>작성용!H1487</f>
        <v>-</v>
      </c>
      <c r="L1490" s="253" t="str">
        <f>작성용!N1487</f>
        <v>연말</v>
      </c>
      <c r="M1490" s="265" t="str">
        <f>작성용!U1487</f>
        <v>2024.09.30</v>
      </c>
      <c r="N1490" s="265">
        <f>작성용!V1487</f>
        <v>45643</v>
      </c>
      <c r="O1490" s="265">
        <f>작성용!W1487</f>
        <v>45708</v>
      </c>
      <c r="P1490" s="265" t="str">
        <f>작성용!X1487</f>
        <v>-</v>
      </c>
      <c r="Q1490" s="253" t="str">
        <f>작성용!AD1487</f>
        <v>변혜진</v>
      </c>
      <c r="R1490" s="267">
        <f>작성용!AE1487</f>
        <v>0.4</v>
      </c>
      <c r="S1490" s="253" t="str">
        <f>작성용!AF1487</f>
        <v>변혜진</v>
      </c>
      <c r="T1490" s="268" t="str">
        <f>작성용!AG1487</f>
        <v>김영규</v>
      </c>
      <c r="U1490" s="268" t="str">
        <f>작성용!AH1487</f>
        <v>김영규</v>
      </c>
      <c r="V1490" s="252">
        <f>작성용!AA1487</f>
        <v>202411</v>
      </c>
      <c r="W1490" s="253" t="str">
        <f>작성용!AC1487</f>
        <v>[Z]공기업</v>
      </c>
      <c r="X1490" s="253" t="str">
        <f>작성용!O1487</f>
        <v>고민호파트장</v>
      </c>
      <c r="Y1490" s="253">
        <f>작성용!P1487</f>
        <v>0</v>
      </c>
      <c r="Z1490" s="253" t="str">
        <f>작성용!Q1487</f>
        <v>khmsy123@tp.or.kr;shinkd@tp.or.kr;a221136@tp.or.kr;hyuntak@tp.or.kr</v>
      </c>
      <c r="AA1490" s="252" t="str">
        <f>작성용!AJ1487</f>
        <v>-</v>
      </c>
      <c r="AB1490" s="252">
        <f>작성용!AB1487</f>
        <v>0</v>
      </c>
    </row>
    <row r="1491" spans="1:28" s="12" customFormat="1" ht="16.5" customHeight="1" x14ac:dyDescent="0.3">
      <c r="A1491" s="54">
        <f>작성용!AL1488</f>
        <v>1487</v>
      </c>
      <c r="B1491" s="264" t="str">
        <f>작성용!AI1488</f>
        <v>2차평가 : 2024-01-07</v>
      </c>
      <c r="C1491" s="252" t="str">
        <f>작성용!AK1488</f>
        <v>개별종목</v>
      </c>
      <c r="D1491" s="265">
        <f>작성용!T1488</f>
        <v>45601</v>
      </c>
      <c r="E1491" s="253" t="str">
        <f>작성용!B1488</f>
        <v>사립학교교직원연금공단</v>
      </c>
      <c r="F1491" s="253" t="str">
        <f>작성용!C1488</f>
        <v>재평가</v>
      </c>
      <c r="G1491" s="253" t="str">
        <f>작성용!D1488</f>
        <v>KKR ChinaGrowthFund</v>
      </c>
      <c r="H1491" s="266" t="str">
        <f>작성용!E1488</f>
        <v>KBP2020110035</v>
      </c>
      <c r="I1491" s="253" t="str">
        <f>작성용!F1488</f>
        <v>B01</v>
      </c>
      <c r="J1491" s="253">
        <f>작성용!G1488</f>
        <v>0</v>
      </c>
      <c r="K1491" s="253" t="str">
        <f>작성용!H1488</f>
        <v>-</v>
      </c>
      <c r="L1491" s="253" t="str">
        <f>작성용!N1488</f>
        <v>연말</v>
      </c>
      <c r="M1491" s="265" t="str">
        <f>작성용!U1488</f>
        <v>2024.09.30</v>
      </c>
      <c r="N1491" s="265">
        <f>작성용!V1488</f>
        <v>45643</v>
      </c>
      <c r="O1491" s="265">
        <f>작성용!W1488</f>
        <v>45708</v>
      </c>
      <c r="P1491" s="265" t="str">
        <f>작성용!X1488</f>
        <v>-</v>
      </c>
      <c r="Q1491" s="253" t="str">
        <f>작성용!AD1488</f>
        <v>정재형</v>
      </c>
      <c r="R1491" s="267">
        <f>작성용!AE1488</f>
        <v>0.4</v>
      </c>
      <c r="S1491" s="253" t="str">
        <f>작성용!AF1488</f>
        <v>정재형</v>
      </c>
      <c r="T1491" s="268" t="str">
        <f>작성용!AG1488</f>
        <v>김영규</v>
      </c>
      <c r="U1491" s="268" t="str">
        <f>작성용!AH1488</f>
        <v>김영규</v>
      </c>
      <c r="V1491" s="252">
        <f>작성용!AA1488</f>
        <v>202411</v>
      </c>
      <c r="W1491" s="253" t="str">
        <f>작성용!AC1488</f>
        <v>[Z]공기업</v>
      </c>
      <c r="X1491" s="253" t="str">
        <f>작성용!O1488</f>
        <v>고민호파트장</v>
      </c>
      <c r="Y1491" s="253">
        <f>작성용!P1488</f>
        <v>0</v>
      </c>
      <c r="Z1491" s="253" t="str">
        <f>작성용!Q1488</f>
        <v>khmsy123@tp.or.kr;shinkd@tp.or.kr;a221136@tp.or.kr;hyuntak@tp.or.kr</v>
      </c>
      <c r="AA1491" s="252" t="str">
        <f>작성용!AJ1488</f>
        <v>-</v>
      </c>
      <c r="AB1491" s="252">
        <f>작성용!AB1488</f>
        <v>0</v>
      </c>
    </row>
    <row r="1492" spans="1:28" s="12" customFormat="1" ht="16.5" customHeight="1" x14ac:dyDescent="0.3">
      <c r="A1492" s="54">
        <f>작성용!AL1489</f>
        <v>1488</v>
      </c>
      <c r="B1492" s="264" t="str">
        <f>작성용!AI1489</f>
        <v>2차평가 : 2024-01-07</v>
      </c>
      <c r="C1492" s="252" t="str">
        <f>작성용!AK1489</f>
        <v>개별종목</v>
      </c>
      <c r="D1492" s="265">
        <f>작성용!T1489</f>
        <v>45601</v>
      </c>
      <c r="E1492" s="253" t="str">
        <f>작성용!B1489</f>
        <v>사립학교교직원연금공단</v>
      </c>
      <c r="F1492" s="253" t="str">
        <f>작성용!C1489</f>
        <v>재평가</v>
      </c>
      <c r="G1492" s="253" t="str">
        <f>작성용!D1489</f>
        <v>대한firstclass재간접(3차)</v>
      </c>
      <c r="H1492" s="266" t="str">
        <f>작성용!E1489</f>
        <v>KBP2020110036</v>
      </c>
      <c r="I1492" s="253" t="str">
        <f>작성용!F1489</f>
        <v>B01</v>
      </c>
      <c r="J1492" s="253">
        <f>작성용!G1489</f>
        <v>0</v>
      </c>
      <c r="K1492" s="253" t="str">
        <f>작성용!H1489</f>
        <v>-</v>
      </c>
      <c r="L1492" s="253" t="str">
        <f>작성용!N1489</f>
        <v>연말</v>
      </c>
      <c r="M1492" s="265" t="str">
        <f>작성용!U1489</f>
        <v>2024.09.30</v>
      </c>
      <c r="N1492" s="265">
        <f>작성용!V1489</f>
        <v>45643</v>
      </c>
      <c r="O1492" s="265">
        <f>작성용!W1489</f>
        <v>45708</v>
      </c>
      <c r="P1492" s="265" t="str">
        <f>작성용!X1489</f>
        <v>-</v>
      </c>
      <c r="Q1492" s="258" t="str">
        <f>작성용!AD1489</f>
        <v>이상민</v>
      </c>
      <c r="R1492" s="267">
        <f>작성용!AE1489</f>
        <v>1</v>
      </c>
      <c r="S1492" s="253" t="str">
        <f>작성용!AF1489</f>
        <v>김범준</v>
      </c>
      <c r="T1492" s="268" t="str">
        <f>작성용!AG1489</f>
        <v>김영규</v>
      </c>
      <c r="U1492" s="268" t="str">
        <f>작성용!AH1489</f>
        <v>김영규</v>
      </c>
      <c r="V1492" s="252">
        <f>작성용!AA1489</f>
        <v>202411</v>
      </c>
      <c r="W1492" s="253" t="str">
        <f>작성용!AC1489</f>
        <v>[Z]공기업</v>
      </c>
      <c r="X1492" s="253" t="str">
        <f>작성용!O1489</f>
        <v>고민호파트장</v>
      </c>
      <c r="Y1492" s="253">
        <f>작성용!P1489</f>
        <v>0</v>
      </c>
      <c r="Z1492" s="253" t="str">
        <f>작성용!Q1489</f>
        <v>khmsy123@tp.or.kr;shinkd@tp.or.kr;a221136@tp.or.kr;hyuntak@tp.or.kr</v>
      </c>
      <c r="AA1492" s="252" t="str">
        <f>작성용!AJ1489</f>
        <v>-</v>
      </c>
      <c r="AB1492" s="252">
        <f>작성용!AB1489</f>
        <v>0</v>
      </c>
    </row>
    <row r="1493" spans="1:28" s="12" customFormat="1" ht="16.5" customHeight="1" x14ac:dyDescent="0.3">
      <c r="A1493" s="54">
        <f>작성용!AL1490</f>
        <v>1489</v>
      </c>
      <c r="B1493" s="264" t="str">
        <f>작성용!AI1490</f>
        <v>2차평가 : 2024-01-07</v>
      </c>
      <c r="C1493" s="252" t="str">
        <f>작성용!AK1490</f>
        <v>개별종목</v>
      </c>
      <c r="D1493" s="265">
        <f>작성용!T1490</f>
        <v>45601</v>
      </c>
      <c r="E1493" s="253" t="str">
        <f>작성용!B1490</f>
        <v>사립학교교직원연금공단</v>
      </c>
      <c r="F1493" s="253" t="str">
        <f>작성용!C1490</f>
        <v>재평가</v>
      </c>
      <c r="G1493" s="253" t="str">
        <f>작성용!D1490</f>
        <v>대한firstclass재간접(2차)</v>
      </c>
      <c r="H1493" s="266" t="str">
        <f>작성용!E1490</f>
        <v>KBP2020110037</v>
      </c>
      <c r="I1493" s="253" t="str">
        <f>작성용!F1490</f>
        <v>B01</v>
      </c>
      <c r="J1493" s="253">
        <f>작성용!G1490</f>
        <v>0</v>
      </c>
      <c r="K1493" s="253" t="str">
        <f>작성용!H1490</f>
        <v>-</v>
      </c>
      <c r="L1493" s="253" t="str">
        <f>작성용!N1490</f>
        <v>연말</v>
      </c>
      <c r="M1493" s="265" t="str">
        <f>작성용!U1490</f>
        <v>2024.09.30</v>
      </c>
      <c r="N1493" s="265">
        <f>작성용!V1490</f>
        <v>45643</v>
      </c>
      <c r="O1493" s="265">
        <f>작성용!W1490</f>
        <v>45708</v>
      </c>
      <c r="P1493" s="265" t="str">
        <f>작성용!X1490</f>
        <v>-</v>
      </c>
      <c r="Q1493" s="258" t="str">
        <f>작성용!AD1490</f>
        <v>이상민</v>
      </c>
      <c r="R1493" s="267">
        <f>작성용!AE1490</f>
        <v>0</v>
      </c>
      <c r="S1493" s="253" t="str">
        <f>작성용!AF1490</f>
        <v>김범준</v>
      </c>
      <c r="T1493" s="268" t="str">
        <f>작성용!AG1490</f>
        <v>김영규</v>
      </c>
      <c r="U1493" s="268" t="str">
        <f>작성용!AH1490</f>
        <v>김영규</v>
      </c>
      <c r="V1493" s="252">
        <f>작성용!AA1490</f>
        <v>202411</v>
      </c>
      <c r="W1493" s="253" t="str">
        <f>작성용!AC1490</f>
        <v>[Z]공기업</v>
      </c>
      <c r="X1493" s="253" t="str">
        <f>작성용!O1490</f>
        <v>고민호파트장</v>
      </c>
      <c r="Y1493" s="253">
        <f>작성용!P1490</f>
        <v>0</v>
      </c>
      <c r="Z1493" s="253" t="str">
        <f>작성용!Q1490</f>
        <v>khmsy123@tp.or.kr;shinkd@tp.or.kr;a221136@tp.or.kr;hyuntak@tp.or.kr</v>
      </c>
      <c r="AA1493" s="252" t="str">
        <f>작성용!AJ1490</f>
        <v>-</v>
      </c>
      <c r="AB1493" s="252">
        <f>작성용!AB1490</f>
        <v>0</v>
      </c>
    </row>
    <row r="1494" spans="1:28" s="12" customFormat="1" ht="16.5" customHeight="1" x14ac:dyDescent="0.3">
      <c r="A1494" s="54">
        <f>작성용!AL1491</f>
        <v>1490</v>
      </c>
      <c r="B1494" s="264" t="str">
        <f>작성용!AI1491</f>
        <v>2차평가 : 2024-01-07</v>
      </c>
      <c r="C1494" s="252" t="str">
        <f>작성용!AK1491</f>
        <v>개별종목</v>
      </c>
      <c r="D1494" s="265">
        <f>작성용!T1491</f>
        <v>45601</v>
      </c>
      <c r="E1494" s="253" t="str">
        <f>작성용!B1491</f>
        <v>사립학교교직원연금공단</v>
      </c>
      <c r="F1494" s="253" t="str">
        <f>작성용!C1491</f>
        <v>재평가</v>
      </c>
      <c r="G1494" s="253" t="str">
        <f>작성용!D1491</f>
        <v>한국트루알파재간접T-1호</v>
      </c>
      <c r="H1494" s="266" t="str">
        <f>작성용!E1491</f>
        <v>KBP2016120029</v>
      </c>
      <c r="I1494" s="253" t="str">
        <f>작성용!F1491</f>
        <v>B02</v>
      </c>
      <c r="J1494" s="253">
        <f>작성용!G1491</f>
        <v>1</v>
      </c>
      <c r="K1494" s="253" t="str">
        <f>작성용!H1491</f>
        <v>-</v>
      </c>
      <c r="L1494" s="253" t="str">
        <f>작성용!N1491</f>
        <v>연말</v>
      </c>
      <c r="M1494" s="265" t="str">
        <f>작성용!U1491</f>
        <v>2024.09.30</v>
      </c>
      <c r="N1494" s="265">
        <f>작성용!V1491</f>
        <v>45643</v>
      </c>
      <c r="O1494" s="265">
        <f>작성용!W1491</f>
        <v>45708</v>
      </c>
      <c r="P1494" s="265" t="str">
        <f>작성용!X1491</f>
        <v>-</v>
      </c>
      <c r="Q1494" s="253" t="str">
        <f>작성용!AD1491</f>
        <v>김예림</v>
      </c>
      <c r="R1494" s="267">
        <f>작성용!AE1491</f>
        <v>1</v>
      </c>
      <c r="S1494" s="253" t="str">
        <f>작성용!AF1491</f>
        <v>김예림</v>
      </c>
      <c r="T1494" s="268" t="str">
        <f>작성용!AG1491</f>
        <v>김영규</v>
      </c>
      <c r="U1494" s="268" t="str">
        <f>작성용!AH1491</f>
        <v>김영규</v>
      </c>
      <c r="V1494" s="252">
        <f>작성용!AA1491</f>
        <v>202411</v>
      </c>
      <c r="W1494" s="253" t="str">
        <f>작성용!AC1491</f>
        <v>[Z]공기업</v>
      </c>
      <c r="X1494" s="253" t="str">
        <f>작성용!O1491</f>
        <v>고민호파트장</v>
      </c>
      <c r="Y1494" s="253">
        <f>작성용!P1491</f>
        <v>0</v>
      </c>
      <c r="Z1494" s="253" t="str">
        <f>작성용!Q1491</f>
        <v>khmsy123@tp.or.kr;shinkd@tp.or.kr;a221136@tp.or.kr;hyuntak@tp.or.kr</v>
      </c>
      <c r="AA1494" s="252" t="str">
        <f>작성용!AJ1491</f>
        <v>-</v>
      </c>
      <c r="AB1494" s="252">
        <f>작성용!AB1491</f>
        <v>0</v>
      </c>
    </row>
    <row r="1495" spans="1:28" s="12" customFormat="1" ht="16.5" customHeight="1" x14ac:dyDescent="0.3">
      <c r="A1495" s="54">
        <f>작성용!AL1492</f>
        <v>1491</v>
      </c>
      <c r="B1495" s="264" t="str">
        <f>작성용!AI1492</f>
        <v>2차평가 : 2024-01-07</v>
      </c>
      <c r="C1495" s="252" t="str">
        <f>작성용!AK1492</f>
        <v>개별종목</v>
      </c>
      <c r="D1495" s="265">
        <f>작성용!T1492</f>
        <v>45601</v>
      </c>
      <c r="E1495" s="253" t="str">
        <f>작성용!B1492</f>
        <v>사립학교교직원연금공단</v>
      </c>
      <c r="F1495" s="253" t="str">
        <f>작성용!C1492</f>
        <v>재평가</v>
      </c>
      <c r="G1495" s="253" t="str">
        <f>작성용!D1492</f>
        <v>한국트루알파재간접T-1호</v>
      </c>
      <c r="H1495" s="266" t="str">
        <f>작성용!E1492</f>
        <v>KBP2016120029</v>
      </c>
      <c r="I1495" s="253" t="str">
        <f>작성용!F1492</f>
        <v>B02</v>
      </c>
      <c r="J1495" s="253">
        <f>작성용!G1492</f>
        <v>2</v>
      </c>
      <c r="K1495" s="253" t="str">
        <f>작성용!H1492</f>
        <v>-</v>
      </c>
      <c r="L1495" s="253" t="str">
        <f>작성용!N1492</f>
        <v>연말</v>
      </c>
      <c r="M1495" s="265" t="str">
        <f>작성용!U1492</f>
        <v>2024.09.30</v>
      </c>
      <c r="N1495" s="265">
        <f>작성용!V1492</f>
        <v>45643</v>
      </c>
      <c r="O1495" s="265">
        <f>작성용!W1492</f>
        <v>45708</v>
      </c>
      <c r="P1495" s="265" t="str">
        <f>작성용!X1492</f>
        <v>-</v>
      </c>
      <c r="Q1495" s="253" t="str">
        <f>작성용!AD1492</f>
        <v>김예림</v>
      </c>
      <c r="R1495" s="267">
        <f>작성용!AE1492</f>
        <v>0</v>
      </c>
      <c r="S1495" s="253" t="str">
        <f>작성용!AF1492</f>
        <v>김예림</v>
      </c>
      <c r="T1495" s="268" t="str">
        <f>작성용!AG1492</f>
        <v>김영규</v>
      </c>
      <c r="U1495" s="268" t="str">
        <f>작성용!AH1492</f>
        <v>김영규</v>
      </c>
      <c r="V1495" s="252">
        <f>작성용!AA1492</f>
        <v>202411</v>
      </c>
      <c r="W1495" s="253" t="str">
        <f>작성용!AC1492</f>
        <v>[Z]공기업</v>
      </c>
      <c r="X1495" s="253" t="str">
        <f>작성용!O1492</f>
        <v>고민호파트장</v>
      </c>
      <c r="Y1495" s="253">
        <f>작성용!P1492</f>
        <v>0</v>
      </c>
      <c r="Z1495" s="253" t="str">
        <f>작성용!Q1492</f>
        <v>khmsy123@tp.or.kr;shinkd@tp.or.kr;a221136@tp.or.kr;hyuntak@tp.or.kr</v>
      </c>
      <c r="AA1495" s="252" t="str">
        <f>작성용!AJ1492</f>
        <v>-</v>
      </c>
      <c r="AB1495" s="252">
        <f>작성용!AB1492</f>
        <v>0</v>
      </c>
    </row>
    <row r="1496" spans="1:28" s="12" customFormat="1" ht="16.5" customHeight="1" x14ac:dyDescent="0.3">
      <c r="A1496" s="54">
        <f>작성용!AL1493</f>
        <v>1492</v>
      </c>
      <c r="B1496" s="264" t="str">
        <f>작성용!AI1493</f>
        <v>2차평가 : 2024-01-07</v>
      </c>
      <c r="C1496" s="252" t="str">
        <f>작성용!AK1493</f>
        <v>개별종목</v>
      </c>
      <c r="D1496" s="265">
        <f>작성용!T1493</f>
        <v>45601</v>
      </c>
      <c r="E1496" s="253" t="str">
        <f>작성용!B1493</f>
        <v>사립학교교직원연금공단</v>
      </c>
      <c r="F1496" s="253" t="str">
        <f>작성용!C1493</f>
        <v>재평가</v>
      </c>
      <c r="G1496" s="253" t="str">
        <f>작성용!D1493</f>
        <v>한국트루알파재간접T-1호</v>
      </c>
      <c r="H1496" s="266" t="str">
        <f>작성용!E1493</f>
        <v>KBP2016120029</v>
      </c>
      <c r="I1496" s="253" t="str">
        <f>작성용!F1493</f>
        <v>B02</v>
      </c>
      <c r="J1496" s="253">
        <f>작성용!G1493</f>
        <v>3</v>
      </c>
      <c r="K1496" s="253" t="str">
        <f>작성용!H1493</f>
        <v>-</v>
      </c>
      <c r="L1496" s="253" t="str">
        <f>작성용!N1493</f>
        <v>연말</v>
      </c>
      <c r="M1496" s="265" t="str">
        <f>작성용!U1493</f>
        <v>2024.09.30</v>
      </c>
      <c r="N1496" s="265">
        <f>작성용!V1493</f>
        <v>45643</v>
      </c>
      <c r="O1496" s="265">
        <f>작성용!W1493</f>
        <v>45708</v>
      </c>
      <c r="P1496" s="265" t="str">
        <f>작성용!X1493</f>
        <v>-</v>
      </c>
      <c r="Q1496" s="253" t="str">
        <f>작성용!AD1493</f>
        <v>김예림</v>
      </c>
      <c r="R1496" s="267">
        <f>작성용!AE1493</f>
        <v>0</v>
      </c>
      <c r="S1496" s="253" t="str">
        <f>작성용!AF1493</f>
        <v>김예림</v>
      </c>
      <c r="T1496" s="268" t="str">
        <f>작성용!AG1493</f>
        <v>김영규</v>
      </c>
      <c r="U1496" s="268" t="str">
        <f>작성용!AH1493</f>
        <v>김영규</v>
      </c>
      <c r="V1496" s="252">
        <f>작성용!AA1493</f>
        <v>202411</v>
      </c>
      <c r="W1496" s="253" t="str">
        <f>작성용!AC1493</f>
        <v>[Z]공기업</v>
      </c>
      <c r="X1496" s="253" t="str">
        <f>작성용!O1493</f>
        <v>고민호파트장</v>
      </c>
      <c r="Y1496" s="253">
        <f>작성용!P1493</f>
        <v>0</v>
      </c>
      <c r="Z1496" s="253" t="str">
        <f>작성용!Q1493</f>
        <v>khmsy123@tp.or.kr;shinkd@tp.or.kr;a221136@tp.or.kr;hyuntak@tp.or.kr</v>
      </c>
      <c r="AA1496" s="252" t="str">
        <f>작성용!AJ1493</f>
        <v>-</v>
      </c>
      <c r="AB1496" s="252">
        <f>작성용!AB1493</f>
        <v>0</v>
      </c>
    </row>
    <row r="1497" spans="1:28" s="12" customFormat="1" ht="16.5" customHeight="1" x14ac:dyDescent="0.3">
      <c r="A1497" s="54">
        <f>작성용!AL1494</f>
        <v>1493</v>
      </c>
      <c r="B1497" s="264" t="str">
        <f>작성용!AI1494</f>
        <v>2차평가 : 2024-01-07</v>
      </c>
      <c r="C1497" s="252" t="str">
        <f>작성용!AK1494</f>
        <v>개별종목</v>
      </c>
      <c r="D1497" s="265">
        <f>작성용!T1494</f>
        <v>45601</v>
      </c>
      <c r="E1497" s="253" t="str">
        <f>작성용!B1494</f>
        <v>사립학교교직원연금공단</v>
      </c>
      <c r="F1497" s="253" t="str">
        <f>작성용!C1494</f>
        <v>재평가</v>
      </c>
      <c r="G1497" s="253" t="str">
        <f>작성용!D1494</f>
        <v>대한firstclass재간접(+2,3차)</v>
      </c>
      <c r="H1497" s="266" t="str">
        <f>작성용!E1494</f>
        <v>KBP2020110038</v>
      </c>
      <c r="I1497" s="253" t="str">
        <f>작성용!F1494</f>
        <v>B01</v>
      </c>
      <c r="J1497" s="253">
        <f>작성용!G1494</f>
        <v>0</v>
      </c>
      <c r="K1497" s="253" t="str">
        <f>작성용!H1494</f>
        <v>-</v>
      </c>
      <c r="L1497" s="253" t="str">
        <f>작성용!N1494</f>
        <v>연말</v>
      </c>
      <c r="M1497" s="265" t="str">
        <f>작성용!U1494</f>
        <v>2024.09.30</v>
      </c>
      <c r="N1497" s="265">
        <f>작성용!V1494</f>
        <v>45643</v>
      </c>
      <c r="O1497" s="265">
        <f>작성용!W1494</f>
        <v>45708</v>
      </c>
      <c r="P1497" s="265" t="str">
        <f>작성용!X1494</f>
        <v>-</v>
      </c>
      <c r="Q1497" s="258" t="str">
        <f>작성용!AD1494</f>
        <v>이상민</v>
      </c>
      <c r="R1497" s="267">
        <f>작성용!AE1494</f>
        <v>0</v>
      </c>
      <c r="S1497" s="253" t="str">
        <f>작성용!AF1494</f>
        <v>김범준</v>
      </c>
      <c r="T1497" s="268" t="str">
        <f>작성용!AG1494</f>
        <v>김영규</v>
      </c>
      <c r="U1497" s="268" t="str">
        <f>작성용!AH1494</f>
        <v>김영규</v>
      </c>
      <c r="V1497" s="252">
        <f>작성용!AA1494</f>
        <v>202411</v>
      </c>
      <c r="W1497" s="253" t="str">
        <f>작성용!AC1494</f>
        <v>[Z]공기업</v>
      </c>
      <c r="X1497" s="253" t="str">
        <f>작성용!O1494</f>
        <v>고민호파트장</v>
      </c>
      <c r="Y1497" s="253">
        <f>작성용!P1494</f>
        <v>0</v>
      </c>
      <c r="Z1497" s="253" t="str">
        <f>작성용!Q1494</f>
        <v>khmsy123@tp.or.kr;shinkd@tp.or.kr;a221136@tp.or.kr;hyuntak@tp.or.kr</v>
      </c>
      <c r="AA1497" s="252" t="str">
        <f>작성용!AJ1494</f>
        <v>-</v>
      </c>
      <c r="AB1497" s="252">
        <f>작성용!AB1494</f>
        <v>0</v>
      </c>
    </row>
    <row r="1498" spans="1:28" s="12" customFormat="1" ht="16.5" customHeight="1" x14ac:dyDescent="0.3">
      <c r="A1498" s="54">
        <f>작성용!AL1495</f>
        <v>1494</v>
      </c>
      <c r="B1498" s="264" t="str">
        <f>작성용!AI1495</f>
        <v>2차평가 : 2024-01-07</v>
      </c>
      <c r="C1498" s="252" t="str">
        <f>작성용!AK1495</f>
        <v>개별종목</v>
      </c>
      <c r="D1498" s="265">
        <f>작성용!T1495</f>
        <v>45601</v>
      </c>
      <c r="E1498" s="253" t="str">
        <f>작성용!B1495</f>
        <v>사립학교교직원연금공단</v>
      </c>
      <c r="F1498" s="253" t="str">
        <f>작성용!C1495</f>
        <v>신규</v>
      </c>
      <c r="G1498" s="253" t="str">
        <f>작성용!D1495</f>
        <v>에이티넘성장투자조합2023</v>
      </c>
      <c r="H1498" s="266" t="str">
        <f>작성용!E1495</f>
        <v>KBP2023120079</v>
      </c>
      <c r="I1498" s="253" t="str">
        <f>작성용!F1495</f>
        <v>B01</v>
      </c>
      <c r="J1498" s="253">
        <f>작성용!G1495</f>
        <v>0</v>
      </c>
      <c r="K1498" s="253" t="str">
        <f>작성용!H1495</f>
        <v>-</v>
      </c>
      <c r="L1498" s="253" t="str">
        <f>작성용!N1495</f>
        <v>연말</v>
      </c>
      <c r="M1498" s="265" t="str">
        <f>작성용!U1495</f>
        <v>2024.09.30</v>
      </c>
      <c r="N1498" s="265">
        <f>작성용!V1495</f>
        <v>45643</v>
      </c>
      <c r="O1498" s="265">
        <f>작성용!W1495</f>
        <v>45708</v>
      </c>
      <c r="P1498" s="265" t="str">
        <f>작성용!X1495</f>
        <v>-</v>
      </c>
      <c r="Q1498" s="253" t="str">
        <f>작성용!AD1495</f>
        <v>백형진</v>
      </c>
      <c r="R1498" s="267">
        <f>작성용!AE1495</f>
        <v>1</v>
      </c>
      <c r="S1498" s="253" t="str">
        <f>작성용!AF1495</f>
        <v>백형진</v>
      </c>
      <c r="T1498" s="268" t="str">
        <f>작성용!AG1495</f>
        <v>김영규</v>
      </c>
      <c r="U1498" s="268" t="str">
        <f>작성용!AH1495</f>
        <v>김영규</v>
      </c>
      <c r="V1498" s="252">
        <f>작성용!AA1495</f>
        <v>202411</v>
      </c>
      <c r="W1498" s="253" t="str">
        <f>작성용!AC1495</f>
        <v>[Z]공기업</v>
      </c>
      <c r="X1498" s="253" t="str">
        <f>작성용!O1495</f>
        <v>고민호파트장</v>
      </c>
      <c r="Y1498" s="253">
        <f>작성용!P1495</f>
        <v>0</v>
      </c>
      <c r="Z1498" s="253" t="str">
        <f>작성용!Q1495</f>
        <v>khmsy123@tp.or.kr;shinkd@tp.or.kr;a221136@tp.or.kr;hyuntak@tp.or.kr</v>
      </c>
      <c r="AA1498" s="252" t="str">
        <f>작성용!AJ1495</f>
        <v>-</v>
      </c>
      <c r="AB1498" s="252">
        <f>작성용!AB1495</f>
        <v>0</v>
      </c>
    </row>
    <row r="1499" spans="1:28" s="12" customFormat="1" ht="16.5" customHeight="1" x14ac:dyDescent="0.3">
      <c r="A1499" s="54">
        <f>작성용!AL1496</f>
        <v>1495</v>
      </c>
      <c r="B1499" s="264" t="str">
        <f>작성용!AI1496</f>
        <v>2차평가 : 2024-01-07</v>
      </c>
      <c r="C1499" s="252" t="str">
        <f>작성용!AK1496</f>
        <v>개별종목</v>
      </c>
      <c r="D1499" s="265">
        <f>작성용!T1496</f>
        <v>45601</v>
      </c>
      <c r="E1499" s="253" t="str">
        <f>작성용!B1496</f>
        <v>사립학교교직원연금공단</v>
      </c>
      <c r="F1499" s="253" t="str">
        <f>작성용!C1496</f>
        <v>신규</v>
      </c>
      <c r="G1499" s="253" t="str">
        <f>작성용!D1496</f>
        <v>LB혁신성장펀드2</v>
      </c>
      <c r="H1499" s="266" t="str">
        <f>작성용!E1496</f>
        <v>KBP2023060006</v>
      </c>
      <c r="I1499" s="253" t="str">
        <f>작성용!F1496</f>
        <v>B01</v>
      </c>
      <c r="J1499" s="253">
        <f>작성용!G1496</f>
        <v>0</v>
      </c>
      <c r="K1499" s="253" t="str">
        <f>작성용!H1496</f>
        <v>-</v>
      </c>
      <c r="L1499" s="253" t="str">
        <f>작성용!N1496</f>
        <v>연말</v>
      </c>
      <c r="M1499" s="265" t="str">
        <f>작성용!U1496</f>
        <v>2024.09.30</v>
      </c>
      <c r="N1499" s="265">
        <f>작성용!V1496</f>
        <v>45643</v>
      </c>
      <c r="O1499" s="265">
        <f>작성용!W1496</f>
        <v>45708</v>
      </c>
      <c r="P1499" s="265" t="str">
        <f>작성용!X1496</f>
        <v>-</v>
      </c>
      <c r="Q1499" s="253" t="str">
        <f>작성용!AD1496</f>
        <v>오영석</v>
      </c>
      <c r="R1499" s="267">
        <f>작성용!AE1496</f>
        <v>1</v>
      </c>
      <c r="S1499" s="253" t="str">
        <f>작성용!AF1496</f>
        <v>오영석</v>
      </c>
      <c r="T1499" s="268" t="str">
        <f>작성용!AG1496</f>
        <v>김영규</v>
      </c>
      <c r="U1499" s="268" t="str">
        <f>작성용!AH1496</f>
        <v>김영규</v>
      </c>
      <c r="V1499" s="252">
        <f>작성용!AA1496</f>
        <v>202411</v>
      </c>
      <c r="W1499" s="253" t="str">
        <f>작성용!AC1496</f>
        <v>[Z]공기업</v>
      </c>
      <c r="X1499" s="253" t="str">
        <f>작성용!O1496</f>
        <v>고민호파트장</v>
      </c>
      <c r="Y1499" s="253">
        <f>작성용!P1496</f>
        <v>0</v>
      </c>
      <c r="Z1499" s="253" t="str">
        <f>작성용!Q1496</f>
        <v>khmsy123@tp.or.kr;shinkd@tp.or.kr;a221136@tp.or.kr;hyuntak@tp.or.kr</v>
      </c>
      <c r="AA1499" s="252" t="str">
        <f>작성용!AJ1496</f>
        <v>-</v>
      </c>
      <c r="AB1499" s="252">
        <f>작성용!AB1496</f>
        <v>0</v>
      </c>
    </row>
    <row r="1500" spans="1:28" s="12" customFormat="1" ht="16.5" customHeight="1" x14ac:dyDescent="0.3">
      <c r="A1500" s="54">
        <f>작성용!AL1497</f>
        <v>1496</v>
      </c>
      <c r="B1500" s="264" t="str">
        <f>작성용!AI1497</f>
        <v>2차평가 : 2024-01-07</v>
      </c>
      <c r="C1500" s="252" t="str">
        <f>작성용!AK1497</f>
        <v>개별종목</v>
      </c>
      <c r="D1500" s="265">
        <f>작성용!T1497</f>
        <v>45601</v>
      </c>
      <c r="E1500" s="253" t="str">
        <f>작성용!B1497</f>
        <v>사립학교교직원연금공단</v>
      </c>
      <c r="F1500" s="253" t="str">
        <f>작성용!C1497</f>
        <v>신규</v>
      </c>
      <c r="G1500" s="253" t="str">
        <f>작성용!D1497</f>
        <v>Brookfield Infrastructure Fund V</v>
      </c>
      <c r="H1500" s="266" t="str">
        <f>작성용!E1497</f>
        <v>KBP2024110028</v>
      </c>
      <c r="I1500" s="253" t="str">
        <f>작성용!F1497</f>
        <v>B01</v>
      </c>
      <c r="J1500" s="253">
        <f>작성용!G1497</f>
        <v>0</v>
      </c>
      <c r="K1500" s="253" t="str">
        <f>작성용!H1497</f>
        <v>-</v>
      </c>
      <c r="L1500" s="253" t="str">
        <f>작성용!N1497</f>
        <v>연말</v>
      </c>
      <c r="M1500" s="265" t="str">
        <f>작성용!U1497</f>
        <v>2024.09.30</v>
      </c>
      <c r="N1500" s="265">
        <f>작성용!V1497</f>
        <v>45643</v>
      </c>
      <c r="O1500" s="265">
        <f>작성용!W1497</f>
        <v>45708</v>
      </c>
      <c r="P1500" s="265" t="str">
        <f>작성용!X1497</f>
        <v>-</v>
      </c>
      <c r="Q1500" s="258" t="str">
        <f>작성용!AD1497</f>
        <v>심태진</v>
      </c>
      <c r="R1500" s="267">
        <f>작성용!AE1497</f>
        <v>0.4</v>
      </c>
      <c r="S1500" s="253" t="str">
        <f>작성용!AF1497</f>
        <v>신규</v>
      </c>
      <c r="T1500" s="268" t="str">
        <f>작성용!AG1497</f>
        <v>김영규</v>
      </c>
      <c r="U1500" s="268" t="str">
        <f>작성용!AH1497</f>
        <v>김영규</v>
      </c>
      <c r="V1500" s="252">
        <f>작성용!AA1497</f>
        <v>202411</v>
      </c>
      <c r="W1500" s="253" t="str">
        <f>작성용!AC1497</f>
        <v>[Z]공기업</v>
      </c>
      <c r="X1500" s="253" t="str">
        <f>작성용!O1497</f>
        <v>고민호파트장</v>
      </c>
      <c r="Y1500" s="253">
        <f>작성용!P1497</f>
        <v>0</v>
      </c>
      <c r="Z1500" s="253" t="str">
        <f>작성용!Q1497</f>
        <v>khmsy123@tp.or.kr;shinkd@tp.or.kr;a221136@tp.or.kr;hyuntak@tp.or.kr</v>
      </c>
      <c r="AA1500" s="252" t="str">
        <f>작성용!AJ1497</f>
        <v>-</v>
      </c>
      <c r="AB1500" s="252">
        <f>작성용!AB1497</f>
        <v>0</v>
      </c>
    </row>
    <row r="1501" spans="1:28" s="12" customFormat="1" ht="16.5" customHeight="1" x14ac:dyDescent="0.3">
      <c r="A1501" s="54">
        <f>작성용!AL1498</f>
        <v>1497</v>
      </c>
      <c r="B1501" s="264" t="str">
        <f>작성용!AI1498</f>
        <v>2차평가 : 2024-01-07</v>
      </c>
      <c r="C1501" s="252" t="str">
        <f>작성용!AK1498</f>
        <v>개별종목</v>
      </c>
      <c r="D1501" s="265">
        <f>작성용!T1498</f>
        <v>45601</v>
      </c>
      <c r="E1501" s="253" t="str">
        <f>작성용!B1498</f>
        <v>사립학교교직원연금공단</v>
      </c>
      <c r="F1501" s="253" t="str">
        <f>작성용!C1498</f>
        <v>신규</v>
      </c>
      <c r="G1501" s="253" t="str">
        <f>작성용!D1498</f>
        <v>Macquarie European Infrastructure Fund 7</v>
      </c>
      <c r="H1501" s="266" t="str">
        <f>작성용!E1498</f>
        <v>KBP2024110029</v>
      </c>
      <c r="I1501" s="253" t="str">
        <f>작성용!F1498</f>
        <v>B01</v>
      </c>
      <c r="J1501" s="253">
        <f>작성용!G1498</f>
        <v>0</v>
      </c>
      <c r="K1501" s="253" t="str">
        <f>작성용!H1498</f>
        <v>-</v>
      </c>
      <c r="L1501" s="253" t="str">
        <f>작성용!N1498</f>
        <v>연말</v>
      </c>
      <c r="M1501" s="265" t="str">
        <f>작성용!U1498</f>
        <v>2024.09.30</v>
      </c>
      <c r="N1501" s="265">
        <f>작성용!V1498</f>
        <v>45643</v>
      </c>
      <c r="O1501" s="265">
        <f>작성용!W1498</f>
        <v>45708</v>
      </c>
      <c r="P1501" s="265" t="str">
        <f>작성용!X1498</f>
        <v>-</v>
      </c>
      <c r="Q1501" s="258" t="str">
        <f>작성용!AD1498</f>
        <v>최수민</v>
      </c>
      <c r="R1501" s="267">
        <f>작성용!AE1498</f>
        <v>0.4</v>
      </c>
      <c r="S1501" s="253" t="str">
        <f>작성용!AF1498</f>
        <v>신규</v>
      </c>
      <c r="T1501" s="268" t="str">
        <f>작성용!AG1498</f>
        <v>김영규</v>
      </c>
      <c r="U1501" s="268" t="str">
        <f>작성용!AH1498</f>
        <v>김영규</v>
      </c>
      <c r="V1501" s="252">
        <f>작성용!AA1498</f>
        <v>202411</v>
      </c>
      <c r="W1501" s="253" t="str">
        <f>작성용!AC1498</f>
        <v>[Z]공기업</v>
      </c>
      <c r="X1501" s="253" t="str">
        <f>작성용!O1498</f>
        <v>고민호파트장</v>
      </c>
      <c r="Y1501" s="253">
        <f>작성용!P1498</f>
        <v>0</v>
      </c>
      <c r="Z1501" s="253" t="str">
        <f>작성용!Q1498</f>
        <v>khmsy123@tp.or.kr;shinkd@tp.or.kr;a221136@tp.or.kr;hyuntak@tp.or.kr</v>
      </c>
      <c r="AA1501" s="252" t="str">
        <f>작성용!AJ1498</f>
        <v>-</v>
      </c>
      <c r="AB1501" s="252">
        <f>작성용!AB1498</f>
        <v>0</v>
      </c>
    </row>
    <row r="1502" spans="1:28" s="12" customFormat="1" ht="16.5" customHeight="1" x14ac:dyDescent="0.3">
      <c r="A1502" s="54">
        <f>작성용!AL1499</f>
        <v>1498</v>
      </c>
      <c r="B1502" s="264" t="str">
        <f>작성용!AI1499</f>
        <v>2차평가 : 2024-01-07</v>
      </c>
      <c r="C1502" s="252" t="str">
        <f>작성용!AK1499</f>
        <v>개별종목</v>
      </c>
      <c r="D1502" s="265">
        <f>작성용!T1499</f>
        <v>45601</v>
      </c>
      <c r="E1502" s="253" t="str">
        <f>작성용!B1499</f>
        <v>사립학교교직원연금공단</v>
      </c>
      <c r="F1502" s="253" t="str">
        <f>작성용!C1499</f>
        <v>신규</v>
      </c>
      <c r="G1502" s="253" t="str">
        <f>작성용!D1499</f>
        <v>Blackstone Real Estate Partners X</v>
      </c>
      <c r="H1502" s="266" t="str">
        <f>작성용!E1499</f>
        <v>KBP2024110030</v>
      </c>
      <c r="I1502" s="253" t="str">
        <f>작성용!F1499</f>
        <v>B01</v>
      </c>
      <c r="J1502" s="253">
        <f>작성용!G1499</f>
        <v>0</v>
      </c>
      <c r="K1502" s="253" t="str">
        <f>작성용!H1499</f>
        <v>-</v>
      </c>
      <c r="L1502" s="253" t="str">
        <f>작성용!N1499</f>
        <v>연말</v>
      </c>
      <c r="M1502" s="265" t="str">
        <f>작성용!U1499</f>
        <v>2024.09.30</v>
      </c>
      <c r="N1502" s="265">
        <f>작성용!V1499</f>
        <v>45643</v>
      </c>
      <c r="O1502" s="265">
        <f>작성용!W1499</f>
        <v>45708</v>
      </c>
      <c r="P1502" s="265" t="str">
        <f>작성용!X1499</f>
        <v>-</v>
      </c>
      <c r="Q1502" s="258" t="str">
        <f>작성용!AD1499</f>
        <v>이상민</v>
      </c>
      <c r="R1502" s="267">
        <f>작성용!AE1499</f>
        <v>0.4</v>
      </c>
      <c r="S1502" s="253" t="str">
        <f>작성용!AF1499</f>
        <v>신규</v>
      </c>
      <c r="T1502" s="268" t="str">
        <f>작성용!AG1499</f>
        <v>김영규</v>
      </c>
      <c r="U1502" s="268" t="str">
        <f>작성용!AH1499</f>
        <v>김영규</v>
      </c>
      <c r="V1502" s="252">
        <f>작성용!AA1499</f>
        <v>202411</v>
      </c>
      <c r="W1502" s="253" t="str">
        <f>작성용!AC1499</f>
        <v>[Z]공기업</v>
      </c>
      <c r="X1502" s="253" t="str">
        <f>작성용!O1499</f>
        <v>고민호파트장</v>
      </c>
      <c r="Y1502" s="253">
        <f>작성용!P1499</f>
        <v>0</v>
      </c>
      <c r="Z1502" s="253" t="str">
        <f>작성용!Q1499</f>
        <v>khmsy123@tp.or.kr;shinkd@tp.or.kr;a221136@tp.or.kr;hyuntak@tp.or.kr</v>
      </c>
      <c r="AA1502" s="252" t="str">
        <f>작성용!AJ1499</f>
        <v>-</v>
      </c>
      <c r="AB1502" s="252">
        <f>작성용!AB1499</f>
        <v>0</v>
      </c>
    </row>
    <row r="1503" spans="1:28" s="12" customFormat="1" ht="16.5" customHeight="1" x14ac:dyDescent="0.3">
      <c r="A1503" s="54">
        <f>작성용!AL1500</f>
        <v>1499</v>
      </c>
      <c r="B1503" s="264" t="str">
        <f>작성용!AI1500</f>
        <v>2차평가 : 2024-01-07</v>
      </c>
      <c r="C1503" s="252" t="str">
        <f>작성용!AK1500</f>
        <v>개별종목</v>
      </c>
      <c r="D1503" s="265">
        <f>작성용!T1500</f>
        <v>45601</v>
      </c>
      <c r="E1503" s="253" t="str">
        <f>작성용!B1500</f>
        <v>사립학교교직원연금공단</v>
      </c>
      <c r="F1503" s="253" t="str">
        <f>작성용!C1500</f>
        <v>신규</v>
      </c>
      <c r="G1503" s="253" t="str">
        <f>작성용!D1500</f>
        <v>BSP Debt Fund V</v>
      </c>
      <c r="H1503" s="266" t="str">
        <f>작성용!E1500</f>
        <v>KBP2024110031</v>
      </c>
      <c r="I1503" s="253" t="str">
        <f>작성용!F1500</f>
        <v>B01</v>
      </c>
      <c r="J1503" s="253">
        <f>작성용!G1500</f>
        <v>0</v>
      </c>
      <c r="K1503" s="253" t="str">
        <f>작성용!H1500</f>
        <v>-</v>
      </c>
      <c r="L1503" s="253" t="str">
        <f>작성용!N1500</f>
        <v>연말</v>
      </c>
      <c r="M1503" s="265" t="str">
        <f>작성용!U1500</f>
        <v>2024.09.30</v>
      </c>
      <c r="N1503" s="265">
        <f>작성용!V1500</f>
        <v>45643</v>
      </c>
      <c r="O1503" s="265">
        <f>작성용!W1500</f>
        <v>45708</v>
      </c>
      <c r="P1503" s="265" t="str">
        <f>작성용!X1500</f>
        <v>-</v>
      </c>
      <c r="Q1503" s="258" t="str">
        <f>작성용!AD1500</f>
        <v>원정우</v>
      </c>
      <c r="R1503" s="267">
        <f>작성용!AE1500</f>
        <v>0.4</v>
      </c>
      <c r="S1503" s="253" t="str">
        <f>작성용!AF1500</f>
        <v>신규</v>
      </c>
      <c r="T1503" s="268" t="str">
        <f>작성용!AG1500</f>
        <v>김영규</v>
      </c>
      <c r="U1503" s="268" t="str">
        <f>작성용!AH1500</f>
        <v>김영규</v>
      </c>
      <c r="V1503" s="252">
        <f>작성용!AA1500</f>
        <v>202411</v>
      </c>
      <c r="W1503" s="253" t="str">
        <f>작성용!AC1500</f>
        <v>[Z]공기업</v>
      </c>
      <c r="X1503" s="253" t="str">
        <f>작성용!O1500</f>
        <v>고민호파트장</v>
      </c>
      <c r="Y1503" s="253">
        <f>작성용!P1500</f>
        <v>0</v>
      </c>
      <c r="Z1503" s="253" t="str">
        <f>작성용!Q1500</f>
        <v>khmsy123@tp.or.kr;shinkd@tp.or.kr;a221136@tp.or.kr;hyuntak@tp.or.kr</v>
      </c>
      <c r="AA1503" s="252" t="str">
        <f>작성용!AJ1500</f>
        <v>-</v>
      </c>
      <c r="AB1503" s="252">
        <f>작성용!AB1500</f>
        <v>0</v>
      </c>
    </row>
    <row r="1504" spans="1:28" s="12" customFormat="1" ht="16.5" customHeight="1" x14ac:dyDescent="0.3">
      <c r="A1504" s="54">
        <f>작성용!AL1501</f>
        <v>1500</v>
      </c>
      <c r="B1504" s="264" t="str">
        <f>작성용!AI1501</f>
        <v>-</v>
      </c>
      <c r="C1504" s="252" t="str">
        <f>작성용!AK1501</f>
        <v>기초자산</v>
      </c>
      <c r="D1504" s="265" t="str">
        <f>작성용!T1501</f>
        <v>사립학교교직원연금공단펀드(기초자산)</v>
      </c>
      <c r="E1504" s="253" t="str">
        <f>작성용!B1501</f>
        <v>에이티넘성장투자조합2023</v>
      </c>
      <c r="F1504" s="253" t="str">
        <f>작성용!C1501</f>
        <v>재평가</v>
      </c>
      <c r="G1504" s="253" t="str">
        <f>작성용!D1501</f>
        <v>Bria Artificial Intelligence</v>
      </c>
      <c r="H1504" s="266" t="str">
        <f>작성용!E1501</f>
        <v>KBP2023120161</v>
      </c>
      <c r="I1504" s="253" t="str">
        <f>작성용!F1501</f>
        <v>A01</v>
      </c>
      <c r="J1504" s="253">
        <f>작성용!G1501</f>
        <v>0</v>
      </c>
      <c r="K1504" s="253" t="str">
        <f>작성용!H1501</f>
        <v>-</v>
      </c>
      <c r="L1504" s="253" t="str">
        <f>작성용!N1501</f>
        <v>분기</v>
      </c>
      <c r="M1504" s="265" t="str">
        <f>작성용!U1501</f>
        <v>2024.09.30</v>
      </c>
      <c r="N1504" s="265">
        <f>작성용!V1501</f>
        <v>45643</v>
      </c>
      <c r="O1504" s="265" t="str">
        <f>작성용!W1501</f>
        <v>보고서제공X</v>
      </c>
      <c r="P1504" s="265" t="str">
        <f>작성용!X1501</f>
        <v>-</v>
      </c>
      <c r="Q1504" s="253" t="str">
        <f>작성용!AD1501</f>
        <v>이상민</v>
      </c>
      <c r="R1504" s="267">
        <f>작성용!AE1501</f>
        <v>0</v>
      </c>
      <c r="S1504" s="253" t="str">
        <f>작성용!AF1501</f>
        <v>이상민</v>
      </c>
      <c r="T1504" s="268" t="str">
        <f>작성용!AG1501</f>
        <v>-</v>
      </c>
      <c r="U1504" s="268" t="str">
        <f>작성용!AH1501</f>
        <v>-</v>
      </c>
      <c r="V1504" s="252">
        <f>작성용!AA1501</f>
        <v>202411</v>
      </c>
      <c r="W1504" s="253" t="str">
        <f>작성용!AC1501</f>
        <v>[6]기타기관펀드(기초자산)</v>
      </c>
      <c r="X1504" s="253">
        <f>작성용!O1501</f>
        <v>0</v>
      </c>
      <c r="Y1504" s="253">
        <f>작성용!P1501</f>
        <v>0</v>
      </c>
      <c r="Z1504" s="253">
        <f>작성용!Q1501</f>
        <v>0</v>
      </c>
      <c r="AA1504" s="252" t="str">
        <f>작성용!AJ1501</f>
        <v>-</v>
      </c>
      <c r="AB1504" s="252">
        <f>작성용!AB1501</f>
        <v>0</v>
      </c>
    </row>
    <row r="1505" spans="1:28" s="12" customFormat="1" ht="16.5" customHeight="1" x14ac:dyDescent="0.3">
      <c r="A1505" s="54">
        <f>작성용!AL1502</f>
        <v>1501</v>
      </c>
      <c r="B1505" s="264" t="str">
        <f>작성용!AI1502</f>
        <v>-</v>
      </c>
      <c r="C1505" s="252" t="str">
        <f>작성용!AK1502</f>
        <v>기초자산</v>
      </c>
      <c r="D1505" s="265" t="str">
        <f>작성용!T1502</f>
        <v>사립학교교직원연금공단펀드(기초자산)</v>
      </c>
      <c r="E1505" s="253" t="str">
        <f>작성용!B1502</f>
        <v>에이티넘성장투자조합2023</v>
      </c>
      <c r="F1505" s="253" t="str">
        <f>작성용!C1502</f>
        <v>재평가</v>
      </c>
      <c r="G1505" s="253" t="str">
        <f>작성용!D1502</f>
        <v>Bria Artificial Intelligence</v>
      </c>
      <c r="H1505" s="266" t="str">
        <f>작성용!E1502</f>
        <v>KBP2023120161</v>
      </c>
      <c r="I1505" s="253" t="str">
        <f>작성용!F1502</f>
        <v>A04</v>
      </c>
      <c r="J1505" s="253">
        <f>작성용!G1502</f>
        <v>0</v>
      </c>
      <c r="K1505" s="253" t="str">
        <f>작성용!H1502</f>
        <v>-</v>
      </c>
      <c r="L1505" s="253" t="str">
        <f>작성용!N1502</f>
        <v>분기</v>
      </c>
      <c r="M1505" s="265" t="str">
        <f>작성용!U1502</f>
        <v>2024.09.30</v>
      </c>
      <c r="N1505" s="265">
        <f>작성용!V1502</f>
        <v>45643</v>
      </c>
      <c r="O1505" s="265" t="str">
        <f>작성용!W1502</f>
        <v>보고서제공X</v>
      </c>
      <c r="P1505" s="265" t="str">
        <f>작성용!X1502</f>
        <v>-</v>
      </c>
      <c r="Q1505" s="253" t="str">
        <f>작성용!AD1502</f>
        <v>이상민</v>
      </c>
      <c r="R1505" s="267">
        <f>작성용!AE1502</f>
        <v>0</v>
      </c>
      <c r="S1505" s="253" t="str">
        <f>작성용!AF1502</f>
        <v>이상민</v>
      </c>
      <c r="T1505" s="268" t="str">
        <f>작성용!AG1502</f>
        <v>-</v>
      </c>
      <c r="U1505" s="268" t="str">
        <f>작성용!AH1502</f>
        <v>-</v>
      </c>
      <c r="V1505" s="252">
        <f>작성용!AA1502</f>
        <v>202411</v>
      </c>
      <c r="W1505" s="253" t="str">
        <f>작성용!AC1502</f>
        <v>[6]기타기관펀드(기초자산)</v>
      </c>
      <c r="X1505" s="253">
        <f>작성용!O1502</f>
        <v>0</v>
      </c>
      <c r="Y1505" s="253">
        <f>작성용!P1502</f>
        <v>0</v>
      </c>
      <c r="Z1505" s="253">
        <f>작성용!Q1502</f>
        <v>0</v>
      </c>
      <c r="AA1505" s="252" t="str">
        <f>작성용!AJ1502</f>
        <v>-</v>
      </c>
      <c r="AB1505" s="252">
        <f>작성용!AB1502</f>
        <v>0</v>
      </c>
    </row>
    <row r="1506" spans="1:28" s="12" customFormat="1" ht="16.5" customHeight="1" x14ac:dyDescent="0.3">
      <c r="A1506" s="54">
        <f>작성용!AL1503</f>
        <v>1502</v>
      </c>
      <c r="B1506" s="264" t="str">
        <f>작성용!AI1503</f>
        <v>-</v>
      </c>
      <c r="C1506" s="252" t="str">
        <f>작성용!AK1503</f>
        <v>기초자산</v>
      </c>
      <c r="D1506" s="265" t="str">
        <f>작성용!T1503</f>
        <v>사립학교교직원연금공단펀드(기초자산)</v>
      </c>
      <c r="E1506" s="253" t="str">
        <f>작성용!B1503</f>
        <v>에이티넘성장투자조합2023</v>
      </c>
      <c r="F1506" s="253" t="str">
        <f>작성용!C1503</f>
        <v>재평가</v>
      </c>
      <c r="G1506" s="253" t="str">
        <f>작성용!D1503</f>
        <v>크레이버코퍼레이션(구,비투링크)</v>
      </c>
      <c r="H1506" s="266">
        <f>작성용!E1503</f>
        <v>1101115449312</v>
      </c>
      <c r="I1506" s="253" t="str">
        <f>작성용!F1503</f>
        <v>A01</v>
      </c>
      <c r="J1506" s="253">
        <f>작성용!G1503</f>
        <v>0</v>
      </c>
      <c r="K1506" s="253" t="str">
        <f>작성용!H1503</f>
        <v>-</v>
      </c>
      <c r="L1506" s="253" t="str">
        <f>작성용!N1503</f>
        <v>분기</v>
      </c>
      <c r="M1506" s="265" t="str">
        <f>작성용!U1503</f>
        <v>2024.09.30</v>
      </c>
      <c r="N1506" s="265">
        <f>작성용!V1503</f>
        <v>45643</v>
      </c>
      <c r="O1506" s="265" t="str">
        <f>작성용!W1503</f>
        <v>보고서제공X</v>
      </c>
      <c r="P1506" s="265" t="str">
        <f>작성용!X1503</f>
        <v>-</v>
      </c>
      <c r="Q1506" s="253" t="str">
        <f>작성용!AD1503</f>
        <v>변혜진</v>
      </c>
      <c r="R1506" s="267">
        <f>작성용!AE1503</f>
        <v>0</v>
      </c>
      <c r="S1506" s="253" t="str">
        <f>작성용!AF1503</f>
        <v>변혜진</v>
      </c>
      <c r="T1506" s="268" t="str">
        <f>작성용!AG1503</f>
        <v>-</v>
      </c>
      <c r="U1506" s="268" t="str">
        <f>작성용!AH1503</f>
        <v>-</v>
      </c>
      <c r="V1506" s="252">
        <f>작성용!AA1503</f>
        <v>202411</v>
      </c>
      <c r="W1506" s="253" t="str">
        <f>작성용!AC1503</f>
        <v>[6]기타기관펀드(기초자산)</v>
      </c>
      <c r="X1506" s="253">
        <f>작성용!O1503</f>
        <v>0</v>
      </c>
      <c r="Y1506" s="253">
        <f>작성용!P1503</f>
        <v>0</v>
      </c>
      <c r="Z1506" s="253">
        <f>작성용!Q1503</f>
        <v>0</v>
      </c>
      <c r="AA1506" s="252" t="str">
        <f>작성용!AJ1503</f>
        <v>-</v>
      </c>
      <c r="AB1506" s="252">
        <f>작성용!AB1503</f>
        <v>0</v>
      </c>
    </row>
    <row r="1507" spans="1:28" s="12" customFormat="1" ht="16.5" customHeight="1" x14ac:dyDescent="0.3">
      <c r="A1507" s="54">
        <f>작성용!AL1504</f>
        <v>1503</v>
      </c>
      <c r="B1507" s="264" t="str">
        <f>작성용!AI1504</f>
        <v>-</v>
      </c>
      <c r="C1507" s="252" t="str">
        <f>작성용!AK1504</f>
        <v>기초자산</v>
      </c>
      <c r="D1507" s="265" t="str">
        <f>작성용!T1504</f>
        <v>사립학교교직원연금공단펀드(기초자산)</v>
      </c>
      <c r="E1507" s="253" t="str">
        <f>작성용!B1504</f>
        <v>에이티넘성장투자조합2023</v>
      </c>
      <c r="F1507" s="253" t="str">
        <f>작성용!C1504</f>
        <v>재평가</v>
      </c>
      <c r="G1507" s="253" t="str">
        <f>작성용!D1504</f>
        <v>레몬베이스</v>
      </c>
      <c r="H1507" s="266">
        <f>작성용!E1504</f>
        <v>1101117656402</v>
      </c>
      <c r="I1507" s="253" t="str">
        <f>작성용!F1504</f>
        <v>A05</v>
      </c>
      <c r="J1507" s="253">
        <f>작성용!G1504</f>
        <v>0</v>
      </c>
      <c r="K1507" s="253" t="str">
        <f>작성용!H1504</f>
        <v>-</v>
      </c>
      <c r="L1507" s="253" t="str">
        <f>작성용!N1504</f>
        <v>분기</v>
      </c>
      <c r="M1507" s="265" t="str">
        <f>작성용!U1504</f>
        <v>2024.09.30</v>
      </c>
      <c r="N1507" s="265">
        <f>작성용!V1504</f>
        <v>45643</v>
      </c>
      <c r="O1507" s="265" t="str">
        <f>작성용!W1504</f>
        <v>보고서제공X</v>
      </c>
      <c r="P1507" s="265" t="str">
        <f>작성용!X1504</f>
        <v>-</v>
      </c>
      <c r="Q1507" s="253" t="str">
        <f>작성용!AD1504</f>
        <v>김예림</v>
      </c>
      <c r="R1507" s="267">
        <f>작성용!AE1504</f>
        <v>0</v>
      </c>
      <c r="S1507" s="253" t="str">
        <f>작성용!AF1504</f>
        <v>김예림</v>
      </c>
      <c r="T1507" s="268" t="str">
        <f>작성용!AG1504</f>
        <v>-</v>
      </c>
      <c r="U1507" s="268" t="str">
        <f>작성용!AH1504</f>
        <v>-</v>
      </c>
      <c r="V1507" s="252">
        <f>작성용!AA1504</f>
        <v>202411</v>
      </c>
      <c r="W1507" s="253" t="str">
        <f>작성용!AC1504</f>
        <v>[6]기타기관펀드(기초자산)</v>
      </c>
      <c r="X1507" s="253">
        <f>작성용!O1504</f>
        <v>0</v>
      </c>
      <c r="Y1507" s="253">
        <f>작성용!P1504</f>
        <v>0</v>
      </c>
      <c r="Z1507" s="253">
        <f>작성용!Q1504</f>
        <v>0</v>
      </c>
      <c r="AA1507" s="252" t="str">
        <f>작성용!AJ1504</f>
        <v>-</v>
      </c>
      <c r="AB1507" s="252">
        <f>작성용!AB1504</f>
        <v>0</v>
      </c>
    </row>
    <row r="1508" spans="1:28" s="12" customFormat="1" ht="16.5" customHeight="1" x14ac:dyDescent="0.3">
      <c r="A1508" s="54">
        <f>작성용!AL1505</f>
        <v>1504</v>
      </c>
      <c r="B1508" s="264" t="str">
        <f>작성용!AI1505</f>
        <v>-</v>
      </c>
      <c r="C1508" s="252" t="str">
        <f>작성용!AK1505</f>
        <v>기초자산</v>
      </c>
      <c r="D1508" s="265" t="str">
        <f>작성용!T1505</f>
        <v>사립학교교직원연금공단펀드(기초자산)</v>
      </c>
      <c r="E1508" s="253" t="str">
        <f>작성용!B1505</f>
        <v>에이티넘성장투자조합2023</v>
      </c>
      <c r="F1508" s="253" t="str">
        <f>작성용!C1505</f>
        <v>재평가</v>
      </c>
      <c r="G1508" s="253" t="str">
        <f>작성용!D1505</f>
        <v>지투지바이오</v>
      </c>
      <c r="H1508" s="266">
        <f>작성용!E1505</f>
        <v>1601110451528</v>
      </c>
      <c r="I1508" s="253" t="str">
        <f>작성용!F1505</f>
        <v>D02</v>
      </c>
      <c r="J1508" s="253">
        <f>작성용!G1505</f>
        <v>0</v>
      </c>
      <c r="K1508" s="253" t="str">
        <f>작성용!H1505</f>
        <v>-</v>
      </c>
      <c r="L1508" s="253" t="str">
        <f>작성용!N1505</f>
        <v>분기</v>
      </c>
      <c r="M1508" s="265" t="str">
        <f>작성용!U1505</f>
        <v>2024.09.30</v>
      </c>
      <c r="N1508" s="265">
        <f>작성용!V1505</f>
        <v>45643</v>
      </c>
      <c r="O1508" s="265" t="str">
        <f>작성용!W1505</f>
        <v>보고서제공X</v>
      </c>
      <c r="P1508" s="265" t="str">
        <f>작성용!X1505</f>
        <v>-</v>
      </c>
      <c r="Q1508" s="253" t="str">
        <f>작성용!AD1505</f>
        <v>서동현</v>
      </c>
      <c r="R1508" s="267">
        <f>작성용!AE1505</f>
        <v>0</v>
      </c>
      <c r="S1508" s="253" t="str">
        <f>작성용!AF1505</f>
        <v>서동현</v>
      </c>
      <c r="T1508" s="268" t="str">
        <f>작성용!AG1505</f>
        <v>-</v>
      </c>
      <c r="U1508" s="268" t="str">
        <f>작성용!AH1505</f>
        <v>-</v>
      </c>
      <c r="V1508" s="252">
        <f>작성용!AA1505</f>
        <v>202411</v>
      </c>
      <c r="W1508" s="253" t="str">
        <f>작성용!AC1505</f>
        <v>[6]기타기관펀드(기초자산)</v>
      </c>
      <c r="X1508" s="253">
        <f>작성용!O1505</f>
        <v>0</v>
      </c>
      <c r="Y1508" s="253">
        <f>작성용!P1505</f>
        <v>0</v>
      </c>
      <c r="Z1508" s="253">
        <f>작성용!Q1505</f>
        <v>0</v>
      </c>
      <c r="AA1508" s="252" t="str">
        <f>작성용!AJ1505</f>
        <v>-</v>
      </c>
      <c r="AB1508" s="252">
        <f>작성용!AB1505</f>
        <v>0</v>
      </c>
    </row>
    <row r="1509" spans="1:28" s="12" customFormat="1" ht="16.5" customHeight="1" x14ac:dyDescent="0.3">
      <c r="A1509" s="54">
        <f>작성용!AL1506</f>
        <v>1505</v>
      </c>
      <c r="B1509" s="264" t="str">
        <f>작성용!AI1506</f>
        <v>-</v>
      </c>
      <c r="C1509" s="252" t="str">
        <f>작성용!AK1506</f>
        <v>기초자산</v>
      </c>
      <c r="D1509" s="265" t="str">
        <f>작성용!T1506</f>
        <v>사립학교교직원연금공단펀드(기초자산)</v>
      </c>
      <c r="E1509" s="253" t="str">
        <f>작성용!B1506</f>
        <v>에이티넘성장투자조합2023</v>
      </c>
      <c r="F1509" s="253" t="str">
        <f>작성용!C1506</f>
        <v>재평가</v>
      </c>
      <c r="G1509" s="253" t="str">
        <f>작성용!D1506</f>
        <v>케어메디</v>
      </c>
      <c r="H1509" s="266">
        <f>작성용!E1506</f>
        <v>1101115763910</v>
      </c>
      <c r="I1509" s="253" t="str">
        <f>작성용!F1506</f>
        <v>A07</v>
      </c>
      <c r="J1509" s="253">
        <f>작성용!G1506</f>
        <v>5</v>
      </c>
      <c r="K1509" s="253" t="str">
        <f>작성용!H1506</f>
        <v>-</v>
      </c>
      <c r="L1509" s="253" t="str">
        <f>작성용!N1506</f>
        <v>분기</v>
      </c>
      <c r="M1509" s="265" t="str">
        <f>작성용!U1506</f>
        <v>2024.09.30</v>
      </c>
      <c r="N1509" s="265">
        <f>작성용!V1506</f>
        <v>45643</v>
      </c>
      <c r="O1509" s="265" t="str">
        <f>작성용!W1506</f>
        <v>보고서제공X</v>
      </c>
      <c r="P1509" s="265" t="str">
        <f>작성용!X1506</f>
        <v>-</v>
      </c>
      <c r="Q1509" s="253" t="str">
        <f>작성용!AD1506</f>
        <v>강승현</v>
      </c>
      <c r="R1509" s="267">
        <f>작성용!AE1506</f>
        <v>0</v>
      </c>
      <c r="S1509" s="253" t="str">
        <f>작성용!AF1506</f>
        <v>강승현</v>
      </c>
      <c r="T1509" s="268" t="str">
        <f>작성용!AG1506</f>
        <v>-</v>
      </c>
      <c r="U1509" s="268" t="str">
        <f>작성용!AH1506</f>
        <v>-</v>
      </c>
      <c r="V1509" s="252">
        <f>작성용!AA1506</f>
        <v>202411</v>
      </c>
      <c r="W1509" s="253" t="str">
        <f>작성용!AC1506</f>
        <v>[6]기타기관펀드(기초자산)</v>
      </c>
      <c r="X1509" s="253">
        <f>작성용!O1506</f>
        <v>0</v>
      </c>
      <c r="Y1509" s="253">
        <f>작성용!P1506</f>
        <v>0</v>
      </c>
      <c r="Z1509" s="253">
        <f>작성용!Q1506</f>
        <v>0</v>
      </c>
      <c r="AA1509" s="252" t="str">
        <f>작성용!AJ1506</f>
        <v>-</v>
      </c>
      <c r="AB1509" s="252">
        <f>작성용!AB1506</f>
        <v>0</v>
      </c>
    </row>
    <row r="1510" spans="1:28" s="12" customFormat="1" ht="16.5" customHeight="1" x14ac:dyDescent="0.3">
      <c r="A1510" s="54">
        <f>작성용!AL1507</f>
        <v>1506</v>
      </c>
      <c r="B1510" s="264" t="str">
        <f>작성용!AI1507</f>
        <v>-</v>
      </c>
      <c r="C1510" s="252" t="str">
        <f>작성용!AK1507</f>
        <v>기초자산</v>
      </c>
      <c r="D1510" s="265" t="str">
        <f>작성용!T1507</f>
        <v>사립학교교직원연금공단펀드(기초자산)</v>
      </c>
      <c r="E1510" s="253" t="str">
        <f>작성용!B1507</f>
        <v>에이티넘성장투자조합2023</v>
      </c>
      <c r="F1510" s="253" t="str">
        <f>작성용!C1507</f>
        <v>재평가</v>
      </c>
      <c r="G1510" s="253" t="str">
        <f>작성용!D1507</f>
        <v>Wecover Platforms Inc.</v>
      </c>
      <c r="H1510" s="266" t="str">
        <f>작성용!E1507</f>
        <v>KBP2023120162</v>
      </c>
      <c r="I1510" s="253" t="str">
        <f>작성용!F1507</f>
        <v>A05</v>
      </c>
      <c r="J1510" s="253">
        <f>작성용!G1507</f>
        <v>0</v>
      </c>
      <c r="K1510" s="253" t="str">
        <f>작성용!H1507</f>
        <v>-</v>
      </c>
      <c r="L1510" s="253" t="str">
        <f>작성용!N1507</f>
        <v>분기</v>
      </c>
      <c r="M1510" s="265" t="str">
        <f>작성용!U1507</f>
        <v>2024.09.30</v>
      </c>
      <c r="N1510" s="265">
        <f>작성용!V1507</f>
        <v>45643</v>
      </c>
      <c r="O1510" s="265" t="str">
        <f>작성용!W1507</f>
        <v>보고서제공X</v>
      </c>
      <c r="P1510" s="265" t="str">
        <f>작성용!X1507</f>
        <v>-</v>
      </c>
      <c r="Q1510" s="253" t="str">
        <f>작성용!AD1507</f>
        <v>이진주</v>
      </c>
      <c r="R1510" s="267">
        <f>작성용!AE1507</f>
        <v>0</v>
      </c>
      <c r="S1510" s="253" t="str">
        <f>작성용!AF1507</f>
        <v>이진주</v>
      </c>
      <c r="T1510" s="268" t="str">
        <f>작성용!AG1507</f>
        <v>-</v>
      </c>
      <c r="U1510" s="268" t="str">
        <f>작성용!AH1507</f>
        <v>-</v>
      </c>
      <c r="V1510" s="252">
        <f>작성용!AA1507</f>
        <v>202411</v>
      </c>
      <c r="W1510" s="253" t="str">
        <f>작성용!AC1507</f>
        <v>[6]기타기관펀드(기초자산)</v>
      </c>
      <c r="X1510" s="253">
        <f>작성용!O1507</f>
        <v>0</v>
      </c>
      <c r="Y1510" s="253">
        <f>작성용!P1507</f>
        <v>0</v>
      </c>
      <c r="Z1510" s="253">
        <f>작성용!Q1507</f>
        <v>0</v>
      </c>
      <c r="AA1510" s="252" t="str">
        <f>작성용!AJ1507</f>
        <v>-</v>
      </c>
      <c r="AB1510" s="252">
        <f>작성용!AB1507</f>
        <v>0</v>
      </c>
    </row>
    <row r="1511" spans="1:28" s="12" customFormat="1" ht="16.5" customHeight="1" x14ac:dyDescent="0.3">
      <c r="A1511" s="54">
        <f>작성용!AL1508</f>
        <v>1507</v>
      </c>
      <c r="B1511" s="264" t="str">
        <f>작성용!AI1508</f>
        <v>-</v>
      </c>
      <c r="C1511" s="252" t="str">
        <f>작성용!AK1508</f>
        <v>기초자산</v>
      </c>
      <c r="D1511" s="265" t="str">
        <f>작성용!T1508</f>
        <v>사립학교교직원연금공단펀드(기초자산)</v>
      </c>
      <c r="E1511" s="253" t="str">
        <f>작성용!B1508</f>
        <v>에이티넘성장투자조합2023</v>
      </c>
      <c r="F1511" s="253" t="str">
        <f>작성용!C1508</f>
        <v>재평가</v>
      </c>
      <c r="G1511" s="253" t="str">
        <f>작성용!D1508</f>
        <v>오픈엣지스퀘어</v>
      </c>
      <c r="H1511" s="266">
        <f>작성용!E1508</f>
        <v>1101118707626</v>
      </c>
      <c r="I1511" s="253" t="str">
        <f>작성용!F1508</f>
        <v>A07</v>
      </c>
      <c r="J1511" s="253">
        <f>작성용!G1508</f>
        <v>0</v>
      </c>
      <c r="K1511" s="253" t="str">
        <f>작성용!H1508</f>
        <v>-</v>
      </c>
      <c r="L1511" s="253" t="str">
        <f>작성용!N1508</f>
        <v>분기</v>
      </c>
      <c r="M1511" s="265" t="str">
        <f>작성용!U1508</f>
        <v>2024.09.30</v>
      </c>
      <c r="N1511" s="265">
        <f>작성용!V1508</f>
        <v>45643</v>
      </c>
      <c r="O1511" s="265" t="str">
        <f>작성용!W1508</f>
        <v>보고서제공X</v>
      </c>
      <c r="P1511" s="265" t="str">
        <f>작성용!X1508</f>
        <v>-</v>
      </c>
      <c r="Q1511" s="253" t="str">
        <f>작성용!AD1508</f>
        <v>서경덕</v>
      </c>
      <c r="R1511" s="267">
        <f>작성용!AE1508</f>
        <v>0</v>
      </c>
      <c r="S1511" s="253" t="str">
        <f>작성용!AF1508</f>
        <v>서경덕</v>
      </c>
      <c r="T1511" s="268" t="str">
        <f>작성용!AG1508</f>
        <v>-</v>
      </c>
      <c r="U1511" s="268" t="str">
        <f>작성용!AH1508</f>
        <v>-</v>
      </c>
      <c r="V1511" s="252">
        <f>작성용!AA1508</f>
        <v>202411</v>
      </c>
      <c r="W1511" s="253" t="str">
        <f>작성용!AC1508</f>
        <v>[6]기타기관펀드(기초자산)</v>
      </c>
      <c r="X1511" s="253">
        <f>작성용!O1508</f>
        <v>0</v>
      </c>
      <c r="Y1511" s="253">
        <f>작성용!P1508</f>
        <v>0</v>
      </c>
      <c r="Z1511" s="253">
        <f>작성용!Q1508</f>
        <v>0</v>
      </c>
      <c r="AA1511" s="252" t="str">
        <f>작성용!AJ1508</f>
        <v>-</v>
      </c>
      <c r="AB1511" s="252">
        <f>작성용!AB1508</f>
        <v>0</v>
      </c>
    </row>
    <row r="1512" spans="1:28" s="12" customFormat="1" ht="16.5" customHeight="1" x14ac:dyDescent="0.3">
      <c r="A1512" s="54">
        <f>작성용!AL1509</f>
        <v>1508</v>
      </c>
      <c r="B1512" s="264" t="str">
        <f>작성용!AI1509</f>
        <v>-</v>
      </c>
      <c r="C1512" s="252" t="str">
        <f>작성용!AK1509</f>
        <v>기초자산</v>
      </c>
      <c r="D1512" s="265" t="str">
        <f>작성용!T1509</f>
        <v>사립학교교직원연금공단펀드(기초자산)</v>
      </c>
      <c r="E1512" s="253" t="str">
        <f>작성용!B1509</f>
        <v>에이티넘성장투자조합2023</v>
      </c>
      <c r="F1512" s="253" t="str">
        <f>작성용!C1509</f>
        <v>재평가</v>
      </c>
      <c r="G1512" s="253" t="str">
        <f>작성용!D1509</f>
        <v>Esquared Capital Limited</v>
      </c>
      <c r="H1512" s="266" t="str">
        <f>작성용!E1509</f>
        <v>KBP2023120163</v>
      </c>
      <c r="I1512" s="253" t="str">
        <f>작성용!F1509</f>
        <v>A05</v>
      </c>
      <c r="J1512" s="253">
        <f>작성용!G1509</f>
        <v>0</v>
      </c>
      <c r="K1512" s="253" t="str">
        <f>작성용!H1509</f>
        <v>-</v>
      </c>
      <c r="L1512" s="253" t="str">
        <f>작성용!N1509</f>
        <v>분기</v>
      </c>
      <c r="M1512" s="265" t="str">
        <f>작성용!U1509</f>
        <v>2024.09.30</v>
      </c>
      <c r="N1512" s="265">
        <f>작성용!V1509</f>
        <v>45643</v>
      </c>
      <c r="O1512" s="265" t="str">
        <f>작성용!W1509</f>
        <v>보고서제공X</v>
      </c>
      <c r="P1512" s="265" t="str">
        <f>작성용!X1509</f>
        <v>-</v>
      </c>
      <c r="Q1512" s="253" t="str">
        <f>작성용!AD1509</f>
        <v>최수민</v>
      </c>
      <c r="R1512" s="267">
        <f>작성용!AE1509</f>
        <v>0</v>
      </c>
      <c r="S1512" s="253" t="str">
        <f>작성용!AF1509</f>
        <v>최수민</v>
      </c>
      <c r="T1512" s="268" t="str">
        <f>작성용!AG1509</f>
        <v>-</v>
      </c>
      <c r="U1512" s="268" t="str">
        <f>작성용!AH1509</f>
        <v>-</v>
      </c>
      <c r="V1512" s="252">
        <f>작성용!AA1509</f>
        <v>202411</v>
      </c>
      <c r="W1512" s="253" t="str">
        <f>작성용!AC1509</f>
        <v>[6]기타기관펀드(기초자산)</v>
      </c>
      <c r="X1512" s="253">
        <f>작성용!O1509</f>
        <v>0</v>
      </c>
      <c r="Y1512" s="253">
        <f>작성용!P1509</f>
        <v>0</v>
      </c>
      <c r="Z1512" s="253">
        <f>작성용!Q1509</f>
        <v>0</v>
      </c>
      <c r="AA1512" s="252" t="str">
        <f>작성용!AJ1509</f>
        <v>-</v>
      </c>
      <c r="AB1512" s="252">
        <f>작성용!AB1509</f>
        <v>0</v>
      </c>
    </row>
    <row r="1513" spans="1:28" s="12" customFormat="1" ht="16.5" customHeight="1" x14ac:dyDescent="0.3">
      <c r="A1513" s="54">
        <f>작성용!AL1510</f>
        <v>1509</v>
      </c>
      <c r="B1513" s="264" t="str">
        <f>작성용!AI1510</f>
        <v>-</v>
      </c>
      <c r="C1513" s="252" t="str">
        <f>작성용!AK1510</f>
        <v>기초자산</v>
      </c>
      <c r="D1513" s="265" t="str">
        <f>작성용!T1510</f>
        <v>사립학교교직원연금공단펀드(기초자산)</v>
      </c>
      <c r="E1513" s="253" t="str">
        <f>작성용!B1510</f>
        <v>에이티넘성장투자조합2023</v>
      </c>
      <c r="F1513" s="253" t="str">
        <f>작성용!C1510</f>
        <v>재평가</v>
      </c>
      <c r="G1513" s="253" t="str">
        <f>작성용!D1510</f>
        <v>Esquared Capital Limited</v>
      </c>
      <c r="H1513" s="266" t="str">
        <f>작성용!E1510</f>
        <v>KBP2023120163</v>
      </c>
      <c r="I1513" s="253" t="str">
        <f>작성용!F1510</f>
        <v>A01</v>
      </c>
      <c r="J1513" s="253">
        <f>작성용!G1510</f>
        <v>0</v>
      </c>
      <c r="K1513" s="253" t="str">
        <f>작성용!H1510</f>
        <v>-</v>
      </c>
      <c r="L1513" s="253" t="str">
        <f>작성용!N1510</f>
        <v>분기</v>
      </c>
      <c r="M1513" s="265" t="str">
        <f>작성용!U1510</f>
        <v>2024.09.30</v>
      </c>
      <c r="N1513" s="265">
        <f>작성용!V1510</f>
        <v>45643</v>
      </c>
      <c r="O1513" s="265" t="str">
        <f>작성용!W1510</f>
        <v>보고서제공X</v>
      </c>
      <c r="P1513" s="265" t="str">
        <f>작성용!X1510</f>
        <v>-</v>
      </c>
      <c r="Q1513" s="253" t="str">
        <f>작성용!AD1510</f>
        <v>최수민</v>
      </c>
      <c r="R1513" s="267">
        <f>작성용!AE1510</f>
        <v>0</v>
      </c>
      <c r="S1513" s="253" t="str">
        <f>작성용!AF1510</f>
        <v>최수민</v>
      </c>
      <c r="T1513" s="268" t="str">
        <f>작성용!AG1510</f>
        <v>-</v>
      </c>
      <c r="U1513" s="268" t="str">
        <f>작성용!AH1510</f>
        <v>-</v>
      </c>
      <c r="V1513" s="252">
        <f>작성용!AA1510</f>
        <v>202411</v>
      </c>
      <c r="W1513" s="253" t="str">
        <f>작성용!AC1510</f>
        <v>[6]기타기관펀드(기초자산)</v>
      </c>
      <c r="X1513" s="253">
        <f>작성용!O1510</f>
        <v>0</v>
      </c>
      <c r="Y1513" s="253">
        <f>작성용!P1510</f>
        <v>0</v>
      </c>
      <c r="Z1513" s="253">
        <f>작성용!Q1510</f>
        <v>0</v>
      </c>
      <c r="AA1513" s="252" t="str">
        <f>작성용!AJ1510</f>
        <v>-</v>
      </c>
      <c r="AB1513" s="252">
        <f>작성용!AB1510</f>
        <v>0</v>
      </c>
    </row>
    <row r="1514" spans="1:28" s="12" customFormat="1" ht="16.5" customHeight="1" x14ac:dyDescent="0.3">
      <c r="A1514" s="54">
        <f>작성용!AL1511</f>
        <v>1510</v>
      </c>
      <c r="B1514" s="264" t="str">
        <f>작성용!AI1511</f>
        <v>-</v>
      </c>
      <c r="C1514" s="252" t="str">
        <f>작성용!AK1511</f>
        <v>기초자산</v>
      </c>
      <c r="D1514" s="265" t="str">
        <f>작성용!T1511</f>
        <v>사립학교교직원연금공단펀드(기초자산)</v>
      </c>
      <c r="E1514" s="253" t="str">
        <f>작성용!B1511</f>
        <v>에이티넘성장투자조합2023</v>
      </c>
      <c r="F1514" s="253" t="str">
        <f>작성용!C1511</f>
        <v>재평가</v>
      </c>
      <c r="G1514" s="253" t="str">
        <f>작성용!D1511</f>
        <v>피알앤디컴퍼니</v>
      </c>
      <c r="H1514" s="266">
        <f>작성용!E1511</f>
        <v>1101115599050</v>
      </c>
      <c r="I1514" s="253" t="str">
        <f>작성용!F1511</f>
        <v>A07</v>
      </c>
      <c r="J1514" s="253">
        <f>작성용!G1511</f>
        <v>3</v>
      </c>
      <c r="K1514" s="253" t="str">
        <f>작성용!H1511</f>
        <v>-</v>
      </c>
      <c r="L1514" s="253" t="str">
        <f>작성용!N1511</f>
        <v>분기</v>
      </c>
      <c r="M1514" s="265" t="str">
        <f>작성용!U1511</f>
        <v>2024.09.30</v>
      </c>
      <c r="N1514" s="265">
        <f>작성용!V1511</f>
        <v>45643</v>
      </c>
      <c r="O1514" s="265" t="str">
        <f>작성용!W1511</f>
        <v>보고서제공X</v>
      </c>
      <c r="P1514" s="265" t="str">
        <f>작성용!X1511</f>
        <v>-</v>
      </c>
      <c r="Q1514" s="253" t="str">
        <f>작성용!AD1511</f>
        <v>오수현</v>
      </c>
      <c r="R1514" s="267">
        <f>작성용!AE1511</f>
        <v>0</v>
      </c>
      <c r="S1514" s="253" t="str">
        <f>작성용!AF1511</f>
        <v>오수현</v>
      </c>
      <c r="T1514" s="268" t="str">
        <f>작성용!AG1511</f>
        <v>-</v>
      </c>
      <c r="U1514" s="268" t="str">
        <f>작성용!AH1511</f>
        <v>-</v>
      </c>
      <c r="V1514" s="252">
        <f>작성용!AA1511</f>
        <v>202411</v>
      </c>
      <c r="W1514" s="253" t="str">
        <f>작성용!AC1511</f>
        <v>[6]기타기관펀드(기초자산)</v>
      </c>
      <c r="X1514" s="253">
        <f>작성용!O1511</f>
        <v>0</v>
      </c>
      <c r="Y1514" s="253">
        <f>작성용!P1511</f>
        <v>0</v>
      </c>
      <c r="Z1514" s="253">
        <f>작성용!Q1511</f>
        <v>0</v>
      </c>
      <c r="AA1514" s="252" t="str">
        <f>작성용!AJ1511</f>
        <v>-</v>
      </c>
      <c r="AB1514" s="252">
        <f>작성용!AB1511</f>
        <v>0</v>
      </c>
    </row>
    <row r="1515" spans="1:28" s="12" customFormat="1" ht="16.5" customHeight="1" x14ac:dyDescent="0.3">
      <c r="A1515" s="54">
        <f>작성용!AL1512</f>
        <v>1511</v>
      </c>
      <c r="B1515" s="264" t="str">
        <f>작성용!AI1512</f>
        <v>-</v>
      </c>
      <c r="C1515" s="252" t="str">
        <f>작성용!AK1512</f>
        <v>기초자산</v>
      </c>
      <c r="D1515" s="265" t="str">
        <f>작성용!T1512</f>
        <v>사립학교교직원연금공단펀드(기초자산)</v>
      </c>
      <c r="E1515" s="253" t="str">
        <f>작성용!B1512</f>
        <v>에이티넘성장투자조합2023</v>
      </c>
      <c r="F1515" s="253" t="str">
        <f>작성용!C1512</f>
        <v>재평가</v>
      </c>
      <c r="G1515" s="253" t="str">
        <f>작성용!D1512</f>
        <v>스튜디오씨드코리아</v>
      </c>
      <c r="H1515" s="266">
        <f>작성용!E1512</f>
        <v>1101115583368</v>
      </c>
      <c r="I1515" s="253" t="str">
        <f>작성용!F1512</f>
        <v>A05</v>
      </c>
      <c r="J1515" s="253">
        <f>작성용!G1512</f>
        <v>0</v>
      </c>
      <c r="K1515" s="253" t="str">
        <f>작성용!H1512</f>
        <v>-</v>
      </c>
      <c r="L1515" s="253" t="str">
        <f>작성용!N1512</f>
        <v>분기</v>
      </c>
      <c r="M1515" s="265" t="str">
        <f>작성용!U1512</f>
        <v>2024.09.30</v>
      </c>
      <c r="N1515" s="265">
        <f>작성용!V1512</f>
        <v>45643</v>
      </c>
      <c r="O1515" s="265" t="str">
        <f>작성용!W1512</f>
        <v>보고서제공X</v>
      </c>
      <c r="P1515" s="265" t="str">
        <f>작성용!X1512</f>
        <v>-</v>
      </c>
      <c r="Q1515" s="253" t="str">
        <f>작성용!AD1512</f>
        <v>이현승</v>
      </c>
      <c r="R1515" s="267">
        <f>작성용!AE1512</f>
        <v>0</v>
      </c>
      <c r="S1515" s="253" t="str">
        <f>작성용!AF1512</f>
        <v>이현승</v>
      </c>
      <c r="T1515" s="268" t="str">
        <f>작성용!AG1512</f>
        <v>-</v>
      </c>
      <c r="U1515" s="268" t="str">
        <f>작성용!AH1512</f>
        <v>-</v>
      </c>
      <c r="V1515" s="252">
        <f>작성용!AA1512</f>
        <v>202411</v>
      </c>
      <c r="W1515" s="253" t="str">
        <f>작성용!AC1512</f>
        <v>[6]기타기관펀드(기초자산)</v>
      </c>
      <c r="X1515" s="253">
        <f>작성용!O1512</f>
        <v>0</v>
      </c>
      <c r="Y1515" s="253">
        <f>작성용!P1512</f>
        <v>0</v>
      </c>
      <c r="Z1515" s="253">
        <f>작성용!Q1512</f>
        <v>0</v>
      </c>
      <c r="AA1515" s="252" t="str">
        <f>작성용!AJ1512</f>
        <v>-</v>
      </c>
      <c r="AB1515" s="252">
        <f>작성용!AB1512</f>
        <v>0</v>
      </c>
    </row>
    <row r="1516" spans="1:28" s="12" customFormat="1" ht="16.5" customHeight="1" x14ac:dyDescent="0.3">
      <c r="A1516" s="54">
        <f>작성용!AL1513</f>
        <v>1512</v>
      </c>
      <c r="B1516" s="264" t="str">
        <f>작성용!AI1513</f>
        <v>-</v>
      </c>
      <c r="C1516" s="252" t="str">
        <f>작성용!AK1513</f>
        <v>기초자산</v>
      </c>
      <c r="D1516" s="265" t="str">
        <f>작성용!T1513</f>
        <v>사립학교교직원연금공단펀드(기초자산)</v>
      </c>
      <c r="E1516" s="253" t="str">
        <f>작성용!B1513</f>
        <v>에이티넘성장투자조합2023</v>
      </c>
      <c r="F1516" s="253" t="str">
        <f>작성용!C1513</f>
        <v>재평가</v>
      </c>
      <c r="G1516" s="253" t="str">
        <f>작성용!D1513</f>
        <v>힐링페이퍼</v>
      </c>
      <c r="H1516" s="266">
        <f>작성용!E1513</f>
        <v>1101114915794</v>
      </c>
      <c r="I1516" s="253" t="str">
        <f>작성용!F1513</f>
        <v>A07</v>
      </c>
      <c r="J1516" s="253">
        <f>작성용!G1513</f>
        <v>2</v>
      </c>
      <c r="K1516" s="253" t="str">
        <f>작성용!H1513</f>
        <v>-</v>
      </c>
      <c r="L1516" s="253" t="str">
        <f>작성용!N1513</f>
        <v>분기</v>
      </c>
      <c r="M1516" s="265" t="str">
        <f>작성용!U1513</f>
        <v>2024.09.30</v>
      </c>
      <c r="N1516" s="265">
        <f>작성용!V1513</f>
        <v>45643</v>
      </c>
      <c r="O1516" s="265" t="str">
        <f>작성용!W1513</f>
        <v>보고서제공X</v>
      </c>
      <c r="P1516" s="265" t="str">
        <f>작성용!X1513</f>
        <v>-</v>
      </c>
      <c r="Q1516" s="253" t="str">
        <f>작성용!AD1513</f>
        <v>오영석</v>
      </c>
      <c r="R1516" s="267">
        <f>작성용!AE1513</f>
        <v>0</v>
      </c>
      <c r="S1516" s="253" t="str">
        <f>작성용!AF1513</f>
        <v>오영석</v>
      </c>
      <c r="T1516" s="268" t="str">
        <f>작성용!AG1513</f>
        <v>-</v>
      </c>
      <c r="U1516" s="268" t="str">
        <f>작성용!AH1513</f>
        <v>-</v>
      </c>
      <c r="V1516" s="252">
        <f>작성용!AA1513</f>
        <v>202411</v>
      </c>
      <c r="W1516" s="253" t="str">
        <f>작성용!AC1513</f>
        <v>[6]기타기관펀드(기초자산)</v>
      </c>
      <c r="X1516" s="253">
        <f>작성용!O1513</f>
        <v>0</v>
      </c>
      <c r="Y1516" s="253">
        <f>작성용!P1513</f>
        <v>0</v>
      </c>
      <c r="Z1516" s="253">
        <f>작성용!Q1513</f>
        <v>0</v>
      </c>
      <c r="AA1516" s="252" t="str">
        <f>작성용!AJ1513</f>
        <v>-</v>
      </c>
      <c r="AB1516" s="252">
        <f>작성용!AB1513</f>
        <v>0</v>
      </c>
    </row>
    <row r="1517" spans="1:28" s="12" customFormat="1" ht="16.5" customHeight="1" x14ac:dyDescent="0.3">
      <c r="A1517" s="54">
        <f>작성용!AL1514</f>
        <v>1513</v>
      </c>
      <c r="B1517" s="264" t="str">
        <f>작성용!AI1514</f>
        <v>-</v>
      </c>
      <c r="C1517" s="252" t="str">
        <f>작성용!AK1514</f>
        <v>기초자산</v>
      </c>
      <c r="D1517" s="265" t="str">
        <f>작성용!T1514</f>
        <v>사립학교교직원연금공단펀드(기초자산)</v>
      </c>
      <c r="E1517" s="253" t="str">
        <f>작성용!B1514</f>
        <v>에이티넘성장투자조합2023</v>
      </c>
      <c r="F1517" s="253" t="str">
        <f>작성용!C1514</f>
        <v>재평가</v>
      </c>
      <c r="G1517" s="253" t="str">
        <f>작성용!D1514</f>
        <v>스튜디오씨드코리아</v>
      </c>
      <c r="H1517" s="266">
        <f>작성용!E1514</f>
        <v>1101115583368</v>
      </c>
      <c r="I1517" s="253" t="str">
        <f>작성용!F1514</f>
        <v>A05</v>
      </c>
      <c r="J1517" s="253">
        <f>작성용!G1514</f>
        <v>1</v>
      </c>
      <c r="K1517" s="253" t="str">
        <f>작성용!H1514</f>
        <v>-</v>
      </c>
      <c r="L1517" s="253" t="str">
        <f>작성용!N1514</f>
        <v>분기</v>
      </c>
      <c r="M1517" s="265" t="str">
        <f>작성용!U1514</f>
        <v>2024.09.30</v>
      </c>
      <c r="N1517" s="265">
        <f>작성용!V1514</f>
        <v>45643</v>
      </c>
      <c r="O1517" s="265" t="str">
        <f>작성용!W1514</f>
        <v>보고서제공X</v>
      </c>
      <c r="P1517" s="265" t="str">
        <f>작성용!X1514</f>
        <v>-</v>
      </c>
      <c r="Q1517" s="253" t="str">
        <f>작성용!AD1514</f>
        <v>이현승</v>
      </c>
      <c r="R1517" s="267">
        <f>작성용!AE1514</f>
        <v>0</v>
      </c>
      <c r="S1517" s="253" t="str">
        <f>작성용!AF1514</f>
        <v>이현승</v>
      </c>
      <c r="T1517" s="268" t="str">
        <f>작성용!AG1514</f>
        <v>-</v>
      </c>
      <c r="U1517" s="268" t="str">
        <f>작성용!AH1514</f>
        <v>-</v>
      </c>
      <c r="V1517" s="252">
        <f>작성용!AA1514</f>
        <v>202411</v>
      </c>
      <c r="W1517" s="253" t="str">
        <f>작성용!AC1514</f>
        <v>[6]기타기관펀드(기초자산)</v>
      </c>
      <c r="X1517" s="253">
        <f>작성용!O1514</f>
        <v>0</v>
      </c>
      <c r="Y1517" s="253">
        <f>작성용!P1514</f>
        <v>0</v>
      </c>
      <c r="Z1517" s="253">
        <f>작성용!Q1514</f>
        <v>0</v>
      </c>
      <c r="AA1517" s="252" t="str">
        <f>작성용!AJ1514</f>
        <v>-</v>
      </c>
      <c r="AB1517" s="252">
        <f>작성용!AB1514</f>
        <v>0</v>
      </c>
    </row>
    <row r="1518" spans="1:28" s="12" customFormat="1" ht="16.5" customHeight="1" x14ac:dyDescent="0.3">
      <c r="A1518" s="54">
        <f>작성용!AL1515</f>
        <v>1514</v>
      </c>
      <c r="B1518" s="264" t="str">
        <f>작성용!AI1515</f>
        <v>-</v>
      </c>
      <c r="C1518" s="252" t="str">
        <f>작성용!AK1515</f>
        <v>기초자산</v>
      </c>
      <c r="D1518" s="265" t="str">
        <f>작성용!T1515</f>
        <v>사립학교교직원연금공단펀드(기초자산)</v>
      </c>
      <c r="E1518" s="253" t="str">
        <f>작성용!B1515</f>
        <v>에이티넘성장투자조합2023</v>
      </c>
      <c r="F1518" s="253" t="str">
        <f>작성용!C1515</f>
        <v>재평가</v>
      </c>
      <c r="G1518" s="253" t="str">
        <f>작성용!D1515</f>
        <v>스튜디오씨드코리아</v>
      </c>
      <c r="H1518" s="266">
        <f>작성용!E1515</f>
        <v>1101115583368</v>
      </c>
      <c r="I1518" s="253" t="str">
        <f>작성용!F1515</f>
        <v>A01</v>
      </c>
      <c r="J1518" s="253">
        <f>작성용!G1515</f>
        <v>0</v>
      </c>
      <c r="K1518" s="253" t="str">
        <f>작성용!H1515</f>
        <v>-</v>
      </c>
      <c r="L1518" s="253" t="str">
        <f>작성용!N1515</f>
        <v>분기</v>
      </c>
      <c r="M1518" s="265" t="str">
        <f>작성용!U1515</f>
        <v>2024.09.30</v>
      </c>
      <c r="N1518" s="265">
        <f>작성용!V1515</f>
        <v>45643</v>
      </c>
      <c r="O1518" s="265" t="str">
        <f>작성용!W1515</f>
        <v>보고서제공X</v>
      </c>
      <c r="P1518" s="265" t="str">
        <f>작성용!X1515</f>
        <v>-</v>
      </c>
      <c r="Q1518" s="253" t="str">
        <f>작성용!AD1515</f>
        <v>이현승</v>
      </c>
      <c r="R1518" s="267">
        <f>작성용!AE1515</f>
        <v>0</v>
      </c>
      <c r="S1518" s="253" t="str">
        <f>작성용!AF1515</f>
        <v>이현승</v>
      </c>
      <c r="T1518" s="268" t="str">
        <f>작성용!AG1515</f>
        <v>-</v>
      </c>
      <c r="U1518" s="268" t="str">
        <f>작성용!AH1515</f>
        <v>-</v>
      </c>
      <c r="V1518" s="252">
        <f>작성용!AA1515</f>
        <v>202411</v>
      </c>
      <c r="W1518" s="253" t="str">
        <f>작성용!AC1515</f>
        <v>[6]기타기관펀드(기초자산)</v>
      </c>
      <c r="X1518" s="253">
        <f>작성용!O1515</f>
        <v>0</v>
      </c>
      <c r="Y1518" s="253">
        <f>작성용!P1515</f>
        <v>0</v>
      </c>
      <c r="Z1518" s="253">
        <f>작성용!Q1515</f>
        <v>0</v>
      </c>
      <c r="AA1518" s="252" t="str">
        <f>작성용!AJ1515</f>
        <v>-</v>
      </c>
      <c r="AB1518" s="252">
        <f>작성용!AB1515</f>
        <v>0</v>
      </c>
    </row>
    <row r="1519" spans="1:28" s="12" customFormat="1" ht="16.5" customHeight="1" x14ac:dyDescent="0.3">
      <c r="A1519" s="54">
        <f>작성용!AL1516</f>
        <v>1515</v>
      </c>
      <c r="B1519" s="264" t="str">
        <f>작성용!AI1516</f>
        <v>-</v>
      </c>
      <c r="C1519" s="252" t="str">
        <f>작성용!AK1516</f>
        <v>기초자산</v>
      </c>
      <c r="D1519" s="265" t="str">
        <f>작성용!T1516</f>
        <v>사립학교교직원연금공단펀드(기초자산)</v>
      </c>
      <c r="E1519" s="253" t="str">
        <f>작성용!B1516</f>
        <v>에이티넘성장투자조합2023</v>
      </c>
      <c r="F1519" s="253" t="str">
        <f>작성용!C1516</f>
        <v>재평가</v>
      </c>
      <c r="G1519" s="253" t="str">
        <f>작성용!D1516</f>
        <v>다안바이오테라퓨틱스</v>
      </c>
      <c r="H1519" s="266">
        <f>작성용!E1516</f>
        <v>1101117430616</v>
      </c>
      <c r="I1519" s="253" t="str">
        <f>작성용!F1516</f>
        <v>A07</v>
      </c>
      <c r="J1519" s="253">
        <f>작성용!G1516</f>
        <v>1</v>
      </c>
      <c r="K1519" s="253" t="str">
        <f>작성용!H1516</f>
        <v>-</v>
      </c>
      <c r="L1519" s="253" t="str">
        <f>작성용!N1516</f>
        <v>분기</v>
      </c>
      <c r="M1519" s="265" t="str">
        <f>작성용!U1516</f>
        <v>2024.09.30</v>
      </c>
      <c r="N1519" s="265">
        <f>작성용!V1516</f>
        <v>45643</v>
      </c>
      <c r="O1519" s="265" t="str">
        <f>작성용!W1516</f>
        <v>보고서제공X</v>
      </c>
      <c r="P1519" s="265" t="str">
        <f>작성용!X1516</f>
        <v>-</v>
      </c>
      <c r="Q1519" s="253" t="str">
        <f>작성용!AD1516</f>
        <v>정재형</v>
      </c>
      <c r="R1519" s="267">
        <f>작성용!AE1516</f>
        <v>0</v>
      </c>
      <c r="S1519" s="253" t="str">
        <f>작성용!AF1516</f>
        <v>정재형</v>
      </c>
      <c r="T1519" s="268" t="str">
        <f>작성용!AG1516</f>
        <v>-</v>
      </c>
      <c r="U1519" s="268" t="str">
        <f>작성용!AH1516</f>
        <v>-</v>
      </c>
      <c r="V1519" s="252">
        <f>작성용!AA1516</f>
        <v>202411</v>
      </c>
      <c r="W1519" s="253" t="str">
        <f>작성용!AC1516</f>
        <v>[6]기타기관펀드(기초자산)</v>
      </c>
      <c r="X1519" s="253">
        <f>작성용!O1516</f>
        <v>0</v>
      </c>
      <c r="Y1519" s="253">
        <f>작성용!P1516</f>
        <v>0</v>
      </c>
      <c r="Z1519" s="253">
        <f>작성용!Q1516</f>
        <v>0</v>
      </c>
      <c r="AA1519" s="252" t="str">
        <f>작성용!AJ1516</f>
        <v>-</v>
      </c>
      <c r="AB1519" s="252">
        <f>작성용!AB1516</f>
        <v>0</v>
      </c>
    </row>
    <row r="1520" spans="1:28" s="12" customFormat="1" ht="16.5" customHeight="1" x14ac:dyDescent="0.3">
      <c r="A1520" s="54">
        <f>작성용!AL1517</f>
        <v>1516</v>
      </c>
      <c r="B1520" s="264" t="str">
        <f>작성용!AI1517</f>
        <v>-</v>
      </c>
      <c r="C1520" s="252" t="str">
        <f>작성용!AK1517</f>
        <v>기초자산</v>
      </c>
      <c r="D1520" s="265" t="str">
        <f>작성용!T1517</f>
        <v>사립학교교직원연금공단펀드(기초자산)</v>
      </c>
      <c r="E1520" s="253" t="str">
        <f>작성용!B1517</f>
        <v>에이티넘성장투자조합2023</v>
      </c>
      <c r="F1520" s="253" t="str">
        <f>작성용!C1517</f>
        <v>재평가</v>
      </c>
      <c r="G1520" s="253" t="str">
        <f>작성용!D1517</f>
        <v>브이에이게임즈</v>
      </c>
      <c r="H1520" s="266">
        <f>작성용!E1517</f>
        <v>1101117296711</v>
      </c>
      <c r="I1520" s="253" t="str">
        <f>작성용!F1517</f>
        <v>A07</v>
      </c>
      <c r="J1520" s="253">
        <f>작성용!G1517</f>
        <v>0</v>
      </c>
      <c r="K1520" s="253" t="str">
        <f>작성용!H1517</f>
        <v>-</v>
      </c>
      <c r="L1520" s="253" t="str">
        <f>작성용!N1517</f>
        <v>분기</v>
      </c>
      <c r="M1520" s="265" t="str">
        <f>작성용!U1517</f>
        <v>2024.09.30</v>
      </c>
      <c r="N1520" s="265">
        <f>작성용!V1517</f>
        <v>45643</v>
      </c>
      <c r="O1520" s="265" t="str">
        <f>작성용!W1517</f>
        <v>보고서제공X</v>
      </c>
      <c r="P1520" s="265" t="str">
        <f>작성용!X1517</f>
        <v>-</v>
      </c>
      <c r="Q1520" s="253" t="str">
        <f>작성용!AD1517</f>
        <v>김에스더</v>
      </c>
      <c r="R1520" s="267">
        <f>작성용!AE1517</f>
        <v>0</v>
      </c>
      <c r="S1520" s="253" t="str">
        <f>작성용!AF1517</f>
        <v>김에스더</v>
      </c>
      <c r="T1520" s="268" t="str">
        <f>작성용!AG1517</f>
        <v>-</v>
      </c>
      <c r="U1520" s="268" t="str">
        <f>작성용!AH1517</f>
        <v>-</v>
      </c>
      <c r="V1520" s="252">
        <f>작성용!AA1517</f>
        <v>202411</v>
      </c>
      <c r="W1520" s="253" t="str">
        <f>작성용!AC1517</f>
        <v>[6]기타기관펀드(기초자산)</v>
      </c>
      <c r="X1520" s="253">
        <f>작성용!O1517</f>
        <v>0</v>
      </c>
      <c r="Y1520" s="253">
        <f>작성용!P1517</f>
        <v>0</v>
      </c>
      <c r="Z1520" s="253">
        <f>작성용!Q1517</f>
        <v>0</v>
      </c>
      <c r="AA1520" s="252" t="str">
        <f>작성용!AJ1517</f>
        <v>-</v>
      </c>
      <c r="AB1520" s="252">
        <f>작성용!AB1517</f>
        <v>0</v>
      </c>
    </row>
    <row r="1521" spans="1:28" s="12" customFormat="1" ht="16.5" customHeight="1" x14ac:dyDescent="0.3">
      <c r="A1521" s="54">
        <f>작성용!AL1518</f>
        <v>1517</v>
      </c>
      <c r="B1521" s="264" t="str">
        <f>작성용!AI1518</f>
        <v>-</v>
      </c>
      <c r="C1521" s="252" t="str">
        <f>작성용!AK1518</f>
        <v>기초자산</v>
      </c>
      <c r="D1521" s="265" t="str">
        <f>작성용!T1518</f>
        <v>사립학교교직원연금공단펀드(기초자산)</v>
      </c>
      <c r="E1521" s="253" t="str">
        <f>작성용!B1518</f>
        <v>에이티넘성장투자조합2023</v>
      </c>
      <c r="F1521" s="253" t="str">
        <f>작성용!C1518</f>
        <v>재평가</v>
      </c>
      <c r="G1521" s="253" t="str">
        <f>작성용!D1518</f>
        <v>보스반도체</v>
      </c>
      <c r="H1521" s="266">
        <f>작성용!E1518</f>
        <v>1101118299582</v>
      </c>
      <c r="I1521" s="253" t="str">
        <f>작성용!F1518</f>
        <v>A07</v>
      </c>
      <c r="J1521" s="253">
        <f>작성용!G1518</f>
        <v>0</v>
      </c>
      <c r="K1521" s="253" t="str">
        <f>작성용!H1518</f>
        <v>-</v>
      </c>
      <c r="L1521" s="253" t="str">
        <f>작성용!N1518</f>
        <v>분기</v>
      </c>
      <c r="M1521" s="265" t="str">
        <f>작성용!U1518</f>
        <v>2024.09.30</v>
      </c>
      <c r="N1521" s="265">
        <f>작성용!V1518</f>
        <v>45643</v>
      </c>
      <c r="O1521" s="265" t="str">
        <f>작성용!W1518</f>
        <v>보고서제공X</v>
      </c>
      <c r="P1521" s="265" t="str">
        <f>작성용!X1518</f>
        <v>-</v>
      </c>
      <c r="Q1521" s="253" t="str">
        <f>작성용!AD1518</f>
        <v>정재형</v>
      </c>
      <c r="R1521" s="267">
        <f>작성용!AE1518</f>
        <v>0</v>
      </c>
      <c r="S1521" s="253" t="str">
        <f>작성용!AF1518</f>
        <v>정재형</v>
      </c>
      <c r="T1521" s="268" t="str">
        <f>작성용!AG1518</f>
        <v>-</v>
      </c>
      <c r="U1521" s="268" t="str">
        <f>작성용!AH1518</f>
        <v>-</v>
      </c>
      <c r="V1521" s="252">
        <f>작성용!AA1518</f>
        <v>202411</v>
      </c>
      <c r="W1521" s="253" t="str">
        <f>작성용!AC1518</f>
        <v>[6]기타기관펀드(기초자산)</v>
      </c>
      <c r="X1521" s="253">
        <f>작성용!O1518</f>
        <v>0</v>
      </c>
      <c r="Y1521" s="253">
        <f>작성용!P1518</f>
        <v>0</v>
      </c>
      <c r="Z1521" s="253">
        <f>작성용!Q1518</f>
        <v>0</v>
      </c>
      <c r="AA1521" s="252" t="str">
        <f>작성용!AJ1518</f>
        <v>-</v>
      </c>
      <c r="AB1521" s="252">
        <f>작성용!AB1518</f>
        <v>0</v>
      </c>
    </row>
    <row r="1522" spans="1:28" s="12" customFormat="1" ht="16.5" customHeight="1" x14ac:dyDescent="0.3">
      <c r="A1522" s="54">
        <f>작성용!AL1519</f>
        <v>1518</v>
      </c>
      <c r="B1522" s="264" t="str">
        <f>작성용!AI1519</f>
        <v>-</v>
      </c>
      <c r="C1522" s="252" t="str">
        <f>작성용!AK1519</f>
        <v>기초자산</v>
      </c>
      <c r="D1522" s="265" t="str">
        <f>작성용!T1519</f>
        <v>사립학교교직원연금공단펀드(기초자산)</v>
      </c>
      <c r="E1522" s="253" t="str">
        <f>작성용!B1519</f>
        <v>에이티넘성장투자조합2023</v>
      </c>
      <c r="F1522" s="253" t="str">
        <f>작성용!C1519</f>
        <v>재평가</v>
      </c>
      <c r="G1522" s="253" t="str">
        <f>작성용!D1519</f>
        <v>포벨</v>
      </c>
      <c r="H1522" s="266">
        <f>작성용!E1519</f>
        <v>2001110262091</v>
      </c>
      <c r="I1522" s="253" t="str">
        <f>작성용!F1519</f>
        <v>A07</v>
      </c>
      <c r="J1522" s="253">
        <f>작성용!G1519</f>
        <v>0</v>
      </c>
      <c r="K1522" s="253" t="str">
        <f>작성용!H1519</f>
        <v>-</v>
      </c>
      <c r="L1522" s="253" t="str">
        <f>작성용!N1519</f>
        <v>분기</v>
      </c>
      <c r="M1522" s="265" t="str">
        <f>작성용!U1519</f>
        <v>2024.09.30</v>
      </c>
      <c r="N1522" s="265">
        <f>작성용!V1519</f>
        <v>45643</v>
      </c>
      <c r="O1522" s="265" t="str">
        <f>작성용!W1519</f>
        <v>보고서제공X</v>
      </c>
      <c r="P1522" s="265" t="str">
        <f>작성용!X1519</f>
        <v>-</v>
      </c>
      <c r="Q1522" s="253" t="str">
        <f>작성용!AD1519</f>
        <v>원정우</v>
      </c>
      <c r="R1522" s="267">
        <f>작성용!AE1519</f>
        <v>0</v>
      </c>
      <c r="S1522" s="253" t="str">
        <f>작성용!AF1519</f>
        <v>원정우</v>
      </c>
      <c r="T1522" s="268" t="str">
        <f>작성용!AG1519</f>
        <v>-</v>
      </c>
      <c r="U1522" s="268" t="str">
        <f>작성용!AH1519</f>
        <v>-</v>
      </c>
      <c r="V1522" s="252">
        <f>작성용!AA1519</f>
        <v>202411</v>
      </c>
      <c r="W1522" s="253" t="str">
        <f>작성용!AC1519</f>
        <v>[6]기타기관펀드(기초자산)</v>
      </c>
      <c r="X1522" s="253">
        <f>작성용!O1519</f>
        <v>0</v>
      </c>
      <c r="Y1522" s="253">
        <f>작성용!P1519</f>
        <v>0</v>
      </c>
      <c r="Z1522" s="253">
        <f>작성용!Q1519</f>
        <v>0</v>
      </c>
      <c r="AA1522" s="252" t="str">
        <f>작성용!AJ1519</f>
        <v>-</v>
      </c>
      <c r="AB1522" s="252">
        <f>작성용!AB1519</f>
        <v>0</v>
      </c>
    </row>
    <row r="1523" spans="1:28" s="12" customFormat="1" ht="16.5" customHeight="1" x14ac:dyDescent="0.3">
      <c r="A1523" s="54">
        <f>작성용!AL1520</f>
        <v>1519</v>
      </c>
      <c r="B1523" s="264" t="str">
        <f>작성용!AI1520</f>
        <v>-</v>
      </c>
      <c r="C1523" s="252" t="str">
        <f>작성용!AK1520</f>
        <v>기초자산</v>
      </c>
      <c r="D1523" s="265" t="str">
        <f>작성용!T1520</f>
        <v>사립학교교직원연금공단펀드(기초자산)</v>
      </c>
      <c r="E1523" s="253" t="str">
        <f>작성용!B1520</f>
        <v>에이티넘성장투자조합2023</v>
      </c>
      <c r="F1523" s="253" t="str">
        <f>작성용!C1520</f>
        <v>재평가</v>
      </c>
      <c r="G1523" s="253" t="str">
        <f>작성용!D1520</f>
        <v>엑소퍼트</v>
      </c>
      <c r="H1523" s="266">
        <f>작성용!E1520</f>
        <v>1101116914413</v>
      </c>
      <c r="I1523" s="253" t="str">
        <f>작성용!F1520</f>
        <v>A07</v>
      </c>
      <c r="J1523" s="253">
        <f>작성용!G1520</f>
        <v>0</v>
      </c>
      <c r="K1523" s="253" t="str">
        <f>작성용!H1520</f>
        <v>-</v>
      </c>
      <c r="L1523" s="253" t="str">
        <f>작성용!N1520</f>
        <v>분기</v>
      </c>
      <c r="M1523" s="265" t="str">
        <f>작성용!U1520</f>
        <v>2024.09.30</v>
      </c>
      <c r="N1523" s="265">
        <f>작성용!V1520</f>
        <v>45643</v>
      </c>
      <c r="O1523" s="265" t="str">
        <f>작성용!W1520</f>
        <v>보고서제공X</v>
      </c>
      <c r="P1523" s="265" t="str">
        <f>작성용!X1520</f>
        <v>-</v>
      </c>
      <c r="Q1523" s="253" t="str">
        <f>작성용!AD1520</f>
        <v>백형진</v>
      </c>
      <c r="R1523" s="267">
        <f>작성용!AE1520</f>
        <v>0</v>
      </c>
      <c r="S1523" s="253" t="str">
        <f>작성용!AF1520</f>
        <v>백형진</v>
      </c>
      <c r="T1523" s="268" t="str">
        <f>작성용!AG1520</f>
        <v>-</v>
      </c>
      <c r="U1523" s="268" t="str">
        <f>작성용!AH1520</f>
        <v>-</v>
      </c>
      <c r="V1523" s="252">
        <f>작성용!AA1520</f>
        <v>202411</v>
      </c>
      <c r="W1523" s="253" t="str">
        <f>작성용!AC1520</f>
        <v>[6]기타기관펀드(기초자산)</v>
      </c>
      <c r="X1523" s="253">
        <f>작성용!O1520</f>
        <v>0</v>
      </c>
      <c r="Y1523" s="253">
        <f>작성용!P1520</f>
        <v>0</v>
      </c>
      <c r="Z1523" s="253">
        <f>작성용!Q1520</f>
        <v>0</v>
      </c>
      <c r="AA1523" s="252" t="str">
        <f>작성용!AJ1520</f>
        <v>-</v>
      </c>
      <c r="AB1523" s="252">
        <f>작성용!AB1520</f>
        <v>0</v>
      </c>
    </row>
    <row r="1524" spans="1:28" s="12" customFormat="1" ht="16.5" customHeight="1" x14ac:dyDescent="0.3">
      <c r="A1524" s="54">
        <f>작성용!AL1521</f>
        <v>1520</v>
      </c>
      <c r="B1524" s="264" t="str">
        <f>작성용!AI1521</f>
        <v>-</v>
      </c>
      <c r="C1524" s="252" t="str">
        <f>작성용!AK1521</f>
        <v>기초자산</v>
      </c>
      <c r="D1524" s="265" t="str">
        <f>작성용!T1521</f>
        <v>사립학교교직원연금공단펀드(기초자산)</v>
      </c>
      <c r="E1524" s="253" t="str">
        <f>작성용!B1521</f>
        <v>에이티넘성장투자조합2023</v>
      </c>
      <c r="F1524" s="253" t="str">
        <f>작성용!C1521</f>
        <v>재평가</v>
      </c>
      <c r="G1524" s="253" t="str">
        <f>작성용!D1521</f>
        <v>모두싸인</v>
      </c>
      <c r="H1524" s="266">
        <f>작성용!E1521</f>
        <v>1801111008332</v>
      </c>
      <c r="I1524" s="253" t="str">
        <f>작성용!F1521</f>
        <v>A07</v>
      </c>
      <c r="J1524" s="253">
        <f>작성용!G1521</f>
        <v>0</v>
      </c>
      <c r="K1524" s="253" t="str">
        <f>작성용!H1521</f>
        <v>-</v>
      </c>
      <c r="L1524" s="253" t="str">
        <f>작성용!N1521</f>
        <v>분기</v>
      </c>
      <c r="M1524" s="265" t="str">
        <f>작성용!U1521</f>
        <v>2024.09.30</v>
      </c>
      <c r="N1524" s="265">
        <f>작성용!V1521</f>
        <v>45643</v>
      </c>
      <c r="O1524" s="265" t="str">
        <f>작성용!W1521</f>
        <v>보고서제공X</v>
      </c>
      <c r="P1524" s="265" t="str">
        <f>작성용!X1521</f>
        <v>-</v>
      </c>
      <c r="Q1524" s="253" t="str">
        <f>작성용!AD1521</f>
        <v>오영석</v>
      </c>
      <c r="R1524" s="267">
        <f>작성용!AE1521</f>
        <v>0</v>
      </c>
      <c r="S1524" s="253" t="str">
        <f>작성용!AF1521</f>
        <v>오영석</v>
      </c>
      <c r="T1524" s="268" t="str">
        <f>작성용!AG1521</f>
        <v>-</v>
      </c>
      <c r="U1524" s="268" t="str">
        <f>작성용!AH1521</f>
        <v>-</v>
      </c>
      <c r="V1524" s="252">
        <f>작성용!AA1521</f>
        <v>202411</v>
      </c>
      <c r="W1524" s="253" t="str">
        <f>작성용!AC1521</f>
        <v>[6]기타기관펀드(기초자산)</v>
      </c>
      <c r="X1524" s="253">
        <f>작성용!O1521</f>
        <v>0</v>
      </c>
      <c r="Y1524" s="253">
        <f>작성용!P1521</f>
        <v>0</v>
      </c>
      <c r="Z1524" s="253">
        <f>작성용!Q1521</f>
        <v>0</v>
      </c>
      <c r="AA1524" s="252" t="str">
        <f>작성용!AJ1521</f>
        <v>-</v>
      </c>
      <c r="AB1524" s="252">
        <f>작성용!AB1521</f>
        <v>0</v>
      </c>
    </row>
    <row r="1525" spans="1:28" s="12" customFormat="1" ht="16.5" customHeight="1" x14ac:dyDescent="0.3">
      <c r="A1525" s="54">
        <f>작성용!AL1522</f>
        <v>1521</v>
      </c>
      <c r="B1525" s="264" t="str">
        <f>작성용!AI1522</f>
        <v>-</v>
      </c>
      <c r="C1525" s="252" t="str">
        <f>작성용!AK1522</f>
        <v>기초자산</v>
      </c>
      <c r="D1525" s="265" t="str">
        <f>작성용!T1522</f>
        <v>사립학교교직원연금공단펀드(기초자산)</v>
      </c>
      <c r="E1525" s="253" t="str">
        <f>작성용!B1522</f>
        <v>에이티넘성장투자조합2023</v>
      </c>
      <c r="F1525" s="253" t="str">
        <f>작성용!C1522</f>
        <v>재평가</v>
      </c>
      <c r="G1525" s="253" t="str">
        <f>작성용!D1522</f>
        <v>모두싸인</v>
      </c>
      <c r="H1525" s="266">
        <f>작성용!E1522</f>
        <v>1801111008332</v>
      </c>
      <c r="I1525" s="253" t="str">
        <f>작성용!F1522</f>
        <v>A07</v>
      </c>
      <c r="J1525" s="253">
        <f>작성용!G1522</f>
        <v>1</v>
      </c>
      <c r="K1525" s="253" t="str">
        <f>작성용!H1522</f>
        <v>-</v>
      </c>
      <c r="L1525" s="253" t="str">
        <f>작성용!N1522</f>
        <v>분기</v>
      </c>
      <c r="M1525" s="265" t="str">
        <f>작성용!U1522</f>
        <v>2024.09.30</v>
      </c>
      <c r="N1525" s="265">
        <f>작성용!V1522</f>
        <v>45643</v>
      </c>
      <c r="O1525" s="265" t="str">
        <f>작성용!W1522</f>
        <v>보고서제공X</v>
      </c>
      <c r="P1525" s="265" t="str">
        <f>작성용!X1522</f>
        <v>-</v>
      </c>
      <c r="Q1525" s="253" t="str">
        <f>작성용!AD1522</f>
        <v>오영석</v>
      </c>
      <c r="R1525" s="267">
        <f>작성용!AE1522</f>
        <v>0</v>
      </c>
      <c r="S1525" s="253" t="str">
        <f>작성용!AF1522</f>
        <v>오영석</v>
      </c>
      <c r="T1525" s="268" t="str">
        <f>작성용!AG1522</f>
        <v>-</v>
      </c>
      <c r="U1525" s="268" t="str">
        <f>작성용!AH1522</f>
        <v>-</v>
      </c>
      <c r="V1525" s="252">
        <f>작성용!AA1522</f>
        <v>202411</v>
      </c>
      <c r="W1525" s="253" t="str">
        <f>작성용!AC1522</f>
        <v>[6]기타기관펀드(기초자산)</v>
      </c>
      <c r="X1525" s="253">
        <f>작성용!O1522</f>
        <v>0</v>
      </c>
      <c r="Y1525" s="253">
        <f>작성용!P1522</f>
        <v>0</v>
      </c>
      <c r="Z1525" s="253">
        <f>작성용!Q1522</f>
        <v>0</v>
      </c>
      <c r="AA1525" s="252" t="str">
        <f>작성용!AJ1522</f>
        <v>-</v>
      </c>
      <c r="AB1525" s="252">
        <f>작성용!AB1522</f>
        <v>0</v>
      </c>
    </row>
    <row r="1526" spans="1:28" s="12" customFormat="1" ht="16.5" customHeight="1" x14ac:dyDescent="0.3">
      <c r="A1526" s="54">
        <f>작성용!AL1523</f>
        <v>1522</v>
      </c>
      <c r="B1526" s="264" t="str">
        <f>작성용!AI1523</f>
        <v>-</v>
      </c>
      <c r="C1526" s="252" t="str">
        <f>작성용!AK1523</f>
        <v>기초자산</v>
      </c>
      <c r="D1526" s="265" t="str">
        <f>작성용!T1523</f>
        <v>사립학교교직원연금공단펀드(기초자산)</v>
      </c>
      <c r="E1526" s="253" t="str">
        <f>작성용!B1523</f>
        <v>에이티넘성장투자조합2023</v>
      </c>
      <c r="F1526" s="253" t="str">
        <f>작성용!C1523</f>
        <v>재평가</v>
      </c>
      <c r="G1526" s="253" t="str">
        <f>작성용!D1523</f>
        <v>Pinetree Therapeutics, Inc.</v>
      </c>
      <c r="H1526" s="266" t="str">
        <f>작성용!E1523</f>
        <v>KBP2019120308</v>
      </c>
      <c r="I1526" s="253" t="str">
        <f>작성용!F1523</f>
        <v>A05</v>
      </c>
      <c r="J1526" s="253">
        <f>작성용!G1523</f>
        <v>1</v>
      </c>
      <c r="K1526" s="253" t="str">
        <f>작성용!H1523</f>
        <v>-</v>
      </c>
      <c r="L1526" s="253" t="str">
        <f>작성용!N1523</f>
        <v>분기</v>
      </c>
      <c r="M1526" s="265" t="str">
        <f>작성용!U1523</f>
        <v>2024.09.30</v>
      </c>
      <c r="N1526" s="265">
        <f>작성용!V1523</f>
        <v>45643</v>
      </c>
      <c r="O1526" s="265" t="str">
        <f>작성용!W1523</f>
        <v>보고서제공X</v>
      </c>
      <c r="P1526" s="265" t="str">
        <f>작성용!X1523</f>
        <v>-</v>
      </c>
      <c r="Q1526" s="253" t="str">
        <f>작성용!AD1523</f>
        <v>백형진</v>
      </c>
      <c r="R1526" s="267">
        <f>작성용!AE1523</f>
        <v>0</v>
      </c>
      <c r="S1526" s="253" t="str">
        <f>작성용!AF1523</f>
        <v>백형진</v>
      </c>
      <c r="T1526" s="268" t="str">
        <f>작성용!AG1523</f>
        <v>-</v>
      </c>
      <c r="U1526" s="268" t="str">
        <f>작성용!AH1523</f>
        <v>-</v>
      </c>
      <c r="V1526" s="252">
        <f>작성용!AA1523</f>
        <v>202411</v>
      </c>
      <c r="W1526" s="253" t="str">
        <f>작성용!AC1523</f>
        <v>[6]기타기관펀드(기초자산)</v>
      </c>
      <c r="X1526" s="253">
        <f>작성용!O1523</f>
        <v>0</v>
      </c>
      <c r="Y1526" s="253">
        <f>작성용!P1523</f>
        <v>0</v>
      </c>
      <c r="Z1526" s="253">
        <f>작성용!Q1523</f>
        <v>0</v>
      </c>
      <c r="AA1526" s="252" t="str">
        <f>작성용!AJ1523</f>
        <v>-</v>
      </c>
      <c r="AB1526" s="252">
        <f>작성용!AB1523</f>
        <v>0</v>
      </c>
    </row>
    <row r="1527" spans="1:28" s="12" customFormat="1" ht="16.5" customHeight="1" x14ac:dyDescent="0.3">
      <c r="A1527" s="54">
        <f>작성용!AL1524</f>
        <v>1523</v>
      </c>
      <c r="B1527" s="264" t="str">
        <f>작성용!AI1524</f>
        <v>-</v>
      </c>
      <c r="C1527" s="252" t="str">
        <f>작성용!AK1524</f>
        <v>기초자산</v>
      </c>
      <c r="D1527" s="265" t="str">
        <f>작성용!T1524</f>
        <v>사립학교교직원연금공단펀드(기초자산)</v>
      </c>
      <c r="E1527" s="253" t="str">
        <f>작성용!B1524</f>
        <v>에이티넘성장투자조합2023</v>
      </c>
      <c r="F1527" s="253" t="str">
        <f>작성용!C1524</f>
        <v>재평가</v>
      </c>
      <c r="G1527" s="253" t="str">
        <f>작성용!D1524</f>
        <v>메디인테크</v>
      </c>
      <c r="H1527" s="266">
        <f>작성용!E1524</f>
        <v>1357110150608</v>
      </c>
      <c r="I1527" s="253" t="str">
        <f>작성용!F1524</f>
        <v>A05</v>
      </c>
      <c r="J1527" s="253">
        <f>작성용!G1524</f>
        <v>0</v>
      </c>
      <c r="K1527" s="253" t="str">
        <f>작성용!H1524</f>
        <v>-</v>
      </c>
      <c r="L1527" s="253" t="str">
        <f>작성용!N1524</f>
        <v>분기</v>
      </c>
      <c r="M1527" s="265" t="str">
        <f>작성용!U1524</f>
        <v>2024.09.30</v>
      </c>
      <c r="N1527" s="265">
        <f>작성용!V1524</f>
        <v>45643</v>
      </c>
      <c r="O1527" s="265" t="str">
        <f>작성용!W1524</f>
        <v>보고서제공X</v>
      </c>
      <c r="P1527" s="265" t="str">
        <f>작성용!X1524</f>
        <v>-</v>
      </c>
      <c r="Q1527" s="253" t="str">
        <f>작성용!AD1524</f>
        <v>심태진</v>
      </c>
      <c r="R1527" s="267">
        <f>작성용!AE1524</f>
        <v>0</v>
      </c>
      <c r="S1527" s="253" t="str">
        <f>작성용!AF1524</f>
        <v>심태진</v>
      </c>
      <c r="T1527" s="268" t="str">
        <f>작성용!AG1524</f>
        <v>-</v>
      </c>
      <c r="U1527" s="268" t="str">
        <f>작성용!AH1524</f>
        <v>-</v>
      </c>
      <c r="V1527" s="252">
        <f>작성용!AA1524</f>
        <v>202411</v>
      </c>
      <c r="W1527" s="253" t="str">
        <f>작성용!AC1524</f>
        <v>[6]기타기관펀드(기초자산)</v>
      </c>
      <c r="X1527" s="253">
        <f>작성용!O1524</f>
        <v>0</v>
      </c>
      <c r="Y1527" s="253">
        <f>작성용!P1524</f>
        <v>0</v>
      </c>
      <c r="Z1527" s="253">
        <f>작성용!Q1524</f>
        <v>0</v>
      </c>
      <c r="AA1527" s="252" t="str">
        <f>작성용!AJ1524</f>
        <v>-</v>
      </c>
      <c r="AB1527" s="252">
        <f>작성용!AB1524</f>
        <v>0</v>
      </c>
    </row>
    <row r="1528" spans="1:28" s="12" customFormat="1" ht="16.5" customHeight="1" x14ac:dyDescent="0.3">
      <c r="A1528" s="54">
        <f>작성용!AL1525</f>
        <v>1524</v>
      </c>
      <c r="B1528" s="264" t="str">
        <f>작성용!AI1525</f>
        <v>-</v>
      </c>
      <c r="C1528" s="252" t="str">
        <f>작성용!AK1525</f>
        <v>기초자산</v>
      </c>
      <c r="D1528" s="265" t="str">
        <f>작성용!T1525</f>
        <v>사립학교교직원연금공단펀드(기초자산)</v>
      </c>
      <c r="E1528" s="253" t="str">
        <f>작성용!B1525</f>
        <v>에이티넘성장투자조합2023</v>
      </c>
      <c r="F1528" s="253" t="str">
        <f>작성용!C1525</f>
        <v>재평가</v>
      </c>
      <c r="G1528" s="253" t="str">
        <f>작성용!D1525</f>
        <v>아이센스</v>
      </c>
      <c r="H1528" s="266">
        <f>작성용!E1525</f>
        <v>1101111960924</v>
      </c>
      <c r="I1528" s="253" t="str">
        <f>작성용!F1525</f>
        <v>D02</v>
      </c>
      <c r="J1528" s="253">
        <f>작성용!G1525</f>
        <v>0</v>
      </c>
      <c r="K1528" s="253" t="str">
        <f>작성용!H1525</f>
        <v>-</v>
      </c>
      <c r="L1528" s="253" t="str">
        <f>작성용!N1525</f>
        <v>분기</v>
      </c>
      <c r="M1528" s="265" t="str">
        <f>작성용!U1525</f>
        <v>2024.09.30</v>
      </c>
      <c r="N1528" s="265">
        <f>작성용!V1525</f>
        <v>45643</v>
      </c>
      <c r="O1528" s="265" t="str">
        <f>작성용!W1525</f>
        <v>보고서제공X</v>
      </c>
      <c r="P1528" s="265" t="str">
        <f>작성용!X1525</f>
        <v>-</v>
      </c>
      <c r="Q1528" s="253" t="str">
        <f>작성용!AD1525</f>
        <v>상장</v>
      </c>
      <c r="R1528" s="267">
        <f>작성용!AE1525</f>
        <v>0</v>
      </c>
      <c r="S1528" s="253" t="str">
        <f>작성용!AF1525</f>
        <v>상장</v>
      </c>
      <c r="T1528" s="268" t="str">
        <f>작성용!AG1525</f>
        <v>-</v>
      </c>
      <c r="U1528" s="268" t="str">
        <f>작성용!AH1525</f>
        <v>-</v>
      </c>
      <c r="V1528" s="252">
        <f>작성용!AA1525</f>
        <v>202411</v>
      </c>
      <c r="W1528" s="253" t="str">
        <f>작성용!AC1525</f>
        <v>[6]기타기관펀드(기초자산)</v>
      </c>
      <c r="X1528" s="253">
        <f>작성용!O1525</f>
        <v>0</v>
      </c>
      <c r="Y1528" s="253">
        <f>작성용!P1525</f>
        <v>0</v>
      </c>
      <c r="Z1528" s="253">
        <f>작성용!Q1525</f>
        <v>0</v>
      </c>
      <c r="AA1528" s="252" t="str">
        <f>작성용!AJ1525</f>
        <v>-</v>
      </c>
      <c r="AB1528" s="252">
        <f>작성용!AB1525</f>
        <v>0</v>
      </c>
    </row>
    <row r="1529" spans="1:28" s="12" customFormat="1" ht="16.5" customHeight="1" x14ac:dyDescent="0.3">
      <c r="A1529" s="54">
        <f>작성용!AL1526</f>
        <v>1525</v>
      </c>
      <c r="B1529" s="264" t="str">
        <f>작성용!AI1526</f>
        <v>-</v>
      </c>
      <c r="C1529" s="252" t="str">
        <f>작성용!AK1526</f>
        <v>기초자산</v>
      </c>
      <c r="D1529" s="265" t="str">
        <f>작성용!T1526</f>
        <v>사립학교교직원연금공단펀드(기초자산)</v>
      </c>
      <c r="E1529" s="253" t="str">
        <f>작성용!B1526</f>
        <v>에이티넘성장투자조합2023</v>
      </c>
      <c r="F1529" s="253" t="str">
        <f>작성용!C1526</f>
        <v>재평가</v>
      </c>
      <c r="G1529" s="253" t="str">
        <f>작성용!D1526</f>
        <v>데이터라이즈</v>
      </c>
      <c r="H1529" s="266">
        <f>작성용!E1526</f>
        <v>1101117195947</v>
      </c>
      <c r="I1529" s="253" t="str">
        <f>작성용!F1526</f>
        <v>A07</v>
      </c>
      <c r="J1529" s="253">
        <f>작성용!G1526</f>
        <v>0</v>
      </c>
      <c r="K1529" s="253" t="str">
        <f>작성용!H1526</f>
        <v>-</v>
      </c>
      <c r="L1529" s="253" t="str">
        <f>작성용!N1526</f>
        <v>분기</v>
      </c>
      <c r="M1529" s="265" t="str">
        <f>작성용!U1526</f>
        <v>2024.09.30</v>
      </c>
      <c r="N1529" s="265">
        <f>작성용!V1526</f>
        <v>45643</v>
      </c>
      <c r="O1529" s="265" t="str">
        <f>작성용!W1526</f>
        <v>보고서제공X</v>
      </c>
      <c r="P1529" s="265" t="str">
        <f>작성용!X1526</f>
        <v>-</v>
      </c>
      <c r="Q1529" s="253" t="str">
        <f>작성용!AD1526</f>
        <v>윤광일</v>
      </c>
      <c r="R1529" s="267">
        <f>작성용!AE1526</f>
        <v>0</v>
      </c>
      <c r="S1529" s="253" t="str">
        <f>작성용!AF1526</f>
        <v>유재호</v>
      </c>
      <c r="T1529" s="268" t="str">
        <f>작성용!AG1526</f>
        <v>-</v>
      </c>
      <c r="U1529" s="268" t="str">
        <f>작성용!AH1526</f>
        <v>-</v>
      </c>
      <c r="V1529" s="252">
        <f>작성용!AA1526</f>
        <v>202411</v>
      </c>
      <c r="W1529" s="253" t="str">
        <f>작성용!AC1526</f>
        <v>[6]기타기관펀드(기초자산)</v>
      </c>
      <c r="X1529" s="253">
        <f>작성용!O1526</f>
        <v>0</v>
      </c>
      <c r="Y1529" s="253">
        <f>작성용!P1526</f>
        <v>0</v>
      </c>
      <c r="Z1529" s="253">
        <f>작성용!Q1526</f>
        <v>0</v>
      </c>
      <c r="AA1529" s="252" t="str">
        <f>작성용!AJ1526</f>
        <v>-</v>
      </c>
      <c r="AB1529" s="252">
        <f>작성용!AB1526</f>
        <v>0</v>
      </c>
    </row>
    <row r="1530" spans="1:28" s="12" customFormat="1" ht="16.5" customHeight="1" x14ac:dyDescent="0.3">
      <c r="A1530" s="54">
        <f>작성용!AL1527</f>
        <v>1526</v>
      </c>
      <c r="B1530" s="264" t="str">
        <f>작성용!AI1527</f>
        <v>-</v>
      </c>
      <c r="C1530" s="252" t="str">
        <f>작성용!AK1527</f>
        <v>기초자산</v>
      </c>
      <c r="D1530" s="265" t="str">
        <f>작성용!T1527</f>
        <v>사립학교교직원연금공단펀드(기초자산)</v>
      </c>
      <c r="E1530" s="253" t="str">
        <f>작성용!B1527</f>
        <v>에이티넘성장투자조합2023</v>
      </c>
      <c r="F1530" s="253" t="str">
        <f>작성용!C1527</f>
        <v>재평가</v>
      </c>
      <c r="G1530" s="253" t="str">
        <f>작성용!D1527</f>
        <v>큐픽스</v>
      </c>
      <c r="H1530" s="266">
        <f>작성용!E1527</f>
        <v>1101115812733</v>
      </c>
      <c r="I1530" s="253" t="str">
        <f>작성용!F1527</f>
        <v>A01</v>
      </c>
      <c r="J1530" s="253">
        <f>작성용!G1527</f>
        <v>0</v>
      </c>
      <c r="K1530" s="253" t="str">
        <f>작성용!H1527</f>
        <v>-</v>
      </c>
      <c r="L1530" s="253" t="str">
        <f>작성용!N1527</f>
        <v>분기</v>
      </c>
      <c r="M1530" s="265" t="str">
        <f>작성용!U1527</f>
        <v>2024.09.30</v>
      </c>
      <c r="N1530" s="265">
        <f>작성용!V1527</f>
        <v>45643</v>
      </c>
      <c r="O1530" s="265" t="str">
        <f>작성용!W1527</f>
        <v>보고서제공X</v>
      </c>
      <c r="P1530" s="265" t="str">
        <f>작성용!X1527</f>
        <v>-</v>
      </c>
      <c r="Q1530" s="253" t="str">
        <f>작성용!AD1527</f>
        <v>신원준</v>
      </c>
      <c r="R1530" s="267">
        <f>작성용!AE1527</f>
        <v>0.4</v>
      </c>
      <c r="S1530" s="253" t="str">
        <f>작성용!AF1527</f>
        <v>신원준</v>
      </c>
      <c r="T1530" s="268" t="str">
        <f>작성용!AG1527</f>
        <v>-</v>
      </c>
      <c r="U1530" s="268" t="str">
        <f>작성용!AH1527</f>
        <v>-</v>
      </c>
      <c r="V1530" s="252">
        <f>작성용!AA1527</f>
        <v>202411</v>
      </c>
      <c r="W1530" s="253" t="str">
        <f>작성용!AC1527</f>
        <v>[6]기타기관펀드(기초자산)</v>
      </c>
      <c r="X1530" s="253">
        <f>작성용!O1527</f>
        <v>0</v>
      </c>
      <c r="Y1530" s="253">
        <f>작성용!P1527</f>
        <v>0</v>
      </c>
      <c r="Z1530" s="253">
        <f>작성용!Q1527</f>
        <v>0</v>
      </c>
      <c r="AA1530" s="252" t="str">
        <f>작성용!AJ1527</f>
        <v>-</v>
      </c>
      <c r="AB1530" s="252">
        <f>작성용!AB1527</f>
        <v>0</v>
      </c>
    </row>
    <row r="1531" spans="1:28" s="12" customFormat="1" ht="16.5" customHeight="1" x14ac:dyDescent="0.3">
      <c r="A1531" s="54">
        <f>작성용!AL1528</f>
        <v>1527</v>
      </c>
      <c r="B1531" s="264" t="str">
        <f>작성용!AI1528</f>
        <v>-</v>
      </c>
      <c r="C1531" s="252" t="str">
        <f>작성용!AK1528</f>
        <v>기초자산</v>
      </c>
      <c r="D1531" s="265" t="str">
        <f>작성용!T1528</f>
        <v>사립학교교직원연금공단펀드(기초자산)</v>
      </c>
      <c r="E1531" s="253" t="str">
        <f>작성용!B1528</f>
        <v>에이티넘성장투자조합2023</v>
      </c>
      <c r="F1531" s="253" t="str">
        <f>작성용!C1528</f>
        <v>재평가</v>
      </c>
      <c r="G1531" s="253" t="str">
        <f>작성용!D1528</f>
        <v>큐픽스</v>
      </c>
      <c r="H1531" s="266">
        <f>작성용!E1528</f>
        <v>1101115812733</v>
      </c>
      <c r="I1531" s="253" t="str">
        <f>작성용!F1528</f>
        <v>A07</v>
      </c>
      <c r="J1531" s="253">
        <f>작성용!G1528</f>
        <v>0</v>
      </c>
      <c r="K1531" s="253" t="str">
        <f>작성용!H1528</f>
        <v>-</v>
      </c>
      <c r="L1531" s="253" t="str">
        <f>작성용!N1528</f>
        <v>분기</v>
      </c>
      <c r="M1531" s="265" t="str">
        <f>작성용!U1528</f>
        <v>2024.09.30</v>
      </c>
      <c r="N1531" s="265">
        <f>작성용!V1528</f>
        <v>45643</v>
      </c>
      <c r="O1531" s="265" t="str">
        <f>작성용!W1528</f>
        <v>보고서제공X</v>
      </c>
      <c r="P1531" s="265" t="str">
        <f>작성용!X1528</f>
        <v>-</v>
      </c>
      <c r="Q1531" s="253" t="str">
        <f>작성용!AD1528</f>
        <v>신원준</v>
      </c>
      <c r="R1531" s="267">
        <f>작성용!AE1528</f>
        <v>0</v>
      </c>
      <c r="S1531" s="253" t="str">
        <f>작성용!AF1528</f>
        <v>신원준</v>
      </c>
      <c r="T1531" s="268" t="str">
        <f>작성용!AG1528</f>
        <v>-</v>
      </c>
      <c r="U1531" s="268" t="str">
        <f>작성용!AH1528</f>
        <v>-</v>
      </c>
      <c r="V1531" s="252">
        <f>작성용!AA1528</f>
        <v>202411</v>
      </c>
      <c r="W1531" s="253" t="str">
        <f>작성용!AC1528</f>
        <v>[6]기타기관펀드(기초자산)</v>
      </c>
      <c r="X1531" s="253">
        <f>작성용!O1528</f>
        <v>0</v>
      </c>
      <c r="Y1531" s="253">
        <f>작성용!P1528</f>
        <v>0</v>
      </c>
      <c r="Z1531" s="253">
        <f>작성용!Q1528</f>
        <v>0</v>
      </c>
      <c r="AA1531" s="252" t="str">
        <f>작성용!AJ1528</f>
        <v>-</v>
      </c>
      <c r="AB1531" s="252">
        <f>작성용!AB1528</f>
        <v>0</v>
      </c>
    </row>
    <row r="1532" spans="1:28" s="12" customFormat="1" ht="16.5" customHeight="1" x14ac:dyDescent="0.3">
      <c r="A1532" s="54">
        <f>작성용!AL1529</f>
        <v>1528</v>
      </c>
      <c r="B1532" s="264" t="str">
        <f>작성용!AI1529</f>
        <v>-</v>
      </c>
      <c r="C1532" s="252" t="str">
        <f>작성용!AK1529</f>
        <v>기초자산</v>
      </c>
      <c r="D1532" s="265" t="str">
        <f>작성용!T1529</f>
        <v>사립학교교직원연금공단펀드(기초자산)</v>
      </c>
      <c r="E1532" s="253" t="str">
        <f>작성용!B1529</f>
        <v>에이티넘성장투자조합2023</v>
      </c>
      <c r="F1532" s="253" t="str">
        <f>작성용!C1529</f>
        <v>재평가</v>
      </c>
      <c r="G1532" s="253" t="str">
        <f>작성용!D1529</f>
        <v>먼데이오프</v>
      </c>
      <c r="H1532" s="266">
        <f>작성용!E1529</f>
        <v>1101117737781</v>
      </c>
      <c r="I1532" s="253" t="str">
        <f>작성용!F1529</f>
        <v>A07</v>
      </c>
      <c r="J1532" s="253">
        <f>작성용!G1529</f>
        <v>0</v>
      </c>
      <c r="K1532" s="253" t="str">
        <f>작성용!H1529</f>
        <v>-</v>
      </c>
      <c r="L1532" s="253" t="str">
        <f>작성용!N1529</f>
        <v>분기</v>
      </c>
      <c r="M1532" s="265" t="str">
        <f>작성용!U1529</f>
        <v>2024.09.30</v>
      </c>
      <c r="N1532" s="265">
        <f>작성용!V1529</f>
        <v>45643</v>
      </c>
      <c r="O1532" s="265" t="str">
        <f>작성용!W1529</f>
        <v>보고서제공X</v>
      </c>
      <c r="P1532" s="265" t="str">
        <f>작성용!X1529</f>
        <v>-</v>
      </c>
      <c r="Q1532" s="253" t="str">
        <f>작성용!AD1529</f>
        <v>변혜진</v>
      </c>
      <c r="R1532" s="267">
        <f>작성용!AE1529</f>
        <v>0</v>
      </c>
      <c r="S1532" s="253" t="str">
        <f>작성용!AF1529</f>
        <v>변혜진</v>
      </c>
      <c r="T1532" s="268" t="str">
        <f>작성용!AG1529</f>
        <v>-</v>
      </c>
      <c r="U1532" s="268" t="str">
        <f>작성용!AH1529</f>
        <v>-</v>
      </c>
      <c r="V1532" s="252">
        <f>작성용!AA1529</f>
        <v>202411</v>
      </c>
      <c r="W1532" s="253" t="str">
        <f>작성용!AC1529</f>
        <v>[6]기타기관펀드(기초자산)</v>
      </c>
      <c r="X1532" s="253">
        <f>작성용!O1529</f>
        <v>0</v>
      </c>
      <c r="Y1532" s="253">
        <f>작성용!P1529</f>
        <v>0</v>
      </c>
      <c r="Z1532" s="253">
        <f>작성용!Q1529</f>
        <v>0</v>
      </c>
      <c r="AA1532" s="252" t="str">
        <f>작성용!AJ1529</f>
        <v>-</v>
      </c>
      <c r="AB1532" s="252">
        <f>작성용!AB1529</f>
        <v>0</v>
      </c>
    </row>
    <row r="1533" spans="1:28" s="12" customFormat="1" ht="16.5" customHeight="1" x14ac:dyDescent="0.3">
      <c r="A1533" s="54">
        <f>작성용!AL1530</f>
        <v>1529</v>
      </c>
      <c r="B1533" s="264" t="str">
        <f>작성용!AI1530</f>
        <v>-</v>
      </c>
      <c r="C1533" s="252" t="str">
        <f>작성용!AK1530</f>
        <v>기초자산</v>
      </c>
      <c r="D1533" s="265" t="str">
        <f>작성용!T1530</f>
        <v>사립학교교직원연금공단펀드(기초자산)</v>
      </c>
      <c r="E1533" s="253" t="str">
        <f>작성용!B1530</f>
        <v>에이티넘성장투자조합2023</v>
      </c>
      <c r="F1533" s="253" t="str">
        <f>작성용!C1530</f>
        <v>재평가</v>
      </c>
      <c r="G1533" s="253" t="str">
        <f>작성용!D1530</f>
        <v>Sleekflow Technologies Inc</v>
      </c>
      <c r="H1533" s="266" t="str">
        <f>작성용!E1530</f>
        <v>KBP2024090039</v>
      </c>
      <c r="I1533" s="253" t="str">
        <f>작성용!F1530</f>
        <v>A05</v>
      </c>
      <c r="J1533" s="253">
        <f>작성용!G1530</f>
        <v>0</v>
      </c>
      <c r="K1533" s="253" t="str">
        <f>작성용!H1530</f>
        <v>-</v>
      </c>
      <c r="L1533" s="253" t="str">
        <f>작성용!N1530</f>
        <v>분기</v>
      </c>
      <c r="M1533" s="265" t="str">
        <f>작성용!U1530</f>
        <v>2024.09.30</v>
      </c>
      <c r="N1533" s="265">
        <f>작성용!V1530</f>
        <v>45643</v>
      </c>
      <c r="O1533" s="265" t="str">
        <f>작성용!W1530</f>
        <v>보고서제공X</v>
      </c>
      <c r="P1533" s="265" t="str">
        <f>작성용!X1530</f>
        <v>-</v>
      </c>
      <c r="Q1533" s="253" t="str">
        <f>작성용!AD1530</f>
        <v>이진주</v>
      </c>
      <c r="R1533" s="267">
        <f>작성용!AE1530</f>
        <v>0</v>
      </c>
      <c r="S1533" s="253" t="str">
        <f>작성용!AF1530</f>
        <v>이진주</v>
      </c>
      <c r="T1533" s="268" t="str">
        <f>작성용!AG1530</f>
        <v>-</v>
      </c>
      <c r="U1533" s="268" t="str">
        <f>작성용!AH1530</f>
        <v>-</v>
      </c>
      <c r="V1533" s="252">
        <f>작성용!AA1530</f>
        <v>202411</v>
      </c>
      <c r="W1533" s="253" t="str">
        <f>작성용!AC1530</f>
        <v>[6]기타기관펀드(기초자산)</v>
      </c>
      <c r="X1533" s="253">
        <f>작성용!O1530</f>
        <v>0</v>
      </c>
      <c r="Y1533" s="253">
        <f>작성용!P1530</f>
        <v>0</v>
      </c>
      <c r="Z1533" s="253">
        <f>작성용!Q1530</f>
        <v>0</v>
      </c>
      <c r="AA1533" s="252" t="str">
        <f>작성용!AJ1530</f>
        <v>-</v>
      </c>
      <c r="AB1533" s="252">
        <f>작성용!AB1530</f>
        <v>0</v>
      </c>
    </row>
    <row r="1534" spans="1:28" s="12" customFormat="1" ht="16.5" customHeight="1" x14ac:dyDescent="0.3">
      <c r="A1534" s="54">
        <f>작성용!AL1531</f>
        <v>1530</v>
      </c>
      <c r="B1534" s="264" t="str">
        <f>작성용!AI1531</f>
        <v>-</v>
      </c>
      <c r="C1534" s="252" t="str">
        <f>작성용!AK1531</f>
        <v>기초자산</v>
      </c>
      <c r="D1534" s="265" t="str">
        <f>작성용!T1531</f>
        <v>사립학교교직원연금공단펀드(기초자산)</v>
      </c>
      <c r="E1534" s="253" t="str">
        <f>작성용!B1531</f>
        <v>에이티넘성장투자조합2023</v>
      </c>
      <c r="F1534" s="253" t="str">
        <f>작성용!C1531</f>
        <v>재평가</v>
      </c>
      <c r="G1534" s="253" t="str">
        <f>작성용!D1531</f>
        <v>에이비엘바이오</v>
      </c>
      <c r="H1534" s="266">
        <f>작성용!E1531</f>
        <v>1101115974020</v>
      </c>
      <c r="I1534" s="253" t="str">
        <f>작성용!F1531</f>
        <v>A05</v>
      </c>
      <c r="J1534" s="253">
        <f>작성용!G1531</f>
        <v>0</v>
      </c>
      <c r="K1534" s="253" t="str">
        <f>작성용!H1531</f>
        <v>-</v>
      </c>
      <c r="L1534" s="253" t="str">
        <f>작성용!N1531</f>
        <v>분기</v>
      </c>
      <c r="M1534" s="265" t="str">
        <f>작성용!U1531</f>
        <v>2024.09.30</v>
      </c>
      <c r="N1534" s="265">
        <f>작성용!V1531</f>
        <v>45643</v>
      </c>
      <c r="O1534" s="265" t="str">
        <f>작성용!W1531</f>
        <v>보고서제공X</v>
      </c>
      <c r="P1534" s="265" t="str">
        <f>작성용!X1531</f>
        <v>-</v>
      </c>
      <c r="Q1534" s="253" t="str">
        <f>작성용!AD1531</f>
        <v>상장</v>
      </c>
      <c r="R1534" s="267">
        <f>작성용!AE1531</f>
        <v>0</v>
      </c>
      <c r="S1534" s="253" t="str">
        <f>작성용!AF1531</f>
        <v>상장</v>
      </c>
      <c r="T1534" s="268" t="str">
        <f>작성용!AG1531</f>
        <v>-</v>
      </c>
      <c r="U1534" s="268" t="str">
        <f>작성용!AH1531</f>
        <v>-</v>
      </c>
      <c r="V1534" s="252">
        <f>작성용!AA1531</f>
        <v>202411</v>
      </c>
      <c r="W1534" s="253" t="str">
        <f>작성용!AC1531</f>
        <v>[6]기타기관펀드(기초자산)</v>
      </c>
      <c r="X1534" s="253">
        <f>작성용!O1531</f>
        <v>0</v>
      </c>
      <c r="Y1534" s="253">
        <f>작성용!P1531</f>
        <v>0</v>
      </c>
      <c r="Z1534" s="253">
        <f>작성용!Q1531</f>
        <v>0</v>
      </c>
      <c r="AA1534" s="252" t="str">
        <f>작성용!AJ1531</f>
        <v>-</v>
      </c>
      <c r="AB1534" s="252">
        <f>작성용!AB1531</f>
        <v>0</v>
      </c>
    </row>
    <row r="1535" spans="1:28" s="12" customFormat="1" ht="16.5" customHeight="1" x14ac:dyDescent="0.3">
      <c r="A1535" s="54">
        <f>작성용!AL1532</f>
        <v>1531</v>
      </c>
      <c r="B1535" s="264" t="str">
        <f>작성용!AI1532</f>
        <v>-</v>
      </c>
      <c r="C1535" s="252" t="str">
        <f>작성용!AK1532</f>
        <v>기초자산</v>
      </c>
      <c r="D1535" s="265" t="str">
        <f>작성용!T1532</f>
        <v>사립학교교직원연금공단펀드(기초자산)</v>
      </c>
      <c r="E1535" s="253" t="str">
        <f>작성용!B1532</f>
        <v>에이티넘성장투자조합2023</v>
      </c>
      <c r="F1535" s="253" t="str">
        <f>작성용!C1532</f>
        <v>재평가</v>
      </c>
      <c r="G1535" s="253" t="str">
        <f>작성용!D1532</f>
        <v>Playground STRATEGO, L.P.</v>
      </c>
      <c r="H1535" s="266" t="str">
        <f>작성용!E1532</f>
        <v>KBP2024090040</v>
      </c>
      <c r="I1535" s="253" t="str">
        <f>작성용!F1532</f>
        <v>D06</v>
      </c>
      <c r="J1535" s="253">
        <f>작성용!G1532</f>
        <v>0</v>
      </c>
      <c r="K1535" s="253" t="str">
        <f>작성용!H1532</f>
        <v>-</v>
      </c>
      <c r="L1535" s="253" t="str">
        <f>작성용!N1532</f>
        <v>분기</v>
      </c>
      <c r="M1535" s="265" t="str">
        <f>작성용!U1532</f>
        <v>2024.09.30</v>
      </c>
      <c r="N1535" s="265">
        <f>작성용!V1532</f>
        <v>45643</v>
      </c>
      <c r="O1535" s="265" t="str">
        <f>작성용!W1532</f>
        <v>보고서제공X</v>
      </c>
      <c r="P1535" s="265" t="str">
        <f>작성용!X1532</f>
        <v>-</v>
      </c>
      <c r="Q1535" s="253" t="str">
        <f>작성용!AD1532</f>
        <v>오영석</v>
      </c>
      <c r="R1535" s="267">
        <f>작성용!AE1532</f>
        <v>0</v>
      </c>
      <c r="S1535" s="253" t="str">
        <f>작성용!AF1532</f>
        <v>오영석</v>
      </c>
      <c r="T1535" s="268" t="str">
        <f>작성용!AG1532</f>
        <v>-</v>
      </c>
      <c r="U1535" s="268" t="str">
        <f>작성용!AH1532</f>
        <v>-</v>
      </c>
      <c r="V1535" s="252">
        <f>작성용!AA1532</f>
        <v>202411</v>
      </c>
      <c r="W1535" s="253" t="str">
        <f>작성용!AC1532</f>
        <v>[6]기타기관펀드(기초자산)</v>
      </c>
      <c r="X1535" s="253">
        <f>작성용!O1532</f>
        <v>0</v>
      </c>
      <c r="Y1535" s="253">
        <f>작성용!P1532</f>
        <v>0</v>
      </c>
      <c r="Z1535" s="253">
        <f>작성용!Q1532</f>
        <v>0</v>
      </c>
      <c r="AA1535" s="252" t="str">
        <f>작성용!AJ1532</f>
        <v>-</v>
      </c>
      <c r="AB1535" s="252">
        <f>작성용!AB1532</f>
        <v>0</v>
      </c>
    </row>
    <row r="1536" spans="1:28" s="12" customFormat="1" ht="16.5" customHeight="1" x14ac:dyDescent="0.3">
      <c r="A1536" s="54">
        <f>작성용!AL1533</f>
        <v>1532</v>
      </c>
      <c r="B1536" s="264" t="str">
        <f>작성용!AI1533</f>
        <v>-</v>
      </c>
      <c r="C1536" s="252" t="str">
        <f>작성용!AK1533</f>
        <v>기초자산</v>
      </c>
      <c r="D1536" s="265" t="str">
        <f>작성용!T1533</f>
        <v>사립학교교직원연금공단펀드(기초자산)</v>
      </c>
      <c r="E1536" s="253" t="str">
        <f>작성용!B1533</f>
        <v>에이티넘성장투자조합2023</v>
      </c>
      <c r="F1536" s="253" t="str">
        <f>작성용!C1533</f>
        <v>재평가</v>
      </c>
      <c r="G1536" s="253" t="str">
        <f>작성용!D1533</f>
        <v>지투지바이오</v>
      </c>
      <c r="H1536" s="266">
        <f>작성용!E1533</f>
        <v>1601110451528</v>
      </c>
      <c r="I1536" s="253" t="str">
        <f>작성용!F1533</f>
        <v>A07</v>
      </c>
      <c r="J1536" s="253">
        <f>작성용!G1533</f>
        <v>0</v>
      </c>
      <c r="K1536" s="253" t="str">
        <f>작성용!H1533</f>
        <v>-</v>
      </c>
      <c r="L1536" s="253" t="str">
        <f>작성용!N1533</f>
        <v>분기</v>
      </c>
      <c r="M1536" s="265" t="str">
        <f>작성용!U1533</f>
        <v>2024.09.30</v>
      </c>
      <c r="N1536" s="265">
        <f>작성용!V1533</f>
        <v>45643</v>
      </c>
      <c r="O1536" s="265" t="str">
        <f>작성용!W1533</f>
        <v>보고서제공X</v>
      </c>
      <c r="P1536" s="265" t="str">
        <f>작성용!X1533</f>
        <v>-</v>
      </c>
      <c r="Q1536" s="253" t="str">
        <f>작성용!AD1533</f>
        <v>서동현</v>
      </c>
      <c r="R1536" s="267">
        <f>작성용!AE1533</f>
        <v>0</v>
      </c>
      <c r="S1536" s="253" t="str">
        <f>작성용!AF1533</f>
        <v>서동현</v>
      </c>
      <c r="T1536" s="268" t="str">
        <f>작성용!AG1533</f>
        <v>-</v>
      </c>
      <c r="U1536" s="268" t="str">
        <f>작성용!AH1533</f>
        <v>-</v>
      </c>
      <c r="V1536" s="252">
        <f>작성용!AA1533</f>
        <v>202411</v>
      </c>
      <c r="W1536" s="253" t="str">
        <f>작성용!AC1533</f>
        <v>[6]기타기관펀드(기초자산)</v>
      </c>
      <c r="X1536" s="253">
        <f>작성용!O1533</f>
        <v>0</v>
      </c>
      <c r="Y1536" s="253">
        <f>작성용!P1533</f>
        <v>0</v>
      </c>
      <c r="Z1536" s="253">
        <f>작성용!Q1533</f>
        <v>0</v>
      </c>
      <c r="AA1536" s="252" t="str">
        <f>작성용!AJ1533</f>
        <v>-</v>
      </c>
      <c r="AB1536" s="252">
        <f>작성용!AB1533</f>
        <v>0</v>
      </c>
    </row>
    <row r="1537" spans="1:28" s="12" customFormat="1" ht="16.5" customHeight="1" x14ac:dyDescent="0.3">
      <c r="A1537" s="54">
        <f>작성용!AL1534</f>
        <v>1533</v>
      </c>
      <c r="B1537" s="264" t="str">
        <f>작성용!AI1534</f>
        <v>-</v>
      </c>
      <c r="C1537" s="252" t="str">
        <f>작성용!AK1534</f>
        <v>기초자산</v>
      </c>
      <c r="D1537" s="265" t="str">
        <f>작성용!T1534</f>
        <v>사립학교교직원연금공단펀드(기초자산)</v>
      </c>
      <c r="E1537" s="253" t="str">
        <f>작성용!B1534</f>
        <v>에이티넘성장투자조합2023</v>
      </c>
      <c r="F1537" s="253" t="str">
        <f>작성용!C1534</f>
        <v>재평가</v>
      </c>
      <c r="G1537" s="253" t="str">
        <f>작성용!D1534</f>
        <v>홀리데이로보틱스</v>
      </c>
      <c r="H1537" s="266">
        <f>작성용!E1534</f>
        <v>1101118905452</v>
      </c>
      <c r="I1537" s="253" t="str">
        <f>작성용!F1534</f>
        <v>A07</v>
      </c>
      <c r="J1537" s="253">
        <f>작성용!G1534</f>
        <v>0</v>
      </c>
      <c r="K1537" s="253" t="str">
        <f>작성용!H1534</f>
        <v>-</v>
      </c>
      <c r="L1537" s="253" t="str">
        <f>작성용!N1534</f>
        <v>분기</v>
      </c>
      <c r="M1537" s="265" t="str">
        <f>작성용!U1534</f>
        <v>2024.09.30</v>
      </c>
      <c r="N1537" s="265">
        <f>작성용!V1534</f>
        <v>45643</v>
      </c>
      <c r="O1537" s="265" t="str">
        <f>작성용!W1534</f>
        <v>보고서제공X</v>
      </c>
      <c r="P1537" s="265" t="str">
        <f>작성용!X1534</f>
        <v>-</v>
      </c>
      <c r="Q1537" s="253" t="str">
        <f>작성용!AD1534</f>
        <v>이상민</v>
      </c>
      <c r="R1537" s="267">
        <f>작성용!AE1534</f>
        <v>0</v>
      </c>
      <c r="S1537" s="253" t="str">
        <f>작성용!AF1534</f>
        <v>이상민</v>
      </c>
      <c r="T1537" s="268" t="str">
        <f>작성용!AG1534</f>
        <v>-</v>
      </c>
      <c r="U1537" s="268" t="str">
        <f>작성용!AH1534</f>
        <v>-</v>
      </c>
      <c r="V1537" s="252">
        <f>작성용!AA1534</f>
        <v>202411</v>
      </c>
      <c r="W1537" s="253" t="str">
        <f>작성용!AC1534</f>
        <v>[6]기타기관펀드(기초자산)</v>
      </c>
      <c r="X1537" s="253">
        <f>작성용!O1534</f>
        <v>0</v>
      </c>
      <c r="Y1537" s="253">
        <f>작성용!P1534</f>
        <v>0</v>
      </c>
      <c r="Z1537" s="253">
        <f>작성용!Q1534</f>
        <v>0</v>
      </c>
      <c r="AA1537" s="252" t="str">
        <f>작성용!AJ1534</f>
        <v>-</v>
      </c>
      <c r="AB1537" s="252">
        <f>작성용!AB1534</f>
        <v>0</v>
      </c>
    </row>
    <row r="1538" spans="1:28" s="12" customFormat="1" ht="16.5" customHeight="1" x14ac:dyDescent="0.3">
      <c r="A1538" s="54">
        <f>작성용!AL1535</f>
        <v>1534</v>
      </c>
      <c r="B1538" s="264" t="str">
        <f>작성용!AI1535</f>
        <v>-</v>
      </c>
      <c r="C1538" s="252" t="str">
        <f>작성용!AK1535</f>
        <v>기초자산</v>
      </c>
      <c r="D1538" s="265" t="str">
        <f>작성용!T1535</f>
        <v>사립학교교직원연금공단펀드(기초자산)</v>
      </c>
      <c r="E1538" s="253" t="str">
        <f>작성용!B1535</f>
        <v>에이티넘성장투자조합2023</v>
      </c>
      <c r="F1538" s="253" t="str">
        <f>작성용!C1535</f>
        <v>재평가</v>
      </c>
      <c r="G1538" s="253" t="str">
        <f>작성용!D1535</f>
        <v>오픈엣지테크놀로지</v>
      </c>
      <c r="H1538" s="266">
        <f>작성용!E1535</f>
        <v>1311110501435</v>
      </c>
      <c r="I1538" s="253" t="str">
        <f>작성용!F1535</f>
        <v>A05</v>
      </c>
      <c r="J1538" s="253">
        <f>작성용!G1535</f>
        <v>0</v>
      </c>
      <c r="K1538" s="253" t="str">
        <f>작성용!H1535</f>
        <v>-</v>
      </c>
      <c r="L1538" s="253" t="str">
        <f>작성용!N1535</f>
        <v>분기</v>
      </c>
      <c r="M1538" s="265" t="str">
        <f>작성용!U1535</f>
        <v>2024.09.30</v>
      </c>
      <c r="N1538" s="265">
        <f>작성용!V1535</f>
        <v>45643</v>
      </c>
      <c r="O1538" s="265" t="str">
        <f>작성용!W1535</f>
        <v>보고서제공X</v>
      </c>
      <c r="P1538" s="265" t="str">
        <f>작성용!X1535</f>
        <v>-</v>
      </c>
      <c r="Q1538" s="253" t="str">
        <f>작성용!AD1535</f>
        <v>상장</v>
      </c>
      <c r="R1538" s="267">
        <f>작성용!AE1535</f>
        <v>0</v>
      </c>
      <c r="S1538" s="253" t="str">
        <f>작성용!AF1535</f>
        <v>상장</v>
      </c>
      <c r="T1538" s="268" t="str">
        <f>작성용!AG1535</f>
        <v>-</v>
      </c>
      <c r="U1538" s="268" t="str">
        <f>작성용!AH1535</f>
        <v>-</v>
      </c>
      <c r="V1538" s="252">
        <f>작성용!AA1535</f>
        <v>202411</v>
      </c>
      <c r="W1538" s="253" t="str">
        <f>작성용!AC1535</f>
        <v>[6]기타기관펀드(기초자산)</v>
      </c>
      <c r="X1538" s="253">
        <f>작성용!O1535</f>
        <v>0</v>
      </c>
      <c r="Y1538" s="253">
        <f>작성용!P1535</f>
        <v>0</v>
      </c>
      <c r="Z1538" s="253">
        <f>작성용!Q1535</f>
        <v>0</v>
      </c>
      <c r="AA1538" s="252" t="str">
        <f>작성용!AJ1535</f>
        <v>-</v>
      </c>
      <c r="AB1538" s="252">
        <f>작성용!AB1535</f>
        <v>0</v>
      </c>
    </row>
    <row r="1539" spans="1:28" s="12" customFormat="1" ht="16.5" customHeight="1" x14ac:dyDescent="0.3">
      <c r="A1539" s="54">
        <f>작성용!AL1536</f>
        <v>1535</v>
      </c>
      <c r="B1539" s="264" t="str">
        <f>작성용!AI1536</f>
        <v>-</v>
      </c>
      <c r="C1539" s="252" t="str">
        <f>작성용!AK1536</f>
        <v>기초자산</v>
      </c>
      <c r="D1539" s="265" t="str">
        <f>작성용!T1536</f>
        <v>사립학교교직원연금공단펀드(기초자산)</v>
      </c>
      <c r="E1539" s="253" t="str">
        <f>작성용!B1536</f>
        <v>에이티넘성장투자조합2023</v>
      </c>
      <c r="F1539" s="253" t="str">
        <f>작성용!C1536</f>
        <v>재평가</v>
      </c>
      <c r="G1539" s="253" t="str">
        <f>작성용!D1536</f>
        <v>아우름플래닛</v>
      </c>
      <c r="H1539" s="266">
        <f>작성용!E1536</f>
        <v>1101114970649</v>
      </c>
      <c r="I1539" s="253" t="str">
        <f>작성용!F1536</f>
        <v>A05</v>
      </c>
      <c r="J1539" s="253">
        <f>작성용!G1536</f>
        <v>0</v>
      </c>
      <c r="K1539" s="253" t="str">
        <f>작성용!H1536</f>
        <v>-</v>
      </c>
      <c r="L1539" s="253" t="str">
        <f>작성용!N1536</f>
        <v>분기</v>
      </c>
      <c r="M1539" s="265" t="str">
        <f>작성용!U1536</f>
        <v>2024.09.30</v>
      </c>
      <c r="N1539" s="265">
        <f>작성용!V1536</f>
        <v>45643</v>
      </c>
      <c r="O1539" s="265" t="str">
        <f>작성용!W1536</f>
        <v>보고서제공X</v>
      </c>
      <c r="P1539" s="265" t="str">
        <f>작성용!X1536</f>
        <v>-</v>
      </c>
      <c r="Q1539" s="253" t="str">
        <f>작성용!AD1536</f>
        <v>오영석</v>
      </c>
      <c r="R1539" s="267">
        <f>작성용!AE1536</f>
        <v>0</v>
      </c>
      <c r="S1539" s="253" t="str">
        <f>작성용!AF1536</f>
        <v>오영석</v>
      </c>
      <c r="T1539" s="268" t="str">
        <f>작성용!AG1536</f>
        <v>-</v>
      </c>
      <c r="U1539" s="268" t="str">
        <f>작성용!AH1536</f>
        <v>-</v>
      </c>
      <c r="V1539" s="252">
        <f>작성용!AA1536</f>
        <v>202411</v>
      </c>
      <c r="W1539" s="253" t="str">
        <f>작성용!AC1536</f>
        <v>[6]기타기관펀드(기초자산)</v>
      </c>
      <c r="X1539" s="253">
        <f>작성용!O1536</f>
        <v>0</v>
      </c>
      <c r="Y1539" s="253">
        <f>작성용!P1536</f>
        <v>0</v>
      </c>
      <c r="Z1539" s="253">
        <f>작성용!Q1536</f>
        <v>0</v>
      </c>
      <c r="AA1539" s="252" t="str">
        <f>작성용!AJ1536</f>
        <v>-</v>
      </c>
      <c r="AB1539" s="252">
        <f>작성용!AB1536</f>
        <v>0</v>
      </c>
    </row>
    <row r="1540" spans="1:28" s="12" customFormat="1" ht="16.5" customHeight="1" x14ac:dyDescent="0.3">
      <c r="A1540" s="54">
        <f>작성용!AL1537</f>
        <v>1536</v>
      </c>
      <c r="B1540" s="264" t="str">
        <f>작성용!AI1537</f>
        <v>-</v>
      </c>
      <c r="C1540" s="252" t="str">
        <f>작성용!AK1537</f>
        <v>기초자산</v>
      </c>
      <c r="D1540" s="265" t="str">
        <f>작성용!T1537</f>
        <v>사립학교교직원연금공단펀드(기초자산)</v>
      </c>
      <c r="E1540" s="253" t="str">
        <f>작성용!B1537</f>
        <v>에이티넘성장투자조합2023</v>
      </c>
      <c r="F1540" s="253" t="str">
        <f>작성용!C1537</f>
        <v>재평가</v>
      </c>
      <c r="G1540" s="253" t="str">
        <f>작성용!D1537</f>
        <v>메딕콘</v>
      </c>
      <c r="H1540" s="266">
        <f>작성용!E1537</f>
        <v>1101113521609</v>
      </c>
      <c r="I1540" s="253" t="str">
        <f>작성용!F1537</f>
        <v>A07</v>
      </c>
      <c r="J1540" s="253">
        <f>작성용!G1537</f>
        <v>0</v>
      </c>
      <c r="K1540" s="253" t="str">
        <f>작성용!H1537</f>
        <v>-</v>
      </c>
      <c r="L1540" s="253" t="str">
        <f>작성용!N1537</f>
        <v>분기</v>
      </c>
      <c r="M1540" s="265" t="str">
        <f>작성용!U1537</f>
        <v>2024.09.30</v>
      </c>
      <c r="N1540" s="265">
        <f>작성용!V1537</f>
        <v>45643</v>
      </c>
      <c r="O1540" s="265" t="str">
        <f>작성용!W1537</f>
        <v>보고서제공X</v>
      </c>
      <c r="P1540" s="265" t="str">
        <f>작성용!X1537</f>
        <v>-</v>
      </c>
      <c r="Q1540" s="253" t="str">
        <f>작성용!AD1537</f>
        <v>서경덕</v>
      </c>
      <c r="R1540" s="267">
        <f>작성용!AE1537</f>
        <v>0</v>
      </c>
      <c r="S1540" s="253" t="str">
        <f>작성용!AF1537</f>
        <v>서경덕</v>
      </c>
      <c r="T1540" s="268" t="str">
        <f>작성용!AG1537</f>
        <v>-</v>
      </c>
      <c r="U1540" s="268" t="str">
        <f>작성용!AH1537</f>
        <v>-</v>
      </c>
      <c r="V1540" s="252">
        <f>작성용!AA1537</f>
        <v>202411</v>
      </c>
      <c r="W1540" s="253" t="str">
        <f>작성용!AC1537</f>
        <v>[6]기타기관펀드(기초자산)</v>
      </c>
      <c r="X1540" s="253">
        <f>작성용!O1537</f>
        <v>0</v>
      </c>
      <c r="Y1540" s="253">
        <f>작성용!P1537</f>
        <v>0</v>
      </c>
      <c r="Z1540" s="253">
        <f>작성용!Q1537</f>
        <v>0</v>
      </c>
      <c r="AA1540" s="252" t="str">
        <f>작성용!AJ1537</f>
        <v>-</v>
      </c>
      <c r="AB1540" s="252">
        <f>작성용!AB1537</f>
        <v>0</v>
      </c>
    </row>
    <row r="1541" spans="1:28" s="12" customFormat="1" ht="16.5" customHeight="1" x14ac:dyDescent="0.3">
      <c r="A1541" s="54">
        <f>작성용!AL1538</f>
        <v>1537</v>
      </c>
      <c r="B1541" s="264" t="str">
        <f>작성용!AI1538</f>
        <v>-</v>
      </c>
      <c r="C1541" s="252" t="str">
        <f>작성용!AK1538</f>
        <v>기초자산</v>
      </c>
      <c r="D1541" s="265" t="str">
        <f>작성용!T1538</f>
        <v>사립학교교직원연금공단펀드(기초자산)</v>
      </c>
      <c r="E1541" s="253" t="str">
        <f>작성용!B1538</f>
        <v>에이티넘성장투자조합2023</v>
      </c>
      <c r="F1541" s="253" t="str">
        <f>작성용!C1538</f>
        <v>재평가</v>
      </c>
      <c r="G1541" s="253" t="str">
        <f>작성용!D1538</f>
        <v>TimeTree, Inc.</v>
      </c>
      <c r="H1541" s="266" t="str">
        <f>작성용!E1538</f>
        <v>KBP2021110044</v>
      </c>
      <c r="I1541" s="253" t="str">
        <f>작성용!F1538</f>
        <v>A07</v>
      </c>
      <c r="J1541" s="253">
        <f>작성용!G1538</f>
        <v>0</v>
      </c>
      <c r="K1541" s="253" t="str">
        <f>작성용!H1538</f>
        <v>-</v>
      </c>
      <c r="L1541" s="253" t="str">
        <f>작성용!N1538</f>
        <v>분기</v>
      </c>
      <c r="M1541" s="265" t="str">
        <f>작성용!U1538</f>
        <v>2024.09.30</v>
      </c>
      <c r="N1541" s="265">
        <f>작성용!V1538</f>
        <v>45643</v>
      </c>
      <c r="O1541" s="265" t="str">
        <f>작성용!W1538</f>
        <v>보고서제공X</v>
      </c>
      <c r="P1541" s="265" t="str">
        <f>작성용!X1538</f>
        <v>-</v>
      </c>
      <c r="Q1541" s="253" t="str">
        <f>작성용!AD1538</f>
        <v>신원준</v>
      </c>
      <c r="R1541" s="267">
        <f>작성용!AE1538</f>
        <v>0</v>
      </c>
      <c r="S1541" s="253" t="str">
        <f>작성용!AF1538</f>
        <v>신원준</v>
      </c>
      <c r="T1541" s="268" t="str">
        <f>작성용!AG1538</f>
        <v>-</v>
      </c>
      <c r="U1541" s="268" t="str">
        <f>작성용!AH1538</f>
        <v>-</v>
      </c>
      <c r="V1541" s="252">
        <f>작성용!AA1538</f>
        <v>202411</v>
      </c>
      <c r="W1541" s="253" t="str">
        <f>작성용!AC1538</f>
        <v>[6]기타기관펀드(기초자산)</v>
      </c>
      <c r="X1541" s="253">
        <f>작성용!O1538</f>
        <v>0</v>
      </c>
      <c r="Y1541" s="253">
        <f>작성용!P1538</f>
        <v>0</v>
      </c>
      <c r="Z1541" s="253">
        <f>작성용!Q1538</f>
        <v>0</v>
      </c>
      <c r="AA1541" s="252" t="str">
        <f>작성용!AJ1538</f>
        <v>-</v>
      </c>
      <c r="AB1541" s="252">
        <f>작성용!AB1538</f>
        <v>0</v>
      </c>
    </row>
    <row r="1542" spans="1:28" s="12" customFormat="1" ht="16.5" customHeight="1" x14ac:dyDescent="0.3">
      <c r="A1542" s="54">
        <f>작성용!AL1539</f>
        <v>1538</v>
      </c>
      <c r="B1542" s="264" t="str">
        <f>작성용!AI1539</f>
        <v>-</v>
      </c>
      <c r="C1542" s="252" t="str">
        <f>작성용!AK1539</f>
        <v>기초자산</v>
      </c>
      <c r="D1542" s="265" t="str">
        <f>작성용!T1539</f>
        <v>사립학교교직원연금공단펀드(기초자산)</v>
      </c>
      <c r="E1542" s="253" t="str">
        <f>작성용!B1539</f>
        <v>LB혁신성장펀드2</v>
      </c>
      <c r="F1542" s="253" t="str">
        <f>작성용!C1539</f>
        <v>재평가</v>
      </c>
      <c r="G1542" s="253" t="str">
        <f>작성용!D1539</f>
        <v xml:space="preserve">긴트 </v>
      </c>
      <c r="H1542" s="266">
        <f>작성용!E1539</f>
        <v>1341110422646</v>
      </c>
      <c r="I1542" s="253" t="str">
        <f>작성용!F1539</f>
        <v xml:space="preserve">A07 </v>
      </c>
      <c r="J1542" s="253">
        <f>작성용!G1539</f>
        <v>0</v>
      </c>
      <c r="K1542" s="253" t="str">
        <f>작성용!H1539</f>
        <v>-</v>
      </c>
      <c r="L1542" s="253" t="str">
        <f>작성용!N1539</f>
        <v>분기</v>
      </c>
      <c r="M1542" s="265" t="str">
        <f>작성용!U1539</f>
        <v>2024.09.30</v>
      </c>
      <c r="N1542" s="265">
        <f>작성용!V1539</f>
        <v>45643</v>
      </c>
      <c r="O1542" s="265" t="str">
        <f>작성용!W1539</f>
        <v>보고서제공X</v>
      </c>
      <c r="P1542" s="265" t="str">
        <f>작성용!X1539</f>
        <v>-</v>
      </c>
      <c r="Q1542" s="253" t="str">
        <f>작성용!AD1539</f>
        <v>정재형</v>
      </c>
      <c r="R1542" s="267">
        <f>작성용!AE1539</f>
        <v>0</v>
      </c>
      <c r="S1542" s="253" t="str">
        <f>작성용!AF1539</f>
        <v>정재형</v>
      </c>
      <c r="T1542" s="268" t="str">
        <f>작성용!AG1539</f>
        <v>-</v>
      </c>
      <c r="U1542" s="268" t="str">
        <f>작성용!AH1539</f>
        <v>-</v>
      </c>
      <c r="V1542" s="252">
        <f>작성용!AA1539</f>
        <v>202411</v>
      </c>
      <c r="W1542" s="253" t="str">
        <f>작성용!AC1539</f>
        <v>[6]기타기관펀드(기초자산)</v>
      </c>
      <c r="X1542" s="253">
        <f>작성용!O1539</f>
        <v>0</v>
      </c>
      <c r="Y1542" s="253">
        <f>작성용!P1539</f>
        <v>0</v>
      </c>
      <c r="Z1542" s="253">
        <f>작성용!Q1539</f>
        <v>0</v>
      </c>
      <c r="AA1542" s="252" t="str">
        <f>작성용!AJ1539</f>
        <v>-</v>
      </c>
      <c r="AB1542" s="252">
        <f>작성용!AB1539</f>
        <v>0</v>
      </c>
    </row>
    <row r="1543" spans="1:28" s="12" customFormat="1" ht="16.5" customHeight="1" x14ac:dyDescent="0.3">
      <c r="A1543" s="54">
        <f>작성용!AL1540</f>
        <v>1539</v>
      </c>
      <c r="B1543" s="264" t="str">
        <f>작성용!AI1540</f>
        <v>-</v>
      </c>
      <c r="C1543" s="252" t="str">
        <f>작성용!AK1540</f>
        <v>기초자산</v>
      </c>
      <c r="D1543" s="265" t="str">
        <f>작성용!T1540</f>
        <v>사립학교교직원연금공단펀드(기초자산)</v>
      </c>
      <c r="E1543" s="253" t="str">
        <f>작성용!B1540</f>
        <v>LB혁신성장펀드2</v>
      </c>
      <c r="F1543" s="253" t="str">
        <f>작성용!C1540</f>
        <v>재평가</v>
      </c>
      <c r="G1543" s="253" t="str">
        <f>작성용!D1540</f>
        <v xml:space="preserve">긴트 </v>
      </c>
      <c r="H1543" s="266">
        <f>작성용!E1540</f>
        <v>1341110422646</v>
      </c>
      <c r="I1543" s="253" t="str">
        <f>작성용!F1540</f>
        <v xml:space="preserve">A01 </v>
      </c>
      <c r="J1543" s="253">
        <f>작성용!G1540</f>
        <v>0</v>
      </c>
      <c r="K1543" s="253" t="str">
        <f>작성용!H1540</f>
        <v>-</v>
      </c>
      <c r="L1543" s="253" t="str">
        <f>작성용!N1540</f>
        <v>분기</v>
      </c>
      <c r="M1543" s="265" t="str">
        <f>작성용!U1540</f>
        <v>2024.09.30</v>
      </c>
      <c r="N1543" s="265">
        <f>작성용!V1540</f>
        <v>45643</v>
      </c>
      <c r="O1543" s="265" t="str">
        <f>작성용!W1540</f>
        <v>보고서제공X</v>
      </c>
      <c r="P1543" s="265" t="str">
        <f>작성용!X1540</f>
        <v>-</v>
      </c>
      <c r="Q1543" s="253" t="str">
        <f>작성용!AD1540</f>
        <v>정재형</v>
      </c>
      <c r="R1543" s="267">
        <f>작성용!AE1540</f>
        <v>0</v>
      </c>
      <c r="S1543" s="253" t="str">
        <f>작성용!AF1540</f>
        <v>정재형</v>
      </c>
      <c r="T1543" s="268" t="str">
        <f>작성용!AG1540</f>
        <v>-</v>
      </c>
      <c r="U1543" s="268" t="str">
        <f>작성용!AH1540</f>
        <v>-</v>
      </c>
      <c r="V1543" s="252">
        <f>작성용!AA1540</f>
        <v>202411</v>
      </c>
      <c r="W1543" s="253" t="str">
        <f>작성용!AC1540</f>
        <v>[6]기타기관펀드(기초자산)</v>
      </c>
      <c r="X1543" s="253">
        <f>작성용!O1540</f>
        <v>0</v>
      </c>
      <c r="Y1543" s="253">
        <f>작성용!P1540</f>
        <v>0</v>
      </c>
      <c r="Z1543" s="253">
        <f>작성용!Q1540</f>
        <v>0</v>
      </c>
      <c r="AA1543" s="252" t="str">
        <f>작성용!AJ1540</f>
        <v>-</v>
      </c>
      <c r="AB1543" s="252">
        <f>작성용!AB1540</f>
        <v>0</v>
      </c>
    </row>
    <row r="1544" spans="1:28" s="12" customFormat="1" ht="16.5" customHeight="1" x14ac:dyDescent="0.3">
      <c r="A1544" s="54">
        <f>작성용!AL1541</f>
        <v>1540</v>
      </c>
      <c r="B1544" s="264" t="str">
        <f>작성용!AI1541</f>
        <v>-</v>
      </c>
      <c r="C1544" s="252" t="str">
        <f>작성용!AK1541</f>
        <v>기초자산</v>
      </c>
      <c r="D1544" s="265" t="str">
        <f>작성용!T1541</f>
        <v>사립학교교직원연금공단펀드(기초자산)</v>
      </c>
      <c r="E1544" s="253" t="str">
        <f>작성용!B1541</f>
        <v>LB혁신성장펀드2</v>
      </c>
      <c r="F1544" s="253" t="str">
        <f>작성용!C1541</f>
        <v>재평가</v>
      </c>
      <c r="G1544" s="253" t="str">
        <f>작성용!D1541</f>
        <v>이큐브랩</v>
      </c>
      <c r="H1544" s="266">
        <f>작성용!E1541</f>
        <v>1101114638429</v>
      </c>
      <c r="I1544" s="253" t="str">
        <f>작성용!F1541</f>
        <v>A07</v>
      </c>
      <c r="J1544" s="253">
        <f>작성용!G1541</f>
        <v>2</v>
      </c>
      <c r="K1544" s="253" t="str">
        <f>작성용!H1541</f>
        <v>-</v>
      </c>
      <c r="L1544" s="253" t="str">
        <f>작성용!N1541</f>
        <v>분기</v>
      </c>
      <c r="M1544" s="265" t="str">
        <f>작성용!U1541</f>
        <v>2024.09.30</v>
      </c>
      <c r="N1544" s="265">
        <f>작성용!V1541</f>
        <v>45643</v>
      </c>
      <c r="O1544" s="265" t="str">
        <f>작성용!W1541</f>
        <v>보고서제공X</v>
      </c>
      <c r="P1544" s="265" t="str">
        <f>작성용!X1541</f>
        <v>-</v>
      </c>
      <c r="Q1544" s="253" t="str">
        <f>작성용!AD1541</f>
        <v>이문수</v>
      </c>
      <c r="R1544" s="267">
        <f>작성용!AE1541</f>
        <v>0</v>
      </c>
      <c r="S1544" s="253" t="str">
        <f>작성용!AF1541</f>
        <v>이문수</v>
      </c>
      <c r="T1544" s="268" t="str">
        <f>작성용!AG1541</f>
        <v>-</v>
      </c>
      <c r="U1544" s="268" t="str">
        <f>작성용!AH1541</f>
        <v>-</v>
      </c>
      <c r="V1544" s="252">
        <f>작성용!AA1541</f>
        <v>202411</v>
      </c>
      <c r="W1544" s="253" t="str">
        <f>작성용!AC1541</f>
        <v>[6]기타기관펀드(기초자산)</v>
      </c>
      <c r="X1544" s="253">
        <f>작성용!O1541</f>
        <v>0</v>
      </c>
      <c r="Y1544" s="253">
        <f>작성용!P1541</f>
        <v>0</v>
      </c>
      <c r="Z1544" s="253">
        <f>작성용!Q1541</f>
        <v>0</v>
      </c>
      <c r="AA1544" s="252" t="str">
        <f>작성용!AJ1541</f>
        <v>-</v>
      </c>
      <c r="AB1544" s="252">
        <f>작성용!AB1541</f>
        <v>0</v>
      </c>
    </row>
    <row r="1545" spans="1:28" s="12" customFormat="1" ht="16.5" customHeight="1" x14ac:dyDescent="0.3">
      <c r="A1545" s="54">
        <f>작성용!AL1542</f>
        <v>1541</v>
      </c>
      <c r="B1545" s="264" t="str">
        <f>작성용!AI1542</f>
        <v>-</v>
      </c>
      <c r="C1545" s="252" t="str">
        <f>작성용!AK1542</f>
        <v>기초자산</v>
      </c>
      <c r="D1545" s="265" t="str">
        <f>작성용!T1542</f>
        <v>사립학교교직원연금공단펀드(기초자산)</v>
      </c>
      <c r="E1545" s="253" t="str">
        <f>작성용!B1542</f>
        <v>LB혁신성장펀드2</v>
      </c>
      <c r="F1545" s="253" t="str">
        <f>작성용!C1542</f>
        <v>재평가</v>
      </c>
      <c r="G1545" s="253" t="str">
        <f>작성용!D1542</f>
        <v>이큐브랩</v>
      </c>
      <c r="H1545" s="266">
        <f>작성용!E1542</f>
        <v>1101114638429</v>
      </c>
      <c r="I1545" s="253" t="str">
        <f>작성용!F1542</f>
        <v>D02</v>
      </c>
      <c r="J1545" s="253">
        <f>작성용!G1542</f>
        <v>0</v>
      </c>
      <c r="K1545" s="253" t="str">
        <f>작성용!H1542</f>
        <v>-</v>
      </c>
      <c r="L1545" s="253" t="str">
        <f>작성용!N1542</f>
        <v>분기</v>
      </c>
      <c r="M1545" s="265" t="str">
        <f>작성용!U1542</f>
        <v>2024.09.30</v>
      </c>
      <c r="N1545" s="265">
        <f>작성용!V1542</f>
        <v>45643</v>
      </c>
      <c r="O1545" s="265" t="str">
        <f>작성용!W1542</f>
        <v>보고서제공X</v>
      </c>
      <c r="P1545" s="265" t="str">
        <f>작성용!X1542</f>
        <v>-</v>
      </c>
      <c r="Q1545" s="253" t="str">
        <f>작성용!AD1542</f>
        <v>이문수</v>
      </c>
      <c r="R1545" s="267">
        <f>작성용!AE1542</f>
        <v>0</v>
      </c>
      <c r="S1545" s="253" t="str">
        <f>작성용!AF1542</f>
        <v>이문수</v>
      </c>
      <c r="T1545" s="268" t="str">
        <f>작성용!AG1542</f>
        <v>-</v>
      </c>
      <c r="U1545" s="268" t="str">
        <f>작성용!AH1542</f>
        <v>-</v>
      </c>
      <c r="V1545" s="252">
        <f>작성용!AA1542</f>
        <v>202411</v>
      </c>
      <c r="W1545" s="253" t="str">
        <f>작성용!AC1542</f>
        <v>[6]기타기관펀드(기초자산)</v>
      </c>
      <c r="X1545" s="253">
        <f>작성용!O1542</f>
        <v>0</v>
      </c>
      <c r="Y1545" s="253">
        <f>작성용!P1542</f>
        <v>0</v>
      </c>
      <c r="Z1545" s="253">
        <f>작성용!Q1542</f>
        <v>0</v>
      </c>
      <c r="AA1545" s="252" t="str">
        <f>작성용!AJ1542</f>
        <v>-</v>
      </c>
      <c r="AB1545" s="252">
        <f>작성용!AB1542</f>
        <v>0</v>
      </c>
    </row>
    <row r="1546" spans="1:28" s="12" customFormat="1" ht="16.5" customHeight="1" x14ac:dyDescent="0.3">
      <c r="A1546" s="54">
        <f>작성용!AL1543</f>
        <v>1542</v>
      </c>
      <c r="B1546" s="264" t="str">
        <f>작성용!AI1543</f>
        <v>-</v>
      </c>
      <c r="C1546" s="252" t="str">
        <f>작성용!AK1543</f>
        <v>기초자산</v>
      </c>
      <c r="D1546" s="265" t="str">
        <f>작성용!T1543</f>
        <v>사립학교교직원연금공단펀드(기초자산)</v>
      </c>
      <c r="E1546" s="253" t="str">
        <f>작성용!B1543</f>
        <v>LB혁신성장펀드2</v>
      </c>
      <c r="F1546" s="253" t="str">
        <f>작성용!C1543</f>
        <v>재평가</v>
      </c>
      <c r="G1546" s="253" t="str">
        <f>작성용!D1543</f>
        <v>비욘드허니컴</v>
      </c>
      <c r="H1546" s="266">
        <f>작성용!E1543</f>
        <v>1101117561479</v>
      </c>
      <c r="I1546" s="253" t="str">
        <f>작성용!F1543</f>
        <v>A07</v>
      </c>
      <c r="J1546" s="253">
        <f>작성용!G1543</f>
        <v>0</v>
      </c>
      <c r="K1546" s="253" t="str">
        <f>작성용!H1543</f>
        <v>-</v>
      </c>
      <c r="L1546" s="253" t="str">
        <f>작성용!N1543</f>
        <v>분기</v>
      </c>
      <c r="M1546" s="265" t="str">
        <f>작성용!U1543</f>
        <v>2024.09.30</v>
      </c>
      <c r="N1546" s="265">
        <f>작성용!V1543</f>
        <v>45643</v>
      </c>
      <c r="O1546" s="265" t="str">
        <f>작성용!W1543</f>
        <v>보고서제공X</v>
      </c>
      <c r="P1546" s="265" t="str">
        <f>작성용!X1543</f>
        <v>-</v>
      </c>
      <c r="Q1546" s="253" t="str">
        <f>작성용!AD1543</f>
        <v>백형진</v>
      </c>
      <c r="R1546" s="267">
        <f>작성용!AE1543</f>
        <v>0</v>
      </c>
      <c r="S1546" s="253" t="str">
        <f>작성용!AF1543</f>
        <v>백형진</v>
      </c>
      <c r="T1546" s="268" t="str">
        <f>작성용!AG1543</f>
        <v>-</v>
      </c>
      <c r="U1546" s="268" t="str">
        <f>작성용!AH1543</f>
        <v>-</v>
      </c>
      <c r="V1546" s="252">
        <f>작성용!AA1543</f>
        <v>202411</v>
      </c>
      <c r="W1546" s="253" t="str">
        <f>작성용!AC1543</f>
        <v>[6]기타기관펀드(기초자산)</v>
      </c>
      <c r="X1546" s="253">
        <f>작성용!O1543</f>
        <v>0</v>
      </c>
      <c r="Y1546" s="253">
        <f>작성용!P1543</f>
        <v>0</v>
      </c>
      <c r="Z1546" s="253">
        <f>작성용!Q1543</f>
        <v>0</v>
      </c>
      <c r="AA1546" s="252" t="str">
        <f>작성용!AJ1543</f>
        <v>-</v>
      </c>
      <c r="AB1546" s="252">
        <f>작성용!AB1543</f>
        <v>0</v>
      </c>
    </row>
    <row r="1547" spans="1:28" s="12" customFormat="1" ht="16.5" customHeight="1" x14ac:dyDescent="0.3">
      <c r="A1547" s="54">
        <f>작성용!AL1544</f>
        <v>1543</v>
      </c>
      <c r="B1547" s="264" t="str">
        <f>작성용!AI1544</f>
        <v>-</v>
      </c>
      <c r="C1547" s="252" t="str">
        <f>작성용!AK1544</f>
        <v>기초자산</v>
      </c>
      <c r="D1547" s="265" t="str">
        <f>작성용!T1544</f>
        <v>사립학교교직원연금공단펀드(기초자산)</v>
      </c>
      <c r="E1547" s="253" t="str">
        <f>작성용!B1544</f>
        <v>LB혁신성장펀드2</v>
      </c>
      <c r="F1547" s="253" t="str">
        <f>작성용!C1544</f>
        <v>재평가</v>
      </c>
      <c r="G1547" s="253" t="str">
        <f>작성용!D1544</f>
        <v>에이엘에스</v>
      </c>
      <c r="H1547" s="266">
        <f>작성용!E1544</f>
        <v>1314110213117</v>
      </c>
      <c r="I1547" s="253" t="str">
        <f>작성용!F1544</f>
        <v>A07</v>
      </c>
      <c r="J1547" s="253">
        <f>작성용!G1544</f>
        <v>0</v>
      </c>
      <c r="K1547" s="253" t="str">
        <f>작성용!H1544</f>
        <v>-</v>
      </c>
      <c r="L1547" s="253" t="str">
        <f>작성용!N1544</f>
        <v>분기</v>
      </c>
      <c r="M1547" s="265" t="str">
        <f>작성용!U1544</f>
        <v>2024.09.30</v>
      </c>
      <c r="N1547" s="265">
        <f>작성용!V1544</f>
        <v>45643</v>
      </c>
      <c r="O1547" s="265" t="str">
        <f>작성용!W1544</f>
        <v>보고서제공X</v>
      </c>
      <c r="P1547" s="265" t="str">
        <f>작성용!X1544</f>
        <v>-</v>
      </c>
      <c r="Q1547" s="253" t="str">
        <f>작성용!AD1544</f>
        <v>채동우</v>
      </c>
      <c r="R1547" s="267">
        <f>작성용!AE1544</f>
        <v>0</v>
      </c>
      <c r="S1547" s="253" t="str">
        <f>작성용!AF1544</f>
        <v>채동우</v>
      </c>
      <c r="T1547" s="268" t="str">
        <f>작성용!AG1544</f>
        <v>-</v>
      </c>
      <c r="U1547" s="268" t="str">
        <f>작성용!AH1544</f>
        <v>-</v>
      </c>
      <c r="V1547" s="252">
        <f>작성용!AA1544</f>
        <v>202411</v>
      </c>
      <c r="W1547" s="253" t="str">
        <f>작성용!AC1544</f>
        <v>[6]기타기관펀드(기초자산)</v>
      </c>
      <c r="X1547" s="253">
        <f>작성용!O1544</f>
        <v>0</v>
      </c>
      <c r="Y1547" s="253">
        <f>작성용!P1544</f>
        <v>0</v>
      </c>
      <c r="Z1547" s="253">
        <f>작성용!Q1544</f>
        <v>0</v>
      </c>
      <c r="AA1547" s="252" t="str">
        <f>작성용!AJ1544</f>
        <v>-</v>
      </c>
      <c r="AB1547" s="252">
        <f>작성용!AB1544</f>
        <v>0</v>
      </c>
    </row>
    <row r="1548" spans="1:28" s="12" customFormat="1" ht="16.5" customHeight="1" x14ac:dyDescent="0.3">
      <c r="A1548" s="54">
        <f>작성용!AL1545</f>
        <v>1544</v>
      </c>
      <c r="B1548" s="264" t="str">
        <f>작성용!AI1545</f>
        <v>-</v>
      </c>
      <c r="C1548" s="252" t="str">
        <f>작성용!AK1545</f>
        <v>기초자산</v>
      </c>
      <c r="D1548" s="265" t="str">
        <f>작성용!T1545</f>
        <v>사립학교교직원연금공단펀드(기초자산)</v>
      </c>
      <c r="E1548" s="253" t="str">
        <f>작성용!B1545</f>
        <v>LB혁신성장펀드2</v>
      </c>
      <c r="F1548" s="253" t="str">
        <f>작성용!C1545</f>
        <v>재평가</v>
      </c>
      <c r="G1548" s="253" t="str">
        <f>작성용!D1545</f>
        <v>에이엘에스</v>
      </c>
      <c r="H1548" s="266">
        <f>작성용!E1545</f>
        <v>1314110213117</v>
      </c>
      <c r="I1548" s="253" t="str">
        <f>작성용!F1545</f>
        <v>A01</v>
      </c>
      <c r="J1548" s="253">
        <f>작성용!G1545</f>
        <v>0</v>
      </c>
      <c r="K1548" s="253" t="str">
        <f>작성용!H1545</f>
        <v>-</v>
      </c>
      <c r="L1548" s="253" t="str">
        <f>작성용!N1545</f>
        <v>분기</v>
      </c>
      <c r="M1548" s="265" t="str">
        <f>작성용!U1545</f>
        <v>2024.09.30</v>
      </c>
      <c r="N1548" s="265">
        <f>작성용!V1545</f>
        <v>45643</v>
      </c>
      <c r="O1548" s="265" t="str">
        <f>작성용!W1545</f>
        <v>보고서제공X</v>
      </c>
      <c r="P1548" s="265" t="str">
        <f>작성용!X1545</f>
        <v>-</v>
      </c>
      <c r="Q1548" s="253" t="str">
        <f>작성용!AD1545</f>
        <v>채동우</v>
      </c>
      <c r="R1548" s="267">
        <f>작성용!AE1545</f>
        <v>0</v>
      </c>
      <c r="S1548" s="253" t="str">
        <f>작성용!AF1545</f>
        <v>채동우</v>
      </c>
      <c r="T1548" s="268" t="str">
        <f>작성용!AG1545</f>
        <v>-</v>
      </c>
      <c r="U1548" s="268" t="str">
        <f>작성용!AH1545</f>
        <v>-</v>
      </c>
      <c r="V1548" s="252">
        <f>작성용!AA1545</f>
        <v>202411</v>
      </c>
      <c r="W1548" s="253" t="str">
        <f>작성용!AC1545</f>
        <v>[6]기타기관펀드(기초자산)</v>
      </c>
      <c r="X1548" s="253">
        <f>작성용!O1545</f>
        <v>0</v>
      </c>
      <c r="Y1548" s="253">
        <f>작성용!P1545</f>
        <v>0</v>
      </c>
      <c r="Z1548" s="253">
        <f>작성용!Q1545</f>
        <v>0</v>
      </c>
      <c r="AA1548" s="252" t="str">
        <f>작성용!AJ1545</f>
        <v>-</v>
      </c>
      <c r="AB1548" s="252">
        <f>작성용!AB1545</f>
        <v>0</v>
      </c>
    </row>
    <row r="1549" spans="1:28" s="12" customFormat="1" ht="16.5" customHeight="1" x14ac:dyDescent="0.3">
      <c r="A1549" s="54">
        <f>작성용!AL1546</f>
        <v>1545</v>
      </c>
      <c r="B1549" s="264" t="str">
        <f>작성용!AI1546</f>
        <v>-</v>
      </c>
      <c r="C1549" s="252" t="str">
        <f>작성용!AK1546</f>
        <v>기초자산</v>
      </c>
      <c r="D1549" s="265" t="str">
        <f>작성용!T1546</f>
        <v>사립학교교직원연금공단펀드(기초자산)</v>
      </c>
      <c r="E1549" s="253" t="str">
        <f>작성용!B1546</f>
        <v>LB혁신성장펀드2</v>
      </c>
      <c r="F1549" s="253" t="str">
        <f>작성용!C1546</f>
        <v>재평가</v>
      </c>
      <c r="G1549" s="253" t="str">
        <f>작성용!D1546</f>
        <v>엔플로우</v>
      </c>
      <c r="H1549" s="266">
        <f>작성용!E1546</f>
        <v>1311110654672</v>
      </c>
      <c r="I1549" s="253" t="str">
        <f>작성용!F1546</f>
        <v>A07</v>
      </c>
      <c r="J1549" s="253">
        <f>작성용!G1546</f>
        <v>0</v>
      </c>
      <c r="K1549" s="253" t="str">
        <f>작성용!H1546</f>
        <v>-</v>
      </c>
      <c r="L1549" s="253" t="str">
        <f>작성용!N1546</f>
        <v>분기</v>
      </c>
      <c r="M1549" s="265" t="str">
        <f>작성용!U1546</f>
        <v>2024.09.30</v>
      </c>
      <c r="N1549" s="265">
        <f>작성용!V1546</f>
        <v>45643</v>
      </c>
      <c r="O1549" s="265" t="str">
        <f>작성용!W1546</f>
        <v>보고서제공X</v>
      </c>
      <c r="P1549" s="265" t="str">
        <f>작성용!X1546</f>
        <v>-</v>
      </c>
      <c r="Q1549" s="253" t="str">
        <f>작성용!AD1546</f>
        <v>윤광일</v>
      </c>
      <c r="R1549" s="267">
        <f>작성용!AE1546</f>
        <v>0</v>
      </c>
      <c r="S1549" s="253" t="str">
        <f>작성용!AF1546</f>
        <v>윤광일</v>
      </c>
      <c r="T1549" s="268" t="str">
        <f>작성용!AG1546</f>
        <v>-</v>
      </c>
      <c r="U1549" s="268" t="str">
        <f>작성용!AH1546</f>
        <v>-</v>
      </c>
      <c r="V1549" s="252">
        <f>작성용!AA1546</f>
        <v>202411</v>
      </c>
      <c r="W1549" s="253" t="str">
        <f>작성용!AC1546</f>
        <v>[6]기타기관펀드(기초자산)</v>
      </c>
      <c r="X1549" s="253">
        <f>작성용!O1546</f>
        <v>0</v>
      </c>
      <c r="Y1549" s="253">
        <f>작성용!P1546</f>
        <v>0</v>
      </c>
      <c r="Z1549" s="253">
        <f>작성용!Q1546</f>
        <v>0</v>
      </c>
      <c r="AA1549" s="252" t="str">
        <f>작성용!AJ1546</f>
        <v>-</v>
      </c>
      <c r="AB1549" s="252">
        <f>작성용!AB1546</f>
        <v>0</v>
      </c>
    </row>
    <row r="1550" spans="1:28" s="12" customFormat="1" ht="16.5" customHeight="1" x14ac:dyDescent="0.3">
      <c r="A1550" s="54">
        <f>작성용!AL1547</f>
        <v>1546</v>
      </c>
      <c r="B1550" s="264" t="str">
        <f>작성용!AI1547</f>
        <v>25년 3분기 평가예정</v>
      </c>
      <c r="C1550" s="252" t="str">
        <f>작성용!AK1547</f>
        <v>기초자산</v>
      </c>
      <c r="D1550" s="265" t="str">
        <f>작성용!T1547</f>
        <v>사립학교교직원연금공단펀드(기초자산)</v>
      </c>
      <c r="E1550" s="253" t="str">
        <f>작성용!B1547</f>
        <v>LB혁신성장펀드2</v>
      </c>
      <c r="F1550" s="253" t="str">
        <f>작성용!C1547</f>
        <v>재평가</v>
      </c>
      <c r="G1550" s="253" t="str">
        <f>작성용!D1547</f>
        <v>Klleon Inc.</v>
      </c>
      <c r="H1550" s="266" t="str">
        <f>작성용!E1547</f>
        <v>KBP2023120155</v>
      </c>
      <c r="I1550" s="253" t="str">
        <f>작성용!F1547</f>
        <v>A05</v>
      </c>
      <c r="J1550" s="253">
        <f>작성용!G1547</f>
        <v>0</v>
      </c>
      <c r="K1550" s="253" t="str">
        <f>작성용!H1547</f>
        <v>-</v>
      </c>
      <c r="L1550" s="253" t="str">
        <f>작성용!N1547</f>
        <v>분기</v>
      </c>
      <c r="M1550" s="265" t="str">
        <f>작성용!U1547</f>
        <v>2024.09.30</v>
      </c>
      <c r="N1550" s="265">
        <f>작성용!V1547</f>
        <v>45643</v>
      </c>
      <c r="O1550" s="265" t="str">
        <f>작성용!W1547</f>
        <v>보고서제공X</v>
      </c>
      <c r="P1550" s="265" t="str">
        <f>작성용!X1547</f>
        <v>-</v>
      </c>
      <c r="Q1550" s="253" t="str">
        <f>작성용!AD1547</f>
        <v>백형진</v>
      </c>
      <c r="R1550" s="267">
        <f>작성용!AE1547</f>
        <v>0</v>
      </c>
      <c r="S1550" s="253" t="str">
        <f>작성용!AF1547</f>
        <v>백형진</v>
      </c>
      <c r="T1550" s="268" t="str">
        <f>작성용!AG1547</f>
        <v>-</v>
      </c>
      <c r="U1550" s="268" t="str">
        <f>작성용!AH1547</f>
        <v>-</v>
      </c>
      <c r="V1550" s="252">
        <f>작성용!AA1547</f>
        <v>202411</v>
      </c>
      <c r="W1550" s="253" t="str">
        <f>작성용!AC1547</f>
        <v>[6]기타기관펀드(기초자산)</v>
      </c>
      <c r="X1550" s="253">
        <f>작성용!O1547</f>
        <v>0</v>
      </c>
      <c r="Y1550" s="253">
        <f>작성용!P1547</f>
        <v>0</v>
      </c>
      <c r="Z1550" s="253">
        <f>작성용!Q1547</f>
        <v>0</v>
      </c>
      <c r="AA1550" s="252" t="str">
        <f>작성용!AJ1547</f>
        <v>-</v>
      </c>
      <c r="AB1550" s="252">
        <f>작성용!AB1547</f>
        <v>0</v>
      </c>
    </row>
    <row r="1551" spans="1:28" s="12" customFormat="1" ht="16.5" customHeight="1" x14ac:dyDescent="0.3">
      <c r="A1551" s="54">
        <f>작성용!AL1548</f>
        <v>1547</v>
      </c>
      <c r="B1551" s="264" t="str">
        <f>작성용!AI1548</f>
        <v>-</v>
      </c>
      <c r="C1551" s="252" t="str">
        <f>작성용!AK1548</f>
        <v>기초자산</v>
      </c>
      <c r="D1551" s="265" t="str">
        <f>작성용!T1548</f>
        <v>사립학교교직원연금공단펀드(기초자산)</v>
      </c>
      <c r="E1551" s="253" t="str">
        <f>작성용!B1548</f>
        <v>LB혁신성장펀드2</v>
      </c>
      <c r="F1551" s="253" t="str">
        <f>작성용!C1548</f>
        <v>재평가</v>
      </c>
      <c r="G1551" s="253" t="str">
        <f>작성용!D1548</f>
        <v>클로버게임즈</v>
      </c>
      <c r="H1551" s="266">
        <f>작성용!E1548</f>
        <v>1101116598415</v>
      </c>
      <c r="I1551" s="253" t="str">
        <f>작성용!F1548</f>
        <v>A07</v>
      </c>
      <c r="J1551" s="253">
        <f>작성용!G1548</f>
        <v>0</v>
      </c>
      <c r="K1551" s="253" t="str">
        <f>작성용!H1548</f>
        <v>-</v>
      </c>
      <c r="L1551" s="253" t="str">
        <f>작성용!N1548</f>
        <v>분기</v>
      </c>
      <c r="M1551" s="265" t="str">
        <f>작성용!U1548</f>
        <v>2024.09.30</v>
      </c>
      <c r="N1551" s="265">
        <f>작성용!V1548</f>
        <v>45643</v>
      </c>
      <c r="O1551" s="265" t="str">
        <f>작성용!W1548</f>
        <v>보고서제공X</v>
      </c>
      <c r="P1551" s="265" t="str">
        <f>작성용!X1548</f>
        <v>-</v>
      </c>
      <c r="Q1551" s="253" t="str">
        <f>작성용!AD1548</f>
        <v>이현승</v>
      </c>
      <c r="R1551" s="267">
        <f>작성용!AE1548</f>
        <v>0</v>
      </c>
      <c r="S1551" s="253" t="str">
        <f>작성용!AF1548</f>
        <v>이현승</v>
      </c>
      <c r="T1551" s="268" t="str">
        <f>작성용!AG1548</f>
        <v>-</v>
      </c>
      <c r="U1551" s="268" t="str">
        <f>작성용!AH1548</f>
        <v>-</v>
      </c>
      <c r="V1551" s="252">
        <f>작성용!AA1548</f>
        <v>202411</v>
      </c>
      <c r="W1551" s="253" t="str">
        <f>작성용!AC1548</f>
        <v>[6]기타기관펀드(기초자산)</v>
      </c>
      <c r="X1551" s="253">
        <f>작성용!O1548</f>
        <v>0</v>
      </c>
      <c r="Y1551" s="253">
        <f>작성용!P1548</f>
        <v>0</v>
      </c>
      <c r="Z1551" s="253">
        <f>작성용!Q1548</f>
        <v>0</v>
      </c>
      <c r="AA1551" s="252" t="str">
        <f>작성용!AJ1548</f>
        <v>-</v>
      </c>
      <c r="AB1551" s="252">
        <f>작성용!AB1548</f>
        <v>0</v>
      </c>
    </row>
    <row r="1552" spans="1:28" s="12" customFormat="1" ht="16.5" customHeight="1" x14ac:dyDescent="0.3">
      <c r="A1552" s="54">
        <f>작성용!AL1549</f>
        <v>1548</v>
      </c>
      <c r="B1552" s="264" t="str">
        <f>작성용!AI1549</f>
        <v>-</v>
      </c>
      <c r="C1552" s="252" t="str">
        <f>작성용!AK1549</f>
        <v>기초자산</v>
      </c>
      <c r="D1552" s="265" t="str">
        <f>작성용!T1549</f>
        <v>사립학교교직원연금공단펀드(기초자산)</v>
      </c>
      <c r="E1552" s="253" t="str">
        <f>작성용!B1549</f>
        <v>LB혁신성장펀드2</v>
      </c>
      <c r="F1552" s="253" t="str">
        <f>작성용!C1549</f>
        <v>재평가</v>
      </c>
      <c r="G1552" s="253" t="str">
        <f>작성용!D1549</f>
        <v>마운드미디어</v>
      </c>
      <c r="H1552" s="266">
        <f>작성용!E1549</f>
        <v>1101115460334</v>
      </c>
      <c r="I1552" s="253" t="str">
        <f>작성용!F1549</f>
        <v>A01</v>
      </c>
      <c r="J1552" s="253">
        <f>작성용!G1549</f>
        <v>0</v>
      </c>
      <c r="K1552" s="253" t="str">
        <f>작성용!H1549</f>
        <v>-</v>
      </c>
      <c r="L1552" s="253" t="str">
        <f>작성용!N1549</f>
        <v>분기</v>
      </c>
      <c r="M1552" s="265" t="str">
        <f>작성용!U1549</f>
        <v>2024.09.30</v>
      </c>
      <c r="N1552" s="265">
        <f>작성용!V1549</f>
        <v>45643</v>
      </c>
      <c r="O1552" s="265" t="str">
        <f>작성용!W1549</f>
        <v>보고서제공X</v>
      </c>
      <c r="P1552" s="265" t="str">
        <f>작성용!X1549</f>
        <v>-</v>
      </c>
      <c r="Q1552" s="253" t="str">
        <f>작성용!AD1549</f>
        <v>윤광일</v>
      </c>
      <c r="R1552" s="267">
        <f>작성용!AE1549</f>
        <v>0</v>
      </c>
      <c r="S1552" s="253" t="str">
        <f>작성용!AF1549</f>
        <v>윤광일</v>
      </c>
      <c r="T1552" s="268" t="str">
        <f>작성용!AG1549</f>
        <v>-</v>
      </c>
      <c r="U1552" s="268" t="str">
        <f>작성용!AH1549</f>
        <v>-</v>
      </c>
      <c r="V1552" s="252">
        <f>작성용!AA1549</f>
        <v>202411</v>
      </c>
      <c r="W1552" s="253" t="str">
        <f>작성용!AC1549</f>
        <v>[6]기타기관펀드(기초자산)</v>
      </c>
      <c r="X1552" s="253">
        <f>작성용!O1549</f>
        <v>0</v>
      </c>
      <c r="Y1552" s="253">
        <f>작성용!P1549</f>
        <v>0</v>
      </c>
      <c r="Z1552" s="253">
        <f>작성용!Q1549</f>
        <v>0</v>
      </c>
      <c r="AA1552" s="252" t="str">
        <f>작성용!AJ1549</f>
        <v>-</v>
      </c>
      <c r="AB1552" s="252">
        <f>작성용!AB1549</f>
        <v>0</v>
      </c>
    </row>
    <row r="1553" spans="1:28" s="12" customFormat="1" ht="16.5" customHeight="1" x14ac:dyDescent="0.3">
      <c r="A1553" s="54">
        <f>작성용!AL1550</f>
        <v>1549</v>
      </c>
      <c r="B1553" s="264" t="str">
        <f>작성용!AI1550</f>
        <v>-</v>
      </c>
      <c r="C1553" s="252" t="str">
        <f>작성용!AK1550</f>
        <v>기초자산</v>
      </c>
      <c r="D1553" s="265" t="str">
        <f>작성용!T1550</f>
        <v>사립학교교직원연금공단펀드(기초자산)</v>
      </c>
      <c r="E1553" s="253" t="str">
        <f>작성용!B1550</f>
        <v>LB혁신성장펀드2</v>
      </c>
      <c r="F1553" s="253" t="str">
        <f>작성용!C1550</f>
        <v>재평가</v>
      </c>
      <c r="G1553" s="253" t="str">
        <f>작성용!D1550</f>
        <v>마운드미디어</v>
      </c>
      <c r="H1553" s="266">
        <f>작성용!E1550</f>
        <v>1101115460334</v>
      </c>
      <c r="I1553" s="253" t="str">
        <f>작성용!F1550</f>
        <v>A07</v>
      </c>
      <c r="J1553" s="253">
        <f>작성용!G1550</f>
        <v>0</v>
      </c>
      <c r="K1553" s="253" t="str">
        <f>작성용!H1550</f>
        <v>-</v>
      </c>
      <c r="L1553" s="253" t="str">
        <f>작성용!N1550</f>
        <v>분기</v>
      </c>
      <c r="M1553" s="265" t="str">
        <f>작성용!U1550</f>
        <v>2024.09.30</v>
      </c>
      <c r="N1553" s="265">
        <f>작성용!V1550</f>
        <v>45643</v>
      </c>
      <c r="O1553" s="265" t="str">
        <f>작성용!W1550</f>
        <v>보고서제공X</v>
      </c>
      <c r="P1553" s="265" t="str">
        <f>작성용!X1550</f>
        <v>-</v>
      </c>
      <c r="Q1553" s="253" t="str">
        <f>작성용!AD1550</f>
        <v>윤광일</v>
      </c>
      <c r="R1553" s="267">
        <f>작성용!AE1550</f>
        <v>0</v>
      </c>
      <c r="S1553" s="253" t="str">
        <f>작성용!AF1550</f>
        <v>윤광일</v>
      </c>
      <c r="T1553" s="268" t="str">
        <f>작성용!AG1550</f>
        <v>-</v>
      </c>
      <c r="U1553" s="268" t="str">
        <f>작성용!AH1550</f>
        <v>-</v>
      </c>
      <c r="V1553" s="252">
        <f>작성용!AA1550</f>
        <v>202411</v>
      </c>
      <c r="W1553" s="253" t="str">
        <f>작성용!AC1550</f>
        <v>[6]기타기관펀드(기초자산)</v>
      </c>
      <c r="X1553" s="253">
        <f>작성용!O1550</f>
        <v>0</v>
      </c>
      <c r="Y1553" s="253">
        <f>작성용!P1550</f>
        <v>0</v>
      </c>
      <c r="Z1553" s="253">
        <f>작성용!Q1550</f>
        <v>0</v>
      </c>
      <c r="AA1553" s="252" t="str">
        <f>작성용!AJ1550</f>
        <v>-</v>
      </c>
      <c r="AB1553" s="252">
        <f>작성용!AB1550</f>
        <v>0</v>
      </c>
    </row>
    <row r="1554" spans="1:28" s="12" customFormat="1" ht="16.5" customHeight="1" x14ac:dyDescent="0.3">
      <c r="A1554" s="54">
        <f>작성용!AL1551</f>
        <v>1550</v>
      </c>
      <c r="B1554" s="264" t="str">
        <f>작성용!AI1551</f>
        <v>-</v>
      </c>
      <c r="C1554" s="252" t="str">
        <f>작성용!AK1551</f>
        <v>기초자산</v>
      </c>
      <c r="D1554" s="265" t="str">
        <f>작성용!T1551</f>
        <v>사립학교교직원연금공단펀드(기초자산)</v>
      </c>
      <c r="E1554" s="253" t="str">
        <f>작성용!B1551</f>
        <v>LB혁신성장펀드2</v>
      </c>
      <c r="F1554" s="253" t="str">
        <f>작성용!C1551</f>
        <v>재평가</v>
      </c>
      <c r="G1554" s="253" t="str">
        <f>작성용!D1551</f>
        <v>어스얼라이언스</v>
      </c>
      <c r="H1554" s="266">
        <f>작성용!E1551</f>
        <v>1101114734152</v>
      </c>
      <c r="I1554" s="253" t="str">
        <f>작성용!F1551</f>
        <v>A01</v>
      </c>
      <c r="J1554" s="253">
        <f>작성용!G1551</f>
        <v>0</v>
      </c>
      <c r="K1554" s="253" t="str">
        <f>작성용!H1551</f>
        <v>-</v>
      </c>
      <c r="L1554" s="253" t="str">
        <f>작성용!N1551</f>
        <v>분기</v>
      </c>
      <c r="M1554" s="265" t="str">
        <f>작성용!U1551</f>
        <v>2024.09.30</v>
      </c>
      <c r="N1554" s="265">
        <f>작성용!V1551</f>
        <v>45643</v>
      </c>
      <c r="O1554" s="265" t="str">
        <f>작성용!W1551</f>
        <v>보고서제공X</v>
      </c>
      <c r="P1554" s="265" t="str">
        <f>작성용!X1551</f>
        <v>-</v>
      </c>
      <c r="Q1554" s="253" t="str">
        <f>작성용!AD1551</f>
        <v>윤광일</v>
      </c>
      <c r="R1554" s="267">
        <f>작성용!AE1551</f>
        <v>0</v>
      </c>
      <c r="S1554" s="253" t="str">
        <f>작성용!AF1551</f>
        <v>윤광일</v>
      </c>
      <c r="T1554" s="268" t="str">
        <f>작성용!AG1551</f>
        <v>-</v>
      </c>
      <c r="U1554" s="268" t="str">
        <f>작성용!AH1551</f>
        <v>-</v>
      </c>
      <c r="V1554" s="252">
        <f>작성용!AA1551</f>
        <v>202411</v>
      </c>
      <c r="W1554" s="253" t="str">
        <f>작성용!AC1551</f>
        <v>[6]기타기관펀드(기초자산)</v>
      </c>
      <c r="X1554" s="253">
        <f>작성용!O1551</f>
        <v>0</v>
      </c>
      <c r="Y1554" s="253">
        <f>작성용!P1551</f>
        <v>0</v>
      </c>
      <c r="Z1554" s="253">
        <f>작성용!Q1551</f>
        <v>0</v>
      </c>
      <c r="AA1554" s="252" t="str">
        <f>작성용!AJ1551</f>
        <v>-</v>
      </c>
      <c r="AB1554" s="252">
        <f>작성용!AB1551</f>
        <v>0</v>
      </c>
    </row>
    <row r="1555" spans="1:28" s="12" customFormat="1" ht="16.5" customHeight="1" x14ac:dyDescent="0.3">
      <c r="A1555" s="54">
        <f>작성용!AL1552</f>
        <v>1551</v>
      </c>
      <c r="B1555" s="264" t="str">
        <f>작성용!AI1552</f>
        <v>-</v>
      </c>
      <c r="C1555" s="252" t="str">
        <f>작성용!AK1552</f>
        <v>기초자산</v>
      </c>
      <c r="D1555" s="265" t="str">
        <f>작성용!T1552</f>
        <v>사립학교교직원연금공단펀드(기초자산)</v>
      </c>
      <c r="E1555" s="253" t="str">
        <f>작성용!B1552</f>
        <v>LB혁신성장펀드2</v>
      </c>
      <c r="F1555" s="253" t="str">
        <f>작성용!C1552</f>
        <v>재평가</v>
      </c>
      <c r="G1555" s="253" t="str">
        <f>작성용!D1552</f>
        <v>어스얼라이언스</v>
      </c>
      <c r="H1555" s="266">
        <f>작성용!E1552</f>
        <v>1101114734152</v>
      </c>
      <c r="I1555" s="253" t="str">
        <f>작성용!F1552</f>
        <v>A07</v>
      </c>
      <c r="J1555" s="253">
        <f>작성용!G1552</f>
        <v>0</v>
      </c>
      <c r="K1555" s="253" t="str">
        <f>작성용!H1552</f>
        <v>-</v>
      </c>
      <c r="L1555" s="253" t="str">
        <f>작성용!N1552</f>
        <v>분기</v>
      </c>
      <c r="M1555" s="265" t="str">
        <f>작성용!U1552</f>
        <v>2024.09.30</v>
      </c>
      <c r="N1555" s="265">
        <f>작성용!V1552</f>
        <v>45643</v>
      </c>
      <c r="O1555" s="265" t="str">
        <f>작성용!W1552</f>
        <v>보고서제공X</v>
      </c>
      <c r="P1555" s="265" t="str">
        <f>작성용!X1552</f>
        <v>-</v>
      </c>
      <c r="Q1555" s="253" t="str">
        <f>작성용!AD1552</f>
        <v>윤광일</v>
      </c>
      <c r="R1555" s="267">
        <f>작성용!AE1552</f>
        <v>0</v>
      </c>
      <c r="S1555" s="253" t="str">
        <f>작성용!AF1552</f>
        <v>윤광일</v>
      </c>
      <c r="T1555" s="268" t="str">
        <f>작성용!AG1552</f>
        <v>-</v>
      </c>
      <c r="U1555" s="268" t="str">
        <f>작성용!AH1552</f>
        <v>-</v>
      </c>
      <c r="V1555" s="252">
        <f>작성용!AA1552</f>
        <v>202411</v>
      </c>
      <c r="W1555" s="253" t="str">
        <f>작성용!AC1552</f>
        <v>[6]기타기관펀드(기초자산)</v>
      </c>
      <c r="X1555" s="253">
        <f>작성용!O1552</f>
        <v>0</v>
      </c>
      <c r="Y1555" s="253">
        <f>작성용!P1552</f>
        <v>0</v>
      </c>
      <c r="Z1555" s="253">
        <f>작성용!Q1552</f>
        <v>0</v>
      </c>
      <c r="AA1555" s="252" t="str">
        <f>작성용!AJ1552</f>
        <v>-</v>
      </c>
      <c r="AB1555" s="252">
        <f>작성용!AB1552</f>
        <v>0</v>
      </c>
    </row>
    <row r="1556" spans="1:28" s="12" customFormat="1" ht="16.5" customHeight="1" x14ac:dyDescent="0.3">
      <c r="A1556" s="54">
        <f>작성용!AL1553</f>
        <v>1552</v>
      </c>
      <c r="B1556" s="264" t="str">
        <f>작성용!AI1553</f>
        <v>-</v>
      </c>
      <c r="C1556" s="252" t="str">
        <f>작성용!AK1553</f>
        <v>기초자산</v>
      </c>
      <c r="D1556" s="265" t="str">
        <f>작성용!T1553</f>
        <v>사립학교교직원연금공단펀드(기초자산)</v>
      </c>
      <c r="E1556" s="253" t="str">
        <f>작성용!B1553</f>
        <v>LB혁신성장펀드2</v>
      </c>
      <c r="F1556" s="253" t="str">
        <f>작성용!C1553</f>
        <v>재평가</v>
      </c>
      <c r="G1556" s="253" t="str">
        <f>작성용!D1553</f>
        <v>메디쿼터스</v>
      </c>
      <c r="H1556" s="266">
        <f>작성용!E1553</f>
        <v>1311110435626</v>
      </c>
      <c r="I1556" s="253" t="str">
        <f>작성용!F1553</f>
        <v>A07</v>
      </c>
      <c r="J1556" s="253">
        <f>작성용!G1553</f>
        <v>0</v>
      </c>
      <c r="K1556" s="253" t="str">
        <f>작성용!H1553</f>
        <v>-</v>
      </c>
      <c r="L1556" s="253" t="str">
        <f>작성용!N1553</f>
        <v>분기</v>
      </c>
      <c r="M1556" s="265" t="str">
        <f>작성용!U1553</f>
        <v>2024.09.30</v>
      </c>
      <c r="N1556" s="265">
        <f>작성용!V1553</f>
        <v>45643</v>
      </c>
      <c r="O1556" s="265" t="str">
        <f>작성용!W1553</f>
        <v>보고서제공X</v>
      </c>
      <c r="P1556" s="265" t="str">
        <f>작성용!X1553</f>
        <v>-</v>
      </c>
      <c r="Q1556" s="253" t="str">
        <f>작성용!AD1553</f>
        <v>서경덕</v>
      </c>
      <c r="R1556" s="267">
        <f>작성용!AE1553</f>
        <v>0</v>
      </c>
      <c r="S1556" s="253" t="str">
        <f>작성용!AF1553</f>
        <v>서경덕</v>
      </c>
      <c r="T1556" s="268" t="str">
        <f>작성용!AG1553</f>
        <v>-</v>
      </c>
      <c r="U1556" s="268" t="str">
        <f>작성용!AH1553</f>
        <v>-</v>
      </c>
      <c r="V1556" s="252">
        <f>작성용!AA1553</f>
        <v>202411</v>
      </c>
      <c r="W1556" s="253" t="str">
        <f>작성용!AC1553</f>
        <v>[6]기타기관펀드(기초자산)</v>
      </c>
      <c r="X1556" s="253">
        <f>작성용!O1553</f>
        <v>0</v>
      </c>
      <c r="Y1556" s="253">
        <f>작성용!P1553</f>
        <v>0</v>
      </c>
      <c r="Z1556" s="253">
        <f>작성용!Q1553</f>
        <v>0</v>
      </c>
      <c r="AA1556" s="252" t="str">
        <f>작성용!AJ1553</f>
        <v>-</v>
      </c>
      <c r="AB1556" s="252">
        <f>작성용!AB1553</f>
        <v>0</v>
      </c>
    </row>
    <row r="1557" spans="1:28" s="12" customFormat="1" ht="16.5" customHeight="1" x14ac:dyDescent="0.3">
      <c r="A1557" s="54">
        <f>작성용!AL1554</f>
        <v>1553</v>
      </c>
      <c r="B1557" s="264" t="str">
        <f>작성용!AI1554</f>
        <v>-</v>
      </c>
      <c r="C1557" s="252" t="str">
        <f>작성용!AK1554</f>
        <v>기초자산</v>
      </c>
      <c r="D1557" s="265" t="str">
        <f>작성용!T1554</f>
        <v>사립학교교직원연금공단펀드(기초자산)</v>
      </c>
      <c r="E1557" s="253" t="str">
        <f>작성용!B1554</f>
        <v>LB혁신성장펀드2</v>
      </c>
      <c r="F1557" s="253" t="str">
        <f>작성용!C1554</f>
        <v>재평가</v>
      </c>
      <c r="G1557" s="253" t="str">
        <f>작성용!D1554</f>
        <v>키프코전자항공</v>
      </c>
      <c r="H1557" s="266">
        <f>작성용!E1554</f>
        <v>1942110067240</v>
      </c>
      <c r="I1557" s="253" t="str">
        <f>작성용!F1554</f>
        <v>D02</v>
      </c>
      <c r="J1557" s="253">
        <f>작성용!G1554</f>
        <v>0</v>
      </c>
      <c r="K1557" s="253" t="str">
        <f>작성용!H1554</f>
        <v>-</v>
      </c>
      <c r="L1557" s="253" t="str">
        <f>작성용!N1554</f>
        <v>분기</v>
      </c>
      <c r="M1557" s="265" t="str">
        <f>작성용!U1554</f>
        <v>2024.09.30</v>
      </c>
      <c r="N1557" s="265">
        <f>작성용!V1554</f>
        <v>45643</v>
      </c>
      <c r="O1557" s="265" t="str">
        <f>작성용!W1554</f>
        <v>보고서제공X</v>
      </c>
      <c r="P1557" s="265" t="str">
        <f>작성용!X1554</f>
        <v>-</v>
      </c>
      <c r="Q1557" s="253" t="str">
        <f>작성용!AD1554</f>
        <v>이현승</v>
      </c>
      <c r="R1557" s="267">
        <f>작성용!AE1554</f>
        <v>0</v>
      </c>
      <c r="S1557" s="253" t="str">
        <f>작성용!AF1554</f>
        <v>이현승</v>
      </c>
      <c r="T1557" s="268" t="str">
        <f>작성용!AG1554</f>
        <v>-</v>
      </c>
      <c r="U1557" s="268" t="str">
        <f>작성용!AH1554</f>
        <v>-</v>
      </c>
      <c r="V1557" s="252">
        <f>작성용!AA1554</f>
        <v>202411</v>
      </c>
      <c r="W1557" s="253" t="str">
        <f>작성용!AC1554</f>
        <v>[6]기타기관펀드(기초자산)</v>
      </c>
      <c r="X1557" s="253">
        <f>작성용!O1554</f>
        <v>0</v>
      </c>
      <c r="Y1557" s="253">
        <f>작성용!P1554</f>
        <v>0</v>
      </c>
      <c r="Z1557" s="253">
        <f>작성용!Q1554</f>
        <v>0</v>
      </c>
      <c r="AA1557" s="252" t="str">
        <f>작성용!AJ1554</f>
        <v>-</v>
      </c>
      <c r="AB1557" s="252">
        <f>작성용!AB1554</f>
        <v>0</v>
      </c>
    </row>
    <row r="1558" spans="1:28" s="12" customFormat="1" ht="16.5" customHeight="1" x14ac:dyDescent="0.3">
      <c r="A1558" s="54">
        <f>작성용!AL1555</f>
        <v>1554</v>
      </c>
      <c r="B1558" s="264" t="str">
        <f>작성용!AI1555</f>
        <v>-</v>
      </c>
      <c r="C1558" s="252" t="str">
        <f>작성용!AK1555</f>
        <v>기초자산</v>
      </c>
      <c r="D1558" s="265" t="str">
        <f>작성용!T1555</f>
        <v>사립학교교직원연금공단펀드(기초자산)</v>
      </c>
      <c r="E1558" s="253" t="str">
        <f>작성용!B1555</f>
        <v>LB혁신성장펀드2</v>
      </c>
      <c r="F1558" s="253" t="str">
        <f>작성용!C1555</f>
        <v>재평가</v>
      </c>
      <c r="G1558" s="253" t="str">
        <f>작성용!D1555</f>
        <v>키프코전자항공</v>
      </c>
      <c r="H1558" s="266">
        <f>작성용!E1555</f>
        <v>1942110067240</v>
      </c>
      <c r="I1558" s="253" t="str">
        <f>작성용!F1555</f>
        <v>A01</v>
      </c>
      <c r="J1558" s="253">
        <f>작성용!G1555</f>
        <v>0</v>
      </c>
      <c r="K1558" s="253" t="str">
        <f>작성용!H1555</f>
        <v>-</v>
      </c>
      <c r="L1558" s="253" t="str">
        <f>작성용!N1555</f>
        <v>분기</v>
      </c>
      <c r="M1558" s="265" t="str">
        <f>작성용!U1555</f>
        <v>2024.09.30</v>
      </c>
      <c r="N1558" s="265">
        <f>작성용!V1555</f>
        <v>45643</v>
      </c>
      <c r="O1558" s="265" t="str">
        <f>작성용!W1555</f>
        <v>보고서제공X</v>
      </c>
      <c r="P1558" s="265" t="str">
        <f>작성용!X1555</f>
        <v>-</v>
      </c>
      <c r="Q1558" s="253" t="str">
        <f>작성용!AD1555</f>
        <v>이현승</v>
      </c>
      <c r="R1558" s="267">
        <f>작성용!AE1555</f>
        <v>0</v>
      </c>
      <c r="S1558" s="253" t="str">
        <f>작성용!AF1555</f>
        <v>이현승</v>
      </c>
      <c r="T1558" s="268" t="str">
        <f>작성용!AG1555</f>
        <v>-</v>
      </c>
      <c r="U1558" s="268" t="str">
        <f>작성용!AH1555</f>
        <v>-</v>
      </c>
      <c r="V1558" s="252">
        <f>작성용!AA1555</f>
        <v>202411</v>
      </c>
      <c r="W1558" s="253" t="str">
        <f>작성용!AC1555</f>
        <v>[6]기타기관펀드(기초자산)</v>
      </c>
      <c r="X1558" s="253">
        <f>작성용!O1555</f>
        <v>0</v>
      </c>
      <c r="Y1558" s="253">
        <f>작성용!P1555</f>
        <v>0</v>
      </c>
      <c r="Z1558" s="253">
        <f>작성용!Q1555</f>
        <v>0</v>
      </c>
      <c r="AA1558" s="252" t="str">
        <f>작성용!AJ1555</f>
        <v>-</v>
      </c>
      <c r="AB1558" s="252">
        <f>작성용!AB1555</f>
        <v>0</v>
      </c>
    </row>
    <row r="1559" spans="1:28" s="12" customFormat="1" ht="16.5" customHeight="1" x14ac:dyDescent="0.3">
      <c r="A1559" s="54">
        <f>작성용!AL1556</f>
        <v>1555</v>
      </c>
      <c r="B1559" s="264" t="str">
        <f>작성용!AI1556</f>
        <v>-</v>
      </c>
      <c r="C1559" s="252" t="str">
        <f>작성용!AK1556</f>
        <v>기초자산</v>
      </c>
      <c r="D1559" s="265" t="str">
        <f>작성용!T1556</f>
        <v>사립학교교직원연금공단펀드(기초자산)</v>
      </c>
      <c r="E1559" s="253" t="str">
        <f>작성용!B1556</f>
        <v>LB혁신성장펀드2</v>
      </c>
      <c r="F1559" s="253" t="str">
        <f>작성용!C1556</f>
        <v>재평가</v>
      </c>
      <c r="G1559" s="253" t="str">
        <f>작성용!D1556</f>
        <v>에티포스</v>
      </c>
      <c r="H1559" s="266">
        <f>작성용!E1556</f>
        <v>1101118277603</v>
      </c>
      <c r="I1559" s="253" t="str">
        <f>작성용!F1556</f>
        <v>A07</v>
      </c>
      <c r="J1559" s="253">
        <f>작성용!G1556</f>
        <v>0</v>
      </c>
      <c r="K1559" s="253" t="str">
        <f>작성용!H1556</f>
        <v>-</v>
      </c>
      <c r="L1559" s="253" t="str">
        <f>작성용!N1556</f>
        <v>분기</v>
      </c>
      <c r="M1559" s="265" t="str">
        <f>작성용!U1556</f>
        <v>2024.09.30</v>
      </c>
      <c r="N1559" s="265">
        <f>작성용!V1556</f>
        <v>45643</v>
      </c>
      <c r="O1559" s="265" t="str">
        <f>작성용!W1556</f>
        <v>보고서제공X</v>
      </c>
      <c r="P1559" s="265" t="str">
        <f>작성용!X1556</f>
        <v>-</v>
      </c>
      <c r="Q1559" s="253" t="str">
        <f>작성용!AD1556</f>
        <v>채동우</v>
      </c>
      <c r="R1559" s="267">
        <f>작성용!AE1556</f>
        <v>0</v>
      </c>
      <c r="S1559" s="253" t="str">
        <f>작성용!AF1556</f>
        <v>채동우</v>
      </c>
      <c r="T1559" s="268" t="str">
        <f>작성용!AG1556</f>
        <v>-</v>
      </c>
      <c r="U1559" s="268" t="str">
        <f>작성용!AH1556</f>
        <v>-</v>
      </c>
      <c r="V1559" s="252">
        <f>작성용!AA1556</f>
        <v>202411</v>
      </c>
      <c r="W1559" s="253" t="str">
        <f>작성용!AC1556</f>
        <v>[6]기타기관펀드(기초자산)</v>
      </c>
      <c r="X1559" s="253">
        <f>작성용!O1556</f>
        <v>0</v>
      </c>
      <c r="Y1559" s="253">
        <f>작성용!P1556</f>
        <v>0</v>
      </c>
      <c r="Z1559" s="253">
        <f>작성용!Q1556</f>
        <v>0</v>
      </c>
      <c r="AA1559" s="252" t="str">
        <f>작성용!AJ1556</f>
        <v>-</v>
      </c>
      <c r="AB1559" s="252">
        <f>작성용!AB1556</f>
        <v>0</v>
      </c>
    </row>
    <row r="1560" spans="1:28" s="12" customFormat="1" ht="16.5" customHeight="1" x14ac:dyDescent="0.3">
      <c r="A1560" s="54">
        <f>작성용!AL1557</f>
        <v>1556</v>
      </c>
      <c r="B1560" s="264" t="str">
        <f>작성용!AI1557</f>
        <v>-</v>
      </c>
      <c r="C1560" s="252" t="str">
        <f>작성용!AK1557</f>
        <v>기초자산</v>
      </c>
      <c r="D1560" s="265" t="str">
        <f>작성용!T1557</f>
        <v>사립학교교직원연금공단펀드(기초자산)</v>
      </c>
      <c r="E1560" s="253" t="str">
        <f>작성용!B1557</f>
        <v>LB혁신성장펀드2</v>
      </c>
      <c r="F1560" s="253" t="str">
        <f>작성용!C1557</f>
        <v>재평가</v>
      </c>
      <c r="G1560" s="253" t="str">
        <f>작성용!D1557</f>
        <v>아이즈엔터테인먼트</v>
      </c>
      <c r="H1560" s="266">
        <f>작성용!E1557</f>
        <v>1311110719351</v>
      </c>
      <c r="I1560" s="253" t="str">
        <f>작성용!F1557</f>
        <v>A05</v>
      </c>
      <c r="J1560" s="253">
        <f>작성용!G1557</f>
        <v>0</v>
      </c>
      <c r="K1560" s="253" t="str">
        <f>작성용!H1557</f>
        <v>-</v>
      </c>
      <c r="L1560" s="253" t="str">
        <f>작성용!N1557</f>
        <v>분기</v>
      </c>
      <c r="M1560" s="265" t="str">
        <f>작성용!U1557</f>
        <v>2024.09.30</v>
      </c>
      <c r="N1560" s="265">
        <f>작성용!V1557</f>
        <v>45643</v>
      </c>
      <c r="O1560" s="265" t="str">
        <f>작성용!W1557</f>
        <v>보고서제공X</v>
      </c>
      <c r="P1560" s="265" t="str">
        <f>작성용!X1557</f>
        <v>-</v>
      </c>
      <c r="Q1560" s="253" t="str">
        <f>작성용!AD1557</f>
        <v>심태진</v>
      </c>
      <c r="R1560" s="267">
        <f>작성용!AE1557</f>
        <v>0</v>
      </c>
      <c r="S1560" s="253" t="str">
        <f>작성용!AF1557</f>
        <v>심태진</v>
      </c>
      <c r="T1560" s="268" t="str">
        <f>작성용!AG1557</f>
        <v>-</v>
      </c>
      <c r="U1560" s="268" t="str">
        <f>작성용!AH1557</f>
        <v>-</v>
      </c>
      <c r="V1560" s="252">
        <f>작성용!AA1557</f>
        <v>202411</v>
      </c>
      <c r="W1560" s="253" t="str">
        <f>작성용!AC1557</f>
        <v>[6]기타기관펀드(기초자산)</v>
      </c>
      <c r="X1560" s="253">
        <f>작성용!O1557</f>
        <v>0</v>
      </c>
      <c r="Y1560" s="253">
        <f>작성용!P1557</f>
        <v>0</v>
      </c>
      <c r="Z1560" s="253">
        <f>작성용!Q1557</f>
        <v>0</v>
      </c>
      <c r="AA1560" s="252" t="str">
        <f>작성용!AJ1557</f>
        <v>-</v>
      </c>
      <c r="AB1560" s="252">
        <f>작성용!AB1557</f>
        <v>0</v>
      </c>
    </row>
    <row r="1561" spans="1:28" s="12" customFormat="1" ht="16.5" customHeight="1" x14ac:dyDescent="0.3">
      <c r="A1561" s="54">
        <f>작성용!AL1558</f>
        <v>1557</v>
      </c>
      <c r="B1561" s="264" t="str">
        <f>작성용!AI1558</f>
        <v>-</v>
      </c>
      <c r="C1561" s="252" t="str">
        <f>작성용!AK1558</f>
        <v>기초자산</v>
      </c>
      <c r="D1561" s="265" t="str">
        <f>작성용!T1558</f>
        <v>사립학교교직원연금공단펀드(기초자산)</v>
      </c>
      <c r="E1561" s="253" t="str">
        <f>작성용!B1558</f>
        <v>LB혁신성장펀드2</v>
      </c>
      <c r="F1561" s="253" t="str">
        <f>작성용!C1558</f>
        <v>재평가</v>
      </c>
      <c r="G1561" s="253" t="str">
        <f>작성용!D1558</f>
        <v>노타</v>
      </c>
      <c r="H1561" s="266">
        <f>작성용!E1558</f>
        <v>1601110397409</v>
      </c>
      <c r="I1561" s="253" t="str">
        <f>작성용!F1558</f>
        <v>A01</v>
      </c>
      <c r="J1561" s="253">
        <f>작성용!G1558</f>
        <v>0</v>
      </c>
      <c r="K1561" s="253" t="str">
        <f>작성용!H1558</f>
        <v>-</v>
      </c>
      <c r="L1561" s="253" t="str">
        <f>작성용!N1558</f>
        <v>분기</v>
      </c>
      <c r="M1561" s="265" t="str">
        <f>작성용!U1558</f>
        <v>2024.09.30</v>
      </c>
      <c r="N1561" s="265">
        <f>작성용!V1558</f>
        <v>45643</v>
      </c>
      <c r="O1561" s="265" t="str">
        <f>작성용!W1558</f>
        <v>보고서제공X</v>
      </c>
      <c r="P1561" s="265" t="str">
        <f>작성용!X1558</f>
        <v>-</v>
      </c>
      <c r="Q1561" s="253" t="str">
        <f>작성용!AD1558</f>
        <v>채동우</v>
      </c>
      <c r="R1561" s="267">
        <f>작성용!AE1558</f>
        <v>0</v>
      </c>
      <c r="S1561" s="253" t="str">
        <f>작성용!AF1558</f>
        <v>채동우</v>
      </c>
      <c r="T1561" s="268" t="str">
        <f>작성용!AG1558</f>
        <v>-</v>
      </c>
      <c r="U1561" s="268" t="str">
        <f>작성용!AH1558</f>
        <v>-</v>
      </c>
      <c r="V1561" s="252">
        <f>작성용!AA1558</f>
        <v>202411</v>
      </c>
      <c r="W1561" s="253" t="str">
        <f>작성용!AC1558</f>
        <v>[6]기타기관펀드(기초자산)</v>
      </c>
      <c r="X1561" s="253">
        <f>작성용!O1558</f>
        <v>0</v>
      </c>
      <c r="Y1561" s="253">
        <f>작성용!P1558</f>
        <v>0</v>
      </c>
      <c r="Z1561" s="253">
        <f>작성용!Q1558</f>
        <v>0</v>
      </c>
      <c r="AA1561" s="252" t="str">
        <f>작성용!AJ1558</f>
        <v>-</v>
      </c>
      <c r="AB1561" s="252">
        <f>작성용!AB1558</f>
        <v>0</v>
      </c>
    </row>
    <row r="1562" spans="1:28" s="12" customFormat="1" ht="16.5" customHeight="1" x14ac:dyDescent="0.3">
      <c r="A1562" s="54">
        <f>작성용!AL1559</f>
        <v>1558</v>
      </c>
      <c r="B1562" s="264" t="str">
        <f>작성용!AI1559</f>
        <v>-</v>
      </c>
      <c r="C1562" s="252" t="str">
        <f>작성용!AK1559</f>
        <v>기초자산</v>
      </c>
      <c r="D1562" s="265" t="str">
        <f>작성용!T1559</f>
        <v>사립학교교직원연금공단펀드(기초자산)</v>
      </c>
      <c r="E1562" s="253" t="str">
        <f>작성용!B1559</f>
        <v>LB혁신성장펀드2</v>
      </c>
      <c r="F1562" s="253" t="str">
        <f>작성용!C1559</f>
        <v>재평가</v>
      </c>
      <c r="G1562" s="253" t="str">
        <f>작성용!D1559</f>
        <v>노타</v>
      </c>
      <c r="H1562" s="266">
        <f>작성용!E1559</f>
        <v>1601110397409</v>
      </c>
      <c r="I1562" s="253" t="str">
        <f>작성용!F1559</f>
        <v>A07</v>
      </c>
      <c r="J1562" s="253">
        <f>작성용!G1559</f>
        <v>0</v>
      </c>
      <c r="K1562" s="253" t="str">
        <f>작성용!H1559</f>
        <v>-</v>
      </c>
      <c r="L1562" s="253" t="str">
        <f>작성용!N1559</f>
        <v>분기</v>
      </c>
      <c r="M1562" s="265" t="str">
        <f>작성용!U1559</f>
        <v>2024.09.30</v>
      </c>
      <c r="N1562" s="265">
        <f>작성용!V1559</f>
        <v>45643</v>
      </c>
      <c r="O1562" s="265" t="str">
        <f>작성용!W1559</f>
        <v>보고서제공X</v>
      </c>
      <c r="P1562" s="265" t="str">
        <f>작성용!X1559</f>
        <v>-</v>
      </c>
      <c r="Q1562" s="253" t="str">
        <f>작성용!AD1559</f>
        <v>채동우</v>
      </c>
      <c r="R1562" s="267">
        <f>작성용!AE1559</f>
        <v>0</v>
      </c>
      <c r="S1562" s="253" t="str">
        <f>작성용!AF1559</f>
        <v>채동우</v>
      </c>
      <c r="T1562" s="268" t="str">
        <f>작성용!AG1559</f>
        <v>-</v>
      </c>
      <c r="U1562" s="268" t="str">
        <f>작성용!AH1559</f>
        <v>-</v>
      </c>
      <c r="V1562" s="252">
        <f>작성용!AA1559</f>
        <v>202411</v>
      </c>
      <c r="W1562" s="253" t="str">
        <f>작성용!AC1559</f>
        <v>[6]기타기관펀드(기초자산)</v>
      </c>
      <c r="X1562" s="253">
        <f>작성용!O1559</f>
        <v>0</v>
      </c>
      <c r="Y1562" s="253">
        <f>작성용!P1559</f>
        <v>0</v>
      </c>
      <c r="Z1562" s="253">
        <f>작성용!Q1559</f>
        <v>0</v>
      </c>
      <c r="AA1562" s="252" t="str">
        <f>작성용!AJ1559</f>
        <v>-</v>
      </c>
      <c r="AB1562" s="252">
        <f>작성용!AB1559</f>
        <v>0</v>
      </c>
    </row>
    <row r="1563" spans="1:28" s="12" customFormat="1" ht="16.5" customHeight="1" x14ac:dyDescent="0.3">
      <c r="A1563" s="54">
        <f>작성용!AL1560</f>
        <v>1559</v>
      </c>
      <c r="B1563" s="264" t="str">
        <f>작성용!AI1560</f>
        <v>-</v>
      </c>
      <c r="C1563" s="252" t="str">
        <f>작성용!AK1560</f>
        <v>기초자산</v>
      </c>
      <c r="D1563" s="265" t="str">
        <f>작성용!T1560</f>
        <v>사립학교교직원연금공단펀드(기초자산)</v>
      </c>
      <c r="E1563" s="253" t="str">
        <f>작성용!B1560</f>
        <v>LB혁신성장펀드2</v>
      </c>
      <c r="F1563" s="253" t="str">
        <f>작성용!C1560</f>
        <v>재평가</v>
      </c>
      <c r="G1563" s="253" t="str">
        <f>작성용!D1560</f>
        <v>스탠다드에너지</v>
      </c>
      <c r="H1563" s="266">
        <f>작성용!E1560</f>
        <v>1601110352510</v>
      </c>
      <c r="I1563" s="253" t="str">
        <f>작성용!F1560</f>
        <v>D06</v>
      </c>
      <c r="J1563" s="253">
        <f>작성용!G1560</f>
        <v>0</v>
      </c>
      <c r="K1563" s="253" t="str">
        <f>작성용!H1560</f>
        <v>-</v>
      </c>
      <c r="L1563" s="253" t="str">
        <f>작성용!N1560</f>
        <v>분기</v>
      </c>
      <c r="M1563" s="265" t="str">
        <f>작성용!U1560</f>
        <v>2024.09.30</v>
      </c>
      <c r="N1563" s="265">
        <f>작성용!V1560</f>
        <v>45643</v>
      </c>
      <c r="O1563" s="265" t="str">
        <f>작성용!W1560</f>
        <v>보고서제공X</v>
      </c>
      <c r="P1563" s="265" t="str">
        <f>작성용!X1560</f>
        <v>-</v>
      </c>
      <c r="Q1563" s="253" t="str">
        <f>작성용!AD1560</f>
        <v>최수민</v>
      </c>
      <c r="R1563" s="267">
        <f>작성용!AE1560</f>
        <v>0</v>
      </c>
      <c r="S1563" s="253" t="str">
        <f>작성용!AF1560</f>
        <v>최수민</v>
      </c>
      <c r="T1563" s="268" t="str">
        <f>작성용!AG1560</f>
        <v>-</v>
      </c>
      <c r="U1563" s="268" t="str">
        <f>작성용!AH1560</f>
        <v>-</v>
      </c>
      <c r="V1563" s="252">
        <f>작성용!AA1560</f>
        <v>202411</v>
      </c>
      <c r="W1563" s="253" t="str">
        <f>작성용!AC1560</f>
        <v>[6]기타기관펀드(기초자산)</v>
      </c>
      <c r="X1563" s="253">
        <f>작성용!O1560</f>
        <v>0</v>
      </c>
      <c r="Y1563" s="253">
        <f>작성용!P1560</f>
        <v>0</v>
      </c>
      <c r="Z1563" s="253">
        <f>작성용!Q1560</f>
        <v>0</v>
      </c>
      <c r="AA1563" s="252" t="str">
        <f>작성용!AJ1560</f>
        <v>-</v>
      </c>
      <c r="AB1563" s="252">
        <f>작성용!AB1560</f>
        <v>0</v>
      </c>
    </row>
    <row r="1564" spans="1:28" s="12" customFormat="1" ht="16.5" customHeight="1" x14ac:dyDescent="0.3">
      <c r="A1564" s="54">
        <f>작성용!AL1561</f>
        <v>1560</v>
      </c>
      <c r="B1564" s="264" t="str">
        <f>작성용!AI1561</f>
        <v>-</v>
      </c>
      <c r="C1564" s="252" t="str">
        <f>작성용!AK1561</f>
        <v>기초자산</v>
      </c>
      <c r="D1564" s="265" t="str">
        <f>작성용!T1561</f>
        <v>사립학교교직원연금공단펀드(기초자산)</v>
      </c>
      <c r="E1564" s="253" t="str">
        <f>작성용!B1561</f>
        <v>LB혁신성장펀드2</v>
      </c>
      <c r="F1564" s="253" t="str">
        <f>작성용!C1561</f>
        <v>재평가</v>
      </c>
      <c r="G1564" s="253" t="str">
        <f>작성용!D1561</f>
        <v>메티스엑스</v>
      </c>
      <c r="H1564" s="266">
        <f>작성용!E1561</f>
        <v>1311110657311</v>
      </c>
      <c r="I1564" s="253" t="str">
        <f>작성용!F1561</f>
        <v>A07</v>
      </c>
      <c r="J1564" s="253">
        <f>작성용!G1561</f>
        <v>0</v>
      </c>
      <c r="K1564" s="253" t="str">
        <f>작성용!H1561</f>
        <v>-</v>
      </c>
      <c r="L1564" s="253" t="str">
        <f>작성용!N1561</f>
        <v>분기</v>
      </c>
      <c r="M1564" s="265" t="str">
        <f>작성용!U1561</f>
        <v>2024.09.30</v>
      </c>
      <c r="N1564" s="265">
        <f>작성용!V1561</f>
        <v>45643</v>
      </c>
      <c r="O1564" s="265" t="str">
        <f>작성용!W1561</f>
        <v>보고서제공X</v>
      </c>
      <c r="P1564" s="265" t="str">
        <f>작성용!X1561</f>
        <v>-</v>
      </c>
      <c r="Q1564" s="253" t="str">
        <f>작성용!AD1561</f>
        <v>윤광일</v>
      </c>
      <c r="R1564" s="267">
        <f>작성용!AE1561</f>
        <v>0</v>
      </c>
      <c r="S1564" s="253" t="str">
        <f>작성용!AF1561</f>
        <v>윤광일</v>
      </c>
      <c r="T1564" s="268" t="str">
        <f>작성용!AG1561</f>
        <v>-</v>
      </c>
      <c r="U1564" s="268" t="str">
        <f>작성용!AH1561</f>
        <v>-</v>
      </c>
      <c r="V1564" s="252">
        <f>작성용!AA1561</f>
        <v>202411</v>
      </c>
      <c r="W1564" s="253" t="str">
        <f>작성용!AC1561</f>
        <v>[6]기타기관펀드(기초자산)</v>
      </c>
      <c r="X1564" s="253">
        <f>작성용!O1561</f>
        <v>0</v>
      </c>
      <c r="Y1564" s="253">
        <f>작성용!P1561</f>
        <v>0</v>
      </c>
      <c r="Z1564" s="253">
        <f>작성용!Q1561</f>
        <v>0</v>
      </c>
      <c r="AA1564" s="252" t="str">
        <f>작성용!AJ1561</f>
        <v>-</v>
      </c>
      <c r="AB1564" s="252">
        <f>작성용!AB1561</f>
        <v>0</v>
      </c>
    </row>
    <row r="1565" spans="1:28" s="12" customFormat="1" ht="16.5" customHeight="1" x14ac:dyDescent="0.3">
      <c r="A1565" s="54">
        <f>작성용!AL1562</f>
        <v>1561</v>
      </c>
      <c r="B1565" s="264" t="str">
        <f>작성용!AI1562</f>
        <v>-</v>
      </c>
      <c r="C1565" s="252" t="str">
        <f>작성용!AK1562</f>
        <v>기초자산</v>
      </c>
      <c r="D1565" s="265" t="str">
        <f>작성용!T1562</f>
        <v>사립학교교직원연금공단펀드(기초자산)</v>
      </c>
      <c r="E1565" s="253" t="str">
        <f>작성용!B1562</f>
        <v>LB혁신성장펀드2</v>
      </c>
      <c r="F1565" s="253" t="str">
        <f>작성용!C1562</f>
        <v>재평가</v>
      </c>
      <c r="G1565" s="253" t="str">
        <f>작성용!D1562</f>
        <v>엘엔로보틱스</v>
      </c>
      <c r="H1565" s="266">
        <f>작성용!E1562</f>
        <v>1101117238490</v>
      </c>
      <c r="I1565" s="253" t="str">
        <f>작성용!F1562</f>
        <v>A07</v>
      </c>
      <c r="J1565" s="253">
        <f>작성용!G1562</f>
        <v>0</v>
      </c>
      <c r="K1565" s="253" t="str">
        <f>작성용!H1562</f>
        <v>-</v>
      </c>
      <c r="L1565" s="253" t="str">
        <f>작성용!N1562</f>
        <v>분기</v>
      </c>
      <c r="M1565" s="265" t="str">
        <f>작성용!U1562</f>
        <v>2024.09.30</v>
      </c>
      <c r="N1565" s="265">
        <f>작성용!V1562</f>
        <v>45643</v>
      </c>
      <c r="O1565" s="265" t="str">
        <f>작성용!W1562</f>
        <v>보고서제공X</v>
      </c>
      <c r="P1565" s="265" t="str">
        <f>작성용!X1562</f>
        <v>-</v>
      </c>
      <c r="Q1565" s="253" t="str">
        <f>작성용!AD1562</f>
        <v>김예림</v>
      </c>
      <c r="R1565" s="267">
        <f>작성용!AE1562</f>
        <v>0</v>
      </c>
      <c r="S1565" s="253" t="str">
        <f>작성용!AF1562</f>
        <v>김예림</v>
      </c>
      <c r="T1565" s="268" t="str">
        <f>작성용!AG1562</f>
        <v>-</v>
      </c>
      <c r="U1565" s="268" t="str">
        <f>작성용!AH1562</f>
        <v>-</v>
      </c>
      <c r="V1565" s="252">
        <f>작성용!AA1562</f>
        <v>202411</v>
      </c>
      <c r="W1565" s="253" t="str">
        <f>작성용!AC1562</f>
        <v>[6]기타기관펀드(기초자산)</v>
      </c>
      <c r="X1565" s="253">
        <f>작성용!O1562</f>
        <v>0</v>
      </c>
      <c r="Y1565" s="253">
        <f>작성용!P1562</f>
        <v>0</v>
      </c>
      <c r="Z1565" s="253">
        <f>작성용!Q1562</f>
        <v>0</v>
      </c>
      <c r="AA1565" s="252" t="str">
        <f>작성용!AJ1562</f>
        <v>-</v>
      </c>
      <c r="AB1565" s="252">
        <f>작성용!AB1562</f>
        <v>0</v>
      </c>
    </row>
    <row r="1566" spans="1:28" s="12" customFormat="1" ht="16.5" customHeight="1" x14ac:dyDescent="0.3">
      <c r="A1566" s="54">
        <f>작성용!AL1563</f>
        <v>1562</v>
      </c>
      <c r="B1566" s="264" t="str">
        <f>작성용!AI1563</f>
        <v>-</v>
      </c>
      <c r="C1566" s="252" t="str">
        <f>작성용!AK1563</f>
        <v>기초자산</v>
      </c>
      <c r="D1566" s="265" t="str">
        <f>작성용!T1563</f>
        <v>사립학교교직원연금공단펀드(기초자산)</v>
      </c>
      <c r="E1566" s="253" t="str">
        <f>작성용!B1563</f>
        <v>LB혁신성장펀드2</v>
      </c>
      <c r="F1566" s="253" t="str">
        <f>작성용!C1563</f>
        <v>재평가</v>
      </c>
      <c r="G1566" s="253" t="str">
        <f>작성용!D1563</f>
        <v>Neptune Medical</v>
      </c>
      <c r="H1566" s="266" t="str">
        <f>작성용!E1563</f>
        <v>KBP2024090033</v>
      </c>
      <c r="I1566" s="253" t="str">
        <f>작성용!F1563</f>
        <v>A05</v>
      </c>
      <c r="J1566" s="253">
        <f>작성용!G1563</f>
        <v>0</v>
      </c>
      <c r="K1566" s="253" t="str">
        <f>작성용!H1563</f>
        <v>-</v>
      </c>
      <c r="L1566" s="253" t="str">
        <f>작성용!N1563</f>
        <v>분기</v>
      </c>
      <c r="M1566" s="265" t="str">
        <f>작성용!U1563</f>
        <v>2024.09.30</v>
      </c>
      <c r="N1566" s="265">
        <f>작성용!V1563</f>
        <v>45643</v>
      </c>
      <c r="O1566" s="265" t="str">
        <f>작성용!W1563</f>
        <v>보고서제공X</v>
      </c>
      <c r="P1566" s="265" t="str">
        <f>작성용!X1563</f>
        <v>-</v>
      </c>
      <c r="Q1566" s="253" t="str">
        <f>작성용!AD1563</f>
        <v>원정우</v>
      </c>
      <c r="R1566" s="267">
        <f>작성용!AE1563</f>
        <v>0</v>
      </c>
      <c r="S1566" s="253" t="str">
        <f>작성용!AF1563</f>
        <v>원정우</v>
      </c>
      <c r="T1566" s="268" t="str">
        <f>작성용!AG1563</f>
        <v>-</v>
      </c>
      <c r="U1566" s="268" t="str">
        <f>작성용!AH1563</f>
        <v>-</v>
      </c>
      <c r="V1566" s="252">
        <f>작성용!AA1563</f>
        <v>202411</v>
      </c>
      <c r="W1566" s="253" t="str">
        <f>작성용!AC1563</f>
        <v>[6]기타기관펀드(기초자산)</v>
      </c>
      <c r="X1566" s="253">
        <f>작성용!O1563</f>
        <v>0</v>
      </c>
      <c r="Y1566" s="253">
        <f>작성용!P1563</f>
        <v>0</v>
      </c>
      <c r="Z1566" s="253">
        <f>작성용!Q1563</f>
        <v>0</v>
      </c>
      <c r="AA1566" s="252" t="str">
        <f>작성용!AJ1563</f>
        <v>-</v>
      </c>
      <c r="AB1566" s="252">
        <f>작성용!AB1563</f>
        <v>0</v>
      </c>
    </row>
    <row r="1567" spans="1:28" s="12" customFormat="1" ht="16.5" customHeight="1" x14ac:dyDescent="0.3">
      <c r="A1567" s="54">
        <f>작성용!AL1564</f>
        <v>1563</v>
      </c>
      <c r="B1567" s="264" t="str">
        <f>작성용!AI1564</f>
        <v>-</v>
      </c>
      <c r="C1567" s="252" t="str">
        <f>작성용!AK1564</f>
        <v>기초자산</v>
      </c>
      <c r="D1567" s="265" t="str">
        <f>작성용!T1564</f>
        <v>사립학교교직원연금공단펀드(기초자산)</v>
      </c>
      <c r="E1567" s="253" t="str">
        <f>작성용!B1564</f>
        <v>LB혁신성장펀드2</v>
      </c>
      <c r="F1567" s="253" t="str">
        <f>작성용!C1564</f>
        <v>재평가</v>
      </c>
      <c r="G1567" s="253" t="str">
        <f>작성용!D1564</f>
        <v>이티엘</v>
      </c>
      <c r="H1567" s="266">
        <f>작성용!E1564</f>
        <v>1801110555558</v>
      </c>
      <c r="I1567" s="253" t="str">
        <f>작성용!F1564</f>
        <v>A07</v>
      </c>
      <c r="J1567" s="253">
        <f>작성용!G1564</f>
        <v>0</v>
      </c>
      <c r="K1567" s="253" t="str">
        <f>작성용!H1564</f>
        <v>-</v>
      </c>
      <c r="L1567" s="253" t="str">
        <f>작성용!N1564</f>
        <v>분기</v>
      </c>
      <c r="M1567" s="265" t="str">
        <f>작성용!U1564</f>
        <v>2024.09.30</v>
      </c>
      <c r="N1567" s="265">
        <f>작성용!V1564</f>
        <v>45643</v>
      </c>
      <c r="O1567" s="265" t="str">
        <f>작성용!W1564</f>
        <v>보고서제공X</v>
      </c>
      <c r="P1567" s="265" t="str">
        <f>작성용!X1564</f>
        <v>-</v>
      </c>
      <c r="Q1567" s="253" t="str">
        <f>작성용!AD1564</f>
        <v>김에스더</v>
      </c>
      <c r="R1567" s="267">
        <f>작성용!AE1564</f>
        <v>0</v>
      </c>
      <c r="S1567" s="253" t="str">
        <f>작성용!AF1564</f>
        <v>김에스더</v>
      </c>
      <c r="T1567" s="268" t="str">
        <f>작성용!AG1564</f>
        <v>-</v>
      </c>
      <c r="U1567" s="268" t="str">
        <f>작성용!AH1564</f>
        <v>-</v>
      </c>
      <c r="V1567" s="252">
        <f>작성용!AA1564</f>
        <v>202411</v>
      </c>
      <c r="W1567" s="253" t="str">
        <f>작성용!AC1564</f>
        <v>[6]기타기관펀드(기초자산)</v>
      </c>
      <c r="X1567" s="253">
        <f>작성용!O1564</f>
        <v>0</v>
      </c>
      <c r="Y1567" s="253">
        <f>작성용!P1564</f>
        <v>0</v>
      </c>
      <c r="Z1567" s="253">
        <f>작성용!Q1564</f>
        <v>0</v>
      </c>
      <c r="AA1567" s="252" t="str">
        <f>작성용!AJ1564</f>
        <v>-</v>
      </c>
      <c r="AB1567" s="252">
        <f>작성용!AB1564</f>
        <v>0</v>
      </c>
    </row>
    <row r="1568" spans="1:28" s="12" customFormat="1" ht="16.5" customHeight="1" x14ac:dyDescent="0.3">
      <c r="A1568" s="54">
        <f>작성용!AL1565</f>
        <v>1564</v>
      </c>
      <c r="B1568" s="264" t="str">
        <f>작성용!AI1565</f>
        <v>-</v>
      </c>
      <c r="C1568" s="252" t="str">
        <f>작성용!AK1565</f>
        <v>기초자산</v>
      </c>
      <c r="D1568" s="265" t="str">
        <f>작성용!T1565</f>
        <v>사립학교교직원연금공단펀드(기초자산)</v>
      </c>
      <c r="E1568" s="253" t="str">
        <f>작성용!B1565</f>
        <v>LB혁신성장펀드2</v>
      </c>
      <c r="F1568" s="253" t="str">
        <f>작성용!C1565</f>
        <v>재평가</v>
      </c>
      <c r="G1568" s="253" t="str">
        <f>작성용!D1565</f>
        <v>아테코</v>
      </c>
      <c r="H1568" s="266">
        <f>작성용!E1565</f>
        <v>1358110218933</v>
      </c>
      <c r="I1568" s="253" t="str">
        <f>작성용!F1565</f>
        <v>A05</v>
      </c>
      <c r="J1568" s="253">
        <f>작성용!G1565</f>
        <v>0</v>
      </c>
      <c r="K1568" s="253" t="str">
        <f>작성용!H1565</f>
        <v>-</v>
      </c>
      <c r="L1568" s="253" t="str">
        <f>작성용!N1565</f>
        <v>분기</v>
      </c>
      <c r="M1568" s="265" t="str">
        <f>작성용!U1565</f>
        <v>2024.09.30</v>
      </c>
      <c r="N1568" s="265">
        <f>작성용!V1565</f>
        <v>45643</v>
      </c>
      <c r="O1568" s="265" t="str">
        <f>작성용!W1565</f>
        <v>보고서제공X</v>
      </c>
      <c r="P1568" s="265" t="str">
        <f>작성용!X1565</f>
        <v>-</v>
      </c>
      <c r="Q1568" s="253" t="str">
        <f>작성용!AD1565</f>
        <v>이진주</v>
      </c>
      <c r="R1568" s="267">
        <f>작성용!AE1565</f>
        <v>0</v>
      </c>
      <c r="S1568" s="253" t="str">
        <f>작성용!AF1565</f>
        <v>이진주</v>
      </c>
      <c r="T1568" s="268" t="str">
        <f>작성용!AG1565</f>
        <v>-</v>
      </c>
      <c r="U1568" s="268" t="str">
        <f>작성용!AH1565</f>
        <v>-</v>
      </c>
      <c r="V1568" s="252">
        <f>작성용!AA1565</f>
        <v>202411</v>
      </c>
      <c r="W1568" s="253" t="str">
        <f>작성용!AC1565</f>
        <v>[6]기타기관펀드(기초자산)</v>
      </c>
      <c r="X1568" s="253">
        <f>작성용!O1565</f>
        <v>0</v>
      </c>
      <c r="Y1568" s="253">
        <f>작성용!P1565</f>
        <v>0</v>
      </c>
      <c r="Z1568" s="253">
        <f>작성용!Q1565</f>
        <v>0</v>
      </c>
      <c r="AA1568" s="252" t="str">
        <f>작성용!AJ1565</f>
        <v>-</v>
      </c>
      <c r="AB1568" s="252">
        <f>작성용!AB1565</f>
        <v>0</v>
      </c>
    </row>
    <row r="1569" spans="1:28" s="12" customFormat="1" ht="16.5" customHeight="1" x14ac:dyDescent="0.3">
      <c r="A1569" s="54">
        <f>작성용!AL1566</f>
        <v>1565</v>
      </c>
      <c r="B1569" s="264" t="str">
        <f>작성용!AI1566</f>
        <v>-</v>
      </c>
      <c r="C1569" s="252" t="str">
        <f>작성용!AK1566</f>
        <v>기초자산</v>
      </c>
      <c r="D1569" s="265" t="str">
        <f>작성용!T1566</f>
        <v>사립학교교직원연금공단펀드(기초자산)</v>
      </c>
      <c r="E1569" s="253" t="str">
        <f>작성용!B1566</f>
        <v>LB혁신성장펀드2</v>
      </c>
      <c r="F1569" s="253" t="str">
        <f>작성용!C1566</f>
        <v>재평가</v>
      </c>
      <c r="G1569" s="253" t="str">
        <f>작성용!D1566</f>
        <v>아테코</v>
      </c>
      <c r="H1569" s="266">
        <f>작성용!E1566</f>
        <v>1358110218933</v>
      </c>
      <c r="I1569" s="253" t="str">
        <f>작성용!F1566</f>
        <v>A07</v>
      </c>
      <c r="J1569" s="253">
        <f>작성용!G1566</f>
        <v>0</v>
      </c>
      <c r="K1569" s="253" t="str">
        <f>작성용!H1566</f>
        <v>-</v>
      </c>
      <c r="L1569" s="253" t="str">
        <f>작성용!N1566</f>
        <v>분기</v>
      </c>
      <c r="M1569" s="265" t="str">
        <f>작성용!U1566</f>
        <v>2024.09.30</v>
      </c>
      <c r="N1569" s="265">
        <f>작성용!V1566</f>
        <v>45643</v>
      </c>
      <c r="O1569" s="265" t="str">
        <f>작성용!W1566</f>
        <v>보고서제공X</v>
      </c>
      <c r="P1569" s="265" t="str">
        <f>작성용!X1566</f>
        <v>-</v>
      </c>
      <c r="Q1569" s="253" t="str">
        <f>작성용!AD1566</f>
        <v>이진주</v>
      </c>
      <c r="R1569" s="267">
        <f>작성용!AE1566</f>
        <v>0</v>
      </c>
      <c r="S1569" s="253" t="str">
        <f>작성용!AF1566</f>
        <v>이진주</v>
      </c>
      <c r="T1569" s="268" t="str">
        <f>작성용!AG1566</f>
        <v>-</v>
      </c>
      <c r="U1569" s="268" t="str">
        <f>작성용!AH1566</f>
        <v>-</v>
      </c>
      <c r="V1569" s="252">
        <f>작성용!AA1566</f>
        <v>202411</v>
      </c>
      <c r="W1569" s="253" t="str">
        <f>작성용!AC1566</f>
        <v>[6]기타기관펀드(기초자산)</v>
      </c>
      <c r="X1569" s="253">
        <f>작성용!O1566</f>
        <v>0</v>
      </c>
      <c r="Y1569" s="253">
        <f>작성용!P1566</f>
        <v>0</v>
      </c>
      <c r="Z1569" s="253">
        <f>작성용!Q1566</f>
        <v>0</v>
      </c>
      <c r="AA1569" s="252" t="str">
        <f>작성용!AJ1566</f>
        <v>-</v>
      </c>
      <c r="AB1569" s="252">
        <f>작성용!AB1566</f>
        <v>0</v>
      </c>
    </row>
    <row r="1570" spans="1:28" s="12" customFormat="1" ht="16.5" customHeight="1" x14ac:dyDescent="0.3">
      <c r="A1570" s="54">
        <f>작성용!AL1567</f>
        <v>1566</v>
      </c>
      <c r="B1570" s="264" t="str">
        <f>작성용!AI1567</f>
        <v>-</v>
      </c>
      <c r="C1570" s="252" t="str">
        <f>작성용!AK1567</f>
        <v>기초자산</v>
      </c>
      <c r="D1570" s="265" t="str">
        <f>작성용!T1567</f>
        <v>사립학교교직원연금공단펀드(기초자산)</v>
      </c>
      <c r="E1570" s="253" t="str">
        <f>작성용!B1567</f>
        <v>LB혁신성장펀드2</v>
      </c>
      <c r="F1570" s="253" t="str">
        <f>작성용!C1567</f>
        <v>재평가</v>
      </c>
      <c r="G1570" s="253" t="str">
        <f>작성용!D1567</f>
        <v>듀셀바이오테라퓨틱스</v>
      </c>
      <c r="H1570" s="266">
        <f>작성용!E1567</f>
        <v>1311110647726</v>
      </c>
      <c r="I1570" s="253" t="str">
        <f>작성용!F1567</f>
        <v>A07</v>
      </c>
      <c r="J1570" s="253">
        <f>작성용!G1567</f>
        <v>0</v>
      </c>
      <c r="K1570" s="253" t="str">
        <f>작성용!H1567</f>
        <v>-</v>
      </c>
      <c r="L1570" s="253" t="str">
        <f>작성용!N1567</f>
        <v>분기</v>
      </c>
      <c r="M1570" s="265" t="str">
        <f>작성용!U1567</f>
        <v>2024.09.30</v>
      </c>
      <c r="N1570" s="265">
        <f>작성용!V1567</f>
        <v>45643</v>
      </c>
      <c r="O1570" s="265" t="str">
        <f>작성용!W1567</f>
        <v>보고서제공X</v>
      </c>
      <c r="P1570" s="265" t="str">
        <f>작성용!X1567</f>
        <v>-</v>
      </c>
      <c r="Q1570" s="253" t="str">
        <f>작성용!AD1567</f>
        <v>오영석</v>
      </c>
      <c r="R1570" s="267">
        <f>작성용!AE1567</f>
        <v>0</v>
      </c>
      <c r="S1570" s="253" t="str">
        <f>작성용!AF1567</f>
        <v>오영석</v>
      </c>
      <c r="T1570" s="268" t="str">
        <f>작성용!AG1567</f>
        <v>-</v>
      </c>
      <c r="U1570" s="268" t="str">
        <f>작성용!AH1567</f>
        <v>-</v>
      </c>
      <c r="V1570" s="252">
        <f>작성용!AA1567</f>
        <v>202411</v>
      </c>
      <c r="W1570" s="253" t="str">
        <f>작성용!AC1567</f>
        <v>[6]기타기관펀드(기초자산)</v>
      </c>
      <c r="X1570" s="253">
        <f>작성용!O1567</f>
        <v>0</v>
      </c>
      <c r="Y1570" s="253">
        <f>작성용!P1567</f>
        <v>0</v>
      </c>
      <c r="Z1570" s="253">
        <f>작성용!Q1567</f>
        <v>0</v>
      </c>
      <c r="AA1570" s="252" t="str">
        <f>작성용!AJ1567</f>
        <v>-</v>
      </c>
      <c r="AB1570" s="252">
        <f>작성용!AB1567</f>
        <v>0</v>
      </c>
    </row>
    <row r="1571" spans="1:28" s="12" customFormat="1" ht="16.5" customHeight="1" x14ac:dyDescent="0.3">
      <c r="A1571" s="54">
        <f>작성용!AL1568</f>
        <v>1567</v>
      </c>
      <c r="B1571" s="264" t="str">
        <f>작성용!AI1568</f>
        <v>-</v>
      </c>
      <c r="C1571" s="252" t="str">
        <f>작성용!AK1568</f>
        <v>기초자산</v>
      </c>
      <c r="D1571" s="265" t="str">
        <f>작성용!T1568</f>
        <v>사립학교교직원연금공단펀드(기초자산)</v>
      </c>
      <c r="E1571" s="253" t="str">
        <f>작성용!B1568</f>
        <v>LB혁신성장펀드2</v>
      </c>
      <c r="F1571" s="253" t="str">
        <f>작성용!C1568</f>
        <v>재평가</v>
      </c>
      <c r="G1571" s="253" t="str">
        <f>작성용!D1568</f>
        <v>트렌비</v>
      </c>
      <c r="H1571" s="266">
        <f>작성용!E1568</f>
        <v>1101116241931</v>
      </c>
      <c r="I1571" s="253" t="str">
        <f>작성용!F1568</f>
        <v>D02</v>
      </c>
      <c r="J1571" s="253">
        <f>작성용!G1568</f>
        <v>0</v>
      </c>
      <c r="K1571" s="253" t="str">
        <f>작성용!H1568</f>
        <v>-</v>
      </c>
      <c r="L1571" s="253" t="str">
        <f>작성용!N1568</f>
        <v>분기</v>
      </c>
      <c r="M1571" s="265" t="str">
        <f>작성용!U1568</f>
        <v>2024.09.30</v>
      </c>
      <c r="N1571" s="265">
        <f>작성용!V1568</f>
        <v>45643</v>
      </c>
      <c r="O1571" s="265" t="str">
        <f>작성용!W1568</f>
        <v>보고서제공X</v>
      </c>
      <c r="P1571" s="265" t="str">
        <f>작성용!X1568</f>
        <v>-</v>
      </c>
      <c r="Q1571" s="253" t="str">
        <f>작성용!AD1568</f>
        <v>정은채</v>
      </c>
      <c r="R1571" s="267">
        <f>작성용!AE1568</f>
        <v>0</v>
      </c>
      <c r="S1571" s="253" t="str">
        <f>작성용!AF1568</f>
        <v>정은채</v>
      </c>
      <c r="T1571" s="268" t="str">
        <f>작성용!AG1568</f>
        <v>-</v>
      </c>
      <c r="U1571" s="268" t="str">
        <f>작성용!AH1568</f>
        <v>-</v>
      </c>
      <c r="V1571" s="252">
        <f>작성용!AA1568</f>
        <v>202411</v>
      </c>
      <c r="W1571" s="253" t="str">
        <f>작성용!AC1568</f>
        <v>[6]기타기관펀드(기초자산)</v>
      </c>
      <c r="X1571" s="253">
        <f>작성용!O1568</f>
        <v>0</v>
      </c>
      <c r="Y1571" s="253">
        <f>작성용!P1568</f>
        <v>0</v>
      </c>
      <c r="Z1571" s="253">
        <f>작성용!Q1568</f>
        <v>0</v>
      </c>
      <c r="AA1571" s="252" t="str">
        <f>작성용!AJ1568</f>
        <v>-</v>
      </c>
      <c r="AB1571" s="252">
        <f>작성용!AB1568</f>
        <v>0</v>
      </c>
    </row>
    <row r="1572" spans="1:28" s="12" customFormat="1" ht="16.5" customHeight="1" x14ac:dyDescent="0.3">
      <c r="A1572" s="54">
        <f>작성용!AL1569</f>
        <v>1568</v>
      </c>
      <c r="B1572" s="264" t="str">
        <f>작성용!AI1569</f>
        <v>-</v>
      </c>
      <c r="C1572" s="252" t="str">
        <f>작성용!AK1569</f>
        <v>기초자산</v>
      </c>
      <c r="D1572" s="265" t="str">
        <f>작성용!T1569</f>
        <v>사립학교교직원연금공단펀드(기초자산)</v>
      </c>
      <c r="E1572" s="253" t="str">
        <f>작성용!B1569</f>
        <v>LB혁신성장펀드2</v>
      </c>
      <c r="F1572" s="253" t="str">
        <f>작성용!C1569</f>
        <v>재평가</v>
      </c>
      <c r="G1572" s="253" t="str">
        <f>작성용!D1569</f>
        <v>온코소프트</v>
      </c>
      <c r="H1572" s="266">
        <f>작성용!E1569</f>
        <v>1601110526868</v>
      </c>
      <c r="I1572" s="253" t="str">
        <f>작성용!F1569</f>
        <v>A07</v>
      </c>
      <c r="J1572" s="253">
        <f>작성용!G1569</f>
        <v>0</v>
      </c>
      <c r="K1572" s="253" t="str">
        <f>작성용!H1569</f>
        <v>-</v>
      </c>
      <c r="L1572" s="253" t="str">
        <f>작성용!N1569</f>
        <v>분기</v>
      </c>
      <c r="M1572" s="265" t="str">
        <f>작성용!U1569</f>
        <v>2024.09.30</v>
      </c>
      <c r="N1572" s="265">
        <f>작성용!V1569</f>
        <v>45643</v>
      </c>
      <c r="O1572" s="265" t="str">
        <f>작성용!W1569</f>
        <v>보고서제공X</v>
      </c>
      <c r="P1572" s="265" t="str">
        <f>작성용!X1569</f>
        <v>-</v>
      </c>
      <c r="Q1572" s="253" t="str">
        <f>작성용!AD1569</f>
        <v>윤광일</v>
      </c>
      <c r="R1572" s="267">
        <f>작성용!AE1569</f>
        <v>0</v>
      </c>
      <c r="S1572" s="253" t="str">
        <f>작성용!AF1569</f>
        <v>윤광일</v>
      </c>
      <c r="T1572" s="268" t="str">
        <f>작성용!AG1569</f>
        <v>-</v>
      </c>
      <c r="U1572" s="268" t="str">
        <f>작성용!AH1569</f>
        <v>-</v>
      </c>
      <c r="V1572" s="252">
        <f>작성용!AA1569</f>
        <v>202411</v>
      </c>
      <c r="W1572" s="253" t="str">
        <f>작성용!AC1569</f>
        <v>[6]기타기관펀드(기초자산)</v>
      </c>
      <c r="X1572" s="253">
        <f>작성용!O1569</f>
        <v>0</v>
      </c>
      <c r="Y1572" s="253">
        <f>작성용!P1569</f>
        <v>0</v>
      </c>
      <c r="Z1572" s="253">
        <f>작성용!Q1569</f>
        <v>0</v>
      </c>
      <c r="AA1572" s="252" t="str">
        <f>작성용!AJ1569</f>
        <v>-</v>
      </c>
      <c r="AB1572" s="252">
        <f>작성용!AB1569</f>
        <v>0</v>
      </c>
    </row>
    <row r="1573" spans="1:28" s="12" customFormat="1" ht="16.5" customHeight="1" x14ac:dyDescent="0.3">
      <c r="A1573" s="54">
        <f>작성용!AL1570</f>
        <v>1569</v>
      </c>
      <c r="B1573" s="264" t="str">
        <f>작성용!AI1570</f>
        <v>-</v>
      </c>
      <c r="C1573" s="252" t="str">
        <f>작성용!AK1570</f>
        <v>기초자산</v>
      </c>
      <c r="D1573" s="265" t="str">
        <f>작성용!T1570</f>
        <v>사립학교교직원연금공단펀드(기초자산)</v>
      </c>
      <c r="E1573" s="253" t="str">
        <f>작성용!B1570</f>
        <v>아주좋은벤처펀드2.0</v>
      </c>
      <c r="F1573" s="253" t="str">
        <f>작성용!C1570</f>
        <v>재평가</v>
      </c>
      <c r="G1573" s="253" t="str">
        <f>작성용!D1570</f>
        <v>Boxhub, ApS</v>
      </c>
      <c r="H1573" s="266" t="str">
        <f>작성용!E1570</f>
        <v>KBP2023060085</v>
      </c>
      <c r="I1573" s="253" t="str">
        <f>작성용!F1570</f>
        <v>A05</v>
      </c>
      <c r="J1573" s="253">
        <f>작성용!G1570</f>
        <v>0</v>
      </c>
      <c r="K1573" s="253" t="str">
        <f>작성용!H1570</f>
        <v>-</v>
      </c>
      <c r="L1573" s="253" t="str">
        <f>작성용!N1570</f>
        <v xml:space="preserve">분기 </v>
      </c>
      <c r="M1573" s="265" t="str">
        <f>작성용!U1570</f>
        <v>2024.09.30</v>
      </c>
      <c r="N1573" s="265">
        <f>작성용!V1570</f>
        <v>45643</v>
      </c>
      <c r="O1573" s="265" t="str">
        <f>작성용!W1570</f>
        <v>보고서제공X</v>
      </c>
      <c r="P1573" s="265" t="str">
        <f>작성용!X1570</f>
        <v>-</v>
      </c>
      <c r="Q1573" s="253" t="str">
        <f>작성용!AD1570</f>
        <v>백형진</v>
      </c>
      <c r="R1573" s="267">
        <f>작성용!AE1570</f>
        <v>0</v>
      </c>
      <c r="S1573" s="253" t="str">
        <f>작성용!AF1570</f>
        <v>백형진</v>
      </c>
      <c r="T1573" s="268" t="str">
        <f>작성용!AG1570</f>
        <v>-</v>
      </c>
      <c r="U1573" s="268" t="str">
        <f>작성용!AH1570</f>
        <v>-</v>
      </c>
      <c r="V1573" s="252">
        <f>작성용!AA1570</f>
        <v>202411</v>
      </c>
      <c r="W1573" s="253" t="str">
        <f>작성용!AC1570</f>
        <v>[6]기타기관펀드(기초자산)</v>
      </c>
      <c r="X1573" s="253">
        <f>작성용!O1570</f>
        <v>0</v>
      </c>
      <c r="Y1573" s="253">
        <f>작성용!P1570</f>
        <v>0</v>
      </c>
      <c r="Z1573" s="253">
        <f>작성용!Q1570</f>
        <v>0</v>
      </c>
      <c r="AA1573" s="252" t="str">
        <f>작성용!AJ1570</f>
        <v>-</v>
      </c>
      <c r="AB1573" s="252">
        <f>작성용!AB1570</f>
        <v>0</v>
      </c>
    </row>
    <row r="1574" spans="1:28" s="12" customFormat="1" ht="16.5" customHeight="1" x14ac:dyDescent="0.3">
      <c r="A1574" s="54">
        <f>작성용!AL1571</f>
        <v>1570</v>
      </c>
      <c r="B1574" s="264" t="str">
        <f>작성용!AI1571</f>
        <v>-</v>
      </c>
      <c r="C1574" s="252" t="str">
        <f>작성용!AK1571</f>
        <v>기초자산</v>
      </c>
      <c r="D1574" s="265" t="str">
        <f>작성용!T1571</f>
        <v>사립학교교직원연금공단펀드(기초자산)</v>
      </c>
      <c r="E1574" s="253" t="str">
        <f>작성용!B1571</f>
        <v>아주좋은벤처펀드2.0</v>
      </c>
      <c r="F1574" s="253" t="str">
        <f>작성용!C1571</f>
        <v>재평가</v>
      </c>
      <c r="G1574" s="253" t="str">
        <f>작성용!D1571</f>
        <v>Carbon Biosciences, Inc.</v>
      </c>
      <c r="H1574" s="266" t="str">
        <f>작성용!E1571</f>
        <v>KBP2022030098</v>
      </c>
      <c r="I1574" s="253" t="str">
        <f>작성용!F1571</f>
        <v>A05</v>
      </c>
      <c r="J1574" s="253">
        <f>작성용!G1571</f>
        <v>0</v>
      </c>
      <c r="K1574" s="253" t="str">
        <f>작성용!H1571</f>
        <v>-</v>
      </c>
      <c r="L1574" s="253" t="str">
        <f>작성용!N1571</f>
        <v xml:space="preserve">분기 </v>
      </c>
      <c r="M1574" s="265" t="str">
        <f>작성용!U1571</f>
        <v>2024.09.30</v>
      </c>
      <c r="N1574" s="265">
        <f>작성용!V1571</f>
        <v>45643</v>
      </c>
      <c r="O1574" s="265" t="str">
        <f>작성용!W1571</f>
        <v>보고서제공X</v>
      </c>
      <c r="P1574" s="265" t="str">
        <f>작성용!X1571</f>
        <v>-</v>
      </c>
      <c r="Q1574" s="253" t="str">
        <f>작성용!AD1571</f>
        <v>오수현</v>
      </c>
      <c r="R1574" s="267">
        <f>작성용!AE1571</f>
        <v>0</v>
      </c>
      <c r="S1574" s="253" t="str">
        <f>작성용!AF1571</f>
        <v>오수현</v>
      </c>
      <c r="T1574" s="268" t="str">
        <f>작성용!AG1571</f>
        <v>-</v>
      </c>
      <c r="U1574" s="268" t="str">
        <f>작성용!AH1571</f>
        <v>-</v>
      </c>
      <c r="V1574" s="252">
        <f>작성용!AA1571</f>
        <v>202411</v>
      </c>
      <c r="W1574" s="253" t="str">
        <f>작성용!AC1571</f>
        <v>[6]기타기관펀드(기초자산)</v>
      </c>
      <c r="X1574" s="253">
        <f>작성용!O1571</f>
        <v>0</v>
      </c>
      <c r="Y1574" s="253">
        <f>작성용!P1571</f>
        <v>0</v>
      </c>
      <c r="Z1574" s="253">
        <f>작성용!Q1571</f>
        <v>0</v>
      </c>
      <c r="AA1574" s="252" t="str">
        <f>작성용!AJ1571</f>
        <v>-</v>
      </c>
      <c r="AB1574" s="252">
        <f>작성용!AB1571</f>
        <v>0</v>
      </c>
    </row>
    <row r="1575" spans="1:28" s="12" customFormat="1" ht="16.5" customHeight="1" x14ac:dyDescent="0.3">
      <c r="A1575" s="54">
        <f>작성용!AL1572</f>
        <v>1571</v>
      </c>
      <c r="B1575" s="264" t="str">
        <f>작성용!AI1572</f>
        <v>-</v>
      </c>
      <c r="C1575" s="252" t="str">
        <f>작성용!AK1572</f>
        <v>기초자산</v>
      </c>
      <c r="D1575" s="265" t="str">
        <f>작성용!T1572</f>
        <v>사립학교교직원연금공단펀드(기초자산)</v>
      </c>
      <c r="E1575" s="253" t="str">
        <f>작성용!B1572</f>
        <v>아주좋은벤처펀드2.0</v>
      </c>
      <c r="F1575" s="253" t="str">
        <f>작성용!C1572</f>
        <v>재평가</v>
      </c>
      <c r="G1575" s="253" t="str">
        <f>작성용!D1572</f>
        <v>Carbon Biosciences, Inc.</v>
      </c>
      <c r="H1575" s="266" t="str">
        <f>작성용!E1572</f>
        <v>KBP2022030098</v>
      </c>
      <c r="I1575" s="253" t="str">
        <f>작성용!F1572</f>
        <v>D02</v>
      </c>
      <c r="J1575" s="253">
        <f>작성용!G1572</f>
        <v>0</v>
      </c>
      <c r="K1575" s="253" t="str">
        <f>작성용!H1572</f>
        <v>-</v>
      </c>
      <c r="L1575" s="253" t="str">
        <f>작성용!N1572</f>
        <v xml:space="preserve">분기 </v>
      </c>
      <c r="M1575" s="265" t="str">
        <f>작성용!U1572</f>
        <v>2024.09.30</v>
      </c>
      <c r="N1575" s="265">
        <f>작성용!V1572</f>
        <v>45643</v>
      </c>
      <c r="O1575" s="265" t="str">
        <f>작성용!W1572</f>
        <v>보고서제공X</v>
      </c>
      <c r="P1575" s="265" t="str">
        <f>작성용!X1572</f>
        <v>-</v>
      </c>
      <c r="Q1575" s="253" t="str">
        <f>작성용!AD1572</f>
        <v>오수현</v>
      </c>
      <c r="R1575" s="267">
        <f>작성용!AE1572</f>
        <v>0</v>
      </c>
      <c r="S1575" s="253" t="str">
        <f>작성용!AF1572</f>
        <v>오수현</v>
      </c>
      <c r="T1575" s="268" t="str">
        <f>작성용!AG1572</f>
        <v>-</v>
      </c>
      <c r="U1575" s="268" t="str">
        <f>작성용!AH1572</f>
        <v>-</v>
      </c>
      <c r="V1575" s="252">
        <f>작성용!AA1572</f>
        <v>202411</v>
      </c>
      <c r="W1575" s="253" t="str">
        <f>작성용!AC1572</f>
        <v>[6]기타기관펀드(기초자산)</v>
      </c>
      <c r="X1575" s="253">
        <f>작성용!O1572</f>
        <v>0</v>
      </c>
      <c r="Y1575" s="253">
        <f>작성용!P1572</f>
        <v>0</v>
      </c>
      <c r="Z1575" s="253">
        <f>작성용!Q1572</f>
        <v>0</v>
      </c>
      <c r="AA1575" s="252" t="str">
        <f>작성용!AJ1572</f>
        <v>-</v>
      </c>
      <c r="AB1575" s="252">
        <f>작성용!AB1572</f>
        <v>0</v>
      </c>
    </row>
    <row r="1576" spans="1:28" s="12" customFormat="1" ht="16.5" customHeight="1" x14ac:dyDescent="0.3">
      <c r="A1576" s="54">
        <f>작성용!AL1573</f>
        <v>1572</v>
      </c>
      <c r="B1576" s="264" t="str">
        <f>작성용!AI1573</f>
        <v>-</v>
      </c>
      <c r="C1576" s="252" t="str">
        <f>작성용!AK1573</f>
        <v>기초자산</v>
      </c>
      <c r="D1576" s="265" t="str">
        <f>작성용!T1573</f>
        <v>사립학교교직원연금공단펀드(기초자산)</v>
      </c>
      <c r="E1576" s="253" t="str">
        <f>작성용!B1573</f>
        <v>아주좋은벤처펀드2.0</v>
      </c>
      <c r="F1576" s="253" t="str">
        <f>작성용!C1573</f>
        <v>재평가</v>
      </c>
      <c r="G1576" s="253" t="str">
        <f>작성용!D1573</f>
        <v>Carbon Biosciences, Inc.</v>
      </c>
      <c r="H1576" s="266" t="str">
        <f>작성용!E1573</f>
        <v>KBP2022030098</v>
      </c>
      <c r="I1576" s="253" t="str">
        <f>작성용!F1573</f>
        <v>D02</v>
      </c>
      <c r="J1576" s="253">
        <f>작성용!G1573</f>
        <v>1</v>
      </c>
      <c r="K1576" s="253" t="str">
        <f>작성용!H1573</f>
        <v>-</v>
      </c>
      <c r="L1576" s="253" t="str">
        <f>작성용!N1573</f>
        <v xml:space="preserve">분기 </v>
      </c>
      <c r="M1576" s="265" t="str">
        <f>작성용!U1573</f>
        <v>2024.09.30</v>
      </c>
      <c r="N1576" s="265">
        <f>작성용!V1573</f>
        <v>45643</v>
      </c>
      <c r="O1576" s="265" t="str">
        <f>작성용!W1573</f>
        <v>보고서제공X</v>
      </c>
      <c r="P1576" s="265" t="str">
        <f>작성용!X1573</f>
        <v>-</v>
      </c>
      <c r="Q1576" s="253" t="str">
        <f>작성용!AD1573</f>
        <v>오수현</v>
      </c>
      <c r="R1576" s="267">
        <f>작성용!AE1573</f>
        <v>0</v>
      </c>
      <c r="S1576" s="253" t="str">
        <f>작성용!AF1573</f>
        <v>오수현</v>
      </c>
      <c r="T1576" s="268" t="str">
        <f>작성용!AG1573</f>
        <v>-</v>
      </c>
      <c r="U1576" s="268" t="str">
        <f>작성용!AH1573</f>
        <v>-</v>
      </c>
      <c r="V1576" s="252">
        <f>작성용!AA1573</f>
        <v>202411</v>
      </c>
      <c r="W1576" s="253" t="str">
        <f>작성용!AC1573</f>
        <v>[6]기타기관펀드(기초자산)</v>
      </c>
      <c r="X1576" s="253">
        <f>작성용!O1573</f>
        <v>0</v>
      </c>
      <c r="Y1576" s="253">
        <f>작성용!P1573</f>
        <v>0</v>
      </c>
      <c r="Z1576" s="253">
        <f>작성용!Q1573</f>
        <v>0</v>
      </c>
      <c r="AA1576" s="252" t="str">
        <f>작성용!AJ1573</f>
        <v>-</v>
      </c>
      <c r="AB1576" s="252">
        <f>작성용!AB1573</f>
        <v>0</v>
      </c>
    </row>
    <row r="1577" spans="1:28" s="12" customFormat="1" ht="16.5" customHeight="1" x14ac:dyDescent="0.3">
      <c r="A1577" s="54">
        <f>작성용!AL1574</f>
        <v>1573</v>
      </c>
      <c r="B1577" s="264" t="str">
        <f>작성용!AI1574</f>
        <v>-</v>
      </c>
      <c r="C1577" s="252" t="str">
        <f>작성용!AK1574</f>
        <v>기초자산</v>
      </c>
      <c r="D1577" s="265" t="str">
        <f>작성용!T1574</f>
        <v>사립학교교직원연금공단펀드(기초자산)</v>
      </c>
      <c r="E1577" s="253" t="str">
        <f>작성용!B1574</f>
        <v>아주좋은벤처펀드2.0</v>
      </c>
      <c r="F1577" s="253" t="str">
        <f>작성용!C1574</f>
        <v>재평가</v>
      </c>
      <c r="G1577" s="253" t="str">
        <f>작성용!D1574</f>
        <v>Cohere, Inc.</v>
      </c>
      <c r="H1577" s="266" t="str">
        <f>작성용!E1574</f>
        <v>KBP2024060048</v>
      </c>
      <c r="I1577" s="253" t="str">
        <f>작성용!F1574</f>
        <v>A05</v>
      </c>
      <c r="J1577" s="253">
        <f>작성용!G1574</f>
        <v>0</v>
      </c>
      <c r="K1577" s="253" t="str">
        <f>작성용!H1574</f>
        <v>-</v>
      </c>
      <c r="L1577" s="253" t="str">
        <f>작성용!N1574</f>
        <v xml:space="preserve">분기 </v>
      </c>
      <c r="M1577" s="265" t="str">
        <f>작성용!U1574</f>
        <v>2024.09.30</v>
      </c>
      <c r="N1577" s="265">
        <f>작성용!V1574</f>
        <v>45643</v>
      </c>
      <c r="O1577" s="265" t="str">
        <f>작성용!W1574</f>
        <v>보고서제공X</v>
      </c>
      <c r="P1577" s="265" t="str">
        <f>작성용!X1574</f>
        <v>-</v>
      </c>
      <c r="Q1577" s="253" t="str">
        <f>작성용!AD1574</f>
        <v>오영석</v>
      </c>
      <c r="R1577" s="267">
        <f>작성용!AE1574</f>
        <v>0</v>
      </c>
      <c r="S1577" s="253" t="str">
        <f>작성용!AF1574</f>
        <v>오영석</v>
      </c>
      <c r="T1577" s="268" t="str">
        <f>작성용!AG1574</f>
        <v>-</v>
      </c>
      <c r="U1577" s="268" t="str">
        <f>작성용!AH1574</f>
        <v>-</v>
      </c>
      <c r="V1577" s="252">
        <f>작성용!AA1574</f>
        <v>202411</v>
      </c>
      <c r="W1577" s="253" t="str">
        <f>작성용!AC1574</f>
        <v>[6]기타기관펀드(기초자산)</v>
      </c>
      <c r="X1577" s="253">
        <f>작성용!O1574</f>
        <v>0</v>
      </c>
      <c r="Y1577" s="253">
        <f>작성용!P1574</f>
        <v>0</v>
      </c>
      <c r="Z1577" s="253">
        <f>작성용!Q1574</f>
        <v>0</v>
      </c>
      <c r="AA1577" s="252" t="str">
        <f>작성용!AJ1574</f>
        <v>-</v>
      </c>
      <c r="AB1577" s="252">
        <f>작성용!AB1574</f>
        <v>0</v>
      </c>
    </row>
    <row r="1578" spans="1:28" s="12" customFormat="1" ht="16.5" customHeight="1" x14ac:dyDescent="0.3">
      <c r="A1578" s="54">
        <f>작성용!AL1575</f>
        <v>1574</v>
      </c>
      <c r="B1578" s="264" t="str">
        <f>작성용!AI1575</f>
        <v>-</v>
      </c>
      <c r="C1578" s="252" t="str">
        <f>작성용!AK1575</f>
        <v>기초자산</v>
      </c>
      <c r="D1578" s="265" t="str">
        <f>작성용!T1575</f>
        <v>사립학교교직원연금공단펀드(기초자산)</v>
      </c>
      <c r="E1578" s="253" t="str">
        <f>작성용!B1575</f>
        <v>아주좋은벤처펀드2.0</v>
      </c>
      <c r="F1578" s="253" t="str">
        <f>작성용!C1575</f>
        <v>재평가</v>
      </c>
      <c r="G1578" s="253" t="str">
        <f>작성용!D1575</f>
        <v>Fama Technologies, Inc.</v>
      </c>
      <c r="H1578" s="266" t="str">
        <f>작성용!E1575</f>
        <v>KBP2022120258</v>
      </c>
      <c r="I1578" s="253" t="str">
        <f>작성용!F1575</f>
        <v>A05</v>
      </c>
      <c r="J1578" s="253">
        <f>작성용!G1575</f>
        <v>0</v>
      </c>
      <c r="K1578" s="253" t="str">
        <f>작성용!H1575</f>
        <v>-</v>
      </c>
      <c r="L1578" s="253" t="str">
        <f>작성용!N1575</f>
        <v xml:space="preserve">분기 </v>
      </c>
      <c r="M1578" s="265" t="str">
        <f>작성용!U1575</f>
        <v>2024.09.30</v>
      </c>
      <c r="N1578" s="265">
        <f>작성용!V1575</f>
        <v>45643</v>
      </c>
      <c r="O1578" s="265" t="str">
        <f>작성용!W1575</f>
        <v>보고서제공X</v>
      </c>
      <c r="P1578" s="265" t="str">
        <f>작성용!X1575</f>
        <v>-</v>
      </c>
      <c r="Q1578" s="253" t="str">
        <f>작성용!AD1575</f>
        <v>김예림</v>
      </c>
      <c r="R1578" s="267">
        <f>작성용!AE1575</f>
        <v>0</v>
      </c>
      <c r="S1578" s="253" t="str">
        <f>작성용!AF1575</f>
        <v>김예림</v>
      </c>
      <c r="T1578" s="268" t="str">
        <f>작성용!AG1575</f>
        <v>-</v>
      </c>
      <c r="U1578" s="268" t="str">
        <f>작성용!AH1575</f>
        <v>-</v>
      </c>
      <c r="V1578" s="252">
        <f>작성용!AA1575</f>
        <v>202411</v>
      </c>
      <c r="W1578" s="253" t="str">
        <f>작성용!AC1575</f>
        <v>[6]기타기관펀드(기초자산)</v>
      </c>
      <c r="X1578" s="253">
        <f>작성용!O1575</f>
        <v>0</v>
      </c>
      <c r="Y1578" s="253">
        <f>작성용!P1575</f>
        <v>0</v>
      </c>
      <c r="Z1578" s="253">
        <f>작성용!Q1575</f>
        <v>0</v>
      </c>
      <c r="AA1578" s="252" t="str">
        <f>작성용!AJ1575</f>
        <v>-</v>
      </c>
      <c r="AB1578" s="252">
        <f>작성용!AB1575</f>
        <v>0</v>
      </c>
    </row>
    <row r="1579" spans="1:28" s="12" customFormat="1" ht="16.5" customHeight="1" x14ac:dyDescent="0.3">
      <c r="A1579" s="54">
        <f>작성용!AL1576</f>
        <v>1575</v>
      </c>
      <c r="B1579" s="264" t="str">
        <f>작성용!AI1576</f>
        <v>-</v>
      </c>
      <c r="C1579" s="252" t="str">
        <f>작성용!AK1576</f>
        <v>기초자산</v>
      </c>
      <c r="D1579" s="265" t="str">
        <f>작성용!T1576</f>
        <v>사립학교교직원연금공단펀드(기초자산)</v>
      </c>
      <c r="E1579" s="253" t="str">
        <f>작성용!B1576</f>
        <v>아주좋은벤처펀드2.0</v>
      </c>
      <c r="F1579" s="253" t="str">
        <f>작성용!C1576</f>
        <v>재평가</v>
      </c>
      <c r="G1579" s="253" t="str">
        <f>작성용!D1576</f>
        <v>Primemas Inc.</v>
      </c>
      <c r="H1579" s="266" t="str">
        <f>작성용!E1576</f>
        <v>KBP2023090020</v>
      </c>
      <c r="I1579" s="253" t="str">
        <f>작성용!F1576</f>
        <v>A05</v>
      </c>
      <c r="J1579" s="253">
        <f>작성용!G1576</f>
        <v>0</v>
      </c>
      <c r="K1579" s="253" t="str">
        <f>작성용!H1576</f>
        <v>-</v>
      </c>
      <c r="L1579" s="253" t="str">
        <f>작성용!N1576</f>
        <v xml:space="preserve">분기 </v>
      </c>
      <c r="M1579" s="265" t="str">
        <f>작성용!U1576</f>
        <v>2024.09.30</v>
      </c>
      <c r="N1579" s="265">
        <f>작성용!V1576</f>
        <v>45643</v>
      </c>
      <c r="O1579" s="265" t="str">
        <f>작성용!W1576</f>
        <v>보고서제공X</v>
      </c>
      <c r="P1579" s="265" t="str">
        <f>작성용!X1576</f>
        <v>-</v>
      </c>
      <c r="Q1579" s="253" t="str">
        <f>작성용!AD1576</f>
        <v>채동우</v>
      </c>
      <c r="R1579" s="267">
        <f>작성용!AE1576</f>
        <v>0</v>
      </c>
      <c r="S1579" s="253" t="str">
        <f>작성용!AF1576</f>
        <v>채동우</v>
      </c>
      <c r="T1579" s="268" t="str">
        <f>작성용!AG1576</f>
        <v>-</v>
      </c>
      <c r="U1579" s="268" t="str">
        <f>작성용!AH1576</f>
        <v>-</v>
      </c>
      <c r="V1579" s="252">
        <f>작성용!AA1576</f>
        <v>202411</v>
      </c>
      <c r="W1579" s="253" t="str">
        <f>작성용!AC1576</f>
        <v>[6]기타기관펀드(기초자산)</v>
      </c>
      <c r="X1579" s="253">
        <f>작성용!O1576</f>
        <v>0</v>
      </c>
      <c r="Y1579" s="253">
        <f>작성용!P1576</f>
        <v>0</v>
      </c>
      <c r="Z1579" s="253">
        <f>작성용!Q1576</f>
        <v>0</v>
      </c>
      <c r="AA1579" s="252" t="str">
        <f>작성용!AJ1576</f>
        <v>-</v>
      </c>
      <c r="AB1579" s="252">
        <f>작성용!AB1576</f>
        <v>0</v>
      </c>
    </row>
    <row r="1580" spans="1:28" s="12" customFormat="1" ht="16.5" customHeight="1" x14ac:dyDescent="0.3">
      <c r="A1580" s="54">
        <f>작성용!AL1577</f>
        <v>1576</v>
      </c>
      <c r="B1580" s="264" t="str">
        <f>작성용!AI1577</f>
        <v>-</v>
      </c>
      <c r="C1580" s="252" t="str">
        <f>작성용!AK1577</f>
        <v>기초자산</v>
      </c>
      <c r="D1580" s="265" t="str">
        <f>작성용!T1577</f>
        <v>사립학교교직원연금공단펀드(기초자산)</v>
      </c>
      <c r="E1580" s="253" t="str">
        <f>작성용!B1577</f>
        <v>아주좋은벤처펀드2.0</v>
      </c>
      <c r="F1580" s="253" t="str">
        <f>작성용!C1577</f>
        <v>재평가</v>
      </c>
      <c r="G1580" s="253" t="str">
        <f>작성용!D1577</f>
        <v>ReCode Therapeutics, Inc.</v>
      </c>
      <c r="H1580" s="266" t="str">
        <f>작성용!E1577</f>
        <v>KBP2021120180</v>
      </c>
      <c r="I1580" s="253" t="str">
        <f>작성용!F1577</f>
        <v>A05</v>
      </c>
      <c r="J1580" s="253">
        <f>작성용!G1577</f>
        <v>0</v>
      </c>
      <c r="K1580" s="253" t="str">
        <f>작성용!H1577</f>
        <v>-</v>
      </c>
      <c r="L1580" s="253" t="str">
        <f>작성용!N1577</f>
        <v xml:space="preserve">분기 </v>
      </c>
      <c r="M1580" s="265" t="str">
        <f>작성용!U1577</f>
        <v>2024.09.30</v>
      </c>
      <c r="N1580" s="265">
        <f>작성용!V1577</f>
        <v>45643</v>
      </c>
      <c r="O1580" s="265" t="str">
        <f>작성용!W1577</f>
        <v>보고서제공X</v>
      </c>
      <c r="P1580" s="265" t="str">
        <f>작성용!X1577</f>
        <v>-</v>
      </c>
      <c r="Q1580" s="253" t="str">
        <f>작성용!AD1577</f>
        <v>이상민</v>
      </c>
      <c r="R1580" s="267">
        <f>작성용!AE1577</f>
        <v>0</v>
      </c>
      <c r="S1580" s="253" t="str">
        <f>작성용!AF1577</f>
        <v>이상민</v>
      </c>
      <c r="T1580" s="268" t="str">
        <f>작성용!AG1577</f>
        <v>-</v>
      </c>
      <c r="U1580" s="268" t="str">
        <f>작성용!AH1577</f>
        <v>-</v>
      </c>
      <c r="V1580" s="252">
        <f>작성용!AA1577</f>
        <v>202411</v>
      </c>
      <c r="W1580" s="253" t="str">
        <f>작성용!AC1577</f>
        <v>[6]기타기관펀드(기초자산)</v>
      </c>
      <c r="X1580" s="253">
        <f>작성용!O1577</f>
        <v>0</v>
      </c>
      <c r="Y1580" s="253">
        <f>작성용!P1577</f>
        <v>0</v>
      </c>
      <c r="Z1580" s="253">
        <f>작성용!Q1577</f>
        <v>0</v>
      </c>
      <c r="AA1580" s="252" t="str">
        <f>작성용!AJ1577</f>
        <v>-</v>
      </c>
      <c r="AB1580" s="252">
        <f>작성용!AB1577</f>
        <v>0</v>
      </c>
    </row>
    <row r="1581" spans="1:28" s="12" customFormat="1" ht="16.5" customHeight="1" x14ac:dyDescent="0.3">
      <c r="A1581" s="54">
        <f>작성용!AL1578</f>
        <v>1577</v>
      </c>
      <c r="B1581" s="264" t="str">
        <f>작성용!AI1578</f>
        <v>-</v>
      </c>
      <c r="C1581" s="252" t="str">
        <f>작성용!AK1578</f>
        <v>기초자산</v>
      </c>
      <c r="D1581" s="265" t="str">
        <f>작성용!T1578</f>
        <v>사립학교교직원연금공단펀드(기초자산)</v>
      </c>
      <c r="E1581" s="253" t="str">
        <f>작성용!B1578</f>
        <v>아주좋은벤처펀드2.0</v>
      </c>
      <c r="F1581" s="253" t="str">
        <f>작성용!C1578</f>
        <v>재평가</v>
      </c>
      <c r="G1581" s="253" t="str">
        <f>작성용!D1578</f>
        <v>ReCode Therapeutics, Inc.</v>
      </c>
      <c r="H1581" s="266" t="str">
        <f>작성용!E1578</f>
        <v>KBP2021120180</v>
      </c>
      <c r="I1581" s="253" t="str">
        <f>작성용!F1578</f>
        <v>A05</v>
      </c>
      <c r="J1581" s="253">
        <f>작성용!G1578</f>
        <v>1</v>
      </c>
      <c r="K1581" s="253" t="str">
        <f>작성용!H1578</f>
        <v>-</v>
      </c>
      <c r="L1581" s="253" t="str">
        <f>작성용!N1578</f>
        <v xml:space="preserve">분기 </v>
      </c>
      <c r="M1581" s="265" t="str">
        <f>작성용!U1578</f>
        <v>2024.09.30</v>
      </c>
      <c r="N1581" s="265">
        <f>작성용!V1578</f>
        <v>45643</v>
      </c>
      <c r="O1581" s="265" t="str">
        <f>작성용!W1578</f>
        <v>보고서제공X</v>
      </c>
      <c r="P1581" s="265" t="str">
        <f>작성용!X1578</f>
        <v>-</v>
      </c>
      <c r="Q1581" s="253" t="str">
        <f>작성용!AD1578</f>
        <v>이상민</v>
      </c>
      <c r="R1581" s="267">
        <f>작성용!AE1578</f>
        <v>0</v>
      </c>
      <c r="S1581" s="253" t="str">
        <f>작성용!AF1578</f>
        <v>이상민</v>
      </c>
      <c r="T1581" s="268" t="str">
        <f>작성용!AG1578</f>
        <v>-</v>
      </c>
      <c r="U1581" s="268" t="str">
        <f>작성용!AH1578</f>
        <v>-</v>
      </c>
      <c r="V1581" s="252">
        <f>작성용!AA1578</f>
        <v>202411</v>
      </c>
      <c r="W1581" s="253" t="str">
        <f>작성용!AC1578</f>
        <v>[6]기타기관펀드(기초자산)</v>
      </c>
      <c r="X1581" s="253">
        <f>작성용!O1578</f>
        <v>0</v>
      </c>
      <c r="Y1581" s="253">
        <f>작성용!P1578</f>
        <v>0</v>
      </c>
      <c r="Z1581" s="253">
        <f>작성용!Q1578</f>
        <v>0</v>
      </c>
      <c r="AA1581" s="252" t="str">
        <f>작성용!AJ1578</f>
        <v>-</v>
      </c>
      <c r="AB1581" s="252">
        <f>작성용!AB1578</f>
        <v>0</v>
      </c>
    </row>
    <row r="1582" spans="1:28" s="12" customFormat="1" ht="16.5" customHeight="1" x14ac:dyDescent="0.3">
      <c r="A1582" s="54">
        <f>작성용!AL1579</f>
        <v>1578</v>
      </c>
      <c r="B1582" s="264" t="str">
        <f>작성용!AI1579</f>
        <v>-</v>
      </c>
      <c r="C1582" s="252" t="str">
        <f>작성용!AK1579</f>
        <v>기초자산</v>
      </c>
      <c r="D1582" s="265" t="str">
        <f>작성용!T1579</f>
        <v>사립학교교직원연금공단펀드(기초자산)</v>
      </c>
      <c r="E1582" s="253" t="str">
        <f>작성용!B1579</f>
        <v>아주좋은벤처펀드2.0</v>
      </c>
      <c r="F1582" s="253" t="str">
        <f>작성용!C1579</f>
        <v>재평가</v>
      </c>
      <c r="G1582" s="253" t="str">
        <f>작성용!D1579</f>
        <v>Terramino, Inc.</v>
      </c>
      <c r="H1582" s="266" t="str">
        <f>작성용!E1579</f>
        <v>KBP2023030032</v>
      </c>
      <c r="I1582" s="253" t="str">
        <f>작성용!F1579</f>
        <v>A05</v>
      </c>
      <c r="J1582" s="253">
        <f>작성용!G1579</f>
        <v>0</v>
      </c>
      <c r="K1582" s="253" t="str">
        <f>작성용!H1579</f>
        <v>-</v>
      </c>
      <c r="L1582" s="253" t="str">
        <f>작성용!N1579</f>
        <v xml:space="preserve">분기 </v>
      </c>
      <c r="M1582" s="265" t="str">
        <f>작성용!U1579</f>
        <v>2024.09.30</v>
      </c>
      <c r="N1582" s="265">
        <f>작성용!V1579</f>
        <v>45643</v>
      </c>
      <c r="O1582" s="265" t="str">
        <f>작성용!W1579</f>
        <v>보고서제공X</v>
      </c>
      <c r="P1582" s="265" t="str">
        <f>작성용!X1579</f>
        <v>-</v>
      </c>
      <c r="Q1582" s="253" t="str">
        <f>작성용!AD1579</f>
        <v>강성은</v>
      </c>
      <c r="R1582" s="267">
        <f>작성용!AE1579</f>
        <v>0</v>
      </c>
      <c r="S1582" s="253" t="str">
        <f>작성용!AF1579</f>
        <v>강성은</v>
      </c>
      <c r="T1582" s="268" t="str">
        <f>작성용!AG1579</f>
        <v>-</v>
      </c>
      <c r="U1582" s="268" t="str">
        <f>작성용!AH1579</f>
        <v>-</v>
      </c>
      <c r="V1582" s="252">
        <f>작성용!AA1579</f>
        <v>202411</v>
      </c>
      <c r="W1582" s="253" t="str">
        <f>작성용!AC1579</f>
        <v>[6]기타기관펀드(기초자산)</v>
      </c>
      <c r="X1582" s="253">
        <f>작성용!O1579</f>
        <v>0</v>
      </c>
      <c r="Y1582" s="253">
        <f>작성용!P1579</f>
        <v>0</v>
      </c>
      <c r="Z1582" s="253">
        <f>작성용!Q1579</f>
        <v>0</v>
      </c>
      <c r="AA1582" s="252" t="str">
        <f>작성용!AJ1579</f>
        <v>-</v>
      </c>
      <c r="AB1582" s="252">
        <f>작성용!AB1579</f>
        <v>0</v>
      </c>
    </row>
    <row r="1583" spans="1:28" s="12" customFormat="1" ht="16.5" customHeight="1" x14ac:dyDescent="0.3">
      <c r="A1583" s="54">
        <f>작성용!AL1580</f>
        <v>1579</v>
      </c>
      <c r="B1583" s="264" t="str">
        <f>작성용!AI1580</f>
        <v>-</v>
      </c>
      <c r="C1583" s="252" t="str">
        <f>작성용!AK1580</f>
        <v>기초자산</v>
      </c>
      <c r="D1583" s="265" t="str">
        <f>작성용!T1580</f>
        <v>사립학교교직원연금공단펀드(기초자산)</v>
      </c>
      <c r="E1583" s="253" t="str">
        <f>작성용!B1580</f>
        <v>아주좋은벤처펀드2.0</v>
      </c>
      <c r="F1583" s="253" t="str">
        <f>작성용!C1580</f>
        <v>재평가</v>
      </c>
      <c r="G1583" s="253" t="str">
        <f>작성용!D1580</f>
        <v>글로우서울</v>
      </c>
      <c r="H1583" s="266">
        <f>작성용!E1580</f>
        <v>1101116710209</v>
      </c>
      <c r="I1583" s="253" t="str">
        <f>작성용!F1580</f>
        <v>A07</v>
      </c>
      <c r="J1583" s="253">
        <f>작성용!G1580</f>
        <v>0</v>
      </c>
      <c r="K1583" s="253" t="str">
        <f>작성용!H1580</f>
        <v>-</v>
      </c>
      <c r="L1583" s="253" t="str">
        <f>작성용!N1580</f>
        <v xml:space="preserve">분기 </v>
      </c>
      <c r="M1583" s="265" t="str">
        <f>작성용!U1580</f>
        <v>2024.09.30</v>
      </c>
      <c r="N1583" s="265">
        <f>작성용!V1580</f>
        <v>45643</v>
      </c>
      <c r="O1583" s="265" t="str">
        <f>작성용!W1580</f>
        <v>보고서제공X</v>
      </c>
      <c r="P1583" s="265" t="str">
        <f>작성용!X1580</f>
        <v>-</v>
      </c>
      <c r="Q1583" s="253" t="str">
        <f>작성용!AD1580</f>
        <v>원정우</v>
      </c>
      <c r="R1583" s="267">
        <f>작성용!AE1580</f>
        <v>0</v>
      </c>
      <c r="S1583" s="253" t="str">
        <f>작성용!AF1580</f>
        <v>원정우</v>
      </c>
      <c r="T1583" s="268" t="str">
        <f>작성용!AG1580</f>
        <v>-</v>
      </c>
      <c r="U1583" s="268" t="str">
        <f>작성용!AH1580</f>
        <v>-</v>
      </c>
      <c r="V1583" s="252">
        <f>작성용!AA1580</f>
        <v>202411</v>
      </c>
      <c r="W1583" s="253" t="str">
        <f>작성용!AC1580</f>
        <v>[6]기타기관펀드(기초자산)</v>
      </c>
      <c r="X1583" s="253">
        <f>작성용!O1580</f>
        <v>0</v>
      </c>
      <c r="Y1583" s="253">
        <f>작성용!P1580</f>
        <v>0</v>
      </c>
      <c r="Z1583" s="253">
        <f>작성용!Q1580</f>
        <v>0</v>
      </c>
      <c r="AA1583" s="252" t="str">
        <f>작성용!AJ1580</f>
        <v>-</v>
      </c>
      <c r="AB1583" s="252">
        <f>작성용!AB1580</f>
        <v>0</v>
      </c>
    </row>
    <row r="1584" spans="1:28" s="12" customFormat="1" ht="16.5" customHeight="1" x14ac:dyDescent="0.3">
      <c r="A1584" s="54">
        <f>작성용!AL1581</f>
        <v>1580</v>
      </c>
      <c r="B1584" s="264" t="str">
        <f>작성용!AI1581</f>
        <v>-</v>
      </c>
      <c r="C1584" s="252" t="str">
        <f>작성용!AK1581</f>
        <v>기초자산</v>
      </c>
      <c r="D1584" s="265" t="str">
        <f>작성용!T1581</f>
        <v>사립학교교직원연금공단펀드(기초자산)</v>
      </c>
      <c r="E1584" s="253" t="str">
        <f>작성용!B1581</f>
        <v>아주좋은벤처펀드2.0</v>
      </c>
      <c r="F1584" s="253" t="str">
        <f>작성용!C1581</f>
        <v>재평가</v>
      </c>
      <c r="G1584" s="253" t="str">
        <f>작성용!D1581</f>
        <v>김캐디</v>
      </c>
      <c r="H1584" s="266">
        <f>작성용!E1581</f>
        <v>1101117224887</v>
      </c>
      <c r="I1584" s="253" t="str">
        <f>작성용!F1581</f>
        <v>A07</v>
      </c>
      <c r="J1584" s="253">
        <f>작성용!G1581</f>
        <v>0</v>
      </c>
      <c r="K1584" s="253" t="str">
        <f>작성용!H1581</f>
        <v>-</v>
      </c>
      <c r="L1584" s="253" t="str">
        <f>작성용!N1581</f>
        <v xml:space="preserve">분기 </v>
      </c>
      <c r="M1584" s="265" t="str">
        <f>작성용!U1581</f>
        <v>2024.09.30</v>
      </c>
      <c r="N1584" s="265">
        <f>작성용!V1581</f>
        <v>45643</v>
      </c>
      <c r="O1584" s="265" t="str">
        <f>작성용!W1581</f>
        <v>보고서제공X</v>
      </c>
      <c r="P1584" s="265" t="str">
        <f>작성용!X1581</f>
        <v>-</v>
      </c>
      <c r="Q1584" s="253" t="str">
        <f>작성용!AD1581</f>
        <v>이진주</v>
      </c>
      <c r="R1584" s="267">
        <f>작성용!AE1581</f>
        <v>0</v>
      </c>
      <c r="S1584" s="253" t="str">
        <f>작성용!AF1581</f>
        <v>이진주</v>
      </c>
      <c r="T1584" s="268" t="str">
        <f>작성용!AG1581</f>
        <v>-</v>
      </c>
      <c r="U1584" s="268" t="str">
        <f>작성용!AH1581</f>
        <v>-</v>
      </c>
      <c r="V1584" s="252">
        <f>작성용!AA1581</f>
        <v>202411</v>
      </c>
      <c r="W1584" s="253" t="str">
        <f>작성용!AC1581</f>
        <v>[6]기타기관펀드(기초자산)</v>
      </c>
      <c r="X1584" s="253">
        <f>작성용!O1581</f>
        <v>0</v>
      </c>
      <c r="Y1584" s="253">
        <f>작성용!P1581</f>
        <v>0</v>
      </c>
      <c r="Z1584" s="253">
        <f>작성용!Q1581</f>
        <v>0</v>
      </c>
      <c r="AA1584" s="252" t="str">
        <f>작성용!AJ1581</f>
        <v>-</v>
      </c>
      <c r="AB1584" s="252">
        <f>작성용!AB1581</f>
        <v>0</v>
      </c>
    </row>
    <row r="1585" spans="1:28" s="12" customFormat="1" ht="16.5" customHeight="1" x14ac:dyDescent="0.3">
      <c r="A1585" s="54">
        <f>작성용!AL1582</f>
        <v>1581</v>
      </c>
      <c r="B1585" s="264" t="str">
        <f>작성용!AI1582</f>
        <v>-</v>
      </c>
      <c r="C1585" s="252" t="str">
        <f>작성용!AK1582</f>
        <v>기초자산</v>
      </c>
      <c r="D1585" s="265" t="str">
        <f>작성용!T1582</f>
        <v>사립학교교직원연금공단펀드(기초자산)</v>
      </c>
      <c r="E1585" s="253" t="str">
        <f>작성용!B1582</f>
        <v>아주좋은벤처펀드2.0</v>
      </c>
      <c r="F1585" s="253" t="str">
        <f>작성용!C1582</f>
        <v>재평가</v>
      </c>
      <c r="G1585" s="253" t="str">
        <f>작성용!D1582</f>
        <v>다안바이오테라퓨틱스</v>
      </c>
      <c r="H1585" s="266">
        <f>작성용!E1582</f>
        <v>1101117430616</v>
      </c>
      <c r="I1585" s="253" t="str">
        <f>작성용!F1582</f>
        <v>A07</v>
      </c>
      <c r="J1585" s="253">
        <f>작성용!G1582</f>
        <v>0</v>
      </c>
      <c r="K1585" s="253" t="str">
        <f>작성용!H1582</f>
        <v>-</v>
      </c>
      <c r="L1585" s="253" t="str">
        <f>작성용!N1582</f>
        <v xml:space="preserve">분기 </v>
      </c>
      <c r="M1585" s="265" t="str">
        <f>작성용!U1582</f>
        <v>2024.09.30</v>
      </c>
      <c r="N1585" s="265">
        <f>작성용!V1582</f>
        <v>45643</v>
      </c>
      <c r="O1585" s="265" t="str">
        <f>작성용!W1582</f>
        <v>보고서제공X</v>
      </c>
      <c r="P1585" s="265" t="str">
        <f>작성용!X1582</f>
        <v>-</v>
      </c>
      <c r="Q1585" s="253" t="str">
        <f>작성용!AD1582</f>
        <v>정재형</v>
      </c>
      <c r="R1585" s="267">
        <f>작성용!AE1582</f>
        <v>0</v>
      </c>
      <c r="S1585" s="253" t="str">
        <f>작성용!AF1582</f>
        <v>정재형</v>
      </c>
      <c r="T1585" s="268" t="str">
        <f>작성용!AG1582</f>
        <v>-</v>
      </c>
      <c r="U1585" s="268" t="str">
        <f>작성용!AH1582</f>
        <v>-</v>
      </c>
      <c r="V1585" s="252">
        <f>작성용!AA1582</f>
        <v>202411</v>
      </c>
      <c r="W1585" s="253" t="str">
        <f>작성용!AC1582</f>
        <v>[6]기타기관펀드(기초자산)</v>
      </c>
      <c r="X1585" s="253">
        <f>작성용!O1582</f>
        <v>0</v>
      </c>
      <c r="Y1585" s="253">
        <f>작성용!P1582</f>
        <v>0</v>
      </c>
      <c r="Z1585" s="253">
        <f>작성용!Q1582</f>
        <v>0</v>
      </c>
      <c r="AA1585" s="252" t="str">
        <f>작성용!AJ1582</f>
        <v>-</v>
      </c>
      <c r="AB1585" s="252">
        <f>작성용!AB1582</f>
        <v>0</v>
      </c>
    </row>
    <row r="1586" spans="1:28" s="12" customFormat="1" ht="16.5" customHeight="1" x14ac:dyDescent="0.3">
      <c r="A1586" s="54">
        <f>작성용!AL1583</f>
        <v>1582</v>
      </c>
      <c r="B1586" s="264" t="str">
        <f>작성용!AI1583</f>
        <v>-</v>
      </c>
      <c r="C1586" s="252" t="str">
        <f>작성용!AK1583</f>
        <v>기초자산</v>
      </c>
      <c r="D1586" s="265" t="str">
        <f>작성용!T1583</f>
        <v>사립학교교직원연금공단펀드(기초자산)</v>
      </c>
      <c r="E1586" s="253" t="str">
        <f>작성용!B1583</f>
        <v>아주좋은벤처펀드2.0</v>
      </c>
      <c r="F1586" s="253" t="str">
        <f>작성용!C1583</f>
        <v>재평가</v>
      </c>
      <c r="G1586" s="253" t="str">
        <f>작성용!D1583</f>
        <v>다안바이오테라퓨틱스</v>
      </c>
      <c r="H1586" s="266">
        <f>작성용!E1583</f>
        <v>1101117430616</v>
      </c>
      <c r="I1586" s="253" t="str">
        <f>작성용!F1583</f>
        <v>A07</v>
      </c>
      <c r="J1586" s="253">
        <f>작성용!G1583</f>
        <v>1</v>
      </c>
      <c r="K1586" s="253" t="str">
        <f>작성용!H1583</f>
        <v>-</v>
      </c>
      <c r="L1586" s="253" t="str">
        <f>작성용!N1583</f>
        <v xml:space="preserve">분기 </v>
      </c>
      <c r="M1586" s="265" t="str">
        <f>작성용!U1583</f>
        <v>2024.09.30</v>
      </c>
      <c r="N1586" s="265">
        <f>작성용!V1583</f>
        <v>45643</v>
      </c>
      <c r="O1586" s="265" t="str">
        <f>작성용!W1583</f>
        <v>보고서제공X</v>
      </c>
      <c r="P1586" s="265" t="str">
        <f>작성용!X1583</f>
        <v>-</v>
      </c>
      <c r="Q1586" s="253" t="str">
        <f>작성용!AD1583</f>
        <v>정재형</v>
      </c>
      <c r="R1586" s="267">
        <f>작성용!AE1583</f>
        <v>0</v>
      </c>
      <c r="S1586" s="253" t="str">
        <f>작성용!AF1583</f>
        <v>정재형</v>
      </c>
      <c r="T1586" s="268" t="str">
        <f>작성용!AG1583</f>
        <v>-</v>
      </c>
      <c r="U1586" s="268" t="str">
        <f>작성용!AH1583</f>
        <v>-</v>
      </c>
      <c r="V1586" s="252">
        <f>작성용!AA1583</f>
        <v>202411</v>
      </c>
      <c r="W1586" s="253" t="str">
        <f>작성용!AC1583</f>
        <v>[6]기타기관펀드(기초자산)</v>
      </c>
      <c r="X1586" s="253">
        <f>작성용!O1583</f>
        <v>0</v>
      </c>
      <c r="Y1586" s="253">
        <f>작성용!P1583</f>
        <v>0</v>
      </c>
      <c r="Z1586" s="253">
        <f>작성용!Q1583</f>
        <v>0</v>
      </c>
      <c r="AA1586" s="252" t="str">
        <f>작성용!AJ1583</f>
        <v>-</v>
      </c>
      <c r="AB1586" s="252">
        <f>작성용!AB1583</f>
        <v>0</v>
      </c>
    </row>
    <row r="1587" spans="1:28" s="12" customFormat="1" ht="16.5" customHeight="1" x14ac:dyDescent="0.3">
      <c r="A1587" s="54">
        <f>작성용!AL1584</f>
        <v>1583</v>
      </c>
      <c r="B1587" s="264" t="str">
        <f>작성용!AI1584</f>
        <v>-</v>
      </c>
      <c r="C1587" s="252" t="str">
        <f>작성용!AK1584</f>
        <v>기초자산</v>
      </c>
      <c r="D1587" s="265" t="str">
        <f>작성용!T1584</f>
        <v>사립학교교직원연금공단펀드(기초자산)</v>
      </c>
      <c r="E1587" s="253" t="str">
        <f>작성용!B1584</f>
        <v>아주좋은벤처펀드2.0</v>
      </c>
      <c r="F1587" s="253" t="str">
        <f>작성용!C1584</f>
        <v>재평가</v>
      </c>
      <c r="G1587" s="253" t="str">
        <f>작성용!D1584</f>
        <v>딥엑스</v>
      </c>
      <c r="H1587" s="266">
        <f>작성용!E1584</f>
        <v>1615110228184</v>
      </c>
      <c r="I1587" s="253" t="str">
        <f>작성용!F1584</f>
        <v>A07</v>
      </c>
      <c r="J1587" s="253">
        <f>작성용!G1584</f>
        <v>0</v>
      </c>
      <c r="K1587" s="253" t="str">
        <f>작성용!H1584</f>
        <v>-</v>
      </c>
      <c r="L1587" s="253" t="str">
        <f>작성용!N1584</f>
        <v xml:space="preserve">분기 </v>
      </c>
      <c r="M1587" s="265" t="str">
        <f>작성용!U1584</f>
        <v>2024.09.30</v>
      </c>
      <c r="N1587" s="265">
        <f>작성용!V1584</f>
        <v>45643</v>
      </c>
      <c r="O1587" s="265" t="str">
        <f>작성용!W1584</f>
        <v>보고서제공X</v>
      </c>
      <c r="P1587" s="265" t="str">
        <f>작성용!X1584</f>
        <v>-</v>
      </c>
      <c r="Q1587" s="253" t="str">
        <f>작성용!AD1584</f>
        <v>서경덕</v>
      </c>
      <c r="R1587" s="267">
        <f>작성용!AE1584</f>
        <v>0</v>
      </c>
      <c r="S1587" s="253" t="str">
        <f>작성용!AF1584</f>
        <v>서경덕</v>
      </c>
      <c r="T1587" s="268" t="str">
        <f>작성용!AG1584</f>
        <v>-</v>
      </c>
      <c r="U1587" s="268" t="str">
        <f>작성용!AH1584</f>
        <v>-</v>
      </c>
      <c r="V1587" s="252">
        <f>작성용!AA1584</f>
        <v>202411</v>
      </c>
      <c r="W1587" s="253" t="str">
        <f>작성용!AC1584</f>
        <v>[6]기타기관펀드(기초자산)</v>
      </c>
      <c r="X1587" s="253">
        <f>작성용!O1584</f>
        <v>0</v>
      </c>
      <c r="Y1587" s="253">
        <f>작성용!P1584</f>
        <v>0</v>
      </c>
      <c r="Z1587" s="253">
        <f>작성용!Q1584</f>
        <v>0</v>
      </c>
      <c r="AA1587" s="252" t="str">
        <f>작성용!AJ1584</f>
        <v>-</v>
      </c>
      <c r="AB1587" s="252">
        <f>작성용!AB1584</f>
        <v>0</v>
      </c>
    </row>
    <row r="1588" spans="1:28" s="12" customFormat="1" ht="16.5" customHeight="1" x14ac:dyDescent="0.3">
      <c r="A1588" s="54">
        <f>작성용!AL1585</f>
        <v>1584</v>
      </c>
      <c r="B1588" s="264" t="str">
        <f>작성용!AI1585</f>
        <v>-</v>
      </c>
      <c r="C1588" s="252" t="str">
        <f>작성용!AK1585</f>
        <v>기초자산</v>
      </c>
      <c r="D1588" s="265" t="str">
        <f>작성용!T1585</f>
        <v>사립학교교직원연금공단펀드(기초자산)</v>
      </c>
      <c r="E1588" s="253" t="str">
        <f>작성용!B1585</f>
        <v>아주좋은벤처펀드2.0</v>
      </c>
      <c r="F1588" s="253" t="str">
        <f>작성용!C1585</f>
        <v>재평가</v>
      </c>
      <c r="G1588" s="253" t="str">
        <f>작성용!D1585</f>
        <v>딥엑스</v>
      </c>
      <c r="H1588" s="266">
        <f>작성용!E1585</f>
        <v>1615110228184</v>
      </c>
      <c r="I1588" s="253" t="str">
        <f>작성용!F1585</f>
        <v>A07</v>
      </c>
      <c r="J1588" s="253">
        <f>작성용!G1585</f>
        <v>1</v>
      </c>
      <c r="K1588" s="253" t="str">
        <f>작성용!H1585</f>
        <v>-</v>
      </c>
      <c r="L1588" s="253" t="str">
        <f>작성용!N1585</f>
        <v xml:space="preserve">분기 </v>
      </c>
      <c r="M1588" s="265" t="str">
        <f>작성용!U1585</f>
        <v>2024.09.30</v>
      </c>
      <c r="N1588" s="265">
        <f>작성용!V1585</f>
        <v>45643</v>
      </c>
      <c r="O1588" s="265" t="str">
        <f>작성용!W1585</f>
        <v>보고서제공X</v>
      </c>
      <c r="P1588" s="265" t="str">
        <f>작성용!X1585</f>
        <v>-</v>
      </c>
      <c r="Q1588" s="253" t="str">
        <f>작성용!AD1585</f>
        <v>서경덕</v>
      </c>
      <c r="R1588" s="267">
        <f>작성용!AE1585</f>
        <v>0</v>
      </c>
      <c r="S1588" s="253" t="str">
        <f>작성용!AF1585</f>
        <v>서경덕</v>
      </c>
      <c r="T1588" s="268" t="str">
        <f>작성용!AG1585</f>
        <v>-</v>
      </c>
      <c r="U1588" s="268" t="str">
        <f>작성용!AH1585</f>
        <v>-</v>
      </c>
      <c r="V1588" s="252">
        <f>작성용!AA1585</f>
        <v>202411</v>
      </c>
      <c r="W1588" s="253" t="str">
        <f>작성용!AC1585</f>
        <v>[6]기타기관펀드(기초자산)</v>
      </c>
      <c r="X1588" s="253">
        <f>작성용!O1585</f>
        <v>0</v>
      </c>
      <c r="Y1588" s="253">
        <f>작성용!P1585</f>
        <v>0</v>
      </c>
      <c r="Z1588" s="253">
        <f>작성용!Q1585</f>
        <v>0</v>
      </c>
      <c r="AA1588" s="252" t="str">
        <f>작성용!AJ1585</f>
        <v>-</v>
      </c>
      <c r="AB1588" s="252">
        <f>작성용!AB1585</f>
        <v>0</v>
      </c>
    </row>
    <row r="1589" spans="1:28" s="12" customFormat="1" ht="16.5" customHeight="1" x14ac:dyDescent="0.3">
      <c r="A1589" s="54">
        <f>작성용!AL1586</f>
        <v>1585</v>
      </c>
      <c r="B1589" s="264" t="str">
        <f>작성용!AI1586</f>
        <v>-</v>
      </c>
      <c r="C1589" s="252" t="str">
        <f>작성용!AK1586</f>
        <v>기초자산</v>
      </c>
      <c r="D1589" s="265" t="str">
        <f>작성용!T1586</f>
        <v>사립학교교직원연금공단펀드(기초자산)</v>
      </c>
      <c r="E1589" s="253" t="str">
        <f>작성용!B1586</f>
        <v>아주좋은벤처펀드2.0</v>
      </c>
      <c r="F1589" s="253" t="str">
        <f>작성용!C1586</f>
        <v>재평가</v>
      </c>
      <c r="G1589" s="253" t="str">
        <f>작성용!D1586</f>
        <v>레보메드</v>
      </c>
      <c r="H1589" s="266">
        <f>작성용!E1586</f>
        <v>1101114035732</v>
      </c>
      <c r="I1589" s="253" t="str">
        <f>작성용!F1586</f>
        <v>A01</v>
      </c>
      <c r="J1589" s="253">
        <f>작성용!G1586</f>
        <v>0</v>
      </c>
      <c r="K1589" s="253" t="str">
        <f>작성용!H1586</f>
        <v>-</v>
      </c>
      <c r="L1589" s="253" t="str">
        <f>작성용!N1586</f>
        <v xml:space="preserve">분기 </v>
      </c>
      <c r="M1589" s="265" t="str">
        <f>작성용!U1586</f>
        <v>2024.09.30</v>
      </c>
      <c r="N1589" s="265">
        <f>작성용!V1586</f>
        <v>45643</v>
      </c>
      <c r="O1589" s="265" t="str">
        <f>작성용!W1586</f>
        <v>보고서제공X</v>
      </c>
      <c r="P1589" s="265" t="str">
        <f>작성용!X1586</f>
        <v>-</v>
      </c>
      <c r="Q1589" s="253" t="str">
        <f>작성용!AD1586</f>
        <v>신원준</v>
      </c>
      <c r="R1589" s="267">
        <f>작성용!AE1586</f>
        <v>0</v>
      </c>
      <c r="S1589" s="253" t="str">
        <f>작성용!AF1586</f>
        <v>신원준</v>
      </c>
      <c r="T1589" s="268" t="str">
        <f>작성용!AG1586</f>
        <v>-</v>
      </c>
      <c r="U1589" s="268" t="str">
        <f>작성용!AH1586</f>
        <v>-</v>
      </c>
      <c r="V1589" s="252">
        <f>작성용!AA1586</f>
        <v>202411</v>
      </c>
      <c r="W1589" s="253" t="str">
        <f>작성용!AC1586</f>
        <v>[6]기타기관펀드(기초자산)</v>
      </c>
      <c r="X1589" s="253">
        <f>작성용!O1586</f>
        <v>0</v>
      </c>
      <c r="Y1589" s="253">
        <f>작성용!P1586</f>
        <v>0</v>
      </c>
      <c r="Z1589" s="253">
        <f>작성용!Q1586</f>
        <v>0</v>
      </c>
      <c r="AA1589" s="252" t="str">
        <f>작성용!AJ1586</f>
        <v>-</v>
      </c>
      <c r="AB1589" s="252">
        <f>작성용!AB1586</f>
        <v>0</v>
      </c>
    </row>
    <row r="1590" spans="1:28" s="12" customFormat="1" ht="16.5" customHeight="1" x14ac:dyDescent="0.3">
      <c r="A1590" s="54">
        <f>작성용!AL1587</f>
        <v>1586</v>
      </c>
      <c r="B1590" s="264" t="str">
        <f>작성용!AI1587</f>
        <v>-</v>
      </c>
      <c r="C1590" s="252" t="str">
        <f>작성용!AK1587</f>
        <v>기초자산</v>
      </c>
      <c r="D1590" s="265" t="str">
        <f>작성용!T1587</f>
        <v>사립학교교직원연금공단펀드(기초자산)</v>
      </c>
      <c r="E1590" s="253" t="str">
        <f>작성용!B1587</f>
        <v>아주좋은벤처펀드2.0</v>
      </c>
      <c r="F1590" s="253" t="str">
        <f>작성용!C1587</f>
        <v>재평가</v>
      </c>
      <c r="G1590" s="253" t="str">
        <f>작성용!D1587</f>
        <v>레보메드</v>
      </c>
      <c r="H1590" s="266">
        <f>작성용!E1587</f>
        <v>1101114035732</v>
      </c>
      <c r="I1590" s="253" t="str">
        <f>작성용!F1587</f>
        <v>A07</v>
      </c>
      <c r="J1590" s="253">
        <f>작성용!G1587</f>
        <v>0</v>
      </c>
      <c r="K1590" s="253" t="str">
        <f>작성용!H1587</f>
        <v>-</v>
      </c>
      <c r="L1590" s="253" t="str">
        <f>작성용!N1587</f>
        <v xml:space="preserve">분기 </v>
      </c>
      <c r="M1590" s="265" t="str">
        <f>작성용!U1587</f>
        <v>2024.09.30</v>
      </c>
      <c r="N1590" s="265">
        <f>작성용!V1587</f>
        <v>45643</v>
      </c>
      <c r="O1590" s="265" t="str">
        <f>작성용!W1587</f>
        <v>보고서제공X</v>
      </c>
      <c r="P1590" s="265" t="str">
        <f>작성용!X1587</f>
        <v>-</v>
      </c>
      <c r="Q1590" s="253" t="str">
        <f>작성용!AD1587</f>
        <v>신원준</v>
      </c>
      <c r="R1590" s="267">
        <f>작성용!AE1587</f>
        <v>0</v>
      </c>
      <c r="S1590" s="253" t="str">
        <f>작성용!AF1587</f>
        <v>신원준</v>
      </c>
      <c r="T1590" s="268" t="str">
        <f>작성용!AG1587</f>
        <v>-</v>
      </c>
      <c r="U1590" s="268" t="str">
        <f>작성용!AH1587</f>
        <v>-</v>
      </c>
      <c r="V1590" s="252">
        <f>작성용!AA1587</f>
        <v>202411</v>
      </c>
      <c r="W1590" s="253" t="str">
        <f>작성용!AC1587</f>
        <v>[6]기타기관펀드(기초자산)</v>
      </c>
      <c r="X1590" s="253">
        <f>작성용!O1587</f>
        <v>0</v>
      </c>
      <c r="Y1590" s="253">
        <f>작성용!P1587</f>
        <v>0</v>
      </c>
      <c r="Z1590" s="253">
        <f>작성용!Q1587</f>
        <v>0</v>
      </c>
      <c r="AA1590" s="252" t="str">
        <f>작성용!AJ1587</f>
        <v>-</v>
      </c>
      <c r="AB1590" s="252">
        <f>작성용!AB1587</f>
        <v>0</v>
      </c>
    </row>
    <row r="1591" spans="1:28" s="12" customFormat="1" ht="16.5" customHeight="1" x14ac:dyDescent="0.3">
      <c r="A1591" s="54">
        <f>작성용!AL1588</f>
        <v>1587</v>
      </c>
      <c r="B1591" s="264" t="str">
        <f>작성용!AI1588</f>
        <v>-</v>
      </c>
      <c r="C1591" s="252" t="str">
        <f>작성용!AK1588</f>
        <v>기초자산</v>
      </c>
      <c r="D1591" s="265" t="str">
        <f>작성용!T1588</f>
        <v>사립학교교직원연금공단펀드(기초자산)</v>
      </c>
      <c r="E1591" s="253" t="str">
        <f>작성용!B1588</f>
        <v>아주좋은벤처펀드2.0</v>
      </c>
      <c r="F1591" s="253" t="str">
        <f>작성용!C1588</f>
        <v>재평가</v>
      </c>
      <c r="G1591" s="253" t="str">
        <f>작성용!D1588</f>
        <v>바잇미</v>
      </c>
      <c r="H1591" s="266">
        <f>작성용!E1588</f>
        <v>1101116414611</v>
      </c>
      <c r="I1591" s="253" t="str">
        <f>작성용!F1588</f>
        <v>A07</v>
      </c>
      <c r="J1591" s="253">
        <f>작성용!G1588</f>
        <v>1</v>
      </c>
      <c r="K1591" s="253" t="str">
        <f>작성용!H1588</f>
        <v>-</v>
      </c>
      <c r="L1591" s="253" t="str">
        <f>작성용!N1588</f>
        <v xml:space="preserve">분기 </v>
      </c>
      <c r="M1591" s="265" t="str">
        <f>작성용!U1588</f>
        <v>2024.09.30</v>
      </c>
      <c r="N1591" s="265">
        <f>작성용!V1588</f>
        <v>45643</v>
      </c>
      <c r="O1591" s="265" t="str">
        <f>작성용!W1588</f>
        <v>보고서제공X</v>
      </c>
      <c r="P1591" s="265" t="str">
        <f>작성용!X1588</f>
        <v>-</v>
      </c>
      <c r="Q1591" s="253" t="str">
        <f>작성용!AD1588</f>
        <v>서경덕</v>
      </c>
      <c r="R1591" s="267">
        <f>작성용!AE1588</f>
        <v>0</v>
      </c>
      <c r="S1591" s="253" t="str">
        <f>작성용!AF1588</f>
        <v>서경덕</v>
      </c>
      <c r="T1591" s="268" t="str">
        <f>작성용!AG1588</f>
        <v>-</v>
      </c>
      <c r="U1591" s="268" t="str">
        <f>작성용!AH1588</f>
        <v>-</v>
      </c>
      <c r="V1591" s="252">
        <f>작성용!AA1588</f>
        <v>202411</v>
      </c>
      <c r="W1591" s="253" t="str">
        <f>작성용!AC1588</f>
        <v>[6]기타기관펀드(기초자산)</v>
      </c>
      <c r="X1591" s="253">
        <f>작성용!O1588</f>
        <v>0</v>
      </c>
      <c r="Y1591" s="253">
        <f>작성용!P1588</f>
        <v>0</v>
      </c>
      <c r="Z1591" s="253">
        <f>작성용!Q1588</f>
        <v>0</v>
      </c>
      <c r="AA1591" s="252" t="str">
        <f>작성용!AJ1588</f>
        <v>-</v>
      </c>
      <c r="AB1591" s="252">
        <f>작성용!AB1588</f>
        <v>0</v>
      </c>
    </row>
    <row r="1592" spans="1:28" s="12" customFormat="1" ht="16.5" customHeight="1" x14ac:dyDescent="0.3">
      <c r="A1592" s="54">
        <f>작성용!AL1589</f>
        <v>1588</v>
      </c>
      <c r="B1592" s="264" t="str">
        <f>작성용!AI1589</f>
        <v>-</v>
      </c>
      <c r="C1592" s="252" t="str">
        <f>작성용!AK1589</f>
        <v>기초자산</v>
      </c>
      <c r="D1592" s="265" t="str">
        <f>작성용!T1589</f>
        <v>사립학교교직원연금공단펀드(기초자산)</v>
      </c>
      <c r="E1592" s="253" t="str">
        <f>작성용!B1589</f>
        <v>아주좋은벤처펀드2.0</v>
      </c>
      <c r="F1592" s="253" t="str">
        <f>작성용!C1589</f>
        <v>재평가</v>
      </c>
      <c r="G1592" s="253" t="str">
        <f>작성용!D1589</f>
        <v>바잇미</v>
      </c>
      <c r="H1592" s="266">
        <f>작성용!E1589</f>
        <v>1101116414611</v>
      </c>
      <c r="I1592" s="253" t="str">
        <f>작성용!F1589</f>
        <v>A01</v>
      </c>
      <c r="J1592" s="253">
        <f>작성용!G1589</f>
        <v>0</v>
      </c>
      <c r="K1592" s="253" t="str">
        <f>작성용!H1589</f>
        <v>-</v>
      </c>
      <c r="L1592" s="253" t="str">
        <f>작성용!N1589</f>
        <v xml:space="preserve">분기 </v>
      </c>
      <c r="M1592" s="265" t="str">
        <f>작성용!U1589</f>
        <v>2024.09.30</v>
      </c>
      <c r="N1592" s="265">
        <f>작성용!V1589</f>
        <v>45643</v>
      </c>
      <c r="O1592" s="265" t="str">
        <f>작성용!W1589</f>
        <v>보고서제공X</v>
      </c>
      <c r="P1592" s="265" t="str">
        <f>작성용!X1589</f>
        <v>-</v>
      </c>
      <c r="Q1592" s="253" t="str">
        <f>작성용!AD1589</f>
        <v>서경덕</v>
      </c>
      <c r="R1592" s="267">
        <f>작성용!AE1589</f>
        <v>0</v>
      </c>
      <c r="S1592" s="253" t="str">
        <f>작성용!AF1589</f>
        <v>서경덕</v>
      </c>
      <c r="T1592" s="268" t="str">
        <f>작성용!AG1589</f>
        <v>-</v>
      </c>
      <c r="U1592" s="268" t="str">
        <f>작성용!AH1589</f>
        <v>-</v>
      </c>
      <c r="V1592" s="252">
        <f>작성용!AA1589</f>
        <v>202411</v>
      </c>
      <c r="W1592" s="253" t="str">
        <f>작성용!AC1589</f>
        <v>[6]기타기관펀드(기초자산)</v>
      </c>
      <c r="X1592" s="253">
        <f>작성용!O1589</f>
        <v>0</v>
      </c>
      <c r="Y1592" s="253">
        <f>작성용!P1589</f>
        <v>0</v>
      </c>
      <c r="Z1592" s="253">
        <f>작성용!Q1589</f>
        <v>0</v>
      </c>
      <c r="AA1592" s="252" t="str">
        <f>작성용!AJ1589</f>
        <v>-</v>
      </c>
      <c r="AB1592" s="252">
        <f>작성용!AB1589</f>
        <v>0</v>
      </c>
    </row>
    <row r="1593" spans="1:28" s="12" customFormat="1" ht="16.5" customHeight="1" x14ac:dyDescent="0.3">
      <c r="A1593" s="54">
        <f>작성용!AL1590</f>
        <v>1589</v>
      </c>
      <c r="B1593" s="264" t="str">
        <f>작성용!AI1590</f>
        <v>-</v>
      </c>
      <c r="C1593" s="252" t="str">
        <f>작성용!AK1590</f>
        <v>기초자산</v>
      </c>
      <c r="D1593" s="265" t="str">
        <f>작성용!T1590</f>
        <v>사립학교교직원연금공단펀드(기초자산)</v>
      </c>
      <c r="E1593" s="253" t="str">
        <f>작성용!B1590</f>
        <v>아주좋은벤처펀드2.0</v>
      </c>
      <c r="F1593" s="253" t="str">
        <f>작성용!C1590</f>
        <v>재평가</v>
      </c>
      <c r="G1593" s="253" t="str">
        <f>작성용!D1590</f>
        <v>밸런스히어로</v>
      </c>
      <c r="H1593" s="266">
        <f>작성용!E1590</f>
        <v>1101115462570</v>
      </c>
      <c r="I1593" s="253" t="str">
        <f>작성용!F1590</f>
        <v>D02</v>
      </c>
      <c r="J1593" s="253">
        <f>작성용!G1590</f>
        <v>0</v>
      </c>
      <c r="K1593" s="253" t="str">
        <f>작성용!H1590</f>
        <v>-</v>
      </c>
      <c r="L1593" s="253" t="str">
        <f>작성용!N1590</f>
        <v xml:space="preserve">분기 </v>
      </c>
      <c r="M1593" s="265" t="str">
        <f>작성용!U1590</f>
        <v>2024.09.30</v>
      </c>
      <c r="N1593" s="265">
        <f>작성용!V1590</f>
        <v>45643</v>
      </c>
      <c r="O1593" s="265" t="str">
        <f>작성용!W1590</f>
        <v>보고서제공X</v>
      </c>
      <c r="P1593" s="265" t="str">
        <f>작성용!X1590</f>
        <v>-</v>
      </c>
      <c r="Q1593" s="253" t="str">
        <f>작성용!AD1590</f>
        <v>신원준</v>
      </c>
      <c r="R1593" s="267">
        <f>작성용!AE1590</f>
        <v>0</v>
      </c>
      <c r="S1593" s="253" t="str">
        <f>작성용!AF1590</f>
        <v>신원준</v>
      </c>
      <c r="T1593" s="268" t="str">
        <f>작성용!AG1590</f>
        <v>-</v>
      </c>
      <c r="U1593" s="268" t="str">
        <f>작성용!AH1590</f>
        <v>-</v>
      </c>
      <c r="V1593" s="252">
        <f>작성용!AA1590</f>
        <v>202411</v>
      </c>
      <c r="W1593" s="253" t="str">
        <f>작성용!AC1590</f>
        <v>[6]기타기관펀드(기초자산)</v>
      </c>
      <c r="X1593" s="253">
        <f>작성용!O1590</f>
        <v>0</v>
      </c>
      <c r="Y1593" s="253">
        <f>작성용!P1590</f>
        <v>0</v>
      </c>
      <c r="Z1593" s="253">
        <f>작성용!Q1590</f>
        <v>0</v>
      </c>
      <c r="AA1593" s="252" t="str">
        <f>작성용!AJ1590</f>
        <v>-</v>
      </c>
      <c r="AB1593" s="252">
        <f>작성용!AB1590</f>
        <v>0</v>
      </c>
    </row>
    <row r="1594" spans="1:28" s="12" customFormat="1" ht="16.5" customHeight="1" x14ac:dyDescent="0.3">
      <c r="A1594" s="54">
        <f>작성용!AL1591</f>
        <v>1590</v>
      </c>
      <c r="B1594" s="264" t="str">
        <f>작성용!AI1591</f>
        <v>-</v>
      </c>
      <c r="C1594" s="252" t="str">
        <f>작성용!AK1591</f>
        <v>기초자산</v>
      </c>
      <c r="D1594" s="265" t="str">
        <f>작성용!T1591</f>
        <v>사립학교교직원연금공단펀드(기초자산)</v>
      </c>
      <c r="E1594" s="253" t="str">
        <f>작성용!B1591</f>
        <v>아주좋은벤처펀드2.0</v>
      </c>
      <c r="F1594" s="253" t="str">
        <f>작성용!C1591</f>
        <v>재평가</v>
      </c>
      <c r="G1594" s="253" t="str">
        <f>작성용!D1591</f>
        <v>베이스</v>
      </c>
      <c r="H1594" s="266">
        <f>작성용!E1591</f>
        <v>1344110020923</v>
      </c>
      <c r="I1594" s="253" t="str">
        <f>작성용!F1591</f>
        <v>A01</v>
      </c>
      <c r="J1594" s="253">
        <f>작성용!G1591</f>
        <v>0</v>
      </c>
      <c r="K1594" s="253" t="str">
        <f>작성용!H1591</f>
        <v>-</v>
      </c>
      <c r="L1594" s="253" t="str">
        <f>작성용!N1591</f>
        <v xml:space="preserve">분기 </v>
      </c>
      <c r="M1594" s="265" t="str">
        <f>작성용!U1591</f>
        <v>2024.09.30</v>
      </c>
      <c r="N1594" s="265">
        <f>작성용!V1591</f>
        <v>45643</v>
      </c>
      <c r="O1594" s="265" t="str">
        <f>작성용!W1591</f>
        <v>보고서제공X</v>
      </c>
      <c r="P1594" s="265" t="str">
        <f>작성용!X1591</f>
        <v>-</v>
      </c>
      <c r="Q1594" s="253" t="str">
        <f>작성용!AD1591</f>
        <v>변혜진</v>
      </c>
      <c r="R1594" s="267">
        <f>작성용!AE1591</f>
        <v>0</v>
      </c>
      <c r="S1594" s="253" t="str">
        <f>작성용!AF1591</f>
        <v>변혜진</v>
      </c>
      <c r="T1594" s="268" t="str">
        <f>작성용!AG1591</f>
        <v>-</v>
      </c>
      <c r="U1594" s="268" t="str">
        <f>작성용!AH1591</f>
        <v>-</v>
      </c>
      <c r="V1594" s="252">
        <f>작성용!AA1591</f>
        <v>202411</v>
      </c>
      <c r="W1594" s="253" t="str">
        <f>작성용!AC1591</f>
        <v>[6]기타기관펀드(기초자산)</v>
      </c>
      <c r="X1594" s="253">
        <f>작성용!O1591</f>
        <v>0</v>
      </c>
      <c r="Y1594" s="253">
        <f>작성용!P1591</f>
        <v>0</v>
      </c>
      <c r="Z1594" s="253">
        <f>작성용!Q1591</f>
        <v>0</v>
      </c>
      <c r="AA1594" s="252" t="str">
        <f>작성용!AJ1591</f>
        <v>-</v>
      </c>
      <c r="AB1594" s="252">
        <f>작성용!AB1591</f>
        <v>0</v>
      </c>
    </row>
    <row r="1595" spans="1:28" s="12" customFormat="1" ht="16.5" customHeight="1" x14ac:dyDescent="0.3">
      <c r="A1595" s="54">
        <f>작성용!AL1592</f>
        <v>1591</v>
      </c>
      <c r="B1595" s="264" t="str">
        <f>작성용!AI1592</f>
        <v>-</v>
      </c>
      <c r="C1595" s="252" t="str">
        <f>작성용!AK1592</f>
        <v>기초자산</v>
      </c>
      <c r="D1595" s="265" t="str">
        <f>작성용!T1592</f>
        <v>사립학교교직원연금공단펀드(기초자산)</v>
      </c>
      <c r="E1595" s="253" t="str">
        <f>작성용!B1592</f>
        <v>아주좋은벤처펀드2.0</v>
      </c>
      <c r="F1595" s="253" t="str">
        <f>작성용!C1592</f>
        <v>재평가</v>
      </c>
      <c r="G1595" s="253" t="str">
        <f>작성용!D1592</f>
        <v>보백씨엔에스</v>
      </c>
      <c r="H1595" s="266">
        <f>작성용!E1592</f>
        <v>1752110036727</v>
      </c>
      <c r="I1595" s="253" t="str">
        <f>작성용!F1592</f>
        <v>A07</v>
      </c>
      <c r="J1595" s="253">
        <f>작성용!G1592</f>
        <v>1</v>
      </c>
      <c r="K1595" s="253" t="str">
        <f>작성용!H1592</f>
        <v>-</v>
      </c>
      <c r="L1595" s="253" t="str">
        <f>작성용!N1592</f>
        <v xml:space="preserve">분기 </v>
      </c>
      <c r="M1595" s="265" t="str">
        <f>작성용!U1592</f>
        <v>2024.09.30</v>
      </c>
      <c r="N1595" s="265">
        <f>작성용!V1592</f>
        <v>45643</v>
      </c>
      <c r="O1595" s="265" t="str">
        <f>작성용!W1592</f>
        <v>보고서제공X</v>
      </c>
      <c r="P1595" s="265" t="str">
        <f>작성용!X1592</f>
        <v>-</v>
      </c>
      <c r="Q1595" s="253" t="str">
        <f>작성용!AD1592</f>
        <v>강승현</v>
      </c>
      <c r="R1595" s="267">
        <f>작성용!AE1592</f>
        <v>0</v>
      </c>
      <c r="S1595" s="253" t="str">
        <f>작성용!AF1592</f>
        <v>강승현</v>
      </c>
      <c r="T1595" s="268" t="str">
        <f>작성용!AG1592</f>
        <v>-</v>
      </c>
      <c r="U1595" s="268" t="str">
        <f>작성용!AH1592</f>
        <v>-</v>
      </c>
      <c r="V1595" s="252">
        <f>작성용!AA1592</f>
        <v>202411</v>
      </c>
      <c r="W1595" s="253" t="str">
        <f>작성용!AC1592</f>
        <v>[6]기타기관펀드(기초자산)</v>
      </c>
      <c r="X1595" s="253">
        <f>작성용!O1592</f>
        <v>0</v>
      </c>
      <c r="Y1595" s="253">
        <f>작성용!P1592</f>
        <v>0</v>
      </c>
      <c r="Z1595" s="253">
        <f>작성용!Q1592</f>
        <v>0</v>
      </c>
      <c r="AA1595" s="252" t="str">
        <f>작성용!AJ1592</f>
        <v>-</v>
      </c>
      <c r="AB1595" s="252">
        <f>작성용!AB1592</f>
        <v>0</v>
      </c>
    </row>
    <row r="1596" spans="1:28" s="12" customFormat="1" ht="16.5" customHeight="1" x14ac:dyDescent="0.3">
      <c r="A1596" s="54">
        <f>작성용!AL1593</f>
        <v>1592</v>
      </c>
      <c r="B1596" s="264" t="str">
        <f>작성용!AI1593</f>
        <v>-</v>
      </c>
      <c r="C1596" s="252" t="str">
        <f>작성용!AK1593</f>
        <v>기초자산</v>
      </c>
      <c r="D1596" s="265" t="str">
        <f>작성용!T1593</f>
        <v>사립학교교직원연금공단펀드(기초자산)</v>
      </c>
      <c r="E1596" s="253" t="str">
        <f>작성용!B1593</f>
        <v>아주좋은벤처펀드2.0</v>
      </c>
      <c r="F1596" s="253" t="str">
        <f>작성용!C1593</f>
        <v>재평가</v>
      </c>
      <c r="G1596" s="253" t="str">
        <f>작성용!D1593</f>
        <v>부스트이뮨</v>
      </c>
      <c r="H1596" s="266">
        <f>작성용!E1593</f>
        <v>1311110621184</v>
      </c>
      <c r="I1596" s="253" t="str">
        <f>작성용!F1593</f>
        <v>A07</v>
      </c>
      <c r="J1596" s="253">
        <f>작성용!G1593</f>
        <v>0</v>
      </c>
      <c r="K1596" s="253" t="str">
        <f>작성용!H1593</f>
        <v>-</v>
      </c>
      <c r="L1596" s="253" t="str">
        <f>작성용!N1593</f>
        <v xml:space="preserve">분기 </v>
      </c>
      <c r="M1596" s="265" t="str">
        <f>작성용!U1593</f>
        <v>2024.09.30</v>
      </c>
      <c r="N1596" s="265">
        <f>작성용!V1593</f>
        <v>45643</v>
      </c>
      <c r="O1596" s="265" t="str">
        <f>작성용!W1593</f>
        <v>보고서제공X</v>
      </c>
      <c r="P1596" s="265" t="str">
        <f>작성용!X1593</f>
        <v>-</v>
      </c>
      <c r="Q1596" s="253" t="str">
        <f>작성용!AD1593</f>
        <v>심태진</v>
      </c>
      <c r="R1596" s="267">
        <f>작성용!AE1593</f>
        <v>0</v>
      </c>
      <c r="S1596" s="253" t="str">
        <f>작성용!AF1593</f>
        <v>심태진</v>
      </c>
      <c r="T1596" s="268" t="str">
        <f>작성용!AG1593</f>
        <v>-</v>
      </c>
      <c r="U1596" s="268" t="str">
        <f>작성용!AH1593</f>
        <v>-</v>
      </c>
      <c r="V1596" s="252">
        <f>작성용!AA1593</f>
        <v>202411</v>
      </c>
      <c r="W1596" s="253" t="str">
        <f>작성용!AC1593</f>
        <v>[6]기타기관펀드(기초자산)</v>
      </c>
      <c r="X1596" s="253">
        <f>작성용!O1593</f>
        <v>0</v>
      </c>
      <c r="Y1596" s="253">
        <f>작성용!P1593</f>
        <v>0</v>
      </c>
      <c r="Z1596" s="253">
        <f>작성용!Q1593</f>
        <v>0</v>
      </c>
      <c r="AA1596" s="252" t="str">
        <f>작성용!AJ1593</f>
        <v>-</v>
      </c>
      <c r="AB1596" s="252">
        <f>작성용!AB1593</f>
        <v>0</v>
      </c>
    </row>
    <row r="1597" spans="1:28" s="12" customFormat="1" ht="16.5" customHeight="1" x14ac:dyDescent="0.3">
      <c r="A1597" s="54">
        <f>작성용!AL1594</f>
        <v>1593</v>
      </c>
      <c r="B1597" s="264" t="str">
        <f>작성용!AI1594</f>
        <v>-</v>
      </c>
      <c r="C1597" s="252" t="str">
        <f>작성용!AK1594</f>
        <v>기초자산</v>
      </c>
      <c r="D1597" s="265" t="str">
        <f>작성용!T1594</f>
        <v>사립학교교직원연금공단펀드(기초자산)</v>
      </c>
      <c r="E1597" s="253" t="str">
        <f>작성용!B1594</f>
        <v>아주좋은벤처펀드2.0</v>
      </c>
      <c r="F1597" s="253" t="str">
        <f>작성용!C1594</f>
        <v>재평가</v>
      </c>
      <c r="G1597" s="253" t="str">
        <f>작성용!D1594</f>
        <v>비햅틱스</v>
      </c>
      <c r="H1597" s="266">
        <f>작성용!E1594</f>
        <v>1601110397954</v>
      </c>
      <c r="I1597" s="253" t="str">
        <f>작성용!F1594</f>
        <v>A07</v>
      </c>
      <c r="J1597" s="253">
        <f>작성용!G1594</f>
        <v>0</v>
      </c>
      <c r="K1597" s="253" t="str">
        <f>작성용!H1594</f>
        <v>-</v>
      </c>
      <c r="L1597" s="253" t="str">
        <f>작성용!N1594</f>
        <v xml:space="preserve">분기 </v>
      </c>
      <c r="M1597" s="265" t="str">
        <f>작성용!U1594</f>
        <v>2024.09.30</v>
      </c>
      <c r="N1597" s="265">
        <f>작성용!V1594</f>
        <v>45643</v>
      </c>
      <c r="O1597" s="265" t="str">
        <f>작성용!W1594</f>
        <v>보고서제공X</v>
      </c>
      <c r="P1597" s="265" t="str">
        <f>작성용!X1594</f>
        <v>-</v>
      </c>
      <c r="Q1597" s="253" t="str">
        <f>작성용!AD1594</f>
        <v>이문수</v>
      </c>
      <c r="R1597" s="267">
        <f>작성용!AE1594</f>
        <v>0</v>
      </c>
      <c r="S1597" s="253" t="str">
        <f>작성용!AF1594</f>
        <v>이문수</v>
      </c>
      <c r="T1597" s="268" t="str">
        <f>작성용!AG1594</f>
        <v>-</v>
      </c>
      <c r="U1597" s="268" t="str">
        <f>작성용!AH1594</f>
        <v>-</v>
      </c>
      <c r="V1597" s="252">
        <f>작성용!AA1594</f>
        <v>202411</v>
      </c>
      <c r="W1597" s="253" t="str">
        <f>작성용!AC1594</f>
        <v>[6]기타기관펀드(기초자산)</v>
      </c>
      <c r="X1597" s="253">
        <f>작성용!O1594</f>
        <v>0</v>
      </c>
      <c r="Y1597" s="253">
        <f>작성용!P1594</f>
        <v>0</v>
      </c>
      <c r="Z1597" s="253">
        <f>작성용!Q1594</f>
        <v>0</v>
      </c>
      <c r="AA1597" s="252" t="str">
        <f>작성용!AJ1594</f>
        <v>-</v>
      </c>
      <c r="AB1597" s="252">
        <f>작성용!AB1594</f>
        <v>0</v>
      </c>
    </row>
    <row r="1598" spans="1:28" s="12" customFormat="1" ht="16.5" customHeight="1" x14ac:dyDescent="0.3">
      <c r="A1598" s="54">
        <f>작성용!AL1595</f>
        <v>1594</v>
      </c>
      <c r="B1598" s="264" t="str">
        <f>작성용!AI1595</f>
        <v>-</v>
      </c>
      <c r="C1598" s="252" t="str">
        <f>작성용!AK1595</f>
        <v>기초자산</v>
      </c>
      <c r="D1598" s="265" t="str">
        <f>작성용!T1595</f>
        <v>사립학교교직원연금공단펀드(기초자산)</v>
      </c>
      <c r="E1598" s="253" t="str">
        <f>작성용!B1595</f>
        <v>아주좋은벤처펀드2.0</v>
      </c>
      <c r="F1598" s="253" t="str">
        <f>작성용!C1595</f>
        <v>재평가</v>
      </c>
      <c r="G1598" s="253" t="str">
        <f>작성용!D1595</f>
        <v>비햅틱스</v>
      </c>
      <c r="H1598" s="266">
        <f>작성용!E1595</f>
        <v>1601110397954</v>
      </c>
      <c r="I1598" s="253" t="str">
        <f>작성용!F1595</f>
        <v>A07</v>
      </c>
      <c r="J1598" s="253">
        <f>작성용!G1595</f>
        <v>1</v>
      </c>
      <c r="K1598" s="253" t="str">
        <f>작성용!H1595</f>
        <v>-</v>
      </c>
      <c r="L1598" s="253" t="str">
        <f>작성용!N1595</f>
        <v xml:space="preserve">분기 </v>
      </c>
      <c r="M1598" s="265" t="str">
        <f>작성용!U1595</f>
        <v>2024.09.30</v>
      </c>
      <c r="N1598" s="265">
        <f>작성용!V1595</f>
        <v>45643</v>
      </c>
      <c r="O1598" s="265" t="str">
        <f>작성용!W1595</f>
        <v>보고서제공X</v>
      </c>
      <c r="P1598" s="265" t="str">
        <f>작성용!X1595</f>
        <v>-</v>
      </c>
      <c r="Q1598" s="253" t="str">
        <f>작성용!AD1595</f>
        <v>이문수</v>
      </c>
      <c r="R1598" s="267">
        <f>작성용!AE1595</f>
        <v>0</v>
      </c>
      <c r="S1598" s="253" t="str">
        <f>작성용!AF1595</f>
        <v>이문수</v>
      </c>
      <c r="T1598" s="268" t="str">
        <f>작성용!AG1595</f>
        <v>-</v>
      </c>
      <c r="U1598" s="268" t="str">
        <f>작성용!AH1595</f>
        <v>-</v>
      </c>
      <c r="V1598" s="252">
        <f>작성용!AA1595</f>
        <v>202411</v>
      </c>
      <c r="W1598" s="253" t="str">
        <f>작성용!AC1595</f>
        <v>[6]기타기관펀드(기초자산)</v>
      </c>
      <c r="X1598" s="253">
        <f>작성용!O1595</f>
        <v>0</v>
      </c>
      <c r="Y1598" s="253">
        <f>작성용!P1595</f>
        <v>0</v>
      </c>
      <c r="Z1598" s="253">
        <f>작성용!Q1595</f>
        <v>0</v>
      </c>
      <c r="AA1598" s="252" t="str">
        <f>작성용!AJ1595</f>
        <v>-</v>
      </c>
      <c r="AB1598" s="252">
        <f>작성용!AB1595</f>
        <v>0</v>
      </c>
    </row>
    <row r="1599" spans="1:28" s="12" customFormat="1" ht="16.5" customHeight="1" x14ac:dyDescent="0.3">
      <c r="A1599" s="54">
        <f>작성용!AL1596</f>
        <v>1595</v>
      </c>
      <c r="B1599" s="264" t="str">
        <f>작성용!AI1596</f>
        <v>-</v>
      </c>
      <c r="C1599" s="252" t="str">
        <f>작성용!AK1596</f>
        <v>기초자산</v>
      </c>
      <c r="D1599" s="265" t="str">
        <f>작성용!T1596</f>
        <v>사립학교교직원연금공단펀드(기초자산)</v>
      </c>
      <c r="E1599" s="253" t="str">
        <f>작성용!B1596</f>
        <v>아주좋은벤처펀드2.0</v>
      </c>
      <c r="F1599" s="253" t="str">
        <f>작성용!C1596</f>
        <v>재평가</v>
      </c>
      <c r="G1599" s="253" t="str">
        <f>작성용!D1596</f>
        <v>빅텍스</v>
      </c>
      <c r="H1599" s="266">
        <f>작성용!E1596</f>
        <v>1101111874448</v>
      </c>
      <c r="I1599" s="253" t="str">
        <f>작성용!F1596</f>
        <v>A07</v>
      </c>
      <c r="J1599" s="253">
        <f>작성용!G1596</f>
        <v>0</v>
      </c>
      <c r="K1599" s="253" t="str">
        <f>작성용!H1596</f>
        <v>-</v>
      </c>
      <c r="L1599" s="253" t="str">
        <f>작성용!N1596</f>
        <v xml:space="preserve">분기 </v>
      </c>
      <c r="M1599" s="265" t="str">
        <f>작성용!U1596</f>
        <v>2024.09.30</v>
      </c>
      <c r="N1599" s="265">
        <f>작성용!V1596</f>
        <v>45643</v>
      </c>
      <c r="O1599" s="265" t="str">
        <f>작성용!W1596</f>
        <v>보고서제공X</v>
      </c>
      <c r="P1599" s="265" t="str">
        <f>작성용!X1596</f>
        <v>-</v>
      </c>
      <c r="Q1599" s="253" t="str">
        <f>작성용!AD1596</f>
        <v>정은채</v>
      </c>
      <c r="R1599" s="267">
        <f>작성용!AE1596</f>
        <v>0</v>
      </c>
      <c r="S1599" s="253" t="str">
        <f>작성용!AF1596</f>
        <v>정은채</v>
      </c>
      <c r="T1599" s="268" t="str">
        <f>작성용!AG1596</f>
        <v>-</v>
      </c>
      <c r="U1599" s="268" t="str">
        <f>작성용!AH1596</f>
        <v>-</v>
      </c>
      <c r="V1599" s="252">
        <f>작성용!AA1596</f>
        <v>202411</v>
      </c>
      <c r="W1599" s="253" t="str">
        <f>작성용!AC1596</f>
        <v>[6]기타기관펀드(기초자산)</v>
      </c>
      <c r="X1599" s="253">
        <f>작성용!O1596</f>
        <v>0</v>
      </c>
      <c r="Y1599" s="253">
        <f>작성용!P1596</f>
        <v>0</v>
      </c>
      <c r="Z1599" s="253">
        <f>작성용!Q1596</f>
        <v>0</v>
      </c>
      <c r="AA1599" s="252" t="str">
        <f>작성용!AJ1596</f>
        <v>-</v>
      </c>
      <c r="AB1599" s="252">
        <f>작성용!AB1596</f>
        <v>0</v>
      </c>
    </row>
    <row r="1600" spans="1:28" s="12" customFormat="1" ht="16.5" customHeight="1" x14ac:dyDescent="0.3">
      <c r="A1600" s="54">
        <f>작성용!AL1597</f>
        <v>1596</v>
      </c>
      <c r="B1600" s="264" t="str">
        <f>작성용!AI1597</f>
        <v>-</v>
      </c>
      <c r="C1600" s="252" t="str">
        <f>작성용!AK1597</f>
        <v>기초자산</v>
      </c>
      <c r="D1600" s="265" t="str">
        <f>작성용!T1597</f>
        <v>사립학교교직원연금공단펀드(기초자산)</v>
      </c>
      <c r="E1600" s="253" t="str">
        <f>작성용!B1597</f>
        <v>아주좋은벤처펀드2.0</v>
      </c>
      <c r="F1600" s="253" t="str">
        <f>작성용!C1597</f>
        <v>재평가</v>
      </c>
      <c r="G1600" s="253" t="str">
        <f>작성용!D1597</f>
        <v>뽀득</v>
      </c>
      <c r="H1600" s="266">
        <f>작성용!E1597</f>
        <v>1101116479201</v>
      </c>
      <c r="I1600" s="253" t="str">
        <f>작성용!F1597</f>
        <v>A07</v>
      </c>
      <c r="J1600" s="253">
        <f>작성용!G1597</f>
        <v>2</v>
      </c>
      <c r="K1600" s="253" t="str">
        <f>작성용!H1597</f>
        <v>-</v>
      </c>
      <c r="L1600" s="253" t="str">
        <f>작성용!N1597</f>
        <v xml:space="preserve">분기 </v>
      </c>
      <c r="M1600" s="265" t="str">
        <f>작성용!U1597</f>
        <v>2024.09.30</v>
      </c>
      <c r="N1600" s="265">
        <f>작성용!V1597</f>
        <v>45643</v>
      </c>
      <c r="O1600" s="265" t="str">
        <f>작성용!W1597</f>
        <v>보고서제공X</v>
      </c>
      <c r="P1600" s="265" t="str">
        <f>작성용!X1597</f>
        <v>-</v>
      </c>
      <c r="Q1600" s="253" t="str">
        <f>작성용!AD1597</f>
        <v>김수현</v>
      </c>
      <c r="R1600" s="267">
        <f>작성용!AE1597</f>
        <v>0</v>
      </c>
      <c r="S1600" s="253" t="str">
        <f>작성용!AF1597</f>
        <v>김수현</v>
      </c>
      <c r="T1600" s="268" t="str">
        <f>작성용!AG1597</f>
        <v>-</v>
      </c>
      <c r="U1600" s="268" t="str">
        <f>작성용!AH1597</f>
        <v>-</v>
      </c>
      <c r="V1600" s="252">
        <f>작성용!AA1597</f>
        <v>202411</v>
      </c>
      <c r="W1600" s="253" t="str">
        <f>작성용!AC1597</f>
        <v>[6]기타기관펀드(기초자산)</v>
      </c>
      <c r="X1600" s="253">
        <f>작성용!O1597</f>
        <v>0</v>
      </c>
      <c r="Y1600" s="253">
        <f>작성용!P1597</f>
        <v>0</v>
      </c>
      <c r="Z1600" s="253">
        <f>작성용!Q1597</f>
        <v>0</v>
      </c>
      <c r="AA1600" s="252" t="str">
        <f>작성용!AJ1597</f>
        <v>-</v>
      </c>
      <c r="AB1600" s="252">
        <f>작성용!AB1597</f>
        <v>0</v>
      </c>
    </row>
    <row r="1601" spans="1:28" s="12" customFormat="1" ht="16.5" customHeight="1" x14ac:dyDescent="0.3">
      <c r="A1601" s="54">
        <f>작성용!AL1598</f>
        <v>1597</v>
      </c>
      <c r="B1601" s="264" t="str">
        <f>작성용!AI1598</f>
        <v>-</v>
      </c>
      <c r="C1601" s="252" t="str">
        <f>작성용!AK1598</f>
        <v>기초자산</v>
      </c>
      <c r="D1601" s="265" t="str">
        <f>작성용!T1598</f>
        <v>사립학교교직원연금공단펀드(기초자산)</v>
      </c>
      <c r="E1601" s="253" t="str">
        <f>작성용!B1598</f>
        <v>아주좋은벤처펀드2.0</v>
      </c>
      <c r="F1601" s="253" t="str">
        <f>작성용!C1598</f>
        <v>재평가</v>
      </c>
      <c r="G1601" s="253" t="str">
        <f>작성용!D1598</f>
        <v>삼가</v>
      </c>
      <c r="H1601" s="266">
        <f>작성용!E1598</f>
        <v>1101115707778</v>
      </c>
      <c r="I1601" s="253" t="str">
        <f>작성용!F1598</f>
        <v>A07</v>
      </c>
      <c r="J1601" s="253">
        <f>작성용!G1598</f>
        <v>0</v>
      </c>
      <c r="K1601" s="253" t="str">
        <f>작성용!H1598</f>
        <v>-</v>
      </c>
      <c r="L1601" s="253" t="str">
        <f>작성용!N1598</f>
        <v xml:space="preserve">분기 </v>
      </c>
      <c r="M1601" s="265" t="str">
        <f>작성용!U1598</f>
        <v>2024.09.30</v>
      </c>
      <c r="N1601" s="265">
        <f>작성용!V1598</f>
        <v>45643</v>
      </c>
      <c r="O1601" s="265" t="str">
        <f>작성용!W1598</f>
        <v>보고서제공X</v>
      </c>
      <c r="P1601" s="265" t="str">
        <f>작성용!X1598</f>
        <v>-</v>
      </c>
      <c r="Q1601" s="253" t="str">
        <f>작성용!AD1598</f>
        <v>서경덕</v>
      </c>
      <c r="R1601" s="267">
        <f>작성용!AE1598</f>
        <v>0</v>
      </c>
      <c r="S1601" s="253" t="str">
        <f>작성용!AF1598</f>
        <v>서경덕</v>
      </c>
      <c r="T1601" s="268" t="str">
        <f>작성용!AG1598</f>
        <v>-</v>
      </c>
      <c r="U1601" s="268" t="str">
        <f>작성용!AH1598</f>
        <v>-</v>
      </c>
      <c r="V1601" s="252">
        <f>작성용!AA1598</f>
        <v>202411</v>
      </c>
      <c r="W1601" s="253" t="str">
        <f>작성용!AC1598</f>
        <v>[6]기타기관펀드(기초자산)</v>
      </c>
      <c r="X1601" s="253">
        <f>작성용!O1598</f>
        <v>0</v>
      </c>
      <c r="Y1601" s="253">
        <f>작성용!P1598</f>
        <v>0</v>
      </c>
      <c r="Z1601" s="253">
        <f>작성용!Q1598</f>
        <v>0</v>
      </c>
      <c r="AA1601" s="252" t="str">
        <f>작성용!AJ1598</f>
        <v>-</v>
      </c>
      <c r="AB1601" s="252">
        <f>작성용!AB1598</f>
        <v>0</v>
      </c>
    </row>
    <row r="1602" spans="1:28" s="12" customFormat="1" ht="16.5" customHeight="1" x14ac:dyDescent="0.3">
      <c r="A1602" s="54">
        <f>작성용!AL1599</f>
        <v>1598</v>
      </c>
      <c r="B1602" s="264" t="str">
        <f>작성용!AI1599</f>
        <v>-</v>
      </c>
      <c r="C1602" s="252" t="str">
        <f>작성용!AK1599</f>
        <v>기초자산</v>
      </c>
      <c r="D1602" s="265" t="str">
        <f>작성용!T1599</f>
        <v>사립학교교직원연금공단펀드(기초자산)</v>
      </c>
      <c r="E1602" s="253" t="str">
        <f>작성용!B1599</f>
        <v>아주좋은벤처펀드2.0</v>
      </c>
      <c r="F1602" s="253" t="str">
        <f>작성용!C1599</f>
        <v>재평가</v>
      </c>
      <c r="G1602" s="253" t="str">
        <f>작성용!D1599</f>
        <v>삼가</v>
      </c>
      <c r="H1602" s="266">
        <f>작성용!E1599</f>
        <v>1101115707778</v>
      </c>
      <c r="I1602" s="253" t="str">
        <f>작성용!F1599</f>
        <v>A01</v>
      </c>
      <c r="J1602" s="253">
        <f>작성용!G1599</f>
        <v>0</v>
      </c>
      <c r="K1602" s="253" t="str">
        <f>작성용!H1599</f>
        <v>-</v>
      </c>
      <c r="L1602" s="253" t="str">
        <f>작성용!N1599</f>
        <v xml:space="preserve">분기 </v>
      </c>
      <c r="M1602" s="265" t="str">
        <f>작성용!U1599</f>
        <v>2024.09.30</v>
      </c>
      <c r="N1602" s="265">
        <f>작성용!V1599</f>
        <v>45643</v>
      </c>
      <c r="O1602" s="265" t="str">
        <f>작성용!W1599</f>
        <v>보고서제공X</v>
      </c>
      <c r="P1602" s="265" t="str">
        <f>작성용!X1599</f>
        <v>-</v>
      </c>
      <c r="Q1602" s="253" t="str">
        <f>작성용!AD1599</f>
        <v>서경덕</v>
      </c>
      <c r="R1602" s="267">
        <f>작성용!AE1599</f>
        <v>0</v>
      </c>
      <c r="S1602" s="253" t="str">
        <f>작성용!AF1599</f>
        <v>서경덕</v>
      </c>
      <c r="T1602" s="268" t="str">
        <f>작성용!AG1599</f>
        <v>-</v>
      </c>
      <c r="U1602" s="268" t="str">
        <f>작성용!AH1599</f>
        <v>-</v>
      </c>
      <c r="V1602" s="252">
        <f>작성용!AA1599</f>
        <v>202411</v>
      </c>
      <c r="W1602" s="253" t="str">
        <f>작성용!AC1599</f>
        <v>[6]기타기관펀드(기초자산)</v>
      </c>
      <c r="X1602" s="253">
        <f>작성용!O1599</f>
        <v>0</v>
      </c>
      <c r="Y1602" s="253">
        <f>작성용!P1599</f>
        <v>0</v>
      </c>
      <c r="Z1602" s="253">
        <f>작성용!Q1599</f>
        <v>0</v>
      </c>
      <c r="AA1602" s="252" t="str">
        <f>작성용!AJ1599</f>
        <v>-</v>
      </c>
      <c r="AB1602" s="252">
        <f>작성용!AB1599</f>
        <v>0</v>
      </c>
    </row>
    <row r="1603" spans="1:28" s="12" customFormat="1" ht="16.5" customHeight="1" x14ac:dyDescent="0.3">
      <c r="A1603" s="54">
        <f>작성용!AL1600</f>
        <v>1599</v>
      </c>
      <c r="B1603" s="264" t="str">
        <f>작성용!AI1600</f>
        <v>-</v>
      </c>
      <c r="C1603" s="252" t="str">
        <f>작성용!AK1600</f>
        <v>기초자산</v>
      </c>
      <c r="D1603" s="265" t="str">
        <f>작성용!T1600</f>
        <v>사립학교교직원연금공단펀드(기초자산)</v>
      </c>
      <c r="E1603" s="253" t="str">
        <f>작성용!B1600</f>
        <v>아주좋은벤처펀드2.0</v>
      </c>
      <c r="F1603" s="253" t="str">
        <f>작성용!C1600</f>
        <v>재평가</v>
      </c>
      <c r="G1603" s="253" t="str">
        <f>작성용!D1600</f>
        <v>세이프소프트</v>
      </c>
      <c r="H1603" s="266">
        <f>작성용!E1600</f>
        <v>1311110499870</v>
      </c>
      <c r="I1603" s="253" t="str">
        <f>작성용!F1600</f>
        <v>A07</v>
      </c>
      <c r="J1603" s="253">
        <f>작성용!G1600</f>
        <v>0</v>
      </c>
      <c r="K1603" s="253" t="str">
        <f>작성용!H1600</f>
        <v>-</v>
      </c>
      <c r="L1603" s="253" t="str">
        <f>작성용!N1600</f>
        <v xml:space="preserve">분기 </v>
      </c>
      <c r="M1603" s="265" t="str">
        <f>작성용!U1600</f>
        <v>2024.09.30</v>
      </c>
      <c r="N1603" s="265">
        <f>작성용!V1600</f>
        <v>45643</v>
      </c>
      <c r="O1603" s="265" t="str">
        <f>작성용!W1600</f>
        <v>보고서제공X</v>
      </c>
      <c r="P1603" s="265" t="str">
        <f>작성용!X1600</f>
        <v>-</v>
      </c>
      <c r="Q1603" s="253" t="str">
        <f>작성용!AD1600</f>
        <v>오영석</v>
      </c>
      <c r="R1603" s="267">
        <f>작성용!AE1600</f>
        <v>0</v>
      </c>
      <c r="S1603" s="253" t="str">
        <f>작성용!AF1600</f>
        <v>강승현</v>
      </c>
      <c r="T1603" s="268" t="str">
        <f>작성용!AG1600</f>
        <v>-</v>
      </c>
      <c r="U1603" s="268" t="str">
        <f>작성용!AH1600</f>
        <v>-</v>
      </c>
      <c r="V1603" s="252">
        <f>작성용!AA1600</f>
        <v>202411</v>
      </c>
      <c r="W1603" s="253" t="str">
        <f>작성용!AC1600</f>
        <v>[6]기타기관펀드(기초자산)</v>
      </c>
      <c r="X1603" s="253">
        <f>작성용!O1600</f>
        <v>0</v>
      </c>
      <c r="Y1603" s="253">
        <f>작성용!P1600</f>
        <v>0</v>
      </c>
      <c r="Z1603" s="253">
        <f>작성용!Q1600</f>
        <v>0</v>
      </c>
      <c r="AA1603" s="252" t="str">
        <f>작성용!AJ1600</f>
        <v>-</v>
      </c>
      <c r="AB1603" s="252">
        <f>작성용!AB1600</f>
        <v>0</v>
      </c>
    </row>
    <row r="1604" spans="1:28" s="12" customFormat="1" ht="16.5" customHeight="1" x14ac:dyDescent="0.3">
      <c r="A1604" s="54">
        <f>작성용!AL1601</f>
        <v>1600</v>
      </c>
      <c r="B1604" s="264" t="str">
        <f>작성용!AI1601</f>
        <v>-</v>
      </c>
      <c r="C1604" s="252" t="str">
        <f>작성용!AK1601</f>
        <v>기초자산</v>
      </c>
      <c r="D1604" s="265" t="str">
        <f>작성용!T1601</f>
        <v>사립학교교직원연금공단펀드(기초자산)</v>
      </c>
      <c r="E1604" s="253" t="str">
        <f>작성용!B1601</f>
        <v>아주좋은벤처펀드2.0</v>
      </c>
      <c r="F1604" s="253" t="str">
        <f>작성용!C1601</f>
        <v>재평가</v>
      </c>
      <c r="G1604" s="253" t="str">
        <f>작성용!D1601</f>
        <v>무무즈(구,씨엠아이파트너스)</v>
      </c>
      <c r="H1604" s="266">
        <f>작성용!E1601</f>
        <v>1101115812288</v>
      </c>
      <c r="I1604" s="253" t="str">
        <f>작성용!F1601</f>
        <v>A07</v>
      </c>
      <c r="J1604" s="253">
        <f>작성용!G1601</f>
        <v>0</v>
      </c>
      <c r="K1604" s="253" t="str">
        <f>작성용!H1601</f>
        <v>-</v>
      </c>
      <c r="L1604" s="253" t="str">
        <f>작성용!N1601</f>
        <v xml:space="preserve">분기 </v>
      </c>
      <c r="M1604" s="265" t="str">
        <f>작성용!U1601</f>
        <v>2024.09.30</v>
      </c>
      <c r="N1604" s="265">
        <f>작성용!V1601</f>
        <v>45643</v>
      </c>
      <c r="O1604" s="265" t="str">
        <f>작성용!W1601</f>
        <v>보고서제공X</v>
      </c>
      <c r="P1604" s="265" t="str">
        <f>작성용!X1601</f>
        <v>-</v>
      </c>
      <c r="Q1604" s="253" t="str">
        <f>작성용!AD1601</f>
        <v>김예림</v>
      </c>
      <c r="R1604" s="267">
        <f>작성용!AE1601</f>
        <v>0</v>
      </c>
      <c r="S1604" s="253" t="str">
        <f>작성용!AF1601</f>
        <v>김예림</v>
      </c>
      <c r="T1604" s="268" t="str">
        <f>작성용!AG1601</f>
        <v>-</v>
      </c>
      <c r="U1604" s="268" t="str">
        <f>작성용!AH1601</f>
        <v>-</v>
      </c>
      <c r="V1604" s="252">
        <f>작성용!AA1601</f>
        <v>202411</v>
      </c>
      <c r="W1604" s="253" t="str">
        <f>작성용!AC1601</f>
        <v>[6]기타기관펀드(기초자산)</v>
      </c>
      <c r="X1604" s="253">
        <f>작성용!O1601</f>
        <v>0</v>
      </c>
      <c r="Y1604" s="253">
        <f>작성용!P1601</f>
        <v>0</v>
      </c>
      <c r="Z1604" s="253">
        <f>작성용!Q1601</f>
        <v>0</v>
      </c>
      <c r="AA1604" s="252" t="str">
        <f>작성용!AJ1601</f>
        <v>-</v>
      </c>
      <c r="AB1604" s="252">
        <f>작성용!AB1601</f>
        <v>0</v>
      </c>
    </row>
    <row r="1605" spans="1:28" s="12" customFormat="1" ht="16.5" customHeight="1" x14ac:dyDescent="0.3">
      <c r="A1605" s="54">
        <f>작성용!AL1602</f>
        <v>1601</v>
      </c>
      <c r="B1605" s="264" t="str">
        <f>작성용!AI1602</f>
        <v>-</v>
      </c>
      <c r="C1605" s="252" t="str">
        <f>작성용!AK1602</f>
        <v>기초자산</v>
      </c>
      <c r="D1605" s="265" t="str">
        <f>작성용!T1602</f>
        <v>사립학교교직원연금공단펀드(기초자산)</v>
      </c>
      <c r="E1605" s="253" t="str">
        <f>작성용!B1602</f>
        <v>아주좋은벤처펀드2.0</v>
      </c>
      <c r="F1605" s="253" t="str">
        <f>작성용!C1602</f>
        <v>재평가</v>
      </c>
      <c r="G1605" s="253" t="str">
        <f>작성용!D1602</f>
        <v>무무즈(구,씨엠아이파트너스)</v>
      </c>
      <c r="H1605" s="266">
        <f>작성용!E1602</f>
        <v>1101115812288</v>
      </c>
      <c r="I1605" s="253" t="str">
        <f>작성용!F1602</f>
        <v>A01</v>
      </c>
      <c r="J1605" s="253">
        <f>작성용!G1602</f>
        <v>0</v>
      </c>
      <c r="K1605" s="253" t="str">
        <f>작성용!H1602</f>
        <v>-</v>
      </c>
      <c r="L1605" s="253" t="str">
        <f>작성용!N1602</f>
        <v xml:space="preserve">분기 </v>
      </c>
      <c r="M1605" s="265" t="str">
        <f>작성용!U1602</f>
        <v>2024.09.30</v>
      </c>
      <c r="N1605" s="265">
        <f>작성용!V1602</f>
        <v>45643</v>
      </c>
      <c r="O1605" s="265" t="str">
        <f>작성용!W1602</f>
        <v>보고서제공X</v>
      </c>
      <c r="P1605" s="265" t="str">
        <f>작성용!X1602</f>
        <v>-</v>
      </c>
      <c r="Q1605" s="253" t="str">
        <f>작성용!AD1602</f>
        <v>김예림</v>
      </c>
      <c r="R1605" s="267">
        <f>작성용!AE1602</f>
        <v>0</v>
      </c>
      <c r="S1605" s="253" t="str">
        <f>작성용!AF1602</f>
        <v>김예림</v>
      </c>
      <c r="T1605" s="268" t="str">
        <f>작성용!AG1602</f>
        <v>-</v>
      </c>
      <c r="U1605" s="268" t="str">
        <f>작성용!AH1602</f>
        <v>-</v>
      </c>
      <c r="V1605" s="252">
        <f>작성용!AA1602</f>
        <v>202411</v>
      </c>
      <c r="W1605" s="253" t="str">
        <f>작성용!AC1602</f>
        <v>[6]기타기관펀드(기초자산)</v>
      </c>
      <c r="X1605" s="253">
        <f>작성용!O1602</f>
        <v>0</v>
      </c>
      <c r="Y1605" s="253">
        <f>작성용!P1602</f>
        <v>0</v>
      </c>
      <c r="Z1605" s="253">
        <f>작성용!Q1602</f>
        <v>0</v>
      </c>
      <c r="AA1605" s="252" t="str">
        <f>작성용!AJ1602</f>
        <v>-</v>
      </c>
      <c r="AB1605" s="252">
        <f>작성용!AB1602</f>
        <v>0</v>
      </c>
    </row>
    <row r="1606" spans="1:28" s="12" customFormat="1" ht="16.5" customHeight="1" x14ac:dyDescent="0.3">
      <c r="A1606" s="54">
        <f>작성용!AL1603</f>
        <v>1602</v>
      </c>
      <c r="B1606" s="264" t="str">
        <f>작성용!AI1603</f>
        <v>-</v>
      </c>
      <c r="C1606" s="252" t="str">
        <f>작성용!AK1603</f>
        <v>기초자산</v>
      </c>
      <c r="D1606" s="265" t="str">
        <f>작성용!T1603</f>
        <v>사립학교교직원연금공단펀드(기초자산)</v>
      </c>
      <c r="E1606" s="253" t="str">
        <f>작성용!B1603</f>
        <v>아주좋은벤처펀드2.0</v>
      </c>
      <c r="F1606" s="253" t="str">
        <f>작성용!C1603</f>
        <v>재평가</v>
      </c>
      <c r="G1606" s="253" t="str">
        <f>작성용!D1603</f>
        <v>무무즈(구,씨엠아이파트너스)</v>
      </c>
      <c r="H1606" s="266">
        <f>작성용!E1603</f>
        <v>1101115812288</v>
      </c>
      <c r="I1606" s="253" t="str">
        <f>작성용!F1603</f>
        <v>A05</v>
      </c>
      <c r="J1606" s="253">
        <f>작성용!G1603</f>
        <v>0</v>
      </c>
      <c r="K1606" s="253" t="str">
        <f>작성용!H1603</f>
        <v>-</v>
      </c>
      <c r="L1606" s="253" t="str">
        <f>작성용!N1603</f>
        <v xml:space="preserve">분기 </v>
      </c>
      <c r="M1606" s="265" t="str">
        <f>작성용!U1603</f>
        <v>2024.09.30</v>
      </c>
      <c r="N1606" s="265">
        <f>작성용!V1603</f>
        <v>45643</v>
      </c>
      <c r="O1606" s="265" t="str">
        <f>작성용!W1603</f>
        <v>보고서제공X</v>
      </c>
      <c r="P1606" s="265" t="str">
        <f>작성용!X1603</f>
        <v>-</v>
      </c>
      <c r="Q1606" s="253" t="str">
        <f>작성용!AD1603</f>
        <v>김예림</v>
      </c>
      <c r="R1606" s="267">
        <f>작성용!AE1603</f>
        <v>0</v>
      </c>
      <c r="S1606" s="253" t="str">
        <f>작성용!AF1603</f>
        <v>김예림</v>
      </c>
      <c r="T1606" s="268" t="str">
        <f>작성용!AG1603</f>
        <v>-</v>
      </c>
      <c r="U1606" s="268" t="str">
        <f>작성용!AH1603</f>
        <v>-</v>
      </c>
      <c r="V1606" s="252">
        <f>작성용!AA1603</f>
        <v>202411</v>
      </c>
      <c r="W1606" s="253" t="str">
        <f>작성용!AC1603</f>
        <v>[6]기타기관펀드(기초자산)</v>
      </c>
      <c r="X1606" s="253">
        <f>작성용!O1603</f>
        <v>0</v>
      </c>
      <c r="Y1606" s="253">
        <f>작성용!P1603</f>
        <v>0</v>
      </c>
      <c r="Z1606" s="253">
        <f>작성용!Q1603</f>
        <v>0</v>
      </c>
      <c r="AA1606" s="252" t="str">
        <f>작성용!AJ1603</f>
        <v>-</v>
      </c>
      <c r="AB1606" s="252">
        <f>작성용!AB1603</f>
        <v>0</v>
      </c>
    </row>
    <row r="1607" spans="1:28" s="12" customFormat="1" ht="16.5" customHeight="1" x14ac:dyDescent="0.3">
      <c r="A1607" s="54">
        <f>작성용!AL1604</f>
        <v>1603</v>
      </c>
      <c r="B1607" s="264" t="str">
        <f>작성용!AI1604</f>
        <v>-</v>
      </c>
      <c r="C1607" s="252" t="str">
        <f>작성용!AK1604</f>
        <v>기초자산</v>
      </c>
      <c r="D1607" s="265" t="str">
        <f>작성용!T1604</f>
        <v>사립학교교직원연금공단펀드(기초자산)</v>
      </c>
      <c r="E1607" s="253" t="str">
        <f>작성용!B1604</f>
        <v>아주좋은벤처펀드2.0</v>
      </c>
      <c r="F1607" s="253" t="str">
        <f>작성용!C1604</f>
        <v>재평가</v>
      </c>
      <c r="G1607" s="253" t="str">
        <f>작성용!D1604</f>
        <v>어스얼라이언스</v>
      </c>
      <c r="H1607" s="266">
        <f>작성용!E1604</f>
        <v>1101114734152</v>
      </c>
      <c r="I1607" s="253" t="str">
        <f>작성용!F1604</f>
        <v>A01</v>
      </c>
      <c r="J1607" s="253">
        <f>작성용!G1604</f>
        <v>0</v>
      </c>
      <c r="K1607" s="253" t="str">
        <f>작성용!H1604</f>
        <v>-</v>
      </c>
      <c r="L1607" s="253" t="str">
        <f>작성용!N1604</f>
        <v xml:space="preserve">분기 </v>
      </c>
      <c r="M1607" s="265" t="str">
        <f>작성용!U1604</f>
        <v>2024.09.30</v>
      </c>
      <c r="N1607" s="265">
        <f>작성용!V1604</f>
        <v>45643</v>
      </c>
      <c r="O1607" s="265" t="str">
        <f>작성용!W1604</f>
        <v>보고서제공X</v>
      </c>
      <c r="P1607" s="265" t="str">
        <f>작성용!X1604</f>
        <v>-</v>
      </c>
      <c r="Q1607" s="253" t="str">
        <f>작성용!AD1604</f>
        <v>윤광일</v>
      </c>
      <c r="R1607" s="267">
        <f>작성용!AE1604</f>
        <v>0</v>
      </c>
      <c r="S1607" s="253" t="str">
        <f>작성용!AF1604</f>
        <v>윤광일</v>
      </c>
      <c r="T1607" s="268" t="str">
        <f>작성용!AG1604</f>
        <v>-</v>
      </c>
      <c r="U1607" s="268" t="str">
        <f>작성용!AH1604</f>
        <v>-</v>
      </c>
      <c r="V1607" s="252">
        <f>작성용!AA1604</f>
        <v>202411</v>
      </c>
      <c r="W1607" s="253" t="str">
        <f>작성용!AC1604</f>
        <v>[6]기타기관펀드(기초자산)</v>
      </c>
      <c r="X1607" s="253">
        <f>작성용!O1604</f>
        <v>0</v>
      </c>
      <c r="Y1607" s="253">
        <f>작성용!P1604</f>
        <v>0</v>
      </c>
      <c r="Z1607" s="253">
        <f>작성용!Q1604</f>
        <v>0</v>
      </c>
      <c r="AA1607" s="252" t="str">
        <f>작성용!AJ1604</f>
        <v>-</v>
      </c>
      <c r="AB1607" s="252">
        <f>작성용!AB1604</f>
        <v>0</v>
      </c>
    </row>
    <row r="1608" spans="1:28" s="12" customFormat="1" ht="16.5" customHeight="1" x14ac:dyDescent="0.3">
      <c r="A1608" s="54">
        <f>작성용!AL1605</f>
        <v>1604</v>
      </c>
      <c r="B1608" s="264" t="str">
        <f>작성용!AI1605</f>
        <v>-</v>
      </c>
      <c r="C1608" s="252" t="str">
        <f>작성용!AK1605</f>
        <v>기초자산</v>
      </c>
      <c r="D1608" s="265" t="str">
        <f>작성용!T1605</f>
        <v>사립학교교직원연금공단펀드(기초자산)</v>
      </c>
      <c r="E1608" s="253" t="str">
        <f>작성용!B1605</f>
        <v>아주좋은벤처펀드2.0</v>
      </c>
      <c r="F1608" s="253" t="str">
        <f>작성용!C1605</f>
        <v>재평가</v>
      </c>
      <c r="G1608" s="253" t="str">
        <f>작성용!D1605</f>
        <v>에코디엠랩</v>
      </c>
      <c r="H1608" s="266">
        <f>작성용!E1605</f>
        <v>1511110047732</v>
      </c>
      <c r="I1608" s="253" t="str">
        <f>작성용!F1605</f>
        <v>A07</v>
      </c>
      <c r="J1608" s="253">
        <f>작성용!G1605</f>
        <v>1</v>
      </c>
      <c r="K1608" s="253" t="str">
        <f>작성용!H1605</f>
        <v>-</v>
      </c>
      <c r="L1608" s="253" t="str">
        <f>작성용!N1605</f>
        <v xml:space="preserve">분기 </v>
      </c>
      <c r="M1608" s="265" t="str">
        <f>작성용!U1605</f>
        <v>2024.09.30</v>
      </c>
      <c r="N1608" s="265">
        <f>작성용!V1605</f>
        <v>45643</v>
      </c>
      <c r="O1608" s="265" t="str">
        <f>작성용!W1605</f>
        <v>보고서제공X</v>
      </c>
      <c r="P1608" s="265" t="str">
        <f>작성용!X1605</f>
        <v>-</v>
      </c>
      <c r="Q1608" s="253" t="str">
        <f>작성용!AD1605</f>
        <v>김수현</v>
      </c>
      <c r="R1608" s="267">
        <f>작성용!AE1605</f>
        <v>0</v>
      </c>
      <c r="S1608" s="253" t="str">
        <f>작성용!AF1605</f>
        <v>김수현</v>
      </c>
      <c r="T1608" s="268" t="str">
        <f>작성용!AG1605</f>
        <v>-</v>
      </c>
      <c r="U1608" s="268" t="str">
        <f>작성용!AH1605</f>
        <v>-</v>
      </c>
      <c r="V1608" s="252">
        <f>작성용!AA1605</f>
        <v>202411</v>
      </c>
      <c r="W1608" s="253" t="str">
        <f>작성용!AC1605</f>
        <v>[6]기타기관펀드(기초자산)</v>
      </c>
      <c r="X1608" s="253">
        <f>작성용!O1605</f>
        <v>0</v>
      </c>
      <c r="Y1608" s="253">
        <f>작성용!P1605</f>
        <v>0</v>
      </c>
      <c r="Z1608" s="253">
        <f>작성용!Q1605</f>
        <v>0</v>
      </c>
      <c r="AA1608" s="252" t="str">
        <f>작성용!AJ1605</f>
        <v>-</v>
      </c>
      <c r="AB1608" s="252">
        <f>작성용!AB1605</f>
        <v>0</v>
      </c>
    </row>
    <row r="1609" spans="1:28" s="12" customFormat="1" ht="16.5" customHeight="1" x14ac:dyDescent="0.3">
      <c r="A1609" s="54">
        <f>작성용!AL1606</f>
        <v>1605</v>
      </c>
      <c r="B1609" s="264" t="str">
        <f>작성용!AI1606</f>
        <v>-</v>
      </c>
      <c r="C1609" s="252" t="str">
        <f>작성용!AK1606</f>
        <v>기초자산</v>
      </c>
      <c r="D1609" s="265" t="str">
        <f>작성용!T1606</f>
        <v>사립학교교직원연금공단펀드(기초자산)</v>
      </c>
      <c r="E1609" s="253" t="str">
        <f>작성용!B1606</f>
        <v>아주좋은벤처펀드2.0</v>
      </c>
      <c r="F1609" s="253" t="str">
        <f>작성용!C1606</f>
        <v>재평가</v>
      </c>
      <c r="G1609" s="253" t="str">
        <f>작성용!D1606</f>
        <v>엔플로우</v>
      </c>
      <c r="H1609" s="266">
        <f>작성용!E1606</f>
        <v>1311110654672</v>
      </c>
      <c r="I1609" s="253" t="str">
        <f>작성용!F1606</f>
        <v>A07</v>
      </c>
      <c r="J1609" s="253">
        <f>작성용!G1606</f>
        <v>0</v>
      </c>
      <c r="K1609" s="253" t="str">
        <f>작성용!H1606</f>
        <v>-</v>
      </c>
      <c r="L1609" s="253" t="str">
        <f>작성용!N1606</f>
        <v xml:space="preserve">분기 </v>
      </c>
      <c r="M1609" s="265" t="str">
        <f>작성용!U1606</f>
        <v>2024.09.30</v>
      </c>
      <c r="N1609" s="265">
        <f>작성용!V1606</f>
        <v>45643</v>
      </c>
      <c r="O1609" s="265" t="str">
        <f>작성용!W1606</f>
        <v>보고서제공X</v>
      </c>
      <c r="P1609" s="265" t="str">
        <f>작성용!X1606</f>
        <v>-</v>
      </c>
      <c r="Q1609" s="253" t="str">
        <f>작성용!AD1606</f>
        <v>윤광일</v>
      </c>
      <c r="R1609" s="267">
        <f>작성용!AE1606</f>
        <v>0</v>
      </c>
      <c r="S1609" s="253" t="str">
        <f>작성용!AF1606</f>
        <v>윤광일</v>
      </c>
      <c r="T1609" s="268" t="str">
        <f>작성용!AG1606</f>
        <v>-</v>
      </c>
      <c r="U1609" s="268" t="str">
        <f>작성용!AH1606</f>
        <v>-</v>
      </c>
      <c r="V1609" s="252">
        <f>작성용!AA1606</f>
        <v>202411</v>
      </c>
      <c r="W1609" s="253" t="str">
        <f>작성용!AC1606</f>
        <v>[6]기타기관펀드(기초자산)</v>
      </c>
      <c r="X1609" s="253">
        <f>작성용!O1606</f>
        <v>0</v>
      </c>
      <c r="Y1609" s="253">
        <f>작성용!P1606</f>
        <v>0</v>
      </c>
      <c r="Z1609" s="253">
        <f>작성용!Q1606</f>
        <v>0</v>
      </c>
      <c r="AA1609" s="252" t="str">
        <f>작성용!AJ1606</f>
        <v>-</v>
      </c>
      <c r="AB1609" s="252">
        <f>작성용!AB1606</f>
        <v>0</v>
      </c>
    </row>
    <row r="1610" spans="1:28" s="12" customFormat="1" ht="16.5" customHeight="1" x14ac:dyDescent="0.3">
      <c r="A1610" s="54">
        <f>작성용!AL1607</f>
        <v>1606</v>
      </c>
      <c r="B1610" s="264" t="str">
        <f>작성용!AI1607</f>
        <v>-</v>
      </c>
      <c r="C1610" s="252" t="str">
        <f>작성용!AK1607</f>
        <v>기초자산</v>
      </c>
      <c r="D1610" s="265" t="str">
        <f>작성용!T1607</f>
        <v>사립학교교직원연금공단펀드(기초자산)</v>
      </c>
      <c r="E1610" s="253" t="str">
        <f>작성용!B1607</f>
        <v>아주좋은벤처펀드2.0</v>
      </c>
      <c r="F1610" s="253" t="str">
        <f>작성용!C1607</f>
        <v>재평가</v>
      </c>
      <c r="G1610" s="253" t="str">
        <f>작성용!D1607</f>
        <v>엘박스</v>
      </c>
      <c r="H1610" s="266">
        <f>작성용!E1607</f>
        <v>1101117100681</v>
      </c>
      <c r="I1610" s="253" t="str">
        <f>작성용!F1607</f>
        <v>A07</v>
      </c>
      <c r="J1610" s="253">
        <f>작성용!G1607</f>
        <v>3</v>
      </c>
      <c r="K1610" s="253" t="str">
        <f>작성용!H1607</f>
        <v>-</v>
      </c>
      <c r="L1610" s="253" t="str">
        <f>작성용!N1607</f>
        <v xml:space="preserve">분기 </v>
      </c>
      <c r="M1610" s="265" t="str">
        <f>작성용!U1607</f>
        <v>2024.09.30</v>
      </c>
      <c r="N1610" s="265">
        <f>작성용!V1607</f>
        <v>45643</v>
      </c>
      <c r="O1610" s="265" t="str">
        <f>작성용!W1607</f>
        <v>보고서제공X</v>
      </c>
      <c r="P1610" s="265" t="str">
        <f>작성용!X1607</f>
        <v>-</v>
      </c>
      <c r="Q1610" s="253" t="str">
        <f>작성용!AD1607</f>
        <v>원정우</v>
      </c>
      <c r="R1610" s="267">
        <f>작성용!AE1607</f>
        <v>0</v>
      </c>
      <c r="S1610" s="253" t="str">
        <f>작성용!AF1607</f>
        <v>원정우</v>
      </c>
      <c r="T1610" s="268" t="str">
        <f>작성용!AG1607</f>
        <v>-</v>
      </c>
      <c r="U1610" s="268" t="str">
        <f>작성용!AH1607</f>
        <v>-</v>
      </c>
      <c r="V1610" s="252">
        <f>작성용!AA1607</f>
        <v>202411</v>
      </c>
      <c r="W1610" s="253" t="str">
        <f>작성용!AC1607</f>
        <v>[6]기타기관펀드(기초자산)</v>
      </c>
      <c r="X1610" s="253">
        <f>작성용!O1607</f>
        <v>0</v>
      </c>
      <c r="Y1610" s="253">
        <f>작성용!P1607</f>
        <v>0</v>
      </c>
      <c r="Z1610" s="253">
        <f>작성용!Q1607</f>
        <v>0</v>
      </c>
      <c r="AA1610" s="252" t="str">
        <f>작성용!AJ1607</f>
        <v>-</v>
      </c>
      <c r="AB1610" s="252">
        <f>작성용!AB1607</f>
        <v>0</v>
      </c>
    </row>
    <row r="1611" spans="1:28" s="12" customFormat="1" ht="16.5" customHeight="1" x14ac:dyDescent="0.3">
      <c r="A1611" s="54">
        <f>작성용!AL1608</f>
        <v>1607</v>
      </c>
      <c r="B1611" s="264" t="str">
        <f>작성용!AI1608</f>
        <v>-</v>
      </c>
      <c r="C1611" s="252" t="str">
        <f>작성용!AK1608</f>
        <v>기초자산</v>
      </c>
      <c r="D1611" s="265" t="str">
        <f>작성용!T1608</f>
        <v>사립학교교직원연금공단펀드(기초자산)</v>
      </c>
      <c r="E1611" s="253" t="str">
        <f>작성용!B1608</f>
        <v>아주좋은벤처펀드2.0</v>
      </c>
      <c r="F1611" s="253" t="str">
        <f>작성용!C1608</f>
        <v>재평가</v>
      </c>
      <c r="G1611" s="253" t="str">
        <f>작성용!D1608</f>
        <v>엠트리센</v>
      </c>
      <c r="H1611" s="266">
        <f>작성용!E1608</f>
        <v>1101116455235</v>
      </c>
      <c r="I1611" s="253" t="str">
        <f>작성용!F1608</f>
        <v>A07</v>
      </c>
      <c r="J1611" s="253">
        <f>작성용!G1608</f>
        <v>0</v>
      </c>
      <c r="K1611" s="253" t="str">
        <f>작성용!H1608</f>
        <v>-</v>
      </c>
      <c r="L1611" s="253" t="str">
        <f>작성용!N1608</f>
        <v xml:space="preserve">분기 </v>
      </c>
      <c r="M1611" s="265" t="str">
        <f>작성용!U1608</f>
        <v>2024.09.30</v>
      </c>
      <c r="N1611" s="265">
        <f>작성용!V1608</f>
        <v>45643</v>
      </c>
      <c r="O1611" s="265" t="str">
        <f>작성용!W1608</f>
        <v>보고서제공X</v>
      </c>
      <c r="P1611" s="265" t="str">
        <f>작성용!X1608</f>
        <v>-</v>
      </c>
      <c r="Q1611" s="253" t="str">
        <f>작성용!AD1608</f>
        <v>강성은</v>
      </c>
      <c r="R1611" s="267">
        <f>작성용!AE1608</f>
        <v>0</v>
      </c>
      <c r="S1611" s="253" t="str">
        <f>작성용!AF1608</f>
        <v>강성은</v>
      </c>
      <c r="T1611" s="268" t="str">
        <f>작성용!AG1608</f>
        <v>-</v>
      </c>
      <c r="U1611" s="268" t="str">
        <f>작성용!AH1608</f>
        <v>-</v>
      </c>
      <c r="V1611" s="252">
        <f>작성용!AA1608</f>
        <v>202411</v>
      </c>
      <c r="W1611" s="253" t="str">
        <f>작성용!AC1608</f>
        <v>[6]기타기관펀드(기초자산)</v>
      </c>
      <c r="X1611" s="253">
        <f>작성용!O1608</f>
        <v>0</v>
      </c>
      <c r="Y1611" s="253">
        <f>작성용!P1608</f>
        <v>0</v>
      </c>
      <c r="Z1611" s="253">
        <f>작성용!Q1608</f>
        <v>0</v>
      </c>
      <c r="AA1611" s="252" t="str">
        <f>작성용!AJ1608</f>
        <v>-</v>
      </c>
      <c r="AB1611" s="252">
        <f>작성용!AB1608</f>
        <v>0</v>
      </c>
    </row>
    <row r="1612" spans="1:28" s="12" customFormat="1" ht="16.5" customHeight="1" x14ac:dyDescent="0.3">
      <c r="A1612" s="54">
        <f>작성용!AL1609</f>
        <v>1608</v>
      </c>
      <c r="B1612" s="264" t="str">
        <f>작성용!AI1609</f>
        <v>-</v>
      </c>
      <c r="C1612" s="252" t="str">
        <f>작성용!AK1609</f>
        <v>기초자산</v>
      </c>
      <c r="D1612" s="265" t="str">
        <f>작성용!T1609</f>
        <v>사립학교교직원연금공단펀드(기초자산)</v>
      </c>
      <c r="E1612" s="253" t="str">
        <f>작성용!B1609</f>
        <v>아주좋은벤처펀드2.0</v>
      </c>
      <c r="F1612" s="253" t="str">
        <f>작성용!C1609</f>
        <v>재평가</v>
      </c>
      <c r="G1612" s="253" t="str">
        <f>작성용!D1609</f>
        <v>오가노이드사이언스</v>
      </c>
      <c r="H1612" s="266">
        <f>작성용!E1609</f>
        <v>1311110534650</v>
      </c>
      <c r="I1612" s="253" t="str">
        <f>작성용!F1609</f>
        <v>A01</v>
      </c>
      <c r="J1612" s="253">
        <f>작성용!G1609</f>
        <v>0</v>
      </c>
      <c r="K1612" s="253" t="str">
        <f>작성용!H1609</f>
        <v>-</v>
      </c>
      <c r="L1612" s="253" t="str">
        <f>작성용!N1609</f>
        <v xml:space="preserve">분기 </v>
      </c>
      <c r="M1612" s="265" t="str">
        <f>작성용!U1609</f>
        <v>2024.09.30</v>
      </c>
      <c r="N1612" s="265">
        <f>작성용!V1609</f>
        <v>45643</v>
      </c>
      <c r="O1612" s="265" t="str">
        <f>작성용!W1609</f>
        <v>보고서제공X</v>
      </c>
      <c r="P1612" s="265" t="str">
        <f>작성용!X1609</f>
        <v>-</v>
      </c>
      <c r="Q1612" s="253" t="str">
        <f>작성용!AD1609</f>
        <v>백형진</v>
      </c>
      <c r="R1612" s="267">
        <f>작성용!AE1609</f>
        <v>0</v>
      </c>
      <c r="S1612" s="253" t="str">
        <f>작성용!AF1609</f>
        <v>백형진</v>
      </c>
      <c r="T1612" s="268" t="str">
        <f>작성용!AG1609</f>
        <v>-</v>
      </c>
      <c r="U1612" s="268" t="str">
        <f>작성용!AH1609</f>
        <v>-</v>
      </c>
      <c r="V1612" s="252">
        <f>작성용!AA1609</f>
        <v>202411</v>
      </c>
      <c r="W1612" s="253" t="str">
        <f>작성용!AC1609</f>
        <v>[6]기타기관펀드(기초자산)</v>
      </c>
      <c r="X1612" s="253">
        <f>작성용!O1609</f>
        <v>0</v>
      </c>
      <c r="Y1612" s="253">
        <f>작성용!P1609</f>
        <v>0</v>
      </c>
      <c r="Z1612" s="253">
        <f>작성용!Q1609</f>
        <v>0</v>
      </c>
      <c r="AA1612" s="252" t="str">
        <f>작성용!AJ1609</f>
        <v>-</v>
      </c>
      <c r="AB1612" s="252">
        <f>작성용!AB1609</f>
        <v>0</v>
      </c>
    </row>
    <row r="1613" spans="1:28" s="12" customFormat="1" ht="16.5" customHeight="1" x14ac:dyDescent="0.3">
      <c r="A1613" s="54">
        <f>작성용!AL1610</f>
        <v>1609</v>
      </c>
      <c r="B1613" s="264" t="str">
        <f>작성용!AI1610</f>
        <v>-</v>
      </c>
      <c r="C1613" s="252" t="str">
        <f>작성용!AK1610</f>
        <v>기초자산</v>
      </c>
      <c r="D1613" s="265" t="str">
        <f>작성용!T1610</f>
        <v>사립학교교직원연금공단펀드(기초자산)</v>
      </c>
      <c r="E1613" s="253" t="str">
        <f>작성용!B1610</f>
        <v>아주좋은벤처펀드2.0</v>
      </c>
      <c r="F1613" s="253" t="str">
        <f>작성용!C1610</f>
        <v>재평가</v>
      </c>
      <c r="G1613" s="253" t="str">
        <f>작성용!D1610</f>
        <v>오토실리콘</v>
      </c>
      <c r="H1613" s="266">
        <f>작성용!E1610</f>
        <v>1101116823458</v>
      </c>
      <c r="I1613" s="253" t="str">
        <f>작성용!F1610</f>
        <v>A07</v>
      </c>
      <c r="J1613" s="253">
        <f>작성용!G1610</f>
        <v>0</v>
      </c>
      <c r="K1613" s="253" t="str">
        <f>작성용!H1610</f>
        <v>-</v>
      </c>
      <c r="L1613" s="253" t="str">
        <f>작성용!N1610</f>
        <v xml:space="preserve">분기 </v>
      </c>
      <c r="M1613" s="265" t="str">
        <f>작성용!U1610</f>
        <v>2024.09.30</v>
      </c>
      <c r="N1613" s="265">
        <f>작성용!V1610</f>
        <v>45643</v>
      </c>
      <c r="O1613" s="265" t="str">
        <f>작성용!W1610</f>
        <v>보고서제공X</v>
      </c>
      <c r="P1613" s="265" t="str">
        <f>작성용!X1610</f>
        <v>-</v>
      </c>
      <c r="Q1613" s="253" t="str">
        <f>작성용!AD1610</f>
        <v>최수민</v>
      </c>
      <c r="R1613" s="267">
        <f>작성용!AE1610</f>
        <v>0</v>
      </c>
      <c r="S1613" s="253" t="str">
        <f>작성용!AF1610</f>
        <v>최수민</v>
      </c>
      <c r="T1613" s="268" t="str">
        <f>작성용!AG1610</f>
        <v>-</v>
      </c>
      <c r="U1613" s="268" t="str">
        <f>작성용!AH1610</f>
        <v>-</v>
      </c>
      <c r="V1613" s="252">
        <f>작성용!AA1610</f>
        <v>202411</v>
      </c>
      <c r="W1613" s="253" t="str">
        <f>작성용!AC1610</f>
        <v>[6]기타기관펀드(기초자산)</v>
      </c>
      <c r="X1613" s="253">
        <f>작성용!O1610</f>
        <v>0</v>
      </c>
      <c r="Y1613" s="253">
        <f>작성용!P1610</f>
        <v>0</v>
      </c>
      <c r="Z1613" s="253">
        <f>작성용!Q1610</f>
        <v>0</v>
      </c>
      <c r="AA1613" s="252" t="str">
        <f>작성용!AJ1610</f>
        <v>-</v>
      </c>
      <c r="AB1613" s="252">
        <f>작성용!AB1610</f>
        <v>0</v>
      </c>
    </row>
    <row r="1614" spans="1:28" s="12" customFormat="1" ht="16.5" customHeight="1" x14ac:dyDescent="0.3">
      <c r="A1614" s="54">
        <f>작성용!AL1611</f>
        <v>1610</v>
      </c>
      <c r="B1614" s="264" t="str">
        <f>작성용!AI1611</f>
        <v>-</v>
      </c>
      <c r="C1614" s="252" t="str">
        <f>작성용!AK1611</f>
        <v>기초자산</v>
      </c>
      <c r="D1614" s="265" t="str">
        <f>작성용!T1611</f>
        <v>사립학교교직원연금공단펀드(기초자산)</v>
      </c>
      <c r="E1614" s="253" t="str">
        <f>작성용!B1611</f>
        <v>아주좋은벤처펀드2.0</v>
      </c>
      <c r="F1614" s="253" t="str">
        <f>작성용!C1611</f>
        <v>재평가</v>
      </c>
      <c r="G1614" s="253" t="str">
        <f>작성용!D1611</f>
        <v>온코닉테라퓨틱스</v>
      </c>
      <c r="H1614" s="266">
        <f>작성용!E1611</f>
        <v>1101117478088</v>
      </c>
      <c r="I1614" s="253" t="str">
        <f>작성용!F1611</f>
        <v>A01</v>
      </c>
      <c r="J1614" s="253">
        <f>작성용!G1611</f>
        <v>0</v>
      </c>
      <c r="K1614" s="253" t="str">
        <f>작성용!H1611</f>
        <v>-</v>
      </c>
      <c r="L1614" s="253" t="str">
        <f>작성용!N1611</f>
        <v xml:space="preserve">분기 </v>
      </c>
      <c r="M1614" s="265" t="str">
        <f>작성용!U1611</f>
        <v>2024.09.30</v>
      </c>
      <c r="N1614" s="265">
        <f>작성용!V1611</f>
        <v>45643</v>
      </c>
      <c r="O1614" s="265" t="str">
        <f>작성용!W1611</f>
        <v>보고서제공X</v>
      </c>
      <c r="P1614" s="265" t="str">
        <f>작성용!X1611</f>
        <v>-</v>
      </c>
      <c r="Q1614" s="253" t="str">
        <f>작성용!AD1611</f>
        <v>이상민</v>
      </c>
      <c r="R1614" s="267">
        <f>작성용!AE1611</f>
        <v>0</v>
      </c>
      <c r="S1614" s="253" t="str">
        <f>작성용!AF1611</f>
        <v>이상민</v>
      </c>
      <c r="T1614" s="268" t="str">
        <f>작성용!AG1611</f>
        <v>-</v>
      </c>
      <c r="U1614" s="268" t="str">
        <f>작성용!AH1611</f>
        <v>-</v>
      </c>
      <c r="V1614" s="252">
        <f>작성용!AA1611</f>
        <v>202411</v>
      </c>
      <c r="W1614" s="253" t="str">
        <f>작성용!AC1611</f>
        <v>[6]기타기관펀드(기초자산)</v>
      </c>
      <c r="X1614" s="253">
        <f>작성용!O1611</f>
        <v>0</v>
      </c>
      <c r="Y1614" s="253">
        <f>작성용!P1611</f>
        <v>0</v>
      </c>
      <c r="Z1614" s="253">
        <f>작성용!Q1611</f>
        <v>0</v>
      </c>
      <c r="AA1614" s="252" t="str">
        <f>작성용!AJ1611</f>
        <v>-</v>
      </c>
      <c r="AB1614" s="252">
        <f>작성용!AB1611</f>
        <v>0</v>
      </c>
    </row>
    <row r="1615" spans="1:28" s="12" customFormat="1" ht="16.5" customHeight="1" x14ac:dyDescent="0.3">
      <c r="A1615" s="54">
        <f>작성용!AL1612</f>
        <v>1611</v>
      </c>
      <c r="B1615" s="264" t="str">
        <f>작성용!AI1612</f>
        <v>-</v>
      </c>
      <c r="C1615" s="252" t="str">
        <f>작성용!AK1612</f>
        <v>기초자산</v>
      </c>
      <c r="D1615" s="265" t="str">
        <f>작성용!T1612</f>
        <v>사립학교교직원연금공단펀드(기초자산)</v>
      </c>
      <c r="E1615" s="253" t="str">
        <f>작성용!B1612</f>
        <v>아주좋은벤처펀드2.0</v>
      </c>
      <c r="F1615" s="253" t="str">
        <f>작성용!C1612</f>
        <v>재평가</v>
      </c>
      <c r="G1615" s="253" t="str">
        <f>작성용!D1612</f>
        <v>올릭스</v>
      </c>
      <c r="H1615" s="266">
        <f>작성용!E1612</f>
        <v>1358110177957</v>
      </c>
      <c r="I1615" s="253" t="str">
        <f>작성용!F1612</f>
        <v>D02</v>
      </c>
      <c r="J1615" s="253">
        <f>작성용!G1612</f>
        <v>0</v>
      </c>
      <c r="K1615" s="253" t="str">
        <f>작성용!H1612</f>
        <v>-</v>
      </c>
      <c r="L1615" s="253" t="str">
        <f>작성용!N1612</f>
        <v xml:space="preserve">분기 </v>
      </c>
      <c r="M1615" s="265" t="str">
        <f>작성용!U1612</f>
        <v>2024.09.30</v>
      </c>
      <c r="N1615" s="265">
        <f>작성용!V1612</f>
        <v>45643</v>
      </c>
      <c r="O1615" s="265" t="str">
        <f>작성용!W1612</f>
        <v>보고서제공X</v>
      </c>
      <c r="P1615" s="265" t="str">
        <f>작성용!X1612</f>
        <v>-</v>
      </c>
      <c r="Q1615" s="253" t="str">
        <f>작성용!AD1612</f>
        <v>상장</v>
      </c>
      <c r="R1615" s="267">
        <f>작성용!AE1612</f>
        <v>0</v>
      </c>
      <c r="S1615" s="253" t="str">
        <f>작성용!AF1612</f>
        <v>상장</v>
      </c>
      <c r="T1615" s="268" t="str">
        <f>작성용!AG1612</f>
        <v>-</v>
      </c>
      <c r="U1615" s="268" t="str">
        <f>작성용!AH1612</f>
        <v>-</v>
      </c>
      <c r="V1615" s="252">
        <f>작성용!AA1612</f>
        <v>202411</v>
      </c>
      <c r="W1615" s="253" t="str">
        <f>작성용!AC1612</f>
        <v>[6]기타기관펀드(기초자산)</v>
      </c>
      <c r="X1615" s="253">
        <f>작성용!O1612</f>
        <v>0</v>
      </c>
      <c r="Y1615" s="253">
        <f>작성용!P1612</f>
        <v>0</v>
      </c>
      <c r="Z1615" s="253">
        <f>작성용!Q1612</f>
        <v>0</v>
      </c>
      <c r="AA1615" s="252" t="str">
        <f>작성용!AJ1612</f>
        <v>-</v>
      </c>
      <c r="AB1615" s="252">
        <f>작성용!AB1612</f>
        <v>0</v>
      </c>
    </row>
    <row r="1616" spans="1:28" s="12" customFormat="1" ht="16.5" customHeight="1" x14ac:dyDescent="0.3">
      <c r="A1616" s="54">
        <f>작성용!AL1613</f>
        <v>1612</v>
      </c>
      <c r="B1616" s="264" t="str">
        <f>작성용!AI1613</f>
        <v>-</v>
      </c>
      <c r="C1616" s="252" t="str">
        <f>작성용!AK1613</f>
        <v>기초자산</v>
      </c>
      <c r="D1616" s="265" t="str">
        <f>작성용!T1613</f>
        <v>사립학교교직원연금공단펀드(기초자산)</v>
      </c>
      <c r="E1616" s="253" t="str">
        <f>작성용!B1613</f>
        <v>아주좋은벤처펀드2.0</v>
      </c>
      <c r="F1616" s="253" t="str">
        <f>작성용!C1613</f>
        <v>재평가</v>
      </c>
      <c r="G1616" s="253" t="str">
        <f>작성용!D1613</f>
        <v>원세미콘</v>
      </c>
      <c r="H1616" s="266">
        <f>작성용!E1613</f>
        <v>1345110364816</v>
      </c>
      <c r="I1616" s="253" t="str">
        <f>작성용!F1613</f>
        <v>A07</v>
      </c>
      <c r="J1616" s="253">
        <f>작성용!G1613</f>
        <v>3</v>
      </c>
      <c r="K1616" s="253" t="str">
        <f>작성용!H1613</f>
        <v>-</v>
      </c>
      <c r="L1616" s="253" t="str">
        <f>작성용!N1613</f>
        <v xml:space="preserve">분기 </v>
      </c>
      <c r="M1616" s="265" t="str">
        <f>작성용!U1613</f>
        <v>2024.09.30</v>
      </c>
      <c r="N1616" s="265">
        <f>작성용!V1613</f>
        <v>45643</v>
      </c>
      <c r="O1616" s="265" t="str">
        <f>작성용!W1613</f>
        <v>보고서제공X</v>
      </c>
      <c r="P1616" s="265" t="str">
        <f>작성용!X1613</f>
        <v>-</v>
      </c>
      <c r="Q1616" s="253" t="str">
        <f>작성용!AD1613</f>
        <v>유재호</v>
      </c>
      <c r="R1616" s="267">
        <f>작성용!AE1613</f>
        <v>0</v>
      </c>
      <c r="S1616" s="253" t="str">
        <f>작성용!AF1613</f>
        <v>유재호</v>
      </c>
      <c r="T1616" s="268" t="str">
        <f>작성용!AG1613</f>
        <v>-</v>
      </c>
      <c r="U1616" s="268" t="str">
        <f>작성용!AH1613</f>
        <v>-</v>
      </c>
      <c r="V1616" s="252">
        <f>작성용!AA1613</f>
        <v>202411</v>
      </c>
      <c r="W1616" s="253" t="str">
        <f>작성용!AC1613</f>
        <v>[6]기타기관펀드(기초자산)</v>
      </c>
      <c r="X1616" s="253">
        <f>작성용!O1613</f>
        <v>0</v>
      </c>
      <c r="Y1616" s="253">
        <f>작성용!P1613</f>
        <v>0</v>
      </c>
      <c r="Z1616" s="253">
        <f>작성용!Q1613</f>
        <v>0</v>
      </c>
      <c r="AA1616" s="252" t="str">
        <f>작성용!AJ1613</f>
        <v>-</v>
      </c>
      <c r="AB1616" s="252">
        <f>작성용!AB1613</f>
        <v>0</v>
      </c>
    </row>
    <row r="1617" spans="1:28" s="12" customFormat="1" ht="16.5" customHeight="1" x14ac:dyDescent="0.3">
      <c r="A1617" s="54">
        <f>작성용!AL1614</f>
        <v>1613</v>
      </c>
      <c r="B1617" s="264" t="str">
        <f>작성용!AI1614</f>
        <v>-</v>
      </c>
      <c r="C1617" s="252" t="str">
        <f>작성용!AK1614</f>
        <v>기초자산</v>
      </c>
      <c r="D1617" s="265" t="str">
        <f>작성용!T1614</f>
        <v>사립학교교직원연금공단펀드(기초자산)</v>
      </c>
      <c r="E1617" s="253" t="str">
        <f>작성용!B1614</f>
        <v>아주좋은벤처펀드2.0</v>
      </c>
      <c r="F1617" s="253" t="str">
        <f>작성용!C1614</f>
        <v>재평가</v>
      </c>
      <c r="G1617" s="253" t="str">
        <f>작성용!D1614</f>
        <v>의식주컴퍼니</v>
      </c>
      <c r="H1617" s="266">
        <f>작성용!E1614</f>
        <v>1101116637768</v>
      </c>
      <c r="I1617" s="253" t="str">
        <f>작성용!F1614</f>
        <v>A07</v>
      </c>
      <c r="J1617" s="253">
        <f>작성용!G1614</f>
        <v>0</v>
      </c>
      <c r="K1617" s="253" t="str">
        <f>작성용!H1614</f>
        <v>-</v>
      </c>
      <c r="L1617" s="253" t="str">
        <f>작성용!N1614</f>
        <v xml:space="preserve">분기 </v>
      </c>
      <c r="M1617" s="265" t="str">
        <f>작성용!U1614</f>
        <v>2024.09.30</v>
      </c>
      <c r="N1617" s="265">
        <f>작성용!V1614</f>
        <v>45643</v>
      </c>
      <c r="O1617" s="265" t="str">
        <f>작성용!W1614</f>
        <v>보고서제공X</v>
      </c>
      <c r="P1617" s="265" t="str">
        <f>작성용!X1614</f>
        <v>-</v>
      </c>
      <c r="Q1617" s="253" t="str">
        <f>작성용!AD1614</f>
        <v>서동현</v>
      </c>
      <c r="R1617" s="267">
        <f>작성용!AE1614</f>
        <v>0</v>
      </c>
      <c r="S1617" s="253" t="str">
        <f>작성용!AF1614</f>
        <v>서동현</v>
      </c>
      <c r="T1617" s="268" t="str">
        <f>작성용!AG1614</f>
        <v>-</v>
      </c>
      <c r="U1617" s="268" t="str">
        <f>작성용!AH1614</f>
        <v>-</v>
      </c>
      <c r="V1617" s="252">
        <f>작성용!AA1614</f>
        <v>202411</v>
      </c>
      <c r="W1617" s="253" t="str">
        <f>작성용!AC1614</f>
        <v>[6]기타기관펀드(기초자산)</v>
      </c>
      <c r="X1617" s="253">
        <f>작성용!O1614</f>
        <v>0</v>
      </c>
      <c r="Y1617" s="253">
        <f>작성용!P1614</f>
        <v>0</v>
      </c>
      <c r="Z1617" s="253">
        <f>작성용!Q1614</f>
        <v>0</v>
      </c>
      <c r="AA1617" s="252" t="str">
        <f>작성용!AJ1614</f>
        <v>-</v>
      </c>
      <c r="AB1617" s="252">
        <f>작성용!AB1614</f>
        <v>0</v>
      </c>
    </row>
    <row r="1618" spans="1:28" s="12" customFormat="1" ht="16.5" customHeight="1" x14ac:dyDescent="0.3">
      <c r="A1618" s="54">
        <f>작성용!AL1615</f>
        <v>1614</v>
      </c>
      <c r="B1618" s="264" t="str">
        <f>작성용!AI1615</f>
        <v>-</v>
      </c>
      <c r="C1618" s="252" t="str">
        <f>작성용!AK1615</f>
        <v>기초자산</v>
      </c>
      <c r="D1618" s="265" t="str">
        <f>작성용!T1615</f>
        <v>사립학교교직원연금공단펀드(기초자산)</v>
      </c>
      <c r="E1618" s="253" t="str">
        <f>작성용!B1615</f>
        <v>아주좋은벤처펀드2.0</v>
      </c>
      <c r="F1618" s="253" t="str">
        <f>작성용!C1615</f>
        <v>재평가</v>
      </c>
      <c r="G1618" s="253" t="str">
        <f>작성용!D1615</f>
        <v>이뮤노바이옴</v>
      </c>
      <c r="H1618" s="266">
        <f>작성용!E1615</f>
        <v>1717110147784</v>
      </c>
      <c r="I1618" s="253" t="str">
        <f>작성용!F1615</f>
        <v>A07</v>
      </c>
      <c r="J1618" s="253">
        <f>작성용!G1615</f>
        <v>1</v>
      </c>
      <c r="K1618" s="253" t="str">
        <f>작성용!H1615</f>
        <v>-</v>
      </c>
      <c r="L1618" s="253" t="str">
        <f>작성용!N1615</f>
        <v xml:space="preserve">분기 </v>
      </c>
      <c r="M1618" s="265" t="str">
        <f>작성용!U1615</f>
        <v>2024.09.30</v>
      </c>
      <c r="N1618" s="265">
        <f>작성용!V1615</f>
        <v>45643</v>
      </c>
      <c r="O1618" s="265" t="str">
        <f>작성용!W1615</f>
        <v>보고서제공X</v>
      </c>
      <c r="P1618" s="265" t="str">
        <f>작성용!X1615</f>
        <v>-</v>
      </c>
      <c r="Q1618" s="253" t="str">
        <f>작성용!AD1615</f>
        <v>이현승</v>
      </c>
      <c r="R1618" s="267">
        <f>작성용!AE1615</f>
        <v>0</v>
      </c>
      <c r="S1618" s="253" t="str">
        <f>작성용!AF1615</f>
        <v>이현승</v>
      </c>
      <c r="T1618" s="268" t="str">
        <f>작성용!AG1615</f>
        <v>-</v>
      </c>
      <c r="U1618" s="268" t="str">
        <f>작성용!AH1615</f>
        <v>-</v>
      </c>
      <c r="V1618" s="252">
        <f>작성용!AA1615</f>
        <v>202411</v>
      </c>
      <c r="W1618" s="253" t="str">
        <f>작성용!AC1615</f>
        <v>[6]기타기관펀드(기초자산)</v>
      </c>
      <c r="X1618" s="253">
        <f>작성용!O1615</f>
        <v>0</v>
      </c>
      <c r="Y1618" s="253">
        <f>작성용!P1615</f>
        <v>0</v>
      </c>
      <c r="Z1618" s="253">
        <f>작성용!Q1615</f>
        <v>0</v>
      </c>
      <c r="AA1618" s="252" t="str">
        <f>작성용!AJ1615</f>
        <v>-</v>
      </c>
      <c r="AB1618" s="252">
        <f>작성용!AB1615</f>
        <v>0</v>
      </c>
    </row>
    <row r="1619" spans="1:28" s="12" customFormat="1" ht="16.5" customHeight="1" x14ac:dyDescent="0.3">
      <c r="A1619" s="54">
        <f>작성용!AL1616</f>
        <v>1615</v>
      </c>
      <c r="B1619" s="264" t="str">
        <f>작성용!AI1616</f>
        <v>-</v>
      </c>
      <c r="C1619" s="252" t="str">
        <f>작성용!AK1616</f>
        <v>기초자산</v>
      </c>
      <c r="D1619" s="265" t="str">
        <f>작성용!T1616</f>
        <v>사립학교교직원연금공단펀드(기초자산)</v>
      </c>
      <c r="E1619" s="253" t="str">
        <f>작성용!B1616</f>
        <v>아주좋은벤처펀드2.0</v>
      </c>
      <c r="F1619" s="253" t="str">
        <f>작성용!C1616</f>
        <v>재평가</v>
      </c>
      <c r="G1619" s="253" t="str">
        <f>작성용!D1616</f>
        <v>이스트포토닉스</v>
      </c>
      <c r="H1619" s="266">
        <f>작성용!E1616</f>
        <v>1348110066482</v>
      </c>
      <c r="I1619" s="253" t="str">
        <f>작성용!F1616</f>
        <v>A07</v>
      </c>
      <c r="J1619" s="253">
        <f>작성용!G1616</f>
        <v>0</v>
      </c>
      <c r="K1619" s="253" t="str">
        <f>작성용!H1616</f>
        <v>-</v>
      </c>
      <c r="L1619" s="253" t="str">
        <f>작성용!N1616</f>
        <v xml:space="preserve">분기 </v>
      </c>
      <c r="M1619" s="265" t="str">
        <f>작성용!U1616</f>
        <v>2024.09.30</v>
      </c>
      <c r="N1619" s="265">
        <f>작성용!V1616</f>
        <v>45643</v>
      </c>
      <c r="O1619" s="265" t="str">
        <f>작성용!W1616</f>
        <v>보고서제공X</v>
      </c>
      <c r="P1619" s="265" t="str">
        <f>작성용!X1616</f>
        <v>-</v>
      </c>
      <c r="Q1619" s="253" t="str">
        <f>작성용!AD1616</f>
        <v>김예림</v>
      </c>
      <c r="R1619" s="267">
        <f>작성용!AE1616</f>
        <v>0</v>
      </c>
      <c r="S1619" s="253" t="str">
        <f>작성용!AF1616</f>
        <v>김예림</v>
      </c>
      <c r="T1619" s="268" t="str">
        <f>작성용!AG1616</f>
        <v>-</v>
      </c>
      <c r="U1619" s="268" t="str">
        <f>작성용!AH1616</f>
        <v>-</v>
      </c>
      <c r="V1619" s="252">
        <f>작성용!AA1616</f>
        <v>202411</v>
      </c>
      <c r="W1619" s="253" t="str">
        <f>작성용!AC1616</f>
        <v>[6]기타기관펀드(기초자산)</v>
      </c>
      <c r="X1619" s="253">
        <f>작성용!O1616</f>
        <v>0</v>
      </c>
      <c r="Y1619" s="253">
        <f>작성용!P1616</f>
        <v>0</v>
      </c>
      <c r="Z1619" s="253">
        <f>작성용!Q1616</f>
        <v>0</v>
      </c>
      <c r="AA1619" s="252" t="str">
        <f>작성용!AJ1616</f>
        <v>-</v>
      </c>
      <c r="AB1619" s="252">
        <f>작성용!AB1616</f>
        <v>0</v>
      </c>
    </row>
    <row r="1620" spans="1:28" s="12" customFormat="1" ht="16.5" customHeight="1" x14ac:dyDescent="0.3">
      <c r="A1620" s="54">
        <f>작성용!AL1617</f>
        <v>1616</v>
      </c>
      <c r="B1620" s="264" t="str">
        <f>작성용!AI1617</f>
        <v>-</v>
      </c>
      <c r="C1620" s="252" t="str">
        <f>작성용!AK1617</f>
        <v>기초자산</v>
      </c>
      <c r="D1620" s="265" t="str">
        <f>작성용!T1617</f>
        <v>사립학교교직원연금공단펀드(기초자산)</v>
      </c>
      <c r="E1620" s="253" t="str">
        <f>작성용!B1617</f>
        <v>아주좋은벤처펀드2.0</v>
      </c>
      <c r="F1620" s="253" t="str">
        <f>작성용!C1617</f>
        <v>재평가</v>
      </c>
      <c r="G1620" s="253" t="str">
        <f>작성용!D1617</f>
        <v>이스트포토닉스</v>
      </c>
      <c r="H1620" s="266">
        <f>작성용!E1617</f>
        <v>1348110066482</v>
      </c>
      <c r="I1620" s="253" t="str">
        <f>작성용!F1617</f>
        <v>A01</v>
      </c>
      <c r="J1620" s="253">
        <f>작성용!G1617</f>
        <v>0</v>
      </c>
      <c r="K1620" s="253" t="str">
        <f>작성용!H1617</f>
        <v>-</v>
      </c>
      <c r="L1620" s="253" t="str">
        <f>작성용!N1617</f>
        <v xml:space="preserve">분기 </v>
      </c>
      <c r="M1620" s="265" t="str">
        <f>작성용!U1617</f>
        <v>2024.09.30</v>
      </c>
      <c r="N1620" s="265">
        <f>작성용!V1617</f>
        <v>45643</v>
      </c>
      <c r="O1620" s="265" t="str">
        <f>작성용!W1617</f>
        <v>보고서제공X</v>
      </c>
      <c r="P1620" s="265" t="str">
        <f>작성용!X1617</f>
        <v>-</v>
      </c>
      <c r="Q1620" s="253" t="str">
        <f>작성용!AD1617</f>
        <v>김예림</v>
      </c>
      <c r="R1620" s="267">
        <f>작성용!AE1617</f>
        <v>0</v>
      </c>
      <c r="S1620" s="253" t="str">
        <f>작성용!AF1617</f>
        <v>김예림</v>
      </c>
      <c r="T1620" s="268" t="str">
        <f>작성용!AG1617</f>
        <v>-</v>
      </c>
      <c r="U1620" s="268" t="str">
        <f>작성용!AH1617</f>
        <v>-</v>
      </c>
      <c r="V1620" s="252">
        <f>작성용!AA1617</f>
        <v>202411</v>
      </c>
      <c r="W1620" s="253" t="str">
        <f>작성용!AC1617</f>
        <v>[6]기타기관펀드(기초자산)</v>
      </c>
      <c r="X1620" s="253">
        <f>작성용!O1617</f>
        <v>0</v>
      </c>
      <c r="Y1620" s="253">
        <f>작성용!P1617</f>
        <v>0</v>
      </c>
      <c r="Z1620" s="253">
        <f>작성용!Q1617</f>
        <v>0</v>
      </c>
      <c r="AA1620" s="252" t="str">
        <f>작성용!AJ1617</f>
        <v>-</v>
      </c>
      <c r="AB1620" s="252">
        <f>작성용!AB1617</f>
        <v>0</v>
      </c>
    </row>
    <row r="1621" spans="1:28" s="12" customFormat="1" ht="16.5" customHeight="1" x14ac:dyDescent="0.3">
      <c r="A1621" s="54">
        <f>작성용!AL1618</f>
        <v>1617</v>
      </c>
      <c r="B1621" s="264" t="str">
        <f>작성용!AI1618</f>
        <v>-</v>
      </c>
      <c r="C1621" s="252" t="str">
        <f>작성용!AK1618</f>
        <v>기초자산</v>
      </c>
      <c r="D1621" s="265" t="str">
        <f>작성용!T1618</f>
        <v>사립학교교직원연금공단펀드(기초자산)</v>
      </c>
      <c r="E1621" s="253" t="str">
        <f>작성용!B1618</f>
        <v>아주좋은벤처펀드2.0</v>
      </c>
      <c r="F1621" s="253" t="str">
        <f>작성용!C1618</f>
        <v>재평가</v>
      </c>
      <c r="G1621" s="253" t="str">
        <f>작성용!D1618</f>
        <v>이에이치엘바이오</v>
      </c>
      <c r="H1621" s="266">
        <f>작성용!E1618</f>
        <v>1101114800680</v>
      </c>
      <c r="I1621" s="253" t="str">
        <f>작성용!F1618</f>
        <v>A07</v>
      </c>
      <c r="J1621" s="253">
        <f>작성용!G1618</f>
        <v>0</v>
      </c>
      <c r="K1621" s="253" t="str">
        <f>작성용!H1618</f>
        <v>-</v>
      </c>
      <c r="L1621" s="253" t="str">
        <f>작성용!N1618</f>
        <v xml:space="preserve">분기 </v>
      </c>
      <c r="M1621" s="265" t="str">
        <f>작성용!U1618</f>
        <v>2024.09.30</v>
      </c>
      <c r="N1621" s="265">
        <f>작성용!V1618</f>
        <v>45643</v>
      </c>
      <c r="O1621" s="265" t="str">
        <f>작성용!W1618</f>
        <v>보고서제공X</v>
      </c>
      <c r="P1621" s="265" t="str">
        <f>작성용!X1618</f>
        <v>-</v>
      </c>
      <c r="Q1621" s="253" t="str">
        <f>작성용!AD1618</f>
        <v>최수민</v>
      </c>
      <c r="R1621" s="267">
        <f>작성용!AE1618</f>
        <v>0</v>
      </c>
      <c r="S1621" s="253" t="str">
        <f>작성용!AF1618</f>
        <v>최수민</v>
      </c>
      <c r="T1621" s="268" t="str">
        <f>작성용!AG1618</f>
        <v>-</v>
      </c>
      <c r="U1621" s="268" t="str">
        <f>작성용!AH1618</f>
        <v>-</v>
      </c>
      <c r="V1621" s="252">
        <f>작성용!AA1618</f>
        <v>202411</v>
      </c>
      <c r="W1621" s="253" t="str">
        <f>작성용!AC1618</f>
        <v>[6]기타기관펀드(기초자산)</v>
      </c>
      <c r="X1621" s="253">
        <f>작성용!O1618</f>
        <v>0</v>
      </c>
      <c r="Y1621" s="253">
        <f>작성용!P1618</f>
        <v>0</v>
      </c>
      <c r="Z1621" s="253">
        <f>작성용!Q1618</f>
        <v>0</v>
      </c>
      <c r="AA1621" s="252" t="str">
        <f>작성용!AJ1618</f>
        <v>-</v>
      </c>
      <c r="AB1621" s="252">
        <f>작성용!AB1618</f>
        <v>0</v>
      </c>
    </row>
    <row r="1622" spans="1:28" s="12" customFormat="1" ht="16.5" customHeight="1" x14ac:dyDescent="0.3">
      <c r="A1622" s="54">
        <f>작성용!AL1619</f>
        <v>1618</v>
      </c>
      <c r="B1622" s="264" t="str">
        <f>작성용!AI1619</f>
        <v>-</v>
      </c>
      <c r="C1622" s="252" t="str">
        <f>작성용!AK1619</f>
        <v>기초자산</v>
      </c>
      <c r="D1622" s="265" t="str">
        <f>작성용!T1619</f>
        <v>사립학교교직원연금공단펀드(기초자산)</v>
      </c>
      <c r="E1622" s="253" t="str">
        <f>작성용!B1619</f>
        <v>아주좋은벤처펀드2.0</v>
      </c>
      <c r="F1622" s="253" t="str">
        <f>작성용!C1619</f>
        <v>재평가</v>
      </c>
      <c r="G1622" s="253" t="str">
        <f>작성용!D1619</f>
        <v>이코니</v>
      </c>
      <c r="H1622" s="266">
        <f>작성용!E1619</f>
        <v>1760110033320</v>
      </c>
      <c r="I1622" s="253" t="str">
        <f>작성용!F1619</f>
        <v>D02</v>
      </c>
      <c r="J1622" s="253">
        <f>작성용!G1619</f>
        <v>0</v>
      </c>
      <c r="K1622" s="253" t="str">
        <f>작성용!H1619</f>
        <v>-</v>
      </c>
      <c r="L1622" s="253" t="str">
        <f>작성용!N1619</f>
        <v xml:space="preserve">분기 </v>
      </c>
      <c r="M1622" s="265" t="str">
        <f>작성용!U1619</f>
        <v>2024.09.30</v>
      </c>
      <c r="N1622" s="265">
        <f>작성용!V1619</f>
        <v>45643</v>
      </c>
      <c r="O1622" s="265" t="str">
        <f>작성용!W1619</f>
        <v>보고서제공X</v>
      </c>
      <c r="P1622" s="265" t="str">
        <f>작성용!X1619</f>
        <v>-</v>
      </c>
      <c r="Q1622" s="253" t="str">
        <f>작성용!AD1619</f>
        <v>이상민</v>
      </c>
      <c r="R1622" s="267">
        <f>작성용!AE1619</f>
        <v>0</v>
      </c>
      <c r="S1622" s="253" t="str">
        <f>작성용!AF1619</f>
        <v>이상민</v>
      </c>
      <c r="T1622" s="268" t="str">
        <f>작성용!AG1619</f>
        <v>-</v>
      </c>
      <c r="U1622" s="268" t="str">
        <f>작성용!AH1619</f>
        <v>-</v>
      </c>
      <c r="V1622" s="252">
        <f>작성용!AA1619</f>
        <v>202411</v>
      </c>
      <c r="W1622" s="253" t="str">
        <f>작성용!AC1619</f>
        <v>[6]기타기관펀드(기초자산)</v>
      </c>
      <c r="X1622" s="253">
        <f>작성용!O1619</f>
        <v>0</v>
      </c>
      <c r="Y1622" s="253">
        <f>작성용!P1619</f>
        <v>0</v>
      </c>
      <c r="Z1622" s="253">
        <f>작성용!Q1619</f>
        <v>0</v>
      </c>
      <c r="AA1622" s="252" t="str">
        <f>작성용!AJ1619</f>
        <v>-</v>
      </c>
      <c r="AB1622" s="252">
        <f>작성용!AB1619</f>
        <v>0</v>
      </c>
    </row>
    <row r="1623" spans="1:28" s="12" customFormat="1" ht="16.5" customHeight="1" x14ac:dyDescent="0.3">
      <c r="A1623" s="54">
        <f>작성용!AL1620</f>
        <v>1619</v>
      </c>
      <c r="B1623" s="264" t="str">
        <f>작성용!AI1620</f>
        <v>-</v>
      </c>
      <c r="C1623" s="252" t="str">
        <f>작성용!AK1620</f>
        <v>기초자산</v>
      </c>
      <c r="D1623" s="265" t="str">
        <f>작성용!T1620</f>
        <v>사립학교교직원연금공단펀드(기초자산)</v>
      </c>
      <c r="E1623" s="253" t="str">
        <f>작성용!B1620</f>
        <v>아주좋은벤처펀드2.0</v>
      </c>
      <c r="F1623" s="253" t="str">
        <f>작성용!C1620</f>
        <v>재평가</v>
      </c>
      <c r="G1623" s="253" t="str">
        <f>작성용!D1620</f>
        <v>인벤티지랩</v>
      </c>
      <c r="H1623" s="266">
        <f>작성용!E1620</f>
        <v>1311110409481</v>
      </c>
      <c r="I1623" s="253" t="str">
        <f>작성용!F1620</f>
        <v>D02</v>
      </c>
      <c r="J1623" s="253">
        <f>작성용!G1620</f>
        <v>1</v>
      </c>
      <c r="K1623" s="253" t="str">
        <f>작성용!H1620</f>
        <v>-</v>
      </c>
      <c r="L1623" s="253" t="str">
        <f>작성용!N1620</f>
        <v xml:space="preserve">분기 </v>
      </c>
      <c r="M1623" s="265" t="str">
        <f>작성용!U1620</f>
        <v>2024.09.30</v>
      </c>
      <c r="N1623" s="265">
        <f>작성용!V1620</f>
        <v>45643</v>
      </c>
      <c r="O1623" s="265" t="str">
        <f>작성용!W1620</f>
        <v>보고서제공X</v>
      </c>
      <c r="P1623" s="265" t="str">
        <f>작성용!X1620</f>
        <v>-</v>
      </c>
      <c r="Q1623" s="253" t="str">
        <f>작성용!AD1620</f>
        <v>상장</v>
      </c>
      <c r="R1623" s="267">
        <f>작성용!AE1620</f>
        <v>0</v>
      </c>
      <c r="S1623" s="253" t="str">
        <f>작성용!AF1620</f>
        <v>상장</v>
      </c>
      <c r="T1623" s="268" t="str">
        <f>작성용!AG1620</f>
        <v>-</v>
      </c>
      <c r="U1623" s="268" t="str">
        <f>작성용!AH1620</f>
        <v>-</v>
      </c>
      <c r="V1623" s="252">
        <f>작성용!AA1620</f>
        <v>202411</v>
      </c>
      <c r="W1623" s="253" t="str">
        <f>작성용!AC1620</f>
        <v>[6]기타기관펀드(기초자산)</v>
      </c>
      <c r="X1623" s="253">
        <f>작성용!O1620</f>
        <v>0</v>
      </c>
      <c r="Y1623" s="253">
        <f>작성용!P1620</f>
        <v>0</v>
      </c>
      <c r="Z1623" s="253">
        <f>작성용!Q1620</f>
        <v>0</v>
      </c>
      <c r="AA1623" s="252" t="str">
        <f>작성용!AJ1620</f>
        <v>-</v>
      </c>
      <c r="AB1623" s="252">
        <f>작성용!AB1620</f>
        <v>0</v>
      </c>
    </row>
    <row r="1624" spans="1:28" s="12" customFormat="1" ht="16.5" customHeight="1" x14ac:dyDescent="0.3">
      <c r="A1624" s="54">
        <f>작성용!AL1621</f>
        <v>1620</v>
      </c>
      <c r="B1624" s="264" t="str">
        <f>작성용!AI1621</f>
        <v>-</v>
      </c>
      <c r="C1624" s="252" t="str">
        <f>작성용!AK1621</f>
        <v>기초자산</v>
      </c>
      <c r="D1624" s="265" t="str">
        <f>작성용!T1621</f>
        <v>사립학교교직원연금공단펀드(기초자산)</v>
      </c>
      <c r="E1624" s="253" t="str">
        <f>작성용!B1621</f>
        <v>아주좋은벤처펀드2.0</v>
      </c>
      <c r="F1624" s="253" t="str">
        <f>작성용!C1621</f>
        <v>재평가</v>
      </c>
      <c r="G1624" s="253" t="str">
        <f>작성용!D1621</f>
        <v>일리미스테라퓨틱스</v>
      </c>
      <c r="H1624" s="266">
        <f>작성용!E1621</f>
        <v>1311110641645</v>
      </c>
      <c r="I1624" s="253" t="str">
        <f>작성용!F1621</f>
        <v>A07</v>
      </c>
      <c r="J1624" s="253">
        <f>작성용!G1621</f>
        <v>3</v>
      </c>
      <c r="K1624" s="253" t="str">
        <f>작성용!H1621</f>
        <v>-</v>
      </c>
      <c r="L1624" s="253" t="str">
        <f>작성용!N1621</f>
        <v xml:space="preserve">분기 </v>
      </c>
      <c r="M1624" s="265" t="str">
        <f>작성용!U1621</f>
        <v>2024.09.30</v>
      </c>
      <c r="N1624" s="265">
        <f>작성용!V1621</f>
        <v>45643</v>
      </c>
      <c r="O1624" s="265" t="str">
        <f>작성용!W1621</f>
        <v>보고서제공X</v>
      </c>
      <c r="P1624" s="265" t="str">
        <f>작성용!X1621</f>
        <v>-</v>
      </c>
      <c r="Q1624" s="253" t="str">
        <f>작성용!AD1621</f>
        <v>이상민</v>
      </c>
      <c r="R1624" s="267">
        <f>작성용!AE1621</f>
        <v>0</v>
      </c>
      <c r="S1624" s="253" t="str">
        <f>작성용!AF1621</f>
        <v>이상민</v>
      </c>
      <c r="T1624" s="268" t="str">
        <f>작성용!AG1621</f>
        <v>-</v>
      </c>
      <c r="U1624" s="268" t="str">
        <f>작성용!AH1621</f>
        <v>-</v>
      </c>
      <c r="V1624" s="252">
        <f>작성용!AA1621</f>
        <v>202411</v>
      </c>
      <c r="W1624" s="253" t="str">
        <f>작성용!AC1621</f>
        <v>[6]기타기관펀드(기초자산)</v>
      </c>
      <c r="X1624" s="253">
        <f>작성용!O1621</f>
        <v>0</v>
      </c>
      <c r="Y1624" s="253">
        <f>작성용!P1621</f>
        <v>0</v>
      </c>
      <c r="Z1624" s="253">
        <f>작성용!Q1621</f>
        <v>0</v>
      </c>
      <c r="AA1624" s="252" t="str">
        <f>작성용!AJ1621</f>
        <v>-</v>
      </c>
      <c r="AB1624" s="252">
        <f>작성용!AB1621</f>
        <v>0</v>
      </c>
    </row>
    <row r="1625" spans="1:28" s="12" customFormat="1" ht="16.5" customHeight="1" x14ac:dyDescent="0.3">
      <c r="A1625" s="54">
        <f>작성용!AL1622</f>
        <v>1621</v>
      </c>
      <c r="B1625" s="264" t="str">
        <f>작성용!AI1622</f>
        <v>-</v>
      </c>
      <c r="C1625" s="252" t="str">
        <f>작성용!AK1622</f>
        <v>기초자산</v>
      </c>
      <c r="D1625" s="265" t="str">
        <f>작성용!T1622</f>
        <v>사립학교교직원연금공단펀드(기초자산)</v>
      </c>
      <c r="E1625" s="253" t="str">
        <f>작성용!B1622</f>
        <v>아주좋은벤처펀드2.0</v>
      </c>
      <c r="F1625" s="253" t="str">
        <f>작성용!C1622</f>
        <v>재평가</v>
      </c>
      <c r="G1625" s="253" t="str">
        <f>작성용!D1622</f>
        <v>일리미스테라퓨틱스</v>
      </c>
      <c r="H1625" s="266">
        <f>작성용!E1622</f>
        <v>1311110641645</v>
      </c>
      <c r="I1625" s="253" t="str">
        <f>작성용!F1622</f>
        <v>A07</v>
      </c>
      <c r="J1625" s="253">
        <f>작성용!G1622</f>
        <v>1</v>
      </c>
      <c r="K1625" s="253" t="str">
        <f>작성용!H1622</f>
        <v>-</v>
      </c>
      <c r="L1625" s="253" t="str">
        <f>작성용!N1622</f>
        <v xml:space="preserve">분기 </v>
      </c>
      <c r="M1625" s="265" t="str">
        <f>작성용!U1622</f>
        <v>2024.09.30</v>
      </c>
      <c r="N1625" s="265">
        <f>작성용!V1622</f>
        <v>45643</v>
      </c>
      <c r="O1625" s="265" t="str">
        <f>작성용!W1622</f>
        <v>보고서제공X</v>
      </c>
      <c r="P1625" s="265" t="str">
        <f>작성용!X1622</f>
        <v>-</v>
      </c>
      <c r="Q1625" s="253" t="str">
        <f>작성용!AD1622</f>
        <v>이상민</v>
      </c>
      <c r="R1625" s="267">
        <f>작성용!AE1622</f>
        <v>0</v>
      </c>
      <c r="S1625" s="253" t="str">
        <f>작성용!AF1622</f>
        <v>이상민</v>
      </c>
      <c r="T1625" s="268" t="str">
        <f>작성용!AG1622</f>
        <v>-</v>
      </c>
      <c r="U1625" s="268" t="str">
        <f>작성용!AH1622</f>
        <v>-</v>
      </c>
      <c r="V1625" s="252">
        <f>작성용!AA1622</f>
        <v>202411</v>
      </c>
      <c r="W1625" s="253" t="str">
        <f>작성용!AC1622</f>
        <v>[6]기타기관펀드(기초자산)</v>
      </c>
      <c r="X1625" s="253">
        <f>작성용!O1622</f>
        <v>0</v>
      </c>
      <c r="Y1625" s="253">
        <f>작성용!P1622</f>
        <v>0</v>
      </c>
      <c r="Z1625" s="253">
        <f>작성용!Q1622</f>
        <v>0</v>
      </c>
      <c r="AA1625" s="252" t="str">
        <f>작성용!AJ1622</f>
        <v>-</v>
      </c>
      <c r="AB1625" s="252">
        <f>작성용!AB1622</f>
        <v>0</v>
      </c>
    </row>
    <row r="1626" spans="1:28" s="12" customFormat="1" ht="16.5" customHeight="1" x14ac:dyDescent="0.3">
      <c r="A1626" s="54">
        <f>작성용!AL1623</f>
        <v>1622</v>
      </c>
      <c r="B1626" s="264" t="str">
        <f>작성용!AI1623</f>
        <v>-</v>
      </c>
      <c r="C1626" s="252" t="str">
        <f>작성용!AK1623</f>
        <v>기초자산</v>
      </c>
      <c r="D1626" s="265" t="str">
        <f>작성용!T1623</f>
        <v>사립학교교직원연금공단펀드(기초자산)</v>
      </c>
      <c r="E1626" s="253" t="str">
        <f>작성용!B1623</f>
        <v>아주좋은벤처펀드2.0</v>
      </c>
      <c r="F1626" s="253" t="str">
        <f>작성용!C1623</f>
        <v>재평가</v>
      </c>
      <c r="G1626" s="253" t="str">
        <f>작성용!D1623</f>
        <v>지엘켐</v>
      </c>
      <c r="H1626" s="266">
        <f>작성용!E1623</f>
        <v>1601110177281</v>
      </c>
      <c r="I1626" s="253" t="str">
        <f>작성용!F1623</f>
        <v>A07</v>
      </c>
      <c r="J1626" s="253">
        <f>작성용!G1623</f>
        <v>0</v>
      </c>
      <c r="K1626" s="253" t="str">
        <f>작성용!H1623</f>
        <v>-</v>
      </c>
      <c r="L1626" s="253" t="str">
        <f>작성용!N1623</f>
        <v xml:space="preserve">분기 </v>
      </c>
      <c r="M1626" s="265" t="str">
        <f>작성용!U1623</f>
        <v>2024.09.30</v>
      </c>
      <c r="N1626" s="265">
        <f>작성용!V1623</f>
        <v>45643</v>
      </c>
      <c r="O1626" s="265" t="str">
        <f>작성용!W1623</f>
        <v>보고서제공X</v>
      </c>
      <c r="P1626" s="265" t="str">
        <f>작성용!X1623</f>
        <v>-</v>
      </c>
      <c r="Q1626" s="253" t="str">
        <f>작성용!AD1623</f>
        <v>이상민</v>
      </c>
      <c r="R1626" s="267">
        <f>작성용!AE1623</f>
        <v>0</v>
      </c>
      <c r="S1626" s="253" t="str">
        <f>작성용!AF1623</f>
        <v>이상민</v>
      </c>
      <c r="T1626" s="268" t="str">
        <f>작성용!AG1623</f>
        <v>-</v>
      </c>
      <c r="U1626" s="268" t="str">
        <f>작성용!AH1623</f>
        <v>-</v>
      </c>
      <c r="V1626" s="252">
        <f>작성용!AA1623</f>
        <v>202411</v>
      </c>
      <c r="W1626" s="253" t="str">
        <f>작성용!AC1623</f>
        <v>[6]기타기관펀드(기초자산)</v>
      </c>
      <c r="X1626" s="253">
        <f>작성용!O1623</f>
        <v>0</v>
      </c>
      <c r="Y1626" s="253">
        <f>작성용!P1623</f>
        <v>0</v>
      </c>
      <c r="Z1626" s="253">
        <f>작성용!Q1623</f>
        <v>0</v>
      </c>
      <c r="AA1626" s="252" t="str">
        <f>작성용!AJ1623</f>
        <v>-</v>
      </c>
      <c r="AB1626" s="252">
        <f>작성용!AB1623</f>
        <v>0</v>
      </c>
    </row>
    <row r="1627" spans="1:28" s="12" customFormat="1" ht="16.5" customHeight="1" x14ac:dyDescent="0.3">
      <c r="A1627" s="54">
        <f>작성용!AL1624</f>
        <v>1623</v>
      </c>
      <c r="B1627" s="264" t="str">
        <f>작성용!AI1624</f>
        <v>-</v>
      </c>
      <c r="C1627" s="252" t="str">
        <f>작성용!AK1624</f>
        <v>기초자산</v>
      </c>
      <c r="D1627" s="265" t="str">
        <f>작성용!T1624</f>
        <v>사립학교교직원연금공단펀드(기초자산)</v>
      </c>
      <c r="E1627" s="253" t="str">
        <f>작성용!B1624</f>
        <v>아주좋은벤처펀드2.0</v>
      </c>
      <c r="F1627" s="253" t="str">
        <f>작성용!C1624</f>
        <v>재평가</v>
      </c>
      <c r="G1627" s="253" t="str">
        <f>작성용!D1624</f>
        <v>진코어</v>
      </c>
      <c r="H1627" s="266">
        <f>작성용!E1624</f>
        <v>1601110527923</v>
      </c>
      <c r="I1627" s="253" t="str">
        <f>작성용!F1624</f>
        <v>A07</v>
      </c>
      <c r="J1627" s="253">
        <f>작성용!G1624</f>
        <v>0</v>
      </c>
      <c r="K1627" s="253" t="str">
        <f>작성용!H1624</f>
        <v>-</v>
      </c>
      <c r="L1627" s="253" t="str">
        <f>작성용!N1624</f>
        <v xml:space="preserve">분기 </v>
      </c>
      <c r="M1627" s="265" t="str">
        <f>작성용!U1624</f>
        <v>2024.09.30</v>
      </c>
      <c r="N1627" s="265">
        <f>작성용!V1624</f>
        <v>45643</v>
      </c>
      <c r="O1627" s="265" t="str">
        <f>작성용!W1624</f>
        <v>보고서제공X</v>
      </c>
      <c r="P1627" s="265" t="str">
        <f>작성용!X1624</f>
        <v>-</v>
      </c>
      <c r="Q1627" s="253" t="str">
        <f>작성용!AD1624</f>
        <v>변혜진</v>
      </c>
      <c r="R1627" s="267">
        <f>작성용!AE1624</f>
        <v>0</v>
      </c>
      <c r="S1627" s="253" t="str">
        <f>작성용!AF1624</f>
        <v>변혜진</v>
      </c>
      <c r="T1627" s="268" t="str">
        <f>작성용!AG1624</f>
        <v>-</v>
      </c>
      <c r="U1627" s="268" t="str">
        <f>작성용!AH1624</f>
        <v>-</v>
      </c>
      <c r="V1627" s="252">
        <f>작성용!AA1624</f>
        <v>202411</v>
      </c>
      <c r="W1627" s="253" t="str">
        <f>작성용!AC1624</f>
        <v>[6]기타기관펀드(기초자산)</v>
      </c>
      <c r="X1627" s="253">
        <f>작성용!O1624</f>
        <v>0</v>
      </c>
      <c r="Y1627" s="253">
        <f>작성용!P1624</f>
        <v>0</v>
      </c>
      <c r="Z1627" s="253">
        <f>작성용!Q1624</f>
        <v>0</v>
      </c>
      <c r="AA1627" s="252" t="str">
        <f>작성용!AJ1624</f>
        <v>-</v>
      </c>
      <c r="AB1627" s="252">
        <f>작성용!AB1624</f>
        <v>0</v>
      </c>
    </row>
    <row r="1628" spans="1:28" s="12" customFormat="1" ht="16.5" customHeight="1" x14ac:dyDescent="0.3">
      <c r="A1628" s="54">
        <f>작성용!AL1625</f>
        <v>1624</v>
      </c>
      <c r="B1628" s="264" t="str">
        <f>작성용!AI1625</f>
        <v>-</v>
      </c>
      <c r="C1628" s="252" t="str">
        <f>작성용!AK1625</f>
        <v>기초자산</v>
      </c>
      <c r="D1628" s="265" t="str">
        <f>작성용!T1625</f>
        <v>사립학교교직원연금공단펀드(기초자산)</v>
      </c>
      <c r="E1628" s="253" t="str">
        <f>작성용!B1625</f>
        <v>아주좋은벤처펀드2.0</v>
      </c>
      <c r="F1628" s="253" t="str">
        <f>작성용!C1625</f>
        <v>재평가</v>
      </c>
      <c r="G1628" s="253" t="str">
        <f>작성용!D1625</f>
        <v>창소프트아이앤아이</v>
      </c>
      <c r="H1628" s="266">
        <f>작성용!E1625</f>
        <v>1101113821249</v>
      </c>
      <c r="I1628" s="253" t="str">
        <f>작성용!F1625</f>
        <v>A07</v>
      </c>
      <c r="J1628" s="253">
        <f>작성용!G1625</f>
        <v>0</v>
      </c>
      <c r="K1628" s="253" t="str">
        <f>작성용!H1625</f>
        <v>-</v>
      </c>
      <c r="L1628" s="253" t="str">
        <f>작성용!N1625</f>
        <v xml:space="preserve">분기 </v>
      </c>
      <c r="M1628" s="265" t="str">
        <f>작성용!U1625</f>
        <v>2024.09.30</v>
      </c>
      <c r="N1628" s="265">
        <f>작성용!V1625</f>
        <v>45643</v>
      </c>
      <c r="O1628" s="265" t="str">
        <f>작성용!W1625</f>
        <v>보고서제공X</v>
      </c>
      <c r="P1628" s="265" t="str">
        <f>작성용!X1625</f>
        <v>-</v>
      </c>
      <c r="Q1628" s="253" t="str">
        <f>작성용!AD1625</f>
        <v>정은채</v>
      </c>
      <c r="R1628" s="267">
        <f>작성용!AE1625</f>
        <v>0</v>
      </c>
      <c r="S1628" s="253" t="str">
        <f>작성용!AF1625</f>
        <v>정은채</v>
      </c>
      <c r="T1628" s="268" t="str">
        <f>작성용!AG1625</f>
        <v>-</v>
      </c>
      <c r="U1628" s="268" t="str">
        <f>작성용!AH1625</f>
        <v>-</v>
      </c>
      <c r="V1628" s="252">
        <f>작성용!AA1625</f>
        <v>202411</v>
      </c>
      <c r="W1628" s="253" t="str">
        <f>작성용!AC1625</f>
        <v>[6]기타기관펀드(기초자산)</v>
      </c>
      <c r="X1628" s="253">
        <f>작성용!O1625</f>
        <v>0</v>
      </c>
      <c r="Y1628" s="253">
        <f>작성용!P1625</f>
        <v>0</v>
      </c>
      <c r="Z1628" s="253">
        <f>작성용!Q1625</f>
        <v>0</v>
      </c>
      <c r="AA1628" s="252" t="str">
        <f>작성용!AJ1625</f>
        <v>-</v>
      </c>
      <c r="AB1628" s="252">
        <f>작성용!AB1625</f>
        <v>0</v>
      </c>
    </row>
    <row r="1629" spans="1:28" s="12" customFormat="1" ht="16.5" customHeight="1" x14ac:dyDescent="0.3">
      <c r="A1629" s="54">
        <f>작성용!AL1626</f>
        <v>1625</v>
      </c>
      <c r="B1629" s="264" t="str">
        <f>작성용!AI1626</f>
        <v>-</v>
      </c>
      <c r="C1629" s="252" t="str">
        <f>작성용!AK1626</f>
        <v>기초자산</v>
      </c>
      <c r="D1629" s="265" t="str">
        <f>작성용!T1626</f>
        <v>사립학교교직원연금공단펀드(기초자산)</v>
      </c>
      <c r="E1629" s="253" t="str">
        <f>작성용!B1626</f>
        <v>아주좋은벤처펀드2.0</v>
      </c>
      <c r="F1629" s="253" t="str">
        <f>작성용!C1626</f>
        <v>재평가</v>
      </c>
      <c r="G1629" s="253" t="str">
        <f>작성용!D1626</f>
        <v>컴투스로카</v>
      </c>
      <c r="H1629" s="266">
        <f>작성용!E1626</f>
        <v>1311110644508</v>
      </c>
      <c r="I1629" s="253" t="str">
        <f>작성용!F1626</f>
        <v>A07</v>
      </c>
      <c r="J1629" s="253">
        <f>작성용!G1626</f>
        <v>0</v>
      </c>
      <c r="K1629" s="253" t="str">
        <f>작성용!H1626</f>
        <v>-</v>
      </c>
      <c r="L1629" s="253" t="str">
        <f>작성용!N1626</f>
        <v xml:space="preserve">분기 </v>
      </c>
      <c r="M1629" s="265" t="str">
        <f>작성용!U1626</f>
        <v>2024.09.30</v>
      </c>
      <c r="N1629" s="265">
        <f>작성용!V1626</f>
        <v>45643</v>
      </c>
      <c r="O1629" s="265" t="str">
        <f>작성용!W1626</f>
        <v>보고서제공X</v>
      </c>
      <c r="P1629" s="265" t="str">
        <f>작성용!X1626</f>
        <v>-</v>
      </c>
      <c r="Q1629" s="253" t="str">
        <f>작성용!AD1626</f>
        <v>정은채</v>
      </c>
      <c r="R1629" s="267">
        <f>작성용!AE1626</f>
        <v>0</v>
      </c>
      <c r="S1629" s="253" t="str">
        <f>작성용!AF1626</f>
        <v>정은채</v>
      </c>
      <c r="T1629" s="268" t="str">
        <f>작성용!AG1626</f>
        <v>-</v>
      </c>
      <c r="U1629" s="268" t="str">
        <f>작성용!AH1626</f>
        <v>-</v>
      </c>
      <c r="V1629" s="252">
        <f>작성용!AA1626</f>
        <v>202411</v>
      </c>
      <c r="W1629" s="253" t="str">
        <f>작성용!AC1626</f>
        <v>[6]기타기관펀드(기초자산)</v>
      </c>
      <c r="X1629" s="253">
        <f>작성용!O1626</f>
        <v>0</v>
      </c>
      <c r="Y1629" s="253">
        <f>작성용!P1626</f>
        <v>0</v>
      </c>
      <c r="Z1629" s="253">
        <f>작성용!Q1626</f>
        <v>0</v>
      </c>
      <c r="AA1629" s="252" t="str">
        <f>작성용!AJ1626</f>
        <v>-</v>
      </c>
      <c r="AB1629" s="252">
        <f>작성용!AB1626</f>
        <v>0</v>
      </c>
    </row>
    <row r="1630" spans="1:28" s="12" customFormat="1" ht="16.5" customHeight="1" x14ac:dyDescent="0.3">
      <c r="A1630" s="54">
        <f>작성용!AL1627</f>
        <v>1626</v>
      </c>
      <c r="B1630" s="264" t="str">
        <f>작성용!AI1627</f>
        <v>-</v>
      </c>
      <c r="C1630" s="252" t="str">
        <f>작성용!AK1627</f>
        <v>기초자산</v>
      </c>
      <c r="D1630" s="265" t="str">
        <f>작성용!T1627</f>
        <v>사립학교교직원연금공단펀드(기초자산)</v>
      </c>
      <c r="E1630" s="253" t="str">
        <f>작성용!B1627</f>
        <v>아주좋은벤처펀드2.0</v>
      </c>
      <c r="F1630" s="253" t="str">
        <f>작성용!C1627</f>
        <v>재평가</v>
      </c>
      <c r="G1630" s="253" t="str">
        <f>작성용!D1627</f>
        <v>케어메디</v>
      </c>
      <c r="H1630" s="266">
        <f>작성용!E1627</f>
        <v>1101115763910</v>
      </c>
      <c r="I1630" s="253" t="str">
        <f>작성용!F1627</f>
        <v>A07</v>
      </c>
      <c r="J1630" s="253">
        <f>작성용!G1627</f>
        <v>0</v>
      </c>
      <c r="K1630" s="253" t="str">
        <f>작성용!H1627</f>
        <v>-</v>
      </c>
      <c r="L1630" s="253" t="str">
        <f>작성용!N1627</f>
        <v xml:space="preserve">분기 </v>
      </c>
      <c r="M1630" s="265" t="str">
        <f>작성용!U1627</f>
        <v>2024.09.30</v>
      </c>
      <c r="N1630" s="265">
        <f>작성용!V1627</f>
        <v>45643</v>
      </c>
      <c r="O1630" s="265" t="str">
        <f>작성용!W1627</f>
        <v>보고서제공X</v>
      </c>
      <c r="P1630" s="265" t="str">
        <f>작성용!X1627</f>
        <v>-</v>
      </c>
      <c r="Q1630" s="253" t="str">
        <f>작성용!AD1627</f>
        <v>강승현</v>
      </c>
      <c r="R1630" s="267">
        <f>작성용!AE1627</f>
        <v>0</v>
      </c>
      <c r="S1630" s="253" t="str">
        <f>작성용!AF1627</f>
        <v>강승현</v>
      </c>
      <c r="T1630" s="268" t="str">
        <f>작성용!AG1627</f>
        <v>-</v>
      </c>
      <c r="U1630" s="268" t="str">
        <f>작성용!AH1627</f>
        <v>-</v>
      </c>
      <c r="V1630" s="252">
        <f>작성용!AA1627</f>
        <v>202411</v>
      </c>
      <c r="W1630" s="253" t="str">
        <f>작성용!AC1627</f>
        <v>[6]기타기관펀드(기초자산)</v>
      </c>
      <c r="X1630" s="253">
        <f>작성용!O1627</f>
        <v>0</v>
      </c>
      <c r="Y1630" s="253">
        <f>작성용!P1627</f>
        <v>0</v>
      </c>
      <c r="Z1630" s="253">
        <f>작성용!Q1627</f>
        <v>0</v>
      </c>
      <c r="AA1630" s="252" t="str">
        <f>작성용!AJ1627</f>
        <v>-</v>
      </c>
      <c r="AB1630" s="252">
        <f>작성용!AB1627</f>
        <v>0</v>
      </c>
    </row>
    <row r="1631" spans="1:28" s="12" customFormat="1" ht="16.5" customHeight="1" x14ac:dyDescent="0.3">
      <c r="A1631" s="54">
        <f>작성용!AL1628</f>
        <v>1627</v>
      </c>
      <c r="B1631" s="264" t="str">
        <f>작성용!AI1628</f>
        <v>-</v>
      </c>
      <c r="C1631" s="252" t="str">
        <f>작성용!AK1628</f>
        <v>기초자산</v>
      </c>
      <c r="D1631" s="265" t="str">
        <f>작성용!T1628</f>
        <v>사립학교교직원연금공단펀드(기초자산)</v>
      </c>
      <c r="E1631" s="253" t="str">
        <f>작성용!B1628</f>
        <v>아주좋은벤처펀드2.0</v>
      </c>
      <c r="F1631" s="253" t="str">
        <f>작성용!C1628</f>
        <v>재평가</v>
      </c>
      <c r="G1631" s="253" t="str">
        <f>작성용!D1628</f>
        <v>케어메디</v>
      </c>
      <c r="H1631" s="266">
        <f>작성용!E1628</f>
        <v>1101115763910</v>
      </c>
      <c r="I1631" s="253" t="str">
        <f>작성용!F1628</f>
        <v>A07</v>
      </c>
      <c r="J1631" s="253">
        <f>작성용!G1628</f>
        <v>1</v>
      </c>
      <c r="K1631" s="253" t="str">
        <f>작성용!H1628</f>
        <v>-</v>
      </c>
      <c r="L1631" s="253" t="str">
        <f>작성용!N1628</f>
        <v xml:space="preserve">분기 </v>
      </c>
      <c r="M1631" s="265" t="str">
        <f>작성용!U1628</f>
        <v>2024.09.30</v>
      </c>
      <c r="N1631" s="265">
        <f>작성용!V1628</f>
        <v>45643</v>
      </c>
      <c r="O1631" s="265" t="str">
        <f>작성용!W1628</f>
        <v>보고서제공X</v>
      </c>
      <c r="P1631" s="265" t="str">
        <f>작성용!X1628</f>
        <v>-</v>
      </c>
      <c r="Q1631" s="253" t="str">
        <f>작성용!AD1628</f>
        <v>강승현</v>
      </c>
      <c r="R1631" s="267">
        <f>작성용!AE1628</f>
        <v>0</v>
      </c>
      <c r="S1631" s="253" t="str">
        <f>작성용!AF1628</f>
        <v>강승현</v>
      </c>
      <c r="T1631" s="268" t="str">
        <f>작성용!AG1628</f>
        <v>-</v>
      </c>
      <c r="U1631" s="268" t="str">
        <f>작성용!AH1628</f>
        <v>-</v>
      </c>
      <c r="V1631" s="252">
        <f>작성용!AA1628</f>
        <v>202411</v>
      </c>
      <c r="W1631" s="253" t="str">
        <f>작성용!AC1628</f>
        <v>[6]기타기관펀드(기초자산)</v>
      </c>
      <c r="X1631" s="253">
        <f>작성용!O1628</f>
        <v>0</v>
      </c>
      <c r="Y1631" s="253">
        <f>작성용!P1628</f>
        <v>0</v>
      </c>
      <c r="Z1631" s="253">
        <f>작성용!Q1628</f>
        <v>0</v>
      </c>
      <c r="AA1631" s="252" t="str">
        <f>작성용!AJ1628</f>
        <v>-</v>
      </c>
      <c r="AB1631" s="252">
        <f>작성용!AB1628</f>
        <v>0</v>
      </c>
    </row>
    <row r="1632" spans="1:28" s="12" customFormat="1" ht="16.5" customHeight="1" x14ac:dyDescent="0.3">
      <c r="A1632" s="54">
        <f>작성용!AL1629</f>
        <v>1628</v>
      </c>
      <c r="B1632" s="264" t="str">
        <f>작성용!AI1629</f>
        <v>-</v>
      </c>
      <c r="C1632" s="252" t="str">
        <f>작성용!AK1629</f>
        <v>기초자산</v>
      </c>
      <c r="D1632" s="265" t="str">
        <f>작성용!T1629</f>
        <v>사립학교교직원연금공단펀드(기초자산)</v>
      </c>
      <c r="E1632" s="253" t="str">
        <f>작성용!B1629</f>
        <v>아주좋은벤처펀드2.0</v>
      </c>
      <c r="F1632" s="253" t="str">
        <f>작성용!C1629</f>
        <v>재평가</v>
      </c>
      <c r="G1632" s="253" t="str">
        <f>작성용!D1629</f>
        <v>코비스테크놀로지</v>
      </c>
      <c r="H1632" s="266">
        <f>작성용!E1629</f>
        <v>1101112885949</v>
      </c>
      <c r="I1632" s="253" t="str">
        <f>작성용!F1629</f>
        <v>A07</v>
      </c>
      <c r="J1632" s="253">
        <f>작성용!G1629</f>
        <v>0</v>
      </c>
      <c r="K1632" s="253" t="str">
        <f>작성용!H1629</f>
        <v>-</v>
      </c>
      <c r="L1632" s="253" t="str">
        <f>작성용!N1629</f>
        <v xml:space="preserve">분기 </v>
      </c>
      <c r="M1632" s="265" t="str">
        <f>작성용!U1629</f>
        <v>2024.09.30</v>
      </c>
      <c r="N1632" s="265">
        <f>작성용!V1629</f>
        <v>45643</v>
      </c>
      <c r="O1632" s="265" t="str">
        <f>작성용!W1629</f>
        <v>보고서제공X</v>
      </c>
      <c r="P1632" s="265" t="str">
        <f>작성용!X1629</f>
        <v>-</v>
      </c>
      <c r="Q1632" s="253" t="str">
        <f>작성용!AD1629</f>
        <v>이진주</v>
      </c>
      <c r="R1632" s="267">
        <f>작성용!AE1629</f>
        <v>0</v>
      </c>
      <c r="S1632" s="253" t="str">
        <f>작성용!AF1629</f>
        <v>이진주</v>
      </c>
      <c r="T1632" s="268" t="str">
        <f>작성용!AG1629</f>
        <v>-</v>
      </c>
      <c r="U1632" s="268" t="str">
        <f>작성용!AH1629</f>
        <v>-</v>
      </c>
      <c r="V1632" s="252">
        <f>작성용!AA1629</f>
        <v>202411</v>
      </c>
      <c r="W1632" s="253" t="str">
        <f>작성용!AC1629</f>
        <v>[6]기타기관펀드(기초자산)</v>
      </c>
      <c r="X1632" s="253">
        <f>작성용!O1629</f>
        <v>0</v>
      </c>
      <c r="Y1632" s="253">
        <f>작성용!P1629</f>
        <v>0</v>
      </c>
      <c r="Z1632" s="253">
        <f>작성용!Q1629</f>
        <v>0</v>
      </c>
      <c r="AA1632" s="252" t="str">
        <f>작성용!AJ1629</f>
        <v>-</v>
      </c>
      <c r="AB1632" s="252">
        <f>작성용!AB1629</f>
        <v>0</v>
      </c>
    </row>
    <row r="1633" spans="1:28" s="12" customFormat="1" ht="16.5" customHeight="1" x14ac:dyDescent="0.3">
      <c r="A1633" s="54">
        <f>작성용!AL1630</f>
        <v>1629</v>
      </c>
      <c r="B1633" s="264" t="str">
        <f>작성용!AI1630</f>
        <v>-</v>
      </c>
      <c r="C1633" s="252" t="str">
        <f>작성용!AK1630</f>
        <v>기초자산</v>
      </c>
      <c r="D1633" s="265" t="str">
        <f>작성용!T1630</f>
        <v>사립학교교직원연금공단펀드(기초자산)</v>
      </c>
      <c r="E1633" s="253" t="str">
        <f>작성용!B1630</f>
        <v>아주좋은벤처펀드2.0</v>
      </c>
      <c r="F1633" s="253" t="str">
        <f>작성용!C1630</f>
        <v>재평가</v>
      </c>
      <c r="G1633" s="253" t="str">
        <f>작성용!D1630</f>
        <v>코어라인소프트</v>
      </c>
      <c r="H1633" s="266">
        <f>작성용!E1630</f>
        <v>1101114962092</v>
      </c>
      <c r="I1633" s="253" t="str">
        <f>작성용!F1630</f>
        <v>D02</v>
      </c>
      <c r="J1633" s="253">
        <f>작성용!G1630</f>
        <v>0</v>
      </c>
      <c r="K1633" s="253" t="str">
        <f>작성용!H1630</f>
        <v>-</v>
      </c>
      <c r="L1633" s="253" t="str">
        <f>작성용!N1630</f>
        <v xml:space="preserve">분기 </v>
      </c>
      <c r="M1633" s="265" t="str">
        <f>작성용!U1630</f>
        <v>2024.09.30</v>
      </c>
      <c r="N1633" s="265">
        <f>작성용!V1630</f>
        <v>45643</v>
      </c>
      <c r="O1633" s="265" t="str">
        <f>작성용!W1630</f>
        <v>보고서제공X</v>
      </c>
      <c r="P1633" s="265" t="str">
        <f>작성용!X1630</f>
        <v>-</v>
      </c>
      <c r="Q1633" s="253" t="str">
        <f>작성용!AD1630</f>
        <v>상장</v>
      </c>
      <c r="R1633" s="267">
        <f>작성용!AE1630</f>
        <v>0</v>
      </c>
      <c r="S1633" s="253" t="str">
        <f>작성용!AF1630</f>
        <v>상장</v>
      </c>
      <c r="T1633" s="268" t="str">
        <f>작성용!AG1630</f>
        <v>-</v>
      </c>
      <c r="U1633" s="268" t="str">
        <f>작성용!AH1630</f>
        <v>-</v>
      </c>
      <c r="V1633" s="252">
        <f>작성용!AA1630</f>
        <v>202411</v>
      </c>
      <c r="W1633" s="253" t="str">
        <f>작성용!AC1630</f>
        <v>[6]기타기관펀드(기초자산)</v>
      </c>
      <c r="X1633" s="253">
        <f>작성용!O1630</f>
        <v>0</v>
      </c>
      <c r="Y1633" s="253">
        <f>작성용!P1630</f>
        <v>0</v>
      </c>
      <c r="Z1633" s="253">
        <f>작성용!Q1630</f>
        <v>0</v>
      </c>
      <c r="AA1633" s="252" t="str">
        <f>작성용!AJ1630</f>
        <v>-</v>
      </c>
      <c r="AB1633" s="252">
        <f>작성용!AB1630</f>
        <v>0</v>
      </c>
    </row>
    <row r="1634" spans="1:28" s="12" customFormat="1" ht="16.5" customHeight="1" x14ac:dyDescent="0.3">
      <c r="A1634" s="54">
        <f>작성용!AL1631</f>
        <v>1630</v>
      </c>
      <c r="B1634" s="264" t="str">
        <f>작성용!AI1631</f>
        <v>-</v>
      </c>
      <c r="C1634" s="252" t="str">
        <f>작성용!AK1631</f>
        <v>기초자산</v>
      </c>
      <c r="D1634" s="265" t="str">
        <f>작성용!T1631</f>
        <v>사립학교교직원연금공단펀드(기초자산)</v>
      </c>
      <c r="E1634" s="253" t="str">
        <f>작성용!B1631</f>
        <v>아주좋은벤처펀드2.0</v>
      </c>
      <c r="F1634" s="253" t="str">
        <f>작성용!C1631</f>
        <v>재평가</v>
      </c>
      <c r="G1634" s="253" t="str">
        <f>작성용!D1631</f>
        <v>크리스틴컴퍼니</v>
      </c>
      <c r="H1634" s="266">
        <f>작성용!E1631</f>
        <v>1101117199957</v>
      </c>
      <c r="I1634" s="253" t="str">
        <f>작성용!F1631</f>
        <v>A01</v>
      </c>
      <c r="J1634" s="253">
        <f>작성용!G1631</f>
        <v>0</v>
      </c>
      <c r="K1634" s="253" t="str">
        <f>작성용!H1631</f>
        <v>-</v>
      </c>
      <c r="L1634" s="253" t="str">
        <f>작성용!N1631</f>
        <v xml:space="preserve">분기 </v>
      </c>
      <c r="M1634" s="265" t="str">
        <f>작성용!U1631</f>
        <v>2024.09.30</v>
      </c>
      <c r="N1634" s="265">
        <f>작성용!V1631</f>
        <v>45643</v>
      </c>
      <c r="O1634" s="265" t="str">
        <f>작성용!W1631</f>
        <v>보고서제공X</v>
      </c>
      <c r="P1634" s="265" t="str">
        <f>작성용!X1631</f>
        <v>-</v>
      </c>
      <c r="Q1634" s="253" t="str">
        <f>작성용!AD1631</f>
        <v>이진주</v>
      </c>
      <c r="R1634" s="267">
        <f>작성용!AE1631</f>
        <v>0</v>
      </c>
      <c r="S1634" s="253" t="str">
        <f>작성용!AF1631</f>
        <v>이진주</v>
      </c>
      <c r="T1634" s="268" t="str">
        <f>작성용!AG1631</f>
        <v>-</v>
      </c>
      <c r="U1634" s="268" t="str">
        <f>작성용!AH1631</f>
        <v>-</v>
      </c>
      <c r="V1634" s="252">
        <f>작성용!AA1631</f>
        <v>202411</v>
      </c>
      <c r="W1634" s="253" t="str">
        <f>작성용!AC1631</f>
        <v>[6]기타기관펀드(기초자산)</v>
      </c>
      <c r="X1634" s="253">
        <f>작성용!O1631</f>
        <v>0</v>
      </c>
      <c r="Y1634" s="253">
        <f>작성용!P1631</f>
        <v>0</v>
      </c>
      <c r="Z1634" s="253">
        <f>작성용!Q1631</f>
        <v>0</v>
      </c>
      <c r="AA1634" s="252" t="str">
        <f>작성용!AJ1631</f>
        <v>-</v>
      </c>
      <c r="AB1634" s="252">
        <f>작성용!AB1631</f>
        <v>0</v>
      </c>
    </row>
    <row r="1635" spans="1:28" s="12" customFormat="1" ht="16.5" customHeight="1" x14ac:dyDescent="0.3">
      <c r="A1635" s="54">
        <f>작성용!AL1632</f>
        <v>1631</v>
      </c>
      <c r="B1635" s="264" t="str">
        <f>작성용!AI1632</f>
        <v>-</v>
      </c>
      <c r="C1635" s="252" t="str">
        <f>작성용!AK1632</f>
        <v>기초자산</v>
      </c>
      <c r="D1635" s="265" t="str">
        <f>작성용!T1632</f>
        <v>사립학교교직원연금공단펀드(기초자산)</v>
      </c>
      <c r="E1635" s="253" t="str">
        <f>작성용!B1632</f>
        <v>아주좋은벤처펀드2.0</v>
      </c>
      <c r="F1635" s="253" t="str">
        <f>작성용!C1632</f>
        <v>재평가</v>
      </c>
      <c r="G1635" s="253" t="str">
        <f>작성용!D1632</f>
        <v>크리스틴컴퍼니</v>
      </c>
      <c r="H1635" s="266">
        <f>작성용!E1632</f>
        <v>1101117199957</v>
      </c>
      <c r="I1635" s="253" t="str">
        <f>작성용!F1632</f>
        <v>A07</v>
      </c>
      <c r="J1635" s="253">
        <f>작성용!G1632</f>
        <v>0</v>
      </c>
      <c r="K1635" s="253" t="str">
        <f>작성용!H1632</f>
        <v>-</v>
      </c>
      <c r="L1635" s="253" t="str">
        <f>작성용!N1632</f>
        <v xml:space="preserve">분기 </v>
      </c>
      <c r="M1635" s="265" t="str">
        <f>작성용!U1632</f>
        <v>2024.09.30</v>
      </c>
      <c r="N1635" s="265">
        <f>작성용!V1632</f>
        <v>45643</v>
      </c>
      <c r="O1635" s="265" t="str">
        <f>작성용!W1632</f>
        <v>보고서제공X</v>
      </c>
      <c r="P1635" s="265" t="str">
        <f>작성용!X1632</f>
        <v>-</v>
      </c>
      <c r="Q1635" s="253" t="str">
        <f>작성용!AD1632</f>
        <v>이진주</v>
      </c>
      <c r="R1635" s="267">
        <f>작성용!AE1632</f>
        <v>0</v>
      </c>
      <c r="S1635" s="253" t="str">
        <f>작성용!AF1632</f>
        <v>이진주</v>
      </c>
      <c r="T1635" s="268" t="str">
        <f>작성용!AG1632</f>
        <v>-</v>
      </c>
      <c r="U1635" s="268" t="str">
        <f>작성용!AH1632</f>
        <v>-</v>
      </c>
      <c r="V1635" s="252">
        <f>작성용!AA1632</f>
        <v>202411</v>
      </c>
      <c r="W1635" s="253" t="str">
        <f>작성용!AC1632</f>
        <v>[6]기타기관펀드(기초자산)</v>
      </c>
      <c r="X1635" s="253">
        <f>작성용!O1632</f>
        <v>0</v>
      </c>
      <c r="Y1635" s="253">
        <f>작성용!P1632</f>
        <v>0</v>
      </c>
      <c r="Z1635" s="253">
        <f>작성용!Q1632</f>
        <v>0</v>
      </c>
      <c r="AA1635" s="252" t="str">
        <f>작성용!AJ1632</f>
        <v>-</v>
      </c>
      <c r="AB1635" s="252">
        <f>작성용!AB1632</f>
        <v>0</v>
      </c>
    </row>
    <row r="1636" spans="1:28" s="12" customFormat="1" ht="16.5" customHeight="1" x14ac:dyDescent="0.3">
      <c r="A1636" s="54">
        <f>작성용!AL1633</f>
        <v>1632</v>
      </c>
      <c r="B1636" s="264" t="str">
        <f>작성용!AI1633</f>
        <v>-</v>
      </c>
      <c r="C1636" s="252" t="str">
        <f>작성용!AK1633</f>
        <v>기초자산</v>
      </c>
      <c r="D1636" s="265" t="str">
        <f>작성용!T1633</f>
        <v>사립학교교직원연금공단펀드(기초자산)</v>
      </c>
      <c r="E1636" s="253" t="str">
        <f>작성용!B1633</f>
        <v>아주좋은벤처펀드2.0</v>
      </c>
      <c r="F1636" s="253" t="str">
        <f>작성용!C1633</f>
        <v>재평가</v>
      </c>
      <c r="G1636" s="253" t="str">
        <f>작성용!D1633</f>
        <v>테라시드바이오사이언스</v>
      </c>
      <c r="H1636" s="266">
        <f>작성용!E1633</f>
        <v>1311110484201</v>
      </c>
      <c r="I1636" s="253" t="str">
        <f>작성용!F1633</f>
        <v>A07</v>
      </c>
      <c r="J1636" s="253">
        <f>작성용!G1633</f>
        <v>0</v>
      </c>
      <c r="K1636" s="253" t="str">
        <f>작성용!H1633</f>
        <v>-</v>
      </c>
      <c r="L1636" s="253" t="str">
        <f>작성용!N1633</f>
        <v xml:space="preserve">분기 </v>
      </c>
      <c r="M1636" s="265" t="str">
        <f>작성용!U1633</f>
        <v>2024.09.30</v>
      </c>
      <c r="N1636" s="265">
        <f>작성용!V1633</f>
        <v>45643</v>
      </c>
      <c r="O1636" s="265" t="str">
        <f>작성용!W1633</f>
        <v>보고서제공X</v>
      </c>
      <c r="P1636" s="265" t="str">
        <f>작성용!X1633</f>
        <v>-</v>
      </c>
      <c r="Q1636" s="253" t="str">
        <f>작성용!AD1633</f>
        <v>정은채</v>
      </c>
      <c r="R1636" s="267">
        <f>작성용!AE1633</f>
        <v>0</v>
      </c>
      <c r="S1636" s="253" t="str">
        <f>작성용!AF1633</f>
        <v>정은채</v>
      </c>
      <c r="T1636" s="268" t="str">
        <f>작성용!AG1633</f>
        <v>-</v>
      </c>
      <c r="U1636" s="268" t="str">
        <f>작성용!AH1633</f>
        <v>-</v>
      </c>
      <c r="V1636" s="252">
        <f>작성용!AA1633</f>
        <v>202411</v>
      </c>
      <c r="W1636" s="253" t="str">
        <f>작성용!AC1633</f>
        <v>[6]기타기관펀드(기초자산)</v>
      </c>
      <c r="X1636" s="253">
        <f>작성용!O1633</f>
        <v>0</v>
      </c>
      <c r="Y1636" s="253">
        <f>작성용!P1633</f>
        <v>0</v>
      </c>
      <c r="Z1636" s="253">
        <f>작성용!Q1633</f>
        <v>0</v>
      </c>
      <c r="AA1636" s="252" t="str">
        <f>작성용!AJ1633</f>
        <v>-</v>
      </c>
      <c r="AB1636" s="252">
        <f>작성용!AB1633</f>
        <v>0</v>
      </c>
    </row>
    <row r="1637" spans="1:28" s="12" customFormat="1" ht="16.5" customHeight="1" x14ac:dyDescent="0.3">
      <c r="A1637" s="54">
        <f>작성용!AL1634</f>
        <v>1633</v>
      </c>
      <c r="B1637" s="264" t="str">
        <f>작성용!AI1634</f>
        <v>-</v>
      </c>
      <c r="C1637" s="252" t="str">
        <f>작성용!AK1634</f>
        <v>기초자산</v>
      </c>
      <c r="D1637" s="265" t="str">
        <f>작성용!T1634</f>
        <v>사립학교교직원연금공단펀드(기초자산)</v>
      </c>
      <c r="E1637" s="253" t="str">
        <f>작성용!B1634</f>
        <v>아주좋은벤처펀드2.0</v>
      </c>
      <c r="F1637" s="253" t="str">
        <f>작성용!C1634</f>
        <v>재평가</v>
      </c>
      <c r="G1637" s="253" t="str">
        <f>작성용!D1634</f>
        <v>테라시스디앤씨(구,테라시스)</v>
      </c>
      <c r="H1637" s="266">
        <f>작성용!E1634</f>
        <v>1101116630308</v>
      </c>
      <c r="I1637" s="253" t="str">
        <f>작성용!F1634</f>
        <v>A07</v>
      </c>
      <c r="J1637" s="253">
        <f>작성용!G1634</f>
        <v>0</v>
      </c>
      <c r="K1637" s="253" t="str">
        <f>작성용!H1634</f>
        <v>-</v>
      </c>
      <c r="L1637" s="253" t="str">
        <f>작성용!N1634</f>
        <v xml:space="preserve">분기 </v>
      </c>
      <c r="M1637" s="265" t="str">
        <f>작성용!U1634</f>
        <v>2024.09.30</v>
      </c>
      <c r="N1637" s="265">
        <f>작성용!V1634</f>
        <v>45643</v>
      </c>
      <c r="O1637" s="265" t="str">
        <f>작성용!W1634</f>
        <v>보고서제공X</v>
      </c>
      <c r="P1637" s="265" t="str">
        <f>작성용!X1634</f>
        <v>-</v>
      </c>
      <c r="Q1637" s="253" t="str">
        <f>작성용!AD1634</f>
        <v>백형진</v>
      </c>
      <c r="R1637" s="267">
        <f>작성용!AE1634</f>
        <v>0</v>
      </c>
      <c r="S1637" s="253" t="str">
        <f>작성용!AF1634</f>
        <v>백형진</v>
      </c>
      <c r="T1637" s="268" t="str">
        <f>작성용!AG1634</f>
        <v>-</v>
      </c>
      <c r="U1637" s="268" t="str">
        <f>작성용!AH1634</f>
        <v>-</v>
      </c>
      <c r="V1637" s="252">
        <f>작성용!AA1634</f>
        <v>202411</v>
      </c>
      <c r="W1637" s="253" t="str">
        <f>작성용!AC1634</f>
        <v>[6]기타기관펀드(기초자산)</v>
      </c>
      <c r="X1637" s="253">
        <f>작성용!O1634</f>
        <v>0</v>
      </c>
      <c r="Y1637" s="253">
        <f>작성용!P1634</f>
        <v>0</v>
      </c>
      <c r="Z1637" s="253">
        <f>작성용!Q1634</f>
        <v>0</v>
      </c>
      <c r="AA1637" s="252" t="str">
        <f>작성용!AJ1634</f>
        <v>-</v>
      </c>
      <c r="AB1637" s="252">
        <f>작성용!AB1634</f>
        <v>0</v>
      </c>
    </row>
    <row r="1638" spans="1:28" s="12" customFormat="1" ht="16.5" customHeight="1" x14ac:dyDescent="0.3">
      <c r="A1638" s="54">
        <f>작성용!AL1635</f>
        <v>1634</v>
      </c>
      <c r="B1638" s="264" t="str">
        <f>작성용!AI1635</f>
        <v>-</v>
      </c>
      <c r="C1638" s="252" t="str">
        <f>작성용!AK1635</f>
        <v>기초자산</v>
      </c>
      <c r="D1638" s="265" t="str">
        <f>작성용!T1635</f>
        <v>사립학교교직원연금공단펀드(기초자산)</v>
      </c>
      <c r="E1638" s="253" t="str">
        <f>작성용!B1635</f>
        <v>아주좋은벤처펀드2.0</v>
      </c>
      <c r="F1638" s="253" t="str">
        <f>작성용!C1635</f>
        <v>재평가</v>
      </c>
      <c r="G1638" s="253" t="str">
        <f>작성용!D1635</f>
        <v>팀프레시</v>
      </c>
      <c r="H1638" s="266">
        <f>작성용!E1635</f>
        <v>1101116761096</v>
      </c>
      <c r="I1638" s="253" t="str">
        <f>작성용!F1635</f>
        <v>A01</v>
      </c>
      <c r="J1638" s="253">
        <f>작성용!G1635</f>
        <v>0</v>
      </c>
      <c r="K1638" s="253" t="str">
        <f>작성용!H1635</f>
        <v>-</v>
      </c>
      <c r="L1638" s="253" t="str">
        <f>작성용!N1635</f>
        <v xml:space="preserve">분기 </v>
      </c>
      <c r="M1638" s="265" t="str">
        <f>작성용!U1635</f>
        <v>2024.09.30</v>
      </c>
      <c r="N1638" s="265">
        <f>작성용!V1635</f>
        <v>45643</v>
      </c>
      <c r="O1638" s="265" t="str">
        <f>작성용!W1635</f>
        <v>보고서제공X</v>
      </c>
      <c r="P1638" s="265" t="str">
        <f>작성용!X1635</f>
        <v>-</v>
      </c>
      <c r="Q1638" s="253" t="str">
        <f>작성용!AD1635</f>
        <v>최수민</v>
      </c>
      <c r="R1638" s="267">
        <f>작성용!AE1635</f>
        <v>0</v>
      </c>
      <c r="S1638" s="253" t="str">
        <f>작성용!AF1635</f>
        <v>최수민</v>
      </c>
      <c r="T1638" s="268" t="str">
        <f>작성용!AG1635</f>
        <v>-</v>
      </c>
      <c r="U1638" s="268" t="str">
        <f>작성용!AH1635</f>
        <v>-</v>
      </c>
      <c r="V1638" s="252">
        <f>작성용!AA1635</f>
        <v>202411</v>
      </c>
      <c r="W1638" s="253" t="str">
        <f>작성용!AC1635</f>
        <v>[6]기타기관펀드(기초자산)</v>
      </c>
      <c r="X1638" s="253">
        <f>작성용!O1635</f>
        <v>0</v>
      </c>
      <c r="Y1638" s="253">
        <f>작성용!P1635</f>
        <v>0</v>
      </c>
      <c r="Z1638" s="253">
        <f>작성용!Q1635</f>
        <v>0</v>
      </c>
      <c r="AA1638" s="252" t="str">
        <f>작성용!AJ1635</f>
        <v>-</v>
      </c>
      <c r="AB1638" s="252">
        <f>작성용!AB1635</f>
        <v>0</v>
      </c>
    </row>
    <row r="1639" spans="1:28" s="12" customFormat="1" ht="16.5" customHeight="1" x14ac:dyDescent="0.3">
      <c r="A1639" s="54">
        <f>작성용!AL1636</f>
        <v>1635</v>
      </c>
      <c r="B1639" s="264" t="str">
        <f>작성용!AI1636</f>
        <v>-</v>
      </c>
      <c r="C1639" s="252" t="str">
        <f>작성용!AK1636</f>
        <v>기초자산</v>
      </c>
      <c r="D1639" s="265" t="str">
        <f>작성용!T1636</f>
        <v>사립학교교직원연금공단펀드(기초자산)</v>
      </c>
      <c r="E1639" s="253" t="str">
        <f>작성용!B1636</f>
        <v>아주좋은벤처펀드2.0</v>
      </c>
      <c r="F1639" s="253" t="str">
        <f>작성용!C1636</f>
        <v>재평가</v>
      </c>
      <c r="G1639" s="253" t="str">
        <f>작성용!D1636</f>
        <v>팀프레시</v>
      </c>
      <c r="H1639" s="266">
        <f>작성용!E1636</f>
        <v>1101116761096</v>
      </c>
      <c r="I1639" s="253" t="str">
        <f>작성용!F1636</f>
        <v>A07</v>
      </c>
      <c r="J1639" s="253">
        <f>작성용!G1636</f>
        <v>5</v>
      </c>
      <c r="K1639" s="253" t="str">
        <f>작성용!H1636</f>
        <v>-</v>
      </c>
      <c r="L1639" s="253" t="str">
        <f>작성용!N1636</f>
        <v xml:space="preserve">분기 </v>
      </c>
      <c r="M1639" s="265" t="str">
        <f>작성용!U1636</f>
        <v>2024.09.30</v>
      </c>
      <c r="N1639" s="265">
        <f>작성용!V1636</f>
        <v>45643</v>
      </c>
      <c r="O1639" s="265" t="str">
        <f>작성용!W1636</f>
        <v>보고서제공X</v>
      </c>
      <c r="P1639" s="265" t="str">
        <f>작성용!X1636</f>
        <v>-</v>
      </c>
      <c r="Q1639" s="253" t="str">
        <f>작성용!AD1636</f>
        <v>최수민</v>
      </c>
      <c r="R1639" s="267">
        <f>작성용!AE1636</f>
        <v>0</v>
      </c>
      <c r="S1639" s="253" t="str">
        <f>작성용!AF1636</f>
        <v>최수민</v>
      </c>
      <c r="T1639" s="268" t="str">
        <f>작성용!AG1636</f>
        <v>-</v>
      </c>
      <c r="U1639" s="268" t="str">
        <f>작성용!AH1636</f>
        <v>-</v>
      </c>
      <c r="V1639" s="252">
        <f>작성용!AA1636</f>
        <v>202411</v>
      </c>
      <c r="W1639" s="253" t="str">
        <f>작성용!AC1636</f>
        <v>[6]기타기관펀드(기초자산)</v>
      </c>
      <c r="X1639" s="253">
        <f>작성용!O1636</f>
        <v>0</v>
      </c>
      <c r="Y1639" s="253">
        <f>작성용!P1636</f>
        <v>0</v>
      </c>
      <c r="Z1639" s="253">
        <f>작성용!Q1636</f>
        <v>0</v>
      </c>
      <c r="AA1639" s="252" t="str">
        <f>작성용!AJ1636</f>
        <v>-</v>
      </c>
      <c r="AB1639" s="252">
        <f>작성용!AB1636</f>
        <v>0</v>
      </c>
    </row>
    <row r="1640" spans="1:28" s="12" customFormat="1" ht="16.5" customHeight="1" x14ac:dyDescent="0.3">
      <c r="A1640" s="54">
        <f>작성용!AL1637</f>
        <v>1636</v>
      </c>
      <c r="B1640" s="264" t="str">
        <f>작성용!AI1637</f>
        <v>-</v>
      </c>
      <c r="C1640" s="252" t="str">
        <f>작성용!AK1637</f>
        <v>기초자산</v>
      </c>
      <c r="D1640" s="265" t="str">
        <f>작성용!T1637</f>
        <v>사립학교교직원연금공단펀드(기초자산)</v>
      </c>
      <c r="E1640" s="253" t="str">
        <f>작성용!B1637</f>
        <v>아주좋은벤처펀드2.0</v>
      </c>
      <c r="F1640" s="253" t="str">
        <f>작성용!C1637</f>
        <v>재평가</v>
      </c>
      <c r="G1640" s="253" t="str">
        <f>작성용!D1637</f>
        <v>페리지에어로스페이스(구,페리지항공우주)</v>
      </c>
      <c r="H1640" s="266">
        <f>작성용!E1637</f>
        <v>1601110488696</v>
      </c>
      <c r="I1640" s="253" t="str">
        <f>작성용!F1637</f>
        <v>A07</v>
      </c>
      <c r="J1640" s="253">
        <f>작성용!G1637</f>
        <v>0</v>
      </c>
      <c r="K1640" s="253" t="str">
        <f>작성용!H1637</f>
        <v>-</v>
      </c>
      <c r="L1640" s="253" t="str">
        <f>작성용!N1637</f>
        <v xml:space="preserve">분기 </v>
      </c>
      <c r="M1640" s="265" t="str">
        <f>작성용!U1637</f>
        <v>2024.09.30</v>
      </c>
      <c r="N1640" s="265">
        <f>작성용!V1637</f>
        <v>45643</v>
      </c>
      <c r="O1640" s="265" t="str">
        <f>작성용!W1637</f>
        <v>보고서제공X</v>
      </c>
      <c r="P1640" s="265" t="str">
        <f>작성용!X1637</f>
        <v>-</v>
      </c>
      <c r="Q1640" s="253" t="str">
        <f>작성용!AD1637</f>
        <v>변혜진</v>
      </c>
      <c r="R1640" s="267">
        <f>작성용!AE1637</f>
        <v>0</v>
      </c>
      <c r="S1640" s="253" t="str">
        <f>작성용!AF1637</f>
        <v>변혜진</v>
      </c>
      <c r="T1640" s="268" t="str">
        <f>작성용!AG1637</f>
        <v>-</v>
      </c>
      <c r="U1640" s="268" t="str">
        <f>작성용!AH1637</f>
        <v>-</v>
      </c>
      <c r="V1640" s="252">
        <f>작성용!AA1637</f>
        <v>202411</v>
      </c>
      <c r="W1640" s="253" t="str">
        <f>작성용!AC1637</f>
        <v>[6]기타기관펀드(기초자산)</v>
      </c>
      <c r="X1640" s="253">
        <f>작성용!O1637</f>
        <v>0</v>
      </c>
      <c r="Y1640" s="253">
        <f>작성용!P1637</f>
        <v>0</v>
      </c>
      <c r="Z1640" s="253">
        <f>작성용!Q1637</f>
        <v>0</v>
      </c>
      <c r="AA1640" s="252" t="str">
        <f>작성용!AJ1637</f>
        <v>-</v>
      </c>
      <c r="AB1640" s="252">
        <f>작성용!AB1637</f>
        <v>0</v>
      </c>
    </row>
    <row r="1641" spans="1:28" s="12" customFormat="1" ht="16.5" customHeight="1" x14ac:dyDescent="0.3">
      <c r="A1641" s="54">
        <f>작성용!AL1638</f>
        <v>1637</v>
      </c>
      <c r="B1641" s="264" t="str">
        <f>작성용!AI1638</f>
        <v>-</v>
      </c>
      <c r="C1641" s="252" t="str">
        <f>작성용!AK1638</f>
        <v>기초자산</v>
      </c>
      <c r="D1641" s="265" t="str">
        <f>작성용!T1638</f>
        <v>사립학교교직원연금공단펀드(기초자산)</v>
      </c>
      <c r="E1641" s="253" t="str">
        <f>작성용!B1638</f>
        <v>아주좋은벤처펀드2.0</v>
      </c>
      <c r="F1641" s="253" t="str">
        <f>작성용!C1638</f>
        <v>재평가</v>
      </c>
      <c r="G1641" s="253" t="str">
        <f>작성용!D1638</f>
        <v>하나옵트로닉스</v>
      </c>
      <c r="H1641" s="266">
        <f>작성용!E1638</f>
        <v>1648110117700</v>
      </c>
      <c r="I1641" s="253" t="str">
        <f>작성용!F1638</f>
        <v>A07</v>
      </c>
      <c r="J1641" s="253">
        <f>작성용!G1638</f>
        <v>0</v>
      </c>
      <c r="K1641" s="253" t="str">
        <f>작성용!H1638</f>
        <v>-</v>
      </c>
      <c r="L1641" s="253" t="str">
        <f>작성용!N1638</f>
        <v xml:space="preserve">분기 </v>
      </c>
      <c r="M1641" s="265" t="str">
        <f>작성용!U1638</f>
        <v>2024.09.30</v>
      </c>
      <c r="N1641" s="265">
        <f>작성용!V1638</f>
        <v>45643</v>
      </c>
      <c r="O1641" s="265" t="str">
        <f>작성용!W1638</f>
        <v>보고서제공X</v>
      </c>
      <c r="P1641" s="265" t="str">
        <f>작성용!X1638</f>
        <v>-</v>
      </c>
      <c r="Q1641" s="253" t="str">
        <f>작성용!AD1638</f>
        <v>오수현</v>
      </c>
      <c r="R1641" s="267">
        <f>작성용!AE1638</f>
        <v>0</v>
      </c>
      <c r="S1641" s="253" t="str">
        <f>작성용!AF1638</f>
        <v>오수현</v>
      </c>
      <c r="T1641" s="268" t="str">
        <f>작성용!AG1638</f>
        <v>-</v>
      </c>
      <c r="U1641" s="268" t="str">
        <f>작성용!AH1638</f>
        <v>-</v>
      </c>
      <c r="V1641" s="252">
        <f>작성용!AA1638</f>
        <v>202411</v>
      </c>
      <c r="W1641" s="253" t="str">
        <f>작성용!AC1638</f>
        <v>[6]기타기관펀드(기초자산)</v>
      </c>
      <c r="X1641" s="253">
        <f>작성용!O1638</f>
        <v>0</v>
      </c>
      <c r="Y1641" s="253">
        <f>작성용!P1638</f>
        <v>0</v>
      </c>
      <c r="Z1641" s="253">
        <f>작성용!Q1638</f>
        <v>0</v>
      </c>
      <c r="AA1641" s="252" t="str">
        <f>작성용!AJ1638</f>
        <v>-</v>
      </c>
      <c r="AB1641" s="252">
        <f>작성용!AB1638</f>
        <v>0</v>
      </c>
    </row>
    <row r="1642" spans="1:28" s="12" customFormat="1" ht="16.5" customHeight="1" x14ac:dyDescent="0.3">
      <c r="A1642" s="54">
        <f>작성용!AL1639</f>
        <v>1638</v>
      </c>
      <c r="B1642" s="264" t="str">
        <f>작성용!AI1639</f>
        <v>-</v>
      </c>
      <c r="C1642" s="252" t="str">
        <f>작성용!AK1639</f>
        <v>기초자산</v>
      </c>
      <c r="D1642" s="265" t="str">
        <f>작성용!T1639</f>
        <v>사립학교교직원연금공단펀드(기초자산)</v>
      </c>
      <c r="E1642" s="253" t="str">
        <f>작성용!B1639</f>
        <v>아주좋은벤처펀드2.0</v>
      </c>
      <c r="F1642" s="253" t="str">
        <f>작성용!C1639</f>
        <v>재평가</v>
      </c>
      <c r="G1642" s="253" t="str">
        <f>작성용!D1639</f>
        <v>해피문데이</v>
      </c>
      <c r="H1642" s="266">
        <f>작성용!E1639</f>
        <v>1101116451530</v>
      </c>
      <c r="I1642" s="253" t="str">
        <f>작성용!F1639</f>
        <v>A05</v>
      </c>
      <c r="J1642" s="253">
        <f>작성용!G1639</f>
        <v>1</v>
      </c>
      <c r="K1642" s="253" t="str">
        <f>작성용!H1639</f>
        <v>-</v>
      </c>
      <c r="L1642" s="253" t="str">
        <f>작성용!N1639</f>
        <v xml:space="preserve">분기 </v>
      </c>
      <c r="M1642" s="265" t="str">
        <f>작성용!U1639</f>
        <v>2024.09.30</v>
      </c>
      <c r="N1642" s="265">
        <f>작성용!V1639</f>
        <v>45643</v>
      </c>
      <c r="O1642" s="265" t="str">
        <f>작성용!W1639</f>
        <v>보고서제공X</v>
      </c>
      <c r="P1642" s="265" t="str">
        <f>작성용!X1639</f>
        <v>-</v>
      </c>
      <c r="Q1642" s="253" t="str">
        <f>작성용!AD1639</f>
        <v>김예림</v>
      </c>
      <c r="R1642" s="267">
        <f>작성용!AE1639</f>
        <v>0</v>
      </c>
      <c r="S1642" s="253" t="str">
        <f>작성용!AF1639</f>
        <v>김예림</v>
      </c>
      <c r="T1642" s="268" t="str">
        <f>작성용!AG1639</f>
        <v>-</v>
      </c>
      <c r="U1642" s="268" t="str">
        <f>작성용!AH1639</f>
        <v>-</v>
      </c>
      <c r="V1642" s="252">
        <f>작성용!AA1639</f>
        <v>202411</v>
      </c>
      <c r="W1642" s="253" t="str">
        <f>작성용!AC1639</f>
        <v>[6]기타기관펀드(기초자산)</v>
      </c>
      <c r="X1642" s="253">
        <f>작성용!O1639</f>
        <v>0</v>
      </c>
      <c r="Y1642" s="253">
        <f>작성용!P1639</f>
        <v>0</v>
      </c>
      <c r="Z1642" s="253">
        <f>작성용!Q1639</f>
        <v>0</v>
      </c>
      <c r="AA1642" s="252" t="str">
        <f>작성용!AJ1639</f>
        <v>-</v>
      </c>
      <c r="AB1642" s="252">
        <f>작성용!AB1639</f>
        <v>0</v>
      </c>
    </row>
    <row r="1643" spans="1:28" s="12" customFormat="1" ht="16.5" customHeight="1" x14ac:dyDescent="0.3">
      <c r="A1643" s="54">
        <f>작성용!AL1640</f>
        <v>1639</v>
      </c>
      <c r="B1643" s="264" t="str">
        <f>작성용!AI1640</f>
        <v>-</v>
      </c>
      <c r="C1643" s="252" t="str">
        <f>작성용!AK1640</f>
        <v>기초자산</v>
      </c>
      <c r="D1643" s="265" t="str">
        <f>작성용!T1640</f>
        <v>사립학교교직원연금공단펀드(기초자산)</v>
      </c>
      <c r="E1643" s="253" t="str">
        <f>작성용!B1640</f>
        <v>아주좋은벤처펀드2.0</v>
      </c>
      <c r="F1643" s="253" t="str">
        <f>작성용!C1640</f>
        <v>재평가</v>
      </c>
      <c r="G1643" s="253" t="str">
        <f>작성용!D1640</f>
        <v>홈체크</v>
      </c>
      <c r="H1643" s="266">
        <f>작성용!E1640</f>
        <v>1345110316205</v>
      </c>
      <c r="I1643" s="253" t="str">
        <f>작성용!F1640</f>
        <v>D03</v>
      </c>
      <c r="J1643" s="253">
        <f>작성용!G1640</f>
        <v>0</v>
      </c>
      <c r="K1643" s="253" t="str">
        <f>작성용!H1640</f>
        <v>-</v>
      </c>
      <c r="L1643" s="253" t="str">
        <f>작성용!N1640</f>
        <v xml:space="preserve">분기 </v>
      </c>
      <c r="M1643" s="265" t="str">
        <f>작성용!U1640</f>
        <v>2024.09.30</v>
      </c>
      <c r="N1643" s="265">
        <f>작성용!V1640</f>
        <v>45643</v>
      </c>
      <c r="O1643" s="265" t="str">
        <f>작성용!W1640</f>
        <v>보고서제공X</v>
      </c>
      <c r="P1643" s="265" t="str">
        <f>작성용!X1640</f>
        <v>-</v>
      </c>
      <c r="Q1643" s="253" t="str">
        <f>작성용!AD1640</f>
        <v>이진주</v>
      </c>
      <c r="R1643" s="267">
        <f>작성용!AE1640</f>
        <v>0</v>
      </c>
      <c r="S1643" s="253" t="str">
        <f>작성용!AF1640</f>
        <v>이진주</v>
      </c>
      <c r="T1643" s="268" t="str">
        <f>작성용!AG1640</f>
        <v>-</v>
      </c>
      <c r="U1643" s="268" t="str">
        <f>작성용!AH1640</f>
        <v>-</v>
      </c>
      <c r="V1643" s="252">
        <f>작성용!AA1640</f>
        <v>202411</v>
      </c>
      <c r="W1643" s="253" t="str">
        <f>작성용!AC1640</f>
        <v>[6]기타기관펀드(기초자산)</v>
      </c>
      <c r="X1643" s="253">
        <f>작성용!O1640</f>
        <v>0</v>
      </c>
      <c r="Y1643" s="253">
        <f>작성용!P1640</f>
        <v>0</v>
      </c>
      <c r="Z1643" s="253">
        <f>작성용!Q1640</f>
        <v>0</v>
      </c>
      <c r="AA1643" s="252" t="str">
        <f>작성용!AJ1640</f>
        <v>-</v>
      </c>
      <c r="AB1643" s="252">
        <f>작성용!AB1640</f>
        <v>0</v>
      </c>
    </row>
    <row r="1644" spans="1:28" s="12" customFormat="1" ht="16.5" customHeight="1" x14ac:dyDescent="0.3">
      <c r="A1644" s="54">
        <f>작성용!AL1641</f>
        <v>1640</v>
      </c>
      <c r="B1644" s="264" t="str">
        <f>작성용!AI1641</f>
        <v>-</v>
      </c>
      <c r="C1644" s="252" t="str">
        <f>작성용!AK1641</f>
        <v>기초자산</v>
      </c>
      <c r="D1644" s="265" t="str">
        <f>작성용!T1641</f>
        <v>사립학교교직원연금공단펀드(기초자산)</v>
      </c>
      <c r="E1644" s="253" t="str">
        <f>작성용!B1641</f>
        <v>아주좋은벤처펀드2.0</v>
      </c>
      <c r="F1644" s="253" t="str">
        <f>작성용!C1641</f>
        <v>재평가</v>
      </c>
      <c r="G1644" s="253" t="str">
        <f>작성용!D1641</f>
        <v>휴톰</v>
      </c>
      <c r="H1644" s="266">
        <f>작성용!E1641</f>
        <v>1101116401684</v>
      </c>
      <c r="I1644" s="253" t="str">
        <f>작성용!F1641</f>
        <v>A07</v>
      </c>
      <c r="J1644" s="253">
        <f>작성용!G1641</f>
        <v>0</v>
      </c>
      <c r="K1644" s="253" t="str">
        <f>작성용!H1641</f>
        <v>-</v>
      </c>
      <c r="L1644" s="253" t="str">
        <f>작성용!N1641</f>
        <v xml:space="preserve">분기 </v>
      </c>
      <c r="M1644" s="265" t="str">
        <f>작성용!U1641</f>
        <v>2024.09.30</v>
      </c>
      <c r="N1644" s="265">
        <f>작성용!V1641</f>
        <v>45643</v>
      </c>
      <c r="O1644" s="265" t="str">
        <f>작성용!W1641</f>
        <v>보고서제공X</v>
      </c>
      <c r="P1644" s="265" t="str">
        <f>작성용!X1641</f>
        <v>-</v>
      </c>
      <c r="Q1644" s="253" t="str">
        <f>작성용!AD1641</f>
        <v>김수현</v>
      </c>
      <c r="R1644" s="267">
        <f>작성용!AE1641</f>
        <v>0</v>
      </c>
      <c r="S1644" s="253" t="str">
        <f>작성용!AF1641</f>
        <v>김수현</v>
      </c>
      <c r="T1644" s="268" t="str">
        <f>작성용!AG1641</f>
        <v>-</v>
      </c>
      <c r="U1644" s="268" t="str">
        <f>작성용!AH1641</f>
        <v>-</v>
      </c>
      <c r="V1644" s="252">
        <f>작성용!AA1641</f>
        <v>202411</v>
      </c>
      <c r="W1644" s="253" t="str">
        <f>작성용!AC1641</f>
        <v>[6]기타기관펀드(기초자산)</v>
      </c>
      <c r="X1644" s="253">
        <f>작성용!O1641</f>
        <v>0</v>
      </c>
      <c r="Y1644" s="253">
        <f>작성용!P1641</f>
        <v>0</v>
      </c>
      <c r="Z1644" s="253">
        <f>작성용!Q1641</f>
        <v>0</v>
      </c>
      <c r="AA1644" s="252" t="str">
        <f>작성용!AJ1641</f>
        <v>-</v>
      </c>
      <c r="AB1644" s="252">
        <f>작성용!AB1641</f>
        <v>0</v>
      </c>
    </row>
    <row r="1645" spans="1:28" s="12" customFormat="1" ht="16.5" customHeight="1" x14ac:dyDescent="0.3">
      <c r="A1645" s="54">
        <f>작성용!AL1642</f>
        <v>1641</v>
      </c>
      <c r="B1645" s="264" t="str">
        <f>작성용!AI1642</f>
        <v>-</v>
      </c>
      <c r="C1645" s="252" t="str">
        <f>작성용!AK1642</f>
        <v>기초자산</v>
      </c>
      <c r="D1645" s="265" t="str">
        <f>작성용!T1642</f>
        <v>사립학교교직원연금공단펀드(기초자산)</v>
      </c>
      <c r="E1645" s="253" t="str">
        <f>작성용!B1642</f>
        <v>아주좋은벤처펀드2.0</v>
      </c>
      <c r="F1645" s="253" t="str">
        <f>작성용!C1642</f>
        <v>재평가</v>
      </c>
      <c r="G1645" s="253" t="str">
        <f>작성용!D1642</f>
        <v>휴톰</v>
      </c>
      <c r="H1645" s="266">
        <f>작성용!E1642</f>
        <v>1101116401684</v>
      </c>
      <c r="I1645" s="253" t="str">
        <f>작성용!F1642</f>
        <v>A01</v>
      </c>
      <c r="J1645" s="253">
        <f>작성용!G1642</f>
        <v>0</v>
      </c>
      <c r="K1645" s="253" t="str">
        <f>작성용!H1642</f>
        <v>-</v>
      </c>
      <c r="L1645" s="253" t="str">
        <f>작성용!N1642</f>
        <v xml:space="preserve">분기 </v>
      </c>
      <c r="M1645" s="265" t="str">
        <f>작성용!U1642</f>
        <v>2024.09.30</v>
      </c>
      <c r="N1645" s="265">
        <f>작성용!V1642</f>
        <v>45643</v>
      </c>
      <c r="O1645" s="265" t="str">
        <f>작성용!W1642</f>
        <v>보고서제공X</v>
      </c>
      <c r="P1645" s="265" t="str">
        <f>작성용!X1642</f>
        <v>-</v>
      </c>
      <c r="Q1645" s="253" t="str">
        <f>작성용!AD1642</f>
        <v>김수현</v>
      </c>
      <c r="R1645" s="267">
        <f>작성용!AE1642</f>
        <v>0</v>
      </c>
      <c r="S1645" s="253" t="str">
        <f>작성용!AF1642</f>
        <v>김수현</v>
      </c>
      <c r="T1645" s="268" t="str">
        <f>작성용!AG1642</f>
        <v>-</v>
      </c>
      <c r="U1645" s="268" t="str">
        <f>작성용!AH1642</f>
        <v>-</v>
      </c>
      <c r="V1645" s="252">
        <f>작성용!AA1642</f>
        <v>202411</v>
      </c>
      <c r="W1645" s="253" t="str">
        <f>작성용!AC1642</f>
        <v>[6]기타기관펀드(기초자산)</v>
      </c>
      <c r="X1645" s="253">
        <f>작성용!O1642</f>
        <v>0</v>
      </c>
      <c r="Y1645" s="253">
        <f>작성용!P1642</f>
        <v>0</v>
      </c>
      <c r="Z1645" s="253">
        <f>작성용!Q1642</f>
        <v>0</v>
      </c>
      <c r="AA1645" s="252" t="str">
        <f>작성용!AJ1642</f>
        <v>-</v>
      </c>
      <c r="AB1645" s="252">
        <f>작성용!AB1642</f>
        <v>0</v>
      </c>
    </row>
    <row r="1646" spans="1:28" s="12" customFormat="1" ht="16.5" customHeight="1" x14ac:dyDescent="0.3">
      <c r="A1646" s="54">
        <f>작성용!AL1643</f>
        <v>1642</v>
      </c>
      <c r="B1646" s="264" t="str">
        <f>작성용!AI1643</f>
        <v>-</v>
      </c>
      <c r="C1646" s="252" t="str">
        <f>작성용!AK1643</f>
        <v>기초자산</v>
      </c>
      <c r="D1646" s="265" t="str">
        <f>작성용!T1643</f>
        <v>사립학교교직원연금공단펀드(기초자산)</v>
      </c>
      <c r="E1646" s="253" t="str">
        <f>작성용!B1643</f>
        <v>아주좋은벤처펀드2.0</v>
      </c>
      <c r="F1646" s="253" t="str">
        <f>작성용!C1643</f>
        <v>재평가</v>
      </c>
      <c r="G1646" s="253" t="str">
        <f>작성용!D1643</f>
        <v>피지티(구,프로그린테크)</v>
      </c>
      <c r="H1646" s="266">
        <f>작성용!E1643</f>
        <v>1717110094836</v>
      </c>
      <c r="I1646" s="253" t="str">
        <f>작성용!F1643</f>
        <v>A07</v>
      </c>
      <c r="J1646" s="253">
        <f>작성용!G1643</f>
        <v>77</v>
      </c>
      <c r="K1646" s="253" t="str">
        <f>작성용!H1643</f>
        <v>-</v>
      </c>
      <c r="L1646" s="253" t="str">
        <f>작성용!N1643</f>
        <v xml:space="preserve">분기 </v>
      </c>
      <c r="M1646" s="265" t="str">
        <f>작성용!U1643</f>
        <v>2024.09.30</v>
      </c>
      <c r="N1646" s="265">
        <f>작성용!V1643</f>
        <v>45643</v>
      </c>
      <c r="O1646" s="265" t="str">
        <f>작성용!W1643</f>
        <v>보고서제공X</v>
      </c>
      <c r="P1646" s="265" t="str">
        <f>작성용!X1643</f>
        <v>-</v>
      </c>
      <c r="Q1646" s="253" t="str">
        <f>작성용!AD1643</f>
        <v>강성은</v>
      </c>
      <c r="R1646" s="267">
        <f>작성용!AE1643</f>
        <v>0</v>
      </c>
      <c r="S1646" s="253" t="str">
        <f>작성용!AF1643</f>
        <v>강성은</v>
      </c>
      <c r="T1646" s="268" t="str">
        <f>작성용!AG1643</f>
        <v>-</v>
      </c>
      <c r="U1646" s="268" t="str">
        <f>작성용!AH1643</f>
        <v>-</v>
      </c>
      <c r="V1646" s="252">
        <f>작성용!AA1643</f>
        <v>202411</v>
      </c>
      <c r="W1646" s="253" t="str">
        <f>작성용!AC1643</f>
        <v>[6]기타기관펀드(기초자산)</v>
      </c>
      <c r="X1646" s="253">
        <f>작성용!O1643</f>
        <v>0</v>
      </c>
      <c r="Y1646" s="253">
        <f>작성용!P1643</f>
        <v>0</v>
      </c>
      <c r="Z1646" s="253">
        <f>작성용!Q1643</f>
        <v>0</v>
      </c>
      <c r="AA1646" s="252" t="str">
        <f>작성용!AJ1643</f>
        <v>-</v>
      </c>
      <c r="AB1646" s="252">
        <f>작성용!AB1643</f>
        <v>0</v>
      </c>
    </row>
    <row r="1647" spans="1:28" s="12" customFormat="1" ht="16.5" customHeight="1" x14ac:dyDescent="0.3">
      <c r="A1647" s="54">
        <f>작성용!AL1644</f>
        <v>1643</v>
      </c>
      <c r="B1647" s="264" t="str">
        <f>작성용!AI1644</f>
        <v>-</v>
      </c>
      <c r="C1647" s="252" t="str">
        <f>작성용!AK1644</f>
        <v>기초자산</v>
      </c>
      <c r="D1647" s="265" t="str">
        <f>작성용!T1644</f>
        <v>사립학교교직원연금공단펀드(기초자산)</v>
      </c>
      <c r="E1647" s="253" t="str">
        <f>작성용!B1644</f>
        <v>아주좋은벤처펀드2.0</v>
      </c>
      <c r="F1647" s="253" t="str">
        <f>작성용!C1644</f>
        <v>재평가</v>
      </c>
      <c r="G1647" s="253" t="str">
        <f>작성용!D1644</f>
        <v>어댑트</v>
      </c>
      <c r="H1647" s="266">
        <f>작성용!E1644</f>
        <v>1101116362323</v>
      </c>
      <c r="I1647" s="253" t="str">
        <f>작성용!F1644</f>
        <v>A01</v>
      </c>
      <c r="J1647" s="253">
        <f>작성용!G1644</f>
        <v>0</v>
      </c>
      <c r="K1647" s="253" t="str">
        <f>작성용!H1644</f>
        <v>-</v>
      </c>
      <c r="L1647" s="253" t="str">
        <f>작성용!N1644</f>
        <v xml:space="preserve">분기 </v>
      </c>
      <c r="M1647" s="265" t="str">
        <f>작성용!U1644</f>
        <v>2024.09.30</v>
      </c>
      <c r="N1647" s="265">
        <f>작성용!V1644</f>
        <v>45643</v>
      </c>
      <c r="O1647" s="265" t="str">
        <f>작성용!W1644</f>
        <v>보고서제공X</v>
      </c>
      <c r="P1647" s="265" t="str">
        <f>작성용!X1644</f>
        <v>-</v>
      </c>
      <c r="Q1647" s="253" t="str">
        <f>작성용!AD1644</f>
        <v>원정우</v>
      </c>
      <c r="R1647" s="267">
        <f>작성용!AE1644</f>
        <v>0</v>
      </c>
      <c r="S1647" s="253" t="str">
        <f>작성용!AF1644</f>
        <v>원정우</v>
      </c>
      <c r="T1647" s="268" t="str">
        <f>작성용!AG1644</f>
        <v>-</v>
      </c>
      <c r="U1647" s="268" t="str">
        <f>작성용!AH1644</f>
        <v>-</v>
      </c>
      <c r="V1647" s="252">
        <f>작성용!AA1644</f>
        <v>202411</v>
      </c>
      <c r="W1647" s="253" t="str">
        <f>작성용!AC1644</f>
        <v>[6]기타기관펀드(기초자산)</v>
      </c>
      <c r="X1647" s="253">
        <f>작성용!O1644</f>
        <v>0</v>
      </c>
      <c r="Y1647" s="253">
        <f>작성용!P1644</f>
        <v>0</v>
      </c>
      <c r="Z1647" s="253">
        <f>작성용!Q1644</f>
        <v>0</v>
      </c>
      <c r="AA1647" s="252" t="str">
        <f>작성용!AJ1644</f>
        <v>-</v>
      </c>
      <c r="AB1647" s="252">
        <f>작성용!AB1644</f>
        <v>0</v>
      </c>
    </row>
    <row r="1648" spans="1:28" s="12" customFormat="1" ht="16.5" customHeight="1" x14ac:dyDescent="0.3">
      <c r="A1648" s="54">
        <f>작성용!AL1645</f>
        <v>1644</v>
      </c>
      <c r="B1648" s="264" t="str">
        <f>작성용!AI1645</f>
        <v>-</v>
      </c>
      <c r="C1648" s="252" t="str">
        <f>작성용!AK1645</f>
        <v>기초자산</v>
      </c>
      <c r="D1648" s="265" t="str">
        <f>작성용!T1645</f>
        <v>사립학교교직원연금공단펀드(기초자산)</v>
      </c>
      <c r="E1648" s="253" t="str">
        <f>작성용!B1645</f>
        <v>아주좋은벤처펀드2.0</v>
      </c>
      <c r="F1648" s="253" t="str">
        <f>작성용!C1645</f>
        <v>재평가</v>
      </c>
      <c r="G1648" s="253" t="str">
        <f>작성용!D1645</f>
        <v>어댑트</v>
      </c>
      <c r="H1648" s="266">
        <f>작성용!E1645</f>
        <v>1101116362323</v>
      </c>
      <c r="I1648" s="253" t="str">
        <f>작성용!F1645</f>
        <v>A07</v>
      </c>
      <c r="J1648" s="253">
        <f>작성용!G1645</f>
        <v>77</v>
      </c>
      <c r="K1648" s="253" t="str">
        <f>작성용!H1645</f>
        <v>-</v>
      </c>
      <c r="L1648" s="253" t="str">
        <f>작성용!N1645</f>
        <v xml:space="preserve">분기 </v>
      </c>
      <c r="M1648" s="265" t="str">
        <f>작성용!U1645</f>
        <v>2024.09.30</v>
      </c>
      <c r="N1648" s="265">
        <f>작성용!V1645</f>
        <v>45643</v>
      </c>
      <c r="O1648" s="265" t="str">
        <f>작성용!W1645</f>
        <v>보고서제공X</v>
      </c>
      <c r="P1648" s="265" t="str">
        <f>작성용!X1645</f>
        <v>-</v>
      </c>
      <c r="Q1648" s="253" t="str">
        <f>작성용!AD1645</f>
        <v>원정우</v>
      </c>
      <c r="R1648" s="267">
        <f>작성용!AE1645</f>
        <v>0</v>
      </c>
      <c r="S1648" s="253" t="str">
        <f>작성용!AF1645</f>
        <v>원정우</v>
      </c>
      <c r="T1648" s="268" t="str">
        <f>작성용!AG1645</f>
        <v>-</v>
      </c>
      <c r="U1648" s="268" t="str">
        <f>작성용!AH1645</f>
        <v>-</v>
      </c>
      <c r="V1648" s="252">
        <f>작성용!AA1645</f>
        <v>202411</v>
      </c>
      <c r="W1648" s="253" t="str">
        <f>작성용!AC1645</f>
        <v>[6]기타기관펀드(기초자산)</v>
      </c>
      <c r="X1648" s="253">
        <f>작성용!O1645</f>
        <v>0</v>
      </c>
      <c r="Y1648" s="253">
        <f>작성용!P1645</f>
        <v>0</v>
      </c>
      <c r="Z1648" s="253">
        <f>작성용!Q1645</f>
        <v>0</v>
      </c>
      <c r="AA1648" s="252" t="str">
        <f>작성용!AJ1645</f>
        <v>-</v>
      </c>
      <c r="AB1648" s="252">
        <f>작성용!AB1645</f>
        <v>0</v>
      </c>
    </row>
    <row r="1649" spans="1:28" s="12" customFormat="1" ht="16.5" customHeight="1" x14ac:dyDescent="0.3">
      <c r="A1649" s="54">
        <f>작성용!AL1646</f>
        <v>1645</v>
      </c>
      <c r="B1649" s="264" t="str">
        <f>작성용!AI1646</f>
        <v>-</v>
      </c>
      <c r="C1649" s="252" t="str">
        <f>작성용!AK1646</f>
        <v>기초자산</v>
      </c>
      <c r="D1649" s="265" t="str">
        <f>작성용!T1646</f>
        <v>사립학교교직원연금공단펀드(기초자산)</v>
      </c>
      <c r="E1649" s="253" t="str">
        <f>작성용!B1646</f>
        <v>아주좋은벤처펀드2.0</v>
      </c>
      <c r="F1649" s="253" t="str">
        <f>작성용!C1646</f>
        <v>재평가</v>
      </c>
      <c r="G1649" s="253" t="str">
        <f>작성용!D1646</f>
        <v>어댑트</v>
      </c>
      <c r="H1649" s="266">
        <f>작성용!E1646</f>
        <v>1101116362323</v>
      </c>
      <c r="I1649" s="253" t="str">
        <f>작성용!F1646</f>
        <v>A07</v>
      </c>
      <c r="J1649" s="253">
        <f>작성용!G1646</f>
        <v>771</v>
      </c>
      <c r="K1649" s="253" t="str">
        <f>작성용!H1646</f>
        <v>-</v>
      </c>
      <c r="L1649" s="253" t="str">
        <f>작성용!N1646</f>
        <v xml:space="preserve">분기 </v>
      </c>
      <c r="M1649" s="265" t="str">
        <f>작성용!U1646</f>
        <v>2024.09.30</v>
      </c>
      <c r="N1649" s="265">
        <f>작성용!V1646</f>
        <v>45643</v>
      </c>
      <c r="O1649" s="265" t="str">
        <f>작성용!W1646</f>
        <v>보고서제공X</v>
      </c>
      <c r="P1649" s="265" t="str">
        <f>작성용!X1646</f>
        <v>-</v>
      </c>
      <c r="Q1649" s="253" t="str">
        <f>작성용!AD1646</f>
        <v>원정우</v>
      </c>
      <c r="R1649" s="267">
        <f>작성용!AE1646</f>
        <v>0</v>
      </c>
      <c r="S1649" s="253" t="str">
        <f>작성용!AF1646</f>
        <v>원정우</v>
      </c>
      <c r="T1649" s="268" t="str">
        <f>작성용!AG1646</f>
        <v>-</v>
      </c>
      <c r="U1649" s="268" t="str">
        <f>작성용!AH1646</f>
        <v>-</v>
      </c>
      <c r="V1649" s="252">
        <f>작성용!AA1646</f>
        <v>202411</v>
      </c>
      <c r="W1649" s="253" t="str">
        <f>작성용!AC1646</f>
        <v>[6]기타기관펀드(기초자산)</v>
      </c>
      <c r="X1649" s="253">
        <f>작성용!O1646</f>
        <v>0</v>
      </c>
      <c r="Y1649" s="253">
        <f>작성용!P1646</f>
        <v>0</v>
      </c>
      <c r="Z1649" s="253">
        <f>작성용!Q1646</f>
        <v>0</v>
      </c>
      <c r="AA1649" s="252" t="str">
        <f>작성용!AJ1646</f>
        <v>-</v>
      </c>
      <c r="AB1649" s="252">
        <f>작성용!AB1646</f>
        <v>0</v>
      </c>
    </row>
    <row r="1650" spans="1:28" s="12" customFormat="1" ht="16.5" customHeight="1" x14ac:dyDescent="0.3">
      <c r="A1650" s="54">
        <f>작성용!AL1647</f>
        <v>1646</v>
      </c>
      <c r="B1650" s="264" t="str">
        <f>작성용!AI1647</f>
        <v>-</v>
      </c>
      <c r="C1650" s="252" t="str">
        <f>작성용!AK1647</f>
        <v>기초자산</v>
      </c>
      <c r="D1650" s="265" t="str">
        <f>작성용!T1647</f>
        <v>사립학교교직원연금공단펀드(기초자산)</v>
      </c>
      <c r="E1650" s="253" t="str">
        <f>작성용!B1647</f>
        <v>아주좋은벤처펀드2.0</v>
      </c>
      <c r="F1650" s="253" t="str">
        <f>작성용!C1647</f>
        <v>재평가</v>
      </c>
      <c r="G1650" s="253" t="str">
        <f>작성용!D1647</f>
        <v>Exo Imaging, Inc.</v>
      </c>
      <c r="H1650" s="266" t="str">
        <f>작성용!E1647</f>
        <v>KBP2020120188</v>
      </c>
      <c r="I1650" s="253" t="str">
        <f>작성용!F1647</f>
        <v>D02</v>
      </c>
      <c r="J1650" s="253">
        <f>작성용!G1647</f>
        <v>77</v>
      </c>
      <c r="K1650" s="253" t="str">
        <f>작성용!H1647</f>
        <v>-</v>
      </c>
      <c r="L1650" s="253" t="str">
        <f>작성용!N1647</f>
        <v xml:space="preserve">분기 </v>
      </c>
      <c r="M1650" s="265" t="str">
        <f>작성용!U1647</f>
        <v>2024.09.30</v>
      </c>
      <c r="N1650" s="265">
        <f>작성용!V1647</f>
        <v>45643</v>
      </c>
      <c r="O1650" s="265" t="str">
        <f>작성용!W1647</f>
        <v>보고서제공X</v>
      </c>
      <c r="P1650" s="265" t="str">
        <f>작성용!X1647</f>
        <v>-</v>
      </c>
      <c r="Q1650" s="253" t="str">
        <f>작성용!AD1647</f>
        <v>원정우</v>
      </c>
      <c r="R1650" s="267">
        <f>작성용!AE1647</f>
        <v>0</v>
      </c>
      <c r="S1650" s="253" t="str">
        <f>작성용!AF1647</f>
        <v>신원준</v>
      </c>
      <c r="T1650" s="268" t="str">
        <f>작성용!AG1647</f>
        <v>-</v>
      </c>
      <c r="U1650" s="268" t="str">
        <f>작성용!AH1647</f>
        <v>-</v>
      </c>
      <c r="V1650" s="252">
        <f>작성용!AA1647</f>
        <v>202411</v>
      </c>
      <c r="W1650" s="253" t="str">
        <f>작성용!AC1647</f>
        <v>[6]기타기관펀드(기초자산)</v>
      </c>
      <c r="X1650" s="253">
        <f>작성용!O1647</f>
        <v>0</v>
      </c>
      <c r="Y1650" s="253">
        <f>작성용!P1647</f>
        <v>0</v>
      </c>
      <c r="Z1650" s="253">
        <f>작성용!Q1647</f>
        <v>0</v>
      </c>
      <c r="AA1650" s="252" t="str">
        <f>작성용!AJ1647</f>
        <v>-</v>
      </c>
      <c r="AB1650" s="252">
        <f>작성용!AB1647</f>
        <v>0</v>
      </c>
    </row>
    <row r="1651" spans="1:28" s="12" customFormat="1" ht="16.5" customHeight="1" x14ac:dyDescent="0.3">
      <c r="A1651" s="54">
        <f>작성용!AL1648</f>
        <v>1647</v>
      </c>
      <c r="B1651" s="264" t="str">
        <f>작성용!AI1648</f>
        <v>-</v>
      </c>
      <c r="C1651" s="252" t="str">
        <f>작성용!AK1648</f>
        <v>기초자산</v>
      </c>
      <c r="D1651" s="265" t="str">
        <f>작성용!T1648</f>
        <v>사립학교교직원연금공단펀드(기초자산)</v>
      </c>
      <c r="E1651" s="253" t="str">
        <f>작성용!B1648</f>
        <v>아주좋은벤처펀드2.0</v>
      </c>
      <c r="F1651" s="253" t="str">
        <f>작성용!C1648</f>
        <v>재평가</v>
      </c>
      <c r="G1651" s="253" t="str">
        <f>작성용!D1648</f>
        <v>테라웨이브</v>
      </c>
      <c r="H1651" s="266">
        <f>작성용!E1648</f>
        <v>1101116595742</v>
      </c>
      <c r="I1651" s="253" t="str">
        <f>작성용!F1648</f>
        <v>D02</v>
      </c>
      <c r="J1651" s="253">
        <f>작성용!G1648</f>
        <v>77</v>
      </c>
      <c r="K1651" s="253" t="str">
        <f>작성용!H1648</f>
        <v>-</v>
      </c>
      <c r="L1651" s="253" t="str">
        <f>작성용!N1648</f>
        <v xml:space="preserve">분기 </v>
      </c>
      <c r="M1651" s="265" t="str">
        <f>작성용!U1648</f>
        <v>2024.09.30</v>
      </c>
      <c r="N1651" s="265">
        <f>작성용!V1648</f>
        <v>45643</v>
      </c>
      <c r="O1651" s="265" t="str">
        <f>작성용!W1648</f>
        <v>보고서제공X</v>
      </c>
      <c r="P1651" s="265" t="str">
        <f>작성용!X1648</f>
        <v>-</v>
      </c>
      <c r="Q1651" s="253" t="str">
        <f>작성용!AD1648</f>
        <v>오영석</v>
      </c>
      <c r="R1651" s="267">
        <f>작성용!AE1648</f>
        <v>0</v>
      </c>
      <c r="S1651" s="253" t="str">
        <f>작성용!AF1648</f>
        <v>오영석</v>
      </c>
      <c r="T1651" s="268" t="str">
        <f>작성용!AG1648</f>
        <v>-</v>
      </c>
      <c r="U1651" s="268" t="str">
        <f>작성용!AH1648</f>
        <v>-</v>
      </c>
      <c r="V1651" s="252">
        <f>작성용!AA1648</f>
        <v>202411</v>
      </c>
      <c r="W1651" s="253" t="str">
        <f>작성용!AC1648</f>
        <v>[6]기타기관펀드(기초자산)</v>
      </c>
      <c r="X1651" s="253">
        <f>작성용!O1648</f>
        <v>0</v>
      </c>
      <c r="Y1651" s="253">
        <f>작성용!P1648</f>
        <v>0</v>
      </c>
      <c r="Z1651" s="253">
        <f>작성용!Q1648</f>
        <v>0</v>
      </c>
      <c r="AA1651" s="252" t="str">
        <f>작성용!AJ1648</f>
        <v>-</v>
      </c>
      <c r="AB1651" s="252">
        <f>작성용!AB1648</f>
        <v>0</v>
      </c>
    </row>
    <row r="1652" spans="1:28" s="12" customFormat="1" ht="16.5" customHeight="1" x14ac:dyDescent="0.3">
      <c r="A1652" s="54">
        <f>작성용!AL1649</f>
        <v>1648</v>
      </c>
      <c r="B1652" s="264" t="str">
        <f>작성용!AI1649</f>
        <v>-</v>
      </c>
      <c r="C1652" s="252" t="str">
        <f>작성용!AK1649</f>
        <v>기초자산</v>
      </c>
      <c r="D1652" s="265" t="str">
        <f>작성용!T1649</f>
        <v>사립학교교직원연금공단펀드(기초자산)</v>
      </c>
      <c r="E1652" s="253" t="str">
        <f>작성용!B1649</f>
        <v>아주좋은벤처펀드2.0</v>
      </c>
      <c r="F1652" s="253" t="str">
        <f>작성용!C1649</f>
        <v>재평가</v>
      </c>
      <c r="G1652" s="253" t="str">
        <f>작성용!D1649</f>
        <v>인벤티지랩</v>
      </c>
      <c r="H1652" s="266">
        <f>작성용!E1649</f>
        <v>1311110409481</v>
      </c>
      <c r="I1652" s="253" t="str">
        <f>작성용!F1649</f>
        <v>D02</v>
      </c>
      <c r="J1652" s="253">
        <f>작성용!G1649</f>
        <v>2</v>
      </c>
      <c r="K1652" s="253" t="str">
        <f>작성용!H1649</f>
        <v>-</v>
      </c>
      <c r="L1652" s="253" t="str">
        <f>작성용!N1649</f>
        <v xml:space="preserve">분기 </v>
      </c>
      <c r="M1652" s="265" t="str">
        <f>작성용!U1649</f>
        <v>2024.09.30</v>
      </c>
      <c r="N1652" s="265">
        <f>작성용!V1649</f>
        <v>45643</v>
      </c>
      <c r="O1652" s="265" t="str">
        <f>작성용!W1649</f>
        <v>보고서제공X</v>
      </c>
      <c r="P1652" s="265" t="str">
        <f>작성용!X1649</f>
        <v>-</v>
      </c>
      <c r="Q1652" s="253" t="str">
        <f>작성용!AD1649</f>
        <v>상장</v>
      </c>
      <c r="R1652" s="267">
        <f>작성용!AE1649</f>
        <v>0</v>
      </c>
      <c r="S1652" s="253" t="str">
        <f>작성용!AF1649</f>
        <v>상장</v>
      </c>
      <c r="T1652" s="268" t="str">
        <f>작성용!AG1649</f>
        <v>-</v>
      </c>
      <c r="U1652" s="268" t="str">
        <f>작성용!AH1649</f>
        <v>-</v>
      </c>
      <c r="V1652" s="252">
        <f>작성용!AA1649</f>
        <v>202411</v>
      </c>
      <c r="W1652" s="253" t="str">
        <f>작성용!AC1649</f>
        <v>[6]기타기관펀드(기초자산)</v>
      </c>
      <c r="X1652" s="253">
        <f>작성용!O1649</f>
        <v>0</v>
      </c>
      <c r="Y1652" s="253">
        <f>작성용!P1649</f>
        <v>0</v>
      </c>
      <c r="Z1652" s="253">
        <f>작성용!Q1649</f>
        <v>0</v>
      </c>
      <c r="AA1652" s="252" t="str">
        <f>작성용!AJ1649</f>
        <v>-</v>
      </c>
      <c r="AB1652" s="252">
        <f>작성용!AB1649</f>
        <v>0</v>
      </c>
    </row>
    <row r="1653" spans="1:28" s="12" customFormat="1" ht="16.5" customHeight="1" x14ac:dyDescent="0.3">
      <c r="A1653" s="54">
        <f>작성용!AL1650</f>
        <v>1649</v>
      </c>
      <c r="B1653" s="264" t="str">
        <f>작성용!AI1650</f>
        <v>-</v>
      </c>
      <c r="C1653" s="252" t="str">
        <f>작성용!AK1650</f>
        <v>기초자산</v>
      </c>
      <c r="D1653" s="265" t="str">
        <f>작성용!T1650</f>
        <v>사립학교교직원연금공단펀드(기초자산)</v>
      </c>
      <c r="E1653" s="253" t="str">
        <f>작성용!B1650</f>
        <v>아주좋은벤처펀드2.0</v>
      </c>
      <c r="F1653" s="253" t="str">
        <f>작성용!C1650</f>
        <v>재평가</v>
      </c>
      <c r="G1653" s="253" t="str">
        <f>작성용!D1650</f>
        <v>코비스테크놀로지</v>
      </c>
      <c r="H1653" s="266">
        <f>작성용!E1650</f>
        <v>1101112885949</v>
      </c>
      <c r="I1653" s="253" t="str">
        <f>작성용!F1650</f>
        <v>A07</v>
      </c>
      <c r="J1653" s="253">
        <f>작성용!G1650</f>
        <v>77</v>
      </c>
      <c r="K1653" s="253" t="str">
        <f>작성용!H1650</f>
        <v>-</v>
      </c>
      <c r="L1653" s="253" t="str">
        <f>작성용!N1650</f>
        <v xml:space="preserve">분기 </v>
      </c>
      <c r="M1653" s="265" t="str">
        <f>작성용!U1650</f>
        <v>2024.09.30</v>
      </c>
      <c r="N1653" s="265">
        <f>작성용!V1650</f>
        <v>45643</v>
      </c>
      <c r="O1653" s="265" t="str">
        <f>작성용!W1650</f>
        <v>보고서제공X</v>
      </c>
      <c r="P1653" s="265" t="str">
        <f>작성용!X1650</f>
        <v>-</v>
      </c>
      <c r="Q1653" s="253" t="str">
        <f>작성용!AD1650</f>
        <v>이진주</v>
      </c>
      <c r="R1653" s="267">
        <f>작성용!AE1650</f>
        <v>0</v>
      </c>
      <c r="S1653" s="253" t="str">
        <f>작성용!AF1650</f>
        <v>이진주</v>
      </c>
      <c r="T1653" s="268" t="str">
        <f>작성용!AG1650</f>
        <v>-</v>
      </c>
      <c r="U1653" s="268" t="str">
        <f>작성용!AH1650</f>
        <v>-</v>
      </c>
      <c r="V1653" s="252">
        <f>작성용!AA1650</f>
        <v>202411</v>
      </c>
      <c r="W1653" s="253" t="str">
        <f>작성용!AC1650</f>
        <v>[6]기타기관펀드(기초자산)</v>
      </c>
      <c r="X1653" s="253">
        <f>작성용!O1650</f>
        <v>0</v>
      </c>
      <c r="Y1653" s="253">
        <f>작성용!P1650</f>
        <v>0</v>
      </c>
      <c r="Z1653" s="253">
        <f>작성용!Q1650</f>
        <v>0</v>
      </c>
      <c r="AA1653" s="252" t="str">
        <f>작성용!AJ1650</f>
        <v>-</v>
      </c>
      <c r="AB1653" s="252">
        <f>작성용!AB1650</f>
        <v>0</v>
      </c>
    </row>
    <row r="1654" spans="1:28" s="12" customFormat="1" ht="16.5" customHeight="1" x14ac:dyDescent="0.3">
      <c r="A1654" s="54">
        <f>작성용!AL1651</f>
        <v>1650</v>
      </c>
      <c r="B1654" s="264" t="str">
        <f>작성용!AI1651</f>
        <v>-</v>
      </c>
      <c r="C1654" s="252" t="str">
        <f>작성용!AK1651</f>
        <v>기초자산</v>
      </c>
      <c r="D1654" s="265" t="str">
        <f>작성용!T1651</f>
        <v>사립학교교직원연금공단펀드(기초자산)</v>
      </c>
      <c r="E1654" s="253" t="str">
        <f>작성용!B1651</f>
        <v>아주좋은벤처펀드2.0</v>
      </c>
      <c r="F1654" s="253" t="str">
        <f>작성용!C1651</f>
        <v>재평가</v>
      </c>
      <c r="G1654" s="253" t="str">
        <f>작성용!D1651</f>
        <v>우수티엠엠</v>
      </c>
      <c r="H1654" s="266">
        <f>작성용!E1651</f>
        <v>2301110290731</v>
      </c>
      <c r="I1654" s="253" t="str">
        <f>작성용!F1651</f>
        <v>D02</v>
      </c>
      <c r="J1654" s="253">
        <f>작성용!G1651</f>
        <v>77</v>
      </c>
      <c r="K1654" s="253" t="str">
        <f>작성용!H1651</f>
        <v>-</v>
      </c>
      <c r="L1654" s="253" t="str">
        <f>작성용!N1651</f>
        <v xml:space="preserve">분기 </v>
      </c>
      <c r="M1654" s="265" t="str">
        <f>작성용!U1651</f>
        <v>2024.09.30</v>
      </c>
      <c r="N1654" s="265">
        <f>작성용!V1651</f>
        <v>45643</v>
      </c>
      <c r="O1654" s="265" t="str">
        <f>작성용!W1651</f>
        <v>보고서제공X</v>
      </c>
      <c r="P1654" s="265" t="str">
        <f>작성용!X1651</f>
        <v>-</v>
      </c>
      <c r="Q1654" s="253" t="str">
        <f>작성용!AD1651</f>
        <v>윤광일</v>
      </c>
      <c r="R1654" s="267">
        <f>작성용!AE1651</f>
        <v>0</v>
      </c>
      <c r="S1654" s="253" t="str">
        <f>작성용!AF1651</f>
        <v>윤광일</v>
      </c>
      <c r="T1654" s="268" t="str">
        <f>작성용!AG1651</f>
        <v>-</v>
      </c>
      <c r="U1654" s="268" t="str">
        <f>작성용!AH1651</f>
        <v>-</v>
      </c>
      <c r="V1654" s="252">
        <f>작성용!AA1651</f>
        <v>202411</v>
      </c>
      <c r="W1654" s="253" t="str">
        <f>작성용!AC1651</f>
        <v>[6]기타기관펀드(기초자산)</v>
      </c>
      <c r="X1654" s="253">
        <f>작성용!O1651</f>
        <v>0</v>
      </c>
      <c r="Y1654" s="253">
        <f>작성용!P1651</f>
        <v>0</v>
      </c>
      <c r="Z1654" s="253">
        <f>작성용!Q1651</f>
        <v>0</v>
      </c>
      <c r="AA1654" s="252" t="str">
        <f>작성용!AJ1651</f>
        <v>-</v>
      </c>
      <c r="AB1654" s="252">
        <f>작성용!AB1651</f>
        <v>0</v>
      </c>
    </row>
    <row r="1655" spans="1:28" s="12" customFormat="1" ht="16.5" customHeight="1" x14ac:dyDescent="0.3">
      <c r="A1655" s="54">
        <f>작성용!AL1652</f>
        <v>1651</v>
      </c>
      <c r="B1655" s="264" t="str">
        <f>작성용!AI1652</f>
        <v>-</v>
      </c>
      <c r="C1655" s="252" t="str">
        <f>작성용!AK1652</f>
        <v>기초자산</v>
      </c>
      <c r="D1655" s="265" t="str">
        <f>작성용!T1652</f>
        <v>사립학교교직원연금공단펀드(기초자산)</v>
      </c>
      <c r="E1655" s="253" t="str">
        <f>작성용!B1652</f>
        <v>아주좋은벤처펀드2.0</v>
      </c>
      <c r="F1655" s="253" t="str">
        <f>작성용!C1652</f>
        <v>재평가</v>
      </c>
      <c r="G1655" s="253" t="str">
        <f>작성용!D1652</f>
        <v>프라임마스코리아</v>
      </c>
      <c r="H1655" s="266">
        <f>작성용!E1652</f>
        <v>1101118519360</v>
      </c>
      <c r="I1655" s="253" t="str">
        <f>작성용!F1652</f>
        <v>D06</v>
      </c>
      <c r="J1655" s="253">
        <f>작성용!G1652</f>
        <v>77</v>
      </c>
      <c r="K1655" s="253" t="str">
        <f>작성용!H1652</f>
        <v>-</v>
      </c>
      <c r="L1655" s="253" t="str">
        <f>작성용!N1652</f>
        <v xml:space="preserve">분기 </v>
      </c>
      <c r="M1655" s="265" t="str">
        <f>작성용!U1652</f>
        <v>2024.09.30</v>
      </c>
      <c r="N1655" s="265">
        <f>작성용!V1652</f>
        <v>45643</v>
      </c>
      <c r="O1655" s="265" t="str">
        <f>작성용!W1652</f>
        <v>보고서제공X</v>
      </c>
      <c r="P1655" s="265" t="str">
        <f>작성용!X1652</f>
        <v>-</v>
      </c>
      <c r="Q1655" s="253" t="str">
        <f>작성용!AD1652</f>
        <v>원정우</v>
      </c>
      <c r="R1655" s="267">
        <f>작성용!AE1652</f>
        <v>0</v>
      </c>
      <c r="S1655" s="253" t="str">
        <f>작성용!AF1652</f>
        <v>원정우</v>
      </c>
      <c r="T1655" s="268" t="str">
        <f>작성용!AG1652</f>
        <v>-</v>
      </c>
      <c r="U1655" s="268" t="str">
        <f>작성용!AH1652</f>
        <v>-</v>
      </c>
      <c r="V1655" s="252">
        <f>작성용!AA1652</f>
        <v>202411</v>
      </c>
      <c r="W1655" s="253" t="str">
        <f>작성용!AC1652</f>
        <v>[6]기타기관펀드(기초자산)</v>
      </c>
      <c r="X1655" s="253">
        <f>작성용!O1652</f>
        <v>0</v>
      </c>
      <c r="Y1655" s="253">
        <f>작성용!P1652</f>
        <v>0</v>
      </c>
      <c r="Z1655" s="253">
        <f>작성용!Q1652</f>
        <v>0</v>
      </c>
      <c r="AA1655" s="252" t="str">
        <f>작성용!AJ1652</f>
        <v>-</v>
      </c>
      <c r="AB1655" s="252">
        <f>작성용!AB1652</f>
        <v>0</v>
      </c>
    </row>
    <row r="1656" spans="1:28" s="12" customFormat="1" ht="16.5" customHeight="1" x14ac:dyDescent="0.3">
      <c r="A1656" s="54">
        <f>작성용!AL1653</f>
        <v>1652</v>
      </c>
      <c r="B1656" s="264" t="str">
        <f>작성용!AI1653</f>
        <v>-</v>
      </c>
      <c r="C1656" s="252" t="str">
        <f>작성용!AK1653</f>
        <v>기초자산</v>
      </c>
      <c r="D1656" s="265" t="str">
        <f>작성용!T1653</f>
        <v>사립학교교직원연금공단펀드(기초자산)</v>
      </c>
      <c r="E1656" s="253" t="str">
        <f>작성용!B1653</f>
        <v>맥쿼리코리아오퍼튜니티즈사모투자제5호</v>
      </c>
      <c r="F1656" s="253" t="str">
        <f>작성용!C1653</f>
        <v>재평가</v>
      </c>
      <c r="G1656" s="253" t="str">
        <f>작성용!D1653</f>
        <v>엘지씨엔에스</v>
      </c>
      <c r="H1656" s="266">
        <f>작성용!E1653</f>
        <v>1101110516695</v>
      </c>
      <c r="I1656" s="253" t="str">
        <f>작성용!F1653</f>
        <v>A01</v>
      </c>
      <c r="J1656" s="253">
        <f>작성용!G1653</f>
        <v>0</v>
      </c>
      <c r="K1656" s="253" t="str">
        <f>작성용!H1653</f>
        <v>-</v>
      </c>
      <c r="L1656" s="253" t="str">
        <f>작성용!N1653</f>
        <v>분기</v>
      </c>
      <c r="M1656" s="265" t="str">
        <f>작성용!U1653</f>
        <v>2024.09.30</v>
      </c>
      <c r="N1656" s="265">
        <f>작성용!V1653</f>
        <v>45643</v>
      </c>
      <c r="O1656" s="265" t="str">
        <f>작성용!W1653</f>
        <v>보고서제공X</v>
      </c>
      <c r="P1656" s="265" t="str">
        <f>작성용!X1653</f>
        <v>-</v>
      </c>
      <c r="Q1656" s="253" t="str">
        <f>작성용!AD1653</f>
        <v>조현우</v>
      </c>
      <c r="R1656" s="267">
        <f>작성용!AE1653</f>
        <v>0.4</v>
      </c>
      <c r="S1656" s="253" t="str">
        <f>작성용!AF1653</f>
        <v>조현우</v>
      </c>
      <c r="T1656" s="268" t="str">
        <f>작성용!AG1653</f>
        <v>-</v>
      </c>
      <c r="U1656" s="268" t="str">
        <f>작성용!AH1653</f>
        <v>-</v>
      </c>
      <c r="V1656" s="252">
        <f>작성용!AA1653</f>
        <v>202411</v>
      </c>
      <c r="W1656" s="253" t="str">
        <f>작성용!AC1653</f>
        <v>[6]기타기관펀드(기초자산)</v>
      </c>
      <c r="X1656" s="253">
        <f>작성용!O1653</f>
        <v>0</v>
      </c>
      <c r="Y1656" s="253">
        <f>작성용!P1653</f>
        <v>0</v>
      </c>
      <c r="Z1656" s="253">
        <f>작성용!Q1653</f>
        <v>0</v>
      </c>
      <c r="AA1656" s="252" t="str">
        <f>작성용!AJ1653</f>
        <v>-</v>
      </c>
      <c r="AB1656" s="252">
        <f>작성용!AB1653</f>
        <v>0</v>
      </c>
    </row>
    <row r="1657" spans="1:28" s="12" customFormat="1" ht="16.5" customHeight="1" x14ac:dyDescent="0.3">
      <c r="A1657" s="54">
        <f>작성용!AL1654</f>
        <v>1653</v>
      </c>
      <c r="B1657" s="264" t="str">
        <f>작성용!AI1654</f>
        <v>-</v>
      </c>
      <c r="C1657" s="252" t="str">
        <f>작성용!AK1654</f>
        <v>기초자산</v>
      </c>
      <c r="D1657" s="265" t="str">
        <f>작성용!T1654</f>
        <v>사립학교교직원연금공단펀드(기초자산)</v>
      </c>
      <c r="E1657" s="253" t="str">
        <f>작성용!B1654</f>
        <v>맥쿼리코리아오퍼튜니티즈사모투자제5호</v>
      </c>
      <c r="F1657" s="253" t="str">
        <f>작성용!C1654</f>
        <v>재평가</v>
      </c>
      <c r="G1657" s="253" t="str">
        <f>작성용!D1654</f>
        <v>어프로티움(구,덕양)</v>
      </c>
      <c r="H1657" s="266">
        <f>작성용!E1654</f>
        <v>1812110002530</v>
      </c>
      <c r="I1657" s="253" t="str">
        <f>작성용!F1654</f>
        <v>A01</v>
      </c>
      <c r="J1657" s="253">
        <f>작성용!G1654</f>
        <v>0</v>
      </c>
      <c r="K1657" s="253" t="str">
        <f>작성용!H1654</f>
        <v>-</v>
      </c>
      <c r="L1657" s="253" t="str">
        <f>작성용!N1654</f>
        <v>분기</v>
      </c>
      <c r="M1657" s="265" t="str">
        <f>작성용!U1654</f>
        <v>2024.09.30</v>
      </c>
      <c r="N1657" s="265">
        <f>작성용!V1654</f>
        <v>45643</v>
      </c>
      <c r="O1657" s="265" t="str">
        <f>작성용!W1654</f>
        <v>보고서제공X</v>
      </c>
      <c r="P1657" s="265" t="str">
        <f>작성용!X1654</f>
        <v>-</v>
      </c>
      <c r="Q1657" s="253" t="str">
        <f>작성용!AD1654</f>
        <v>정은채</v>
      </c>
      <c r="R1657" s="267">
        <f>작성용!AE1654</f>
        <v>0.4</v>
      </c>
      <c r="S1657" s="253" t="str">
        <f>작성용!AF1654</f>
        <v>정은채</v>
      </c>
      <c r="T1657" s="268" t="str">
        <f>작성용!AG1654</f>
        <v>-</v>
      </c>
      <c r="U1657" s="268" t="str">
        <f>작성용!AH1654</f>
        <v>-</v>
      </c>
      <c r="V1657" s="252">
        <f>작성용!AA1654</f>
        <v>202411</v>
      </c>
      <c r="W1657" s="253" t="str">
        <f>작성용!AC1654</f>
        <v>[6]기타기관펀드(기초자산)</v>
      </c>
      <c r="X1657" s="253">
        <f>작성용!O1654</f>
        <v>0</v>
      </c>
      <c r="Y1657" s="253">
        <f>작성용!P1654</f>
        <v>0</v>
      </c>
      <c r="Z1657" s="253">
        <f>작성용!Q1654</f>
        <v>0</v>
      </c>
      <c r="AA1657" s="252" t="str">
        <f>작성용!AJ1654</f>
        <v>-</v>
      </c>
      <c r="AB1657" s="252">
        <f>작성용!AB1654</f>
        <v>0</v>
      </c>
    </row>
    <row r="1658" spans="1:28" s="12" customFormat="1" ht="16.5" customHeight="1" x14ac:dyDescent="0.3">
      <c r="A1658" s="54">
        <f>작성용!AL1655</f>
        <v>1654</v>
      </c>
      <c r="B1658" s="264" t="str">
        <f>작성용!AI1655</f>
        <v>-</v>
      </c>
      <c r="C1658" s="252" t="str">
        <f>작성용!AK1655</f>
        <v>기초자산</v>
      </c>
      <c r="D1658" s="265" t="str">
        <f>작성용!T1655</f>
        <v>사립학교교직원연금공단펀드(기초자산)</v>
      </c>
      <c r="E1658" s="253" t="str">
        <f>작성용!B1655</f>
        <v>맥쿼리코리아오퍼튜니티즈사모투자제5호</v>
      </c>
      <c r="F1658" s="253" t="str">
        <f>작성용!C1655</f>
        <v>재평가</v>
      </c>
      <c r="G1658" s="253" t="str">
        <f>작성용!D1655</f>
        <v>에스앤아이코퍼레이션(구,에스앤아이엣스퍼트)</v>
      </c>
      <c r="H1658" s="266">
        <f>작성용!E1655</f>
        <v>1101118041537</v>
      </c>
      <c r="I1658" s="253" t="str">
        <f>작성용!F1655</f>
        <v>A01</v>
      </c>
      <c r="J1658" s="253">
        <f>작성용!G1655</f>
        <v>0</v>
      </c>
      <c r="K1658" s="253" t="str">
        <f>작성용!H1655</f>
        <v>-</v>
      </c>
      <c r="L1658" s="253" t="str">
        <f>작성용!N1655</f>
        <v>분기</v>
      </c>
      <c r="M1658" s="265" t="str">
        <f>작성용!U1655</f>
        <v>2024.09.30</v>
      </c>
      <c r="N1658" s="265">
        <f>작성용!V1655</f>
        <v>45643</v>
      </c>
      <c r="O1658" s="265" t="str">
        <f>작성용!W1655</f>
        <v>보고서제공X</v>
      </c>
      <c r="P1658" s="265" t="str">
        <f>작성용!X1655</f>
        <v>-</v>
      </c>
      <c r="Q1658" s="253" t="str">
        <f>작성용!AD1655</f>
        <v>서동현</v>
      </c>
      <c r="R1658" s="267">
        <f>작성용!AE1655</f>
        <v>0.4</v>
      </c>
      <c r="S1658" s="253" t="str">
        <f>작성용!AF1655</f>
        <v>서동현</v>
      </c>
      <c r="T1658" s="268" t="str">
        <f>작성용!AG1655</f>
        <v>-</v>
      </c>
      <c r="U1658" s="268" t="str">
        <f>작성용!AH1655</f>
        <v>-</v>
      </c>
      <c r="V1658" s="252">
        <f>작성용!AA1655</f>
        <v>202411</v>
      </c>
      <c r="W1658" s="253" t="str">
        <f>작성용!AC1655</f>
        <v>[6]기타기관펀드(기초자산)</v>
      </c>
      <c r="X1658" s="253">
        <f>작성용!O1655</f>
        <v>0</v>
      </c>
      <c r="Y1658" s="253">
        <f>작성용!P1655</f>
        <v>0</v>
      </c>
      <c r="Z1658" s="253">
        <f>작성용!Q1655</f>
        <v>0</v>
      </c>
      <c r="AA1658" s="252" t="str">
        <f>작성용!AJ1655</f>
        <v>-</v>
      </c>
      <c r="AB1658" s="252">
        <f>작성용!AB1655</f>
        <v>0</v>
      </c>
    </row>
    <row r="1659" spans="1:28" s="12" customFormat="1" ht="16.5" customHeight="1" x14ac:dyDescent="0.3">
      <c r="A1659" s="54">
        <f>작성용!AL1656</f>
        <v>1655</v>
      </c>
      <c r="B1659" s="264" t="str">
        <f>작성용!AI1656</f>
        <v>-</v>
      </c>
      <c r="C1659" s="252" t="str">
        <f>작성용!AK1656</f>
        <v>기초자산</v>
      </c>
      <c r="D1659" s="265" t="str">
        <f>작성용!T1656</f>
        <v>사립학교교직원연금공단펀드(기초자산)</v>
      </c>
      <c r="E1659" s="253" t="str">
        <f>작성용!B1656</f>
        <v>맥쿼리코리아오퍼튜니티즈사모투자제5호</v>
      </c>
      <c r="F1659" s="253" t="str">
        <f>작성용!C1656</f>
        <v>재평가</v>
      </c>
      <c r="G1659" s="253" t="str">
        <f>작성용!D1656</f>
        <v>이동의즐거움(구,로카모빌리티)</v>
      </c>
      <c r="H1659" s="266">
        <f>작성용!E1656</f>
        <v>1311110241776</v>
      </c>
      <c r="I1659" s="253" t="str">
        <f>작성용!F1656</f>
        <v>A01</v>
      </c>
      <c r="J1659" s="253">
        <f>작성용!G1656</f>
        <v>0</v>
      </c>
      <c r="K1659" s="253" t="str">
        <f>작성용!H1656</f>
        <v>-</v>
      </c>
      <c r="L1659" s="253" t="str">
        <f>작성용!N1656</f>
        <v>분기</v>
      </c>
      <c r="M1659" s="265" t="str">
        <f>작성용!U1656</f>
        <v>2024.09.30</v>
      </c>
      <c r="N1659" s="265">
        <f>작성용!V1656</f>
        <v>45643</v>
      </c>
      <c r="O1659" s="265" t="str">
        <f>작성용!W1656</f>
        <v>보고서제공X</v>
      </c>
      <c r="P1659" s="265" t="str">
        <f>작성용!X1656</f>
        <v>-</v>
      </c>
      <c r="Q1659" s="253" t="str">
        <f>작성용!AD1656</f>
        <v>정재형</v>
      </c>
      <c r="R1659" s="267">
        <f>작성용!AE1656</f>
        <v>0</v>
      </c>
      <c r="S1659" s="253" t="str">
        <f>작성용!AF1656</f>
        <v>정재형</v>
      </c>
      <c r="T1659" s="268" t="str">
        <f>작성용!AG1656</f>
        <v>-</v>
      </c>
      <c r="U1659" s="268" t="str">
        <f>작성용!AH1656</f>
        <v>-</v>
      </c>
      <c r="V1659" s="252">
        <f>작성용!AA1656</f>
        <v>202411</v>
      </c>
      <c r="W1659" s="253" t="str">
        <f>작성용!AC1656</f>
        <v>[6]기타기관펀드(기초자산)</v>
      </c>
      <c r="X1659" s="253">
        <f>작성용!O1656</f>
        <v>0</v>
      </c>
      <c r="Y1659" s="253">
        <f>작성용!P1656</f>
        <v>0</v>
      </c>
      <c r="Z1659" s="253">
        <f>작성용!Q1656</f>
        <v>0</v>
      </c>
      <c r="AA1659" s="252" t="str">
        <f>작성용!AJ1656</f>
        <v>-</v>
      </c>
      <c r="AB1659" s="252">
        <f>작성용!AB1656</f>
        <v>0</v>
      </c>
    </row>
    <row r="1660" spans="1:28" s="12" customFormat="1" ht="16.5" customHeight="1" x14ac:dyDescent="0.3">
      <c r="A1660" s="54">
        <f>작성용!AL1657</f>
        <v>1656</v>
      </c>
      <c r="B1660" s="264" t="str">
        <f>작성용!AI1657</f>
        <v>-</v>
      </c>
      <c r="C1660" s="252" t="str">
        <f>작성용!AK1657</f>
        <v>기초자산</v>
      </c>
      <c r="D1660" s="265" t="str">
        <f>작성용!T1657</f>
        <v>사립학교교직원연금공단펀드(기초자산)</v>
      </c>
      <c r="E1660" s="253" t="str">
        <f>작성용!B1657</f>
        <v>맥쿼리코리아오퍼튜니티즈사모투자제5호</v>
      </c>
      <c r="F1660" s="253" t="str">
        <f>작성용!C1657</f>
        <v>재평가</v>
      </c>
      <c r="G1660" s="253" t="str">
        <f>작성용!D1657</f>
        <v>이동의즐거움(구,로카모빌리티)</v>
      </c>
      <c r="H1660" s="266">
        <f>작성용!E1657</f>
        <v>1311110241776</v>
      </c>
      <c r="I1660" s="253" t="str">
        <f>작성용!F1657</f>
        <v>A04</v>
      </c>
      <c r="J1660" s="253">
        <f>작성용!G1657</f>
        <v>0</v>
      </c>
      <c r="K1660" s="253" t="str">
        <f>작성용!H1657</f>
        <v>-</v>
      </c>
      <c r="L1660" s="253" t="str">
        <f>작성용!N1657</f>
        <v>분기</v>
      </c>
      <c r="M1660" s="265" t="str">
        <f>작성용!U1657</f>
        <v>2024.09.30</v>
      </c>
      <c r="N1660" s="265">
        <f>작성용!V1657</f>
        <v>45643</v>
      </c>
      <c r="O1660" s="265" t="str">
        <f>작성용!W1657</f>
        <v>보고서제공X</v>
      </c>
      <c r="P1660" s="265" t="str">
        <f>작성용!X1657</f>
        <v>-</v>
      </c>
      <c r="Q1660" s="253" t="str">
        <f>작성용!AD1657</f>
        <v>정재형</v>
      </c>
      <c r="R1660" s="267">
        <f>작성용!AE1657</f>
        <v>0</v>
      </c>
      <c r="S1660" s="253" t="str">
        <f>작성용!AF1657</f>
        <v>정재형</v>
      </c>
      <c r="T1660" s="268" t="str">
        <f>작성용!AG1657</f>
        <v>-</v>
      </c>
      <c r="U1660" s="268" t="str">
        <f>작성용!AH1657</f>
        <v>-</v>
      </c>
      <c r="V1660" s="252">
        <f>작성용!AA1657</f>
        <v>202411</v>
      </c>
      <c r="W1660" s="253" t="str">
        <f>작성용!AC1657</f>
        <v>[6]기타기관펀드(기초자산)</v>
      </c>
      <c r="X1660" s="253">
        <f>작성용!O1657</f>
        <v>0</v>
      </c>
      <c r="Y1660" s="253">
        <f>작성용!P1657</f>
        <v>0</v>
      </c>
      <c r="Z1660" s="253">
        <f>작성용!Q1657</f>
        <v>0</v>
      </c>
      <c r="AA1660" s="252" t="str">
        <f>작성용!AJ1657</f>
        <v>-</v>
      </c>
      <c r="AB1660" s="252">
        <f>작성용!AB1657</f>
        <v>0</v>
      </c>
    </row>
    <row r="1661" spans="1:28" s="12" customFormat="1" ht="16.5" customHeight="1" x14ac:dyDescent="0.3">
      <c r="A1661" s="54">
        <f>작성용!AL1658</f>
        <v>1657</v>
      </c>
      <c r="B1661" s="264" t="str">
        <f>작성용!AI1658</f>
        <v>상장폐지시까지 주권매매거래정지 대상으로 평가진행</v>
      </c>
      <c r="C1661" s="252" t="str">
        <f>작성용!AK1658</f>
        <v>기초자산</v>
      </c>
      <c r="D1661" s="265" t="str">
        <f>작성용!T1658</f>
        <v>사립학교교직원연금공단펀드(기초자산)</v>
      </c>
      <c r="E1661" s="253" t="str">
        <f>작성용!B1658</f>
        <v>엠비케이파트너스오호의이사모투자</v>
      </c>
      <c r="F1661" s="253" t="str">
        <f>작성용!C1658</f>
        <v>재평가</v>
      </c>
      <c r="G1661" s="253" t="str">
        <f>작성용!D1658</f>
        <v>커넥트웨이브(구,코리아센터)</v>
      </c>
      <c r="H1661" s="266">
        <f>작성용!E1658</f>
        <v>1101111849714</v>
      </c>
      <c r="I1661" s="253" t="str">
        <f>작성용!F1658</f>
        <v>D03</v>
      </c>
      <c r="J1661" s="253">
        <f>작성용!G1658</f>
        <v>0</v>
      </c>
      <c r="K1661" s="253" t="str">
        <f>작성용!H1658</f>
        <v>-</v>
      </c>
      <c r="L1661" s="253" t="str">
        <f>작성용!N1658</f>
        <v>분기</v>
      </c>
      <c r="M1661" s="265" t="str">
        <f>작성용!U1658</f>
        <v>2024.09.30</v>
      </c>
      <c r="N1661" s="265">
        <f>작성용!V1658</f>
        <v>45643</v>
      </c>
      <c r="O1661" s="265" t="str">
        <f>작성용!W1658</f>
        <v>보고서제공X</v>
      </c>
      <c r="P1661" s="265" t="str">
        <f>작성용!X1658</f>
        <v>-</v>
      </c>
      <c r="Q1661" s="253" t="str">
        <f>작성용!AD1658</f>
        <v>신원준</v>
      </c>
      <c r="R1661" s="267">
        <f>작성용!AE1658</f>
        <v>0.4</v>
      </c>
      <c r="S1661" s="253" t="str">
        <f>작성용!AF1658</f>
        <v>신원준</v>
      </c>
      <c r="T1661" s="268" t="str">
        <f>작성용!AG1658</f>
        <v>-</v>
      </c>
      <c r="U1661" s="268" t="str">
        <f>작성용!AH1658</f>
        <v>-</v>
      </c>
      <c r="V1661" s="252">
        <f>작성용!AA1658</f>
        <v>202411</v>
      </c>
      <c r="W1661" s="253" t="str">
        <f>작성용!AC1658</f>
        <v>[6]기타기관펀드(기초자산)</v>
      </c>
      <c r="X1661" s="253">
        <f>작성용!O1658</f>
        <v>0</v>
      </c>
      <c r="Y1661" s="253">
        <f>작성용!P1658</f>
        <v>0</v>
      </c>
      <c r="Z1661" s="253">
        <f>작성용!Q1658</f>
        <v>0</v>
      </c>
      <c r="AA1661" s="252" t="str">
        <f>작성용!AJ1658</f>
        <v>-</v>
      </c>
      <c r="AB1661" s="252">
        <f>작성용!AB1658</f>
        <v>0</v>
      </c>
    </row>
    <row r="1662" spans="1:28" s="12" customFormat="1" ht="16.5" customHeight="1" x14ac:dyDescent="0.3">
      <c r="A1662" s="54">
        <f>작성용!AL1659</f>
        <v>1658</v>
      </c>
      <c r="B1662" s="264" t="str">
        <f>작성용!AI1659</f>
        <v>상장폐지시까지 주권매매거래정지 대상으로 평가진행</v>
      </c>
      <c r="C1662" s="252" t="str">
        <f>작성용!AK1659</f>
        <v>기초자산</v>
      </c>
      <c r="D1662" s="265" t="str">
        <f>작성용!T1659</f>
        <v>사립학교교직원연금공단펀드(기초자산)</v>
      </c>
      <c r="E1662" s="253" t="str">
        <f>작성용!B1659</f>
        <v>엠비케이파트너스오호의이사모투자</v>
      </c>
      <c r="F1662" s="253" t="str">
        <f>작성용!C1659</f>
        <v>재평가</v>
      </c>
      <c r="G1662" s="253" t="str">
        <f>작성용!D1659</f>
        <v>커넥트웨이브(구,코리아센터)</v>
      </c>
      <c r="H1662" s="266">
        <f>작성용!E1659</f>
        <v>1101111849714</v>
      </c>
      <c r="I1662" s="253" t="str">
        <f>작성용!F1659</f>
        <v>D02</v>
      </c>
      <c r="J1662" s="253">
        <f>작성용!G1659</f>
        <v>0</v>
      </c>
      <c r="K1662" s="253" t="str">
        <f>작성용!H1659</f>
        <v>-</v>
      </c>
      <c r="L1662" s="253" t="str">
        <f>작성용!N1659</f>
        <v>분기</v>
      </c>
      <c r="M1662" s="265" t="str">
        <f>작성용!U1659</f>
        <v>2024.09.30</v>
      </c>
      <c r="N1662" s="265">
        <f>작성용!V1659</f>
        <v>45643</v>
      </c>
      <c r="O1662" s="265" t="str">
        <f>작성용!W1659</f>
        <v>보고서제공X</v>
      </c>
      <c r="P1662" s="265" t="str">
        <f>작성용!X1659</f>
        <v>-</v>
      </c>
      <c r="Q1662" s="253" t="str">
        <f>작성용!AD1659</f>
        <v>신원준</v>
      </c>
      <c r="R1662" s="267">
        <f>작성용!AE1659</f>
        <v>0</v>
      </c>
      <c r="S1662" s="253" t="str">
        <f>작성용!AF1659</f>
        <v>신원준</v>
      </c>
      <c r="T1662" s="268" t="str">
        <f>작성용!AG1659</f>
        <v>-</v>
      </c>
      <c r="U1662" s="268" t="str">
        <f>작성용!AH1659</f>
        <v>-</v>
      </c>
      <c r="V1662" s="252">
        <f>작성용!AA1659</f>
        <v>202411</v>
      </c>
      <c r="W1662" s="253" t="str">
        <f>작성용!AC1659</f>
        <v>[6]기타기관펀드(기초자산)</v>
      </c>
      <c r="X1662" s="253">
        <f>작성용!O1659</f>
        <v>0</v>
      </c>
      <c r="Y1662" s="253">
        <f>작성용!P1659</f>
        <v>0</v>
      </c>
      <c r="Z1662" s="253">
        <f>작성용!Q1659</f>
        <v>0</v>
      </c>
      <c r="AA1662" s="252" t="str">
        <f>작성용!AJ1659</f>
        <v>-</v>
      </c>
      <c r="AB1662" s="252">
        <f>작성용!AB1659</f>
        <v>0</v>
      </c>
    </row>
    <row r="1663" spans="1:28" s="12" customFormat="1" ht="16.5" customHeight="1" x14ac:dyDescent="0.3">
      <c r="A1663" s="54">
        <f>작성용!AL1660</f>
        <v>1659</v>
      </c>
      <c r="B1663" s="264" t="str">
        <f>작성용!AI1660</f>
        <v>-</v>
      </c>
      <c r="C1663" s="252" t="str">
        <f>작성용!AK1660</f>
        <v>기초자산</v>
      </c>
      <c r="D1663" s="265" t="str">
        <f>작성용!T1660</f>
        <v>사립학교교직원연금공단펀드(기초자산)</v>
      </c>
      <c r="E1663" s="253" t="str">
        <f>작성용!B1660</f>
        <v>엠비케이파트너스오호의이사모투자</v>
      </c>
      <c r="F1663" s="253" t="str">
        <f>작성용!C1660</f>
        <v>재평가</v>
      </c>
      <c r="G1663" s="253" t="str">
        <f>작성용!D1660</f>
        <v>Tsukui Holdings Corporation</v>
      </c>
      <c r="H1663" s="266" t="str">
        <f>작성용!E1660</f>
        <v>KBP2022120201</v>
      </c>
      <c r="I1663" s="253" t="str">
        <f>작성용!F1660</f>
        <v>A01</v>
      </c>
      <c r="J1663" s="253">
        <f>작성용!G1660</f>
        <v>0</v>
      </c>
      <c r="K1663" s="253" t="str">
        <f>작성용!H1660</f>
        <v>-</v>
      </c>
      <c r="L1663" s="253" t="str">
        <f>작성용!N1660</f>
        <v>분기</v>
      </c>
      <c r="M1663" s="265" t="str">
        <f>작성용!U1660</f>
        <v>2024.09.30</v>
      </c>
      <c r="N1663" s="265">
        <f>작성용!V1660</f>
        <v>45643</v>
      </c>
      <c r="O1663" s="265" t="str">
        <f>작성용!W1660</f>
        <v>보고서제공X</v>
      </c>
      <c r="P1663" s="265" t="str">
        <f>작성용!X1660</f>
        <v>-</v>
      </c>
      <c r="Q1663" s="253" t="str">
        <f>작성용!AD1660</f>
        <v>윤광일</v>
      </c>
      <c r="R1663" s="267">
        <f>작성용!AE1660</f>
        <v>0.4</v>
      </c>
      <c r="S1663" s="253" t="str">
        <f>작성용!AF1660</f>
        <v>윤광일</v>
      </c>
      <c r="T1663" s="268" t="str">
        <f>작성용!AG1660</f>
        <v>-</v>
      </c>
      <c r="U1663" s="268" t="str">
        <f>작성용!AH1660</f>
        <v>-</v>
      </c>
      <c r="V1663" s="252">
        <f>작성용!AA1660</f>
        <v>202411</v>
      </c>
      <c r="W1663" s="253" t="str">
        <f>작성용!AC1660</f>
        <v>[6]기타기관펀드(기초자산)</v>
      </c>
      <c r="X1663" s="253">
        <f>작성용!O1660</f>
        <v>0</v>
      </c>
      <c r="Y1663" s="253">
        <f>작성용!P1660</f>
        <v>0</v>
      </c>
      <c r="Z1663" s="253">
        <f>작성용!Q1660</f>
        <v>0</v>
      </c>
      <c r="AA1663" s="252" t="str">
        <f>작성용!AJ1660</f>
        <v>-</v>
      </c>
      <c r="AB1663" s="252">
        <f>작성용!AB1660</f>
        <v>0</v>
      </c>
    </row>
    <row r="1664" spans="1:28" s="12" customFormat="1" ht="16.5" customHeight="1" x14ac:dyDescent="0.3">
      <c r="A1664" s="54">
        <f>작성용!AL1661</f>
        <v>1660</v>
      </c>
      <c r="B1664" s="264" t="str">
        <f>작성용!AI1661</f>
        <v>-</v>
      </c>
      <c r="C1664" s="252" t="str">
        <f>작성용!AK1661</f>
        <v>기초자산</v>
      </c>
      <c r="D1664" s="265" t="str">
        <f>작성용!T1661</f>
        <v>사립학교교직원연금공단펀드(기초자산)</v>
      </c>
      <c r="E1664" s="253" t="str">
        <f>작성용!B1661</f>
        <v>엠비케이파트너스오호의이사모투자</v>
      </c>
      <c r="F1664" s="253" t="str">
        <f>작성용!C1661</f>
        <v>재평가</v>
      </c>
      <c r="G1664" s="253" t="str">
        <f>작성용!D1661</f>
        <v>넥스플렉스</v>
      </c>
      <c r="H1664" s="266">
        <f>작성용!E1661</f>
        <v>1101116827658</v>
      </c>
      <c r="I1664" s="253" t="str">
        <f>작성용!F1661</f>
        <v>A01</v>
      </c>
      <c r="J1664" s="253">
        <f>작성용!G1661</f>
        <v>0</v>
      </c>
      <c r="K1664" s="253" t="str">
        <f>작성용!H1661</f>
        <v>-</v>
      </c>
      <c r="L1664" s="253" t="str">
        <f>작성용!N1661</f>
        <v>분기</v>
      </c>
      <c r="M1664" s="265" t="str">
        <f>작성용!U1661</f>
        <v>2024.09.30</v>
      </c>
      <c r="N1664" s="265">
        <f>작성용!V1661</f>
        <v>45643</v>
      </c>
      <c r="O1664" s="265" t="str">
        <f>작성용!W1661</f>
        <v>보고서제공X</v>
      </c>
      <c r="P1664" s="265" t="str">
        <f>작성용!X1661</f>
        <v>-</v>
      </c>
      <c r="Q1664" s="253" t="str">
        <f>작성용!AD1661</f>
        <v>채동우</v>
      </c>
      <c r="R1664" s="267">
        <f>작성용!AE1661</f>
        <v>0</v>
      </c>
      <c r="S1664" s="253" t="str">
        <f>작성용!AF1661</f>
        <v>채동우</v>
      </c>
      <c r="T1664" s="268" t="str">
        <f>작성용!AG1661</f>
        <v>-</v>
      </c>
      <c r="U1664" s="268" t="str">
        <f>작성용!AH1661</f>
        <v>-</v>
      </c>
      <c r="V1664" s="252">
        <f>작성용!AA1661</f>
        <v>202411</v>
      </c>
      <c r="W1664" s="253" t="str">
        <f>작성용!AC1661</f>
        <v>[6]기타기관펀드(기초자산)</v>
      </c>
      <c r="X1664" s="253">
        <f>작성용!O1661</f>
        <v>0</v>
      </c>
      <c r="Y1664" s="253">
        <f>작성용!P1661</f>
        <v>0</v>
      </c>
      <c r="Z1664" s="253">
        <f>작성용!Q1661</f>
        <v>0</v>
      </c>
      <c r="AA1664" s="252" t="str">
        <f>작성용!AJ1661</f>
        <v>-</v>
      </c>
      <c r="AB1664" s="252">
        <f>작성용!AB1661</f>
        <v>0</v>
      </c>
    </row>
    <row r="1665" spans="1:28" s="12" customFormat="1" ht="16.5" customHeight="1" x14ac:dyDescent="0.3">
      <c r="A1665" s="54">
        <f>작성용!AL1662</f>
        <v>1661</v>
      </c>
      <c r="B1665" s="264" t="str">
        <f>작성용!AI1662</f>
        <v>-</v>
      </c>
      <c r="C1665" s="252" t="str">
        <f>작성용!AK1662</f>
        <v>기초자산</v>
      </c>
      <c r="D1665" s="265" t="str">
        <f>작성용!T1662</f>
        <v>사립학교교직원연금공단펀드(기초자산)</v>
      </c>
      <c r="E1665" s="253" t="str">
        <f>작성용!B1662</f>
        <v>엠비케이파트너스오호의이사모투자</v>
      </c>
      <c r="F1665" s="253" t="str">
        <f>작성용!C1662</f>
        <v>재평가</v>
      </c>
      <c r="G1665" s="253" t="str">
        <f>작성용!D1662</f>
        <v>동진섬유</v>
      </c>
      <c r="H1665" s="266">
        <f>작성용!E1662</f>
        <v>1801110046937</v>
      </c>
      <c r="I1665" s="253" t="str">
        <f>작성용!F1662</f>
        <v>A01</v>
      </c>
      <c r="J1665" s="253">
        <f>작성용!G1662</f>
        <v>0</v>
      </c>
      <c r="K1665" s="253" t="str">
        <f>작성용!H1662</f>
        <v>-</v>
      </c>
      <c r="L1665" s="253" t="str">
        <f>작성용!N1662</f>
        <v>분기</v>
      </c>
      <c r="M1665" s="265" t="str">
        <f>작성용!U1662</f>
        <v>2024.09.30</v>
      </c>
      <c r="N1665" s="265">
        <f>작성용!V1662</f>
        <v>45643</v>
      </c>
      <c r="O1665" s="265" t="str">
        <f>작성용!W1662</f>
        <v>보고서제공X</v>
      </c>
      <c r="P1665" s="265" t="str">
        <f>작성용!X1662</f>
        <v>-</v>
      </c>
      <c r="Q1665" s="253" t="str">
        <f>작성용!AD1662</f>
        <v>최수민</v>
      </c>
      <c r="R1665" s="267">
        <f>작성용!AE1662</f>
        <v>0.4</v>
      </c>
      <c r="S1665" s="253" t="str">
        <f>작성용!AF1662</f>
        <v>최수민</v>
      </c>
      <c r="T1665" s="268" t="str">
        <f>작성용!AG1662</f>
        <v>-</v>
      </c>
      <c r="U1665" s="268" t="str">
        <f>작성용!AH1662</f>
        <v>-</v>
      </c>
      <c r="V1665" s="252">
        <f>작성용!AA1662</f>
        <v>202411</v>
      </c>
      <c r="W1665" s="253" t="str">
        <f>작성용!AC1662</f>
        <v>[6]기타기관펀드(기초자산)</v>
      </c>
      <c r="X1665" s="253">
        <f>작성용!O1662</f>
        <v>0</v>
      </c>
      <c r="Y1665" s="253">
        <f>작성용!P1662</f>
        <v>0</v>
      </c>
      <c r="Z1665" s="253">
        <f>작성용!Q1662</f>
        <v>0</v>
      </c>
      <c r="AA1665" s="252" t="str">
        <f>작성용!AJ1662</f>
        <v>-</v>
      </c>
      <c r="AB1665" s="252">
        <f>작성용!AB1662</f>
        <v>0</v>
      </c>
    </row>
    <row r="1666" spans="1:28" s="12" customFormat="1" ht="16.5" customHeight="1" x14ac:dyDescent="0.3">
      <c r="A1666" s="54">
        <f>작성용!AL1663</f>
        <v>1662</v>
      </c>
      <c r="B1666" s="264" t="str">
        <f>작성용!AI1663</f>
        <v>-</v>
      </c>
      <c r="C1666" s="252" t="str">
        <f>작성용!AK1663</f>
        <v>기초자산</v>
      </c>
      <c r="D1666" s="265" t="str">
        <f>작성용!T1663</f>
        <v>사립학교교직원연금공단펀드(기초자산)</v>
      </c>
      <c r="E1666" s="253" t="str">
        <f>작성용!B1663</f>
        <v>엠비케이파트너스오호의이사모투자</v>
      </c>
      <c r="F1666" s="253" t="str">
        <f>작성용!C1663</f>
        <v>재평가</v>
      </c>
      <c r="G1666" s="253" t="str">
        <f>작성용!D1663</f>
        <v>경진섬유</v>
      </c>
      <c r="H1666" s="266">
        <f>작성용!E1663</f>
        <v>1801111029099</v>
      </c>
      <c r="I1666" s="253" t="str">
        <f>작성용!F1663</f>
        <v>A01</v>
      </c>
      <c r="J1666" s="253">
        <f>작성용!G1663</f>
        <v>0</v>
      </c>
      <c r="K1666" s="253" t="str">
        <f>작성용!H1663</f>
        <v>-</v>
      </c>
      <c r="L1666" s="253" t="str">
        <f>작성용!N1663</f>
        <v>분기</v>
      </c>
      <c r="M1666" s="265" t="str">
        <f>작성용!U1663</f>
        <v>2024.09.30</v>
      </c>
      <c r="N1666" s="265">
        <f>작성용!V1663</f>
        <v>45643</v>
      </c>
      <c r="O1666" s="265" t="str">
        <f>작성용!W1663</f>
        <v>보고서제공X</v>
      </c>
      <c r="P1666" s="265" t="str">
        <f>작성용!X1663</f>
        <v>-</v>
      </c>
      <c r="Q1666" s="253" t="str">
        <f>작성용!AD1663</f>
        <v>신원준</v>
      </c>
      <c r="R1666" s="267">
        <f>작성용!AE1663</f>
        <v>0.4</v>
      </c>
      <c r="S1666" s="253" t="str">
        <f>작성용!AF1663</f>
        <v>신원준</v>
      </c>
      <c r="T1666" s="268" t="str">
        <f>작성용!AG1663</f>
        <v>-</v>
      </c>
      <c r="U1666" s="268" t="str">
        <f>작성용!AH1663</f>
        <v>-</v>
      </c>
      <c r="V1666" s="252">
        <f>작성용!AA1663</f>
        <v>202411</v>
      </c>
      <c r="W1666" s="253" t="str">
        <f>작성용!AC1663</f>
        <v>[6]기타기관펀드(기초자산)</v>
      </c>
      <c r="X1666" s="253">
        <f>작성용!O1663</f>
        <v>0</v>
      </c>
      <c r="Y1666" s="253">
        <f>작성용!P1663</f>
        <v>0</v>
      </c>
      <c r="Z1666" s="253">
        <f>작성용!Q1663</f>
        <v>0</v>
      </c>
      <c r="AA1666" s="252" t="str">
        <f>작성용!AJ1663</f>
        <v>-</v>
      </c>
      <c r="AB1666" s="252">
        <f>작성용!AB1663</f>
        <v>0</v>
      </c>
    </row>
    <row r="1667" spans="1:28" s="12" customFormat="1" ht="16.5" customHeight="1" x14ac:dyDescent="0.3">
      <c r="A1667" s="54">
        <f>작성용!AL1664</f>
        <v>1663</v>
      </c>
      <c r="B1667" s="264" t="str">
        <f>작성용!AI1664</f>
        <v>-</v>
      </c>
      <c r="C1667" s="252" t="str">
        <f>작성용!AK1664</f>
        <v>기초자산</v>
      </c>
      <c r="D1667" s="265" t="str">
        <f>작성용!T1664</f>
        <v>사립학교교직원연금공단펀드(기초자산)</v>
      </c>
      <c r="E1667" s="253" t="str">
        <f>작성용!B1664</f>
        <v>엠비케이파트너스오호의이사모투자</v>
      </c>
      <c r="F1667" s="253" t="str">
        <f>작성용!C1664</f>
        <v>재평가</v>
      </c>
      <c r="G1667" s="253" t="str">
        <f>작성용!D1664</f>
        <v>Heritage Glamour Holdings Ltd.</v>
      </c>
      <c r="H1667" s="266" t="str">
        <f>작성용!E1664</f>
        <v>KBP2022120202</v>
      </c>
      <c r="I1667" s="253" t="str">
        <f>작성용!F1664</f>
        <v>A01</v>
      </c>
      <c r="J1667" s="253">
        <f>작성용!G1664</f>
        <v>0</v>
      </c>
      <c r="K1667" s="253" t="str">
        <f>작성용!H1664</f>
        <v>-</v>
      </c>
      <c r="L1667" s="253" t="str">
        <f>작성용!N1664</f>
        <v>분기</v>
      </c>
      <c r="M1667" s="265" t="str">
        <f>작성용!U1664</f>
        <v>2024.09.30</v>
      </c>
      <c r="N1667" s="265">
        <f>작성용!V1664</f>
        <v>45643</v>
      </c>
      <c r="O1667" s="265" t="str">
        <f>작성용!W1664</f>
        <v>보고서제공X</v>
      </c>
      <c r="P1667" s="265" t="str">
        <f>작성용!X1664</f>
        <v>-</v>
      </c>
      <c r="Q1667" s="253" t="str">
        <f>작성용!AD1664</f>
        <v>김예림</v>
      </c>
      <c r="R1667" s="267">
        <f>작성용!AE1664</f>
        <v>0.4</v>
      </c>
      <c r="S1667" s="253" t="str">
        <f>작성용!AF1664</f>
        <v>김예림</v>
      </c>
      <c r="T1667" s="268" t="str">
        <f>작성용!AG1664</f>
        <v>-</v>
      </c>
      <c r="U1667" s="268" t="str">
        <f>작성용!AH1664</f>
        <v>-</v>
      </c>
      <c r="V1667" s="252">
        <f>작성용!AA1664</f>
        <v>202411</v>
      </c>
      <c r="W1667" s="253" t="str">
        <f>작성용!AC1664</f>
        <v>[6]기타기관펀드(기초자산)</v>
      </c>
      <c r="X1667" s="253">
        <f>작성용!O1664</f>
        <v>0</v>
      </c>
      <c r="Y1667" s="253">
        <f>작성용!P1664</f>
        <v>0</v>
      </c>
      <c r="Z1667" s="253">
        <f>작성용!Q1664</f>
        <v>0</v>
      </c>
      <c r="AA1667" s="252" t="str">
        <f>작성용!AJ1664</f>
        <v>-</v>
      </c>
      <c r="AB1667" s="252">
        <f>작성용!AB1664</f>
        <v>0</v>
      </c>
    </row>
    <row r="1668" spans="1:28" s="12" customFormat="1" ht="16.5" customHeight="1" x14ac:dyDescent="0.3">
      <c r="A1668" s="54">
        <f>작성용!AL1665</f>
        <v>1664</v>
      </c>
      <c r="B1668" s="264" t="str">
        <f>작성용!AI1665</f>
        <v>-</v>
      </c>
      <c r="C1668" s="252" t="str">
        <f>작성용!AK1665</f>
        <v>기초자산</v>
      </c>
      <c r="D1668" s="265" t="str">
        <f>작성용!T1665</f>
        <v>사립학교교직원연금공단펀드(기초자산)</v>
      </c>
      <c r="E1668" s="253" t="str">
        <f>작성용!B1665</f>
        <v>엠비케이파트너스오호의이사모투자</v>
      </c>
      <c r="F1668" s="253" t="str">
        <f>작성용!C1665</f>
        <v>재평가</v>
      </c>
      <c r="G1668" s="253" t="str">
        <f>작성용!D1665</f>
        <v>Aquaman Holdings Limited</v>
      </c>
      <c r="H1668" s="266" t="str">
        <f>작성용!E1665</f>
        <v>KBP2022120203</v>
      </c>
      <c r="I1668" s="253" t="str">
        <f>작성용!F1665</f>
        <v>A01</v>
      </c>
      <c r="J1668" s="253">
        <f>작성용!G1665</f>
        <v>0</v>
      </c>
      <c r="K1668" s="253" t="str">
        <f>작성용!H1665</f>
        <v>-</v>
      </c>
      <c r="L1668" s="253" t="str">
        <f>작성용!N1665</f>
        <v>분기</v>
      </c>
      <c r="M1668" s="265" t="str">
        <f>작성용!U1665</f>
        <v>2024.09.30</v>
      </c>
      <c r="N1668" s="265">
        <f>작성용!V1665</f>
        <v>45643</v>
      </c>
      <c r="O1668" s="265" t="str">
        <f>작성용!W1665</f>
        <v>보고서제공X</v>
      </c>
      <c r="P1668" s="265" t="str">
        <f>작성용!X1665</f>
        <v>-</v>
      </c>
      <c r="Q1668" s="253" t="str">
        <f>작성용!AD1665</f>
        <v>오영석</v>
      </c>
      <c r="R1668" s="267">
        <f>작성용!AE1665</f>
        <v>0.4</v>
      </c>
      <c r="S1668" s="253" t="str">
        <f>작성용!AF1665</f>
        <v>오영석</v>
      </c>
      <c r="T1668" s="268" t="str">
        <f>작성용!AG1665</f>
        <v>-</v>
      </c>
      <c r="U1668" s="268" t="str">
        <f>작성용!AH1665</f>
        <v>-</v>
      </c>
      <c r="V1668" s="252">
        <f>작성용!AA1665</f>
        <v>202411</v>
      </c>
      <c r="W1668" s="253" t="str">
        <f>작성용!AC1665</f>
        <v>[6]기타기관펀드(기초자산)</v>
      </c>
      <c r="X1668" s="253">
        <f>작성용!O1665</f>
        <v>0</v>
      </c>
      <c r="Y1668" s="253">
        <f>작성용!P1665</f>
        <v>0</v>
      </c>
      <c r="Z1668" s="253">
        <f>작성용!Q1665</f>
        <v>0</v>
      </c>
      <c r="AA1668" s="252" t="str">
        <f>작성용!AJ1665</f>
        <v>-</v>
      </c>
      <c r="AB1668" s="252">
        <f>작성용!AB1665</f>
        <v>0</v>
      </c>
    </row>
    <row r="1669" spans="1:28" s="12" customFormat="1" ht="16.5" customHeight="1" x14ac:dyDescent="0.3">
      <c r="A1669" s="54">
        <f>작성용!AL1666</f>
        <v>1665</v>
      </c>
      <c r="B1669" s="264" t="str">
        <f>작성용!AI1666</f>
        <v>-</v>
      </c>
      <c r="C1669" s="252" t="str">
        <f>작성용!AK1666</f>
        <v>기초자산</v>
      </c>
      <c r="D1669" s="265" t="str">
        <f>작성용!T1666</f>
        <v>사립학교교직원연금공단펀드(기초자산)</v>
      </c>
      <c r="E1669" s="253" t="str">
        <f>작성용!B1666</f>
        <v>엠비케이파트너스오호의이사모투자</v>
      </c>
      <c r="F1669" s="253" t="str">
        <f>작성용!C1666</f>
        <v>재평가</v>
      </c>
      <c r="G1669" s="253" t="str">
        <f>작성용!D1666</f>
        <v>오스템임플란트</v>
      </c>
      <c r="H1669" s="266">
        <f>작성용!E1666</f>
        <v>1101111361669</v>
      </c>
      <c r="I1669" s="253" t="str">
        <f>작성용!F1666</f>
        <v>A01</v>
      </c>
      <c r="J1669" s="253">
        <f>작성용!G1666</f>
        <v>0</v>
      </c>
      <c r="K1669" s="253" t="str">
        <f>작성용!H1666</f>
        <v>-</v>
      </c>
      <c r="L1669" s="253" t="str">
        <f>작성용!N1666</f>
        <v>분기</v>
      </c>
      <c r="M1669" s="265" t="str">
        <f>작성용!U1666</f>
        <v>2024.09.30</v>
      </c>
      <c r="N1669" s="265">
        <f>작성용!V1666</f>
        <v>45643</v>
      </c>
      <c r="O1669" s="265" t="str">
        <f>작성용!W1666</f>
        <v>보고서제공X</v>
      </c>
      <c r="P1669" s="265" t="str">
        <f>작성용!X1666</f>
        <v>-</v>
      </c>
      <c r="Q1669" s="253" t="str">
        <f>작성용!AD1666</f>
        <v>서경덕</v>
      </c>
      <c r="R1669" s="267">
        <f>작성용!AE1666</f>
        <v>0</v>
      </c>
      <c r="S1669" s="253" t="str">
        <f>작성용!AF1666</f>
        <v>서경덕</v>
      </c>
      <c r="T1669" s="268" t="str">
        <f>작성용!AG1666</f>
        <v>-</v>
      </c>
      <c r="U1669" s="268" t="str">
        <f>작성용!AH1666</f>
        <v>-</v>
      </c>
      <c r="V1669" s="252">
        <f>작성용!AA1666</f>
        <v>202411</v>
      </c>
      <c r="W1669" s="253" t="str">
        <f>작성용!AC1666</f>
        <v>[6]기타기관펀드(기초자산)</v>
      </c>
      <c r="X1669" s="253">
        <f>작성용!O1666</f>
        <v>0</v>
      </c>
      <c r="Y1669" s="253">
        <f>작성용!P1666</f>
        <v>0</v>
      </c>
      <c r="Z1669" s="253">
        <f>작성용!Q1666</f>
        <v>0</v>
      </c>
      <c r="AA1669" s="252" t="str">
        <f>작성용!AJ1666</f>
        <v>-</v>
      </c>
      <c r="AB1669" s="252">
        <f>작성용!AB1666</f>
        <v>0</v>
      </c>
    </row>
    <row r="1670" spans="1:28" s="12" customFormat="1" ht="16.5" customHeight="1" x14ac:dyDescent="0.3">
      <c r="A1670" s="54">
        <f>작성용!AL1667</f>
        <v>1666</v>
      </c>
      <c r="B1670" s="264" t="str">
        <f>작성용!AI1667</f>
        <v>-</v>
      </c>
      <c r="C1670" s="252" t="str">
        <f>작성용!AK1667</f>
        <v>기초자산</v>
      </c>
      <c r="D1670" s="265" t="str">
        <f>작성용!T1667</f>
        <v>사립학교교직원연금공단펀드(기초자산)</v>
      </c>
      <c r="E1670" s="253" t="str">
        <f>작성용!B1667</f>
        <v>엠비케이파트너스오호의이사모투자</v>
      </c>
      <c r="F1670" s="253" t="str">
        <f>작성용!C1667</f>
        <v>재평가</v>
      </c>
      <c r="G1670" s="253" t="str">
        <f>작성용!D1667</f>
        <v>Soyokaze Co,.LTD</v>
      </c>
      <c r="H1670" s="266" t="str">
        <f>작성용!E1667</f>
        <v>KBP2024090043</v>
      </c>
      <c r="I1670" s="253" t="str">
        <f>작성용!F1667</f>
        <v>A01</v>
      </c>
      <c r="J1670" s="253">
        <f>작성용!G1667</f>
        <v>0</v>
      </c>
      <c r="K1670" s="253" t="str">
        <f>작성용!H1667</f>
        <v>-</v>
      </c>
      <c r="L1670" s="253" t="str">
        <f>작성용!N1667</f>
        <v>분기</v>
      </c>
      <c r="M1670" s="265" t="str">
        <f>작성용!U1667</f>
        <v>2024.09.30</v>
      </c>
      <c r="N1670" s="265">
        <f>작성용!V1667</f>
        <v>45643</v>
      </c>
      <c r="O1670" s="265" t="str">
        <f>작성용!W1667</f>
        <v>보고서제공X</v>
      </c>
      <c r="P1670" s="265" t="str">
        <f>작성용!X1667</f>
        <v>-</v>
      </c>
      <c r="Q1670" s="253" t="str">
        <f>작성용!AD1667</f>
        <v>윤광일</v>
      </c>
      <c r="R1670" s="267">
        <f>작성용!AE1667</f>
        <v>0.4</v>
      </c>
      <c r="S1670" s="253" t="str">
        <f>작성용!AF1667</f>
        <v>윤광일</v>
      </c>
      <c r="T1670" s="268" t="str">
        <f>작성용!AG1667</f>
        <v>-</v>
      </c>
      <c r="U1670" s="268" t="str">
        <f>작성용!AH1667</f>
        <v>-</v>
      </c>
      <c r="V1670" s="252">
        <f>작성용!AA1667</f>
        <v>202411</v>
      </c>
      <c r="W1670" s="253" t="str">
        <f>작성용!AC1667</f>
        <v>[6]기타기관펀드(기초자산)</v>
      </c>
      <c r="X1670" s="253">
        <f>작성용!O1667</f>
        <v>0</v>
      </c>
      <c r="Y1670" s="253">
        <f>작성용!P1667</f>
        <v>0</v>
      </c>
      <c r="Z1670" s="253">
        <f>작성용!Q1667</f>
        <v>0</v>
      </c>
      <c r="AA1670" s="252" t="str">
        <f>작성용!AJ1667</f>
        <v>-</v>
      </c>
      <c r="AB1670" s="252">
        <f>작성용!AB1667</f>
        <v>0</v>
      </c>
    </row>
    <row r="1671" spans="1:28" s="12" customFormat="1" ht="16.5" customHeight="1" x14ac:dyDescent="0.3">
      <c r="A1671" s="54">
        <f>작성용!AL1668</f>
        <v>1667</v>
      </c>
      <c r="B1671" s="264" t="str">
        <f>작성용!AI1668</f>
        <v>-</v>
      </c>
      <c r="C1671" s="252" t="str">
        <f>작성용!AK1668</f>
        <v>기초자산</v>
      </c>
      <c r="D1671" s="265" t="str">
        <f>작성용!T1668</f>
        <v>사립학교교직원연금공단펀드(기초자산)</v>
      </c>
      <c r="E1671" s="253" t="str">
        <f>작성용!B1668</f>
        <v>엠비케이파트너스오호의이사모투자</v>
      </c>
      <c r="F1671" s="253" t="str">
        <f>작성용!C1668</f>
        <v>재평가</v>
      </c>
      <c r="G1671" s="253" t="str">
        <f>작성용!D1668</f>
        <v>메디트</v>
      </c>
      <c r="H1671" s="266">
        <f>작성용!E1668</f>
        <v>1101111932626</v>
      </c>
      <c r="I1671" s="253" t="str">
        <f>작성용!F1668</f>
        <v>A01</v>
      </c>
      <c r="J1671" s="253">
        <f>작성용!G1668</f>
        <v>0</v>
      </c>
      <c r="K1671" s="253" t="str">
        <f>작성용!H1668</f>
        <v>-</v>
      </c>
      <c r="L1671" s="253" t="str">
        <f>작성용!N1668</f>
        <v>분기</v>
      </c>
      <c r="M1671" s="265" t="str">
        <f>작성용!U1668</f>
        <v>2024.09.30</v>
      </c>
      <c r="N1671" s="265">
        <f>작성용!V1668</f>
        <v>45643</v>
      </c>
      <c r="O1671" s="265" t="str">
        <f>작성용!W1668</f>
        <v>보고서제공X</v>
      </c>
      <c r="P1671" s="265" t="str">
        <f>작성용!X1668</f>
        <v>-</v>
      </c>
      <c r="Q1671" s="253" t="str">
        <f>작성용!AD1668</f>
        <v>심태진</v>
      </c>
      <c r="R1671" s="267">
        <f>작성용!AE1668</f>
        <v>0</v>
      </c>
      <c r="S1671" s="253" t="str">
        <f>작성용!AF1668</f>
        <v>심태진</v>
      </c>
      <c r="T1671" s="268" t="str">
        <f>작성용!AG1668</f>
        <v>-</v>
      </c>
      <c r="U1671" s="268" t="str">
        <f>작성용!AH1668</f>
        <v>-</v>
      </c>
      <c r="V1671" s="252">
        <f>작성용!AA1668</f>
        <v>202411</v>
      </c>
      <c r="W1671" s="253" t="str">
        <f>작성용!AC1668</f>
        <v>[6]기타기관펀드(기초자산)</v>
      </c>
      <c r="X1671" s="253">
        <f>작성용!O1668</f>
        <v>0</v>
      </c>
      <c r="Y1671" s="253">
        <f>작성용!P1668</f>
        <v>0</v>
      </c>
      <c r="Z1671" s="253">
        <f>작성용!Q1668</f>
        <v>0</v>
      </c>
      <c r="AA1671" s="252" t="str">
        <f>작성용!AJ1668</f>
        <v>-</v>
      </c>
      <c r="AB1671" s="252">
        <f>작성용!AB1668</f>
        <v>0</v>
      </c>
    </row>
    <row r="1672" spans="1:28" s="12" customFormat="1" ht="16.5" customHeight="1" x14ac:dyDescent="0.3">
      <c r="A1672" s="54">
        <f>작성용!AL1669</f>
        <v>1668</v>
      </c>
      <c r="B1672" s="264" t="str">
        <f>작성용!AI1669</f>
        <v>상장폐지시까지 주권매매거래정지 대상으로 평가진행</v>
      </c>
      <c r="C1672" s="252" t="str">
        <f>작성용!AK1669</f>
        <v>기초자산</v>
      </c>
      <c r="D1672" s="265" t="str">
        <f>작성용!T1669</f>
        <v>사립학교교직원연금공단펀드(기초자산)</v>
      </c>
      <c r="E1672" s="253" t="str">
        <f>작성용!B1669</f>
        <v>엠비케이파트너스오호의이사모투자</v>
      </c>
      <c r="F1672" s="253" t="str">
        <f>작성용!C1669</f>
        <v>재평가</v>
      </c>
      <c r="G1672" s="253" t="str">
        <f>작성용!D1669</f>
        <v>커넥트웨이브(구,코리아센터)</v>
      </c>
      <c r="H1672" s="266">
        <f>작성용!E1669</f>
        <v>1101112551996</v>
      </c>
      <c r="I1672" s="253" t="str">
        <f>작성용!F1669</f>
        <v>A01</v>
      </c>
      <c r="J1672" s="253">
        <f>작성용!G1669</f>
        <v>0</v>
      </c>
      <c r="K1672" s="253" t="str">
        <f>작성용!H1669</f>
        <v>-</v>
      </c>
      <c r="L1672" s="253" t="str">
        <f>작성용!N1669</f>
        <v>분기</v>
      </c>
      <c r="M1672" s="265" t="str">
        <f>작성용!U1669</f>
        <v>2024.09.30</v>
      </c>
      <c r="N1672" s="265">
        <f>작성용!V1669</f>
        <v>45643</v>
      </c>
      <c r="O1672" s="265" t="str">
        <f>작성용!W1669</f>
        <v>보고서제공X</v>
      </c>
      <c r="P1672" s="265" t="str">
        <f>작성용!X1669</f>
        <v>-</v>
      </c>
      <c r="Q1672" s="253" t="str">
        <f>작성용!AD1669</f>
        <v>신원준</v>
      </c>
      <c r="R1672" s="267">
        <f>작성용!AE1669</f>
        <v>0</v>
      </c>
      <c r="S1672" s="253" t="str">
        <f>작성용!AF1669</f>
        <v>신원준</v>
      </c>
      <c r="T1672" s="268" t="str">
        <f>작성용!AG1669</f>
        <v>-</v>
      </c>
      <c r="U1672" s="268" t="str">
        <f>작성용!AH1669</f>
        <v>-</v>
      </c>
      <c r="V1672" s="252">
        <f>작성용!AA1669</f>
        <v>202411</v>
      </c>
      <c r="W1672" s="253" t="str">
        <f>작성용!AC1669</f>
        <v>[6]기타기관펀드(기초자산)</v>
      </c>
      <c r="X1672" s="253">
        <f>작성용!O1669</f>
        <v>0</v>
      </c>
      <c r="Y1672" s="253">
        <f>작성용!P1669</f>
        <v>0</v>
      </c>
      <c r="Z1672" s="253">
        <f>작성용!Q1669</f>
        <v>0</v>
      </c>
      <c r="AA1672" s="252" t="str">
        <f>작성용!AJ1669</f>
        <v>-</v>
      </c>
      <c r="AB1672" s="252">
        <f>작성용!AB1669</f>
        <v>0</v>
      </c>
    </row>
    <row r="1673" spans="1:28" s="12" customFormat="1" ht="16.5" customHeight="1" x14ac:dyDescent="0.3">
      <c r="A1673" s="54">
        <f>작성용!AL1670</f>
        <v>1669</v>
      </c>
      <c r="B1673" s="264" t="str">
        <f>작성용!AI1670</f>
        <v>-</v>
      </c>
      <c r="C1673" s="252" t="str">
        <f>작성용!AK1670</f>
        <v>기초자산</v>
      </c>
      <c r="D1673" s="265" t="str">
        <f>작성용!T1670</f>
        <v>사립학교교직원연금공단펀드(기초자산)</v>
      </c>
      <c r="E1673" s="253" t="str">
        <f>작성용!B1670</f>
        <v>엠비케이파트너스오호의이사모투자</v>
      </c>
      <c r="F1673" s="253" t="str">
        <f>작성용!C1670</f>
        <v>재평가</v>
      </c>
      <c r="G1673" s="253" t="str">
        <f>작성용!D1670</f>
        <v>조선혜지와이홀딩스</v>
      </c>
      <c r="H1673" s="266">
        <f>작성용!E1670</f>
        <v>1101117126017</v>
      </c>
      <c r="I1673" s="253" t="str">
        <f>작성용!F1670</f>
        <v>A01</v>
      </c>
      <c r="J1673" s="253">
        <f>작성용!G1670</f>
        <v>0</v>
      </c>
      <c r="K1673" s="253" t="str">
        <f>작성용!H1670</f>
        <v>-</v>
      </c>
      <c r="L1673" s="253" t="str">
        <f>작성용!N1670</f>
        <v>분기</v>
      </c>
      <c r="M1673" s="265" t="str">
        <f>작성용!U1670</f>
        <v>2024.09.30</v>
      </c>
      <c r="N1673" s="265">
        <f>작성용!V1670</f>
        <v>45643</v>
      </c>
      <c r="O1673" s="265" t="str">
        <f>작성용!W1670</f>
        <v>보고서제공X</v>
      </c>
      <c r="P1673" s="265" t="str">
        <f>작성용!X1670</f>
        <v>-</v>
      </c>
      <c r="Q1673" s="253" t="str">
        <f>작성용!AD1670</f>
        <v>김에스더</v>
      </c>
      <c r="R1673" s="267">
        <f>작성용!AE1670</f>
        <v>0</v>
      </c>
      <c r="S1673" s="253" t="str">
        <f>작성용!AF1670</f>
        <v>김에스더</v>
      </c>
      <c r="T1673" s="268" t="str">
        <f>작성용!AG1670</f>
        <v>-</v>
      </c>
      <c r="U1673" s="268" t="str">
        <f>작성용!AH1670</f>
        <v>-</v>
      </c>
      <c r="V1673" s="252">
        <f>작성용!AA1670</f>
        <v>202411</v>
      </c>
      <c r="W1673" s="253" t="str">
        <f>작성용!AC1670</f>
        <v>[6]기타기관펀드(기초자산)</v>
      </c>
      <c r="X1673" s="253">
        <f>작성용!O1670</f>
        <v>0</v>
      </c>
      <c r="Y1673" s="253">
        <f>작성용!P1670</f>
        <v>0</v>
      </c>
      <c r="Z1673" s="253">
        <f>작성용!Q1670</f>
        <v>0</v>
      </c>
      <c r="AA1673" s="252" t="str">
        <f>작성용!AJ1670</f>
        <v>-</v>
      </c>
      <c r="AB1673" s="252">
        <f>작성용!AB1670</f>
        <v>0</v>
      </c>
    </row>
    <row r="1674" spans="1:28" s="12" customFormat="1" ht="16.5" customHeight="1" x14ac:dyDescent="0.3">
      <c r="A1674" s="54">
        <f>작성용!AL1671</f>
        <v>1670</v>
      </c>
      <c r="B1674" s="264" t="str">
        <f>작성용!AI1671</f>
        <v>-</v>
      </c>
      <c r="C1674" s="252" t="str">
        <f>작성용!AK1671</f>
        <v>기초자산</v>
      </c>
      <c r="D1674" s="265" t="str">
        <f>작성용!T1671</f>
        <v>사립학교교직원연금공단펀드(기초자산)</v>
      </c>
      <c r="E1674" s="253" t="str">
        <f>작성용!B1671</f>
        <v>엠비케이파트너스오호의이사모투자</v>
      </c>
      <c r="F1674" s="253" t="str">
        <f>작성용!C1671</f>
        <v>재평가</v>
      </c>
      <c r="G1674" s="253" t="str">
        <f>작성용!D1671</f>
        <v>Hiossen, Inc</v>
      </c>
      <c r="H1674" s="266" t="str">
        <f>작성용!E1671</f>
        <v>KBP2024030035</v>
      </c>
      <c r="I1674" s="253" t="str">
        <f>작성용!F1671</f>
        <v>A01</v>
      </c>
      <c r="J1674" s="253">
        <f>작성용!G1671</f>
        <v>0</v>
      </c>
      <c r="K1674" s="253" t="str">
        <f>작성용!H1671</f>
        <v>-</v>
      </c>
      <c r="L1674" s="253" t="str">
        <f>작성용!N1671</f>
        <v>분기</v>
      </c>
      <c r="M1674" s="265" t="str">
        <f>작성용!U1671</f>
        <v>2024.09.30</v>
      </c>
      <c r="N1674" s="265">
        <f>작성용!V1671</f>
        <v>45643</v>
      </c>
      <c r="O1674" s="265" t="str">
        <f>작성용!W1671</f>
        <v>보고서제공X</v>
      </c>
      <c r="P1674" s="265" t="str">
        <f>작성용!X1671</f>
        <v>-</v>
      </c>
      <c r="Q1674" s="253" t="str">
        <f>작성용!AD1671</f>
        <v>신원준</v>
      </c>
      <c r="R1674" s="267">
        <f>작성용!AE1671</f>
        <v>0</v>
      </c>
      <c r="S1674" s="253" t="str">
        <f>작성용!AF1671</f>
        <v>신원준</v>
      </c>
      <c r="T1674" s="268" t="str">
        <f>작성용!AG1671</f>
        <v>-</v>
      </c>
      <c r="U1674" s="268" t="str">
        <f>작성용!AH1671</f>
        <v>-</v>
      </c>
      <c r="V1674" s="252">
        <f>작성용!AA1671</f>
        <v>202411</v>
      </c>
      <c r="W1674" s="253" t="str">
        <f>작성용!AC1671</f>
        <v>[6]기타기관펀드(기초자산)</v>
      </c>
      <c r="X1674" s="253">
        <f>작성용!O1671</f>
        <v>0</v>
      </c>
      <c r="Y1674" s="253">
        <f>작성용!P1671</f>
        <v>0</v>
      </c>
      <c r="Z1674" s="253">
        <f>작성용!Q1671</f>
        <v>0</v>
      </c>
      <c r="AA1674" s="252" t="str">
        <f>작성용!AJ1671</f>
        <v>-</v>
      </c>
      <c r="AB1674" s="252">
        <f>작성용!AB1671</f>
        <v>0</v>
      </c>
    </row>
    <row r="1675" spans="1:28" s="12" customFormat="1" ht="16.5" customHeight="1" x14ac:dyDescent="0.3">
      <c r="A1675" s="54">
        <f>작성용!AL1672</f>
        <v>1671</v>
      </c>
      <c r="B1675" s="264" t="str">
        <f>작성용!AI1672</f>
        <v>-</v>
      </c>
      <c r="C1675" s="252" t="str">
        <f>작성용!AK1672</f>
        <v>기초자산</v>
      </c>
      <c r="D1675" s="265" t="str">
        <f>작성용!T1672</f>
        <v>사립학교교직원연금공단펀드(기초자산)</v>
      </c>
      <c r="E1675" s="253" t="str">
        <f>작성용!B1672</f>
        <v>엠비케이파트너스오호의이사모투자</v>
      </c>
      <c r="F1675" s="253" t="str">
        <f>작성용!C1672</f>
        <v>재평가</v>
      </c>
      <c r="G1675" s="253" t="str">
        <f>작성용!D1672</f>
        <v>오스템글로벌</v>
      </c>
      <c r="H1675" s="266">
        <f>작성용!E1672</f>
        <v>1201110801119</v>
      </c>
      <c r="I1675" s="253" t="str">
        <f>작성용!F1672</f>
        <v>A01</v>
      </c>
      <c r="J1675" s="253">
        <f>작성용!G1672</f>
        <v>0</v>
      </c>
      <c r="K1675" s="253" t="str">
        <f>작성용!H1672</f>
        <v>-</v>
      </c>
      <c r="L1675" s="253" t="str">
        <f>작성용!N1672</f>
        <v>분기</v>
      </c>
      <c r="M1675" s="265" t="str">
        <f>작성용!U1672</f>
        <v>2024.09.30</v>
      </c>
      <c r="N1675" s="265">
        <f>작성용!V1672</f>
        <v>45643</v>
      </c>
      <c r="O1675" s="265" t="str">
        <f>작성용!W1672</f>
        <v>보고서제공X</v>
      </c>
      <c r="P1675" s="265" t="str">
        <f>작성용!X1672</f>
        <v>-</v>
      </c>
      <c r="Q1675" s="253" t="str">
        <f>작성용!AD1672</f>
        <v>이상민</v>
      </c>
      <c r="R1675" s="267">
        <f>작성용!AE1672</f>
        <v>0</v>
      </c>
      <c r="S1675" s="253" t="str">
        <f>작성용!AF1672</f>
        <v>이상민</v>
      </c>
      <c r="T1675" s="268" t="str">
        <f>작성용!AG1672</f>
        <v>-</v>
      </c>
      <c r="U1675" s="268" t="str">
        <f>작성용!AH1672</f>
        <v>-</v>
      </c>
      <c r="V1675" s="252">
        <f>작성용!AA1672</f>
        <v>202411</v>
      </c>
      <c r="W1675" s="253" t="str">
        <f>작성용!AC1672</f>
        <v>[6]기타기관펀드(기초자산)</v>
      </c>
      <c r="X1675" s="253">
        <f>작성용!O1672</f>
        <v>0</v>
      </c>
      <c r="Y1675" s="253">
        <f>작성용!P1672</f>
        <v>0</v>
      </c>
      <c r="Z1675" s="253">
        <f>작성용!Q1672</f>
        <v>0</v>
      </c>
      <c r="AA1675" s="252" t="str">
        <f>작성용!AJ1672</f>
        <v>-</v>
      </c>
      <c r="AB1675" s="252">
        <f>작성용!AB1672</f>
        <v>0</v>
      </c>
    </row>
    <row r="1676" spans="1:28" s="12" customFormat="1" ht="16.5" customHeight="1" x14ac:dyDescent="0.3">
      <c r="A1676" s="54">
        <f>작성용!AL1673</f>
        <v>1672</v>
      </c>
      <c r="B1676" s="264" t="str">
        <f>작성용!AI1673</f>
        <v>-</v>
      </c>
      <c r="C1676" s="252" t="str">
        <f>작성용!AK1673</f>
        <v>기초자산</v>
      </c>
      <c r="D1676" s="265" t="str">
        <f>작성용!T1673</f>
        <v>사립학교교직원연금공단펀드(기초자산)</v>
      </c>
      <c r="E1676" s="253" t="str">
        <f>작성용!B1673</f>
        <v>엠비케이파트너스오호의이사모투자</v>
      </c>
      <c r="F1676" s="253" t="str">
        <f>작성용!C1673</f>
        <v>재평가</v>
      </c>
      <c r="G1676" s="253" t="str">
        <f>작성용!D1673</f>
        <v>코잔</v>
      </c>
      <c r="H1676" s="266">
        <f>작성용!E1673</f>
        <v>1101116335289</v>
      </c>
      <c r="I1676" s="253" t="str">
        <f>작성용!F1673</f>
        <v>A01</v>
      </c>
      <c r="J1676" s="253">
        <f>작성용!G1673</f>
        <v>0</v>
      </c>
      <c r="K1676" s="253" t="str">
        <f>작성용!H1673</f>
        <v>-</v>
      </c>
      <c r="L1676" s="253" t="str">
        <f>작성용!N1673</f>
        <v>분기</v>
      </c>
      <c r="M1676" s="265" t="str">
        <f>작성용!U1673</f>
        <v>2024.09.30</v>
      </c>
      <c r="N1676" s="265">
        <f>작성용!V1673</f>
        <v>45643</v>
      </c>
      <c r="O1676" s="265" t="str">
        <f>작성용!W1673</f>
        <v>보고서제공X</v>
      </c>
      <c r="P1676" s="265" t="str">
        <f>작성용!X1673</f>
        <v>-</v>
      </c>
      <c r="Q1676" s="253" t="str">
        <f>작성용!AD1673</f>
        <v>이진주</v>
      </c>
      <c r="R1676" s="267">
        <f>작성용!AE1673</f>
        <v>0</v>
      </c>
      <c r="S1676" s="253" t="str">
        <f>작성용!AF1673</f>
        <v>이진주</v>
      </c>
      <c r="T1676" s="268" t="str">
        <f>작성용!AG1673</f>
        <v>-</v>
      </c>
      <c r="U1676" s="268" t="str">
        <f>작성용!AH1673</f>
        <v>-</v>
      </c>
      <c r="V1676" s="252">
        <f>작성용!AA1673</f>
        <v>202411</v>
      </c>
      <c r="W1676" s="253" t="str">
        <f>작성용!AC1673</f>
        <v>[6]기타기관펀드(기초자산)</v>
      </c>
      <c r="X1676" s="253">
        <f>작성용!O1673</f>
        <v>0</v>
      </c>
      <c r="Y1676" s="253">
        <f>작성용!P1673</f>
        <v>0</v>
      </c>
      <c r="Z1676" s="253">
        <f>작성용!Q1673</f>
        <v>0</v>
      </c>
      <c r="AA1676" s="252" t="str">
        <f>작성용!AJ1673</f>
        <v>-</v>
      </c>
      <c r="AB1676" s="252">
        <f>작성용!AB1673</f>
        <v>0</v>
      </c>
    </row>
    <row r="1677" spans="1:28" s="12" customFormat="1" ht="16.5" customHeight="1" x14ac:dyDescent="0.3">
      <c r="A1677" s="54">
        <f>작성용!AL1674</f>
        <v>1673</v>
      </c>
      <c r="B1677" s="264" t="str">
        <f>작성용!AI1674</f>
        <v>-</v>
      </c>
      <c r="C1677" s="252" t="str">
        <f>작성용!AK1674</f>
        <v>기초자산</v>
      </c>
      <c r="D1677" s="265" t="str">
        <f>작성용!T1674</f>
        <v>사립학교교직원연금공단펀드(기초자산)</v>
      </c>
      <c r="E1677" s="253" t="str">
        <f>작성용!B1674</f>
        <v>엠비케이파트너스오호의이사모투자</v>
      </c>
      <c r="F1677" s="253" t="str">
        <f>작성용!C1674</f>
        <v>재평가</v>
      </c>
      <c r="G1677" s="253" t="str">
        <f>작성용!D1674</f>
        <v>오스템올소</v>
      </c>
      <c r="H1677" s="266">
        <f>작성용!E1674</f>
        <v>1358110113365</v>
      </c>
      <c r="I1677" s="253" t="str">
        <f>작성용!F1674</f>
        <v>A01</v>
      </c>
      <c r="J1677" s="253">
        <f>작성용!G1674</f>
        <v>0</v>
      </c>
      <c r="K1677" s="253" t="str">
        <f>작성용!H1674</f>
        <v>-</v>
      </c>
      <c r="L1677" s="253" t="str">
        <f>작성용!N1674</f>
        <v>분기</v>
      </c>
      <c r="M1677" s="265" t="str">
        <f>작성용!U1674</f>
        <v>2024.09.30</v>
      </c>
      <c r="N1677" s="265">
        <f>작성용!V1674</f>
        <v>45643</v>
      </c>
      <c r="O1677" s="265" t="str">
        <f>작성용!W1674</f>
        <v>보고서제공X</v>
      </c>
      <c r="P1677" s="265" t="str">
        <f>작성용!X1674</f>
        <v>-</v>
      </c>
      <c r="Q1677" s="253" t="str">
        <f>작성용!AD1674</f>
        <v>김에스더</v>
      </c>
      <c r="R1677" s="267">
        <f>작성용!AE1674</f>
        <v>0</v>
      </c>
      <c r="S1677" s="253" t="str">
        <f>작성용!AF1674</f>
        <v>김에스더</v>
      </c>
      <c r="T1677" s="268" t="str">
        <f>작성용!AG1674</f>
        <v>-</v>
      </c>
      <c r="U1677" s="268" t="str">
        <f>작성용!AH1674</f>
        <v>-</v>
      </c>
      <c r="V1677" s="252">
        <f>작성용!AA1674</f>
        <v>202411</v>
      </c>
      <c r="W1677" s="253" t="str">
        <f>작성용!AC1674</f>
        <v>[6]기타기관펀드(기초자산)</v>
      </c>
      <c r="X1677" s="253">
        <f>작성용!O1674</f>
        <v>0</v>
      </c>
      <c r="Y1677" s="253">
        <f>작성용!P1674</f>
        <v>0</v>
      </c>
      <c r="Z1677" s="253">
        <f>작성용!Q1674</f>
        <v>0</v>
      </c>
      <c r="AA1677" s="252" t="str">
        <f>작성용!AJ1674</f>
        <v>-</v>
      </c>
      <c r="AB1677" s="252">
        <f>작성용!AB1674</f>
        <v>0</v>
      </c>
    </row>
    <row r="1678" spans="1:28" s="12" customFormat="1" ht="16.5" customHeight="1" x14ac:dyDescent="0.3">
      <c r="A1678" s="54">
        <f>작성용!AL1675</f>
        <v>1674</v>
      </c>
      <c r="B1678" s="264" t="str">
        <f>작성용!AI1675</f>
        <v>-</v>
      </c>
      <c r="C1678" s="252" t="str">
        <f>작성용!AK1675</f>
        <v>기초자산</v>
      </c>
      <c r="D1678" s="265" t="str">
        <f>작성용!T1675</f>
        <v>사립학교교직원연금공단펀드(기초자산)</v>
      </c>
      <c r="E1678" s="253" t="str">
        <f>작성용!B1675</f>
        <v>엠비케이파트너스오호의이사모투자</v>
      </c>
      <c r="F1678" s="253" t="str">
        <f>작성용!C1675</f>
        <v>재평가</v>
      </c>
      <c r="G1678" s="253" t="str">
        <f>작성용!D1675</f>
        <v>오스템파마</v>
      </c>
      <c r="H1678" s="266">
        <f>작성용!E1675</f>
        <v>1101115657775</v>
      </c>
      <c r="I1678" s="253" t="str">
        <f>작성용!F1675</f>
        <v>A01</v>
      </c>
      <c r="J1678" s="253">
        <f>작성용!G1675</f>
        <v>0</v>
      </c>
      <c r="K1678" s="253" t="str">
        <f>작성용!H1675</f>
        <v>-</v>
      </c>
      <c r="L1678" s="253" t="str">
        <f>작성용!N1675</f>
        <v>분기</v>
      </c>
      <c r="M1678" s="265" t="str">
        <f>작성용!U1675</f>
        <v>2024.09.30</v>
      </c>
      <c r="N1678" s="265">
        <f>작성용!V1675</f>
        <v>45643</v>
      </c>
      <c r="O1678" s="265" t="str">
        <f>작성용!W1675</f>
        <v>보고서제공X</v>
      </c>
      <c r="P1678" s="265" t="str">
        <f>작성용!X1675</f>
        <v>-</v>
      </c>
      <c r="Q1678" s="253" t="str">
        <f>작성용!AD1675</f>
        <v>윤광일</v>
      </c>
      <c r="R1678" s="267">
        <f>작성용!AE1675</f>
        <v>0</v>
      </c>
      <c r="S1678" s="253" t="str">
        <f>작성용!AF1675</f>
        <v>윤광일</v>
      </c>
      <c r="T1678" s="268" t="str">
        <f>작성용!AG1675</f>
        <v>-</v>
      </c>
      <c r="U1678" s="268" t="str">
        <f>작성용!AH1675</f>
        <v>-</v>
      </c>
      <c r="V1678" s="252">
        <f>작성용!AA1675</f>
        <v>202411</v>
      </c>
      <c r="W1678" s="253" t="str">
        <f>작성용!AC1675</f>
        <v>[6]기타기관펀드(기초자산)</v>
      </c>
      <c r="X1678" s="253">
        <f>작성용!O1675</f>
        <v>0</v>
      </c>
      <c r="Y1678" s="253">
        <f>작성용!P1675</f>
        <v>0</v>
      </c>
      <c r="Z1678" s="253">
        <f>작성용!Q1675</f>
        <v>0</v>
      </c>
      <c r="AA1678" s="252" t="str">
        <f>작성용!AJ1675</f>
        <v>-</v>
      </c>
      <c r="AB1678" s="252">
        <f>작성용!AB1675</f>
        <v>0</v>
      </c>
    </row>
    <row r="1679" spans="1:28" s="12" customFormat="1" ht="16.5" customHeight="1" x14ac:dyDescent="0.3">
      <c r="A1679" s="54">
        <f>작성용!AL1676</f>
        <v>1675</v>
      </c>
      <c r="B1679" s="264" t="str">
        <f>작성용!AI1676</f>
        <v>-</v>
      </c>
      <c r="C1679" s="252" t="str">
        <f>작성용!AK1676</f>
        <v>기초자산</v>
      </c>
      <c r="D1679" s="265" t="str">
        <f>작성용!T1676</f>
        <v>사립학교교직원연금공단펀드(기초자산)</v>
      </c>
      <c r="E1679" s="253" t="str">
        <f>작성용!B1676</f>
        <v>엠비케이파트너스오호의이사모투자</v>
      </c>
      <c r="F1679" s="253" t="str">
        <f>작성용!C1676</f>
        <v>재평가</v>
      </c>
      <c r="G1679" s="253" t="str">
        <f>작성용!D1676</f>
        <v>HITOWA Holdings Co., Ltd.</v>
      </c>
      <c r="H1679" s="266" t="str">
        <f>작성용!E1676</f>
        <v>KBP2024090075</v>
      </c>
      <c r="I1679" s="253" t="str">
        <f>작성용!F1676</f>
        <v>A01</v>
      </c>
      <c r="J1679" s="253">
        <f>작성용!G1676</f>
        <v>0</v>
      </c>
      <c r="K1679" s="253" t="str">
        <f>작성용!H1676</f>
        <v>-</v>
      </c>
      <c r="L1679" s="253" t="str">
        <f>작성용!N1676</f>
        <v>분기</v>
      </c>
      <c r="M1679" s="265" t="str">
        <f>작성용!U1676</f>
        <v>2024.09.30</v>
      </c>
      <c r="N1679" s="265">
        <f>작성용!V1676</f>
        <v>45643</v>
      </c>
      <c r="O1679" s="265" t="str">
        <f>작성용!W1676</f>
        <v>보고서제공X</v>
      </c>
      <c r="P1679" s="265" t="str">
        <f>작성용!X1676</f>
        <v>-</v>
      </c>
      <c r="Q1679" s="253" t="str">
        <f>작성용!AD1676</f>
        <v>윤광일</v>
      </c>
      <c r="R1679" s="267">
        <f>작성용!AE1676</f>
        <v>0</v>
      </c>
      <c r="S1679" s="253" t="str">
        <f>작성용!AF1676</f>
        <v>윤광일</v>
      </c>
      <c r="T1679" s="268" t="str">
        <f>작성용!AG1676</f>
        <v>-</v>
      </c>
      <c r="U1679" s="268" t="str">
        <f>작성용!AH1676</f>
        <v>-</v>
      </c>
      <c r="V1679" s="252">
        <f>작성용!AA1676</f>
        <v>202411</v>
      </c>
      <c r="W1679" s="253" t="str">
        <f>작성용!AC1676</f>
        <v>[6]기타기관펀드(기초자산)</v>
      </c>
      <c r="X1679" s="253">
        <f>작성용!O1676</f>
        <v>0</v>
      </c>
      <c r="Y1679" s="253">
        <f>작성용!P1676</f>
        <v>0</v>
      </c>
      <c r="Z1679" s="253">
        <f>작성용!Q1676</f>
        <v>0</v>
      </c>
      <c r="AA1679" s="252" t="str">
        <f>작성용!AJ1676</f>
        <v>-</v>
      </c>
      <c r="AB1679" s="252">
        <f>작성용!AB1676</f>
        <v>0</v>
      </c>
    </row>
    <row r="1680" spans="1:28" s="12" customFormat="1" ht="16.5" customHeight="1" x14ac:dyDescent="0.3">
      <c r="A1680" s="54">
        <f>작성용!AL1677</f>
        <v>1676</v>
      </c>
      <c r="B1680" s="264" t="str">
        <f>작성용!AI1677</f>
        <v>-</v>
      </c>
      <c r="C1680" s="252" t="str">
        <f>작성용!AK1677</f>
        <v>기초자산</v>
      </c>
      <c r="D1680" s="265" t="str">
        <f>작성용!T1677</f>
        <v>사립학교교직원연금공단펀드(기초자산)</v>
      </c>
      <c r="E1680" s="253" t="str">
        <f>작성용!B1677</f>
        <v>KTBN18호벤처투자조합</v>
      </c>
      <c r="F1680" s="253" t="str">
        <f>작성용!C1677</f>
        <v>재평가</v>
      </c>
      <c r="G1680" s="253" t="str">
        <f>작성용!D1677</f>
        <v>팜캐드</v>
      </c>
      <c r="H1680" s="266">
        <f>작성용!E1677</f>
        <v>1801111204261</v>
      </c>
      <c r="I1680" s="253" t="str">
        <f>작성용!F1677</f>
        <v>A07</v>
      </c>
      <c r="J1680" s="253">
        <f>작성용!G1677</f>
        <v>3</v>
      </c>
      <c r="K1680" s="253" t="str">
        <f>작성용!H1677</f>
        <v>-</v>
      </c>
      <c r="L1680" s="253" t="str">
        <f>작성용!N1677</f>
        <v>분기</v>
      </c>
      <c r="M1680" s="265" t="str">
        <f>작성용!U1677</f>
        <v>2024.09.30</v>
      </c>
      <c r="N1680" s="265">
        <f>작성용!V1677</f>
        <v>45643</v>
      </c>
      <c r="O1680" s="265" t="str">
        <f>작성용!W1677</f>
        <v>보고서제공X</v>
      </c>
      <c r="P1680" s="265" t="str">
        <f>작성용!X1677</f>
        <v>-</v>
      </c>
      <c r="Q1680" s="253" t="str">
        <f>작성용!AD1677</f>
        <v>채동우</v>
      </c>
      <c r="R1680" s="267">
        <f>작성용!AE1677</f>
        <v>0</v>
      </c>
      <c r="S1680" s="253" t="str">
        <f>작성용!AF1677</f>
        <v>채동우</v>
      </c>
      <c r="T1680" s="268" t="str">
        <f>작성용!AG1677</f>
        <v>-</v>
      </c>
      <c r="U1680" s="268" t="str">
        <f>작성용!AH1677</f>
        <v>-</v>
      </c>
      <c r="V1680" s="252">
        <f>작성용!AA1677</f>
        <v>202411</v>
      </c>
      <c r="W1680" s="253" t="str">
        <f>작성용!AC1677</f>
        <v>[6]기타기관펀드(기초자산)</v>
      </c>
      <c r="X1680" s="253">
        <f>작성용!O1677</f>
        <v>0</v>
      </c>
      <c r="Y1680" s="253">
        <f>작성용!P1677</f>
        <v>0</v>
      </c>
      <c r="Z1680" s="253">
        <f>작성용!Q1677</f>
        <v>0</v>
      </c>
      <c r="AA1680" s="252" t="str">
        <f>작성용!AJ1677</f>
        <v>-</v>
      </c>
      <c r="AB1680" s="252">
        <f>작성용!AB1677</f>
        <v>0</v>
      </c>
    </row>
    <row r="1681" spans="1:28" s="12" customFormat="1" ht="16.5" customHeight="1" x14ac:dyDescent="0.3">
      <c r="A1681" s="54">
        <f>작성용!AL1678</f>
        <v>1677</v>
      </c>
      <c r="B1681" s="264" t="str">
        <f>작성용!AI1678</f>
        <v>-</v>
      </c>
      <c r="C1681" s="252" t="str">
        <f>작성용!AK1678</f>
        <v>기초자산</v>
      </c>
      <c r="D1681" s="265" t="str">
        <f>작성용!T1678</f>
        <v>사립학교교직원연금공단펀드(기초자산)</v>
      </c>
      <c r="E1681" s="253" t="str">
        <f>작성용!B1678</f>
        <v>KTBN18호벤처투자조합</v>
      </c>
      <c r="F1681" s="253" t="str">
        <f>작성용!C1678</f>
        <v>재평가</v>
      </c>
      <c r="G1681" s="253" t="str">
        <f>작성용!D1678</f>
        <v>프레이저테라퓨틱스</v>
      </c>
      <c r="H1681" s="266">
        <f>작성용!E1678</f>
        <v>1101117254925</v>
      </c>
      <c r="I1681" s="253" t="str">
        <f>작성용!F1678</f>
        <v>A07</v>
      </c>
      <c r="J1681" s="253">
        <f>작성용!G1678</f>
        <v>1</v>
      </c>
      <c r="K1681" s="253" t="str">
        <f>작성용!H1678</f>
        <v>-</v>
      </c>
      <c r="L1681" s="253" t="str">
        <f>작성용!N1678</f>
        <v>분기</v>
      </c>
      <c r="M1681" s="265" t="str">
        <f>작성용!U1678</f>
        <v>2024.09.30</v>
      </c>
      <c r="N1681" s="265">
        <f>작성용!V1678</f>
        <v>45643</v>
      </c>
      <c r="O1681" s="265" t="str">
        <f>작성용!W1678</f>
        <v>보고서제공X</v>
      </c>
      <c r="P1681" s="265" t="str">
        <f>작성용!X1678</f>
        <v>-</v>
      </c>
      <c r="Q1681" s="253" t="str">
        <f>작성용!AD1678</f>
        <v>유재호</v>
      </c>
      <c r="R1681" s="267">
        <f>작성용!AE1678</f>
        <v>0.4</v>
      </c>
      <c r="S1681" s="253" t="str">
        <f>작성용!AF1678</f>
        <v>유재호</v>
      </c>
      <c r="T1681" s="268" t="str">
        <f>작성용!AG1678</f>
        <v>-</v>
      </c>
      <c r="U1681" s="268" t="str">
        <f>작성용!AH1678</f>
        <v>-</v>
      </c>
      <c r="V1681" s="252">
        <f>작성용!AA1678</f>
        <v>202411</v>
      </c>
      <c r="W1681" s="253" t="str">
        <f>작성용!AC1678</f>
        <v>[6]기타기관펀드(기초자산)</v>
      </c>
      <c r="X1681" s="253">
        <f>작성용!O1678</f>
        <v>0</v>
      </c>
      <c r="Y1681" s="253">
        <f>작성용!P1678</f>
        <v>0</v>
      </c>
      <c r="Z1681" s="253">
        <f>작성용!Q1678</f>
        <v>0</v>
      </c>
      <c r="AA1681" s="252" t="str">
        <f>작성용!AJ1678</f>
        <v>-</v>
      </c>
      <c r="AB1681" s="252">
        <f>작성용!AB1678</f>
        <v>0</v>
      </c>
    </row>
    <row r="1682" spans="1:28" s="12" customFormat="1" ht="16.5" customHeight="1" x14ac:dyDescent="0.3">
      <c r="A1682" s="54">
        <f>작성용!AL1679</f>
        <v>1678</v>
      </c>
      <c r="B1682" s="264" t="str">
        <f>작성용!AI1679</f>
        <v>-</v>
      </c>
      <c r="C1682" s="252" t="str">
        <f>작성용!AK1679</f>
        <v>기초자산</v>
      </c>
      <c r="D1682" s="265" t="str">
        <f>작성용!T1679</f>
        <v>사립학교교직원연금공단펀드(기초자산)</v>
      </c>
      <c r="E1682" s="253" t="str">
        <f>작성용!B1679</f>
        <v>KTBN18호벤처투자조합</v>
      </c>
      <c r="F1682" s="253" t="str">
        <f>작성용!C1679</f>
        <v>재평가</v>
      </c>
      <c r="G1682" s="253" t="str">
        <f>작성용!D1679</f>
        <v>리턴제로</v>
      </c>
      <c r="H1682" s="266">
        <f>작성용!E1679</f>
        <v>1101116702157</v>
      </c>
      <c r="I1682" s="253" t="str">
        <f>작성용!F1679</f>
        <v>A07</v>
      </c>
      <c r="J1682" s="253">
        <f>작성용!G1679</f>
        <v>0</v>
      </c>
      <c r="K1682" s="253" t="str">
        <f>작성용!H1679</f>
        <v>-</v>
      </c>
      <c r="L1682" s="253" t="str">
        <f>작성용!N1679</f>
        <v>분기</v>
      </c>
      <c r="M1682" s="265" t="str">
        <f>작성용!U1679</f>
        <v>2024.09.30</v>
      </c>
      <c r="N1682" s="265">
        <f>작성용!V1679</f>
        <v>45643</v>
      </c>
      <c r="O1682" s="265" t="str">
        <f>작성용!W1679</f>
        <v>보고서제공X</v>
      </c>
      <c r="P1682" s="265" t="str">
        <f>작성용!X1679</f>
        <v>-</v>
      </c>
      <c r="Q1682" s="253" t="str">
        <f>작성용!AD1679</f>
        <v>유재호</v>
      </c>
      <c r="R1682" s="267">
        <f>작성용!AE1679</f>
        <v>0.4</v>
      </c>
      <c r="S1682" s="253" t="str">
        <f>작성용!AF1679</f>
        <v>유재호</v>
      </c>
      <c r="T1682" s="268" t="str">
        <f>작성용!AG1679</f>
        <v>-</v>
      </c>
      <c r="U1682" s="268" t="str">
        <f>작성용!AH1679</f>
        <v>-</v>
      </c>
      <c r="V1682" s="252">
        <f>작성용!AA1679</f>
        <v>202411</v>
      </c>
      <c r="W1682" s="253" t="str">
        <f>작성용!AC1679</f>
        <v>[6]기타기관펀드(기초자산)</v>
      </c>
      <c r="X1682" s="253">
        <f>작성용!O1679</f>
        <v>0</v>
      </c>
      <c r="Y1682" s="253">
        <f>작성용!P1679</f>
        <v>0</v>
      </c>
      <c r="Z1682" s="253">
        <f>작성용!Q1679</f>
        <v>0</v>
      </c>
      <c r="AA1682" s="252" t="str">
        <f>작성용!AJ1679</f>
        <v>-</v>
      </c>
      <c r="AB1682" s="252">
        <f>작성용!AB1679</f>
        <v>0</v>
      </c>
    </row>
    <row r="1683" spans="1:28" s="12" customFormat="1" ht="16.5" customHeight="1" x14ac:dyDescent="0.3">
      <c r="A1683" s="54">
        <f>작성용!AL1680</f>
        <v>1679</v>
      </c>
      <c r="B1683" s="264" t="str">
        <f>작성용!AI1680</f>
        <v>-</v>
      </c>
      <c r="C1683" s="252" t="str">
        <f>작성용!AK1680</f>
        <v>기초자산</v>
      </c>
      <c r="D1683" s="265" t="str">
        <f>작성용!T1680</f>
        <v>사립학교교직원연금공단펀드(기초자산)</v>
      </c>
      <c r="E1683" s="253" t="str">
        <f>작성용!B1680</f>
        <v>KTBN18호벤처투자조합</v>
      </c>
      <c r="F1683" s="253" t="str">
        <f>작성용!C1680</f>
        <v>재평가</v>
      </c>
      <c r="G1683" s="253" t="str">
        <f>작성용!D1680</f>
        <v>생활연구소</v>
      </c>
      <c r="H1683" s="266">
        <f>작성용!E1680</f>
        <v>1101116254041</v>
      </c>
      <c r="I1683" s="253" t="str">
        <f>작성용!F1680</f>
        <v>A07</v>
      </c>
      <c r="J1683" s="253">
        <f>작성용!G1680</f>
        <v>2</v>
      </c>
      <c r="K1683" s="253" t="str">
        <f>작성용!H1680</f>
        <v>-</v>
      </c>
      <c r="L1683" s="253" t="str">
        <f>작성용!N1680</f>
        <v>분기</v>
      </c>
      <c r="M1683" s="265" t="str">
        <f>작성용!U1680</f>
        <v>2024.09.30</v>
      </c>
      <c r="N1683" s="265">
        <f>작성용!V1680</f>
        <v>45643</v>
      </c>
      <c r="O1683" s="265" t="str">
        <f>작성용!W1680</f>
        <v>보고서제공X</v>
      </c>
      <c r="P1683" s="265" t="str">
        <f>작성용!X1680</f>
        <v>-</v>
      </c>
      <c r="Q1683" s="253" t="str">
        <f>작성용!AD1680</f>
        <v>서경덕</v>
      </c>
      <c r="R1683" s="267">
        <f>작성용!AE1680</f>
        <v>0</v>
      </c>
      <c r="S1683" s="253" t="str">
        <f>작성용!AF1680</f>
        <v>서경덕</v>
      </c>
      <c r="T1683" s="268" t="str">
        <f>작성용!AG1680</f>
        <v>-</v>
      </c>
      <c r="U1683" s="268" t="str">
        <f>작성용!AH1680</f>
        <v>-</v>
      </c>
      <c r="V1683" s="252">
        <f>작성용!AA1680</f>
        <v>202411</v>
      </c>
      <c r="W1683" s="253" t="str">
        <f>작성용!AC1680</f>
        <v>[6]기타기관펀드(기초자산)</v>
      </c>
      <c r="X1683" s="253">
        <f>작성용!O1680</f>
        <v>0</v>
      </c>
      <c r="Y1683" s="253">
        <f>작성용!P1680</f>
        <v>0</v>
      </c>
      <c r="Z1683" s="253">
        <f>작성용!Q1680</f>
        <v>0</v>
      </c>
      <c r="AA1683" s="252" t="str">
        <f>작성용!AJ1680</f>
        <v>-</v>
      </c>
      <c r="AB1683" s="252">
        <f>작성용!AB1680</f>
        <v>0</v>
      </c>
    </row>
    <row r="1684" spans="1:28" s="12" customFormat="1" ht="16.5" customHeight="1" x14ac:dyDescent="0.3">
      <c r="A1684" s="54">
        <f>작성용!AL1681</f>
        <v>1680</v>
      </c>
      <c r="B1684" s="264" t="str">
        <f>작성용!AI1681</f>
        <v>-</v>
      </c>
      <c r="C1684" s="252" t="str">
        <f>작성용!AK1681</f>
        <v>기초자산</v>
      </c>
      <c r="D1684" s="265" t="str">
        <f>작성용!T1681</f>
        <v>사립학교교직원연금공단펀드(기초자산)</v>
      </c>
      <c r="E1684" s="253" t="str">
        <f>작성용!B1681</f>
        <v>KTBN18호벤처투자조합</v>
      </c>
      <c r="F1684" s="253" t="str">
        <f>작성용!C1681</f>
        <v>재평가</v>
      </c>
      <c r="G1684" s="253" t="str">
        <f>작성용!D1681</f>
        <v>하이센스바이오</v>
      </c>
      <c r="H1684" s="266">
        <f>작성용!E1681</f>
        <v>1101116131348</v>
      </c>
      <c r="I1684" s="253" t="str">
        <f>작성용!F1681</f>
        <v>A01</v>
      </c>
      <c r="J1684" s="253">
        <f>작성용!G1681</f>
        <v>0</v>
      </c>
      <c r="K1684" s="253" t="str">
        <f>작성용!H1681</f>
        <v>-</v>
      </c>
      <c r="L1684" s="253" t="str">
        <f>작성용!N1681</f>
        <v>분기</v>
      </c>
      <c r="M1684" s="265" t="str">
        <f>작성용!U1681</f>
        <v>2024.09.30</v>
      </c>
      <c r="N1684" s="265">
        <f>작성용!V1681</f>
        <v>45643</v>
      </c>
      <c r="O1684" s="265" t="str">
        <f>작성용!W1681</f>
        <v>보고서제공X</v>
      </c>
      <c r="P1684" s="265" t="str">
        <f>작성용!X1681</f>
        <v>-</v>
      </c>
      <c r="Q1684" s="253" t="str">
        <f>작성용!AD1681</f>
        <v>조현우</v>
      </c>
      <c r="R1684" s="267">
        <f>작성용!AE1681</f>
        <v>0.4</v>
      </c>
      <c r="S1684" s="253" t="str">
        <f>작성용!AF1681</f>
        <v>조현우</v>
      </c>
      <c r="T1684" s="268" t="str">
        <f>작성용!AG1681</f>
        <v>-</v>
      </c>
      <c r="U1684" s="268" t="str">
        <f>작성용!AH1681</f>
        <v>-</v>
      </c>
      <c r="V1684" s="252">
        <f>작성용!AA1681</f>
        <v>202411</v>
      </c>
      <c r="W1684" s="253" t="str">
        <f>작성용!AC1681</f>
        <v>[6]기타기관펀드(기초자산)</v>
      </c>
      <c r="X1684" s="253">
        <f>작성용!O1681</f>
        <v>0</v>
      </c>
      <c r="Y1684" s="253">
        <f>작성용!P1681</f>
        <v>0</v>
      </c>
      <c r="Z1684" s="253">
        <f>작성용!Q1681</f>
        <v>0</v>
      </c>
      <c r="AA1684" s="252" t="str">
        <f>작성용!AJ1681</f>
        <v>-</v>
      </c>
      <c r="AB1684" s="252">
        <f>작성용!AB1681</f>
        <v>0</v>
      </c>
    </row>
    <row r="1685" spans="1:28" s="12" customFormat="1" ht="16.5" customHeight="1" x14ac:dyDescent="0.3">
      <c r="A1685" s="54">
        <f>작성용!AL1682</f>
        <v>1681</v>
      </c>
      <c r="B1685" s="264" t="str">
        <f>작성용!AI1682</f>
        <v>-</v>
      </c>
      <c r="C1685" s="252" t="str">
        <f>작성용!AK1682</f>
        <v>기초자산</v>
      </c>
      <c r="D1685" s="265" t="str">
        <f>작성용!T1682</f>
        <v>사립학교교직원연금공단펀드(기초자산)</v>
      </c>
      <c r="E1685" s="253" t="str">
        <f>작성용!B1682</f>
        <v>KTBN18호벤처투자조합</v>
      </c>
      <c r="F1685" s="253" t="str">
        <f>작성용!C1682</f>
        <v>재평가</v>
      </c>
      <c r="G1685" s="253" t="str">
        <f>작성용!D1682</f>
        <v>와탭랩스</v>
      </c>
      <c r="H1685" s="266">
        <f>작성용!E1682</f>
        <v>1311110414464</v>
      </c>
      <c r="I1685" s="253" t="str">
        <f>작성용!F1682</f>
        <v>A07</v>
      </c>
      <c r="J1685" s="253">
        <f>작성용!G1682</f>
        <v>0</v>
      </c>
      <c r="K1685" s="253" t="str">
        <f>작성용!H1682</f>
        <v>-</v>
      </c>
      <c r="L1685" s="253" t="str">
        <f>작성용!N1682</f>
        <v>분기</v>
      </c>
      <c r="M1685" s="265" t="str">
        <f>작성용!U1682</f>
        <v>2024.09.30</v>
      </c>
      <c r="N1685" s="265">
        <f>작성용!V1682</f>
        <v>45643</v>
      </c>
      <c r="O1685" s="265" t="str">
        <f>작성용!W1682</f>
        <v>보고서제공X</v>
      </c>
      <c r="P1685" s="265" t="str">
        <f>작성용!X1682</f>
        <v>-</v>
      </c>
      <c r="Q1685" s="253" t="str">
        <f>작성용!AD1682</f>
        <v>변혜진</v>
      </c>
      <c r="R1685" s="267">
        <f>작성용!AE1682</f>
        <v>0.4</v>
      </c>
      <c r="S1685" s="253" t="str">
        <f>작성용!AF1682</f>
        <v>변혜진</v>
      </c>
      <c r="T1685" s="268" t="str">
        <f>작성용!AG1682</f>
        <v>-</v>
      </c>
      <c r="U1685" s="268" t="str">
        <f>작성용!AH1682</f>
        <v>-</v>
      </c>
      <c r="V1685" s="252">
        <f>작성용!AA1682</f>
        <v>202411</v>
      </c>
      <c r="W1685" s="253" t="str">
        <f>작성용!AC1682</f>
        <v>[6]기타기관펀드(기초자산)</v>
      </c>
      <c r="X1685" s="253">
        <f>작성용!O1682</f>
        <v>0</v>
      </c>
      <c r="Y1685" s="253">
        <f>작성용!P1682</f>
        <v>0</v>
      </c>
      <c r="Z1685" s="253">
        <f>작성용!Q1682</f>
        <v>0</v>
      </c>
      <c r="AA1685" s="252" t="str">
        <f>작성용!AJ1682</f>
        <v>-</v>
      </c>
      <c r="AB1685" s="252">
        <f>작성용!AB1682</f>
        <v>0</v>
      </c>
    </row>
    <row r="1686" spans="1:28" s="12" customFormat="1" ht="16.5" customHeight="1" x14ac:dyDescent="0.3">
      <c r="A1686" s="54">
        <f>작성용!AL1683</f>
        <v>1682</v>
      </c>
      <c r="B1686" s="264" t="str">
        <f>작성용!AI1683</f>
        <v>-</v>
      </c>
      <c r="C1686" s="252" t="str">
        <f>작성용!AK1683</f>
        <v>기초자산</v>
      </c>
      <c r="D1686" s="265" t="str">
        <f>작성용!T1683</f>
        <v>사립학교교직원연금공단펀드(기초자산)</v>
      </c>
      <c r="E1686" s="253" t="str">
        <f>작성용!B1683</f>
        <v>KTBN18호벤처투자조합</v>
      </c>
      <c r="F1686" s="253" t="str">
        <f>작성용!C1683</f>
        <v>재평가</v>
      </c>
      <c r="G1686" s="253" t="str">
        <f>작성용!D1683</f>
        <v>비바리퍼블리카</v>
      </c>
      <c r="H1686" s="266">
        <f>작성용!E1683</f>
        <v>1101115119080</v>
      </c>
      <c r="I1686" s="253" t="str">
        <f>작성용!F1683</f>
        <v>A07</v>
      </c>
      <c r="J1686" s="253">
        <f>작성용!G1683</f>
        <v>0</v>
      </c>
      <c r="K1686" s="253" t="str">
        <f>작성용!H1683</f>
        <v>-</v>
      </c>
      <c r="L1686" s="253" t="str">
        <f>작성용!N1683</f>
        <v>분기</v>
      </c>
      <c r="M1686" s="265" t="str">
        <f>작성용!U1683</f>
        <v>2024.09.30</v>
      </c>
      <c r="N1686" s="265">
        <f>작성용!V1683</f>
        <v>45643</v>
      </c>
      <c r="O1686" s="265" t="str">
        <f>작성용!W1683</f>
        <v>보고서제공X</v>
      </c>
      <c r="P1686" s="265" t="str">
        <f>작성용!X1683</f>
        <v>-</v>
      </c>
      <c r="Q1686" s="253" t="str">
        <f>작성용!AD1683</f>
        <v>이현승</v>
      </c>
      <c r="R1686" s="267">
        <f>작성용!AE1683</f>
        <v>0.4</v>
      </c>
      <c r="S1686" s="253" t="str">
        <f>작성용!AF1683</f>
        <v>이현승</v>
      </c>
      <c r="T1686" s="268" t="str">
        <f>작성용!AG1683</f>
        <v>-</v>
      </c>
      <c r="U1686" s="268" t="str">
        <f>작성용!AH1683</f>
        <v>-</v>
      </c>
      <c r="V1686" s="252">
        <f>작성용!AA1683</f>
        <v>202411</v>
      </c>
      <c r="W1686" s="253" t="str">
        <f>작성용!AC1683</f>
        <v>[6]기타기관펀드(기초자산)</v>
      </c>
      <c r="X1686" s="253">
        <f>작성용!O1683</f>
        <v>0</v>
      </c>
      <c r="Y1686" s="253">
        <f>작성용!P1683</f>
        <v>0</v>
      </c>
      <c r="Z1686" s="253">
        <f>작성용!Q1683</f>
        <v>0</v>
      </c>
      <c r="AA1686" s="252" t="str">
        <f>작성용!AJ1683</f>
        <v>-</v>
      </c>
      <c r="AB1686" s="252">
        <f>작성용!AB1683</f>
        <v>0</v>
      </c>
    </row>
    <row r="1687" spans="1:28" s="12" customFormat="1" ht="16.5" customHeight="1" x14ac:dyDescent="0.3">
      <c r="A1687" s="54">
        <f>작성용!AL1684</f>
        <v>1683</v>
      </c>
      <c r="B1687" s="264" t="str">
        <f>작성용!AI1684</f>
        <v>-</v>
      </c>
      <c r="C1687" s="252" t="str">
        <f>작성용!AK1684</f>
        <v>기초자산</v>
      </c>
      <c r="D1687" s="265" t="str">
        <f>작성용!T1684</f>
        <v>사립학교교직원연금공단펀드(기초자산)</v>
      </c>
      <c r="E1687" s="253" t="str">
        <f>작성용!B1684</f>
        <v>KTBN18호벤처투자조합</v>
      </c>
      <c r="F1687" s="253" t="str">
        <f>작성용!C1684</f>
        <v>재평가</v>
      </c>
      <c r="G1687" s="253" t="str">
        <f>작성용!D1684</f>
        <v>비바리퍼블리카</v>
      </c>
      <c r="H1687" s="266">
        <f>작성용!E1684</f>
        <v>1101115119080</v>
      </c>
      <c r="I1687" s="253" t="str">
        <f>작성용!F1684</f>
        <v>A07</v>
      </c>
      <c r="J1687" s="253">
        <f>작성용!G1684</f>
        <v>1</v>
      </c>
      <c r="K1687" s="253" t="str">
        <f>작성용!H1684</f>
        <v>-</v>
      </c>
      <c r="L1687" s="253" t="str">
        <f>작성용!N1684</f>
        <v>분기</v>
      </c>
      <c r="M1687" s="265" t="str">
        <f>작성용!U1684</f>
        <v>2024.09.30</v>
      </c>
      <c r="N1687" s="265">
        <f>작성용!V1684</f>
        <v>45643</v>
      </c>
      <c r="O1687" s="265" t="str">
        <f>작성용!W1684</f>
        <v>보고서제공X</v>
      </c>
      <c r="P1687" s="265" t="str">
        <f>작성용!X1684</f>
        <v>-</v>
      </c>
      <c r="Q1687" s="253" t="str">
        <f>작성용!AD1684</f>
        <v>이현승</v>
      </c>
      <c r="R1687" s="267">
        <f>작성용!AE1684</f>
        <v>0</v>
      </c>
      <c r="S1687" s="253" t="str">
        <f>작성용!AF1684</f>
        <v>이현승</v>
      </c>
      <c r="T1687" s="268" t="str">
        <f>작성용!AG1684</f>
        <v>-</v>
      </c>
      <c r="U1687" s="268" t="str">
        <f>작성용!AH1684</f>
        <v>-</v>
      </c>
      <c r="V1687" s="252">
        <f>작성용!AA1684</f>
        <v>202411</v>
      </c>
      <c r="W1687" s="253" t="str">
        <f>작성용!AC1684</f>
        <v>[6]기타기관펀드(기초자산)</v>
      </c>
      <c r="X1687" s="253">
        <f>작성용!O1684</f>
        <v>0</v>
      </c>
      <c r="Y1687" s="253">
        <f>작성용!P1684</f>
        <v>0</v>
      </c>
      <c r="Z1687" s="253">
        <f>작성용!Q1684</f>
        <v>0</v>
      </c>
      <c r="AA1687" s="252" t="str">
        <f>작성용!AJ1684</f>
        <v>-</v>
      </c>
      <c r="AB1687" s="252">
        <f>작성용!AB1684</f>
        <v>0</v>
      </c>
    </row>
    <row r="1688" spans="1:28" s="12" customFormat="1" ht="16.5" customHeight="1" x14ac:dyDescent="0.3">
      <c r="A1688" s="54">
        <f>작성용!AL1685</f>
        <v>1684</v>
      </c>
      <c r="B1688" s="264" t="str">
        <f>작성용!AI1685</f>
        <v>-</v>
      </c>
      <c r="C1688" s="252" t="str">
        <f>작성용!AK1685</f>
        <v>기초자산</v>
      </c>
      <c r="D1688" s="265" t="str">
        <f>작성용!T1685</f>
        <v>사립학교교직원연금공단펀드(기초자산)</v>
      </c>
      <c r="E1688" s="253" t="str">
        <f>작성용!B1685</f>
        <v>KTBN18호벤처투자조합</v>
      </c>
      <c r="F1688" s="253" t="str">
        <f>작성용!C1685</f>
        <v>재평가</v>
      </c>
      <c r="G1688" s="253" t="str">
        <f>작성용!D1685</f>
        <v>맘편한세상</v>
      </c>
      <c r="H1688" s="266">
        <f>작성용!E1685</f>
        <v>1101116250784</v>
      </c>
      <c r="I1688" s="253" t="str">
        <f>작성용!F1685</f>
        <v>A07</v>
      </c>
      <c r="J1688" s="253">
        <f>작성용!G1685</f>
        <v>0</v>
      </c>
      <c r="K1688" s="253" t="str">
        <f>작성용!H1685</f>
        <v>-</v>
      </c>
      <c r="L1688" s="253" t="str">
        <f>작성용!N1685</f>
        <v>분기</v>
      </c>
      <c r="M1688" s="265" t="str">
        <f>작성용!U1685</f>
        <v>2024.09.30</v>
      </c>
      <c r="N1688" s="265">
        <f>작성용!V1685</f>
        <v>45643</v>
      </c>
      <c r="O1688" s="265" t="str">
        <f>작성용!W1685</f>
        <v>보고서제공X</v>
      </c>
      <c r="P1688" s="265" t="str">
        <f>작성용!X1685</f>
        <v>-</v>
      </c>
      <c r="Q1688" s="253" t="str">
        <f>작성용!AD1685</f>
        <v>김예림</v>
      </c>
      <c r="R1688" s="267">
        <f>작성용!AE1685</f>
        <v>0</v>
      </c>
      <c r="S1688" s="253" t="str">
        <f>작성용!AF1685</f>
        <v>김예림</v>
      </c>
      <c r="T1688" s="268" t="str">
        <f>작성용!AG1685</f>
        <v>-</v>
      </c>
      <c r="U1688" s="268" t="str">
        <f>작성용!AH1685</f>
        <v>-</v>
      </c>
      <c r="V1688" s="252">
        <f>작성용!AA1685</f>
        <v>202411</v>
      </c>
      <c r="W1688" s="253" t="str">
        <f>작성용!AC1685</f>
        <v>[6]기타기관펀드(기초자산)</v>
      </c>
      <c r="X1688" s="253">
        <f>작성용!O1685</f>
        <v>0</v>
      </c>
      <c r="Y1688" s="253">
        <f>작성용!P1685</f>
        <v>0</v>
      </c>
      <c r="Z1688" s="253">
        <f>작성용!Q1685</f>
        <v>0</v>
      </c>
      <c r="AA1688" s="252" t="str">
        <f>작성용!AJ1685</f>
        <v>-</v>
      </c>
      <c r="AB1688" s="252">
        <f>작성용!AB1685</f>
        <v>0</v>
      </c>
    </row>
    <row r="1689" spans="1:28" s="12" customFormat="1" ht="16.5" customHeight="1" x14ac:dyDescent="0.3">
      <c r="A1689" s="54">
        <f>작성용!AL1686</f>
        <v>1685</v>
      </c>
      <c r="B1689" s="264" t="str">
        <f>작성용!AI1686</f>
        <v>-</v>
      </c>
      <c r="C1689" s="252" t="str">
        <f>작성용!AK1686</f>
        <v>기초자산</v>
      </c>
      <c r="D1689" s="265" t="str">
        <f>작성용!T1686</f>
        <v>사립학교교직원연금공단펀드(기초자산)</v>
      </c>
      <c r="E1689" s="253" t="str">
        <f>작성용!B1686</f>
        <v>KTBN18호벤처투자조합</v>
      </c>
      <c r="F1689" s="253" t="str">
        <f>작성용!C1686</f>
        <v>재평가</v>
      </c>
      <c r="G1689" s="253" t="str">
        <f>작성용!D1686</f>
        <v>테크랩스(구,넥스트매치)</v>
      </c>
      <c r="H1689" s="266">
        <f>작성용!E1686</f>
        <v>1311110348580</v>
      </c>
      <c r="I1689" s="253" t="str">
        <f>작성용!F1686</f>
        <v>A07</v>
      </c>
      <c r="J1689" s="253">
        <f>작성용!G1686</f>
        <v>0</v>
      </c>
      <c r="K1689" s="253" t="str">
        <f>작성용!H1686</f>
        <v>-</v>
      </c>
      <c r="L1689" s="253" t="str">
        <f>작성용!N1686</f>
        <v>분기</v>
      </c>
      <c r="M1689" s="265" t="str">
        <f>작성용!U1686</f>
        <v>2024.09.30</v>
      </c>
      <c r="N1689" s="265">
        <f>작성용!V1686</f>
        <v>45643</v>
      </c>
      <c r="O1689" s="265" t="str">
        <f>작성용!W1686</f>
        <v>보고서제공X</v>
      </c>
      <c r="P1689" s="265" t="str">
        <f>작성용!X1686</f>
        <v>-</v>
      </c>
      <c r="Q1689" s="253" t="str">
        <f>작성용!AD1686</f>
        <v>강성은</v>
      </c>
      <c r="R1689" s="267">
        <f>작성용!AE1686</f>
        <v>0</v>
      </c>
      <c r="S1689" s="253" t="str">
        <f>작성용!AF1686</f>
        <v>강성은</v>
      </c>
      <c r="T1689" s="268" t="str">
        <f>작성용!AG1686</f>
        <v>-</v>
      </c>
      <c r="U1689" s="268" t="str">
        <f>작성용!AH1686</f>
        <v>-</v>
      </c>
      <c r="V1689" s="252">
        <f>작성용!AA1686</f>
        <v>202411</v>
      </c>
      <c r="W1689" s="253" t="str">
        <f>작성용!AC1686</f>
        <v>[6]기타기관펀드(기초자산)</v>
      </c>
      <c r="X1689" s="253">
        <f>작성용!O1686</f>
        <v>0</v>
      </c>
      <c r="Y1689" s="253">
        <f>작성용!P1686</f>
        <v>0</v>
      </c>
      <c r="Z1689" s="253">
        <f>작성용!Q1686</f>
        <v>0</v>
      </c>
      <c r="AA1689" s="252" t="str">
        <f>작성용!AJ1686</f>
        <v>-</v>
      </c>
      <c r="AB1689" s="252">
        <f>작성용!AB1686</f>
        <v>0</v>
      </c>
    </row>
    <row r="1690" spans="1:28" s="12" customFormat="1" ht="16.5" customHeight="1" x14ac:dyDescent="0.3">
      <c r="A1690" s="54">
        <f>작성용!AL1687</f>
        <v>1686</v>
      </c>
      <c r="B1690" s="264" t="str">
        <f>작성용!AI1687</f>
        <v>-</v>
      </c>
      <c r="C1690" s="252" t="str">
        <f>작성용!AK1687</f>
        <v>기초자산</v>
      </c>
      <c r="D1690" s="265" t="str">
        <f>작성용!T1687</f>
        <v>사립학교교직원연금공단펀드(기초자산)</v>
      </c>
      <c r="E1690" s="253" t="str">
        <f>작성용!B1687</f>
        <v>KTBN18호벤처투자조합</v>
      </c>
      <c r="F1690" s="253" t="str">
        <f>작성용!C1687</f>
        <v>재평가</v>
      </c>
      <c r="G1690" s="253" t="str">
        <f>작성용!D1687</f>
        <v>팀프레시</v>
      </c>
      <c r="H1690" s="266">
        <f>작성용!E1687</f>
        <v>1101116761096</v>
      </c>
      <c r="I1690" s="253" t="str">
        <f>작성용!F1687</f>
        <v>A07</v>
      </c>
      <c r="J1690" s="253">
        <f>작성용!G1687</f>
        <v>0</v>
      </c>
      <c r="K1690" s="253" t="str">
        <f>작성용!H1687</f>
        <v>-</v>
      </c>
      <c r="L1690" s="253" t="str">
        <f>작성용!N1687</f>
        <v>분기</v>
      </c>
      <c r="M1690" s="265" t="str">
        <f>작성용!U1687</f>
        <v>2024.09.30</v>
      </c>
      <c r="N1690" s="265">
        <f>작성용!V1687</f>
        <v>45643</v>
      </c>
      <c r="O1690" s="265" t="str">
        <f>작성용!W1687</f>
        <v>보고서제공X</v>
      </c>
      <c r="P1690" s="265" t="str">
        <f>작성용!X1687</f>
        <v>-</v>
      </c>
      <c r="Q1690" s="253" t="str">
        <f>작성용!AD1687</f>
        <v>최수민</v>
      </c>
      <c r="R1690" s="267">
        <f>작성용!AE1687</f>
        <v>0</v>
      </c>
      <c r="S1690" s="253" t="str">
        <f>작성용!AF1687</f>
        <v>최수민</v>
      </c>
      <c r="T1690" s="268" t="str">
        <f>작성용!AG1687</f>
        <v>-</v>
      </c>
      <c r="U1690" s="268" t="str">
        <f>작성용!AH1687</f>
        <v>-</v>
      </c>
      <c r="V1690" s="252">
        <f>작성용!AA1687</f>
        <v>202411</v>
      </c>
      <c r="W1690" s="253" t="str">
        <f>작성용!AC1687</f>
        <v>[6]기타기관펀드(기초자산)</v>
      </c>
      <c r="X1690" s="253">
        <f>작성용!O1687</f>
        <v>0</v>
      </c>
      <c r="Y1690" s="253">
        <f>작성용!P1687</f>
        <v>0</v>
      </c>
      <c r="Z1690" s="253">
        <f>작성용!Q1687</f>
        <v>0</v>
      </c>
      <c r="AA1690" s="252" t="str">
        <f>작성용!AJ1687</f>
        <v>-</v>
      </c>
      <c r="AB1690" s="252">
        <f>작성용!AB1687</f>
        <v>0</v>
      </c>
    </row>
    <row r="1691" spans="1:28" s="12" customFormat="1" ht="16.5" customHeight="1" x14ac:dyDescent="0.3">
      <c r="A1691" s="54">
        <f>작성용!AL1688</f>
        <v>1687</v>
      </c>
      <c r="B1691" s="264" t="str">
        <f>작성용!AI1688</f>
        <v>-</v>
      </c>
      <c r="C1691" s="252" t="str">
        <f>작성용!AK1688</f>
        <v>기초자산</v>
      </c>
      <c r="D1691" s="265" t="str">
        <f>작성용!T1688</f>
        <v>사립학교교직원연금공단펀드(기초자산)</v>
      </c>
      <c r="E1691" s="253" t="str">
        <f>작성용!B1688</f>
        <v>KTBN18호벤처투자조합</v>
      </c>
      <c r="F1691" s="253" t="str">
        <f>작성용!C1688</f>
        <v>재평가</v>
      </c>
      <c r="G1691" s="253" t="str">
        <f>작성용!D1688</f>
        <v>팀프레시</v>
      </c>
      <c r="H1691" s="266">
        <f>작성용!E1688</f>
        <v>1101116761096</v>
      </c>
      <c r="I1691" s="253" t="str">
        <f>작성용!F1688</f>
        <v>A07</v>
      </c>
      <c r="J1691" s="253">
        <f>작성용!G1688</f>
        <v>1</v>
      </c>
      <c r="K1691" s="253" t="str">
        <f>작성용!H1688</f>
        <v>-</v>
      </c>
      <c r="L1691" s="253" t="str">
        <f>작성용!N1688</f>
        <v>분기</v>
      </c>
      <c r="M1691" s="265" t="str">
        <f>작성용!U1688</f>
        <v>2024.09.30</v>
      </c>
      <c r="N1691" s="265">
        <f>작성용!V1688</f>
        <v>45643</v>
      </c>
      <c r="O1691" s="265" t="str">
        <f>작성용!W1688</f>
        <v>보고서제공X</v>
      </c>
      <c r="P1691" s="265" t="str">
        <f>작성용!X1688</f>
        <v>-</v>
      </c>
      <c r="Q1691" s="253" t="str">
        <f>작성용!AD1688</f>
        <v>최수민</v>
      </c>
      <c r="R1691" s="267">
        <f>작성용!AE1688</f>
        <v>0</v>
      </c>
      <c r="S1691" s="253" t="str">
        <f>작성용!AF1688</f>
        <v>최수민</v>
      </c>
      <c r="T1691" s="268" t="str">
        <f>작성용!AG1688</f>
        <v>-</v>
      </c>
      <c r="U1691" s="268" t="str">
        <f>작성용!AH1688</f>
        <v>-</v>
      </c>
      <c r="V1691" s="252">
        <f>작성용!AA1688</f>
        <v>202411</v>
      </c>
      <c r="W1691" s="253" t="str">
        <f>작성용!AC1688</f>
        <v>[6]기타기관펀드(기초자산)</v>
      </c>
      <c r="X1691" s="253">
        <f>작성용!O1688</f>
        <v>0</v>
      </c>
      <c r="Y1691" s="253">
        <f>작성용!P1688</f>
        <v>0</v>
      </c>
      <c r="Z1691" s="253">
        <f>작성용!Q1688</f>
        <v>0</v>
      </c>
      <c r="AA1691" s="252" t="str">
        <f>작성용!AJ1688</f>
        <v>-</v>
      </c>
      <c r="AB1691" s="252">
        <f>작성용!AB1688</f>
        <v>0</v>
      </c>
    </row>
    <row r="1692" spans="1:28" s="12" customFormat="1" ht="16.5" customHeight="1" x14ac:dyDescent="0.3">
      <c r="A1692" s="54">
        <f>작성용!AL1689</f>
        <v>1688</v>
      </c>
      <c r="B1692" s="264" t="str">
        <f>작성용!AI1689</f>
        <v>-</v>
      </c>
      <c r="C1692" s="252" t="str">
        <f>작성용!AK1689</f>
        <v>기초자산</v>
      </c>
      <c r="D1692" s="265" t="str">
        <f>작성용!T1689</f>
        <v>사립학교교직원연금공단펀드(기초자산)</v>
      </c>
      <c r="E1692" s="253" t="str">
        <f>작성용!B1689</f>
        <v>KTBN18호벤처투자조합</v>
      </c>
      <c r="F1692" s="253" t="str">
        <f>작성용!C1689</f>
        <v>재평가</v>
      </c>
      <c r="G1692" s="253" t="str">
        <f>작성용!D1689</f>
        <v>Dekoruma Pte. Ltd</v>
      </c>
      <c r="H1692" s="266" t="str">
        <f>작성용!E1689</f>
        <v>KBP2021120184</v>
      </c>
      <c r="I1692" s="253" t="str">
        <f>작성용!F1689</f>
        <v>D02</v>
      </c>
      <c r="J1692" s="253">
        <f>작성용!G1689</f>
        <v>0</v>
      </c>
      <c r="K1692" s="253" t="str">
        <f>작성용!H1689</f>
        <v>-</v>
      </c>
      <c r="L1692" s="253" t="str">
        <f>작성용!N1689</f>
        <v>분기</v>
      </c>
      <c r="M1692" s="265" t="str">
        <f>작성용!U1689</f>
        <v>2024.09.30</v>
      </c>
      <c r="N1692" s="265">
        <f>작성용!V1689</f>
        <v>45643</v>
      </c>
      <c r="O1692" s="265" t="str">
        <f>작성용!W1689</f>
        <v>보고서제공X</v>
      </c>
      <c r="P1692" s="265" t="str">
        <f>작성용!X1689</f>
        <v>-</v>
      </c>
      <c r="Q1692" s="253" t="str">
        <f>작성용!AD1689</f>
        <v>유재호</v>
      </c>
      <c r="R1692" s="267">
        <f>작성용!AE1689</f>
        <v>0</v>
      </c>
      <c r="S1692" s="253" t="str">
        <f>작성용!AF1689</f>
        <v>유재호</v>
      </c>
      <c r="T1692" s="268" t="str">
        <f>작성용!AG1689</f>
        <v>-</v>
      </c>
      <c r="U1692" s="268" t="str">
        <f>작성용!AH1689</f>
        <v>-</v>
      </c>
      <c r="V1692" s="252">
        <f>작성용!AA1689</f>
        <v>202411</v>
      </c>
      <c r="W1692" s="253" t="str">
        <f>작성용!AC1689</f>
        <v>[6]기타기관펀드(기초자산)</v>
      </c>
      <c r="X1692" s="253">
        <f>작성용!O1689</f>
        <v>0</v>
      </c>
      <c r="Y1692" s="253">
        <f>작성용!P1689</f>
        <v>0</v>
      </c>
      <c r="Z1692" s="253">
        <f>작성용!Q1689</f>
        <v>0</v>
      </c>
      <c r="AA1692" s="252" t="str">
        <f>작성용!AJ1689</f>
        <v>-</v>
      </c>
      <c r="AB1692" s="252">
        <f>작성용!AB1689</f>
        <v>0</v>
      </c>
    </row>
    <row r="1693" spans="1:28" s="12" customFormat="1" ht="16.5" customHeight="1" x14ac:dyDescent="0.3">
      <c r="A1693" s="54">
        <f>작성용!AL1690</f>
        <v>1689</v>
      </c>
      <c r="B1693" s="264" t="str">
        <f>작성용!AI1690</f>
        <v>-</v>
      </c>
      <c r="C1693" s="252" t="str">
        <f>작성용!AK1690</f>
        <v>기초자산</v>
      </c>
      <c r="D1693" s="265" t="str">
        <f>작성용!T1690</f>
        <v>사립학교교직원연금공단펀드(기초자산)</v>
      </c>
      <c r="E1693" s="253" t="str">
        <f>작성용!B1690</f>
        <v>KTBN18호벤처투자조합</v>
      </c>
      <c r="F1693" s="253" t="str">
        <f>작성용!C1690</f>
        <v>재평가</v>
      </c>
      <c r="G1693" s="253" t="str">
        <f>작성용!D1690</f>
        <v>Moloco Inc.</v>
      </c>
      <c r="H1693" s="266" t="str">
        <f>작성용!E1690</f>
        <v>KBP2018060019</v>
      </c>
      <c r="I1693" s="253" t="str">
        <f>작성용!F1690</f>
        <v>A07</v>
      </c>
      <c r="J1693" s="253">
        <f>작성용!G1690</f>
        <v>0</v>
      </c>
      <c r="K1693" s="253" t="str">
        <f>작성용!H1690</f>
        <v>-</v>
      </c>
      <c r="L1693" s="253" t="str">
        <f>작성용!N1690</f>
        <v>분기</v>
      </c>
      <c r="M1693" s="265" t="str">
        <f>작성용!U1690</f>
        <v>2024.09.30</v>
      </c>
      <c r="N1693" s="265">
        <f>작성용!V1690</f>
        <v>45643</v>
      </c>
      <c r="O1693" s="265" t="str">
        <f>작성용!W1690</f>
        <v>보고서제공X</v>
      </c>
      <c r="P1693" s="265" t="str">
        <f>작성용!X1690</f>
        <v>-</v>
      </c>
      <c r="Q1693" s="253" t="str">
        <f>작성용!AD1690</f>
        <v>정은채</v>
      </c>
      <c r="R1693" s="267">
        <f>작성용!AE1690</f>
        <v>0</v>
      </c>
      <c r="S1693" s="253" t="str">
        <f>작성용!AF1690</f>
        <v>정은채</v>
      </c>
      <c r="T1693" s="268" t="str">
        <f>작성용!AG1690</f>
        <v>-</v>
      </c>
      <c r="U1693" s="268" t="str">
        <f>작성용!AH1690</f>
        <v>-</v>
      </c>
      <c r="V1693" s="252">
        <f>작성용!AA1690</f>
        <v>202411</v>
      </c>
      <c r="W1693" s="253" t="str">
        <f>작성용!AC1690</f>
        <v>[6]기타기관펀드(기초자산)</v>
      </c>
      <c r="X1693" s="253">
        <f>작성용!O1690</f>
        <v>0</v>
      </c>
      <c r="Y1693" s="253">
        <f>작성용!P1690</f>
        <v>0</v>
      </c>
      <c r="Z1693" s="253">
        <f>작성용!Q1690</f>
        <v>0</v>
      </c>
      <c r="AA1693" s="252" t="str">
        <f>작성용!AJ1690</f>
        <v>-</v>
      </c>
      <c r="AB1693" s="252">
        <f>작성용!AB1690</f>
        <v>0</v>
      </c>
    </row>
    <row r="1694" spans="1:28" s="12" customFormat="1" ht="16.5" customHeight="1" x14ac:dyDescent="0.3">
      <c r="A1694" s="54">
        <f>작성용!AL1691</f>
        <v>1690</v>
      </c>
      <c r="B1694" s="264" t="str">
        <f>작성용!AI1691</f>
        <v>-</v>
      </c>
      <c r="C1694" s="252" t="str">
        <f>작성용!AK1691</f>
        <v>기초자산</v>
      </c>
      <c r="D1694" s="265" t="str">
        <f>작성용!T1691</f>
        <v>사립학교교직원연금공단펀드(기초자산)</v>
      </c>
      <c r="E1694" s="253" t="str">
        <f>작성용!B1691</f>
        <v>KTBN18호벤처투자조합</v>
      </c>
      <c r="F1694" s="253" t="str">
        <f>작성용!C1691</f>
        <v>재평가</v>
      </c>
      <c r="G1694" s="253" t="str">
        <f>작성용!D1691</f>
        <v>Nova Technology Ltd</v>
      </c>
      <c r="H1694" s="266" t="str">
        <f>작성용!E1691</f>
        <v>KBP2021120186</v>
      </c>
      <c r="I1694" s="253" t="str">
        <f>작성용!F1691</f>
        <v>A07</v>
      </c>
      <c r="J1694" s="253">
        <f>작성용!G1691</f>
        <v>0</v>
      </c>
      <c r="K1694" s="253" t="str">
        <f>작성용!H1691</f>
        <v>-</v>
      </c>
      <c r="L1694" s="253" t="str">
        <f>작성용!N1691</f>
        <v>분기</v>
      </c>
      <c r="M1694" s="265" t="str">
        <f>작성용!U1691</f>
        <v>2024.09.30</v>
      </c>
      <c r="N1694" s="265">
        <f>작성용!V1691</f>
        <v>45643</v>
      </c>
      <c r="O1694" s="265" t="str">
        <f>작성용!W1691</f>
        <v>보고서제공X</v>
      </c>
      <c r="P1694" s="265" t="str">
        <f>작성용!X1691</f>
        <v>-</v>
      </c>
      <c r="Q1694" s="253" t="str">
        <f>작성용!AD1691</f>
        <v>백형진</v>
      </c>
      <c r="R1694" s="267">
        <f>작성용!AE1691</f>
        <v>0</v>
      </c>
      <c r="S1694" s="253" t="str">
        <f>작성용!AF1691</f>
        <v>백형진</v>
      </c>
      <c r="T1694" s="268" t="str">
        <f>작성용!AG1691</f>
        <v>-</v>
      </c>
      <c r="U1694" s="268" t="str">
        <f>작성용!AH1691</f>
        <v>-</v>
      </c>
      <c r="V1694" s="252">
        <f>작성용!AA1691</f>
        <v>202411</v>
      </c>
      <c r="W1694" s="253" t="str">
        <f>작성용!AC1691</f>
        <v>[6]기타기관펀드(기초자산)</v>
      </c>
      <c r="X1694" s="253">
        <f>작성용!O1691</f>
        <v>0</v>
      </c>
      <c r="Y1694" s="253">
        <f>작성용!P1691</f>
        <v>0</v>
      </c>
      <c r="Z1694" s="253">
        <f>작성용!Q1691</f>
        <v>0</v>
      </c>
      <c r="AA1694" s="252" t="str">
        <f>작성용!AJ1691</f>
        <v>-</v>
      </c>
      <c r="AB1694" s="252">
        <f>작성용!AB1691</f>
        <v>0</v>
      </c>
    </row>
    <row r="1695" spans="1:28" s="12" customFormat="1" ht="16.5" customHeight="1" x14ac:dyDescent="0.3">
      <c r="A1695" s="54">
        <f>작성용!AL1692</f>
        <v>1691</v>
      </c>
      <c r="B1695" s="264" t="str">
        <f>작성용!AI1692</f>
        <v>-</v>
      </c>
      <c r="C1695" s="252" t="str">
        <f>작성용!AK1692</f>
        <v>기초자산</v>
      </c>
      <c r="D1695" s="265" t="str">
        <f>작성용!T1692</f>
        <v>사립학교교직원연금공단펀드(기초자산)</v>
      </c>
      <c r="E1695" s="253" t="str">
        <f>작성용!B1692</f>
        <v>KTBN18호벤처투자조합</v>
      </c>
      <c r="F1695" s="253" t="str">
        <f>작성용!C1692</f>
        <v>재평가</v>
      </c>
      <c r="G1695" s="253" t="str">
        <f>작성용!D1692</f>
        <v>노보렉스</v>
      </c>
      <c r="H1695" s="266">
        <f>작성용!E1692</f>
        <v>1311110583318</v>
      </c>
      <c r="I1695" s="253" t="str">
        <f>작성용!F1692</f>
        <v>A07</v>
      </c>
      <c r="J1695" s="253">
        <f>작성용!G1692</f>
        <v>0</v>
      </c>
      <c r="K1695" s="253" t="str">
        <f>작성용!H1692</f>
        <v>-</v>
      </c>
      <c r="L1695" s="253" t="str">
        <f>작성용!N1692</f>
        <v>분기</v>
      </c>
      <c r="M1695" s="265" t="str">
        <f>작성용!U1692</f>
        <v>2024.09.30</v>
      </c>
      <c r="N1695" s="265">
        <f>작성용!V1692</f>
        <v>45643</v>
      </c>
      <c r="O1695" s="265" t="str">
        <f>작성용!W1692</f>
        <v>보고서제공X</v>
      </c>
      <c r="P1695" s="265" t="str">
        <f>작성용!X1692</f>
        <v>-</v>
      </c>
      <c r="Q1695" s="253" t="str">
        <f>작성용!AD1692</f>
        <v>백형진</v>
      </c>
      <c r="R1695" s="267">
        <f>작성용!AE1692</f>
        <v>0.4</v>
      </c>
      <c r="S1695" s="253" t="str">
        <f>작성용!AF1692</f>
        <v>백형진</v>
      </c>
      <c r="T1695" s="268" t="str">
        <f>작성용!AG1692</f>
        <v>-</v>
      </c>
      <c r="U1695" s="268" t="str">
        <f>작성용!AH1692</f>
        <v>-</v>
      </c>
      <c r="V1695" s="252">
        <f>작성용!AA1692</f>
        <v>202411</v>
      </c>
      <c r="W1695" s="253" t="str">
        <f>작성용!AC1692</f>
        <v>[6]기타기관펀드(기초자산)</v>
      </c>
      <c r="X1695" s="253">
        <f>작성용!O1692</f>
        <v>0</v>
      </c>
      <c r="Y1695" s="253">
        <f>작성용!P1692</f>
        <v>0</v>
      </c>
      <c r="Z1695" s="253">
        <f>작성용!Q1692</f>
        <v>0</v>
      </c>
      <c r="AA1695" s="252" t="str">
        <f>작성용!AJ1692</f>
        <v>-</v>
      </c>
      <c r="AB1695" s="252">
        <f>작성용!AB1692</f>
        <v>0</v>
      </c>
    </row>
    <row r="1696" spans="1:28" s="12" customFormat="1" ht="16.5" customHeight="1" x14ac:dyDescent="0.3">
      <c r="A1696" s="54">
        <f>작성용!AL1693</f>
        <v>1692</v>
      </c>
      <c r="B1696" s="264" t="str">
        <f>작성용!AI1693</f>
        <v>-</v>
      </c>
      <c r="C1696" s="252" t="str">
        <f>작성용!AK1693</f>
        <v>기초자산</v>
      </c>
      <c r="D1696" s="265" t="str">
        <f>작성용!T1693</f>
        <v>사립학교교직원연금공단펀드(기초자산)</v>
      </c>
      <c r="E1696" s="253" t="str">
        <f>작성용!B1693</f>
        <v>KTBN18호벤처투자조합</v>
      </c>
      <c r="F1696" s="253" t="str">
        <f>작성용!C1693</f>
        <v>재평가</v>
      </c>
      <c r="G1696" s="253" t="str">
        <f>작성용!D1693</f>
        <v>설로인</v>
      </c>
      <c r="H1696" s="266">
        <f>작성용!E1693</f>
        <v>1101116504818</v>
      </c>
      <c r="I1696" s="253" t="str">
        <f>작성용!F1693</f>
        <v>A01</v>
      </c>
      <c r="J1696" s="253">
        <f>작성용!G1693</f>
        <v>0</v>
      </c>
      <c r="K1696" s="253" t="str">
        <f>작성용!H1693</f>
        <v>-</v>
      </c>
      <c r="L1696" s="253" t="str">
        <f>작성용!N1693</f>
        <v>분기</v>
      </c>
      <c r="M1696" s="265" t="str">
        <f>작성용!U1693</f>
        <v>2024.09.30</v>
      </c>
      <c r="N1696" s="265">
        <f>작성용!V1693</f>
        <v>45643</v>
      </c>
      <c r="O1696" s="265" t="str">
        <f>작성용!W1693</f>
        <v>보고서제공X</v>
      </c>
      <c r="P1696" s="265" t="str">
        <f>작성용!X1693</f>
        <v>-</v>
      </c>
      <c r="Q1696" s="253" t="str">
        <f>작성용!AD1693</f>
        <v>강성은</v>
      </c>
      <c r="R1696" s="267">
        <f>작성용!AE1693</f>
        <v>0.4</v>
      </c>
      <c r="S1696" s="253" t="str">
        <f>작성용!AF1693</f>
        <v>강성은</v>
      </c>
      <c r="T1696" s="268" t="str">
        <f>작성용!AG1693</f>
        <v>-</v>
      </c>
      <c r="U1696" s="268" t="str">
        <f>작성용!AH1693</f>
        <v>-</v>
      </c>
      <c r="V1696" s="252">
        <f>작성용!AA1693</f>
        <v>202411</v>
      </c>
      <c r="W1696" s="253" t="str">
        <f>작성용!AC1693</f>
        <v>[6]기타기관펀드(기초자산)</v>
      </c>
      <c r="X1696" s="253">
        <f>작성용!O1693</f>
        <v>0</v>
      </c>
      <c r="Y1696" s="253">
        <f>작성용!P1693</f>
        <v>0</v>
      </c>
      <c r="Z1696" s="253">
        <f>작성용!Q1693</f>
        <v>0</v>
      </c>
      <c r="AA1696" s="252" t="str">
        <f>작성용!AJ1693</f>
        <v>-</v>
      </c>
      <c r="AB1696" s="252">
        <f>작성용!AB1693</f>
        <v>0</v>
      </c>
    </row>
    <row r="1697" spans="1:28" s="12" customFormat="1" ht="16.5" customHeight="1" x14ac:dyDescent="0.3">
      <c r="A1697" s="54">
        <f>작성용!AL1694</f>
        <v>1693</v>
      </c>
      <c r="B1697" s="264" t="str">
        <f>작성용!AI1694</f>
        <v>-</v>
      </c>
      <c r="C1697" s="252" t="str">
        <f>작성용!AK1694</f>
        <v>기초자산</v>
      </c>
      <c r="D1697" s="265" t="str">
        <f>작성용!T1694</f>
        <v>사립학교교직원연금공단펀드(기초자산)</v>
      </c>
      <c r="E1697" s="253" t="str">
        <f>작성용!B1694</f>
        <v>KTBN18호벤처투자조합</v>
      </c>
      <c r="F1697" s="253" t="str">
        <f>작성용!C1694</f>
        <v>재평가</v>
      </c>
      <c r="G1697" s="253" t="str">
        <f>작성용!D1694</f>
        <v>설로인</v>
      </c>
      <c r="H1697" s="266">
        <f>작성용!E1694</f>
        <v>1101116504818</v>
      </c>
      <c r="I1697" s="253" t="str">
        <f>작성용!F1694</f>
        <v>A07</v>
      </c>
      <c r="J1697" s="253">
        <f>작성용!G1694</f>
        <v>0</v>
      </c>
      <c r="K1697" s="253" t="str">
        <f>작성용!H1694</f>
        <v>-</v>
      </c>
      <c r="L1697" s="253" t="str">
        <f>작성용!N1694</f>
        <v>분기</v>
      </c>
      <c r="M1697" s="265" t="str">
        <f>작성용!U1694</f>
        <v>2024.09.30</v>
      </c>
      <c r="N1697" s="265">
        <f>작성용!V1694</f>
        <v>45643</v>
      </c>
      <c r="O1697" s="265" t="str">
        <f>작성용!W1694</f>
        <v>보고서제공X</v>
      </c>
      <c r="P1697" s="265" t="str">
        <f>작성용!X1694</f>
        <v>-</v>
      </c>
      <c r="Q1697" s="253" t="str">
        <f>작성용!AD1694</f>
        <v>강성은</v>
      </c>
      <c r="R1697" s="267">
        <f>작성용!AE1694</f>
        <v>0</v>
      </c>
      <c r="S1697" s="253" t="str">
        <f>작성용!AF1694</f>
        <v>강성은</v>
      </c>
      <c r="T1697" s="268" t="str">
        <f>작성용!AG1694</f>
        <v>-</v>
      </c>
      <c r="U1697" s="268" t="str">
        <f>작성용!AH1694</f>
        <v>-</v>
      </c>
      <c r="V1697" s="252">
        <f>작성용!AA1694</f>
        <v>202411</v>
      </c>
      <c r="W1697" s="253" t="str">
        <f>작성용!AC1694</f>
        <v>[6]기타기관펀드(기초자산)</v>
      </c>
      <c r="X1697" s="253">
        <f>작성용!O1694</f>
        <v>0</v>
      </c>
      <c r="Y1697" s="253">
        <f>작성용!P1694</f>
        <v>0</v>
      </c>
      <c r="Z1697" s="253">
        <f>작성용!Q1694</f>
        <v>0</v>
      </c>
      <c r="AA1697" s="252" t="str">
        <f>작성용!AJ1694</f>
        <v>-</v>
      </c>
      <c r="AB1697" s="252">
        <f>작성용!AB1694</f>
        <v>0</v>
      </c>
    </row>
    <row r="1698" spans="1:28" s="12" customFormat="1" ht="16.5" customHeight="1" x14ac:dyDescent="0.3">
      <c r="A1698" s="54">
        <f>작성용!AL1695</f>
        <v>1694</v>
      </c>
      <c r="B1698" s="264" t="str">
        <f>작성용!AI1695</f>
        <v>-</v>
      </c>
      <c r="C1698" s="252" t="str">
        <f>작성용!AK1695</f>
        <v>기초자산</v>
      </c>
      <c r="D1698" s="265" t="str">
        <f>작성용!T1695</f>
        <v>사립학교교직원연금공단펀드(기초자산)</v>
      </c>
      <c r="E1698" s="253" t="str">
        <f>작성용!B1695</f>
        <v>KTBN18호벤처투자조합</v>
      </c>
      <c r="F1698" s="253" t="str">
        <f>작성용!C1695</f>
        <v>재평가</v>
      </c>
      <c r="G1698" s="253" t="str">
        <f>작성용!D1695</f>
        <v>설로인</v>
      </c>
      <c r="H1698" s="266">
        <f>작성용!E1695</f>
        <v>1101116504818</v>
      </c>
      <c r="I1698" s="253" t="str">
        <f>작성용!F1695</f>
        <v>A07</v>
      </c>
      <c r="J1698" s="253">
        <f>작성용!G1695</f>
        <v>1</v>
      </c>
      <c r="K1698" s="253" t="str">
        <f>작성용!H1695</f>
        <v>-</v>
      </c>
      <c r="L1698" s="253" t="str">
        <f>작성용!N1695</f>
        <v>분기</v>
      </c>
      <c r="M1698" s="265" t="str">
        <f>작성용!U1695</f>
        <v>2024.09.30</v>
      </c>
      <c r="N1698" s="265">
        <f>작성용!V1695</f>
        <v>45643</v>
      </c>
      <c r="O1698" s="265" t="str">
        <f>작성용!W1695</f>
        <v>보고서제공X</v>
      </c>
      <c r="P1698" s="265" t="str">
        <f>작성용!X1695</f>
        <v>-</v>
      </c>
      <c r="Q1698" s="253" t="str">
        <f>작성용!AD1695</f>
        <v>강성은</v>
      </c>
      <c r="R1698" s="267">
        <f>작성용!AE1695</f>
        <v>0</v>
      </c>
      <c r="S1698" s="253" t="str">
        <f>작성용!AF1695</f>
        <v>강성은</v>
      </c>
      <c r="T1698" s="268" t="str">
        <f>작성용!AG1695</f>
        <v>-</v>
      </c>
      <c r="U1698" s="268" t="str">
        <f>작성용!AH1695</f>
        <v>-</v>
      </c>
      <c r="V1698" s="252">
        <f>작성용!AA1695</f>
        <v>202411</v>
      </c>
      <c r="W1698" s="253" t="str">
        <f>작성용!AC1695</f>
        <v>[6]기타기관펀드(기초자산)</v>
      </c>
      <c r="X1698" s="253">
        <f>작성용!O1695</f>
        <v>0</v>
      </c>
      <c r="Y1698" s="253">
        <f>작성용!P1695</f>
        <v>0</v>
      </c>
      <c r="Z1698" s="253">
        <f>작성용!Q1695</f>
        <v>0</v>
      </c>
      <c r="AA1698" s="252" t="str">
        <f>작성용!AJ1695</f>
        <v>-</v>
      </c>
      <c r="AB1698" s="252">
        <f>작성용!AB1695</f>
        <v>0</v>
      </c>
    </row>
    <row r="1699" spans="1:28" s="12" customFormat="1" ht="16.5" customHeight="1" x14ac:dyDescent="0.3">
      <c r="A1699" s="54">
        <f>작성용!AL1696</f>
        <v>1695</v>
      </c>
      <c r="B1699" s="264" t="str">
        <f>작성용!AI1696</f>
        <v>-</v>
      </c>
      <c r="C1699" s="252" t="str">
        <f>작성용!AK1696</f>
        <v>기초자산</v>
      </c>
      <c r="D1699" s="265" t="str">
        <f>작성용!T1696</f>
        <v>사립학교교직원연금공단펀드(기초자산)</v>
      </c>
      <c r="E1699" s="253" t="str">
        <f>작성용!B1696</f>
        <v>KTBN18호벤처투자조합</v>
      </c>
      <c r="F1699" s="253" t="str">
        <f>작성용!C1696</f>
        <v>재평가</v>
      </c>
      <c r="G1699" s="253" t="str">
        <f>작성용!D1696</f>
        <v>디엔코리아</v>
      </c>
      <c r="H1699" s="266">
        <f>작성용!E1696</f>
        <v>1101117487401</v>
      </c>
      <c r="I1699" s="253" t="str">
        <f>작성용!F1696</f>
        <v>A05</v>
      </c>
      <c r="J1699" s="253">
        <f>작성용!G1696</f>
        <v>0</v>
      </c>
      <c r="K1699" s="253" t="str">
        <f>작성용!H1696</f>
        <v>-</v>
      </c>
      <c r="L1699" s="253" t="str">
        <f>작성용!N1696</f>
        <v>분기</v>
      </c>
      <c r="M1699" s="265" t="str">
        <f>작성용!U1696</f>
        <v>2024.09.30</v>
      </c>
      <c r="N1699" s="265">
        <f>작성용!V1696</f>
        <v>45643</v>
      </c>
      <c r="O1699" s="265" t="str">
        <f>작성용!W1696</f>
        <v>보고서제공X</v>
      </c>
      <c r="P1699" s="265" t="str">
        <f>작성용!X1696</f>
        <v>-</v>
      </c>
      <c r="Q1699" s="253" t="str">
        <f>작성용!AD1696</f>
        <v>원정우</v>
      </c>
      <c r="R1699" s="267">
        <f>작성용!AE1696</f>
        <v>0</v>
      </c>
      <c r="S1699" s="253" t="str">
        <f>작성용!AF1696</f>
        <v>원정우</v>
      </c>
      <c r="T1699" s="268" t="str">
        <f>작성용!AG1696</f>
        <v>-</v>
      </c>
      <c r="U1699" s="268" t="str">
        <f>작성용!AH1696</f>
        <v>-</v>
      </c>
      <c r="V1699" s="252">
        <f>작성용!AA1696</f>
        <v>202411</v>
      </c>
      <c r="W1699" s="253" t="str">
        <f>작성용!AC1696</f>
        <v>[6]기타기관펀드(기초자산)</v>
      </c>
      <c r="X1699" s="253">
        <f>작성용!O1696</f>
        <v>0</v>
      </c>
      <c r="Y1699" s="253">
        <f>작성용!P1696</f>
        <v>0</v>
      </c>
      <c r="Z1699" s="253">
        <f>작성용!Q1696</f>
        <v>0</v>
      </c>
      <c r="AA1699" s="252" t="str">
        <f>작성용!AJ1696</f>
        <v>-</v>
      </c>
      <c r="AB1699" s="252">
        <f>작성용!AB1696</f>
        <v>0</v>
      </c>
    </row>
    <row r="1700" spans="1:28" s="12" customFormat="1" ht="16.5" customHeight="1" x14ac:dyDescent="0.3">
      <c r="A1700" s="54">
        <f>작성용!AL1697</f>
        <v>1696</v>
      </c>
      <c r="B1700" s="264" t="str">
        <f>작성용!AI1697</f>
        <v>-</v>
      </c>
      <c r="C1700" s="252" t="str">
        <f>작성용!AK1697</f>
        <v>기초자산</v>
      </c>
      <c r="D1700" s="265" t="str">
        <f>작성용!T1697</f>
        <v>사립학교교직원연금공단펀드(기초자산)</v>
      </c>
      <c r="E1700" s="253" t="str">
        <f>작성용!B1697</f>
        <v>KTBN18호벤처투자조합</v>
      </c>
      <c r="F1700" s="253" t="str">
        <f>작성용!C1697</f>
        <v>재평가</v>
      </c>
      <c r="G1700" s="253" t="str">
        <f>작성용!D1697</f>
        <v>디엔코리아</v>
      </c>
      <c r="H1700" s="266">
        <f>작성용!E1697</f>
        <v>1101117487401</v>
      </c>
      <c r="I1700" s="253" t="str">
        <f>작성용!F1697</f>
        <v>A05</v>
      </c>
      <c r="J1700" s="253">
        <f>작성용!G1697</f>
        <v>1</v>
      </c>
      <c r="K1700" s="253" t="str">
        <f>작성용!H1697</f>
        <v>-</v>
      </c>
      <c r="L1700" s="253" t="str">
        <f>작성용!N1697</f>
        <v>분기</v>
      </c>
      <c r="M1700" s="265" t="str">
        <f>작성용!U1697</f>
        <v>2024.09.30</v>
      </c>
      <c r="N1700" s="265">
        <f>작성용!V1697</f>
        <v>45643</v>
      </c>
      <c r="O1700" s="265" t="str">
        <f>작성용!W1697</f>
        <v>보고서제공X</v>
      </c>
      <c r="P1700" s="265" t="str">
        <f>작성용!X1697</f>
        <v>-</v>
      </c>
      <c r="Q1700" s="253" t="str">
        <f>작성용!AD1697</f>
        <v>원정우</v>
      </c>
      <c r="R1700" s="267">
        <f>작성용!AE1697</f>
        <v>0</v>
      </c>
      <c r="S1700" s="253" t="str">
        <f>작성용!AF1697</f>
        <v>원정우</v>
      </c>
      <c r="T1700" s="268" t="str">
        <f>작성용!AG1697</f>
        <v>-</v>
      </c>
      <c r="U1700" s="268" t="str">
        <f>작성용!AH1697</f>
        <v>-</v>
      </c>
      <c r="V1700" s="252">
        <f>작성용!AA1697</f>
        <v>202411</v>
      </c>
      <c r="W1700" s="253" t="str">
        <f>작성용!AC1697</f>
        <v>[6]기타기관펀드(기초자산)</v>
      </c>
      <c r="X1700" s="253">
        <f>작성용!O1697</f>
        <v>0</v>
      </c>
      <c r="Y1700" s="253">
        <f>작성용!P1697</f>
        <v>0</v>
      </c>
      <c r="Z1700" s="253">
        <f>작성용!Q1697</f>
        <v>0</v>
      </c>
      <c r="AA1700" s="252" t="str">
        <f>작성용!AJ1697</f>
        <v>-</v>
      </c>
      <c r="AB1700" s="252">
        <f>작성용!AB1697</f>
        <v>0</v>
      </c>
    </row>
    <row r="1701" spans="1:28" s="12" customFormat="1" ht="16.5" customHeight="1" x14ac:dyDescent="0.3">
      <c r="A1701" s="54">
        <f>작성용!AL1698</f>
        <v>1697</v>
      </c>
      <c r="B1701" s="264" t="str">
        <f>작성용!AI1698</f>
        <v>-</v>
      </c>
      <c r="C1701" s="252" t="str">
        <f>작성용!AK1698</f>
        <v>기초자산</v>
      </c>
      <c r="D1701" s="265" t="str">
        <f>작성용!T1698</f>
        <v>사립학교교직원연금공단펀드(기초자산)</v>
      </c>
      <c r="E1701" s="253" t="str">
        <f>작성용!B1698</f>
        <v>KTBN18호벤처투자조합</v>
      </c>
      <c r="F1701" s="253" t="str">
        <f>작성용!C1698</f>
        <v>재평가</v>
      </c>
      <c r="G1701" s="253" t="str">
        <f>작성용!D1698</f>
        <v>발란</v>
      </c>
      <c r="H1701" s="266">
        <f>작성용!E1698</f>
        <v>1101115723146</v>
      </c>
      <c r="I1701" s="253" t="str">
        <f>작성용!F1698</f>
        <v>A07</v>
      </c>
      <c r="J1701" s="253">
        <f>작성용!G1698</f>
        <v>1</v>
      </c>
      <c r="K1701" s="253" t="str">
        <f>작성용!H1698</f>
        <v>-</v>
      </c>
      <c r="L1701" s="253" t="str">
        <f>작성용!N1698</f>
        <v>분기</v>
      </c>
      <c r="M1701" s="265" t="str">
        <f>작성용!U1698</f>
        <v>2024.09.30</v>
      </c>
      <c r="N1701" s="265">
        <f>작성용!V1698</f>
        <v>45643</v>
      </c>
      <c r="O1701" s="265" t="str">
        <f>작성용!W1698</f>
        <v>보고서제공X</v>
      </c>
      <c r="P1701" s="265" t="str">
        <f>작성용!X1698</f>
        <v>-</v>
      </c>
      <c r="Q1701" s="253" t="str">
        <f>작성용!AD1698</f>
        <v>변혜진</v>
      </c>
      <c r="R1701" s="267">
        <f>작성용!AE1698</f>
        <v>0.4</v>
      </c>
      <c r="S1701" s="253" t="str">
        <f>작성용!AF1698</f>
        <v>변혜진</v>
      </c>
      <c r="T1701" s="268" t="str">
        <f>작성용!AG1698</f>
        <v>-</v>
      </c>
      <c r="U1701" s="268" t="str">
        <f>작성용!AH1698</f>
        <v>-</v>
      </c>
      <c r="V1701" s="252">
        <f>작성용!AA1698</f>
        <v>202411</v>
      </c>
      <c r="W1701" s="253" t="str">
        <f>작성용!AC1698</f>
        <v>[6]기타기관펀드(기초자산)</v>
      </c>
      <c r="X1701" s="253">
        <f>작성용!O1698</f>
        <v>0</v>
      </c>
      <c r="Y1701" s="253">
        <f>작성용!P1698</f>
        <v>0</v>
      </c>
      <c r="Z1701" s="253">
        <f>작성용!Q1698</f>
        <v>0</v>
      </c>
      <c r="AA1701" s="252" t="str">
        <f>작성용!AJ1698</f>
        <v>-</v>
      </c>
      <c r="AB1701" s="252">
        <f>작성용!AB1698</f>
        <v>0</v>
      </c>
    </row>
    <row r="1702" spans="1:28" s="12" customFormat="1" ht="16.5" customHeight="1" x14ac:dyDescent="0.3">
      <c r="A1702" s="54">
        <f>작성용!AL1699</f>
        <v>1698</v>
      </c>
      <c r="B1702" s="264" t="str">
        <f>작성용!AI1699</f>
        <v>-</v>
      </c>
      <c r="C1702" s="252" t="str">
        <f>작성용!AK1699</f>
        <v>기초자산</v>
      </c>
      <c r="D1702" s="265" t="str">
        <f>작성용!T1699</f>
        <v>사립학교교직원연금공단펀드(기초자산)</v>
      </c>
      <c r="E1702" s="253" t="str">
        <f>작성용!B1699</f>
        <v>KTBN18호벤처투자조합</v>
      </c>
      <c r="F1702" s="253" t="str">
        <f>작성용!C1699</f>
        <v>재평가</v>
      </c>
      <c r="G1702" s="253" t="str">
        <f>작성용!D1699</f>
        <v>발란</v>
      </c>
      <c r="H1702" s="266">
        <f>작성용!E1699</f>
        <v>1101115723146</v>
      </c>
      <c r="I1702" s="253" t="str">
        <f>작성용!F1699</f>
        <v>A07</v>
      </c>
      <c r="J1702" s="253">
        <f>작성용!G1699</f>
        <v>2</v>
      </c>
      <c r="K1702" s="253" t="str">
        <f>작성용!H1699</f>
        <v>-</v>
      </c>
      <c r="L1702" s="253" t="str">
        <f>작성용!N1699</f>
        <v>분기</v>
      </c>
      <c r="M1702" s="265" t="str">
        <f>작성용!U1699</f>
        <v>2024.09.30</v>
      </c>
      <c r="N1702" s="265">
        <f>작성용!V1699</f>
        <v>45643</v>
      </c>
      <c r="O1702" s="265" t="str">
        <f>작성용!W1699</f>
        <v>보고서제공X</v>
      </c>
      <c r="P1702" s="265" t="str">
        <f>작성용!X1699</f>
        <v>-</v>
      </c>
      <c r="Q1702" s="253" t="str">
        <f>작성용!AD1699</f>
        <v>변혜진</v>
      </c>
      <c r="R1702" s="267">
        <f>작성용!AE1699</f>
        <v>0</v>
      </c>
      <c r="S1702" s="253" t="str">
        <f>작성용!AF1699</f>
        <v>변혜진</v>
      </c>
      <c r="T1702" s="268" t="str">
        <f>작성용!AG1699</f>
        <v>-</v>
      </c>
      <c r="U1702" s="268" t="str">
        <f>작성용!AH1699</f>
        <v>-</v>
      </c>
      <c r="V1702" s="252">
        <f>작성용!AA1699</f>
        <v>202411</v>
      </c>
      <c r="W1702" s="253" t="str">
        <f>작성용!AC1699</f>
        <v>[6]기타기관펀드(기초자산)</v>
      </c>
      <c r="X1702" s="253">
        <f>작성용!O1699</f>
        <v>0</v>
      </c>
      <c r="Y1702" s="253">
        <f>작성용!P1699</f>
        <v>0</v>
      </c>
      <c r="Z1702" s="253">
        <f>작성용!Q1699</f>
        <v>0</v>
      </c>
      <c r="AA1702" s="252" t="str">
        <f>작성용!AJ1699</f>
        <v>-</v>
      </c>
      <c r="AB1702" s="252">
        <f>작성용!AB1699</f>
        <v>0</v>
      </c>
    </row>
    <row r="1703" spans="1:28" s="12" customFormat="1" ht="16.5" customHeight="1" x14ac:dyDescent="0.3">
      <c r="A1703" s="54">
        <f>작성용!AL1700</f>
        <v>1699</v>
      </c>
      <c r="B1703" s="264" t="str">
        <f>작성용!AI1700</f>
        <v>-</v>
      </c>
      <c r="C1703" s="252" t="str">
        <f>작성용!AK1700</f>
        <v>기초자산</v>
      </c>
      <c r="D1703" s="265" t="str">
        <f>작성용!T1700</f>
        <v>사립학교교직원연금공단펀드(기초자산)</v>
      </c>
      <c r="E1703" s="253" t="str">
        <f>작성용!B1700</f>
        <v>KTBN18호벤처투자조합</v>
      </c>
      <c r="F1703" s="253" t="str">
        <f>작성용!C1700</f>
        <v>재평가</v>
      </c>
      <c r="G1703" s="253" t="str">
        <f>작성용!D1700</f>
        <v>핏펫</v>
      </c>
      <c r="H1703" s="266">
        <f>작성용!E1700</f>
        <v>1101116417607</v>
      </c>
      <c r="I1703" s="253" t="str">
        <f>작성용!F1700</f>
        <v>A07</v>
      </c>
      <c r="J1703" s="253">
        <f>작성용!G1700</f>
        <v>2</v>
      </c>
      <c r="K1703" s="253" t="str">
        <f>작성용!H1700</f>
        <v>-</v>
      </c>
      <c r="L1703" s="253" t="str">
        <f>작성용!N1700</f>
        <v>분기</v>
      </c>
      <c r="M1703" s="265" t="str">
        <f>작성용!U1700</f>
        <v>2024.09.30</v>
      </c>
      <c r="N1703" s="265">
        <f>작성용!V1700</f>
        <v>45643</v>
      </c>
      <c r="O1703" s="265" t="str">
        <f>작성용!W1700</f>
        <v>보고서제공X</v>
      </c>
      <c r="P1703" s="265" t="str">
        <f>작성용!X1700</f>
        <v>-</v>
      </c>
      <c r="Q1703" s="253" t="str">
        <f>작성용!AD1700</f>
        <v>원정우</v>
      </c>
      <c r="R1703" s="267">
        <f>작성용!AE1700</f>
        <v>0</v>
      </c>
      <c r="S1703" s="253" t="str">
        <f>작성용!AF1700</f>
        <v>원정우</v>
      </c>
      <c r="T1703" s="268" t="str">
        <f>작성용!AG1700</f>
        <v>-</v>
      </c>
      <c r="U1703" s="268" t="str">
        <f>작성용!AH1700</f>
        <v>-</v>
      </c>
      <c r="V1703" s="252">
        <f>작성용!AA1700</f>
        <v>202411</v>
      </c>
      <c r="W1703" s="253" t="str">
        <f>작성용!AC1700</f>
        <v>[6]기타기관펀드(기초자산)</v>
      </c>
      <c r="X1703" s="253">
        <f>작성용!O1700</f>
        <v>0</v>
      </c>
      <c r="Y1703" s="253">
        <f>작성용!P1700</f>
        <v>0</v>
      </c>
      <c r="Z1703" s="253">
        <f>작성용!Q1700</f>
        <v>0</v>
      </c>
      <c r="AA1703" s="252" t="str">
        <f>작성용!AJ1700</f>
        <v>-</v>
      </c>
      <c r="AB1703" s="252">
        <f>작성용!AB1700</f>
        <v>0</v>
      </c>
    </row>
    <row r="1704" spans="1:28" s="12" customFormat="1" ht="16.5" customHeight="1" x14ac:dyDescent="0.3">
      <c r="A1704" s="54">
        <f>작성용!AL1701</f>
        <v>1700</v>
      </c>
      <c r="B1704" s="264" t="str">
        <f>작성용!AI1701</f>
        <v>-</v>
      </c>
      <c r="C1704" s="252" t="str">
        <f>작성용!AK1701</f>
        <v>기초자산</v>
      </c>
      <c r="D1704" s="265" t="str">
        <f>작성용!T1701</f>
        <v>사립학교교직원연금공단펀드(기초자산)</v>
      </c>
      <c r="E1704" s="253" t="str">
        <f>작성용!B1701</f>
        <v>KTBN18호벤처투자조합</v>
      </c>
      <c r="F1704" s="253" t="str">
        <f>작성용!C1701</f>
        <v>재평가</v>
      </c>
      <c r="G1704" s="253" t="str">
        <f>작성용!D1701</f>
        <v>핏펫</v>
      </c>
      <c r="H1704" s="266">
        <f>작성용!E1701</f>
        <v>1101116417607</v>
      </c>
      <c r="I1704" s="253" t="str">
        <f>작성용!F1701</f>
        <v>A07</v>
      </c>
      <c r="J1704" s="253">
        <f>작성용!G1701</f>
        <v>3</v>
      </c>
      <c r="K1704" s="253" t="str">
        <f>작성용!H1701</f>
        <v>-</v>
      </c>
      <c r="L1704" s="253" t="str">
        <f>작성용!N1701</f>
        <v>분기</v>
      </c>
      <c r="M1704" s="265" t="str">
        <f>작성용!U1701</f>
        <v>2024.09.30</v>
      </c>
      <c r="N1704" s="265">
        <f>작성용!V1701</f>
        <v>45643</v>
      </c>
      <c r="O1704" s="265" t="str">
        <f>작성용!W1701</f>
        <v>보고서제공X</v>
      </c>
      <c r="P1704" s="265" t="str">
        <f>작성용!X1701</f>
        <v>-</v>
      </c>
      <c r="Q1704" s="253" t="str">
        <f>작성용!AD1701</f>
        <v>원정우</v>
      </c>
      <c r="R1704" s="267">
        <f>작성용!AE1701</f>
        <v>0</v>
      </c>
      <c r="S1704" s="253" t="str">
        <f>작성용!AF1701</f>
        <v>원정우</v>
      </c>
      <c r="T1704" s="268" t="str">
        <f>작성용!AG1701</f>
        <v>-</v>
      </c>
      <c r="U1704" s="268" t="str">
        <f>작성용!AH1701</f>
        <v>-</v>
      </c>
      <c r="V1704" s="252">
        <f>작성용!AA1701</f>
        <v>202411</v>
      </c>
      <c r="W1704" s="253" t="str">
        <f>작성용!AC1701</f>
        <v>[6]기타기관펀드(기초자산)</v>
      </c>
      <c r="X1704" s="253">
        <f>작성용!O1701</f>
        <v>0</v>
      </c>
      <c r="Y1704" s="253">
        <f>작성용!P1701</f>
        <v>0</v>
      </c>
      <c r="Z1704" s="253">
        <f>작성용!Q1701</f>
        <v>0</v>
      </c>
      <c r="AA1704" s="252" t="str">
        <f>작성용!AJ1701</f>
        <v>-</v>
      </c>
      <c r="AB1704" s="252">
        <f>작성용!AB1701</f>
        <v>0</v>
      </c>
    </row>
    <row r="1705" spans="1:28" s="12" customFormat="1" ht="16.5" customHeight="1" x14ac:dyDescent="0.3">
      <c r="A1705" s="54">
        <f>작성용!AL1702</f>
        <v>1701</v>
      </c>
      <c r="B1705" s="264" t="str">
        <f>작성용!AI1702</f>
        <v>-</v>
      </c>
      <c r="C1705" s="252" t="str">
        <f>작성용!AK1702</f>
        <v>기초자산</v>
      </c>
      <c r="D1705" s="265" t="str">
        <f>작성용!T1702</f>
        <v>사립학교교직원연금공단펀드(기초자산)</v>
      </c>
      <c r="E1705" s="253" t="str">
        <f>작성용!B1702</f>
        <v>KTBN18호벤처투자조합</v>
      </c>
      <c r="F1705" s="253" t="str">
        <f>작성용!C1702</f>
        <v>재평가</v>
      </c>
      <c r="G1705" s="253" t="str">
        <f>작성용!D1702</f>
        <v>Leadermed Health Group Limited</v>
      </c>
      <c r="H1705" s="266" t="str">
        <f>작성용!E1702</f>
        <v>KBP2021120185</v>
      </c>
      <c r="I1705" s="253" t="str">
        <f>작성용!F1702</f>
        <v>A07</v>
      </c>
      <c r="J1705" s="253">
        <f>작성용!G1702</f>
        <v>0</v>
      </c>
      <c r="K1705" s="253" t="str">
        <f>작성용!H1702</f>
        <v>-</v>
      </c>
      <c r="L1705" s="253" t="str">
        <f>작성용!N1702</f>
        <v>분기</v>
      </c>
      <c r="M1705" s="265" t="str">
        <f>작성용!U1702</f>
        <v>2024.09.30</v>
      </c>
      <c r="N1705" s="265">
        <f>작성용!V1702</f>
        <v>45643</v>
      </c>
      <c r="O1705" s="265" t="str">
        <f>작성용!W1702</f>
        <v>보고서제공X</v>
      </c>
      <c r="P1705" s="265" t="str">
        <f>작성용!X1702</f>
        <v>-</v>
      </c>
      <c r="Q1705" s="253" t="str">
        <f>작성용!AD1702</f>
        <v>채동우</v>
      </c>
      <c r="R1705" s="267">
        <f>작성용!AE1702</f>
        <v>0</v>
      </c>
      <c r="S1705" s="253" t="str">
        <f>작성용!AF1702</f>
        <v>채동우</v>
      </c>
      <c r="T1705" s="268" t="str">
        <f>작성용!AG1702</f>
        <v>-</v>
      </c>
      <c r="U1705" s="268" t="str">
        <f>작성용!AH1702</f>
        <v>-</v>
      </c>
      <c r="V1705" s="252">
        <f>작성용!AA1702</f>
        <v>202411</v>
      </c>
      <c r="W1705" s="253" t="str">
        <f>작성용!AC1702</f>
        <v>[6]기타기관펀드(기초자산)</v>
      </c>
      <c r="X1705" s="253">
        <f>작성용!O1702</f>
        <v>0</v>
      </c>
      <c r="Y1705" s="253">
        <f>작성용!P1702</f>
        <v>0</v>
      </c>
      <c r="Z1705" s="253">
        <f>작성용!Q1702</f>
        <v>0</v>
      </c>
      <c r="AA1705" s="252" t="str">
        <f>작성용!AJ1702</f>
        <v>-</v>
      </c>
      <c r="AB1705" s="252">
        <f>작성용!AB1702</f>
        <v>0</v>
      </c>
    </row>
    <row r="1706" spans="1:28" s="12" customFormat="1" ht="16.5" customHeight="1" x14ac:dyDescent="0.3">
      <c r="A1706" s="54">
        <f>작성용!AL1703</f>
        <v>1702</v>
      </c>
      <c r="B1706" s="264" t="str">
        <f>작성용!AI1703</f>
        <v>-</v>
      </c>
      <c r="C1706" s="252" t="str">
        <f>작성용!AK1703</f>
        <v>기초자산</v>
      </c>
      <c r="D1706" s="265" t="str">
        <f>작성용!T1703</f>
        <v>사립학교교직원연금공단펀드(기초자산)</v>
      </c>
      <c r="E1706" s="253" t="str">
        <f>작성용!B1703</f>
        <v>KTBN18호벤처투자조합</v>
      </c>
      <c r="F1706" s="253" t="str">
        <f>작성용!C1703</f>
        <v>재평가</v>
      </c>
      <c r="G1706" s="253" t="str">
        <f>작성용!D1703</f>
        <v>Matilock,Inc</v>
      </c>
      <c r="H1706" s="266" t="str">
        <f>작성용!E1703</f>
        <v>KBP2022120014</v>
      </c>
      <c r="I1706" s="253" t="str">
        <f>작성용!F1703</f>
        <v>A05</v>
      </c>
      <c r="J1706" s="253">
        <f>작성용!G1703</f>
        <v>0</v>
      </c>
      <c r="K1706" s="253" t="str">
        <f>작성용!H1703</f>
        <v>-</v>
      </c>
      <c r="L1706" s="253" t="str">
        <f>작성용!N1703</f>
        <v>분기</v>
      </c>
      <c r="M1706" s="265" t="str">
        <f>작성용!U1703</f>
        <v>2024.09.30</v>
      </c>
      <c r="N1706" s="265">
        <f>작성용!V1703</f>
        <v>45643</v>
      </c>
      <c r="O1706" s="265" t="str">
        <f>작성용!W1703</f>
        <v>보고서제공X</v>
      </c>
      <c r="P1706" s="265" t="str">
        <f>작성용!X1703</f>
        <v>-</v>
      </c>
      <c r="Q1706" s="253" t="str">
        <f>작성용!AD1703</f>
        <v>정재형</v>
      </c>
      <c r="R1706" s="267">
        <f>작성용!AE1703</f>
        <v>0</v>
      </c>
      <c r="S1706" s="253" t="str">
        <f>작성용!AF1703</f>
        <v>정재형</v>
      </c>
      <c r="T1706" s="268" t="str">
        <f>작성용!AG1703</f>
        <v>-</v>
      </c>
      <c r="U1706" s="268" t="str">
        <f>작성용!AH1703</f>
        <v>-</v>
      </c>
      <c r="V1706" s="252">
        <f>작성용!AA1703</f>
        <v>202411</v>
      </c>
      <c r="W1706" s="253" t="str">
        <f>작성용!AC1703</f>
        <v>[6]기타기관펀드(기초자산)</v>
      </c>
      <c r="X1706" s="253">
        <f>작성용!O1703</f>
        <v>0</v>
      </c>
      <c r="Y1706" s="253">
        <f>작성용!P1703</f>
        <v>0</v>
      </c>
      <c r="Z1706" s="253">
        <f>작성용!Q1703</f>
        <v>0</v>
      </c>
      <c r="AA1706" s="252" t="str">
        <f>작성용!AJ1703</f>
        <v>-</v>
      </c>
      <c r="AB1706" s="252">
        <f>작성용!AB1703</f>
        <v>0</v>
      </c>
    </row>
    <row r="1707" spans="1:28" s="12" customFormat="1" ht="16.5" customHeight="1" x14ac:dyDescent="0.3">
      <c r="A1707" s="54">
        <f>작성용!AL1704</f>
        <v>1703</v>
      </c>
      <c r="B1707" s="264" t="str">
        <f>작성용!AI1704</f>
        <v>-</v>
      </c>
      <c r="C1707" s="252" t="str">
        <f>작성용!AK1704</f>
        <v>기초자산</v>
      </c>
      <c r="D1707" s="265" t="str">
        <f>작성용!T1704</f>
        <v>사립학교교직원연금공단펀드(기초자산)</v>
      </c>
      <c r="E1707" s="253" t="str">
        <f>작성용!B1704</f>
        <v>KTBN18호벤처투자조합</v>
      </c>
      <c r="F1707" s="253" t="str">
        <f>작성용!C1704</f>
        <v>재평가</v>
      </c>
      <c r="G1707" s="253" t="str">
        <f>작성용!D1704</f>
        <v>담화컴퍼니</v>
      </c>
      <c r="H1707" s="266">
        <f>작성용!E1704</f>
        <v>1101116858950</v>
      </c>
      <c r="I1707" s="253" t="str">
        <f>작성용!F1704</f>
        <v>A07</v>
      </c>
      <c r="J1707" s="253">
        <f>작성용!G1704</f>
        <v>0</v>
      </c>
      <c r="K1707" s="253" t="str">
        <f>작성용!H1704</f>
        <v>-</v>
      </c>
      <c r="L1707" s="253" t="str">
        <f>작성용!N1704</f>
        <v>분기</v>
      </c>
      <c r="M1707" s="265" t="str">
        <f>작성용!U1704</f>
        <v>2024.09.30</v>
      </c>
      <c r="N1707" s="265">
        <f>작성용!V1704</f>
        <v>45643</v>
      </c>
      <c r="O1707" s="265" t="str">
        <f>작성용!W1704</f>
        <v>보고서제공X</v>
      </c>
      <c r="P1707" s="265" t="str">
        <f>작성용!X1704</f>
        <v>-</v>
      </c>
      <c r="Q1707" s="253" t="str">
        <f>작성용!AD1704</f>
        <v>신원준</v>
      </c>
      <c r="R1707" s="267">
        <f>작성용!AE1704</f>
        <v>0</v>
      </c>
      <c r="S1707" s="253" t="str">
        <f>작성용!AF1704</f>
        <v>신원준</v>
      </c>
      <c r="T1707" s="268" t="str">
        <f>작성용!AG1704</f>
        <v>-</v>
      </c>
      <c r="U1707" s="268" t="str">
        <f>작성용!AH1704</f>
        <v>-</v>
      </c>
      <c r="V1707" s="252">
        <f>작성용!AA1704</f>
        <v>202411</v>
      </c>
      <c r="W1707" s="253" t="str">
        <f>작성용!AC1704</f>
        <v>[6]기타기관펀드(기초자산)</v>
      </c>
      <c r="X1707" s="253">
        <f>작성용!O1704</f>
        <v>0</v>
      </c>
      <c r="Y1707" s="253">
        <f>작성용!P1704</f>
        <v>0</v>
      </c>
      <c r="Z1707" s="253">
        <f>작성용!Q1704</f>
        <v>0</v>
      </c>
      <c r="AA1707" s="252" t="str">
        <f>작성용!AJ1704</f>
        <v>-</v>
      </c>
      <c r="AB1707" s="252">
        <f>작성용!AB1704</f>
        <v>0</v>
      </c>
    </row>
    <row r="1708" spans="1:28" s="12" customFormat="1" ht="16.5" customHeight="1" x14ac:dyDescent="0.3">
      <c r="A1708" s="54">
        <f>작성용!AL1705</f>
        <v>1704</v>
      </c>
      <c r="B1708" s="264" t="str">
        <f>작성용!AI1705</f>
        <v>-</v>
      </c>
      <c r="C1708" s="252" t="str">
        <f>작성용!AK1705</f>
        <v>기초자산</v>
      </c>
      <c r="D1708" s="265" t="str">
        <f>작성용!T1705</f>
        <v>사립학교교직원연금공단펀드(기초자산)</v>
      </c>
      <c r="E1708" s="253" t="str">
        <f>작성용!B1705</f>
        <v>KTBN18호벤처투자조합</v>
      </c>
      <c r="F1708" s="253" t="str">
        <f>작성용!C1705</f>
        <v>재평가</v>
      </c>
      <c r="G1708" s="253" t="str">
        <f>작성용!D1705</f>
        <v>업라이즈(구,헤이비트)</v>
      </c>
      <c r="H1708" s="266">
        <f>작성용!E1705</f>
        <v>1101116635530</v>
      </c>
      <c r="I1708" s="253" t="str">
        <f>작성용!F1705</f>
        <v>A07</v>
      </c>
      <c r="J1708" s="253">
        <f>작성용!G1705</f>
        <v>0</v>
      </c>
      <c r="K1708" s="253" t="str">
        <f>작성용!H1705</f>
        <v>-</v>
      </c>
      <c r="L1708" s="253" t="str">
        <f>작성용!N1705</f>
        <v>분기</v>
      </c>
      <c r="M1708" s="265" t="str">
        <f>작성용!U1705</f>
        <v>2024.09.30</v>
      </c>
      <c r="N1708" s="265">
        <f>작성용!V1705</f>
        <v>45643</v>
      </c>
      <c r="O1708" s="265" t="str">
        <f>작성용!W1705</f>
        <v>보고서제공X</v>
      </c>
      <c r="P1708" s="265" t="str">
        <f>작성용!X1705</f>
        <v>-</v>
      </c>
      <c r="Q1708" s="253" t="str">
        <f>작성용!AD1705</f>
        <v>서경덕</v>
      </c>
      <c r="R1708" s="267">
        <f>작성용!AE1705</f>
        <v>0.4</v>
      </c>
      <c r="S1708" s="253" t="str">
        <f>작성용!AF1705</f>
        <v>서경덕</v>
      </c>
      <c r="T1708" s="268" t="str">
        <f>작성용!AG1705</f>
        <v>-</v>
      </c>
      <c r="U1708" s="268" t="str">
        <f>작성용!AH1705</f>
        <v>-</v>
      </c>
      <c r="V1708" s="252">
        <f>작성용!AA1705</f>
        <v>202411</v>
      </c>
      <c r="W1708" s="253" t="str">
        <f>작성용!AC1705</f>
        <v>[6]기타기관펀드(기초자산)</v>
      </c>
      <c r="X1708" s="253">
        <f>작성용!O1705</f>
        <v>0</v>
      </c>
      <c r="Y1708" s="253">
        <f>작성용!P1705</f>
        <v>0</v>
      </c>
      <c r="Z1708" s="253">
        <f>작성용!Q1705</f>
        <v>0</v>
      </c>
      <c r="AA1708" s="252" t="str">
        <f>작성용!AJ1705</f>
        <v>-</v>
      </c>
      <c r="AB1708" s="252">
        <f>작성용!AB1705</f>
        <v>0</v>
      </c>
    </row>
    <row r="1709" spans="1:28" s="12" customFormat="1" ht="16.5" customHeight="1" x14ac:dyDescent="0.3">
      <c r="A1709" s="54">
        <f>작성용!AL1706</f>
        <v>1705</v>
      </c>
      <c r="B1709" s="264" t="str">
        <f>작성용!AI1706</f>
        <v>-</v>
      </c>
      <c r="C1709" s="252" t="str">
        <f>작성용!AK1706</f>
        <v>기초자산</v>
      </c>
      <c r="D1709" s="265" t="str">
        <f>작성용!T1706</f>
        <v>사립학교교직원연금공단펀드(기초자산)</v>
      </c>
      <c r="E1709" s="253" t="str">
        <f>작성용!B1706</f>
        <v>KTBN18호벤처투자조합</v>
      </c>
      <c r="F1709" s="253" t="str">
        <f>작성용!C1706</f>
        <v>재평가</v>
      </c>
      <c r="G1709" s="253" t="str">
        <f>작성용!D1706</f>
        <v>업라이즈(구,헤이비트)</v>
      </c>
      <c r="H1709" s="266">
        <f>작성용!E1706</f>
        <v>1101116635530</v>
      </c>
      <c r="I1709" s="253" t="str">
        <f>작성용!F1706</f>
        <v>A01</v>
      </c>
      <c r="J1709" s="253">
        <f>작성용!G1706</f>
        <v>0</v>
      </c>
      <c r="K1709" s="253" t="str">
        <f>작성용!H1706</f>
        <v>-</v>
      </c>
      <c r="L1709" s="253" t="str">
        <f>작성용!N1706</f>
        <v>분기</v>
      </c>
      <c r="M1709" s="265" t="str">
        <f>작성용!U1706</f>
        <v>2024.09.30</v>
      </c>
      <c r="N1709" s="265">
        <f>작성용!V1706</f>
        <v>45643</v>
      </c>
      <c r="O1709" s="265" t="str">
        <f>작성용!W1706</f>
        <v>보고서제공X</v>
      </c>
      <c r="P1709" s="265" t="str">
        <f>작성용!X1706</f>
        <v>-</v>
      </c>
      <c r="Q1709" s="253" t="str">
        <f>작성용!AD1706</f>
        <v>서경덕</v>
      </c>
      <c r="R1709" s="267">
        <f>작성용!AE1706</f>
        <v>0</v>
      </c>
      <c r="S1709" s="253" t="str">
        <f>작성용!AF1706</f>
        <v>서경덕</v>
      </c>
      <c r="T1709" s="268" t="str">
        <f>작성용!AG1706</f>
        <v>-</v>
      </c>
      <c r="U1709" s="268" t="str">
        <f>작성용!AH1706</f>
        <v>-</v>
      </c>
      <c r="V1709" s="252">
        <f>작성용!AA1706</f>
        <v>202411</v>
      </c>
      <c r="W1709" s="253" t="str">
        <f>작성용!AC1706</f>
        <v>[6]기타기관펀드(기초자산)</v>
      </c>
      <c r="X1709" s="253">
        <f>작성용!O1706</f>
        <v>0</v>
      </c>
      <c r="Y1709" s="253">
        <f>작성용!P1706</f>
        <v>0</v>
      </c>
      <c r="Z1709" s="253">
        <f>작성용!Q1706</f>
        <v>0</v>
      </c>
      <c r="AA1709" s="252" t="str">
        <f>작성용!AJ1706</f>
        <v>-</v>
      </c>
      <c r="AB1709" s="252">
        <f>작성용!AB1706</f>
        <v>0</v>
      </c>
    </row>
    <row r="1710" spans="1:28" s="12" customFormat="1" ht="16.5" customHeight="1" x14ac:dyDescent="0.3">
      <c r="A1710" s="54">
        <f>작성용!AL1707</f>
        <v>1706</v>
      </c>
      <c r="B1710" s="264" t="str">
        <f>작성용!AI1707</f>
        <v>-</v>
      </c>
      <c r="C1710" s="252" t="str">
        <f>작성용!AK1707</f>
        <v>기초자산</v>
      </c>
      <c r="D1710" s="265" t="str">
        <f>작성용!T1707</f>
        <v>사립학교교직원연금공단펀드(기초자산)</v>
      </c>
      <c r="E1710" s="253" t="str">
        <f>작성용!B1707</f>
        <v>KTBN18호벤처투자조합</v>
      </c>
      <c r="F1710" s="253" t="str">
        <f>작성용!C1707</f>
        <v>재평가</v>
      </c>
      <c r="G1710" s="253" t="str">
        <f>작성용!D1707</f>
        <v>휴이노</v>
      </c>
      <c r="H1710" s="266">
        <f>작성용!E1707</f>
        <v>1801110925248</v>
      </c>
      <c r="I1710" s="253" t="str">
        <f>작성용!F1707</f>
        <v>A07</v>
      </c>
      <c r="J1710" s="253">
        <f>작성용!G1707</f>
        <v>0</v>
      </c>
      <c r="K1710" s="253" t="str">
        <f>작성용!H1707</f>
        <v>-</v>
      </c>
      <c r="L1710" s="253" t="str">
        <f>작성용!N1707</f>
        <v>분기</v>
      </c>
      <c r="M1710" s="265" t="str">
        <f>작성용!U1707</f>
        <v>2024.09.30</v>
      </c>
      <c r="N1710" s="265">
        <f>작성용!V1707</f>
        <v>45643</v>
      </c>
      <c r="O1710" s="265" t="str">
        <f>작성용!W1707</f>
        <v>보고서제공X</v>
      </c>
      <c r="P1710" s="265" t="str">
        <f>작성용!X1707</f>
        <v>-</v>
      </c>
      <c r="Q1710" s="253" t="str">
        <f>작성용!AD1707</f>
        <v>심태진</v>
      </c>
      <c r="R1710" s="267">
        <f>작성용!AE1707</f>
        <v>0.4</v>
      </c>
      <c r="S1710" s="253" t="str">
        <f>작성용!AF1707</f>
        <v>심태진</v>
      </c>
      <c r="T1710" s="268" t="str">
        <f>작성용!AG1707</f>
        <v>-</v>
      </c>
      <c r="U1710" s="268" t="str">
        <f>작성용!AH1707</f>
        <v>-</v>
      </c>
      <c r="V1710" s="252">
        <f>작성용!AA1707</f>
        <v>202411</v>
      </c>
      <c r="W1710" s="253" t="str">
        <f>작성용!AC1707</f>
        <v>[6]기타기관펀드(기초자산)</v>
      </c>
      <c r="X1710" s="253">
        <f>작성용!O1707</f>
        <v>0</v>
      </c>
      <c r="Y1710" s="253">
        <f>작성용!P1707</f>
        <v>0</v>
      </c>
      <c r="Z1710" s="253">
        <f>작성용!Q1707</f>
        <v>0</v>
      </c>
      <c r="AA1710" s="252" t="str">
        <f>작성용!AJ1707</f>
        <v>-</v>
      </c>
      <c r="AB1710" s="252">
        <f>작성용!AB1707</f>
        <v>0</v>
      </c>
    </row>
    <row r="1711" spans="1:28" s="12" customFormat="1" ht="16.5" customHeight="1" x14ac:dyDescent="0.3">
      <c r="A1711" s="54">
        <f>작성용!AL1708</f>
        <v>1707</v>
      </c>
      <c r="B1711" s="264" t="str">
        <f>작성용!AI1708</f>
        <v>-</v>
      </c>
      <c r="C1711" s="252" t="str">
        <f>작성용!AK1708</f>
        <v>기초자산</v>
      </c>
      <c r="D1711" s="265" t="str">
        <f>작성용!T1708</f>
        <v>사립학교교직원연금공단펀드(기초자산)</v>
      </c>
      <c r="E1711" s="253" t="str">
        <f>작성용!B1708</f>
        <v>KTBN18호벤처투자조합</v>
      </c>
      <c r="F1711" s="253" t="str">
        <f>작성용!C1708</f>
        <v>재평가</v>
      </c>
      <c r="G1711" s="253" t="str">
        <f>작성용!D1708</f>
        <v>이뮤노바이옴</v>
      </c>
      <c r="H1711" s="266">
        <f>작성용!E1708</f>
        <v>1717110147784</v>
      </c>
      <c r="I1711" s="253" t="str">
        <f>작성용!F1708</f>
        <v>A07</v>
      </c>
      <c r="J1711" s="253">
        <f>작성용!G1708</f>
        <v>4</v>
      </c>
      <c r="K1711" s="253" t="str">
        <f>작성용!H1708</f>
        <v>-</v>
      </c>
      <c r="L1711" s="253" t="str">
        <f>작성용!N1708</f>
        <v>분기</v>
      </c>
      <c r="M1711" s="265" t="str">
        <f>작성용!U1708</f>
        <v>2024.09.30</v>
      </c>
      <c r="N1711" s="265">
        <f>작성용!V1708</f>
        <v>45643</v>
      </c>
      <c r="O1711" s="265" t="str">
        <f>작성용!W1708</f>
        <v>보고서제공X</v>
      </c>
      <c r="P1711" s="265" t="str">
        <f>작성용!X1708</f>
        <v>-</v>
      </c>
      <c r="Q1711" s="253" t="str">
        <f>작성용!AD1708</f>
        <v>이현승</v>
      </c>
      <c r="R1711" s="267">
        <f>작성용!AE1708</f>
        <v>0</v>
      </c>
      <c r="S1711" s="253" t="str">
        <f>작성용!AF1708</f>
        <v>이현승</v>
      </c>
      <c r="T1711" s="268" t="str">
        <f>작성용!AG1708</f>
        <v>-</v>
      </c>
      <c r="U1711" s="268" t="str">
        <f>작성용!AH1708</f>
        <v>-</v>
      </c>
      <c r="V1711" s="252">
        <f>작성용!AA1708</f>
        <v>202411</v>
      </c>
      <c r="W1711" s="253" t="str">
        <f>작성용!AC1708</f>
        <v>[6]기타기관펀드(기초자산)</v>
      </c>
      <c r="X1711" s="253">
        <f>작성용!O1708</f>
        <v>0</v>
      </c>
      <c r="Y1711" s="253">
        <f>작성용!P1708</f>
        <v>0</v>
      </c>
      <c r="Z1711" s="253">
        <f>작성용!Q1708</f>
        <v>0</v>
      </c>
      <c r="AA1711" s="252" t="str">
        <f>작성용!AJ1708</f>
        <v>-</v>
      </c>
      <c r="AB1711" s="252">
        <f>작성용!AB1708</f>
        <v>0</v>
      </c>
    </row>
    <row r="1712" spans="1:28" s="12" customFormat="1" ht="16.5" customHeight="1" x14ac:dyDescent="0.3">
      <c r="A1712" s="54">
        <f>작성용!AL1709</f>
        <v>1708</v>
      </c>
      <c r="B1712" s="264" t="str">
        <f>작성용!AI1709</f>
        <v>-</v>
      </c>
      <c r="C1712" s="252" t="str">
        <f>작성용!AK1709</f>
        <v>기초자산</v>
      </c>
      <c r="D1712" s="265" t="str">
        <f>작성용!T1709</f>
        <v>사립학교교직원연금공단펀드(기초자산)</v>
      </c>
      <c r="E1712" s="253" t="str">
        <f>작성용!B1709</f>
        <v>KTBN18호벤처투자조합</v>
      </c>
      <c r="F1712" s="253" t="str">
        <f>작성용!C1709</f>
        <v>재평가</v>
      </c>
      <c r="G1712" s="253" t="str">
        <f>작성용!D1709</f>
        <v>일리미스테라퓨틱스</v>
      </c>
      <c r="H1712" s="266">
        <f>작성용!E1709</f>
        <v>1311110641645</v>
      </c>
      <c r="I1712" s="253" t="str">
        <f>작성용!F1709</f>
        <v>A07</v>
      </c>
      <c r="J1712" s="253">
        <f>작성용!G1709</f>
        <v>0</v>
      </c>
      <c r="K1712" s="253" t="str">
        <f>작성용!H1709</f>
        <v>-</v>
      </c>
      <c r="L1712" s="253" t="str">
        <f>작성용!N1709</f>
        <v>분기</v>
      </c>
      <c r="M1712" s="265" t="str">
        <f>작성용!U1709</f>
        <v>2024.09.30</v>
      </c>
      <c r="N1712" s="265">
        <f>작성용!V1709</f>
        <v>45643</v>
      </c>
      <c r="O1712" s="265" t="str">
        <f>작성용!W1709</f>
        <v>보고서제공X</v>
      </c>
      <c r="P1712" s="265" t="str">
        <f>작성용!X1709</f>
        <v>-</v>
      </c>
      <c r="Q1712" s="253" t="str">
        <f>작성용!AD1709</f>
        <v>이상민</v>
      </c>
      <c r="R1712" s="267">
        <f>작성용!AE1709</f>
        <v>0</v>
      </c>
      <c r="S1712" s="253" t="str">
        <f>작성용!AF1709</f>
        <v>이상민</v>
      </c>
      <c r="T1712" s="268" t="str">
        <f>작성용!AG1709</f>
        <v>-</v>
      </c>
      <c r="U1712" s="268" t="str">
        <f>작성용!AH1709</f>
        <v>-</v>
      </c>
      <c r="V1712" s="252">
        <f>작성용!AA1709</f>
        <v>202411</v>
      </c>
      <c r="W1712" s="253" t="str">
        <f>작성용!AC1709</f>
        <v>[6]기타기관펀드(기초자산)</v>
      </c>
      <c r="X1712" s="253">
        <f>작성용!O1709</f>
        <v>0</v>
      </c>
      <c r="Y1712" s="253">
        <f>작성용!P1709</f>
        <v>0</v>
      </c>
      <c r="Z1712" s="253">
        <f>작성용!Q1709</f>
        <v>0</v>
      </c>
      <c r="AA1712" s="252" t="str">
        <f>작성용!AJ1709</f>
        <v>-</v>
      </c>
      <c r="AB1712" s="252">
        <f>작성용!AB1709</f>
        <v>0</v>
      </c>
    </row>
    <row r="1713" spans="1:28" s="12" customFormat="1" ht="16.5" customHeight="1" x14ac:dyDescent="0.3">
      <c r="A1713" s="54">
        <f>작성용!AL1710</f>
        <v>1709</v>
      </c>
      <c r="B1713" s="264" t="str">
        <f>작성용!AI1710</f>
        <v>-</v>
      </c>
      <c r="C1713" s="252" t="str">
        <f>작성용!AK1710</f>
        <v>기초자산</v>
      </c>
      <c r="D1713" s="265" t="str">
        <f>작성용!T1710</f>
        <v>사립학교교직원연금공단펀드(기초자산)</v>
      </c>
      <c r="E1713" s="253" t="str">
        <f>작성용!B1710</f>
        <v>KTBN18호벤처투자조합</v>
      </c>
      <c r="F1713" s="253" t="str">
        <f>작성용!C1710</f>
        <v>재평가</v>
      </c>
      <c r="G1713" s="253" t="str">
        <f>작성용!D1710</f>
        <v>IQ Edu Pte. Ltd</v>
      </c>
      <c r="H1713" s="266" t="str">
        <f>작성용!E1710</f>
        <v>KBP2023030022</v>
      </c>
      <c r="I1713" s="253" t="str">
        <f>작성용!F1710</f>
        <v>A07</v>
      </c>
      <c r="J1713" s="253">
        <f>작성용!G1710</f>
        <v>0</v>
      </c>
      <c r="K1713" s="253" t="str">
        <f>작성용!H1710</f>
        <v>-</v>
      </c>
      <c r="L1713" s="253" t="str">
        <f>작성용!N1710</f>
        <v>분기</v>
      </c>
      <c r="M1713" s="265" t="str">
        <f>작성용!U1710</f>
        <v>2024.09.30</v>
      </c>
      <c r="N1713" s="265">
        <f>작성용!V1710</f>
        <v>45643</v>
      </c>
      <c r="O1713" s="265" t="str">
        <f>작성용!W1710</f>
        <v>보고서제공X</v>
      </c>
      <c r="P1713" s="265" t="str">
        <f>작성용!X1710</f>
        <v>-</v>
      </c>
      <c r="Q1713" s="253" t="str">
        <f>작성용!AD1710</f>
        <v>김에스더</v>
      </c>
      <c r="R1713" s="267">
        <f>작성용!AE1710</f>
        <v>0</v>
      </c>
      <c r="S1713" s="253" t="str">
        <f>작성용!AF1710</f>
        <v>김에스더</v>
      </c>
      <c r="T1713" s="268" t="str">
        <f>작성용!AG1710</f>
        <v>-</v>
      </c>
      <c r="U1713" s="268" t="str">
        <f>작성용!AH1710</f>
        <v>-</v>
      </c>
      <c r="V1713" s="252">
        <f>작성용!AA1710</f>
        <v>202411</v>
      </c>
      <c r="W1713" s="253" t="str">
        <f>작성용!AC1710</f>
        <v>[6]기타기관펀드(기초자산)</v>
      </c>
      <c r="X1713" s="253">
        <f>작성용!O1710</f>
        <v>0</v>
      </c>
      <c r="Y1713" s="253">
        <f>작성용!P1710</f>
        <v>0</v>
      </c>
      <c r="Z1713" s="253">
        <f>작성용!Q1710</f>
        <v>0</v>
      </c>
      <c r="AA1713" s="252" t="str">
        <f>작성용!AJ1710</f>
        <v>-</v>
      </c>
      <c r="AB1713" s="252">
        <f>작성용!AB1710</f>
        <v>0</v>
      </c>
    </row>
    <row r="1714" spans="1:28" s="12" customFormat="1" ht="16.5" customHeight="1" x14ac:dyDescent="0.3">
      <c r="A1714" s="54">
        <f>작성용!AL1711</f>
        <v>1710</v>
      </c>
      <c r="B1714" s="264" t="str">
        <f>작성용!AI1711</f>
        <v>-</v>
      </c>
      <c r="C1714" s="252" t="str">
        <f>작성용!AK1711</f>
        <v>기초자산</v>
      </c>
      <c r="D1714" s="265" t="str">
        <f>작성용!T1711</f>
        <v>사립학교교직원연금공단펀드(기초자산)</v>
      </c>
      <c r="E1714" s="253" t="str">
        <f>작성용!B1711</f>
        <v>KTBN18호벤처투자조합</v>
      </c>
      <c r="F1714" s="253" t="str">
        <f>작성용!C1711</f>
        <v>재평가</v>
      </c>
      <c r="G1714" s="253" t="str">
        <f>작성용!D1711</f>
        <v>Soelect Inc</v>
      </c>
      <c r="H1714" s="266" t="str">
        <f>작성용!E1711</f>
        <v>KBP2023030023</v>
      </c>
      <c r="I1714" s="253" t="str">
        <f>작성용!F1711</f>
        <v>A07</v>
      </c>
      <c r="J1714" s="253">
        <f>작성용!G1711</f>
        <v>0</v>
      </c>
      <c r="K1714" s="253" t="str">
        <f>작성용!H1711</f>
        <v>-</v>
      </c>
      <c r="L1714" s="253" t="str">
        <f>작성용!N1711</f>
        <v>분기</v>
      </c>
      <c r="M1714" s="265" t="str">
        <f>작성용!U1711</f>
        <v>2024.09.30</v>
      </c>
      <c r="N1714" s="265">
        <f>작성용!V1711</f>
        <v>45643</v>
      </c>
      <c r="O1714" s="265" t="str">
        <f>작성용!W1711</f>
        <v>보고서제공X</v>
      </c>
      <c r="P1714" s="265" t="str">
        <f>작성용!X1711</f>
        <v>-</v>
      </c>
      <c r="Q1714" s="253" t="str">
        <f>작성용!AD1711</f>
        <v>오수현</v>
      </c>
      <c r="R1714" s="267">
        <f>작성용!AE1711</f>
        <v>0</v>
      </c>
      <c r="S1714" s="253" t="str">
        <f>작성용!AF1711</f>
        <v>오수현</v>
      </c>
      <c r="T1714" s="268" t="str">
        <f>작성용!AG1711</f>
        <v>-</v>
      </c>
      <c r="U1714" s="268" t="str">
        <f>작성용!AH1711</f>
        <v>-</v>
      </c>
      <c r="V1714" s="252">
        <f>작성용!AA1711</f>
        <v>202411</v>
      </c>
      <c r="W1714" s="253" t="str">
        <f>작성용!AC1711</f>
        <v>[6]기타기관펀드(기초자산)</v>
      </c>
      <c r="X1714" s="253">
        <f>작성용!O1711</f>
        <v>0</v>
      </c>
      <c r="Y1714" s="253">
        <f>작성용!P1711</f>
        <v>0</v>
      </c>
      <c r="Z1714" s="253">
        <f>작성용!Q1711</f>
        <v>0</v>
      </c>
      <c r="AA1714" s="252" t="str">
        <f>작성용!AJ1711</f>
        <v>-</v>
      </c>
      <c r="AB1714" s="252">
        <f>작성용!AB1711</f>
        <v>0</v>
      </c>
    </row>
    <row r="1715" spans="1:28" s="12" customFormat="1" ht="16.5" customHeight="1" x14ac:dyDescent="0.3">
      <c r="A1715" s="54">
        <f>작성용!AL1712</f>
        <v>1711</v>
      </c>
      <c r="B1715" s="264" t="str">
        <f>작성용!AI1712</f>
        <v>-</v>
      </c>
      <c r="C1715" s="252" t="str">
        <f>작성용!AK1712</f>
        <v>기초자산</v>
      </c>
      <c r="D1715" s="265" t="str">
        <f>작성용!T1712</f>
        <v>사립학교교직원연금공단펀드(기초자산)</v>
      </c>
      <c r="E1715" s="253" t="str">
        <f>작성용!B1712</f>
        <v>KTBN18호벤처투자조합</v>
      </c>
      <c r="F1715" s="253" t="str">
        <f>작성용!C1712</f>
        <v>재평가</v>
      </c>
      <c r="G1715" s="253" t="str">
        <f>작성용!D1712</f>
        <v>Soelect Inc</v>
      </c>
      <c r="H1715" s="266" t="str">
        <f>작성용!E1712</f>
        <v>KBP2023030023</v>
      </c>
      <c r="I1715" s="253" t="str">
        <f>작성용!F1712</f>
        <v>A01</v>
      </c>
      <c r="J1715" s="253">
        <f>작성용!G1712</f>
        <v>0</v>
      </c>
      <c r="K1715" s="253" t="str">
        <f>작성용!H1712</f>
        <v>-</v>
      </c>
      <c r="L1715" s="253" t="str">
        <f>작성용!N1712</f>
        <v>분기</v>
      </c>
      <c r="M1715" s="265" t="str">
        <f>작성용!U1712</f>
        <v>2024.09.30</v>
      </c>
      <c r="N1715" s="265">
        <f>작성용!V1712</f>
        <v>45643</v>
      </c>
      <c r="O1715" s="265" t="str">
        <f>작성용!W1712</f>
        <v>보고서제공X</v>
      </c>
      <c r="P1715" s="265" t="str">
        <f>작성용!X1712</f>
        <v>-</v>
      </c>
      <c r="Q1715" s="253" t="str">
        <f>작성용!AD1712</f>
        <v>오수현</v>
      </c>
      <c r="R1715" s="267">
        <f>작성용!AE1712</f>
        <v>0</v>
      </c>
      <c r="S1715" s="253" t="str">
        <f>작성용!AF1712</f>
        <v>오수현</v>
      </c>
      <c r="T1715" s="268" t="str">
        <f>작성용!AG1712</f>
        <v>-</v>
      </c>
      <c r="U1715" s="268" t="str">
        <f>작성용!AH1712</f>
        <v>-</v>
      </c>
      <c r="V1715" s="252">
        <f>작성용!AA1712</f>
        <v>202411</v>
      </c>
      <c r="W1715" s="253" t="str">
        <f>작성용!AC1712</f>
        <v>[6]기타기관펀드(기초자산)</v>
      </c>
      <c r="X1715" s="253">
        <f>작성용!O1712</f>
        <v>0</v>
      </c>
      <c r="Y1715" s="253">
        <f>작성용!P1712</f>
        <v>0</v>
      </c>
      <c r="Z1715" s="253">
        <f>작성용!Q1712</f>
        <v>0</v>
      </c>
      <c r="AA1715" s="252" t="str">
        <f>작성용!AJ1712</f>
        <v>-</v>
      </c>
      <c r="AB1715" s="252">
        <f>작성용!AB1712</f>
        <v>0</v>
      </c>
    </row>
    <row r="1716" spans="1:28" s="12" customFormat="1" ht="16.5" customHeight="1" x14ac:dyDescent="0.3">
      <c r="A1716" s="54">
        <f>작성용!AL1713</f>
        <v>1712</v>
      </c>
      <c r="B1716" s="264" t="str">
        <f>작성용!AI1713</f>
        <v>-</v>
      </c>
      <c r="C1716" s="252" t="str">
        <f>작성용!AK1713</f>
        <v>기초자산</v>
      </c>
      <c r="D1716" s="265" t="str">
        <f>작성용!T1713</f>
        <v>사립학교교직원연금공단펀드(기초자산)</v>
      </c>
      <c r="E1716" s="253" t="str">
        <f>작성용!B1713</f>
        <v>KTBN18호벤처투자조합</v>
      </c>
      <c r="F1716" s="253" t="str">
        <f>작성용!C1713</f>
        <v>재평가</v>
      </c>
      <c r="G1716" s="253" t="str">
        <f>작성용!D1713</f>
        <v>Loft Orbital Solutions Inc</v>
      </c>
      <c r="H1716" s="266" t="str">
        <f>작성용!E1713</f>
        <v>KBP2023030024</v>
      </c>
      <c r="I1716" s="253" t="str">
        <f>작성용!F1713</f>
        <v>A07</v>
      </c>
      <c r="J1716" s="253">
        <f>작성용!G1713</f>
        <v>0</v>
      </c>
      <c r="K1716" s="253" t="str">
        <f>작성용!H1713</f>
        <v>-</v>
      </c>
      <c r="L1716" s="253" t="str">
        <f>작성용!N1713</f>
        <v>분기</v>
      </c>
      <c r="M1716" s="265" t="str">
        <f>작성용!U1713</f>
        <v>2024.09.30</v>
      </c>
      <c r="N1716" s="265">
        <f>작성용!V1713</f>
        <v>45643</v>
      </c>
      <c r="O1716" s="265" t="str">
        <f>작성용!W1713</f>
        <v>보고서제공X</v>
      </c>
      <c r="P1716" s="265" t="str">
        <f>작성용!X1713</f>
        <v>-</v>
      </c>
      <c r="Q1716" s="253" t="str">
        <f>작성용!AD1713</f>
        <v>김예림</v>
      </c>
      <c r="R1716" s="267">
        <f>작성용!AE1713</f>
        <v>0</v>
      </c>
      <c r="S1716" s="253" t="str">
        <f>작성용!AF1713</f>
        <v>김예림</v>
      </c>
      <c r="T1716" s="268" t="str">
        <f>작성용!AG1713</f>
        <v>-</v>
      </c>
      <c r="U1716" s="268" t="str">
        <f>작성용!AH1713</f>
        <v>-</v>
      </c>
      <c r="V1716" s="252">
        <f>작성용!AA1713</f>
        <v>202411</v>
      </c>
      <c r="W1716" s="253" t="str">
        <f>작성용!AC1713</f>
        <v>[6]기타기관펀드(기초자산)</v>
      </c>
      <c r="X1716" s="253">
        <f>작성용!O1713</f>
        <v>0</v>
      </c>
      <c r="Y1716" s="253">
        <f>작성용!P1713</f>
        <v>0</v>
      </c>
      <c r="Z1716" s="253">
        <f>작성용!Q1713</f>
        <v>0</v>
      </c>
      <c r="AA1716" s="252" t="str">
        <f>작성용!AJ1713</f>
        <v>-</v>
      </c>
      <c r="AB1716" s="252">
        <f>작성용!AB1713</f>
        <v>0</v>
      </c>
    </row>
    <row r="1717" spans="1:28" s="12" customFormat="1" ht="16.5" customHeight="1" x14ac:dyDescent="0.3">
      <c r="A1717" s="54">
        <f>작성용!AL1714</f>
        <v>1713</v>
      </c>
      <c r="B1717" s="264" t="str">
        <f>작성용!AI1714</f>
        <v>-</v>
      </c>
      <c r="C1717" s="252" t="str">
        <f>작성용!AK1714</f>
        <v>기초자산</v>
      </c>
      <c r="D1717" s="265" t="str">
        <f>작성용!T1714</f>
        <v>사립학교교직원연금공단펀드(기초자산)</v>
      </c>
      <c r="E1717" s="253" t="str">
        <f>작성용!B1714</f>
        <v>KTBN18호벤처투자조합</v>
      </c>
      <c r="F1717" s="253" t="str">
        <f>작성용!C1714</f>
        <v>재평가</v>
      </c>
      <c r="G1717" s="253" t="str">
        <f>작성용!D1714</f>
        <v>QLi5 Therapeutics GmbH</v>
      </c>
      <c r="H1717" s="266" t="str">
        <f>작성용!E1714</f>
        <v>KBP2022090063</v>
      </c>
      <c r="I1717" s="253" t="str">
        <f>작성용!F1714</f>
        <v>A07</v>
      </c>
      <c r="J1717" s="253">
        <f>작성용!G1714</f>
        <v>0</v>
      </c>
      <c r="K1717" s="253" t="str">
        <f>작성용!H1714</f>
        <v>-</v>
      </c>
      <c r="L1717" s="253" t="str">
        <f>작성용!N1714</f>
        <v>분기</v>
      </c>
      <c r="M1717" s="265" t="str">
        <f>작성용!U1714</f>
        <v>2024.09.30</v>
      </c>
      <c r="N1717" s="265">
        <f>작성용!V1714</f>
        <v>45643</v>
      </c>
      <c r="O1717" s="265" t="str">
        <f>작성용!W1714</f>
        <v>보고서제공X</v>
      </c>
      <c r="P1717" s="265" t="str">
        <f>작성용!X1714</f>
        <v>-</v>
      </c>
      <c r="Q1717" s="253" t="str">
        <f>작성용!AD1714</f>
        <v>백형진</v>
      </c>
      <c r="R1717" s="267">
        <f>작성용!AE1714</f>
        <v>0</v>
      </c>
      <c r="S1717" s="253" t="str">
        <f>작성용!AF1714</f>
        <v>백형진</v>
      </c>
      <c r="T1717" s="268" t="str">
        <f>작성용!AG1714</f>
        <v>-</v>
      </c>
      <c r="U1717" s="268" t="str">
        <f>작성용!AH1714</f>
        <v>-</v>
      </c>
      <c r="V1717" s="252">
        <f>작성용!AA1714</f>
        <v>202411</v>
      </c>
      <c r="W1717" s="253" t="str">
        <f>작성용!AC1714</f>
        <v>[6]기타기관펀드(기초자산)</v>
      </c>
      <c r="X1717" s="253">
        <f>작성용!O1714</f>
        <v>0</v>
      </c>
      <c r="Y1717" s="253">
        <f>작성용!P1714</f>
        <v>0</v>
      </c>
      <c r="Z1717" s="253">
        <f>작성용!Q1714</f>
        <v>0</v>
      </c>
      <c r="AA1717" s="252" t="str">
        <f>작성용!AJ1714</f>
        <v>-</v>
      </c>
      <c r="AB1717" s="252">
        <f>작성용!AB1714</f>
        <v>0</v>
      </c>
    </row>
    <row r="1718" spans="1:28" s="12" customFormat="1" ht="16.5" customHeight="1" x14ac:dyDescent="0.3">
      <c r="A1718" s="54">
        <f>작성용!AL1715</f>
        <v>1714</v>
      </c>
      <c r="B1718" s="264" t="str">
        <f>작성용!AI1715</f>
        <v>-</v>
      </c>
      <c r="C1718" s="252" t="str">
        <f>작성용!AK1715</f>
        <v>기초자산</v>
      </c>
      <c r="D1718" s="265" t="str">
        <f>작성용!T1715</f>
        <v>사립학교교직원연금공단펀드(기초자산)</v>
      </c>
      <c r="E1718" s="253" t="str">
        <f>작성용!B1715</f>
        <v>KTBN18호벤처투자조합</v>
      </c>
      <c r="F1718" s="253" t="str">
        <f>작성용!C1715</f>
        <v>재평가</v>
      </c>
      <c r="G1718" s="253" t="str">
        <f>작성용!D1715</f>
        <v>지지큐컴퍼니</v>
      </c>
      <c r="H1718" s="266">
        <f>작성용!E1715</f>
        <v>1311110547356</v>
      </c>
      <c r="I1718" s="253" t="str">
        <f>작성용!F1715</f>
        <v>A05</v>
      </c>
      <c r="J1718" s="253">
        <f>작성용!G1715</f>
        <v>0</v>
      </c>
      <c r="K1718" s="253" t="str">
        <f>작성용!H1715</f>
        <v>-</v>
      </c>
      <c r="L1718" s="253" t="str">
        <f>작성용!N1715</f>
        <v>분기</v>
      </c>
      <c r="M1718" s="265" t="str">
        <f>작성용!U1715</f>
        <v>2024.09.30</v>
      </c>
      <c r="N1718" s="265">
        <f>작성용!V1715</f>
        <v>45643</v>
      </c>
      <c r="O1718" s="265" t="str">
        <f>작성용!W1715</f>
        <v>보고서제공X</v>
      </c>
      <c r="P1718" s="265" t="str">
        <f>작성용!X1715</f>
        <v>-</v>
      </c>
      <c r="Q1718" s="253" t="str">
        <f>작성용!AD1715</f>
        <v>채동우</v>
      </c>
      <c r="R1718" s="267">
        <f>작성용!AE1715</f>
        <v>0</v>
      </c>
      <c r="S1718" s="253" t="str">
        <f>작성용!AF1715</f>
        <v>채동우</v>
      </c>
      <c r="T1718" s="268" t="str">
        <f>작성용!AG1715</f>
        <v>-</v>
      </c>
      <c r="U1718" s="268" t="str">
        <f>작성용!AH1715</f>
        <v>-</v>
      </c>
      <c r="V1718" s="252">
        <f>작성용!AA1715</f>
        <v>202411</v>
      </c>
      <c r="W1718" s="253" t="str">
        <f>작성용!AC1715</f>
        <v>[6]기타기관펀드(기초자산)</v>
      </c>
      <c r="X1718" s="253">
        <f>작성용!O1715</f>
        <v>0</v>
      </c>
      <c r="Y1718" s="253">
        <f>작성용!P1715</f>
        <v>0</v>
      </c>
      <c r="Z1718" s="253">
        <f>작성용!Q1715</f>
        <v>0</v>
      </c>
      <c r="AA1718" s="252" t="str">
        <f>작성용!AJ1715</f>
        <v>-</v>
      </c>
      <c r="AB1718" s="252">
        <f>작성용!AB1715</f>
        <v>0</v>
      </c>
    </row>
    <row r="1719" spans="1:28" s="12" customFormat="1" ht="16.5" customHeight="1" x14ac:dyDescent="0.3">
      <c r="A1719" s="54">
        <f>작성용!AL1716</f>
        <v>1715</v>
      </c>
      <c r="B1719" s="264" t="str">
        <f>작성용!AI1716</f>
        <v>-</v>
      </c>
      <c r="C1719" s="252" t="str">
        <f>작성용!AK1716</f>
        <v>기초자산</v>
      </c>
      <c r="D1719" s="265" t="str">
        <f>작성용!T1716</f>
        <v>사립학교교직원연금공단펀드(기초자산)</v>
      </c>
      <c r="E1719" s="253" t="str">
        <f>작성용!B1716</f>
        <v>KTBN18호벤처투자조합</v>
      </c>
      <c r="F1719" s="253" t="str">
        <f>작성용!C1716</f>
        <v>재평가</v>
      </c>
      <c r="G1719" s="253" t="str">
        <f>작성용!D1716</f>
        <v>오럼머티리얼(구,티지오테크)</v>
      </c>
      <c r="H1719" s="266">
        <f>작성용!E1716</f>
        <v>1348110144444</v>
      </c>
      <c r="I1719" s="253" t="str">
        <f>작성용!F1716</f>
        <v>A07</v>
      </c>
      <c r="J1719" s="253">
        <f>작성용!G1716</f>
        <v>0</v>
      </c>
      <c r="K1719" s="253" t="str">
        <f>작성용!H1716</f>
        <v>-</v>
      </c>
      <c r="L1719" s="253" t="str">
        <f>작성용!N1716</f>
        <v>분기</v>
      </c>
      <c r="M1719" s="265" t="str">
        <f>작성용!U1716</f>
        <v>2024.09.30</v>
      </c>
      <c r="N1719" s="265">
        <f>작성용!V1716</f>
        <v>45643</v>
      </c>
      <c r="O1719" s="265" t="str">
        <f>작성용!W1716</f>
        <v>보고서제공X</v>
      </c>
      <c r="P1719" s="265" t="str">
        <f>작성용!X1716</f>
        <v>-</v>
      </c>
      <c r="Q1719" s="253" t="str">
        <f>작성용!AD1716</f>
        <v>이상민</v>
      </c>
      <c r="R1719" s="267">
        <f>작성용!AE1716</f>
        <v>0</v>
      </c>
      <c r="S1719" s="253" t="str">
        <f>작성용!AF1716</f>
        <v>이상민</v>
      </c>
      <c r="T1719" s="268" t="str">
        <f>작성용!AG1716</f>
        <v>-</v>
      </c>
      <c r="U1719" s="268" t="str">
        <f>작성용!AH1716</f>
        <v>-</v>
      </c>
      <c r="V1719" s="252">
        <f>작성용!AA1716</f>
        <v>202411</v>
      </c>
      <c r="W1719" s="253" t="str">
        <f>작성용!AC1716</f>
        <v>[6]기타기관펀드(기초자산)</v>
      </c>
      <c r="X1719" s="253">
        <f>작성용!O1716</f>
        <v>0</v>
      </c>
      <c r="Y1719" s="253">
        <f>작성용!P1716</f>
        <v>0</v>
      </c>
      <c r="Z1719" s="253">
        <f>작성용!Q1716</f>
        <v>0</v>
      </c>
      <c r="AA1719" s="252" t="str">
        <f>작성용!AJ1716</f>
        <v>-</v>
      </c>
      <c r="AB1719" s="252">
        <f>작성용!AB1716</f>
        <v>0</v>
      </c>
    </row>
    <row r="1720" spans="1:28" s="12" customFormat="1" ht="16.5" customHeight="1" x14ac:dyDescent="0.3">
      <c r="A1720" s="54">
        <f>작성용!AL1717</f>
        <v>1716</v>
      </c>
      <c r="B1720" s="264" t="str">
        <f>작성용!AI1717</f>
        <v>-</v>
      </c>
      <c r="C1720" s="252" t="str">
        <f>작성용!AK1717</f>
        <v>기초자산</v>
      </c>
      <c r="D1720" s="265" t="str">
        <f>작성용!T1717</f>
        <v>사립학교교직원연금공단펀드(기초자산)</v>
      </c>
      <c r="E1720" s="253" t="str">
        <f>작성용!B1717</f>
        <v>KTBN18호벤처투자조합</v>
      </c>
      <c r="F1720" s="253" t="str">
        <f>작성용!C1717</f>
        <v>재평가</v>
      </c>
      <c r="G1720" s="253" t="str">
        <f>작성용!D1717</f>
        <v>앤유</v>
      </c>
      <c r="H1720" s="266">
        <f>작성용!E1717</f>
        <v>1311110464675</v>
      </c>
      <c r="I1720" s="253" t="str">
        <f>작성용!F1717</f>
        <v>A07</v>
      </c>
      <c r="J1720" s="253">
        <f>작성용!G1717</f>
        <v>2</v>
      </c>
      <c r="K1720" s="253" t="str">
        <f>작성용!H1717</f>
        <v>-</v>
      </c>
      <c r="L1720" s="253" t="str">
        <f>작성용!N1717</f>
        <v>분기</v>
      </c>
      <c r="M1720" s="265" t="str">
        <f>작성용!U1717</f>
        <v>2024.09.30</v>
      </c>
      <c r="N1720" s="265">
        <f>작성용!V1717</f>
        <v>45643</v>
      </c>
      <c r="O1720" s="265" t="str">
        <f>작성용!W1717</f>
        <v>보고서제공X</v>
      </c>
      <c r="P1720" s="265" t="str">
        <f>작성용!X1717</f>
        <v>-</v>
      </c>
      <c r="Q1720" s="253" t="str">
        <f>작성용!AD1717</f>
        <v>강승현</v>
      </c>
      <c r="R1720" s="267">
        <f>작성용!AE1717</f>
        <v>0.4</v>
      </c>
      <c r="S1720" s="253" t="str">
        <f>작성용!AF1717</f>
        <v>강승현</v>
      </c>
      <c r="T1720" s="268" t="str">
        <f>작성용!AG1717</f>
        <v>-</v>
      </c>
      <c r="U1720" s="268" t="str">
        <f>작성용!AH1717</f>
        <v>-</v>
      </c>
      <c r="V1720" s="252">
        <f>작성용!AA1717</f>
        <v>202411</v>
      </c>
      <c r="W1720" s="253" t="str">
        <f>작성용!AC1717</f>
        <v>[6]기타기관펀드(기초자산)</v>
      </c>
      <c r="X1720" s="253">
        <f>작성용!O1717</f>
        <v>0</v>
      </c>
      <c r="Y1720" s="253">
        <f>작성용!P1717</f>
        <v>0</v>
      </c>
      <c r="Z1720" s="253">
        <f>작성용!Q1717</f>
        <v>0</v>
      </c>
      <c r="AA1720" s="252" t="str">
        <f>작성용!AJ1717</f>
        <v>-</v>
      </c>
      <c r="AB1720" s="252">
        <f>작성용!AB1717</f>
        <v>0</v>
      </c>
    </row>
    <row r="1721" spans="1:28" s="12" customFormat="1" ht="16.5" customHeight="1" x14ac:dyDescent="0.3">
      <c r="A1721" s="54">
        <f>작성용!AL1718</f>
        <v>1717</v>
      </c>
      <c r="B1721" s="264" t="str">
        <f>작성용!AI1718</f>
        <v>-</v>
      </c>
      <c r="C1721" s="252" t="str">
        <f>작성용!AK1718</f>
        <v>기초자산</v>
      </c>
      <c r="D1721" s="265" t="str">
        <f>작성용!T1718</f>
        <v>사립학교교직원연금공단펀드(기초자산)</v>
      </c>
      <c r="E1721" s="253" t="str">
        <f>작성용!B1718</f>
        <v>KTBN18호벤처투자조합</v>
      </c>
      <c r="F1721" s="253" t="str">
        <f>작성용!C1718</f>
        <v>재평가</v>
      </c>
      <c r="G1721" s="253" t="str">
        <f>작성용!D1718</f>
        <v>와드</v>
      </c>
      <c r="H1721" s="266">
        <f>작성용!E1718</f>
        <v>1311110465110</v>
      </c>
      <c r="I1721" s="253" t="str">
        <f>작성용!F1718</f>
        <v>A07</v>
      </c>
      <c r="J1721" s="253">
        <f>작성용!G1718</f>
        <v>0</v>
      </c>
      <c r="K1721" s="253" t="str">
        <f>작성용!H1718</f>
        <v>-</v>
      </c>
      <c r="L1721" s="253" t="str">
        <f>작성용!N1718</f>
        <v>분기</v>
      </c>
      <c r="M1721" s="265" t="str">
        <f>작성용!U1718</f>
        <v>2024.09.30</v>
      </c>
      <c r="N1721" s="265">
        <f>작성용!V1718</f>
        <v>45643</v>
      </c>
      <c r="O1721" s="265" t="str">
        <f>작성용!W1718</f>
        <v>보고서제공X</v>
      </c>
      <c r="P1721" s="265" t="str">
        <f>작성용!X1718</f>
        <v>-</v>
      </c>
      <c r="Q1721" s="253" t="str">
        <f>작성용!AD1718</f>
        <v>강승현</v>
      </c>
      <c r="R1721" s="267">
        <f>작성용!AE1718</f>
        <v>0.4</v>
      </c>
      <c r="S1721" s="253" t="str">
        <f>작성용!AF1718</f>
        <v>강승현</v>
      </c>
      <c r="T1721" s="268" t="str">
        <f>작성용!AG1718</f>
        <v>-</v>
      </c>
      <c r="U1721" s="268" t="str">
        <f>작성용!AH1718</f>
        <v>-</v>
      </c>
      <c r="V1721" s="252">
        <f>작성용!AA1718</f>
        <v>202411</v>
      </c>
      <c r="W1721" s="253" t="str">
        <f>작성용!AC1718</f>
        <v>[6]기타기관펀드(기초자산)</v>
      </c>
      <c r="X1721" s="253">
        <f>작성용!O1718</f>
        <v>0</v>
      </c>
      <c r="Y1721" s="253">
        <f>작성용!P1718</f>
        <v>0</v>
      </c>
      <c r="Z1721" s="253">
        <f>작성용!Q1718</f>
        <v>0</v>
      </c>
      <c r="AA1721" s="252" t="str">
        <f>작성용!AJ1718</f>
        <v>-</v>
      </c>
      <c r="AB1721" s="252">
        <f>작성용!AB1718</f>
        <v>0</v>
      </c>
    </row>
    <row r="1722" spans="1:28" s="12" customFormat="1" ht="16.5" customHeight="1" x14ac:dyDescent="0.3">
      <c r="A1722" s="54">
        <f>작성용!AL1719</f>
        <v>1718</v>
      </c>
      <c r="B1722" s="264" t="str">
        <f>작성용!AI1719</f>
        <v>-</v>
      </c>
      <c r="C1722" s="252" t="str">
        <f>작성용!AK1719</f>
        <v>기초자산</v>
      </c>
      <c r="D1722" s="265" t="str">
        <f>작성용!T1719</f>
        <v>사립학교교직원연금공단펀드(기초자산)</v>
      </c>
      <c r="E1722" s="253" t="str">
        <f>작성용!B1719</f>
        <v>KTBN18호벤처투자조합</v>
      </c>
      <c r="F1722" s="253" t="str">
        <f>작성용!C1719</f>
        <v>재평가</v>
      </c>
      <c r="G1722" s="253" t="str">
        <f>작성용!D1719</f>
        <v>마이프랜차이즈</v>
      </c>
      <c r="H1722" s="266">
        <f>작성용!E1719</f>
        <v>1101117261558</v>
      </c>
      <c r="I1722" s="253" t="str">
        <f>작성용!F1719</f>
        <v>A07</v>
      </c>
      <c r="J1722" s="253">
        <f>작성용!G1719</f>
        <v>0</v>
      </c>
      <c r="K1722" s="253" t="str">
        <f>작성용!H1719</f>
        <v>-</v>
      </c>
      <c r="L1722" s="253" t="str">
        <f>작성용!N1719</f>
        <v>분기</v>
      </c>
      <c r="M1722" s="265" t="str">
        <f>작성용!U1719</f>
        <v>2024.09.30</v>
      </c>
      <c r="N1722" s="265">
        <f>작성용!V1719</f>
        <v>45643</v>
      </c>
      <c r="O1722" s="265" t="str">
        <f>작성용!W1719</f>
        <v>보고서제공X</v>
      </c>
      <c r="P1722" s="265" t="str">
        <f>작성용!X1719</f>
        <v>-</v>
      </c>
      <c r="Q1722" s="253" t="str">
        <f>작성용!AD1719</f>
        <v>김영하</v>
      </c>
      <c r="R1722" s="267">
        <f>작성용!AE1719</f>
        <v>0</v>
      </c>
      <c r="S1722" s="253" t="str">
        <f>작성용!AF1719</f>
        <v>김영하</v>
      </c>
      <c r="T1722" s="268" t="str">
        <f>작성용!AG1719</f>
        <v>-</v>
      </c>
      <c r="U1722" s="268" t="str">
        <f>작성용!AH1719</f>
        <v>-</v>
      </c>
      <c r="V1722" s="252">
        <f>작성용!AA1719</f>
        <v>202411</v>
      </c>
      <c r="W1722" s="253" t="str">
        <f>작성용!AC1719</f>
        <v>[6]기타기관펀드(기초자산)</v>
      </c>
      <c r="X1722" s="253">
        <f>작성용!O1719</f>
        <v>0</v>
      </c>
      <c r="Y1722" s="253">
        <f>작성용!P1719</f>
        <v>0</v>
      </c>
      <c r="Z1722" s="253">
        <f>작성용!Q1719</f>
        <v>0</v>
      </c>
      <c r="AA1722" s="252" t="str">
        <f>작성용!AJ1719</f>
        <v>-</v>
      </c>
      <c r="AB1722" s="252">
        <f>작성용!AB1719</f>
        <v>0</v>
      </c>
    </row>
    <row r="1723" spans="1:28" s="12" customFormat="1" ht="16.5" customHeight="1" x14ac:dyDescent="0.3">
      <c r="A1723" s="54">
        <f>작성용!AL1720</f>
        <v>1719</v>
      </c>
      <c r="B1723" s="264" t="str">
        <f>작성용!AI1720</f>
        <v>-</v>
      </c>
      <c r="C1723" s="252" t="str">
        <f>작성용!AK1720</f>
        <v>기초자산</v>
      </c>
      <c r="D1723" s="265" t="str">
        <f>작성용!T1720</f>
        <v>사립학교교직원연금공단펀드(기초자산)</v>
      </c>
      <c r="E1723" s="253" t="str">
        <f>작성용!B1720</f>
        <v>KTBN18호벤처투자조합</v>
      </c>
      <c r="F1723" s="253" t="str">
        <f>작성용!C1720</f>
        <v>재평가</v>
      </c>
      <c r="G1723" s="253" t="str">
        <f>작성용!D1720</f>
        <v>엔알비</v>
      </c>
      <c r="H1723" s="266">
        <f>작성용!E1720</f>
        <v>1101117269370</v>
      </c>
      <c r="I1723" s="253" t="str">
        <f>작성용!F1720</f>
        <v>A01</v>
      </c>
      <c r="J1723" s="253">
        <f>작성용!G1720</f>
        <v>0</v>
      </c>
      <c r="K1723" s="253" t="str">
        <f>작성용!H1720</f>
        <v>-</v>
      </c>
      <c r="L1723" s="253" t="str">
        <f>작성용!N1720</f>
        <v>분기</v>
      </c>
      <c r="M1723" s="265" t="str">
        <f>작성용!U1720</f>
        <v>2024.09.30</v>
      </c>
      <c r="N1723" s="265">
        <f>작성용!V1720</f>
        <v>45643</v>
      </c>
      <c r="O1723" s="265" t="str">
        <f>작성용!W1720</f>
        <v>보고서제공X</v>
      </c>
      <c r="P1723" s="265" t="str">
        <f>작성용!X1720</f>
        <v>-</v>
      </c>
      <c r="Q1723" s="253" t="str">
        <f>작성용!AD1720</f>
        <v>심태진</v>
      </c>
      <c r="R1723" s="267">
        <f>작성용!AE1720</f>
        <v>0.4</v>
      </c>
      <c r="S1723" s="253" t="str">
        <f>작성용!AF1720</f>
        <v>심태진</v>
      </c>
      <c r="T1723" s="268" t="str">
        <f>작성용!AG1720</f>
        <v>-</v>
      </c>
      <c r="U1723" s="268" t="str">
        <f>작성용!AH1720</f>
        <v>-</v>
      </c>
      <c r="V1723" s="252">
        <f>작성용!AA1720</f>
        <v>202411</v>
      </c>
      <c r="W1723" s="253" t="str">
        <f>작성용!AC1720</f>
        <v>[6]기타기관펀드(기초자산)</v>
      </c>
      <c r="X1723" s="253">
        <f>작성용!O1720</f>
        <v>0</v>
      </c>
      <c r="Y1723" s="253">
        <f>작성용!P1720</f>
        <v>0</v>
      </c>
      <c r="Z1723" s="253">
        <f>작성용!Q1720</f>
        <v>0</v>
      </c>
      <c r="AA1723" s="252" t="str">
        <f>작성용!AJ1720</f>
        <v>-</v>
      </c>
      <c r="AB1723" s="252">
        <f>작성용!AB1720</f>
        <v>0</v>
      </c>
    </row>
    <row r="1724" spans="1:28" s="12" customFormat="1" ht="16.5" customHeight="1" x14ac:dyDescent="0.3">
      <c r="A1724" s="54">
        <f>작성용!AL1721</f>
        <v>1720</v>
      </c>
      <c r="B1724" s="264" t="str">
        <f>작성용!AI1721</f>
        <v>-</v>
      </c>
      <c r="C1724" s="252" t="str">
        <f>작성용!AK1721</f>
        <v>기초자산</v>
      </c>
      <c r="D1724" s="265" t="str">
        <f>작성용!T1721</f>
        <v>사립학교교직원연금공단펀드(기초자산)</v>
      </c>
      <c r="E1724" s="253" t="str">
        <f>작성용!B1721</f>
        <v>KTBN18호벤처투자조합</v>
      </c>
      <c r="F1724" s="253" t="str">
        <f>작성용!C1721</f>
        <v>재평가</v>
      </c>
      <c r="G1724" s="253" t="str">
        <f>작성용!D1721</f>
        <v>Rusk Media Private Limited</v>
      </c>
      <c r="H1724" s="266" t="str">
        <f>작성용!E1721</f>
        <v>KBP2023030025</v>
      </c>
      <c r="I1724" s="253" t="str">
        <f>작성용!F1721</f>
        <v>A07</v>
      </c>
      <c r="J1724" s="253">
        <f>작성용!G1721</f>
        <v>0</v>
      </c>
      <c r="K1724" s="253" t="str">
        <f>작성용!H1721</f>
        <v>-</v>
      </c>
      <c r="L1724" s="253" t="str">
        <f>작성용!N1721</f>
        <v>분기</v>
      </c>
      <c r="M1724" s="265" t="str">
        <f>작성용!U1721</f>
        <v>2024.09.30</v>
      </c>
      <c r="N1724" s="265">
        <f>작성용!V1721</f>
        <v>45643</v>
      </c>
      <c r="O1724" s="265" t="str">
        <f>작성용!W1721</f>
        <v>보고서제공X</v>
      </c>
      <c r="P1724" s="265" t="str">
        <f>작성용!X1721</f>
        <v>-</v>
      </c>
      <c r="Q1724" s="253" t="str">
        <f>작성용!AD1721</f>
        <v>정은채</v>
      </c>
      <c r="R1724" s="267">
        <f>작성용!AE1721</f>
        <v>0</v>
      </c>
      <c r="S1724" s="253" t="str">
        <f>작성용!AF1721</f>
        <v>정은채</v>
      </c>
      <c r="T1724" s="268" t="str">
        <f>작성용!AG1721</f>
        <v>-</v>
      </c>
      <c r="U1724" s="268" t="str">
        <f>작성용!AH1721</f>
        <v>-</v>
      </c>
      <c r="V1724" s="252">
        <f>작성용!AA1721</f>
        <v>202411</v>
      </c>
      <c r="W1724" s="253" t="str">
        <f>작성용!AC1721</f>
        <v>[6]기타기관펀드(기초자산)</v>
      </c>
      <c r="X1724" s="253">
        <f>작성용!O1721</f>
        <v>0</v>
      </c>
      <c r="Y1724" s="253">
        <f>작성용!P1721</f>
        <v>0</v>
      </c>
      <c r="Z1724" s="253">
        <f>작성용!Q1721</f>
        <v>0</v>
      </c>
      <c r="AA1724" s="252" t="str">
        <f>작성용!AJ1721</f>
        <v>-</v>
      </c>
      <c r="AB1724" s="252">
        <f>작성용!AB1721</f>
        <v>0</v>
      </c>
    </row>
    <row r="1725" spans="1:28" s="12" customFormat="1" ht="16.5" customHeight="1" x14ac:dyDescent="0.3">
      <c r="A1725" s="54">
        <f>작성용!AL1722</f>
        <v>1721</v>
      </c>
      <c r="B1725" s="264" t="str">
        <f>작성용!AI1722</f>
        <v>-</v>
      </c>
      <c r="C1725" s="252" t="str">
        <f>작성용!AK1722</f>
        <v>기초자산</v>
      </c>
      <c r="D1725" s="265" t="str">
        <f>작성용!T1722</f>
        <v>사립학교교직원연금공단펀드(기초자산)</v>
      </c>
      <c r="E1725" s="253" t="str">
        <f>작성용!B1722</f>
        <v>KTBN18호벤처투자조합</v>
      </c>
      <c r="F1725" s="253" t="str">
        <f>작성용!C1722</f>
        <v>재평가</v>
      </c>
      <c r="G1725" s="253" t="str">
        <f>작성용!D1722</f>
        <v>엘박스</v>
      </c>
      <c r="H1725" s="266">
        <f>작성용!E1722</f>
        <v>1101117100681</v>
      </c>
      <c r="I1725" s="253" t="str">
        <f>작성용!F1722</f>
        <v>A07</v>
      </c>
      <c r="J1725" s="253">
        <f>작성용!G1722</f>
        <v>0</v>
      </c>
      <c r="K1725" s="253" t="str">
        <f>작성용!H1722</f>
        <v>-</v>
      </c>
      <c r="L1725" s="253" t="str">
        <f>작성용!N1722</f>
        <v>분기</v>
      </c>
      <c r="M1725" s="265" t="str">
        <f>작성용!U1722</f>
        <v>2024.09.30</v>
      </c>
      <c r="N1725" s="265">
        <f>작성용!V1722</f>
        <v>45643</v>
      </c>
      <c r="O1725" s="265" t="str">
        <f>작성용!W1722</f>
        <v>보고서제공X</v>
      </c>
      <c r="P1725" s="265" t="str">
        <f>작성용!X1722</f>
        <v>-</v>
      </c>
      <c r="Q1725" s="253" t="str">
        <f>작성용!AD1722</f>
        <v>원정우</v>
      </c>
      <c r="R1725" s="267">
        <f>작성용!AE1722</f>
        <v>0</v>
      </c>
      <c r="S1725" s="253" t="str">
        <f>작성용!AF1722</f>
        <v>원정우</v>
      </c>
      <c r="T1725" s="268" t="str">
        <f>작성용!AG1722</f>
        <v>-</v>
      </c>
      <c r="U1725" s="268" t="str">
        <f>작성용!AH1722</f>
        <v>-</v>
      </c>
      <c r="V1725" s="252">
        <f>작성용!AA1722</f>
        <v>202411</v>
      </c>
      <c r="W1725" s="253" t="str">
        <f>작성용!AC1722</f>
        <v>[6]기타기관펀드(기초자산)</v>
      </c>
      <c r="X1725" s="253">
        <f>작성용!O1722</f>
        <v>0</v>
      </c>
      <c r="Y1725" s="253">
        <f>작성용!P1722</f>
        <v>0</v>
      </c>
      <c r="Z1725" s="253">
        <f>작성용!Q1722</f>
        <v>0</v>
      </c>
      <c r="AA1725" s="252" t="str">
        <f>작성용!AJ1722</f>
        <v>-</v>
      </c>
      <c r="AB1725" s="252">
        <f>작성용!AB1722</f>
        <v>0</v>
      </c>
    </row>
    <row r="1726" spans="1:28" s="12" customFormat="1" ht="16.5" customHeight="1" x14ac:dyDescent="0.3">
      <c r="A1726" s="54">
        <f>작성용!AL1723</f>
        <v>1722</v>
      </c>
      <c r="B1726" s="264" t="str">
        <f>작성용!AI1723</f>
        <v>-</v>
      </c>
      <c r="C1726" s="252" t="str">
        <f>작성용!AK1723</f>
        <v>기초자산</v>
      </c>
      <c r="D1726" s="265" t="str">
        <f>작성용!T1723</f>
        <v>사립학교교직원연금공단펀드(기초자산)</v>
      </c>
      <c r="E1726" s="253" t="str">
        <f>작성용!B1723</f>
        <v>KTBN18호벤처투자조합</v>
      </c>
      <c r="F1726" s="253" t="str">
        <f>작성용!C1723</f>
        <v>재평가</v>
      </c>
      <c r="G1726" s="253" t="str">
        <f>작성용!D1723</f>
        <v>노보렉스</v>
      </c>
      <c r="H1726" s="266">
        <f>작성용!E1723</f>
        <v>1311110583318</v>
      </c>
      <c r="I1726" s="253" t="str">
        <f>작성용!F1723</f>
        <v>A07</v>
      </c>
      <c r="J1726" s="253">
        <f>작성용!G1723</f>
        <v>1</v>
      </c>
      <c r="K1726" s="253" t="str">
        <f>작성용!H1723</f>
        <v>-</v>
      </c>
      <c r="L1726" s="253" t="str">
        <f>작성용!N1723</f>
        <v>분기</v>
      </c>
      <c r="M1726" s="265" t="str">
        <f>작성용!U1723</f>
        <v>2024.09.30</v>
      </c>
      <c r="N1726" s="265">
        <f>작성용!V1723</f>
        <v>45643</v>
      </c>
      <c r="O1726" s="265" t="str">
        <f>작성용!W1723</f>
        <v>보고서제공X</v>
      </c>
      <c r="P1726" s="265" t="str">
        <f>작성용!X1723</f>
        <v>-</v>
      </c>
      <c r="Q1726" s="253" t="str">
        <f>작성용!AD1723</f>
        <v>백형진</v>
      </c>
      <c r="R1726" s="267">
        <f>작성용!AE1723</f>
        <v>0</v>
      </c>
      <c r="S1726" s="253" t="str">
        <f>작성용!AF1723</f>
        <v>백형진</v>
      </c>
      <c r="T1726" s="268" t="str">
        <f>작성용!AG1723</f>
        <v>-</v>
      </c>
      <c r="U1726" s="268" t="str">
        <f>작성용!AH1723</f>
        <v>-</v>
      </c>
      <c r="V1726" s="252">
        <f>작성용!AA1723</f>
        <v>202411</v>
      </c>
      <c r="W1726" s="253" t="str">
        <f>작성용!AC1723</f>
        <v>[6]기타기관펀드(기초자산)</v>
      </c>
      <c r="X1726" s="253">
        <f>작성용!O1723</f>
        <v>0</v>
      </c>
      <c r="Y1726" s="253">
        <f>작성용!P1723</f>
        <v>0</v>
      </c>
      <c r="Z1726" s="253">
        <f>작성용!Q1723</f>
        <v>0</v>
      </c>
      <c r="AA1726" s="252" t="str">
        <f>작성용!AJ1723</f>
        <v>-</v>
      </c>
      <c r="AB1726" s="252">
        <f>작성용!AB1723</f>
        <v>0</v>
      </c>
    </row>
    <row r="1727" spans="1:28" s="12" customFormat="1" ht="16.5" customHeight="1" x14ac:dyDescent="0.3">
      <c r="A1727" s="54">
        <f>작성용!AL1724</f>
        <v>1723</v>
      </c>
      <c r="B1727" s="264" t="str">
        <f>작성용!AI1724</f>
        <v>-</v>
      </c>
      <c r="C1727" s="252" t="str">
        <f>작성용!AK1724</f>
        <v>기초자산</v>
      </c>
      <c r="D1727" s="265" t="str">
        <f>작성용!T1724</f>
        <v>사립학교교직원연금공단펀드(기초자산)</v>
      </c>
      <c r="E1727" s="253" t="str">
        <f>작성용!B1724</f>
        <v>KTBN18호벤처투자조합</v>
      </c>
      <c r="F1727" s="253" t="str">
        <f>작성용!C1724</f>
        <v>재평가</v>
      </c>
      <c r="G1727" s="253" t="str">
        <f>작성용!D1724</f>
        <v>일리미스테라퓨틱스</v>
      </c>
      <c r="H1727" s="266">
        <f>작성용!E1724</f>
        <v>1311110641645</v>
      </c>
      <c r="I1727" s="253" t="str">
        <f>작성용!F1724</f>
        <v>A07</v>
      </c>
      <c r="J1727" s="253">
        <f>작성용!G1724</f>
        <v>2</v>
      </c>
      <c r="K1727" s="253" t="str">
        <f>작성용!H1724</f>
        <v>-</v>
      </c>
      <c r="L1727" s="253" t="str">
        <f>작성용!N1724</f>
        <v>분기</v>
      </c>
      <c r="M1727" s="265" t="str">
        <f>작성용!U1724</f>
        <v>2024.09.30</v>
      </c>
      <c r="N1727" s="265">
        <f>작성용!V1724</f>
        <v>45643</v>
      </c>
      <c r="O1727" s="265" t="str">
        <f>작성용!W1724</f>
        <v>보고서제공X</v>
      </c>
      <c r="P1727" s="265" t="str">
        <f>작성용!X1724</f>
        <v>-</v>
      </c>
      <c r="Q1727" s="253" t="str">
        <f>작성용!AD1724</f>
        <v>이상민</v>
      </c>
      <c r="R1727" s="267">
        <f>작성용!AE1724</f>
        <v>0</v>
      </c>
      <c r="S1727" s="253" t="str">
        <f>작성용!AF1724</f>
        <v>이상민</v>
      </c>
      <c r="T1727" s="268" t="str">
        <f>작성용!AG1724</f>
        <v>-</v>
      </c>
      <c r="U1727" s="268" t="str">
        <f>작성용!AH1724</f>
        <v>-</v>
      </c>
      <c r="V1727" s="252">
        <f>작성용!AA1724</f>
        <v>202411</v>
      </c>
      <c r="W1727" s="253" t="str">
        <f>작성용!AC1724</f>
        <v>[6]기타기관펀드(기초자산)</v>
      </c>
      <c r="X1727" s="253">
        <f>작성용!O1724</f>
        <v>0</v>
      </c>
      <c r="Y1727" s="253">
        <f>작성용!P1724</f>
        <v>0</v>
      </c>
      <c r="Z1727" s="253">
        <f>작성용!Q1724</f>
        <v>0</v>
      </c>
      <c r="AA1727" s="252" t="str">
        <f>작성용!AJ1724</f>
        <v>-</v>
      </c>
      <c r="AB1727" s="252">
        <f>작성용!AB1724</f>
        <v>0</v>
      </c>
    </row>
    <row r="1728" spans="1:28" s="12" customFormat="1" ht="16.5" customHeight="1" x14ac:dyDescent="0.3">
      <c r="A1728" s="54">
        <f>작성용!AL1725</f>
        <v>1724</v>
      </c>
      <c r="B1728" s="264" t="str">
        <f>작성용!AI1725</f>
        <v>-</v>
      </c>
      <c r="C1728" s="252" t="str">
        <f>작성용!AK1725</f>
        <v>기초자산</v>
      </c>
      <c r="D1728" s="265" t="str">
        <f>작성용!T1725</f>
        <v>사립학교교직원연금공단펀드(기초자산)</v>
      </c>
      <c r="E1728" s="253" t="str">
        <f>작성용!B1725</f>
        <v>KTBN18호벤처투자조합</v>
      </c>
      <c r="F1728" s="253" t="str">
        <f>작성용!C1725</f>
        <v>재평가</v>
      </c>
      <c r="G1728" s="253" t="str">
        <f>작성용!D1725</f>
        <v>핏펫</v>
      </c>
      <c r="H1728" s="266">
        <f>작성용!E1725</f>
        <v>1101116417607</v>
      </c>
      <c r="I1728" s="253" t="str">
        <f>작성용!F1725</f>
        <v>A01</v>
      </c>
      <c r="J1728" s="253">
        <f>작성용!G1725</f>
        <v>0</v>
      </c>
      <c r="K1728" s="253" t="str">
        <f>작성용!H1725</f>
        <v>-</v>
      </c>
      <c r="L1728" s="253" t="str">
        <f>작성용!N1725</f>
        <v>분기</v>
      </c>
      <c r="M1728" s="265" t="str">
        <f>작성용!U1725</f>
        <v>2024.09.30</v>
      </c>
      <c r="N1728" s="265">
        <f>작성용!V1725</f>
        <v>45643</v>
      </c>
      <c r="O1728" s="265" t="str">
        <f>작성용!W1725</f>
        <v>보고서제공X</v>
      </c>
      <c r="P1728" s="265" t="str">
        <f>작성용!X1725</f>
        <v>-</v>
      </c>
      <c r="Q1728" s="253" t="str">
        <f>작성용!AD1725</f>
        <v>원정우</v>
      </c>
      <c r="R1728" s="267">
        <f>작성용!AE1725</f>
        <v>0</v>
      </c>
      <c r="S1728" s="253" t="str">
        <f>작성용!AF1725</f>
        <v>원정우</v>
      </c>
      <c r="T1728" s="268" t="str">
        <f>작성용!AG1725</f>
        <v>-</v>
      </c>
      <c r="U1728" s="268" t="str">
        <f>작성용!AH1725</f>
        <v>-</v>
      </c>
      <c r="V1728" s="252">
        <f>작성용!AA1725</f>
        <v>202411</v>
      </c>
      <c r="W1728" s="253" t="str">
        <f>작성용!AC1725</f>
        <v>[6]기타기관펀드(기초자산)</v>
      </c>
      <c r="X1728" s="253">
        <f>작성용!O1725</f>
        <v>0</v>
      </c>
      <c r="Y1728" s="253">
        <f>작성용!P1725</f>
        <v>0</v>
      </c>
      <c r="Z1728" s="253">
        <f>작성용!Q1725</f>
        <v>0</v>
      </c>
      <c r="AA1728" s="252" t="str">
        <f>작성용!AJ1725</f>
        <v>-</v>
      </c>
      <c r="AB1728" s="252">
        <f>작성용!AB1725</f>
        <v>0</v>
      </c>
    </row>
    <row r="1729" spans="1:28" s="12" customFormat="1" ht="16.5" customHeight="1" x14ac:dyDescent="0.3">
      <c r="A1729" s="54">
        <f>작성용!AL1726</f>
        <v>1725</v>
      </c>
      <c r="B1729" s="264" t="str">
        <f>작성용!AI1726</f>
        <v>-</v>
      </c>
      <c r="C1729" s="252" t="str">
        <f>작성용!AK1726</f>
        <v>기초자산</v>
      </c>
      <c r="D1729" s="265" t="str">
        <f>작성용!T1726</f>
        <v>사립학교교직원연금공단펀드(기초자산)</v>
      </c>
      <c r="E1729" s="253" t="str">
        <f>작성용!B1726</f>
        <v>KTBN18호벤처투자조합</v>
      </c>
      <c r="F1729" s="253" t="str">
        <f>작성용!C1726</f>
        <v>재평가</v>
      </c>
      <c r="G1729" s="253" t="str">
        <f>작성용!D1726</f>
        <v>핏펫</v>
      </c>
      <c r="H1729" s="266">
        <f>작성용!E1726</f>
        <v>1101116417607</v>
      </c>
      <c r="I1729" s="253" t="str">
        <f>작성용!F1726</f>
        <v>A07</v>
      </c>
      <c r="J1729" s="253">
        <f>작성용!G1726</f>
        <v>0</v>
      </c>
      <c r="K1729" s="253" t="str">
        <f>작성용!H1726</f>
        <v>-</v>
      </c>
      <c r="L1729" s="253" t="str">
        <f>작성용!N1726</f>
        <v>분기</v>
      </c>
      <c r="M1729" s="265" t="str">
        <f>작성용!U1726</f>
        <v>2024.09.30</v>
      </c>
      <c r="N1729" s="265">
        <f>작성용!V1726</f>
        <v>45643</v>
      </c>
      <c r="O1729" s="265" t="str">
        <f>작성용!W1726</f>
        <v>보고서제공X</v>
      </c>
      <c r="P1729" s="265" t="str">
        <f>작성용!X1726</f>
        <v>-</v>
      </c>
      <c r="Q1729" s="253" t="str">
        <f>작성용!AD1726</f>
        <v>원정우</v>
      </c>
      <c r="R1729" s="267">
        <f>작성용!AE1726</f>
        <v>0</v>
      </c>
      <c r="S1729" s="253" t="str">
        <f>작성용!AF1726</f>
        <v>원정우</v>
      </c>
      <c r="T1729" s="268" t="str">
        <f>작성용!AG1726</f>
        <v>-</v>
      </c>
      <c r="U1729" s="268" t="str">
        <f>작성용!AH1726</f>
        <v>-</v>
      </c>
      <c r="V1729" s="252">
        <f>작성용!AA1726</f>
        <v>202411</v>
      </c>
      <c r="W1729" s="253" t="str">
        <f>작성용!AC1726</f>
        <v>[6]기타기관펀드(기초자산)</v>
      </c>
      <c r="X1729" s="253">
        <f>작성용!O1726</f>
        <v>0</v>
      </c>
      <c r="Y1729" s="253">
        <f>작성용!P1726</f>
        <v>0</v>
      </c>
      <c r="Z1729" s="253">
        <f>작성용!Q1726</f>
        <v>0</v>
      </c>
      <c r="AA1729" s="252" t="str">
        <f>작성용!AJ1726</f>
        <v>-</v>
      </c>
      <c r="AB1729" s="252">
        <f>작성용!AB1726</f>
        <v>0</v>
      </c>
    </row>
    <row r="1730" spans="1:28" s="12" customFormat="1" ht="16.5" customHeight="1" x14ac:dyDescent="0.3">
      <c r="A1730" s="54">
        <f>작성용!AL1727</f>
        <v>1726</v>
      </c>
      <c r="B1730" s="264" t="str">
        <f>작성용!AI1727</f>
        <v>-</v>
      </c>
      <c r="C1730" s="252" t="str">
        <f>작성용!AK1727</f>
        <v>기초자산</v>
      </c>
      <c r="D1730" s="265" t="str">
        <f>작성용!T1727</f>
        <v>사립학교교직원연금공단펀드(기초자산)</v>
      </c>
      <c r="E1730" s="253" t="str">
        <f>작성용!B1727</f>
        <v>KTBN18호벤처투자조합</v>
      </c>
      <c r="F1730" s="253" t="str">
        <f>작성용!C1727</f>
        <v>재평가</v>
      </c>
      <c r="G1730" s="253" t="str">
        <f>작성용!D1727</f>
        <v>와드</v>
      </c>
      <c r="H1730" s="266">
        <f>작성용!E1727</f>
        <v>1311110465110</v>
      </c>
      <c r="I1730" s="253" t="str">
        <f>작성용!F1727</f>
        <v>A07</v>
      </c>
      <c r="J1730" s="253">
        <f>작성용!G1727</f>
        <v>0</v>
      </c>
      <c r="K1730" s="253" t="str">
        <f>작성용!H1727</f>
        <v>-</v>
      </c>
      <c r="L1730" s="253" t="str">
        <f>작성용!N1727</f>
        <v>분기</v>
      </c>
      <c r="M1730" s="265" t="str">
        <f>작성용!U1727</f>
        <v>2024.09.30</v>
      </c>
      <c r="N1730" s="265">
        <f>작성용!V1727</f>
        <v>45643</v>
      </c>
      <c r="O1730" s="265" t="str">
        <f>작성용!W1727</f>
        <v>보고서제공X</v>
      </c>
      <c r="P1730" s="265" t="str">
        <f>작성용!X1727</f>
        <v>-</v>
      </c>
      <c r="Q1730" s="253" t="str">
        <f>작성용!AD1727</f>
        <v>강승현</v>
      </c>
      <c r="R1730" s="267">
        <f>작성용!AE1727</f>
        <v>0</v>
      </c>
      <c r="S1730" s="253" t="str">
        <f>작성용!AF1727</f>
        <v>강승현</v>
      </c>
      <c r="T1730" s="268" t="str">
        <f>작성용!AG1727</f>
        <v>-</v>
      </c>
      <c r="U1730" s="268" t="str">
        <f>작성용!AH1727</f>
        <v>-</v>
      </c>
      <c r="V1730" s="252">
        <f>작성용!AA1727</f>
        <v>202411</v>
      </c>
      <c r="W1730" s="253" t="str">
        <f>작성용!AC1727</f>
        <v>[6]기타기관펀드(기초자산)</v>
      </c>
      <c r="X1730" s="253">
        <f>작성용!O1727</f>
        <v>0</v>
      </c>
      <c r="Y1730" s="253">
        <f>작성용!P1727</f>
        <v>0</v>
      </c>
      <c r="Z1730" s="253">
        <f>작성용!Q1727</f>
        <v>0</v>
      </c>
      <c r="AA1730" s="252" t="str">
        <f>작성용!AJ1727</f>
        <v>-</v>
      </c>
      <c r="AB1730" s="252">
        <f>작성용!AB1727</f>
        <v>0</v>
      </c>
    </row>
    <row r="1731" spans="1:28" s="12" customFormat="1" ht="16.5" customHeight="1" x14ac:dyDescent="0.3">
      <c r="A1731" s="54">
        <f>작성용!AL1728</f>
        <v>1727</v>
      </c>
      <c r="B1731" s="264" t="str">
        <f>작성용!AI1728</f>
        <v>-</v>
      </c>
      <c r="C1731" s="252" t="str">
        <f>작성용!AK1728</f>
        <v>기초자산</v>
      </c>
      <c r="D1731" s="265" t="str">
        <f>작성용!T1728</f>
        <v>사립학교교직원연금공단펀드(기초자산)</v>
      </c>
      <c r="E1731" s="253" t="str">
        <f>작성용!B1728</f>
        <v>KTBN18호벤처투자조합</v>
      </c>
      <c r="F1731" s="253" t="str">
        <f>작성용!C1728</f>
        <v>재평가</v>
      </c>
      <c r="G1731" s="253" t="str">
        <f>작성용!D1728</f>
        <v>Rusk Media Private Limited</v>
      </c>
      <c r="H1731" s="266" t="str">
        <f>작성용!E1728</f>
        <v>KBP2023030025</v>
      </c>
      <c r="I1731" s="253" t="str">
        <f>작성용!F1728</f>
        <v>A05</v>
      </c>
      <c r="J1731" s="253">
        <f>작성용!G1728</f>
        <v>0</v>
      </c>
      <c r="K1731" s="253" t="str">
        <f>작성용!H1728</f>
        <v>-</v>
      </c>
      <c r="L1731" s="253" t="str">
        <f>작성용!N1728</f>
        <v>분기</v>
      </c>
      <c r="M1731" s="265" t="str">
        <f>작성용!U1728</f>
        <v>2024.09.30</v>
      </c>
      <c r="N1731" s="265">
        <f>작성용!V1728</f>
        <v>45643</v>
      </c>
      <c r="O1731" s="265" t="str">
        <f>작성용!W1728</f>
        <v>보고서제공X</v>
      </c>
      <c r="P1731" s="265" t="str">
        <f>작성용!X1728</f>
        <v>-</v>
      </c>
      <c r="Q1731" s="253" t="str">
        <f>작성용!AD1728</f>
        <v>정은채</v>
      </c>
      <c r="R1731" s="267">
        <f>작성용!AE1728</f>
        <v>0</v>
      </c>
      <c r="S1731" s="253" t="str">
        <f>작성용!AF1728</f>
        <v>정은채</v>
      </c>
      <c r="T1731" s="268" t="str">
        <f>작성용!AG1728</f>
        <v>-</v>
      </c>
      <c r="U1731" s="268" t="str">
        <f>작성용!AH1728</f>
        <v>-</v>
      </c>
      <c r="V1731" s="252">
        <f>작성용!AA1728</f>
        <v>202411</v>
      </c>
      <c r="W1731" s="253" t="str">
        <f>작성용!AC1728</f>
        <v>[6]기타기관펀드(기초자산)</v>
      </c>
      <c r="X1731" s="253">
        <f>작성용!O1728</f>
        <v>0</v>
      </c>
      <c r="Y1731" s="253">
        <f>작성용!P1728</f>
        <v>0</v>
      </c>
      <c r="Z1731" s="253">
        <f>작성용!Q1728</f>
        <v>0</v>
      </c>
      <c r="AA1731" s="252" t="str">
        <f>작성용!AJ1728</f>
        <v>-</v>
      </c>
      <c r="AB1731" s="252">
        <f>작성용!AB1728</f>
        <v>0</v>
      </c>
    </row>
    <row r="1732" spans="1:28" s="12" customFormat="1" ht="16.5" customHeight="1" x14ac:dyDescent="0.3">
      <c r="A1732" s="54">
        <f>작성용!AL1729</f>
        <v>1728</v>
      </c>
      <c r="B1732" s="264" t="str">
        <f>작성용!AI1729</f>
        <v>-</v>
      </c>
      <c r="C1732" s="252" t="str">
        <f>작성용!AK1729</f>
        <v>기초자산</v>
      </c>
      <c r="D1732" s="265" t="str">
        <f>작성용!T1729</f>
        <v>사립학교교직원연금공단펀드(기초자산)</v>
      </c>
      <c r="E1732" s="253" t="str">
        <f>작성용!B1729</f>
        <v>KTBN18호벤처투자조합</v>
      </c>
      <c r="F1732" s="253" t="str">
        <f>작성용!C1729</f>
        <v>재평가</v>
      </c>
      <c r="G1732" s="253" t="str">
        <f>작성용!D1729</f>
        <v>레신저스</v>
      </c>
      <c r="H1732" s="266">
        <f>작성용!E1729</f>
        <v>1717110134533</v>
      </c>
      <c r="I1732" s="253" t="str">
        <f>작성용!F1729</f>
        <v>A07</v>
      </c>
      <c r="J1732" s="253">
        <f>작성용!G1729</f>
        <v>0</v>
      </c>
      <c r="K1732" s="253" t="str">
        <f>작성용!H1729</f>
        <v>-</v>
      </c>
      <c r="L1732" s="253" t="str">
        <f>작성용!N1729</f>
        <v>분기</v>
      </c>
      <c r="M1732" s="265" t="str">
        <f>작성용!U1729</f>
        <v>2024.09.30</v>
      </c>
      <c r="N1732" s="265">
        <f>작성용!V1729</f>
        <v>45643</v>
      </c>
      <c r="O1732" s="265" t="str">
        <f>작성용!W1729</f>
        <v>보고서제공X</v>
      </c>
      <c r="P1732" s="265" t="str">
        <f>작성용!X1729</f>
        <v>-</v>
      </c>
      <c r="Q1732" s="253" t="str">
        <f>작성용!AD1729</f>
        <v>오수현</v>
      </c>
      <c r="R1732" s="267">
        <f>작성용!AE1729</f>
        <v>0.4</v>
      </c>
      <c r="S1732" s="253" t="str">
        <f>작성용!AF1729</f>
        <v>오수현</v>
      </c>
      <c r="T1732" s="268" t="str">
        <f>작성용!AG1729</f>
        <v>-</v>
      </c>
      <c r="U1732" s="268" t="str">
        <f>작성용!AH1729</f>
        <v>-</v>
      </c>
      <c r="V1732" s="252">
        <f>작성용!AA1729</f>
        <v>202411</v>
      </c>
      <c r="W1732" s="253" t="str">
        <f>작성용!AC1729</f>
        <v>[6]기타기관펀드(기초자산)</v>
      </c>
      <c r="X1732" s="253">
        <f>작성용!O1729</f>
        <v>0</v>
      </c>
      <c r="Y1732" s="253">
        <f>작성용!P1729</f>
        <v>0</v>
      </c>
      <c r="Z1732" s="253">
        <f>작성용!Q1729</f>
        <v>0</v>
      </c>
      <c r="AA1732" s="252" t="str">
        <f>작성용!AJ1729</f>
        <v>-</v>
      </c>
      <c r="AB1732" s="252">
        <f>작성용!AB1729</f>
        <v>0</v>
      </c>
    </row>
    <row r="1733" spans="1:28" s="12" customFormat="1" ht="16.5" customHeight="1" x14ac:dyDescent="0.3">
      <c r="A1733" s="54">
        <f>작성용!AL1730</f>
        <v>1729</v>
      </c>
      <c r="B1733" s="264" t="str">
        <f>작성용!AI1730</f>
        <v>-</v>
      </c>
      <c r="C1733" s="252" t="str">
        <f>작성용!AK1730</f>
        <v>기초자산</v>
      </c>
      <c r="D1733" s="265" t="str">
        <f>작성용!T1730</f>
        <v>사립학교교직원연금공단펀드(기초자산)</v>
      </c>
      <c r="E1733" s="253" t="str">
        <f>작성용!B1730</f>
        <v>KTBN18호벤처투자조합</v>
      </c>
      <c r="F1733" s="253" t="str">
        <f>작성용!C1730</f>
        <v>재평가</v>
      </c>
      <c r="G1733" s="253" t="str">
        <f>작성용!D1730</f>
        <v>레신저스</v>
      </c>
      <c r="H1733" s="266">
        <f>작성용!E1730</f>
        <v>1717110134533</v>
      </c>
      <c r="I1733" s="253" t="str">
        <f>작성용!F1730</f>
        <v>A07</v>
      </c>
      <c r="J1733" s="253">
        <f>작성용!G1730</f>
        <v>1</v>
      </c>
      <c r="K1733" s="253" t="str">
        <f>작성용!H1730</f>
        <v>-</v>
      </c>
      <c r="L1733" s="253" t="str">
        <f>작성용!N1730</f>
        <v>분기</v>
      </c>
      <c r="M1733" s="265" t="str">
        <f>작성용!U1730</f>
        <v>2024.09.30</v>
      </c>
      <c r="N1733" s="265">
        <f>작성용!V1730</f>
        <v>45643</v>
      </c>
      <c r="O1733" s="265" t="str">
        <f>작성용!W1730</f>
        <v>보고서제공X</v>
      </c>
      <c r="P1733" s="265" t="str">
        <f>작성용!X1730</f>
        <v>-</v>
      </c>
      <c r="Q1733" s="253" t="str">
        <f>작성용!AD1730</f>
        <v>오수현</v>
      </c>
      <c r="R1733" s="267">
        <f>작성용!AE1730</f>
        <v>0</v>
      </c>
      <c r="S1733" s="253" t="str">
        <f>작성용!AF1730</f>
        <v>오수현</v>
      </c>
      <c r="T1733" s="268" t="str">
        <f>작성용!AG1730</f>
        <v>-</v>
      </c>
      <c r="U1733" s="268" t="str">
        <f>작성용!AH1730</f>
        <v>-</v>
      </c>
      <c r="V1733" s="252">
        <f>작성용!AA1730</f>
        <v>202411</v>
      </c>
      <c r="W1733" s="253" t="str">
        <f>작성용!AC1730</f>
        <v>[6]기타기관펀드(기초자산)</v>
      </c>
      <c r="X1733" s="253">
        <f>작성용!O1730</f>
        <v>0</v>
      </c>
      <c r="Y1733" s="253">
        <f>작성용!P1730</f>
        <v>0</v>
      </c>
      <c r="Z1733" s="253">
        <f>작성용!Q1730</f>
        <v>0</v>
      </c>
      <c r="AA1733" s="252" t="str">
        <f>작성용!AJ1730</f>
        <v>-</v>
      </c>
      <c r="AB1733" s="252">
        <f>작성용!AB1730</f>
        <v>0</v>
      </c>
    </row>
    <row r="1734" spans="1:28" s="12" customFormat="1" ht="16.5" customHeight="1" x14ac:dyDescent="0.3">
      <c r="A1734" s="54">
        <f>작성용!AL1731</f>
        <v>1730</v>
      </c>
      <c r="B1734" s="264" t="str">
        <f>작성용!AI1731</f>
        <v>-</v>
      </c>
      <c r="C1734" s="252" t="str">
        <f>작성용!AK1731</f>
        <v>기초자산</v>
      </c>
      <c r="D1734" s="265" t="str">
        <f>작성용!T1731</f>
        <v>사립학교교직원연금공단펀드(기초자산)</v>
      </c>
      <c r="E1734" s="253" t="str">
        <f>작성용!B1731</f>
        <v>KTBN18호벤처투자조합</v>
      </c>
      <c r="F1734" s="253" t="str">
        <f>작성용!C1731</f>
        <v>재평가</v>
      </c>
      <c r="G1734" s="253" t="str">
        <f>작성용!D1731</f>
        <v>메디웨일</v>
      </c>
      <c r="H1734" s="266">
        <f>작성용!E1731</f>
        <v>1101116275485</v>
      </c>
      <c r="I1734" s="253" t="str">
        <f>작성용!F1731</f>
        <v>A07</v>
      </c>
      <c r="J1734" s="253">
        <f>작성용!G1731</f>
        <v>0</v>
      </c>
      <c r="K1734" s="253" t="str">
        <f>작성용!H1731</f>
        <v>-</v>
      </c>
      <c r="L1734" s="253" t="str">
        <f>작성용!N1731</f>
        <v>분기</v>
      </c>
      <c r="M1734" s="265" t="str">
        <f>작성용!U1731</f>
        <v>2024.09.30</v>
      </c>
      <c r="N1734" s="265">
        <f>작성용!V1731</f>
        <v>45643</v>
      </c>
      <c r="O1734" s="265" t="str">
        <f>작성용!W1731</f>
        <v>보고서제공X</v>
      </c>
      <c r="P1734" s="265" t="str">
        <f>작성용!X1731</f>
        <v>-</v>
      </c>
      <c r="Q1734" s="253" t="str">
        <f>작성용!AD1731</f>
        <v>김예림</v>
      </c>
      <c r="R1734" s="267">
        <f>작성용!AE1731</f>
        <v>0</v>
      </c>
      <c r="S1734" s="253" t="str">
        <f>작성용!AF1731</f>
        <v>김예림</v>
      </c>
      <c r="T1734" s="268" t="str">
        <f>작성용!AG1731</f>
        <v>-</v>
      </c>
      <c r="U1734" s="268" t="str">
        <f>작성용!AH1731</f>
        <v>-</v>
      </c>
      <c r="V1734" s="252">
        <f>작성용!AA1731</f>
        <v>202411</v>
      </c>
      <c r="W1734" s="253" t="str">
        <f>작성용!AC1731</f>
        <v>[6]기타기관펀드(기초자산)</v>
      </c>
      <c r="X1734" s="253">
        <f>작성용!O1731</f>
        <v>0</v>
      </c>
      <c r="Y1734" s="253">
        <f>작성용!P1731</f>
        <v>0</v>
      </c>
      <c r="Z1734" s="253">
        <f>작성용!Q1731</f>
        <v>0</v>
      </c>
      <c r="AA1734" s="252" t="str">
        <f>작성용!AJ1731</f>
        <v>-</v>
      </c>
      <c r="AB1734" s="252">
        <f>작성용!AB1731</f>
        <v>0</v>
      </c>
    </row>
    <row r="1735" spans="1:28" s="12" customFormat="1" ht="16.5" customHeight="1" x14ac:dyDescent="0.3">
      <c r="A1735" s="54">
        <f>작성용!AL1732</f>
        <v>1731</v>
      </c>
      <c r="B1735" s="264" t="str">
        <f>작성용!AI1732</f>
        <v>-</v>
      </c>
      <c r="C1735" s="252" t="str">
        <f>작성용!AK1732</f>
        <v>기초자산</v>
      </c>
      <c r="D1735" s="265" t="str">
        <f>작성용!T1732</f>
        <v>사립학교교직원연금공단펀드(기초자산)</v>
      </c>
      <c r="E1735" s="253" t="str">
        <f>작성용!B1732</f>
        <v>KTBN18호벤처투자조합</v>
      </c>
      <c r="F1735" s="253" t="str">
        <f>작성용!C1732</f>
        <v>재평가</v>
      </c>
      <c r="G1735" s="253" t="str">
        <f>작성용!D1732</f>
        <v>에이엘로봇</v>
      </c>
      <c r="H1735" s="266">
        <f>작성용!E1732</f>
        <v>1211110324590</v>
      </c>
      <c r="I1735" s="253" t="str">
        <f>작성용!F1732</f>
        <v>A07</v>
      </c>
      <c r="J1735" s="253">
        <f>작성용!G1732</f>
        <v>0</v>
      </c>
      <c r="K1735" s="253" t="str">
        <f>작성용!H1732</f>
        <v>-</v>
      </c>
      <c r="L1735" s="253" t="str">
        <f>작성용!N1732</f>
        <v>분기</v>
      </c>
      <c r="M1735" s="265" t="str">
        <f>작성용!U1732</f>
        <v>2024.09.30</v>
      </c>
      <c r="N1735" s="265">
        <f>작성용!V1732</f>
        <v>45643</v>
      </c>
      <c r="O1735" s="265" t="str">
        <f>작성용!W1732</f>
        <v>보고서제공X</v>
      </c>
      <c r="P1735" s="265" t="str">
        <f>작성용!X1732</f>
        <v>-</v>
      </c>
      <c r="Q1735" s="253" t="str">
        <f>작성용!AD1732</f>
        <v>정은채</v>
      </c>
      <c r="R1735" s="267">
        <f>작성용!AE1732</f>
        <v>0</v>
      </c>
      <c r="S1735" s="253" t="str">
        <f>작성용!AF1732</f>
        <v>정은채</v>
      </c>
      <c r="T1735" s="268" t="str">
        <f>작성용!AG1732</f>
        <v>-</v>
      </c>
      <c r="U1735" s="268" t="str">
        <f>작성용!AH1732</f>
        <v>-</v>
      </c>
      <c r="V1735" s="252">
        <f>작성용!AA1732</f>
        <v>202411</v>
      </c>
      <c r="W1735" s="253" t="str">
        <f>작성용!AC1732</f>
        <v>[6]기타기관펀드(기초자산)</v>
      </c>
      <c r="X1735" s="253">
        <f>작성용!O1732</f>
        <v>0</v>
      </c>
      <c r="Y1735" s="253">
        <f>작성용!P1732</f>
        <v>0</v>
      </c>
      <c r="Z1735" s="253">
        <f>작성용!Q1732</f>
        <v>0</v>
      </c>
      <c r="AA1735" s="252" t="str">
        <f>작성용!AJ1732</f>
        <v>-</v>
      </c>
      <c r="AB1735" s="252">
        <f>작성용!AB1732</f>
        <v>0</v>
      </c>
    </row>
    <row r="1736" spans="1:28" s="12" customFormat="1" ht="16.5" customHeight="1" x14ac:dyDescent="0.3">
      <c r="A1736" s="54">
        <f>작성용!AL1733</f>
        <v>1732</v>
      </c>
      <c r="B1736" s="264" t="str">
        <f>작성용!AI1733</f>
        <v>-</v>
      </c>
      <c r="C1736" s="252" t="str">
        <f>작성용!AK1733</f>
        <v>기초자산</v>
      </c>
      <c r="D1736" s="265" t="str">
        <f>작성용!T1733</f>
        <v>사립학교교직원연금공단펀드(기초자산)</v>
      </c>
      <c r="E1736" s="253" t="str">
        <f>작성용!B1733</f>
        <v>KTBN18호벤처투자조합</v>
      </c>
      <c r="F1736" s="253" t="str">
        <f>작성용!C1733</f>
        <v>재평가</v>
      </c>
      <c r="G1736" s="253" t="str">
        <f>작성용!D1733</f>
        <v>PT Horizon Internusa Persada</v>
      </c>
      <c r="H1736" s="266" t="str">
        <f>작성용!E1733</f>
        <v>KBP2023060061</v>
      </c>
      <c r="I1736" s="253" t="str">
        <f>작성용!F1733</f>
        <v>A04</v>
      </c>
      <c r="J1736" s="253">
        <f>작성용!G1733</f>
        <v>0</v>
      </c>
      <c r="K1736" s="253" t="str">
        <f>작성용!H1733</f>
        <v>-</v>
      </c>
      <c r="L1736" s="253" t="str">
        <f>작성용!N1733</f>
        <v>분기</v>
      </c>
      <c r="M1736" s="265" t="str">
        <f>작성용!U1733</f>
        <v>2024.09.30</v>
      </c>
      <c r="N1736" s="265">
        <f>작성용!V1733</f>
        <v>45643</v>
      </c>
      <c r="O1736" s="265" t="str">
        <f>작성용!W1733</f>
        <v>보고서제공X</v>
      </c>
      <c r="P1736" s="265" t="str">
        <f>작성용!X1733</f>
        <v>-</v>
      </c>
      <c r="Q1736" s="253" t="str">
        <f>작성용!AD1733</f>
        <v>신원준</v>
      </c>
      <c r="R1736" s="267">
        <f>작성용!AE1733</f>
        <v>0</v>
      </c>
      <c r="S1736" s="253" t="str">
        <f>작성용!AF1733</f>
        <v>신원준</v>
      </c>
      <c r="T1736" s="268" t="str">
        <f>작성용!AG1733</f>
        <v>-</v>
      </c>
      <c r="U1736" s="268" t="str">
        <f>작성용!AH1733</f>
        <v>-</v>
      </c>
      <c r="V1736" s="252">
        <f>작성용!AA1733</f>
        <v>202411</v>
      </c>
      <c r="W1736" s="253" t="str">
        <f>작성용!AC1733</f>
        <v>[6]기타기관펀드(기초자산)</v>
      </c>
      <c r="X1736" s="253">
        <f>작성용!O1733</f>
        <v>0</v>
      </c>
      <c r="Y1736" s="253">
        <f>작성용!P1733</f>
        <v>0</v>
      </c>
      <c r="Z1736" s="253">
        <f>작성용!Q1733</f>
        <v>0</v>
      </c>
      <c r="AA1736" s="252" t="str">
        <f>작성용!AJ1733</f>
        <v>-</v>
      </c>
      <c r="AB1736" s="252">
        <f>작성용!AB1733</f>
        <v>0</v>
      </c>
    </row>
    <row r="1737" spans="1:28" s="12" customFormat="1" ht="16.5" customHeight="1" x14ac:dyDescent="0.3">
      <c r="A1737" s="54">
        <f>작성용!AL1734</f>
        <v>1733</v>
      </c>
      <c r="B1737" s="264" t="str">
        <f>작성용!AI1734</f>
        <v>-</v>
      </c>
      <c r="C1737" s="252" t="str">
        <f>작성용!AK1734</f>
        <v>기초자산</v>
      </c>
      <c r="D1737" s="265" t="str">
        <f>작성용!T1734</f>
        <v>사립학교교직원연금공단펀드(기초자산)</v>
      </c>
      <c r="E1737" s="253" t="str">
        <f>작성용!B1734</f>
        <v>KTBN18호벤처투자조합</v>
      </c>
      <c r="F1737" s="253" t="str">
        <f>작성용!C1734</f>
        <v>재평가</v>
      </c>
      <c r="G1737" s="253" t="str">
        <f>작성용!D1734</f>
        <v>뉴냅스</v>
      </c>
      <c r="H1737" s="266">
        <f>작성용!E1734</f>
        <v>1101116584034</v>
      </c>
      <c r="I1737" s="253" t="str">
        <f>작성용!F1734</f>
        <v>A07</v>
      </c>
      <c r="J1737" s="253">
        <f>작성용!G1734</f>
        <v>1</v>
      </c>
      <c r="K1737" s="253" t="str">
        <f>작성용!H1734</f>
        <v>-</v>
      </c>
      <c r="L1737" s="253" t="str">
        <f>작성용!N1734</f>
        <v>분기</v>
      </c>
      <c r="M1737" s="265" t="str">
        <f>작성용!U1734</f>
        <v>2024.09.30</v>
      </c>
      <c r="N1737" s="265">
        <f>작성용!V1734</f>
        <v>45643</v>
      </c>
      <c r="O1737" s="265" t="str">
        <f>작성용!W1734</f>
        <v>보고서제공X</v>
      </c>
      <c r="P1737" s="265" t="str">
        <f>작성용!X1734</f>
        <v>-</v>
      </c>
      <c r="Q1737" s="253" t="str">
        <f>작성용!AD1734</f>
        <v>정은채</v>
      </c>
      <c r="R1737" s="267">
        <f>작성용!AE1734</f>
        <v>0</v>
      </c>
      <c r="S1737" s="253" t="str">
        <f>작성용!AF1734</f>
        <v>정은채</v>
      </c>
      <c r="T1737" s="268" t="str">
        <f>작성용!AG1734</f>
        <v>-</v>
      </c>
      <c r="U1737" s="268" t="str">
        <f>작성용!AH1734</f>
        <v>-</v>
      </c>
      <c r="V1737" s="252">
        <f>작성용!AA1734</f>
        <v>202411</v>
      </c>
      <c r="W1737" s="253" t="str">
        <f>작성용!AC1734</f>
        <v>[6]기타기관펀드(기초자산)</v>
      </c>
      <c r="X1737" s="253">
        <f>작성용!O1734</f>
        <v>0</v>
      </c>
      <c r="Y1737" s="253">
        <f>작성용!P1734</f>
        <v>0</v>
      </c>
      <c r="Z1737" s="253">
        <f>작성용!Q1734</f>
        <v>0</v>
      </c>
      <c r="AA1737" s="252" t="str">
        <f>작성용!AJ1734</f>
        <v>-</v>
      </c>
      <c r="AB1737" s="252">
        <f>작성용!AB1734</f>
        <v>0</v>
      </c>
    </row>
    <row r="1738" spans="1:28" s="12" customFormat="1" ht="16.5" customHeight="1" x14ac:dyDescent="0.3">
      <c r="A1738" s="54">
        <f>작성용!AL1735</f>
        <v>1734</v>
      </c>
      <c r="B1738" s="264" t="str">
        <f>작성용!AI1735</f>
        <v>-</v>
      </c>
      <c r="C1738" s="252" t="str">
        <f>작성용!AK1735</f>
        <v>기초자산</v>
      </c>
      <c r="D1738" s="265" t="str">
        <f>작성용!T1735</f>
        <v>사립학교교직원연금공단펀드(기초자산)</v>
      </c>
      <c r="E1738" s="253" t="str">
        <f>작성용!B1735</f>
        <v>KTBN18호벤처투자조합</v>
      </c>
      <c r="F1738" s="253" t="str">
        <f>작성용!C1735</f>
        <v>재평가</v>
      </c>
      <c r="G1738" s="253" t="str">
        <f>작성용!D1735</f>
        <v>온힐</v>
      </c>
      <c r="H1738" s="266">
        <f>작성용!E1735</f>
        <v>1201111151365</v>
      </c>
      <c r="I1738" s="253" t="str">
        <f>작성용!F1735</f>
        <v>A07</v>
      </c>
      <c r="J1738" s="253">
        <f>작성용!G1735</f>
        <v>0</v>
      </c>
      <c r="K1738" s="253" t="str">
        <f>작성용!H1735</f>
        <v>-</v>
      </c>
      <c r="L1738" s="253" t="str">
        <f>작성용!N1735</f>
        <v>분기</v>
      </c>
      <c r="M1738" s="265" t="str">
        <f>작성용!U1735</f>
        <v>2024.09.30</v>
      </c>
      <c r="N1738" s="265">
        <f>작성용!V1735</f>
        <v>45643</v>
      </c>
      <c r="O1738" s="265" t="str">
        <f>작성용!W1735</f>
        <v>보고서제공X</v>
      </c>
      <c r="P1738" s="265" t="str">
        <f>작성용!X1735</f>
        <v>-</v>
      </c>
      <c r="Q1738" s="253" t="str">
        <f>작성용!AD1735</f>
        <v>정재형</v>
      </c>
      <c r="R1738" s="267">
        <f>작성용!AE1735</f>
        <v>0</v>
      </c>
      <c r="S1738" s="253" t="str">
        <f>작성용!AF1735</f>
        <v>정재형</v>
      </c>
      <c r="T1738" s="268" t="str">
        <f>작성용!AG1735</f>
        <v>-</v>
      </c>
      <c r="U1738" s="268" t="str">
        <f>작성용!AH1735</f>
        <v>-</v>
      </c>
      <c r="V1738" s="252">
        <f>작성용!AA1735</f>
        <v>202411</v>
      </c>
      <c r="W1738" s="253" t="str">
        <f>작성용!AC1735</f>
        <v>[6]기타기관펀드(기초자산)</v>
      </c>
      <c r="X1738" s="253">
        <f>작성용!O1735</f>
        <v>0</v>
      </c>
      <c r="Y1738" s="253">
        <f>작성용!P1735</f>
        <v>0</v>
      </c>
      <c r="Z1738" s="253">
        <f>작성용!Q1735</f>
        <v>0</v>
      </c>
      <c r="AA1738" s="252" t="str">
        <f>작성용!AJ1735</f>
        <v>-</v>
      </c>
      <c r="AB1738" s="252">
        <f>작성용!AB1735</f>
        <v>0</v>
      </c>
    </row>
    <row r="1739" spans="1:28" s="12" customFormat="1" ht="16.5" customHeight="1" x14ac:dyDescent="0.3">
      <c r="A1739" s="54">
        <f>작성용!AL1736</f>
        <v>1735</v>
      </c>
      <c r="B1739" s="264" t="str">
        <f>작성용!AI1736</f>
        <v>-</v>
      </c>
      <c r="C1739" s="252" t="str">
        <f>작성용!AK1736</f>
        <v>기초자산</v>
      </c>
      <c r="D1739" s="265" t="str">
        <f>작성용!T1736</f>
        <v>사립학교교직원연금공단펀드(기초자산)</v>
      </c>
      <c r="E1739" s="253" t="str">
        <f>작성용!B1736</f>
        <v>KTBN18호벤처투자조합</v>
      </c>
      <c r="F1739" s="253" t="str">
        <f>작성용!C1736</f>
        <v>재평가</v>
      </c>
      <c r="G1739" s="253" t="str">
        <f>작성용!D1736</f>
        <v>온힐</v>
      </c>
      <c r="H1739" s="266">
        <f>작성용!E1736</f>
        <v>1201111151365</v>
      </c>
      <c r="I1739" s="253" t="str">
        <f>작성용!F1736</f>
        <v>A01</v>
      </c>
      <c r="J1739" s="253">
        <f>작성용!G1736</f>
        <v>0</v>
      </c>
      <c r="K1739" s="253" t="str">
        <f>작성용!H1736</f>
        <v>-</v>
      </c>
      <c r="L1739" s="253" t="str">
        <f>작성용!N1736</f>
        <v>분기</v>
      </c>
      <c r="M1739" s="265" t="str">
        <f>작성용!U1736</f>
        <v>2024.09.30</v>
      </c>
      <c r="N1739" s="265">
        <f>작성용!V1736</f>
        <v>45643</v>
      </c>
      <c r="O1739" s="265" t="str">
        <f>작성용!W1736</f>
        <v>보고서제공X</v>
      </c>
      <c r="P1739" s="265" t="str">
        <f>작성용!X1736</f>
        <v>-</v>
      </c>
      <c r="Q1739" s="253" t="str">
        <f>작성용!AD1736</f>
        <v>정재형</v>
      </c>
      <c r="R1739" s="267">
        <f>작성용!AE1736</f>
        <v>0</v>
      </c>
      <c r="S1739" s="253" t="str">
        <f>작성용!AF1736</f>
        <v>정재형</v>
      </c>
      <c r="T1739" s="268" t="str">
        <f>작성용!AG1736</f>
        <v>-</v>
      </c>
      <c r="U1739" s="268" t="str">
        <f>작성용!AH1736</f>
        <v>-</v>
      </c>
      <c r="V1739" s="252">
        <f>작성용!AA1736</f>
        <v>202411</v>
      </c>
      <c r="W1739" s="253" t="str">
        <f>작성용!AC1736</f>
        <v>[6]기타기관펀드(기초자산)</v>
      </c>
      <c r="X1739" s="253">
        <f>작성용!O1736</f>
        <v>0</v>
      </c>
      <c r="Y1739" s="253">
        <f>작성용!P1736</f>
        <v>0</v>
      </c>
      <c r="Z1739" s="253">
        <f>작성용!Q1736</f>
        <v>0</v>
      </c>
      <c r="AA1739" s="252" t="str">
        <f>작성용!AJ1736</f>
        <v>-</v>
      </c>
      <c r="AB1739" s="252">
        <f>작성용!AB1736</f>
        <v>0</v>
      </c>
    </row>
    <row r="1740" spans="1:28" s="12" customFormat="1" ht="16.5" customHeight="1" x14ac:dyDescent="0.3">
      <c r="A1740" s="54">
        <f>작성용!AL1737</f>
        <v>1736</v>
      </c>
      <c r="B1740" s="264" t="str">
        <f>작성용!AI1737</f>
        <v>-</v>
      </c>
      <c r="C1740" s="252" t="str">
        <f>작성용!AK1737</f>
        <v>기초자산</v>
      </c>
      <c r="D1740" s="265" t="str">
        <f>작성용!T1737</f>
        <v>사립학교교직원연금공단펀드(기초자산)</v>
      </c>
      <c r="E1740" s="253" t="str">
        <f>작성용!B1737</f>
        <v>KTBN18호벤처투자조합</v>
      </c>
      <c r="F1740" s="253" t="str">
        <f>작성용!C1737</f>
        <v>재평가</v>
      </c>
      <c r="G1740" s="253" t="str">
        <f>작성용!D1737</f>
        <v>마이크로인피니티</v>
      </c>
      <c r="H1740" s="266">
        <f>작성용!E1737</f>
        <v>1101112200585</v>
      </c>
      <c r="I1740" s="253" t="str">
        <f>작성용!F1737</f>
        <v>A07</v>
      </c>
      <c r="J1740" s="253">
        <f>작성용!G1737</f>
        <v>0</v>
      </c>
      <c r="K1740" s="253" t="str">
        <f>작성용!H1737</f>
        <v>-</v>
      </c>
      <c r="L1740" s="253" t="str">
        <f>작성용!N1737</f>
        <v>분기</v>
      </c>
      <c r="M1740" s="265" t="str">
        <f>작성용!U1737</f>
        <v>2024.09.30</v>
      </c>
      <c r="N1740" s="265">
        <f>작성용!V1737</f>
        <v>45643</v>
      </c>
      <c r="O1740" s="265" t="str">
        <f>작성용!W1737</f>
        <v>보고서제공X</v>
      </c>
      <c r="P1740" s="265" t="str">
        <f>작성용!X1737</f>
        <v>-</v>
      </c>
      <c r="Q1740" s="253" t="str">
        <f>작성용!AD1737</f>
        <v>정은채</v>
      </c>
      <c r="R1740" s="267">
        <f>작성용!AE1737</f>
        <v>0</v>
      </c>
      <c r="S1740" s="253" t="str">
        <f>작성용!AF1737</f>
        <v>정은채</v>
      </c>
      <c r="T1740" s="268" t="str">
        <f>작성용!AG1737</f>
        <v>-</v>
      </c>
      <c r="U1740" s="268" t="str">
        <f>작성용!AH1737</f>
        <v>-</v>
      </c>
      <c r="V1740" s="252">
        <f>작성용!AA1737</f>
        <v>202411</v>
      </c>
      <c r="W1740" s="253" t="str">
        <f>작성용!AC1737</f>
        <v>[6]기타기관펀드(기초자산)</v>
      </c>
      <c r="X1740" s="253">
        <f>작성용!O1737</f>
        <v>0</v>
      </c>
      <c r="Y1740" s="253">
        <f>작성용!P1737</f>
        <v>0</v>
      </c>
      <c r="Z1740" s="253">
        <f>작성용!Q1737</f>
        <v>0</v>
      </c>
      <c r="AA1740" s="252" t="str">
        <f>작성용!AJ1737</f>
        <v>-</v>
      </c>
      <c r="AB1740" s="252">
        <f>작성용!AB1737</f>
        <v>0</v>
      </c>
    </row>
    <row r="1741" spans="1:28" s="12" customFormat="1" ht="16.5" customHeight="1" x14ac:dyDescent="0.3">
      <c r="A1741" s="54">
        <f>작성용!AL1738</f>
        <v>1737</v>
      </c>
      <c r="B1741" s="264" t="str">
        <f>작성용!AI1738</f>
        <v>-</v>
      </c>
      <c r="C1741" s="252" t="str">
        <f>작성용!AK1738</f>
        <v>기초자산</v>
      </c>
      <c r="D1741" s="265" t="str">
        <f>작성용!T1738</f>
        <v>사립학교교직원연금공단펀드(기초자산)</v>
      </c>
      <c r="E1741" s="253" t="str">
        <f>작성용!B1738</f>
        <v>KTBN18호벤처투자조합</v>
      </c>
      <c r="F1741" s="253" t="str">
        <f>작성용!C1738</f>
        <v>재평가</v>
      </c>
      <c r="G1741" s="253" t="str">
        <f>작성용!D1738</f>
        <v>BRIUS Technologies, Inc</v>
      </c>
      <c r="H1741" s="266" t="str">
        <f>작성용!E1738</f>
        <v>KBP2024090041</v>
      </c>
      <c r="I1741" s="253" t="str">
        <f>작성용!F1738</f>
        <v>A05</v>
      </c>
      <c r="J1741" s="253">
        <f>작성용!G1738</f>
        <v>0</v>
      </c>
      <c r="K1741" s="253" t="str">
        <f>작성용!H1738</f>
        <v>-</v>
      </c>
      <c r="L1741" s="253" t="str">
        <f>작성용!N1738</f>
        <v>분기</v>
      </c>
      <c r="M1741" s="265" t="str">
        <f>작성용!U1738</f>
        <v>2024.09.30</v>
      </c>
      <c r="N1741" s="265">
        <f>작성용!V1738</f>
        <v>45643</v>
      </c>
      <c r="O1741" s="265" t="str">
        <f>작성용!W1738</f>
        <v>보고서제공X</v>
      </c>
      <c r="P1741" s="265" t="str">
        <f>작성용!X1738</f>
        <v>-</v>
      </c>
      <c r="Q1741" s="253" t="str">
        <f>작성용!AD1738</f>
        <v>심태진</v>
      </c>
      <c r="R1741" s="267">
        <f>작성용!AE1738</f>
        <v>0</v>
      </c>
      <c r="S1741" s="253" t="str">
        <f>작성용!AF1738</f>
        <v>심태진</v>
      </c>
      <c r="T1741" s="268" t="str">
        <f>작성용!AG1738</f>
        <v>-</v>
      </c>
      <c r="U1741" s="268" t="str">
        <f>작성용!AH1738</f>
        <v>-</v>
      </c>
      <c r="V1741" s="252">
        <f>작성용!AA1738</f>
        <v>202411</v>
      </c>
      <c r="W1741" s="253" t="str">
        <f>작성용!AC1738</f>
        <v>[6]기타기관펀드(기초자산)</v>
      </c>
      <c r="X1741" s="253">
        <f>작성용!O1738</f>
        <v>0</v>
      </c>
      <c r="Y1741" s="253">
        <f>작성용!P1738</f>
        <v>0</v>
      </c>
      <c r="Z1741" s="253">
        <f>작성용!Q1738</f>
        <v>0</v>
      </c>
      <c r="AA1741" s="252" t="str">
        <f>작성용!AJ1738</f>
        <v>-</v>
      </c>
      <c r="AB1741" s="252">
        <f>작성용!AB1738</f>
        <v>0</v>
      </c>
    </row>
    <row r="1742" spans="1:28" s="12" customFormat="1" ht="16.5" customHeight="1" x14ac:dyDescent="0.3">
      <c r="A1742" s="54">
        <f>작성용!AL1739</f>
        <v>1738</v>
      </c>
      <c r="B1742" s="264" t="str">
        <f>작성용!AI1739</f>
        <v>-</v>
      </c>
      <c r="C1742" s="252" t="str">
        <f>작성용!AK1739</f>
        <v>기초자산</v>
      </c>
      <c r="D1742" s="265" t="str">
        <f>작성용!T1739</f>
        <v>사립학교교직원연금공단펀드(기초자산)</v>
      </c>
      <c r="E1742" s="253" t="str">
        <f>작성용!B1739</f>
        <v>KTBN18호벤처투자조합</v>
      </c>
      <c r="F1742" s="253" t="str">
        <f>작성용!C1739</f>
        <v>재평가</v>
      </c>
      <c r="G1742" s="253" t="str">
        <f>작성용!D1739</f>
        <v>Smart Coffee Technology, Inc.</v>
      </c>
      <c r="H1742" s="266" t="str">
        <f>작성용!E1739</f>
        <v>KBP2024090042</v>
      </c>
      <c r="I1742" s="253" t="str">
        <f>작성용!F1739</f>
        <v>D06</v>
      </c>
      <c r="J1742" s="253">
        <f>작성용!G1739</f>
        <v>0</v>
      </c>
      <c r="K1742" s="253" t="str">
        <f>작성용!H1739</f>
        <v>-</v>
      </c>
      <c r="L1742" s="253" t="str">
        <f>작성용!N1739</f>
        <v>분기</v>
      </c>
      <c r="M1742" s="265" t="str">
        <f>작성용!U1739</f>
        <v>2024.09.30</v>
      </c>
      <c r="N1742" s="265">
        <f>작성용!V1739</f>
        <v>45643</v>
      </c>
      <c r="O1742" s="265" t="str">
        <f>작성용!W1739</f>
        <v>보고서제공X</v>
      </c>
      <c r="P1742" s="265" t="str">
        <f>작성용!X1739</f>
        <v>-</v>
      </c>
      <c r="Q1742" s="253" t="str">
        <f>작성용!AD1739</f>
        <v>채동우</v>
      </c>
      <c r="R1742" s="267">
        <f>작성용!AE1739</f>
        <v>0</v>
      </c>
      <c r="S1742" s="253" t="str">
        <f>작성용!AF1739</f>
        <v>채동우</v>
      </c>
      <c r="T1742" s="268" t="str">
        <f>작성용!AG1739</f>
        <v>-</v>
      </c>
      <c r="U1742" s="268" t="str">
        <f>작성용!AH1739</f>
        <v>-</v>
      </c>
      <c r="V1742" s="252">
        <f>작성용!AA1739</f>
        <v>202411</v>
      </c>
      <c r="W1742" s="253" t="str">
        <f>작성용!AC1739</f>
        <v>[6]기타기관펀드(기초자산)</v>
      </c>
      <c r="X1742" s="253">
        <f>작성용!O1739</f>
        <v>0</v>
      </c>
      <c r="Y1742" s="253">
        <f>작성용!P1739</f>
        <v>0</v>
      </c>
      <c r="Z1742" s="253">
        <f>작성용!Q1739</f>
        <v>0</v>
      </c>
      <c r="AA1742" s="252" t="str">
        <f>작성용!AJ1739</f>
        <v>-</v>
      </c>
      <c r="AB1742" s="252">
        <f>작성용!AB1739</f>
        <v>0</v>
      </c>
    </row>
    <row r="1743" spans="1:28" s="12" customFormat="1" ht="16.5" customHeight="1" x14ac:dyDescent="0.3">
      <c r="A1743" s="54">
        <f>작성용!AL1740</f>
        <v>1739</v>
      </c>
      <c r="B1743" s="264" t="str">
        <f>작성용!AI1740</f>
        <v>-</v>
      </c>
      <c r="C1743" s="252" t="str">
        <f>작성용!AK1740</f>
        <v>기초자산</v>
      </c>
      <c r="D1743" s="265" t="str">
        <f>작성용!T1740</f>
        <v>사립학교교직원연금공단펀드(기초자산)</v>
      </c>
      <c r="E1743" s="253" t="str">
        <f>작성용!B1740</f>
        <v>KTBN18호벤처투자조합</v>
      </c>
      <c r="F1743" s="253" t="str">
        <f>작성용!C1740</f>
        <v>재평가</v>
      </c>
      <c r="G1743" s="253" t="str">
        <f>작성용!D1740</f>
        <v>휴럼(구,엔에이치기업인수목적16호)</v>
      </c>
      <c r="H1743" s="266">
        <f>작성용!E1740</f>
        <v>1101117442710</v>
      </c>
      <c r="I1743" s="253" t="str">
        <f>작성용!F1740</f>
        <v>D02</v>
      </c>
      <c r="J1743" s="253">
        <f>작성용!G1740</f>
        <v>77</v>
      </c>
      <c r="K1743" s="253" t="str">
        <f>작성용!H1740</f>
        <v>-</v>
      </c>
      <c r="L1743" s="253" t="str">
        <f>작성용!N1740</f>
        <v>분기</v>
      </c>
      <c r="M1743" s="265" t="str">
        <f>작성용!U1740</f>
        <v>2024.09.30</v>
      </c>
      <c r="N1743" s="265">
        <f>작성용!V1740</f>
        <v>45643</v>
      </c>
      <c r="O1743" s="265" t="str">
        <f>작성용!W1740</f>
        <v>보고서제공X</v>
      </c>
      <c r="P1743" s="265" t="str">
        <f>작성용!X1740</f>
        <v>-</v>
      </c>
      <c r="Q1743" s="253" t="str">
        <f>작성용!AD1740</f>
        <v>상장</v>
      </c>
      <c r="R1743" s="267">
        <f>작성용!AE1740</f>
        <v>0</v>
      </c>
      <c r="S1743" s="253" t="str">
        <f>작성용!AF1740</f>
        <v>상장</v>
      </c>
      <c r="T1743" s="268" t="str">
        <f>작성용!AG1740</f>
        <v>-</v>
      </c>
      <c r="U1743" s="268" t="str">
        <f>작성용!AH1740</f>
        <v>-</v>
      </c>
      <c r="V1743" s="252">
        <f>작성용!AA1740</f>
        <v>202411</v>
      </c>
      <c r="W1743" s="253" t="str">
        <f>작성용!AC1740</f>
        <v>[6]기타기관펀드(기초자산)</v>
      </c>
      <c r="X1743" s="253">
        <f>작성용!O1740</f>
        <v>0</v>
      </c>
      <c r="Y1743" s="253">
        <f>작성용!P1740</f>
        <v>0</v>
      </c>
      <c r="Z1743" s="253">
        <f>작성용!Q1740</f>
        <v>0</v>
      </c>
      <c r="AA1743" s="252" t="str">
        <f>작성용!AJ1740</f>
        <v>-</v>
      </c>
      <c r="AB1743" s="252">
        <f>작성용!AB1740</f>
        <v>0</v>
      </c>
    </row>
    <row r="1744" spans="1:28" s="12" customFormat="1" ht="16.5" customHeight="1" x14ac:dyDescent="0.3">
      <c r="A1744" s="54">
        <f>작성용!AL1741</f>
        <v>1740</v>
      </c>
      <c r="B1744" s="264" t="str">
        <f>작성용!AI1741</f>
        <v>-</v>
      </c>
      <c r="C1744" s="252" t="str">
        <f>작성용!AK1741</f>
        <v>기초자산</v>
      </c>
      <c r="D1744" s="265" t="str">
        <f>작성용!T1741</f>
        <v>사립학교교직원연금공단펀드(기초자산)</v>
      </c>
      <c r="E1744" s="253" t="str">
        <f>작성용!B1741</f>
        <v>KTBN18호벤처투자조합</v>
      </c>
      <c r="F1744" s="253" t="str">
        <f>작성용!C1741</f>
        <v>재평가</v>
      </c>
      <c r="G1744" s="253" t="str">
        <f>작성용!D1741</f>
        <v>아이겐코리아</v>
      </c>
      <c r="H1744" s="266">
        <f>작성용!E1741</f>
        <v>1101118994835</v>
      </c>
      <c r="I1744" s="253" t="str">
        <f>작성용!F1741</f>
        <v>A05</v>
      </c>
      <c r="J1744" s="253">
        <f>작성용!G1741</f>
        <v>77</v>
      </c>
      <c r="K1744" s="253" t="str">
        <f>작성용!H1741</f>
        <v>-</v>
      </c>
      <c r="L1744" s="253" t="str">
        <f>작성용!N1741</f>
        <v>분기</v>
      </c>
      <c r="M1744" s="265" t="str">
        <f>작성용!U1741</f>
        <v>2024.09.30</v>
      </c>
      <c r="N1744" s="265">
        <f>작성용!V1741</f>
        <v>45643</v>
      </c>
      <c r="O1744" s="265" t="str">
        <f>작성용!W1741</f>
        <v>보고서제공X</v>
      </c>
      <c r="P1744" s="265" t="str">
        <f>작성용!X1741</f>
        <v>-</v>
      </c>
      <c r="Q1744" s="253" t="str">
        <f>작성용!AD1741</f>
        <v>오영석</v>
      </c>
      <c r="R1744" s="267">
        <f>작성용!AE1741</f>
        <v>0</v>
      </c>
      <c r="S1744" s="253" t="str">
        <f>작성용!AF1741</f>
        <v>오영석</v>
      </c>
      <c r="T1744" s="268" t="str">
        <f>작성용!AG1741</f>
        <v>-</v>
      </c>
      <c r="U1744" s="268" t="str">
        <f>작성용!AH1741</f>
        <v>-</v>
      </c>
      <c r="V1744" s="252">
        <f>작성용!AA1741</f>
        <v>202411</v>
      </c>
      <c r="W1744" s="253" t="str">
        <f>작성용!AC1741</f>
        <v>[6]기타기관펀드(기초자산)</v>
      </c>
      <c r="X1744" s="253">
        <f>작성용!O1741</f>
        <v>0</v>
      </c>
      <c r="Y1744" s="253">
        <f>작성용!P1741</f>
        <v>0</v>
      </c>
      <c r="Z1744" s="253">
        <f>작성용!Q1741</f>
        <v>0</v>
      </c>
      <c r="AA1744" s="252" t="str">
        <f>작성용!AJ1741</f>
        <v>-</v>
      </c>
      <c r="AB1744" s="252">
        <f>작성용!AB1741</f>
        <v>0</v>
      </c>
    </row>
    <row r="1745" spans="1:28" s="12" customFormat="1" ht="16.5" customHeight="1" x14ac:dyDescent="0.3">
      <c r="A1745" s="54">
        <f>작성용!AL1742</f>
        <v>1741</v>
      </c>
      <c r="B1745" s="264" t="str">
        <f>작성용!AI1742</f>
        <v>-</v>
      </c>
      <c r="C1745" s="252" t="str">
        <f>작성용!AK1742</f>
        <v>기초자산</v>
      </c>
      <c r="D1745" s="265" t="str">
        <f>작성용!T1742</f>
        <v>사립학교교직원연금공단펀드(기초자산)</v>
      </c>
      <c r="E1745" s="253" t="str">
        <f>작성용!B1742</f>
        <v>KTBN18호벤처투자조합</v>
      </c>
      <c r="F1745" s="253" t="str">
        <f>작성용!C1742</f>
        <v>재평가</v>
      </c>
      <c r="G1745" s="253" t="str">
        <f>작성용!D1742</f>
        <v>메디웨일</v>
      </c>
      <c r="H1745" s="266">
        <f>작성용!E1742</f>
        <v>1101116275485</v>
      </c>
      <c r="I1745" s="253" t="str">
        <f>작성용!F1742</f>
        <v>A07</v>
      </c>
      <c r="J1745" s="253">
        <f>작성용!G1742</f>
        <v>77</v>
      </c>
      <c r="K1745" s="253" t="str">
        <f>작성용!H1742</f>
        <v>-</v>
      </c>
      <c r="L1745" s="253" t="str">
        <f>작성용!N1742</f>
        <v>분기</v>
      </c>
      <c r="M1745" s="265" t="str">
        <f>작성용!U1742</f>
        <v>2024.09.30</v>
      </c>
      <c r="N1745" s="265">
        <f>작성용!V1742</f>
        <v>45643</v>
      </c>
      <c r="O1745" s="265" t="str">
        <f>작성용!W1742</f>
        <v>보고서제공X</v>
      </c>
      <c r="P1745" s="265" t="str">
        <f>작성용!X1742</f>
        <v>-</v>
      </c>
      <c r="Q1745" s="253" t="str">
        <f>작성용!AD1742</f>
        <v>김예림</v>
      </c>
      <c r="R1745" s="267">
        <f>작성용!AE1742</f>
        <v>0</v>
      </c>
      <c r="S1745" s="253" t="str">
        <f>작성용!AF1742</f>
        <v>김예림</v>
      </c>
      <c r="T1745" s="268" t="str">
        <f>작성용!AG1742</f>
        <v>-</v>
      </c>
      <c r="U1745" s="268" t="str">
        <f>작성용!AH1742</f>
        <v>-</v>
      </c>
      <c r="V1745" s="252">
        <f>작성용!AA1742</f>
        <v>202411</v>
      </c>
      <c r="W1745" s="253" t="str">
        <f>작성용!AC1742</f>
        <v>[6]기타기관펀드(기초자산)</v>
      </c>
      <c r="X1745" s="253">
        <f>작성용!O1742</f>
        <v>0</v>
      </c>
      <c r="Y1745" s="253">
        <f>작성용!P1742</f>
        <v>0</v>
      </c>
      <c r="Z1745" s="253">
        <f>작성용!Q1742</f>
        <v>0</v>
      </c>
      <c r="AA1745" s="252" t="str">
        <f>작성용!AJ1742</f>
        <v>-</v>
      </c>
      <c r="AB1745" s="252">
        <f>작성용!AB1742</f>
        <v>0</v>
      </c>
    </row>
    <row r="1746" spans="1:28" s="12" customFormat="1" ht="16.5" customHeight="1" x14ac:dyDescent="0.3">
      <c r="A1746" s="54">
        <f>작성용!AL1743</f>
        <v>1742</v>
      </c>
      <c r="B1746" s="264" t="str">
        <f>작성용!AI1743</f>
        <v>-</v>
      </c>
      <c r="C1746" s="252" t="str">
        <f>작성용!AK1743</f>
        <v>기초자산</v>
      </c>
      <c r="D1746" s="265" t="str">
        <f>작성용!T1743</f>
        <v>사립학교교직원연금공단펀드(기초자산)</v>
      </c>
      <c r="E1746" s="253" t="str">
        <f>작성용!B1743</f>
        <v>스틱스페셜시츄에이션제2호사모투자</v>
      </c>
      <c r="F1746" s="253" t="str">
        <f>작성용!C1743</f>
        <v>재평가</v>
      </c>
      <c r="G1746" s="253" t="str">
        <f>작성용!D1743</f>
        <v>휴맥스모빌리티</v>
      </c>
      <c r="H1746" s="266">
        <f>작성용!E1743</f>
        <v>1101115944312</v>
      </c>
      <c r="I1746" s="253" t="str">
        <f>작성용!F1743</f>
        <v>A01</v>
      </c>
      <c r="J1746" s="253">
        <f>작성용!G1743</f>
        <v>0</v>
      </c>
      <c r="K1746" s="253" t="str">
        <f>작성용!H1743</f>
        <v>-</v>
      </c>
      <c r="L1746" s="253" t="str">
        <f>작성용!N1743</f>
        <v xml:space="preserve">분기 </v>
      </c>
      <c r="M1746" s="265" t="str">
        <f>작성용!U1743</f>
        <v>2024.09.30</v>
      </c>
      <c r="N1746" s="265">
        <f>작성용!V1743</f>
        <v>45643</v>
      </c>
      <c r="O1746" s="265" t="str">
        <f>작성용!W1743</f>
        <v>보고서제공X</v>
      </c>
      <c r="P1746" s="265" t="str">
        <f>작성용!X1743</f>
        <v>-</v>
      </c>
      <c r="Q1746" s="253" t="str">
        <f>작성용!AD1743</f>
        <v>강성은</v>
      </c>
      <c r="R1746" s="267">
        <f>작성용!AE1743</f>
        <v>0.4</v>
      </c>
      <c r="S1746" s="253" t="str">
        <f>작성용!AF1743</f>
        <v>강성은</v>
      </c>
      <c r="T1746" s="268" t="str">
        <f>작성용!AG1743</f>
        <v>-</v>
      </c>
      <c r="U1746" s="268" t="str">
        <f>작성용!AH1743</f>
        <v>-</v>
      </c>
      <c r="V1746" s="252">
        <f>작성용!AA1743</f>
        <v>202411</v>
      </c>
      <c r="W1746" s="253" t="str">
        <f>작성용!AC1743</f>
        <v>[6]기타기관펀드(기초자산)</v>
      </c>
      <c r="X1746" s="253">
        <f>작성용!O1743</f>
        <v>0</v>
      </c>
      <c r="Y1746" s="253">
        <f>작성용!P1743</f>
        <v>0</v>
      </c>
      <c r="Z1746" s="253">
        <f>작성용!Q1743</f>
        <v>0</v>
      </c>
      <c r="AA1746" s="252" t="str">
        <f>작성용!AJ1743</f>
        <v>-</v>
      </c>
      <c r="AB1746" s="252">
        <f>작성용!AB1743</f>
        <v>0</v>
      </c>
    </row>
    <row r="1747" spans="1:28" s="12" customFormat="1" ht="16.5" customHeight="1" x14ac:dyDescent="0.3">
      <c r="A1747" s="54">
        <f>작성용!AL1744</f>
        <v>1743</v>
      </c>
      <c r="B1747" s="264" t="str">
        <f>작성용!AI1744</f>
        <v>-</v>
      </c>
      <c r="C1747" s="252" t="str">
        <f>작성용!AK1744</f>
        <v>기초자산</v>
      </c>
      <c r="D1747" s="265" t="str">
        <f>작성용!T1744</f>
        <v>사립학교교직원연금공단펀드(기초자산)</v>
      </c>
      <c r="E1747" s="253" t="str">
        <f>작성용!B1744</f>
        <v>스틱스페셜시츄에이션제2호사모투자</v>
      </c>
      <c r="F1747" s="253" t="str">
        <f>작성용!C1744</f>
        <v>재평가</v>
      </c>
      <c r="G1747" s="253" t="str">
        <f>작성용!D1744</f>
        <v>쥬비스다이어트</v>
      </c>
      <c r="H1747" s="266">
        <f>작성용!E1744</f>
        <v>1101114855172</v>
      </c>
      <c r="I1747" s="253" t="str">
        <f>작성용!F1744</f>
        <v>A01</v>
      </c>
      <c r="J1747" s="253">
        <f>작성용!G1744</f>
        <v>0</v>
      </c>
      <c r="K1747" s="253" t="str">
        <f>작성용!H1744</f>
        <v>-</v>
      </c>
      <c r="L1747" s="253" t="str">
        <f>작성용!N1744</f>
        <v xml:space="preserve">분기 </v>
      </c>
      <c r="M1747" s="265" t="str">
        <f>작성용!U1744</f>
        <v>2024.09.30</v>
      </c>
      <c r="N1747" s="265">
        <f>작성용!V1744</f>
        <v>45643</v>
      </c>
      <c r="O1747" s="265" t="str">
        <f>작성용!W1744</f>
        <v>보고서제공X</v>
      </c>
      <c r="P1747" s="265" t="str">
        <f>작성용!X1744</f>
        <v>-</v>
      </c>
      <c r="Q1747" s="253" t="str">
        <f>작성용!AD1744</f>
        <v>윤광일</v>
      </c>
      <c r="R1747" s="267">
        <f>작성용!AE1744</f>
        <v>0.4</v>
      </c>
      <c r="S1747" s="253" t="str">
        <f>작성용!AF1744</f>
        <v>윤광일</v>
      </c>
      <c r="T1747" s="268" t="str">
        <f>작성용!AG1744</f>
        <v>-</v>
      </c>
      <c r="U1747" s="268" t="str">
        <f>작성용!AH1744</f>
        <v>-</v>
      </c>
      <c r="V1747" s="252">
        <f>작성용!AA1744</f>
        <v>202411</v>
      </c>
      <c r="W1747" s="253" t="str">
        <f>작성용!AC1744</f>
        <v>[6]기타기관펀드(기초자산)</v>
      </c>
      <c r="X1747" s="253">
        <f>작성용!O1744</f>
        <v>0</v>
      </c>
      <c r="Y1747" s="253">
        <f>작성용!P1744</f>
        <v>0</v>
      </c>
      <c r="Z1747" s="253">
        <f>작성용!Q1744</f>
        <v>0</v>
      </c>
      <c r="AA1747" s="252" t="str">
        <f>작성용!AJ1744</f>
        <v>-</v>
      </c>
      <c r="AB1747" s="252">
        <f>작성용!AB1744</f>
        <v>0</v>
      </c>
    </row>
    <row r="1748" spans="1:28" s="12" customFormat="1" ht="16.5" customHeight="1" x14ac:dyDescent="0.3">
      <c r="A1748" s="54">
        <f>작성용!AL1745</f>
        <v>1744</v>
      </c>
      <c r="B1748" s="264" t="str">
        <f>작성용!AI1745</f>
        <v>-</v>
      </c>
      <c r="C1748" s="252" t="str">
        <f>작성용!AK1745</f>
        <v>기초자산</v>
      </c>
      <c r="D1748" s="265" t="str">
        <f>작성용!T1745</f>
        <v>사립학교교직원연금공단펀드(기초자산)</v>
      </c>
      <c r="E1748" s="253" t="str">
        <f>작성용!B1745</f>
        <v>스틱스페셜시츄에이션제2호사모투자</v>
      </c>
      <c r="F1748" s="253" t="str">
        <f>작성용!C1745</f>
        <v>재평가</v>
      </c>
      <c r="G1748" s="253" t="str">
        <f>작성용!D1745</f>
        <v>채비(구,대영채비)</v>
      </c>
      <c r="H1748" s="266">
        <f>작성용!E1745</f>
        <v>1701110604795</v>
      </c>
      <c r="I1748" s="253" t="str">
        <f>작성용!F1745</f>
        <v>A01</v>
      </c>
      <c r="J1748" s="253">
        <f>작성용!G1745</f>
        <v>0</v>
      </c>
      <c r="K1748" s="253" t="str">
        <f>작성용!H1745</f>
        <v>-</v>
      </c>
      <c r="L1748" s="253" t="str">
        <f>작성용!N1745</f>
        <v xml:space="preserve">분기 </v>
      </c>
      <c r="M1748" s="265" t="str">
        <f>작성용!U1745</f>
        <v>2024.09.30</v>
      </c>
      <c r="N1748" s="265">
        <f>작성용!V1745</f>
        <v>45643</v>
      </c>
      <c r="O1748" s="265" t="str">
        <f>작성용!W1745</f>
        <v>보고서제공X</v>
      </c>
      <c r="P1748" s="265" t="str">
        <f>작성용!X1745</f>
        <v>-</v>
      </c>
      <c r="Q1748" s="253" t="str">
        <f>작성용!AD1745</f>
        <v>김수현</v>
      </c>
      <c r="R1748" s="267">
        <f>작성용!AE1745</f>
        <v>0.4</v>
      </c>
      <c r="S1748" s="253" t="str">
        <f>작성용!AF1745</f>
        <v>김수현</v>
      </c>
      <c r="T1748" s="268" t="str">
        <f>작성용!AG1745</f>
        <v>-</v>
      </c>
      <c r="U1748" s="268" t="str">
        <f>작성용!AH1745</f>
        <v>-</v>
      </c>
      <c r="V1748" s="252">
        <f>작성용!AA1745</f>
        <v>202411</v>
      </c>
      <c r="W1748" s="253" t="str">
        <f>작성용!AC1745</f>
        <v>[6]기타기관펀드(기초자산)</v>
      </c>
      <c r="X1748" s="253">
        <f>작성용!O1745</f>
        <v>0</v>
      </c>
      <c r="Y1748" s="253">
        <f>작성용!P1745</f>
        <v>0</v>
      </c>
      <c r="Z1748" s="253">
        <f>작성용!Q1745</f>
        <v>0</v>
      </c>
      <c r="AA1748" s="252" t="str">
        <f>작성용!AJ1745</f>
        <v>-</v>
      </c>
      <c r="AB1748" s="252">
        <f>작성용!AB1745</f>
        <v>0</v>
      </c>
    </row>
    <row r="1749" spans="1:28" s="12" customFormat="1" ht="16.5" customHeight="1" x14ac:dyDescent="0.3">
      <c r="A1749" s="54">
        <f>작성용!AL1746</f>
        <v>1745</v>
      </c>
      <c r="B1749" s="264" t="str">
        <f>작성용!AI1746</f>
        <v>-</v>
      </c>
      <c r="C1749" s="252" t="str">
        <f>작성용!AK1746</f>
        <v>기초자산</v>
      </c>
      <c r="D1749" s="265" t="str">
        <f>작성용!T1746</f>
        <v>사립학교교직원연금공단펀드(기초자산)</v>
      </c>
      <c r="E1749" s="253" t="str">
        <f>작성용!B1746</f>
        <v>스틱스페셜시츄에이션제2호사모투자</v>
      </c>
      <c r="F1749" s="253" t="str">
        <f>작성용!C1746</f>
        <v>재평가</v>
      </c>
      <c r="G1749" s="253" t="str">
        <f>작성용!D1746</f>
        <v>채비(구,대영채비)</v>
      </c>
      <c r="H1749" s="266">
        <f>작성용!E1746</f>
        <v>1701110604795</v>
      </c>
      <c r="I1749" s="253" t="str">
        <f>작성용!F1746</f>
        <v>A07</v>
      </c>
      <c r="J1749" s="253">
        <f>작성용!G1746</f>
        <v>0</v>
      </c>
      <c r="K1749" s="253" t="str">
        <f>작성용!H1746</f>
        <v>-</v>
      </c>
      <c r="L1749" s="253" t="str">
        <f>작성용!N1746</f>
        <v xml:space="preserve">분기 </v>
      </c>
      <c r="M1749" s="265" t="str">
        <f>작성용!U1746</f>
        <v>2024.09.30</v>
      </c>
      <c r="N1749" s="265">
        <f>작성용!V1746</f>
        <v>45643</v>
      </c>
      <c r="O1749" s="265" t="str">
        <f>작성용!W1746</f>
        <v>보고서제공X</v>
      </c>
      <c r="P1749" s="265" t="str">
        <f>작성용!X1746</f>
        <v>-</v>
      </c>
      <c r="Q1749" s="253" t="str">
        <f>작성용!AD1746</f>
        <v>김수현</v>
      </c>
      <c r="R1749" s="267">
        <f>작성용!AE1746</f>
        <v>0</v>
      </c>
      <c r="S1749" s="253" t="str">
        <f>작성용!AF1746</f>
        <v>김수현</v>
      </c>
      <c r="T1749" s="268" t="str">
        <f>작성용!AG1746</f>
        <v>-</v>
      </c>
      <c r="U1749" s="268" t="str">
        <f>작성용!AH1746</f>
        <v>-</v>
      </c>
      <c r="V1749" s="252">
        <f>작성용!AA1746</f>
        <v>202411</v>
      </c>
      <c r="W1749" s="253" t="str">
        <f>작성용!AC1746</f>
        <v>[6]기타기관펀드(기초자산)</v>
      </c>
      <c r="X1749" s="253">
        <f>작성용!O1746</f>
        <v>0</v>
      </c>
      <c r="Y1749" s="253">
        <f>작성용!P1746</f>
        <v>0</v>
      </c>
      <c r="Z1749" s="253">
        <f>작성용!Q1746</f>
        <v>0</v>
      </c>
      <c r="AA1749" s="252" t="str">
        <f>작성용!AJ1746</f>
        <v>-</v>
      </c>
      <c r="AB1749" s="252">
        <f>작성용!AB1746</f>
        <v>0</v>
      </c>
    </row>
    <row r="1750" spans="1:28" s="12" customFormat="1" ht="16.5" customHeight="1" x14ac:dyDescent="0.3">
      <c r="A1750" s="54">
        <f>작성용!AL1747</f>
        <v>1746</v>
      </c>
      <c r="B1750" s="264" t="str">
        <f>작성용!AI1747</f>
        <v>-</v>
      </c>
      <c r="C1750" s="252" t="str">
        <f>작성용!AK1747</f>
        <v>기초자산</v>
      </c>
      <c r="D1750" s="265" t="str">
        <f>작성용!T1747</f>
        <v>사립학교교직원연금공단펀드(기초자산)</v>
      </c>
      <c r="E1750" s="253" t="str">
        <f>작성용!B1747</f>
        <v>스틱스페셜시츄에이션제2호사모투자</v>
      </c>
      <c r="F1750" s="253" t="str">
        <f>작성용!C1747</f>
        <v>재평가</v>
      </c>
      <c r="G1750" s="253" t="str">
        <f>작성용!D1747</f>
        <v>Carousell Pte. Ltd</v>
      </c>
      <c r="H1750" s="266" t="str">
        <f>작성용!E1747</f>
        <v>KBP2021120256</v>
      </c>
      <c r="I1750" s="253" t="str">
        <f>작성용!F1747</f>
        <v>A05</v>
      </c>
      <c r="J1750" s="253">
        <f>작성용!G1747</f>
        <v>0</v>
      </c>
      <c r="K1750" s="253" t="str">
        <f>작성용!H1747</f>
        <v>-</v>
      </c>
      <c r="L1750" s="253" t="str">
        <f>작성용!N1747</f>
        <v xml:space="preserve">분기 </v>
      </c>
      <c r="M1750" s="265" t="str">
        <f>작성용!U1747</f>
        <v>2024.09.30</v>
      </c>
      <c r="N1750" s="265">
        <f>작성용!V1747</f>
        <v>45643</v>
      </c>
      <c r="O1750" s="265" t="str">
        <f>작성용!W1747</f>
        <v>보고서제공X</v>
      </c>
      <c r="P1750" s="265" t="str">
        <f>작성용!X1747</f>
        <v>-</v>
      </c>
      <c r="Q1750" s="253" t="str">
        <f>작성용!AD1747</f>
        <v>채동우</v>
      </c>
      <c r="R1750" s="267">
        <f>작성용!AE1747</f>
        <v>0.4</v>
      </c>
      <c r="S1750" s="253" t="str">
        <f>작성용!AF1747</f>
        <v>채동우</v>
      </c>
      <c r="T1750" s="268" t="str">
        <f>작성용!AG1747</f>
        <v>-</v>
      </c>
      <c r="U1750" s="268" t="str">
        <f>작성용!AH1747</f>
        <v>-</v>
      </c>
      <c r="V1750" s="252">
        <f>작성용!AA1747</f>
        <v>202411</v>
      </c>
      <c r="W1750" s="253" t="str">
        <f>작성용!AC1747</f>
        <v>[6]기타기관펀드(기초자산)</v>
      </c>
      <c r="X1750" s="253">
        <f>작성용!O1747</f>
        <v>0</v>
      </c>
      <c r="Y1750" s="253">
        <f>작성용!P1747</f>
        <v>0</v>
      </c>
      <c r="Z1750" s="253">
        <f>작성용!Q1747</f>
        <v>0</v>
      </c>
      <c r="AA1750" s="252" t="str">
        <f>작성용!AJ1747</f>
        <v>-</v>
      </c>
      <c r="AB1750" s="252">
        <f>작성용!AB1747</f>
        <v>0</v>
      </c>
    </row>
    <row r="1751" spans="1:28" s="12" customFormat="1" ht="16.5" customHeight="1" x14ac:dyDescent="0.3">
      <c r="A1751" s="54">
        <f>작성용!AL1748</f>
        <v>1747</v>
      </c>
      <c r="B1751" s="264" t="str">
        <f>작성용!AI1748</f>
        <v>-</v>
      </c>
      <c r="C1751" s="252" t="str">
        <f>작성용!AK1748</f>
        <v>기초자산</v>
      </c>
      <c r="D1751" s="265" t="str">
        <f>작성용!T1748</f>
        <v>사립학교교직원연금공단펀드(기초자산)</v>
      </c>
      <c r="E1751" s="253" t="str">
        <f>작성용!B1748</f>
        <v>스틱스페셜시츄에이션제2호사모투자</v>
      </c>
      <c r="F1751" s="253" t="str">
        <f>작성용!C1748</f>
        <v>재평가</v>
      </c>
      <c r="G1751" s="253" t="str">
        <f>작성용!D1748</f>
        <v>롯데이엠글로벌(구,아이엠지테크놀로지)</v>
      </c>
      <c r="H1751" s="266">
        <f>작성용!E1748</f>
        <v>1101117919553</v>
      </c>
      <c r="I1751" s="253" t="str">
        <f>작성용!F1748</f>
        <v>D02</v>
      </c>
      <c r="J1751" s="253">
        <f>작성용!G1748</f>
        <v>0</v>
      </c>
      <c r="K1751" s="253" t="str">
        <f>작성용!H1748</f>
        <v>-</v>
      </c>
      <c r="L1751" s="253" t="str">
        <f>작성용!N1748</f>
        <v xml:space="preserve">분기 </v>
      </c>
      <c r="M1751" s="265" t="str">
        <f>작성용!U1748</f>
        <v>2024.09.30</v>
      </c>
      <c r="N1751" s="265">
        <f>작성용!V1748</f>
        <v>45643</v>
      </c>
      <c r="O1751" s="265" t="str">
        <f>작성용!W1748</f>
        <v>보고서제공X</v>
      </c>
      <c r="P1751" s="265" t="str">
        <f>작성용!X1748</f>
        <v>-</v>
      </c>
      <c r="Q1751" s="253" t="str">
        <f>작성용!AD1748</f>
        <v>김예림</v>
      </c>
      <c r="R1751" s="267">
        <f>작성용!AE1748</f>
        <v>0</v>
      </c>
      <c r="S1751" s="253" t="str">
        <f>작성용!AF1748</f>
        <v>김예림</v>
      </c>
      <c r="T1751" s="268" t="str">
        <f>작성용!AG1748</f>
        <v>-</v>
      </c>
      <c r="U1751" s="268" t="str">
        <f>작성용!AH1748</f>
        <v>-</v>
      </c>
      <c r="V1751" s="252">
        <f>작성용!AA1748</f>
        <v>202411</v>
      </c>
      <c r="W1751" s="253" t="str">
        <f>작성용!AC1748</f>
        <v>[6]기타기관펀드(기초자산)</v>
      </c>
      <c r="X1751" s="253">
        <f>작성용!O1748</f>
        <v>0</v>
      </c>
      <c r="Y1751" s="253">
        <f>작성용!P1748</f>
        <v>0</v>
      </c>
      <c r="Z1751" s="253">
        <f>작성용!Q1748</f>
        <v>0</v>
      </c>
      <c r="AA1751" s="252" t="str">
        <f>작성용!AJ1748</f>
        <v>-</v>
      </c>
      <c r="AB1751" s="252">
        <f>작성용!AB1748</f>
        <v>0</v>
      </c>
    </row>
    <row r="1752" spans="1:28" s="12" customFormat="1" ht="16.5" customHeight="1" x14ac:dyDescent="0.3">
      <c r="A1752" s="54">
        <f>작성용!AL1749</f>
        <v>1748</v>
      </c>
      <c r="B1752" s="264" t="str">
        <f>작성용!AI1749</f>
        <v>-</v>
      </c>
      <c r="C1752" s="252" t="str">
        <f>작성용!AK1749</f>
        <v>기초자산</v>
      </c>
      <c r="D1752" s="265" t="str">
        <f>작성용!T1749</f>
        <v>사립학교교직원연금공단펀드(기초자산)</v>
      </c>
      <c r="E1752" s="253" t="str">
        <f>작성용!B1749</f>
        <v>스틱스페셜시츄에이션제2호사모투자</v>
      </c>
      <c r="F1752" s="253" t="str">
        <f>작성용!C1749</f>
        <v>재평가</v>
      </c>
      <c r="G1752" s="253" t="str">
        <f>작성용!D1749</f>
        <v>롯데이엠글로벌(구,아이엠지테크놀로지)</v>
      </c>
      <c r="H1752" s="266">
        <f>작성용!E1749</f>
        <v>1101117919553</v>
      </c>
      <c r="I1752" s="253" t="str">
        <f>작성용!F1749</f>
        <v>D03</v>
      </c>
      <c r="J1752" s="253">
        <f>작성용!G1749</f>
        <v>0</v>
      </c>
      <c r="K1752" s="253" t="str">
        <f>작성용!H1749</f>
        <v>-</v>
      </c>
      <c r="L1752" s="253" t="str">
        <f>작성용!N1749</f>
        <v xml:space="preserve">분기 </v>
      </c>
      <c r="M1752" s="265" t="str">
        <f>작성용!U1749</f>
        <v>2024.09.30</v>
      </c>
      <c r="N1752" s="265">
        <f>작성용!V1749</f>
        <v>45643</v>
      </c>
      <c r="O1752" s="265" t="str">
        <f>작성용!W1749</f>
        <v>보고서제공X</v>
      </c>
      <c r="P1752" s="265" t="str">
        <f>작성용!X1749</f>
        <v>-</v>
      </c>
      <c r="Q1752" s="253" t="str">
        <f>작성용!AD1749</f>
        <v>김예림</v>
      </c>
      <c r="R1752" s="267">
        <f>작성용!AE1749</f>
        <v>0</v>
      </c>
      <c r="S1752" s="253" t="str">
        <f>작성용!AF1749</f>
        <v>김예림</v>
      </c>
      <c r="T1752" s="268" t="str">
        <f>작성용!AG1749</f>
        <v>-</v>
      </c>
      <c r="U1752" s="268" t="str">
        <f>작성용!AH1749</f>
        <v>-</v>
      </c>
      <c r="V1752" s="252">
        <f>작성용!AA1749</f>
        <v>202411</v>
      </c>
      <c r="W1752" s="253" t="str">
        <f>작성용!AC1749</f>
        <v>[6]기타기관펀드(기초자산)</v>
      </c>
      <c r="X1752" s="253">
        <f>작성용!O1749</f>
        <v>0</v>
      </c>
      <c r="Y1752" s="253">
        <f>작성용!P1749</f>
        <v>0</v>
      </c>
      <c r="Z1752" s="253">
        <f>작성용!Q1749</f>
        <v>0</v>
      </c>
      <c r="AA1752" s="252" t="str">
        <f>작성용!AJ1749</f>
        <v>-</v>
      </c>
      <c r="AB1752" s="252">
        <f>작성용!AB1749</f>
        <v>0</v>
      </c>
    </row>
    <row r="1753" spans="1:28" s="12" customFormat="1" ht="16.5" customHeight="1" x14ac:dyDescent="0.3">
      <c r="A1753" s="54">
        <f>작성용!AL1750</f>
        <v>1749</v>
      </c>
      <c r="B1753" s="264" t="str">
        <f>작성용!AI1750</f>
        <v>-</v>
      </c>
      <c r="C1753" s="252" t="str">
        <f>작성용!AK1750</f>
        <v>기초자산</v>
      </c>
      <c r="D1753" s="265" t="str">
        <f>작성용!T1750</f>
        <v>사립학교교직원연금공단펀드(기초자산)</v>
      </c>
      <c r="E1753" s="253" t="str">
        <f>작성용!B1750</f>
        <v>스틱스페셜시츄에이션제2호사모투자</v>
      </c>
      <c r="F1753" s="253" t="str">
        <f>작성용!C1750</f>
        <v>재평가</v>
      </c>
      <c r="G1753" s="253" t="str">
        <f>작성용!D1750</f>
        <v>롯데이엠글로벌(구,아이엠지테크놀로지)</v>
      </c>
      <c r="H1753" s="266">
        <f>작성용!E1750</f>
        <v>1101117919553</v>
      </c>
      <c r="I1753" s="253" t="str">
        <f>작성용!F1750</f>
        <v>A01</v>
      </c>
      <c r="J1753" s="253">
        <f>작성용!G1750</f>
        <v>0</v>
      </c>
      <c r="K1753" s="253" t="str">
        <f>작성용!H1750</f>
        <v>-</v>
      </c>
      <c r="L1753" s="253" t="str">
        <f>작성용!N1750</f>
        <v xml:space="preserve">분기 </v>
      </c>
      <c r="M1753" s="265" t="str">
        <f>작성용!U1750</f>
        <v>2024.09.30</v>
      </c>
      <c r="N1753" s="265">
        <f>작성용!V1750</f>
        <v>45643</v>
      </c>
      <c r="O1753" s="265" t="str">
        <f>작성용!W1750</f>
        <v>보고서제공X</v>
      </c>
      <c r="P1753" s="265" t="str">
        <f>작성용!X1750</f>
        <v>-</v>
      </c>
      <c r="Q1753" s="253" t="str">
        <f>작성용!AD1750</f>
        <v>김예림</v>
      </c>
      <c r="R1753" s="267">
        <f>작성용!AE1750</f>
        <v>0.4</v>
      </c>
      <c r="S1753" s="253" t="str">
        <f>작성용!AF1750</f>
        <v>김예림</v>
      </c>
      <c r="T1753" s="268" t="str">
        <f>작성용!AG1750</f>
        <v>-</v>
      </c>
      <c r="U1753" s="268" t="str">
        <f>작성용!AH1750</f>
        <v>-</v>
      </c>
      <c r="V1753" s="252">
        <f>작성용!AA1750</f>
        <v>202411</v>
      </c>
      <c r="W1753" s="253" t="str">
        <f>작성용!AC1750</f>
        <v>[6]기타기관펀드(기초자산)</v>
      </c>
      <c r="X1753" s="253">
        <f>작성용!O1750</f>
        <v>0</v>
      </c>
      <c r="Y1753" s="253">
        <f>작성용!P1750</f>
        <v>0</v>
      </c>
      <c r="Z1753" s="253">
        <f>작성용!Q1750</f>
        <v>0</v>
      </c>
      <c r="AA1753" s="252" t="str">
        <f>작성용!AJ1750</f>
        <v>-</v>
      </c>
      <c r="AB1753" s="252">
        <f>작성용!AB1750</f>
        <v>0</v>
      </c>
    </row>
    <row r="1754" spans="1:28" s="12" customFormat="1" ht="16.5" customHeight="1" x14ac:dyDescent="0.3">
      <c r="A1754" s="54">
        <f>작성용!AL1751</f>
        <v>1750</v>
      </c>
      <c r="B1754" s="264" t="str">
        <f>작성용!AI1751</f>
        <v>-</v>
      </c>
      <c r="C1754" s="252" t="str">
        <f>작성용!AK1751</f>
        <v>기초자산</v>
      </c>
      <c r="D1754" s="265" t="str">
        <f>작성용!T1751</f>
        <v>사립학교교직원연금공단펀드(기초자산)</v>
      </c>
      <c r="E1754" s="253" t="str">
        <f>작성용!B1751</f>
        <v>스틱스페셜시츄에이션제2호사모투자</v>
      </c>
      <c r="F1754" s="253" t="str">
        <f>작성용!C1751</f>
        <v>재평가</v>
      </c>
      <c r="G1754" s="253" t="str">
        <f>작성용!D1751</f>
        <v>LOTTE EM EUROPE S.a r.l.(구,IME Technology)</v>
      </c>
      <c r="H1754" s="266" t="str">
        <f>작성용!E1751</f>
        <v>KBP2022030093</v>
      </c>
      <c r="I1754" s="253" t="str">
        <f>작성용!F1751</f>
        <v>A01</v>
      </c>
      <c r="J1754" s="253">
        <f>작성용!G1751</f>
        <v>0</v>
      </c>
      <c r="K1754" s="253" t="str">
        <f>작성용!H1751</f>
        <v>-</v>
      </c>
      <c r="L1754" s="253" t="str">
        <f>작성용!N1751</f>
        <v xml:space="preserve">분기 </v>
      </c>
      <c r="M1754" s="265" t="str">
        <f>작성용!U1751</f>
        <v>2024.09.30</v>
      </c>
      <c r="N1754" s="265">
        <f>작성용!V1751</f>
        <v>45643</v>
      </c>
      <c r="O1754" s="265" t="str">
        <f>작성용!W1751</f>
        <v>보고서제공X</v>
      </c>
      <c r="P1754" s="265" t="str">
        <f>작성용!X1751</f>
        <v>-</v>
      </c>
      <c r="Q1754" s="253" t="str">
        <f>작성용!AD1751</f>
        <v>유재호</v>
      </c>
      <c r="R1754" s="267">
        <f>작성용!AE1751</f>
        <v>0</v>
      </c>
      <c r="S1754" s="253" t="str">
        <f>작성용!AF1751</f>
        <v>유재호</v>
      </c>
      <c r="T1754" s="268" t="str">
        <f>작성용!AG1751</f>
        <v>-</v>
      </c>
      <c r="U1754" s="268" t="str">
        <f>작성용!AH1751</f>
        <v>-</v>
      </c>
      <c r="V1754" s="252">
        <f>작성용!AA1751</f>
        <v>202411</v>
      </c>
      <c r="W1754" s="253" t="str">
        <f>작성용!AC1751</f>
        <v>[6]기타기관펀드(기초자산)</v>
      </c>
      <c r="X1754" s="253">
        <f>작성용!O1751</f>
        <v>0</v>
      </c>
      <c r="Y1754" s="253">
        <f>작성용!P1751</f>
        <v>0</v>
      </c>
      <c r="Z1754" s="253">
        <f>작성용!Q1751</f>
        <v>0</v>
      </c>
      <c r="AA1754" s="252" t="str">
        <f>작성용!AJ1751</f>
        <v>-</v>
      </c>
      <c r="AB1754" s="252">
        <f>작성용!AB1751</f>
        <v>0</v>
      </c>
    </row>
    <row r="1755" spans="1:28" s="12" customFormat="1" ht="16.5" customHeight="1" x14ac:dyDescent="0.3">
      <c r="A1755" s="54">
        <f>작성용!AL1752</f>
        <v>1751</v>
      </c>
      <c r="B1755" s="264" t="str">
        <f>작성용!AI1752</f>
        <v>-</v>
      </c>
      <c r="C1755" s="252" t="str">
        <f>작성용!AK1752</f>
        <v>기초자산</v>
      </c>
      <c r="D1755" s="265" t="str">
        <f>작성용!T1752</f>
        <v>사립학교교직원연금공단펀드(기초자산)</v>
      </c>
      <c r="E1755" s="253" t="str">
        <f>작성용!B1752</f>
        <v>스틱스페셜시츄에이션제2호사모투자</v>
      </c>
      <c r="F1755" s="253" t="str">
        <f>작성용!C1752</f>
        <v>재평가</v>
      </c>
      <c r="G1755" s="253" t="str">
        <f>작성용!D1752</f>
        <v>뮤직카우</v>
      </c>
      <c r="H1755" s="266">
        <f>작성용!E1752</f>
        <v>1101116002010</v>
      </c>
      <c r="I1755" s="253" t="str">
        <f>작성용!F1752</f>
        <v>A01</v>
      </c>
      <c r="J1755" s="253">
        <f>작성용!G1752</f>
        <v>0</v>
      </c>
      <c r="K1755" s="253" t="str">
        <f>작성용!H1752</f>
        <v>-</v>
      </c>
      <c r="L1755" s="253" t="str">
        <f>작성용!N1752</f>
        <v xml:space="preserve">분기 </v>
      </c>
      <c r="M1755" s="265" t="str">
        <f>작성용!U1752</f>
        <v>2024.09.30</v>
      </c>
      <c r="N1755" s="265">
        <f>작성용!V1752</f>
        <v>45643</v>
      </c>
      <c r="O1755" s="265" t="str">
        <f>작성용!W1752</f>
        <v>보고서제공X</v>
      </c>
      <c r="P1755" s="265" t="str">
        <f>작성용!X1752</f>
        <v>-</v>
      </c>
      <c r="Q1755" s="253" t="str">
        <f>작성용!AD1752</f>
        <v>김에스더</v>
      </c>
      <c r="R1755" s="267">
        <f>작성용!AE1752</f>
        <v>0.4</v>
      </c>
      <c r="S1755" s="253" t="str">
        <f>작성용!AF1752</f>
        <v>김에스더</v>
      </c>
      <c r="T1755" s="268" t="str">
        <f>작성용!AG1752</f>
        <v>-</v>
      </c>
      <c r="U1755" s="268" t="str">
        <f>작성용!AH1752</f>
        <v>-</v>
      </c>
      <c r="V1755" s="252">
        <f>작성용!AA1752</f>
        <v>202411</v>
      </c>
      <c r="W1755" s="253" t="str">
        <f>작성용!AC1752</f>
        <v>[6]기타기관펀드(기초자산)</v>
      </c>
      <c r="X1755" s="253">
        <f>작성용!O1752</f>
        <v>0</v>
      </c>
      <c r="Y1755" s="253">
        <f>작성용!P1752</f>
        <v>0</v>
      </c>
      <c r="Z1755" s="253">
        <f>작성용!Q1752</f>
        <v>0</v>
      </c>
      <c r="AA1755" s="252" t="str">
        <f>작성용!AJ1752</f>
        <v>-</v>
      </c>
      <c r="AB1755" s="252">
        <f>작성용!AB1752</f>
        <v>0</v>
      </c>
    </row>
    <row r="1756" spans="1:28" s="12" customFormat="1" ht="16.5" customHeight="1" x14ac:dyDescent="0.3">
      <c r="A1756" s="54">
        <f>작성용!AL1753</f>
        <v>1752</v>
      </c>
      <c r="B1756" s="264" t="str">
        <f>작성용!AI1753</f>
        <v>-</v>
      </c>
      <c r="C1756" s="252" t="str">
        <f>작성용!AK1753</f>
        <v>기초자산</v>
      </c>
      <c r="D1756" s="265" t="str">
        <f>작성용!T1753</f>
        <v>사립학교교직원연금공단펀드(기초자산)</v>
      </c>
      <c r="E1756" s="253" t="str">
        <f>작성용!B1753</f>
        <v>스틱스페셜시츄에이션제2호사모투자</v>
      </c>
      <c r="F1756" s="253" t="str">
        <f>작성용!C1753</f>
        <v>재평가</v>
      </c>
      <c r="G1756" s="253" t="str">
        <f>작성용!D1753</f>
        <v>알스퀘어(구,부동산다이렉트)</v>
      </c>
      <c r="H1756" s="266">
        <f>작성용!E1753</f>
        <v>1101114211209</v>
      </c>
      <c r="I1756" s="253" t="str">
        <f>작성용!F1753</f>
        <v>A01</v>
      </c>
      <c r="J1756" s="253">
        <f>작성용!G1753</f>
        <v>0</v>
      </c>
      <c r="K1756" s="253" t="str">
        <f>작성용!H1753</f>
        <v>-</v>
      </c>
      <c r="L1756" s="253" t="str">
        <f>작성용!N1753</f>
        <v xml:space="preserve">분기 </v>
      </c>
      <c r="M1756" s="265" t="str">
        <f>작성용!U1753</f>
        <v>2024.09.30</v>
      </c>
      <c r="N1756" s="265">
        <f>작성용!V1753</f>
        <v>45643</v>
      </c>
      <c r="O1756" s="265" t="str">
        <f>작성용!W1753</f>
        <v>보고서제공X</v>
      </c>
      <c r="P1756" s="265" t="str">
        <f>작성용!X1753</f>
        <v>-</v>
      </c>
      <c r="Q1756" s="253" t="str">
        <f>작성용!AD1753</f>
        <v>이진주</v>
      </c>
      <c r="R1756" s="267">
        <f>작성용!AE1753</f>
        <v>0.4</v>
      </c>
      <c r="S1756" s="253" t="str">
        <f>작성용!AF1753</f>
        <v>이진주</v>
      </c>
      <c r="T1756" s="268" t="str">
        <f>작성용!AG1753</f>
        <v>-</v>
      </c>
      <c r="U1756" s="268" t="str">
        <f>작성용!AH1753</f>
        <v>-</v>
      </c>
      <c r="V1756" s="252">
        <f>작성용!AA1753</f>
        <v>202411</v>
      </c>
      <c r="W1756" s="253" t="str">
        <f>작성용!AC1753</f>
        <v>[6]기타기관펀드(기초자산)</v>
      </c>
      <c r="X1756" s="253">
        <f>작성용!O1753</f>
        <v>0</v>
      </c>
      <c r="Y1756" s="253">
        <f>작성용!P1753</f>
        <v>0</v>
      </c>
      <c r="Z1756" s="253">
        <f>작성용!Q1753</f>
        <v>0</v>
      </c>
      <c r="AA1756" s="252" t="str">
        <f>작성용!AJ1753</f>
        <v>-</v>
      </c>
      <c r="AB1756" s="252">
        <f>작성용!AB1753</f>
        <v>0</v>
      </c>
    </row>
    <row r="1757" spans="1:28" s="12" customFormat="1" ht="16.5" customHeight="1" x14ac:dyDescent="0.3">
      <c r="A1757" s="54">
        <f>작성용!AL1754</f>
        <v>1753</v>
      </c>
      <c r="B1757" s="264" t="str">
        <f>작성용!AI1754</f>
        <v>-</v>
      </c>
      <c r="C1757" s="252" t="str">
        <f>작성용!AK1754</f>
        <v>기초자산</v>
      </c>
      <c r="D1757" s="265" t="str">
        <f>작성용!T1754</f>
        <v>사립학교교직원연금공단펀드(기초자산)</v>
      </c>
      <c r="E1757" s="253" t="str">
        <f>작성용!B1754</f>
        <v>스틱스페셜시츄에이션제2호사모투자</v>
      </c>
      <c r="F1757" s="253" t="str">
        <f>작성용!C1754</f>
        <v>재평가</v>
      </c>
      <c r="G1757" s="253" t="str">
        <f>작성용!D1754</f>
        <v>알스퀘어(구,부동산다이렉트)</v>
      </c>
      <c r="H1757" s="266">
        <f>작성용!E1754</f>
        <v>1101114211209</v>
      </c>
      <c r="I1757" s="253" t="str">
        <f>작성용!F1754</f>
        <v>A07</v>
      </c>
      <c r="J1757" s="253">
        <f>작성용!G1754</f>
        <v>1</v>
      </c>
      <c r="K1757" s="253" t="str">
        <f>작성용!H1754</f>
        <v>-</v>
      </c>
      <c r="L1757" s="253" t="str">
        <f>작성용!N1754</f>
        <v xml:space="preserve">분기 </v>
      </c>
      <c r="M1757" s="265" t="str">
        <f>작성용!U1754</f>
        <v>2024.09.30</v>
      </c>
      <c r="N1757" s="265">
        <f>작성용!V1754</f>
        <v>45643</v>
      </c>
      <c r="O1757" s="265" t="str">
        <f>작성용!W1754</f>
        <v>보고서제공X</v>
      </c>
      <c r="P1757" s="265" t="str">
        <f>작성용!X1754</f>
        <v>-</v>
      </c>
      <c r="Q1757" s="253" t="str">
        <f>작성용!AD1754</f>
        <v>이진주</v>
      </c>
      <c r="R1757" s="267">
        <f>작성용!AE1754</f>
        <v>0</v>
      </c>
      <c r="S1757" s="253" t="str">
        <f>작성용!AF1754</f>
        <v>이진주</v>
      </c>
      <c r="T1757" s="268" t="str">
        <f>작성용!AG1754</f>
        <v>-</v>
      </c>
      <c r="U1757" s="268" t="str">
        <f>작성용!AH1754</f>
        <v>-</v>
      </c>
      <c r="V1757" s="252">
        <f>작성용!AA1754</f>
        <v>202411</v>
      </c>
      <c r="W1757" s="253" t="str">
        <f>작성용!AC1754</f>
        <v>[6]기타기관펀드(기초자산)</v>
      </c>
      <c r="X1757" s="253">
        <f>작성용!O1754</f>
        <v>0</v>
      </c>
      <c r="Y1757" s="253">
        <f>작성용!P1754</f>
        <v>0</v>
      </c>
      <c r="Z1757" s="253">
        <f>작성용!Q1754</f>
        <v>0</v>
      </c>
      <c r="AA1757" s="252" t="str">
        <f>작성용!AJ1754</f>
        <v>-</v>
      </c>
      <c r="AB1757" s="252">
        <f>작성용!AB1754</f>
        <v>0</v>
      </c>
    </row>
    <row r="1758" spans="1:28" s="12" customFormat="1" ht="16.5" customHeight="1" x14ac:dyDescent="0.3">
      <c r="A1758" s="54">
        <f>작성용!AL1755</f>
        <v>1754</v>
      </c>
      <c r="B1758" s="264" t="str">
        <f>작성용!AI1755</f>
        <v>24년 4분기 평가예정</v>
      </c>
      <c r="C1758" s="252" t="str">
        <f>작성용!AK1755</f>
        <v>기초자산</v>
      </c>
      <c r="D1758" s="265" t="str">
        <f>작성용!T1755</f>
        <v>사립학교교직원연금공단펀드(기초자산)</v>
      </c>
      <c r="E1758" s="253" t="str">
        <f>작성용!B1755</f>
        <v>스틱스페셜시츄에이션제2호사모투자</v>
      </c>
      <c r="F1758" s="253" t="str">
        <f>작성용!C1755</f>
        <v>재평가</v>
      </c>
      <c r="G1758" s="253" t="str">
        <f>작성용!D1755</f>
        <v>휴맥스모빌리티</v>
      </c>
      <c r="H1758" s="266">
        <f>작성용!E1755</f>
        <v>1101115944312</v>
      </c>
      <c r="I1758" s="253" t="str">
        <f>작성용!F1755</f>
        <v>A07</v>
      </c>
      <c r="J1758" s="253">
        <f>작성용!G1755</f>
        <v>3</v>
      </c>
      <c r="K1758" s="253" t="str">
        <f>작성용!H1755</f>
        <v>-</v>
      </c>
      <c r="L1758" s="253" t="str">
        <f>작성용!N1755</f>
        <v xml:space="preserve">분기 </v>
      </c>
      <c r="M1758" s="265" t="str">
        <f>작성용!U1755</f>
        <v>2024.09.30</v>
      </c>
      <c r="N1758" s="265">
        <f>작성용!V1755</f>
        <v>45643</v>
      </c>
      <c r="O1758" s="265" t="str">
        <f>작성용!W1755</f>
        <v>보고서제공X</v>
      </c>
      <c r="P1758" s="265" t="str">
        <f>작성용!X1755</f>
        <v>-</v>
      </c>
      <c r="Q1758" s="253" t="str">
        <f>작성용!AD1755</f>
        <v>강성은</v>
      </c>
      <c r="R1758" s="267">
        <f>작성용!AE1755</f>
        <v>0</v>
      </c>
      <c r="S1758" s="253" t="str">
        <f>작성용!AF1755</f>
        <v>강성은</v>
      </c>
      <c r="T1758" s="268" t="str">
        <f>작성용!AG1755</f>
        <v>-</v>
      </c>
      <c r="U1758" s="268" t="str">
        <f>작성용!AH1755</f>
        <v>-</v>
      </c>
      <c r="V1758" s="252">
        <f>작성용!AA1755</f>
        <v>202411</v>
      </c>
      <c r="W1758" s="253" t="str">
        <f>작성용!AC1755</f>
        <v>[6]기타기관펀드(기초자산)</v>
      </c>
      <c r="X1758" s="253">
        <f>작성용!O1755</f>
        <v>0</v>
      </c>
      <c r="Y1758" s="253">
        <f>작성용!P1755</f>
        <v>0</v>
      </c>
      <c r="Z1758" s="253">
        <f>작성용!Q1755</f>
        <v>0</v>
      </c>
      <c r="AA1758" s="252" t="str">
        <f>작성용!AJ1755</f>
        <v>-</v>
      </c>
      <c r="AB1758" s="252">
        <f>작성용!AB1755</f>
        <v>0</v>
      </c>
    </row>
    <row r="1759" spans="1:28" s="12" customFormat="1" ht="16.5" customHeight="1" x14ac:dyDescent="0.3">
      <c r="A1759" s="54">
        <f>작성용!AL1756</f>
        <v>1755</v>
      </c>
      <c r="B1759" s="264" t="str">
        <f>작성용!AI1756</f>
        <v>24년 4분기 평가예정</v>
      </c>
      <c r="C1759" s="252" t="str">
        <f>작성용!AK1756</f>
        <v>기초자산</v>
      </c>
      <c r="D1759" s="265" t="str">
        <f>작성용!T1756</f>
        <v>사립학교교직원연금공단펀드(기초자산)</v>
      </c>
      <c r="E1759" s="253" t="str">
        <f>작성용!B1756</f>
        <v>스틱스페셜시츄에이션제2호사모투자</v>
      </c>
      <c r="F1759" s="253" t="str">
        <f>작성용!C1756</f>
        <v>재평가</v>
      </c>
      <c r="G1759" s="253" t="str">
        <f>작성용!D1756</f>
        <v>휴맥스모빌리티</v>
      </c>
      <c r="H1759" s="266">
        <f>작성용!E1756</f>
        <v>1101115944312</v>
      </c>
      <c r="I1759" s="253" t="str">
        <f>작성용!F1756</f>
        <v>D02</v>
      </c>
      <c r="J1759" s="253">
        <f>작성용!G1756</f>
        <v>2</v>
      </c>
      <c r="K1759" s="253" t="str">
        <f>작성용!H1756</f>
        <v>-</v>
      </c>
      <c r="L1759" s="253" t="str">
        <f>작성용!N1756</f>
        <v xml:space="preserve">분기 </v>
      </c>
      <c r="M1759" s="265" t="str">
        <f>작성용!U1756</f>
        <v>2024.09.30</v>
      </c>
      <c r="N1759" s="265">
        <f>작성용!V1756</f>
        <v>45643</v>
      </c>
      <c r="O1759" s="265" t="str">
        <f>작성용!W1756</f>
        <v>보고서제공X</v>
      </c>
      <c r="P1759" s="265" t="str">
        <f>작성용!X1756</f>
        <v>-</v>
      </c>
      <c r="Q1759" s="253" t="str">
        <f>작성용!AD1756</f>
        <v>강성은</v>
      </c>
      <c r="R1759" s="267">
        <f>작성용!AE1756</f>
        <v>0</v>
      </c>
      <c r="S1759" s="253" t="str">
        <f>작성용!AF1756</f>
        <v>강성은</v>
      </c>
      <c r="T1759" s="268" t="str">
        <f>작성용!AG1756</f>
        <v>-</v>
      </c>
      <c r="U1759" s="268" t="str">
        <f>작성용!AH1756</f>
        <v>-</v>
      </c>
      <c r="V1759" s="252">
        <f>작성용!AA1756</f>
        <v>202411</v>
      </c>
      <c r="W1759" s="253" t="str">
        <f>작성용!AC1756</f>
        <v>[6]기타기관펀드(기초자산)</v>
      </c>
      <c r="X1759" s="253">
        <f>작성용!O1756</f>
        <v>0</v>
      </c>
      <c r="Y1759" s="253">
        <f>작성용!P1756</f>
        <v>0</v>
      </c>
      <c r="Z1759" s="253">
        <f>작성용!Q1756</f>
        <v>0</v>
      </c>
      <c r="AA1759" s="252" t="str">
        <f>작성용!AJ1756</f>
        <v>-</v>
      </c>
      <c r="AB1759" s="252">
        <f>작성용!AB1756</f>
        <v>0</v>
      </c>
    </row>
    <row r="1760" spans="1:28" s="12" customFormat="1" ht="16.5" customHeight="1" x14ac:dyDescent="0.3">
      <c r="A1760" s="54">
        <f>작성용!AL1757</f>
        <v>1756</v>
      </c>
      <c r="B1760" s="264" t="str">
        <f>작성용!AI1757</f>
        <v>-</v>
      </c>
      <c r="C1760" s="252" t="str">
        <f>작성용!AK1757</f>
        <v>기초자산</v>
      </c>
      <c r="D1760" s="265" t="str">
        <f>작성용!T1757</f>
        <v>사립학교교직원연금공단펀드(기초자산)</v>
      </c>
      <c r="E1760" s="253" t="str">
        <f>작성용!B1757</f>
        <v>스틱스페셜시츄에이션제2호사모투자</v>
      </c>
      <c r="F1760" s="253" t="str">
        <f>작성용!C1757</f>
        <v>재평가</v>
      </c>
      <c r="G1760" s="253" t="str">
        <f>작성용!D1757</f>
        <v>채비(구,대영채비)</v>
      </c>
      <c r="H1760" s="266">
        <f>작성용!E1757</f>
        <v>1701110604795</v>
      </c>
      <c r="I1760" s="253" t="str">
        <f>작성용!F1757</f>
        <v>A07</v>
      </c>
      <c r="J1760" s="253">
        <f>작성용!G1757</f>
        <v>1</v>
      </c>
      <c r="K1760" s="253" t="str">
        <f>작성용!H1757</f>
        <v>-</v>
      </c>
      <c r="L1760" s="253" t="str">
        <f>작성용!N1757</f>
        <v xml:space="preserve">분기 </v>
      </c>
      <c r="M1760" s="265" t="str">
        <f>작성용!U1757</f>
        <v>2024.09.30</v>
      </c>
      <c r="N1760" s="265">
        <f>작성용!V1757</f>
        <v>45643</v>
      </c>
      <c r="O1760" s="265" t="str">
        <f>작성용!W1757</f>
        <v>보고서제공X</v>
      </c>
      <c r="P1760" s="265" t="str">
        <f>작성용!X1757</f>
        <v>-</v>
      </c>
      <c r="Q1760" s="253" t="str">
        <f>작성용!AD1757</f>
        <v>김수현</v>
      </c>
      <c r="R1760" s="267">
        <f>작성용!AE1757</f>
        <v>0</v>
      </c>
      <c r="S1760" s="253" t="str">
        <f>작성용!AF1757</f>
        <v>김수현</v>
      </c>
      <c r="T1760" s="268" t="str">
        <f>작성용!AG1757</f>
        <v>-</v>
      </c>
      <c r="U1760" s="268" t="str">
        <f>작성용!AH1757</f>
        <v>-</v>
      </c>
      <c r="V1760" s="252">
        <f>작성용!AA1757</f>
        <v>202411</v>
      </c>
      <c r="W1760" s="253" t="str">
        <f>작성용!AC1757</f>
        <v>[6]기타기관펀드(기초자산)</v>
      </c>
      <c r="X1760" s="253">
        <f>작성용!O1757</f>
        <v>0</v>
      </c>
      <c r="Y1760" s="253">
        <f>작성용!P1757</f>
        <v>0</v>
      </c>
      <c r="Z1760" s="253">
        <f>작성용!Q1757</f>
        <v>0</v>
      </c>
      <c r="AA1760" s="252" t="str">
        <f>작성용!AJ1757</f>
        <v>-</v>
      </c>
      <c r="AB1760" s="252">
        <f>작성용!AB1757</f>
        <v>0</v>
      </c>
    </row>
    <row r="1761" spans="1:28" s="12" customFormat="1" ht="16.5" customHeight="1" x14ac:dyDescent="0.3">
      <c r="A1761" s="54">
        <f>작성용!AL1758</f>
        <v>1757</v>
      </c>
      <c r="B1761" s="264" t="str">
        <f>작성용!AI1758</f>
        <v>-</v>
      </c>
      <c r="C1761" s="252" t="str">
        <f>작성용!AK1758</f>
        <v>기초자산</v>
      </c>
      <c r="D1761" s="265" t="str">
        <f>작성용!T1758</f>
        <v>사립학교교직원연금공단펀드(기초자산)</v>
      </c>
      <c r="E1761" s="253" t="str">
        <f>작성용!B1758</f>
        <v>KTBN16호벤처투자조합</v>
      </c>
      <c r="F1761" s="253" t="str">
        <f>작성용!C1758</f>
        <v>재평가</v>
      </c>
      <c r="G1761" s="253" t="str">
        <f>작성용!D1758</f>
        <v>에피바이오텍(구,스템모어)</v>
      </c>
      <c r="H1761" s="266">
        <f>작성용!E1758</f>
        <v>1201110795817</v>
      </c>
      <c r="I1761" s="253" t="str">
        <f>작성용!F1758</f>
        <v>A07</v>
      </c>
      <c r="J1761" s="253">
        <f>작성용!G1758</f>
        <v>0</v>
      </c>
      <c r="K1761" s="253" t="str">
        <f>작성용!H1758</f>
        <v>-</v>
      </c>
      <c r="L1761" s="253" t="str">
        <f>작성용!N1758</f>
        <v xml:space="preserve">분기 </v>
      </c>
      <c r="M1761" s="265" t="str">
        <f>작성용!U1758</f>
        <v>2024.09.30</v>
      </c>
      <c r="N1761" s="265">
        <f>작성용!V1758</f>
        <v>45643</v>
      </c>
      <c r="O1761" s="265" t="str">
        <f>작성용!W1758</f>
        <v>보고서제공X</v>
      </c>
      <c r="P1761" s="265" t="str">
        <f>작성용!X1758</f>
        <v>-</v>
      </c>
      <c r="Q1761" s="253" t="str">
        <f>작성용!AD1758</f>
        <v>서경덕</v>
      </c>
      <c r="R1761" s="267">
        <f>작성용!AE1758</f>
        <v>0.4</v>
      </c>
      <c r="S1761" s="253" t="str">
        <f>작성용!AF1758</f>
        <v>서경덕</v>
      </c>
      <c r="T1761" s="268" t="str">
        <f>작성용!AG1758</f>
        <v>-</v>
      </c>
      <c r="U1761" s="268" t="str">
        <f>작성용!AH1758</f>
        <v>-</v>
      </c>
      <c r="V1761" s="252">
        <f>작성용!AA1758</f>
        <v>202411</v>
      </c>
      <c r="W1761" s="253" t="str">
        <f>작성용!AC1758</f>
        <v>[6]기타기관펀드(기초자산)</v>
      </c>
      <c r="X1761" s="253">
        <f>작성용!O1758</f>
        <v>0</v>
      </c>
      <c r="Y1761" s="253">
        <f>작성용!P1758</f>
        <v>0</v>
      </c>
      <c r="Z1761" s="253">
        <f>작성용!Q1758</f>
        <v>0</v>
      </c>
      <c r="AA1761" s="252" t="str">
        <f>작성용!AJ1758</f>
        <v>-</v>
      </c>
      <c r="AB1761" s="252">
        <f>작성용!AB1758</f>
        <v>0</v>
      </c>
    </row>
    <row r="1762" spans="1:28" s="12" customFormat="1" ht="16.5" customHeight="1" x14ac:dyDescent="0.3">
      <c r="A1762" s="54">
        <f>작성용!AL1759</f>
        <v>1758</v>
      </c>
      <c r="B1762" s="264" t="str">
        <f>작성용!AI1759</f>
        <v>-</v>
      </c>
      <c r="C1762" s="252" t="str">
        <f>작성용!AK1759</f>
        <v>기초자산</v>
      </c>
      <c r="D1762" s="265" t="str">
        <f>작성용!T1759</f>
        <v>사립학교교직원연금공단펀드(기초자산)</v>
      </c>
      <c r="E1762" s="253" t="str">
        <f>작성용!B1759</f>
        <v>KTBN16호벤처투자조합</v>
      </c>
      <c r="F1762" s="253" t="str">
        <f>작성용!C1759</f>
        <v>재평가</v>
      </c>
      <c r="G1762" s="253" t="str">
        <f>작성용!D1759</f>
        <v>에피바이오텍(구,스템모어)</v>
      </c>
      <c r="H1762" s="266">
        <f>작성용!E1759</f>
        <v>1201110795817</v>
      </c>
      <c r="I1762" s="253" t="str">
        <f>작성용!F1759</f>
        <v>A01</v>
      </c>
      <c r="J1762" s="253">
        <f>작성용!G1759</f>
        <v>0</v>
      </c>
      <c r="K1762" s="253" t="str">
        <f>작성용!H1759</f>
        <v>-</v>
      </c>
      <c r="L1762" s="253" t="str">
        <f>작성용!N1759</f>
        <v xml:space="preserve">분기 </v>
      </c>
      <c r="M1762" s="265" t="str">
        <f>작성용!U1759</f>
        <v>2024.09.30</v>
      </c>
      <c r="N1762" s="265">
        <f>작성용!V1759</f>
        <v>45643</v>
      </c>
      <c r="O1762" s="265" t="str">
        <f>작성용!W1759</f>
        <v>보고서제공X</v>
      </c>
      <c r="P1762" s="265" t="str">
        <f>작성용!X1759</f>
        <v>-</v>
      </c>
      <c r="Q1762" s="253" t="str">
        <f>작성용!AD1759</f>
        <v>서경덕</v>
      </c>
      <c r="R1762" s="267">
        <f>작성용!AE1759</f>
        <v>0</v>
      </c>
      <c r="S1762" s="253" t="str">
        <f>작성용!AF1759</f>
        <v>서경덕</v>
      </c>
      <c r="T1762" s="268" t="str">
        <f>작성용!AG1759</f>
        <v>-</v>
      </c>
      <c r="U1762" s="268" t="str">
        <f>작성용!AH1759</f>
        <v>-</v>
      </c>
      <c r="V1762" s="252">
        <f>작성용!AA1759</f>
        <v>202411</v>
      </c>
      <c r="W1762" s="253" t="str">
        <f>작성용!AC1759</f>
        <v>[6]기타기관펀드(기초자산)</v>
      </c>
      <c r="X1762" s="253">
        <f>작성용!O1759</f>
        <v>0</v>
      </c>
      <c r="Y1762" s="253">
        <f>작성용!P1759</f>
        <v>0</v>
      </c>
      <c r="Z1762" s="253">
        <f>작성용!Q1759</f>
        <v>0</v>
      </c>
      <c r="AA1762" s="252" t="str">
        <f>작성용!AJ1759</f>
        <v>-</v>
      </c>
      <c r="AB1762" s="252">
        <f>작성용!AB1759</f>
        <v>0</v>
      </c>
    </row>
    <row r="1763" spans="1:28" s="12" customFormat="1" ht="16.5" customHeight="1" x14ac:dyDescent="0.3">
      <c r="A1763" s="54">
        <f>작성용!AL1760</f>
        <v>1759</v>
      </c>
      <c r="B1763" s="264" t="str">
        <f>작성용!AI1760</f>
        <v>-</v>
      </c>
      <c r="C1763" s="252" t="str">
        <f>작성용!AK1760</f>
        <v>기초자산</v>
      </c>
      <c r="D1763" s="265" t="str">
        <f>작성용!T1760</f>
        <v>사립학교교직원연금공단펀드(기초자산)</v>
      </c>
      <c r="E1763" s="253" t="str">
        <f>작성용!B1760</f>
        <v>KTBN16호벤처투자조합</v>
      </c>
      <c r="F1763" s="253" t="str">
        <f>작성용!C1760</f>
        <v>재평가</v>
      </c>
      <c r="G1763" s="253" t="str">
        <f>작성용!D1760</f>
        <v>엠모니터</v>
      </c>
      <c r="H1763" s="266">
        <f>작성용!E1760</f>
        <v>1701110534314</v>
      </c>
      <c r="I1763" s="253" t="str">
        <f>작성용!F1760</f>
        <v>A07</v>
      </c>
      <c r="J1763" s="253">
        <f>작성용!G1760</f>
        <v>0</v>
      </c>
      <c r="K1763" s="253" t="str">
        <f>작성용!H1760</f>
        <v>-</v>
      </c>
      <c r="L1763" s="253" t="str">
        <f>작성용!N1760</f>
        <v xml:space="preserve">분기 </v>
      </c>
      <c r="M1763" s="265" t="str">
        <f>작성용!U1760</f>
        <v>2024.09.30</v>
      </c>
      <c r="N1763" s="265">
        <f>작성용!V1760</f>
        <v>45643</v>
      </c>
      <c r="O1763" s="265" t="str">
        <f>작성용!W1760</f>
        <v>보고서제공X</v>
      </c>
      <c r="P1763" s="265" t="str">
        <f>작성용!X1760</f>
        <v>-</v>
      </c>
      <c r="Q1763" s="253" t="str">
        <f>작성용!AD1760</f>
        <v>이현승</v>
      </c>
      <c r="R1763" s="267">
        <f>작성용!AE1760</f>
        <v>0</v>
      </c>
      <c r="S1763" s="253" t="str">
        <f>작성용!AF1760</f>
        <v>이현승</v>
      </c>
      <c r="T1763" s="268" t="str">
        <f>작성용!AG1760</f>
        <v>-</v>
      </c>
      <c r="U1763" s="268" t="str">
        <f>작성용!AH1760</f>
        <v>-</v>
      </c>
      <c r="V1763" s="252">
        <f>작성용!AA1760</f>
        <v>202411</v>
      </c>
      <c r="W1763" s="253" t="str">
        <f>작성용!AC1760</f>
        <v>[6]기타기관펀드(기초자산)</v>
      </c>
      <c r="X1763" s="253">
        <f>작성용!O1760</f>
        <v>0</v>
      </c>
      <c r="Y1763" s="253">
        <f>작성용!P1760</f>
        <v>0</v>
      </c>
      <c r="Z1763" s="253">
        <f>작성용!Q1760</f>
        <v>0</v>
      </c>
      <c r="AA1763" s="252" t="str">
        <f>작성용!AJ1760</f>
        <v>-</v>
      </c>
      <c r="AB1763" s="252">
        <f>작성용!AB1760</f>
        <v>0</v>
      </c>
    </row>
    <row r="1764" spans="1:28" s="12" customFormat="1" ht="16.5" customHeight="1" x14ac:dyDescent="0.3">
      <c r="A1764" s="54">
        <f>작성용!AL1761</f>
        <v>1760</v>
      </c>
      <c r="B1764" s="264" t="str">
        <f>작성용!AI1761</f>
        <v>-</v>
      </c>
      <c r="C1764" s="252" t="str">
        <f>작성용!AK1761</f>
        <v>기초자산</v>
      </c>
      <c r="D1764" s="265" t="str">
        <f>작성용!T1761</f>
        <v>사립학교교직원연금공단펀드(기초자산)</v>
      </c>
      <c r="E1764" s="253" t="str">
        <f>작성용!B1761</f>
        <v>KTBN16호벤처투자조합</v>
      </c>
      <c r="F1764" s="253" t="str">
        <f>작성용!C1761</f>
        <v>재평가</v>
      </c>
      <c r="G1764" s="253" t="str">
        <f>작성용!D1761</f>
        <v>아파트멘터리</v>
      </c>
      <c r="H1764" s="266">
        <f>작성용!E1761</f>
        <v>1101115927342</v>
      </c>
      <c r="I1764" s="253" t="str">
        <f>작성용!F1761</f>
        <v>A07</v>
      </c>
      <c r="J1764" s="253">
        <f>작성용!G1761</f>
        <v>0</v>
      </c>
      <c r="K1764" s="253" t="str">
        <f>작성용!H1761</f>
        <v>-</v>
      </c>
      <c r="L1764" s="253" t="str">
        <f>작성용!N1761</f>
        <v xml:space="preserve">분기 </v>
      </c>
      <c r="M1764" s="265" t="str">
        <f>작성용!U1761</f>
        <v>2024.09.30</v>
      </c>
      <c r="N1764" s="265">
        <f>작성용!V1761</f>
        <v>45643</v>
      </c>
      <c r="O1764" s="265" t="str">
        <f>작성용!W1761</f>
        <v>보고서제공X</v>
      </c>
      <c r="P1764" s="265" t="str">
        <f>작성용!X1761</f>
        <v>-</v>
      </c>
      <c r="Q1764" s="253" t="str">
        <f>작성용!AD1761</f>
        <v>채동우</v>
      </c>
      <c r="R1764" s="267">
        <f>작성용!AE1761</f>
        <v>0.4</v>
      </c>
      <c r="S1764" s="253" t="str">
        <f>작성용!AF1761</f>
        <v>채동우</v>
      </c>
      <c r="T1764" s="268" t="str">
        <f>작성용!AG1761</f>
        <v>-</v>
      </c>
      <c r="U1764" s="268" t="str">
        <f>작성용!AH1761</f>
        <v>-</v>
      </c>
      <c r="V1764" s="252">
        <f>작성용!AA1761</f>
        <v>202411</v>
      </c>
      <c r="W1764" s="253" t="str">
        <f>작성용!AC1761</f>
        <v>[6]기타기관펀드(기초자산)</v>
      </c>
      <c r="X1764" s="253">
        <f>작성용!O1761</f>
        <v>0</v>
      </c>
      <c r="Y1764" s="253">
        <f>작성용!P1761</f>
        <v>0</v>
      </c>
      <c r="Z1764" s="253">
        <f>작성용!Q1761</f>
        <v>0</v>
      </c>
      <c r="AA1764" s="252" t="str">
        <f>작성용!AJ1761</f>
        <v>-</v>
      </c>
      <c r="AB1764" s="252">
        <f>작성용!AB1761</f>
        <v>0</v>
      </c>
    </row>
    <row r="1765" spans="1:28" s="12" customFormat="1" ht="16.5" customHeight="1" x14ac:dyDescent="0.3">
      <c r="A1765" s="54">
        <f>작성용!AL1762</f>
        <v>1761</v>
      </c>
      <c r="B1765" s="264" t="str">
        <f>작성용!AI1762</f>
        <v>-</v>
      </c>
      <c r="C1765" s="252" t="str">
        <f>작성용!AK1762</f>
        <v>기초자산</v>
      </c>
      <c r="D1765" s="265" t="str">
        <f>작성용!T1762</f>
        <v>사립학교교직원연금공단펀드(기초자산)</v>
      </c>
      <c r="E1765" s="253" t="str">
        <f>작성용!B1762</f>
        <v>KTBN16호벤처투자조합</v>
      </c>
      <c r="F1765" s="253" t="str">
        <f>작성용!C1762</f>
        <v>재평가</v>
      </c>
      <c r="G1765" s="253" t="str">
        <f>작성용!D1762</f>
        <v>아파트멘터리</v>
      </c>
      <c r="H1765" s="266">
        <f>작성용!E1762</f>
        <v>1101115927342</v>
      </c>
      <c r="I1765" s="253" t="str">
        <f>작성용!F1762</f>
        <v>A07</v>
      </c>
      <c r="J1765" s="253">
        <f>작성용!G1762</f>
        <v>1</v>
      </c>
      <c r="K1765" s="253" t="str">
        <f>작성용!H1762</f>
        <v>-</v>
      </c>
      <c r="L1765" s="253" t="str">
        <f>작성용!N1762</f>
        <v xml:space="preserve">분기 </v>
      </c>
      <c r="M1765" s="265" t="str">
        <f>작성용!U1762</f>
        <v>2024.09.30</v>
      </c>
      <c r="N1765" s="265">
        <f>작성용!V1762</f>
        <v>45643</v>
      </c>
      <c r="O1765" s="265" t="str">
        <f>작성용!W1762</f>
        <v>보고서제공X</v>
      </c>
      <c r="P1765" s="265" t="str">
        <f>작성용!X1762</f>
        <v>-</v>
      </c>
      <c r="Q1765" s="253" t="str">
        <f>작성용!AD1762</f>
        <v>채동우</v>
      </c>
      <c r="R1765" s="267">
        <f>작성용!AE1762</f>
        <v>0</v>
      </c>
      <c r="S1765" s="253" t="str">
        <f>작성용!AF1762</f>
        <v>채동우</v>
      </c>
      <c r="T1765" s="268" t="str">
        <f>작성용!AG1762</f>
        <v>-</v>
      </c>
      <c r="U1765" s="268" t="str">
        <f>작성용!AH1762</f>
        <v>-</v>
      </c>
      <c r="V1765" s="252">
        <f>작성용!AA1762</f>
        <v>202411</v>
      </c>
      <c r="W1765" s="253" t="str">
        <f>작성용!AC1762</f>
        <v>[6]기타기관펀드(기초자산)</v>
      </c>
      <c r="X1765" s="253">
        <f>작성용!O1762</f>
        <v>0</v>
      </c>
      <c r="Y1765" s="253">
        <f>작성용!P1762</f>
        <v>0</v>
      </c>
      <c r="Z1765" s="253">
        <f>작성용!Q1762</f>
        <v>0</v>
      </c>
      <c r="AA1765" s="252" t="str">
        <f>작성용!AJ1762</f>
        <v>-</v>
      </c>
      <c r="AB1765" s="252">
        <f>작성용!AB1762</f>
        <v>0</v>
      </c>
    </row>
    <row r="1766" spans="1:28" s="12" customFormat="1" ht="16.5" customHeight="1" x14ac:dyDescent="0.3">
      <c r="A1766" s="54">
        <f>작성용!AL1763</f>
        <v>1762</v>
      </c>
      <c r="B1766" s="264" t="str">
        <f>작성용!AI1763</f>
        <v>-</v>
      </c>
      <c r="C1766" s="252" t="str">
        <f>작성용!AK1763</f>
        <v>기초자산</v>
      </c>
      <c r="D1766" s="265" t="str">
        <f>작성용!T1763</f>
        <v>사립학교교직원연금공단펀드(기초자산)</v>
      </c>
      <c r="E1766" s="253" t="str">
        <f>작성용!B1763</f>
        <v>KTBN16호벤처투자조합</v>
      </c>
      <c r="F1766" s="253" t="str">
        <f>작성용!C1763</f>
        <v>재평가</v>
      </c>
      <c r="G1766" s="253" t="str">
        <f>작성용!D1763</f>
        <v>바이오메트릭스테크놀로지</v>
      </c>
      <c r="H1766" s="266">
        <f>작성용!E1763</f>
        <v>1701110182014</v>
      </c>
      <c r="I1766" s="253" t="str">
        <f>작성용!F1763</f>
        <v>A01</v>
      </c>
      <c r="J1766" s="253">
        <f>작성용!G1763</f>
        <v>0</v>
      </c>
      <c r="K1766" s="253" t="str">
        <f>작성용!H1763</f>
        <v>-</v>
      </c>
      <c r="L1766" s="253" t="str">
        <f>작성용!N1763</f>
        <v xml:space="preserve">분기 </v>
      </c>
      <c r="M1766" s="265" t="str">
        <f>작성용!U1763</f>
        <v>2024.09.30</v>
      </c>
      <c r="N1766" s="265">
        <f>작성용!V1763</f>
        <v>45643</v>
      </c>
      <c r="O1766" s="265" t="str">
        <f>작성용!W1763</f>
        <v>보고서제공X</v>
      </c>
      <c r="P1766" s="265" t="str">
        <f>작성용!X1763</f>
        <v>-</v>
      </c>
      <c r="Q1766" s="253" t="str">
        <f>작성용!AD1763</f>
        <v>조현우</v>
      </c>
      <c r="R1766" s="267">
        <f>작성용!AE1763</f>
        <v>0.4</v>
      </c>
      <c r="S1766" s="253" t="str">
        <f>작성용!AF1763</f>
        <v>조현우</v>
      </c>
      <c r="T1766" s="268" t="str">
        <f>작성용!AG1763</f>
        <v>-</v>
      </c>
      <c r="U1766" s="268" t="str">
        <f>작성용!AH1763</f>
        <v>-</v>
      </c>
      <c r="V1766" s="252">
        <f>작성용!AA1763</f>
        <v>202411</v>
      </c>
      <c r="W1766" s="253" t="str">
        <f>작성용!AC1763</f>
        <v>[6]기타기관펀드(기초자산)</v>
      </c>
      <c r="X1766" s="253">
        <f>작성용!O1763</f>
        <v>0</v>
      </c>
      <c r="Y1766" s="253">
        <f>작성용!P1763</f>
        <v>0</v>
      </c>
      <c r="Z1766" s="253">
        <f>작성용!Q1763</f>
        <v>0</v>
      </c>
      <c r="AA1766" s="252" t="str">
        <f>작성용!AJ1763</f>
        <v>-</v>
      </c>
      <c r="AB1766" s="252">
        <f>작성용!AB1763</f>
        <v>0</v>
      </c>
    </row>
    <row r="1767" spans="1:28" s="12" customFormat="1" ht="16.5" customHeight="1" x14ac:dyDescent="0.3">
      <c r="A1767" s="54">
        <f>작성용!AL1764</f>
        <v>1763</v>
      </c>
      <c r="B1767" s="264" t="str">
        <f>작성용!AI1764</f>
        <v>-</v>
      </c>
      <c r="C1767" s="252" t="str">
        <f>작성용!AK1764</f>
        <v>기초자산</v>
      </c>
      <c r="D1767" s="265" t="str">
        <f>작성용!T1764</f>
        <v>사립학교교직원연금공단펀드(기초자산)</v>
      </c>
      <c r="E1767" s="253" t="str">
        <f>작성용!B1764</f>
        <v>KTBN16호벤처투자조합</v>
      </c>
      <c r="F1767" s="253" t="str">
        <f>작성용!C1764</f>
        <v>재평가</v>
      </c>
      <c r="G1767" s="253" t="str">
        <f>작성용!D1764</f>
        <v>오름테라퓨틱</v>
      </c>
      <c r="H1767" s="266">
        <f>작성용!E1764</f>
        <v>1601110433518</v>
      </c>
      <c r="I1767" s="253" t="str">
        <f>작성용!F1764</f>
        <v>A01</v>
      </c>
      <c r="J1767" s="253">
        <f>작성용!G1764</f>
        <v>0</v>
      </c>
      <c r="K1767" s="253" t="str">
        <f>작성용!H1764</f>
        <v>-</v>
      </c>
      <c r="L1767" s="253" t="str">
        <f>작성용!N1764</f>
        <v xml:space="preserve">분기 </v>
      </c>
      <c r="M1767" s="265" t="str">
        <f>작성용!U1764</f>
        <v>2024.09.30</v>
      </c>
      <c r="N1767" s="265">
        <f>작성용!V1764</f>
        <v>45643</v>
      </c>
      <c r="O1767" s="265" t="str">
        <f>작성용!W1764</f>
        <v>보고서제공X</v>
      </c>
      <c r="P1767" s="265" t="str">
        <f>작성용!X1764</f>
        <v>-</v>
      </c>
      <c r="Q1767" s="253" t="str">
        <f>작성용!AD1764</f>
        <v>이상민</v>
      </c>
      <c r="R1767" s="267">
        <f>작성용!AE1764</f>
        <v>0</v>
      </c>
      <c r="S1767" s="253" t="str">
        <f>작성용!AF1764</f>
        <v>이상민</v>
      </c>
      <c r="T1767" s="268" t="str">
        <f>작성용!AG1764</f>
        <v>-</v>
      </c>
      <c r="U1767" s="268" t="str">
        <f>작성용!AH1764</f>
        <v>-</v>
      </c>
      <c r="V1767" s="252">
        <f>작성용!AA1764</f>
        <v>202411</v>
      </c>
      <c r="W1767" s="253" t="str">
        <f>작성용!AC1764</f>
        <v>[6]기타기관펀드(기초자산)</v>
      </c>
      <c r="X1767" s="253">
        <f>작성용!O1764</f>
        <v>0</v>
      </c>
      <c r="Y1767" s="253">
        <f>작성용!P1764</f>
        <v>0</v>
      </c>
      <c r="Z1767" s="253">
        <f>작성용!Q1764</f>
        <v>0</v>
      </c>
      <c r="AA1767" s="252" t="str">
        <f>작성용!AJ1764</f>
        <v>-</v>
      </c>
      <c r="AB1767" s="252">
        <f>작성용!AB1764</f>
        <v>0</v>
      </c>
    </row>
    <row r="1768" spans="1:28" s="12" customFormat="1" ht="16.5" customHeight="1" x14ac:dyDescent="0.3">
      <c r="A1768" s="54">
        <f>작성용!AL1765</f>
        <v>1764</v>
      </c>
      <c r="B1768" s="264" t="str">
        <f>작성용!AI1765</f>
        <v>-</v>
      </c>
      <c r="C1768" s="252" t="str">
        <f>작성용!AK1765</f>
        <v>기초자산</v>
      </c>
      <c r="D1768" s="265" t="str">
        <f>작성용!T1765</f>
        <v>사립학교교직원연금공단펀드(기초자산)</v>
      </c>
      <c r="E1768" s="253" t="str">
        <f>작성용!B1765</f>
        <v>KTBN16호벤처투자조합</v>
      </c>
      <c r="F1768" s="253" t="str">
        <f>작성용!C1765</f>
        <v>재평가</v>
      </c>
      <c r="G1768" s="253" t="str">
        <f>작성용!D1765</f>
        <v>스파크바이오파마</v>
      </c>
      <c r="H1768" s="266">
        <f>작성용!E1765</f>
        <v>1101115956482</v>
      </c>
      <c r="I1768" s="253" t="str">
        <f>작성용!F1765</f>
        <v>A07</v>
      </c>
      <c r="J1768" s="253">
        <f>작성용!G1765</f>
        <v>0</v>
      </c>
      <c r="K1768" s="253" t="str">
        <f>작성용!H1765</f>
        <v>-</v>
      </c>
      <c r="L1768" s="253" t="str">
        <f>작성용!N1765</f>
        <v xml:space="preserve">분기 </v>
      </c>
      <c r="M1768" s="265" t="str">
        <f>작성용!U1765</f>
        <v>2024.09.30</v>
      </c>
      <c r="N1768" s="265">
        <f>작성용!V1765</f>
        <v>45643</v>
      </c>
      <c r="O1768" s="265" t="str">
        <f>작성용!W1765</f>
        <v>보고서제공X</v>
      </c>
      <c r="P1768" s="265" t="str">
        <f>작성용!X1765</f>
        <v>-</v>
      </c>
      <c r="Q1768" s="253" t="str">
        <f>작성용!AD1765</f>
        <v>김수현</v>
      </c>
      <c r="R1768" s="267">
        <f>작성용!AE1765</f>
        <v>0</v>
      </c>
      <c r="S1768" s="253" t="str">
        <f>작성용!AF1765</f>
        <v>김수현</v>
      </c>
      <c r="T1768" s="268" t="str">
        <f>작성용!AG1765</f>
        <v>-</v>
      </c>
      <c r="U1768" s="268" t="str">
        <f>작성용!AH1765</f>
        <v>-</v>
      </c>
      <c r="V1768" s="252">
        <f>작성용!AA1765</f>
        <v>202411</v>
      </c>
      <c r="W1768" s="253" t="str">
        <f>작성용!AC1765</f>
        <v>[6]기타기관펀드(기초자산)</v>
      </c>
      <c r="X1768" s="253">
        <f>작성용!O1765</f>
        <v>0</v>
      </c>
      <c r="Y1768" s="253">
        <f>작성용!P1765</f>
        <v>0</v>
      </c>
      <c r="Z1768" s="253">
        <f>작성용!Q1765</f>
        <v>0</v>
      </c>
      <c r="AA1768" s="252" t="str">
        <f>작성용!AJ1765</f>
        <v>-</v>
      </c>
      <c r="AB1768" s="252">
        <f>작성용!AB1765</f>
        <v>0</v>
      </c>
    </row>
    <row r="1769" spans="1:28" s="12" customFormat="1" ht="16.5" customHeight="1" x14ac:dyDescent="0.3">
      <c r="A1769" s="54">
        <f>작성용!AL1766</f>
        <v>1765</v>
      </c>
      <c r="B1769" s="264" t="str">
        <f>작성용!AI1766</f>
        <v>-</v>
      </c>
      <c r="C1769" s="252" t="str">
        <f>작성용!AK1766</f>
        <v>기초자산</v>
      </c>
      <c r="D1769" s="265" t="str">
        <f>작성용!T1766</f>
        <v>사립학교교직원연금공단펀드(기초자산)</v>
      </c>
      <c r="E1769" s="253" t="str">
        <f>작성용!B1766</f>
        <v>KTBN16호벤처투자조합</v>
      </c>
      <c r="F1769" s="253" t="str">
        <f>작성용!C1766</f>
        <v>재평가</v>
      </c>
      <c r="G1769" s="253" t="str">
        <f>작성용!D1766</f>
        <v>스파크바이오파마</v>
      </c>
      <c r="H1769" s="266">
        <f>작성용!E1766</f>
        <v>1101115956482</v>
      </c>
      <c r="I1769" s="253" t="str">
        <f>작성용!F1766</f>
        <v>A07</v>
      </c>
      <c r="J1769" s="253">
        <f>작성용!G1766</f>
        <v>1</v>
      </c>
      <c r="K1769" s="253" t="str">
        <f>작성용!H1766</f>
        <v>-</v>
      </c>
      <c r="L1769" s="253" t="str">
        <f>작성용!N1766</f>
        <v xml:space="preserve">분기 </v>
      </c>
      <c r="M1769" s="265" t="str">
        <f>작성용!U1766</f>
        <v>2024.09.30</v>
      </c>
      <c r="N1769" s="265">
        <f>작성용!V1766</f>
        <v>45643</v>
      </c>
      <c r="O1769" s="265" t="str">
        <f>작성용!W1766</f>
        <v>보고서제공X</v>
      </c>
      <c r="P1769" s="265" t="str">
        <f>작성용!X1766</f>
        <v>-</v>
      </c>
      <c r="Q1769" s="253" t="str">
        <f>작성용!AD1766</f>
        <v>김수현</v>
      </c>
      <c r="R1769" s="267">
        <f>작성용!AE1766</f>
        <v>0</v>
      </c>
      <c r="S1769" s="253" t="str">
        <f>작성용!AF1766</f>
        <v>김수현</v>
      </c>
      <c r="T1769" s="268" t="str">
        <f>작성용!AG1766</f>
        <v>-</v>
      </c>
      <c r="U1769" s="268" t="str">
        <f>작성용!AH1766</f>
        <v>-</v>
      </c>
      <c r="V1769" s="252">
        <f>작성용!AA1766</f>
        <v>202411</v>
      </c>
      <c r="W1769" s="253" t="str">
        <f>작성용!AC1766</f>
        <v>[6]기타기관펀드(기초자산)</v>
      </c>
      <c r="X1769" s="253">
        <f>작성용!O1766</f>
        <v>0</v>
      </c>
      <c r="Y1769" s="253">
        <f>작성용!P1766</f>
        <v>0</v>
      </c>
      <c r="Z1769" s="253">
        <f>작성용!Q1766</f>
        <v>0</v>
      </c>
      <c r="AA1769" s="252" t="str">
        <f>작성용!AJ1766</f>
        <v>-</v>
      </c>
      <c r="AB1769" s="252">
        <f>작성용!AB1766</f>
        <v>0</v>
      </c>
    </row>
    <row r="1770" spans="1:28" s="12" customFormat="1" ht="16.5" customHeight="1" x14ac:dyDescent="0.3">
      <c r="A1770" s="54">
        <f>작성용!AL1767</f>
        <v>1766</v>
      </c>
      <c r="B1770" s="264" t="str">
        <f>작성용!AI1767</f>
        <v>-</v>
      </c>
      <c r="C1770" s="252" t="str">
        <f>작성용!AK1767</f>
        <v>기초자산</v>
      </c>
      <c r="D1770" s="265" t="str">
        <f>작성용!T1767</f>
        <v>사립학교교직원연금공단펀드(기초자산)</v>
      </c>
      <c r="E1770" s="253" t="str">
        <f>작성용!B1767</f>
        <v>KTBN16호벤처투자조합</v>
      </c>
      <c r="F1770" s="253" t="str">
        <f>작성용!C1767</f>
        <v>재평가</v>
      </c>
      <c r="G1770" s="253" t="str">
        <f>작성용!D1767</f>
        <v>스파크바이오파마</v>
      </c>
      <c r="H1770" s="266">
        <f>작성용!E1767</f>
        <v>1101115956482</v>
      </c>
      <c r="I1770" s="253" t="str">
        <f>작성용!F1767</f>
        <v>A01</v>
      </c>
      <c r="J1770" s="253">
        <f>작성용!G1767</f>
        <v>0</v>
      </c>
      <c r="K1770" s="253" t="str">
        <f>작성용!H1767</f>
        <v>-</v>
      </c>
      <c r="L1770" s="253" t="str">
        <f>작성용!N1767</f>
        <v xml:space="preserve">분기 </v>
      </c>
      <c r="M1770" s="265" t="str">
        <f>작성용!U1767</f>
        <v>2024.09.30</v>
      </c>
      <c r="N1770" s="265">
        <f>작성용!V1767</f>
        <v>45643</v>
      </c>
      <c r="O1770" s="265" t="str">
        <f>작성용!W1767</f>
        <v>보고서제공X</v>
      </c>
      <c r="P1770" s="265" t="str">
        <f>작성용!X1767</f>
        <v>-</v>
      </c>
      <c r="Q1770" s="253" t="str">
        <f>작성용!AD1767</f>
        <v>김수현</v>
      </c>
      <c r="R1770" s="267">
        <f>작성용!AE1767</f>
        <v>0</v>
      </c>
      <c r="S1770" s="253" t="str">
        <f>작성용!AF1767</f>
        <v>김수현</v>
      </c>
      <c r="T1770" s="268" t="str">
        <f>작성용!AG1767</f>
        <v>-</v>
      </c>
      <c r="U1770" s="268" t="str">
        <f>작성용!AH1767</f>
        <v>-</v>
      </c>
      <c r="V1770" s="252">
        <f>작성용!AA1767</f>
        <v>202411</v>
      </c>
      <c r="W1770" s="253" t="str">
        <f>작성용!AC1767</f>
        <v>[6]기타기관펀드(기초자산)</v>
      </c>
      <c r="X1770" s="253">
        <f>작성용!O1767</f>
        <v>0</v>
      </c>
      <c r="Y1770" s="253">
        <f>작성용!P1767</f>
        <v>0</v>
      </c>
      <c r="Z1770" s="253">
        <f>작성용!Q1767</f>
        <v>0</v>
      </c>
      <c r="AA1770" s="252" t="str">
        <f>작성용!AJ1767</f>
        <v>-</v>
      </c>
      <c r="AB1770" s="252">
        <f>작성용!AB1767</f>
        <v>0</v>
      </c>
    </row>
    <row r="1771" spans="1:28" s="12" customFormat="1" ht="16.5" customHeight="1" x14ac:dyDescent="0.3">
      <c r="A1771" s="54">
        <f>작성용!AL1768</f>
        <v>1767</v>
      </c>
      <c r="B1771" s="264" t="str">
        <f>작성용!AI1768</f>
        <v>-</v>
      </c>
      <c r="C1771" s="252" t="str">
        <f>작성용!AK1768</f>
        <v>기초자산</v>
      </c>
      <c r="D1771" s="265" t="str">
        <f>작성용!T1768</f>
        <v>사립학교교직원연금공단펀드(기초자산)</v>
      </c>
      <c r="E1771" s="253" t="str">
        <f>작성용!B1768</f>
        <v>KTBN16호벤처투자조합</v>
      </c>
      <c r="F1771" s="253" t="str">
        <f>작성용!C1768</f>
        <v>재평가</v>
      </c>
      <c r="G1771" s="253" t="str">
        <f>작성용!D1768</f>
        <v>스튜디오앤뉴</v>
      </c>
      <c r="H1771" s="266">
        <f>작성용!E1768</f>
        <v>1101116163763</v>
      </c>
      <c r="I1771" s="253" t="str">
        <f>작성용!F1768</f>
        <v>A05</v>
      </c>
      <c r="J1771" s="253">
        <f>작성용!G1768</f>
        <v>0</v>
      </c>
      <c r="K1771" s="253" t="str">
        <f>작성용!H1768</f>
        <v>-</v>
      </c>
      <c r="L1771" s="253" t="str">
        <f>작성용!N1768</f>
        <v xml:space="preserve">분기 </v>
      </c>
      <c r="M1771" s="265" t="str">
        <f>작성용!U1768</f>
        <v>2024.09.30</v>
      </c>
      <c r="N1771" s="265">
        <f>작성용!V1768</f>
        <v>45643</v>
      </c>
      <c r="O1771" s="265" t="str">
        <f>작성용!W1768</f>
        <v>보고서제공X</v>
      </c>
      <c r="P1771" s="265" t="str">
        <f>작성용!X1768</f>
        <v>-</v>
      </c>
      <c r="Q1771" s="253" t="str">
        <f>작성용!AD1768</f>
        <v>채동우</v>
      </c>
      <c r="R1771" s="267">
        <f>작성용!AE1768</f>
        <v>0.4</v>
      </c>
      <c r="S1771" s="253" t="str">
        <f>작성용!AF1768</f>
        <v>채동우</v>
      </c>
      <c r="T1771" s="268" t="str">
        <f>작성용!AG1768</f>
        <v>-</v>
      </c>
      <c r="U1771" s="268" t="str">
        <f>작성용!AH1768</f>
        <v>-</v>
      </c>
      <c r="V1771" s="252">
        <f>작성용!AA1768</f>
        <v>202411</v>
      </c>
      <c r="W1771" s="253" t="str">
        <f>작성용!AC1768</f>
        <v>[6]기타기관펀드(기초자산)</v>
      </c>
      <c r="X1771" s="253">
        <f>작성용!O1768</f>
        <v>0</v>
      </c>
      <c r="Y1771" s="253">
        <f>작성용!P1768</f>
        <v>0</v>
      </c>
      <c r="Z1771" s="253">
        <f>작성용!Q1768</f>
        <v>0</v>
      </c>
      <c r="AA1771" s="252" t="str">
        <f>작성용!AJ1768</f>
        <v>-</v>
      </c>
      <c r="AB1771" s="252">
        <f>작성용!AB1768</f>
        <v>0</v>
      </c>
    </row>
    <row r="1772" spans="1:28" s="12" customFormat="1" ht="16.5" customHeight="1" x14ac:dyDescent="0.3">
      <c r="A1772" s="54">
        <f>작성용!AL1769</f>
        <v>1768</v>
      </c>
      <c r="B1772" s="264" t="str">
        <f>작성용!AI1769</f>
        <v>-</v>
      </c>
      <c r="C1772" s="252" t="str">
        <f>작성용!AK1769</f>
        <v>기초자산</v>
      </c>
      <c r="D1772" s="265" t="str">
        <f>작성용!T1769</f>
        <v>사립학교교직원연금공단펀드(기초자산)</v>
      </c>
      <c r="E1772" s="253" t="str">
        <f>작성용!B1769</f>
        <v>KTBN16호벤처투자조합</v>
      </c>
      <c r="F1772" s="253" t="str">
        <f>작성용!C1769</f>
        <v>재평가</v>
      </c>
      <c r="G1772" s="253" t="str">
        <f>작성용!D1769</f>
        <v>에코디엠랩</v>
      </c>
      <c r="H1772" s="266">
        <f>작성용!E1769</f>
        <v>1511110047732</v>
      </c>
      <c r="I1772" s="253" t="str">
        <f>작성용!F1769</f>
        <v>A07</v>
      </c>
      <c r="J1772" s="253">
        <f>작성용!G1769</f>
        <v>0</v>
      </c>
      <c r="K1772" s="253" t="str">
        <f>작성용!H1769</f>
        <v>-</v>
      </c>
      <c r="L1772" s="253" t="str">
        <f>작성용!N1769</f>
        <v xml:space="preserve">분기 </v>
      </c>
      <c r="M1772" s="265" t="str">
        <f>작성용!U1769</f>
        <v>2024.09.30</v>
      </c>
      <c r="N1772" s="265">
        <f>작성용!V1769</f>
        <v>45643</v>
      </c>
      <c r="O1772" s="265" t="str">
        <f>작성용!W1769</f>
        <v>보고서제공X</v>
      </c>
      <c r="P1772" s="265" t="str">
        <f>작성용!X1769</f>
        <v>-</v>
      </c>
      <c r="Q1772" s="253" t="str">
        <f>작성용!AD1769</f>
        <v>김수현</v>
      </c>
      <c r="R1772" s="267">
        <f>작성용!AE1769</f>
        <v>0</v>
      </c>
      <c r="S1772" s="253" t="str">
        <f>작성용!AF1769</f>
        <v>김수현</v>
      </c>
      <c r="T1772" s="268" t="str">
        <f>작성용!AG1769</f>
        <v>-</v>
      </c>
      <c r="U1772" s="268" t="str">
        <f>작성용!AH1769</f>
        <v>-</v>
      </c>
      <c r="V1772" s="252">
        <f>작성용!AA1769</f>
        <v>202411</v>
      </c>
      <c r="W1772" s="253" t="str">
        <f>작성용!AC1769</f>
        <v>[6]기타기관펀드(기초자산)</v>
      </c>
      <c r="X1772" s="253">
        <f>작성용!O1769</f>
        <v>0</v>
      </c>
      <c r="Y1772" s="253">
        <f>작성용!P1769</f>
        <v>0</v>
      </c>
      <c r="Z1772" s="253">
        <f>작성용!Q1769</f>
        <v>0</v>
      </c>
      <c r="AA1772" s="252" t="str">
        <f>작성용!AJ1769</f>
        <v>-</v>
      </c>
      <c r="AB1772" s="252">
        <f>작성용!AB1769</f>
        <v>0</v>
      </c>
    </row>
    <row r="1773" spans="1:28" s="12" customFormat="1" ht="16.5" customHeight="1" x14ac:dyDescent="0.3">
      <c r="A1773" s="54">
        <f>작성용!AL1770</f>
        <v>1769</v>
      </c>
      <c r="B1773" s="264" t="str">
        <f>작성용!AI1770</f>
        <v>-</v>
      </c>
      <c r="C1773" s="252" t="str">
        <f>작성용!AK1770</f>
        <v>기초자산</v>
      </c>
      <c r="D1773" s="265" t="str">
        <f>작성용!T1770</f>
        <v>사립학교교직원연금공단펀드(기초자산)</v>
      </c>
      <c r="E1773" s="253" t="str">
        <f>작성용!B1770</f>
        <v>KTBN16호벤처투자조합</v>
      </c>
      <c r="F1773" s="253" t="str">
        <f>작성용!C1770</f>
        <v>재평가</v>
      </c>
      <c r="G1773" s="253" t="str">
        <f>작성용!D1770</f>
        <v>Rocket Group Limited</v>
      </c>
      <c r="H1773" s="266" t="str">
        <f>작성용!E1770</f>
        <v>KBP2020090062</v>
      </c>
      <c r="I1773" s="253" t="str">
        <f>작성용!F1770</f>
        <v>A07</v>
      </c>
      <c r="J1773" s="253">
        <f>작성용!G1770</f>
        <v>0</v>
      </c>
      <c r="K1773" s="253" t="str">
        <f>작성용!H1770</f>
        <v>-</v>
      </c>
      <c r="L1773" s="253" t="str">
        <f>작성용!N1770</f>
        <v xml:space="preserve">분기 </v>
      </c>
      <c r="M1773" s="265" t="str">
        <f>작성용!U1770</f>
        <v>2024.09.30</v>
      </c>
      <c r="N1773" s="265">
        <f>작성용!V1770</f>
        <v>45643</v>
      </c>
      <c r="O1773" s="265" t="str">
        <f>작성용!W1770</f>
        <v>보고서제공X</v>
      </c>
      <c r="P1773" s="265" t="str">
        <f>작성용!X1770</f>
        <v>-</v>
      </c>
      <c r="Q1773" s="253" t="str">
        <f>작성용!AD1770</f>
        <v>이진주</v>
      </c>
      <c r="R1773" s="267">
        <f>작성용!AE1770</f>
        <v>0.4</v>
      </c>
      <c r="S1773" s="253" t="str">
        <f>작성용!AF1770</f>
        <v>이진주</v>
      </c>
      <c r="T1773" s="268" t="str">
        <f>작성용!AG1770</f>
        <v>-</v>
      </c>
      <c r="U1773" s="268" t="str">
        <f>작성용!AH1770</f>
        <v>-</v>
      </c>
      <c r="V1773" s="252">
        <f>작성용!AA1770</f>
        <v>202411</v>
      </c>
      <c r="W1773" s="253" t="str">
        <f>작성용!AC1770</f>
        <v>[6]기타기관펀드(기초자산)</v>
      </c>
      <c r="X1773" s="253">
        <f>작성용!O1770</f>
        <v>0</v>
      </c>
      <c r="Y1773" s="253">
        <f>작성용!P1770</f>
        <v>0</v>
      </c>
      <c r="Z1773" s="253">
        <f>작성용!Q1770</f>
        <v>0</v>
      </c>
      <c r="AA1773" s="252" t="str">
        <f>작성용!AJ1770</f>
        <v>-</v>
      </c>
      <c r="AB1773" s="252">
        <f>작성용!AB1770</f>
        <v>0</v>
      </c>
    </row>
    <row r="1774" spans="1:28" s="12" customFormat="1" ht="16.5" customHeight="1" x14ac:dyDescent="0.3">
      <c r="A1774" s="54">
        <f>작성용!AL1771</f>
        <v>1770</v>
      </c>
      <c r="B1774" s="264" t="str">
        <f>작성용!AI1771</f>
        <v>-</v>
      </c>
      <c r="C1774" s="252" t="str">
        <f>작성용!AK1771</f>
        <v>기초자산</v>
      </c>
      <c r="D1774" s="265" t="str">
        <f>작성용!T1771</f>
        <v>사립학교교직원연금공단펀드(기초자산)</v>
      </c>
      <c r="E1774" s="253" t="str">
        <f>작성용!B1771</f>
        <v>KTBN16호벤처투자조합</v>
      </c>
      <c r="F1774" s="253" t="str">
        <f>작성용!C1771</f>
        <v>재평가</v>
      </c>
      <c r="G1774" s="253" t="str">
        <f>작성용!D1771</f>
        <v>달바글로벌(구,비모뉴먼트)</v>
      </c>
      <c r="H1774" s="266">
        <f>작성용!E1771</f>
        <v>1101115995993</v>
      </c>
      <c r="I1774" s="253" t="str">
        <f>작성용!F1771</f>
        <v>A01</v>
      </c>
      <c r="J1774" s="253">
        <f>작성용!G1771</f>
        <v>0</v>
      </c>
      <c r="K1774" s="253" t="str">
        <f>작성용!H1771</f>
        <v>-</v>
      </c>
      <c r="L1774" s="253" t="str">
        <f>작성용!N1771</f>
        <v xml:space="preserve">분기 </v>
      </c>
      <c r="M1774" s="265" t="str">
        <f>작성용!U1771</f>
        <v>2024.09.30</v>
      </c>
      <c r="N1774" s="265">
        <f>작성용!V1771</f>
        <v>45643</v>
      </c>
      <c r="O1774" s="265" t="str">
        <f>작성용!W1771</f>
        <v>보고서제공X</v>
      </c>
      <c r="P1774" s="265" t="str">
        <f>작성용!X1771</f>
        <v>-</v>
      </c>
      <c r="Q1774" s="253" t="str">
        <f>작성용!AD1771</f>
        <v>김에스더</v>
      </c>
      <c r="R1774" s="267">
        <f>작성용!AE1771</f>
        <v>0.4</v>
      </c>
      <c r="S1774" s="253" t="str">
        <f>작성용!AF1771</f>
        <v>김에스더</v>
      </c>
      <c r="T1774" s="268" t="str">
        <f>작성용!AG1771</f>
        <v>-</v>
      </c>
      <c r="U1774" s="268" t="str">
        <f>작성용!AH1771</f>
        <v>-</v>
      </c>
      <c r="V1774" s="252">
        <f>작성용!AA1771</f>
        <v>202411</v>
      </c>
      <c r="W1774" s="253" t="str">
        <f>작성용!AC1771</f>
        <v>[6]기타기관펀드(기초자산)</v>
      </c>
      <c r="X1774" s="253">
        <f>작성용!O1771</f>
        <v>0</v>
      </c>
      <c r="Y1774" s="253">
        <f>작성용!P1771</f>
        <v>0</v>
      </c>
      <c r="Z1774" s="253">
        <f>작성용!Q1771</f>
        <v>0</v>
      </c>
      <c r="AA1774" s="252" t="str">
        <f>작성용!AJ1771</f>
        <v>-</v>
      </c>
      <c r="AB1774" s="252">
        <f>작성용!AB1771</f>
        <v>0</v>
      </c>
    </row>
    <row r="1775" spans="1:28" s="12" customFormat="1" ht="16.5" customHeight="1" x14ac:dyDescent="0.3">
      <c r="A1775" s="54">
        <f>작성용!AL1772</f>
        <v>1771</v>
      </c>
      <c r="B1775" s="264" t="str">
        <f>작성용!AI1772</f>
        <v>-</v>
      </c>
      <c r="C1775" s="252" t="str">
        <f>작성용!AK1772</f>
        <v>기초자산</v>
      </c>
      <c r="D1775" s="265" t="str">
        <f>작성용!T1772</f>
        <v>사립학교교직원연금공단펀드(기초자산)</v>
      </c>
      <c r="E1775" s="253" t="str">
        <f>작성용!B1772</f>
        <v>KTBN16호벤처투자조합</v>
      </c>
      <c r="F1775" s="253" t="str">
        <f>작성용!C1772</f>
        <v>재평가</v>
      </c>
      <c r="G1775" s="253" t="str">
        <f>작성용!D1772</f>
        <v>에스엠랩</v>
      </c>
      <c r="H1775" s="266">
        <f>작성용!E1772</f>
        <v>2301110296432</v>
      </c>
      <c r="I1775" s="253" t="str">
        <f>작성용!F1772</f>
        <v>A01</v>
      </c>
      <c r="J1775" s="253">
        <f>작성용!G1772</f>
        <v>0</v>
      </c>
      <c r="K1775" s="253" t="str">
        <f>작성용!H1772</f>
        <v>-</v>
      </c>
      <c r="L1775" s="253" t="str">
        <f>작성용!N1772</f>
        <v xml:space="preserve">분기 </v>
      </c>
      <c r="M1775" s="265" t="str">
        <f>작성용!U1772</f>
        <v>2024.09.30</v>
      </c>
      <c r="N1775" s="265">
        <f>작성용!V1772</f>
        <v>45643</v>
      </c>
      <c r="O1775" s="265" t="str">
        <f>작성용!W1772</f>
        <v>보고서제공X</v>
      </c>
      <c r="P1775" s="265" t="str">
        <f>작성용!X1772</f>
        <v>-</v>
      </c>
      <c r="Q1775" s="253" t="str">
        <f>작성용!AD1772</f>
        <v>원정우</v>
      </c>
      <c r="R1775" s="267">
        <f>작성용!AE1772</f>
        <v>0.4</v>
      </c>
      <c r="S1775" s="253" t="str">
        <f>작성용!AF1772</f>
        <v>원정우</v>
      </c>
      <c r="T1775" s="268" t="str">
        <f>작성용!AG1772</f>
        <v>-</v>
      </c>
      <c r="U1775" s="268" t="str">
        <f>작성용!AH1772</f>
        <v>-</v>
      </c>
      <c r="V1775" s="252">
        <f>작성용!AA1772</f>
        <v>202411</v>
      </c>
      <c r="W1775" s="253" t="str">
        <f>작성용!AC1772</f>
        <v>[6]기타기관펀드(기초자산)</v>
      </c>
      <c r="X1775" s="253">
        <f>작성용!O1772</f>
        <v>0</v>
      </c>
      <c r="Y1775" s="253">
        <f>작성용!P1772</f>
        <v>0</v>
      </c>
      <c r="Z1775" s="253">
        <f>작성용!Q1772</f>
        <v>0</v>
      </c>
      <c r="AA1775" s="252" t="str">
        <f>작성용!AJ1772</f>
        <v>-</v>
      </c>
      <c r="AB1775" s="252">
        <f>작성용!AB1772</f>
        <v>0</v>
      </c>
    </row>
    <row r="1776" spans="1:28" s="12" customFormat="1" ht="16.5" customHeight="1" x14ac:dyDescent="0.3">
      <c r="A1776" s="54">
        <f>작성용!AL1773</f>
        <v>1772</v>
      </c>
      <c r="B1776" s="264" t="str">
        <f>작성용!AI1773</f>
        <v>-</v>
      </c>
      <c r="C1776" s="252" t="str">
        <f>작성용!AK1773</f>
        <v>기초자산</v>
      </c>
      <c r="D1776" s="265" t="str">
        <f>작성용!T1773</f>
        <v>사립학교교직원연금공단펀드(기초자산)</v>
      </c>
      <c r="E1776" s="253" t="str">
        <f>작성용!B1773</f>
        <v>KTBN16호벤처투자조합</v>
      </c>
      <c r="F1776" s="253" t="str">
        <f>작성용!C1773</f>
        <v>재평가</v>
      </c>
      <c r="G1776" s="253" t="str">
        <f>작성용!D1773</f>
        <v>파블로항공</v>
      </c>
      <c r="H1776" s="266">
        <f>작성용!E1773</f>
        <v>1201110950833</v>
      </c>
      <c r="I1776" s="253" t="str">
        <f>작성용!F1773</f>
        <v>A07</v>
      </c>
      <c r="J1776" s="253">
        <f>작성용!G1773</f>
        <v>0</v>
      </c>
      <c r="K1776" s="253" t="str">
        <f>작성용!H1773</f>
        <v>-</v>
      </c>
      <c r="L1776" s="253" t="str">
        <f>작성용!N1773</f>
        <v xml:space="preserve">분기 </v>
      </c>
      <c r="M1776" s="265" t="str">
        <f>작성용!U1773</f>
        <v>2024.09.30</v>
      </c>
      <c r="N1776" s="265">
        <f>작성용!V1773</f>
        <v>45643</v>
      </c>
      <c r="O1776" s="265" t="str">
        <f>작성용!W1773</f>
        <v>보고서제공X</v>
      </c>
      <c r="P1776" s="265" t="str">
        <f>작성용!X1773</f>
        <v>-</v>
      </c>
      <c r="Q1776" s="253" t="str">
        <f>작성용!AD1773</f>
        <v>강승현</v>
      </c>
      <c r="R1776" s="267">
        <f>작성용!AE1773</f>
        <v>0</v>
      </c>
      <c r="S1776" s="253" t="str">
        <f>작성용!AF1773</f>
        <v>강승현</v>
      </c>
      <c r="T1776" s="268" t="str">
        <f>작성용!AG1773</f>
        <v>-</v>
      </c>
      <c r="U1776" s="268" t="str">
        <f>작성용!AH1773</f>
        <v>-</v>
      </c>
      <c r="V1776" s="252">
        <f>작성용!AA1773</f>
        <v>202411</v>
      </c>
      <c r="W1776" s="253" t="str">
        <f>작성용!AC1773</f>
        <v>[6]기타기관펀드(기초자산)</v>
      </c>
      <c r="X1776" s="253">
        <f>작성용!O1773</f>
        <v>0</v>
      </c>
      <c r="Y1776" s="253">
        <f>작성용!P1773</f>
        <v>0</v>
      </c>
      <c r="Z1776" s="253">
        <f>작성용!Q1773</f>
        <v>0</v>
      </c>
      <c r="AA1776" s="252" t="str">
        <f>작성용!AJ1773</f>
        <v>-</v>
      </c>
      <c r="AB1776" s="252">
        <f>작성용!AB1773</f>
        <v>0</v>
      </c>
    </row>
    <row r="1777" spans="1:28" s="12" customFormat="1" ht="16.5" customHeight="1" x14ac:dyDescent="0.3">
      <c r="A1777" s="54">
        <f>작성용!AL1774</f>
        <v>1773</v>
      </c>
      <c r="B1777" s="264" t="str">
        <f>작성용!AI1774</f>
        <v>-</v>
      </c>
      <c r="C1777" s="252" t="str">
        <f>작성용!AK1774</f>
        <v>기초자산</v>
      </c>
      <c r="D1777" s="265" t="str">
        <f>작성용!T1774</f>
        <v>사립학교교직원연금공단펀드(기초자산)</v>
      </c>
      <c r="E1777" s="253" t="str">
        <f>작성용!B1774</f>
        <v>KTBN16호벤처투자조합</v>
      </c>
      <c r="F1777" s="253" t="str">
        <f>작성용!C1774</f>
        <v>재평가</v>
      </c>
      <c r="G1777" s="253" t="str">
        <f>작성용!D1774</f>
        <v>파블로항공</v>
      </c>
      <c r="H1777" s="266">
        <f>작성용!E1774</f>
        <v>1201110950833</v>
      </c>
      <c r="I1777" s="253" t="str">
        <f>작성용!F1774</f>
        <v>A07</v>
      </c>
      <c r="J1777" s="253">
        <f>작성용!G1774</f>
        <v>1</v>
      </c>
      <c r="K1777" s="253" t="str">
        <f>작성용!H1774</f>
        <v>-</v>
      </c>
      <c r="L1777" s="253" t="str">
        <f>작성용!N1774</f>
        <v xml:space="preserve">분기 </v>
      </c>
      <c r="M1777" s="265" t="str">
        <f>작성용!U1774</f>
        <v>2024.09.30</v>
      </c>
      <c r="N1777" s="265">
        <f>작성용!V1774</f>
        <v>45643</v>
      </c>
      <c r="O1777" s="265" t="str">
        <f>작성용!W1774</f>
        <v>보고서제공X</v>
      </c>
      <c r="P1777" s="265" t="str">
        <f>작성용!X1774</f>
        <v>-</v>
      </c>
      <c r="Q1777" s="253" t="str">
        <f>작성용!AD1774</f>
        <v>강승현</v>
      </c>
      <c r="R1777" s="267">
        <f>작성용!AE1774</f>
        <v>0</v>
      </c>
      <c r="S1777" s="253" t="str">
        <f>작성용!AF1774</f>
        <v>강승현</v>
      </c>
      <c r="T1777" s="268" t="str">
        <f>작성용!AG1774</f>
        <v>-</v>
      </c>
      <c r="U1777" s="268" t="str">
        <f>작성용!AH1774</f>
        <v>-</v>
      </c>
      <c r="V1777" s="252">
        <f>작성용!AA1774</f>
        <v>202411</v>
      </c>
      <c r="W1777" s="253" t="str">
        <f>작성용!AC1774</f>
        <v>[6]기타기관펀드(기초자산)</v>
      </c>
      <c r="X1777" s="253">
        <f>작성용!O1774</f>
        <v>0</v>
      </c>
      <c r="Y1777" s="253">
        <f>작성용!P1774</f>
        <v>0</v>
      </c>
      <c r="Z1777" s="253">
        <f>작성용!Q1774</f>
        <v>0</v>
      </c>
      <c r="AA1777" s="252" t="str">
        <f>작성용!AJ1774</f>
        <v>-</v>
      </c>
      <c r="AB1777" s="252">
        <f>작성용!AB1774</f>
        <v>0</v>
      </c>
    </row>
    <row r="1778" spans="1:28" s="12" customFormat="1" ht="16.5" customHeight="1" x14ac:dyDescent="0.3">
      <c r="A1778" s="54">
        <f>작성용!AL1775</f>
        <v>1774</v>
      </c>
      <c r="B1778" s="264" t="str">
        <f>작성용!AI1775</f>
        <v>-</v>
      </c>
      <c r="C1778" s="252" t="str">
        <f>작성용!AK1775</f>
        <v>기초자산</v>
      </c>
      <c r="D1778" s="265" t="str">
        <f>작성용!T1775</f>
        <v>사립학교교직원연금공단펀드(기초자산)</v>
      </c>
      <c r="E1778" s="253" t="str">
        <f>작성용!B1775</f>
        <v>KTBN16호벤처투자조합</v>
      </c>
      <c r="F1778" s="253" t="str">
        <f>작성용!C1775</f>
        <v>재평가</v>
      </c>
      <c r="G1778" s="253" t="str">
        <f>작성용!D1775</f>
        <v>Trell Experiences Private Limited</v>
      </c>
      <c r="H1778" s="266" t="str">
        <f>작성용!E1775</f>
        <v>KBP2020090060</v>
      </c>
      <c r="I1778" s="253" t="str">
        <f>작성용!F1775</f>
        <v>A07</v>
      </c>
      <c r="J1778" s="253">
        <f>작성용!G1775</f>
        <v>0</v>
      </c>
      <c r="K1778" s="253" t="str">
        <f>작성용!H1775</f>
        <v>-</v>
      </c>
      <c r="L1778" s="253" t="str">
        <f>작성용!N1775</f>
        <v xml:space="preserve">분기 </v>
      </c>
      <c r="M1778" s="265" t="str">
        <f>작성용!U1775</f>
        <v>2024.09.30</v>
      </c>
      <c r="N1778" s="265">
        <f>작성용!V1775</f>
        <v>45643</v>
      </c>
      <c r="O1778" s="265" t="str">
        <f>작성용!W1775</f>
        <v>보고서제공X</v>
      </c>
      <c r="P1778" s="265" t="str">
        <f>작성용!X1775</f>
        <v>-</v>
      </c>
      <c r="Q1778" s="253" t="str">
        <f>작성용!AD1775</f>
        <v>심태진</v>
      </c>
      <c r="R1778" s="267">
        <f>작성용!AE1775</f>
        <v>0</v>
      </c>
      <c r="S1778" s="253" t="str">
        <f>작성용!AF1775</f>
        <v>심태진</v>
      </c>
      <c r="T1778" s="268" t="str">
        <f>작성용!AG1775</f>
        <v>-</v>
      </c>
      <c r="U1778" s="268" t="str">
        <f>작성용!AH1775</f>
        <v>-</v>
      </c>
      <c r="V1778" s="252">
        <f>작성용!AA1775</f>
        <v>202411</v>
      </c>
      <c r="W1778" s="253" t="str">
        <f>작성용!AC1775</f>
        <v>[6]기타기관펀드(기초자산)</v>
      </c>
      <c r="X1778" s="253">
        <f>작성용!O1775</f>
        <v>0</v>
      </c>
      <c r="Y1778" s="253">
        <f>작성용!P1775</f>
        <v>0</v>
      </c>
      <c r="Z1778" s="253">
        <f>작성용!Q1775</f>
        <v>0</v>
      </c>
      <c r="AA1778" s="252" t="str">
        <f>작성용!AJ1775</f>
        <v>-</v>
      </c>
      <c r="AB1778" s="252">
        <f>작성용!AB1775</f>
        <v>0</v>
      </c>
    </row>
    <row r="1779" spans="1:28" s="12" customFormat="1" ht="16.5" customHeight="1" x14ac:dyDescent="0.3">
      <c r="A1779" s="54">
        <f>작성용!AL1776</f>
        <v>1775</v>
      </c>
      <c r="B1779" s="264" t="str">
        <f>작성용!AI1776</f>
        <v>-</v>
      </c>
      <c r="C1779" s="252" t="str">
        <f>작성용!AK1776</f>
        <v>기초자산</v>
      </c>
      <c r="D1779" s="265" t="str">
        <f>작성용!T1776</f>
        <v>사립학교교직원연금공단펀드(기초자산)</v>
      </c>
      <c r="E1779" s="253" t="str">
        <f>작성용!B1776</f>
        <v>KTBN16호벤처투자조합</v>
      </c>
      <c r="F1779" s="253" t="str">
        <f>작성용!C1776</f>
        <v>재평가</v>
      </c>
      <c r="G1779" s="253" t="str">
        <f>작성용!D1776</f>
        <v>Trell Experiences Private Limited</v>
      </c>
      <c r="H1779" s="266" t="str">
        <f>작성용!E1776</f>
        <v>KBP2020090060</v>
      </c>
      <c r="I1779" s="253" t="str">
        <f>작성용!F1776</f>
        <v>A07</v>
      </c>
      <c r="J1779" s="253">
        <f>작성용!G1776</f>
        <v>1</v>
      </c>
      <c r="K1779" s="253" t="str">
        <f>작성용!H1776</f>
        <v>-</v>
      </c>
      <c r="L1779" s="253" t="str">
        <f>작성용!N1776</f>
        <v xml:space="preserve">분기 </v>
      </c>
      <c r="M1779" s="265" t="str">
        <f>작성용!U1776</f>
        <v>2024.09.30</v>
      </c>
      <c r="N1779" s="265">
        <f>작성용!V1776</f>
        <v>45643</v>
      </c>
      <c r="O1779" s="265" t="str">
        <f>작성용!W1776</f>
        <v>보고서제공X</v>
      </c>
      <c r="P1779" s="265" t="str">
        <f>작성용!X1776</f>
        <v>-</v>
      </c>
      <c r="Q1779" s="253" t="str">
        <f>작성용!AD1776</f>
        <v>심태진</v>
      </c>
      <c r="R1779" s="267">
        <f>작성용!AE1776</f>
        <v>0</v>
      </c>
      <c r="S1779" s="253" t="str">
        <f>작성용!AF1776</f>
        <v>심태진</v>
      </c>
      <c r="T1779" s="268" t="str">
        <f>작성용!AG1776</f>
        <v>-</v>
      </c>
      <c r="U1779" s="268" t="str">
        <f>작성용!AH1776</f>
        <v>-</v>
      </c>
      <c r="V1779" s="252">
        <f>작성용!AA1776</f>
        <v>202411</v>
      </c>
      <c r="W1779" s="253" t="str">
        <f>작성용!AC1776</f>
        <v>[6]기타기관펀드(기초자산)</v>
      </c>
      <c r="X1779" s="253">
        <f>작성용!O1776</f>
        <v>0</v>
      </c>
      <c r="Y1779" s="253">
        <f>작성용!P1776</f>
        <v>0</v>
      </c>
      <c r="Z1779" s="253">
        <f>작성용!Q1776</f>
        <v>0</v>
      </c>
      <c r="AA1779" s="252" t="str">
        <f>작성용!AJ1776</f>
        <v>-</v>
      </c>
      <c r="AB1779" s="252">
        <f>작성용!AB1776</f>
        <v>0</v>
      </c>
    </row>
    <row r="1780" spans="1:28" s="12" customFormat="1" ht="16.5" customHeight="1" x14ac:dyDescent="0.3">
      <c r="A1780" s="54">
        <f>작성용!AL1777</f>
        <v>1776</v>
      </c>
      <c r="B1780" s="264" t="str">
        <f>작성용!AI1777</f>
        <v>-</v>
      </c>
      <c r="C1780" s="252" t="str">
        <f>작성용!AK1777</f>
        <v>기초자산</v>
      </c>
      <c r="D1780" s="265" t="str">
        <f>작성용!T1777</f>
        <v>사립학교교직원연금공단펀드(기초자산)</v>
      </c>
      <c r="E1780" s="253" t="str">
        <f>작성용!B1777</f>
        <v>KTBN16호벤처투자조합</v>
      </c>
      <c r="F1780" s="253" t="str">
        <f>작성용!C1777</f>
        <v>재평가</v>
      </c>
      <c r="G1780" s="253" t="str">
        <f>작성용!D1777</f>
        <v>Trell Experiences Private Limited</v>
      </c>
      <c r="H1780" s="266" t="str">
        <f>작성용!E1777</f>
        <v>KBP2020090060</v>
      </c>
      <c r="I1780" s="253" t="str">
        <f>작성용!F1777</f>
        <v>A07</v>
      </c>
      <c r="J1780" s="253">
        <f>작성용!G1777</f>
        <v>2</v>
      </c>
      <c r="K1780" s="253" t="str">
        <f>작성용!H1777</f>
        <v>-</v>
      </c>
      <c r="L1780" s="253" t="str">
        <f>작성용!N1777</f>
        <v xml:space="preserve">분기 </v>
      </c>
      <c r="M1780" s="265" t="str">
        <f>작성용!U1777</f>
        <v>2024.09.30</v>
      </c>
      <c r="N1780" s="265">
        <f>작성용!V1777</f>
        <v>45643</v>
      </c>
      <c r="O1780" s="265" t="str">
        <f>작성용!W1777</f>
        <v>보고서제공X</v>
      </c>
      <c r="P1780" s="265" t="str">
        <f>작성용!X1777</f>
        <v>-</v>
      </c>
      <c r="Q1780" s="253" t="str">
        <f>작성용!AD1777</f>
        <v>심태진</v>
      </c>
      <c r="R1780" s="267">
        <f>작성용!AE1777</f>
        <v>0</v>
      </c>
      <c r="S1780" s="253" t="str">
        <f>작성용!AF1777</f>
        <v>심태진</v>
      </c>
      <c r="T1780" s="268" t="str">
        <f>작성용!AG1777</f>
        <v>-</v>
      </c>
      <c r="U1780" s="268" t="str">
        <f>작성용!AH1777</f>
        <v>-</v>
      </c>
      <c r="V1780" s="252">
        <f>작성용!AA1777</f>
        <v>202411</v>
      </c>
      <c r="W1780" s="253" t="str">
        <f>작성용!AC1777</f>
        <v>[6]기타기관펀드(기초자산)</v>
      </c>
      <c r="X1780" s="253">
        <f>작성용!O1777</f>
        <v>0</v>
      </c>
      <c r="Y1780" s="253">
        <f>작성용!P1777</f>
        <v>0</v>
      </c>
      <c r="Z1780" s="253">
        <f>작성용!Q1777</f>
        <v>0</v>
      </c>
      <c r="AA1780" s="252" t="str">
        <f>작성용!AJ1777</f>
        <v>-</v>
      </c>
      <c r="AB1780" s="252">
        <f>작성용!AB1777</f>
        <v>0</v>
      </c>
    </row>
    <row r="1781" spans="1:28" s="12" customFormat="1" ht="16.5" customHeight="1" x14ac:dyDescent="0.3">
      <c r="A1781" s="54">
        <f>작성용!AL1778</f>
        <v>1777</v>
      </c>
      <c r="B1781" s="264" t="str">
        <f>작성용!AI1778</f>
        <v>-</v>
      </c>
      <c r="C1781" s="252" t="str">
        <f>작성용!AK1778</f>
        <v>기초자산</v>
      </c>
      <c r="D1781" s="265" t="str">
        <f>작성용!T1778</f>
        <v>사립학교교직원연금공단펀드(기초자산)</v>
      </c>
      <c r="E1781" s="253" t="str">
        <f>작성용!B1778</f>
        <v>KTBN16호벤처투자조합</v>
      </c>
      <c r="F1781" s="253" t="str">
        <f>작성용!C1778</f>
        <v>재평가</v>
      </c>
      <c r="G1781" s="253" t="str">
        <f>작성용!D1778</f>
        <v>듀오픽스레이(구,바이오센스텍)</v>
      </c>
      <c r="H1781" s="266">
        <f>작성용!E1778</f>
        <v>1311110472941</v>
      </c>
      <c r="I1781" s="253" t="str">
        <f>작성용!F1778</f>
        <v>A07</v>
      </c>
      <c r="J1781" s="253">
        <f>작성용!G1778</f>
        <v>0</v>
      </c>
      <c r="K1781" s="253" t="str">
        <f>작성용!H1778</f>
        <v>-</v>
      </c>
      <c r="L1781" s="253" t="str">
        <f>작성용!N1778</f>
        <v xml:space="preserve">분기 </v>
      </c>
      <c r="M1781" s="265" t="str">
        <f>작성용!U1778</f>
        <v>2024.09.30</v>
      </c>
      <c r="N1781" s="265">
        <f>작성용!V1778</f>
        <v>45643</v>
      </c>
      <c r="O1781" s="265" t="str">
        <f>작성용!W1778</f>
        <v>보고서제공X</v>
      </c>
      <c r="P1781" s="265" t="str">
        <f>작성용!X1778</f>
        <v>-</v>
      </c>
      <c r="Q1781" s="253" t="str">
        <f>작성용!AD1778</f>
        <v>이진주</v>
      </c>
      <c r="R1781" s="267">
        <f>작성용!AE1778</f>
        <v>0.4</v>
      </c>
      <c r="S1781" s="253" t="str">
        <f>작성용!AF1778</f>
        <v>이진주</v>
      </c>
      <c r="T1781" s="268" t="str">
        <f>작성용!AG1778</f>
        <v>-</v>
      </c>
      <c r="U1781" s="268" t="str">
        <f>작성용!AH1778</f>
        <v>-</v>
      </c>
      <c r="V1781" s="252">
        <f>작성용!AA1778</f>
        <v>202411</v>
      </c>
      <c r="W1781" s="253" t="str">
        <f>작성용!AC1778</f>
        <v>[6]기타기관펀드(기초자산)</v>
      </c>
      <c r="X1781" s="253">
        <f>작성용!O1778</f>
        <v>0</v>
      </c>
      <c r="Y1781" s="253">
        <f>작성용!P1778</f>
        <v>0</v>
      </c>
      <c r="Z1781" s="253">
        <f>작성용!Q1778</f>
        <v>0</v>
      </c>
      <c r="AA1781" s="252" t="str">
        <f>작성용!AJ1778</f>
        <v>-</v>
      </c>
      <c r="AB1781" s="252">
        <f>작성용!AB1778</f>
        <v>0</v>
      </c>
    </row>
    <row r="1782" spans="1:28" s="12" customFormat="1" ht="16.5" customHeight="1" x14ac:dyDescent="0.3">
      <c r="A1782" s="54">
        <f>작성용!AL1779</f>
        <v>1778</v>
      </c>
      <c r="B1782" s="264" t="str">
        <f>작성용!AI1779</f>
        <v>-</v>
      </c>
      <c r="C1782" s="252" t="str">
        <f>작성용!AK1779</f>
        <v>기초자산</v>
      </c>
      <c r="D1782" s="265" t="str">
        <f>작성용!T1779</f>
        <v>사립학교교직원연금공단펀드(기초자산)</v>
      </c>
      <c r="E1782" s="253" t="str">
        <f>작성용!B1779</f>
        <v>KTBN16호벤처투자조합</v>
      </c>
      <c r="F1782" s="253" t="str">
        <f>작성용!C1779</f>
        <v>재평가</v>
      </c>
      <c r="G1782" s="253" t="str">
        <f>작성용!D1779</f>
        <v>듀오픽스레이(구,바이오센스텍)</v>
      </c>
      <c r="H1782" s="266">
        <f>작성용!E1779</f>
        <v>1311110472941</v>
      </c>
      <c r="I1782" s="253" t="str">
        <f>작성용!F1779</f>
        <v>A07</v>
      </c>
      <c r="J1782" s="253">
        <f>작성용!G1779</f>
        <v>2</v>
      </c>
      <c r="K1782" s="253" t="str">
        <f>작성용!H1779</f>
        <v>-</v>
      </c>
      <c r="L1782" s="253" t="str">
        <f>작성용!N1779</f>
        <v xml:space="preserve">분기 </v>
      </c>
      <c r="M1782" s="265" t="str">
        <f>작성용!U1779</f>
        <v>2024.09.30</v>
      </c>
      <c r="N1782" s="265">
        <f>작성용!V1779</f>
        <v>45643</v>
      </c>
      <c r="O1782" s="265" t="str">
        <f>작성용!W1779</f>
        <v>보고서제공X</v>
      </c>
      <c r="P1782" s="265" t="str">
        <f>작성용!X1779</f>
        <v>-</v>
      </c>
      <c r="Q1782" s="253" t="str">
        <f>작성용!AD1779</f>
        <v>이진주</v>
      </c>
      <c r="R1782" s="267">
        <f>작성용!AE1779</f>
        <v>0</v>
      </c>
      <c r="S1782" s="253" t="str">
        <f>작성용!AF1779</f>
        <v>이진주</v>
      </c>
      <c r="T1782" s="268" t="str">
        <f>작성용!AG1779</f>
        <v>-</v>
      </c>
      <c r="U1782" s="268" t="str">
        <f>작성용!AH1779</f>
        <v>-</v>
      </c>
      <c r="V1782" s="252">
        <f>작성용!AA1779</f>
        <v>202411</v>
      </c>
      <c r="W1782" s="253" t="str">
        <f>작성용!AC1779</f>
        <v>[6]기타기관펀드(기초자산)</v>
      </c>
      <c r="X1782" s="253">
        <f>작성용!O1779</f>
        <v>0</v>
      </c>
      <c r="Y1782" s="253">
        <f>작성용!P1779</f>
        <v>0</v>
      </c>
      <c r="Z1782" s="253">
        <f>작성용!Q1779</f>
        <v>0</v>
      </c>
      <c r="AA1782" s="252" t="str">
        <f>작성용!AJ1779</f>
        <v>-</v>
      </c>
      <c r="AB1782" s="252">
        <f>작성용!AB1779</f>
        <v>0</v>
      </c>
    </row>
    <row r="1783" spans="1:28" s="12" customFormat="1" ht="16.5" customHeight="1" x14ac:dyDescent="0.3">
      <c r="A1783" s="54">
        <f>작성용!AL1780</f>
        <v>1779</v>
      </c>
      <c r="B1783" s="264" t="str">
        <f>작성용!AI1780</f>
        <v>-</v>
      </c>
      <c r="C1783" s="252" t="str">
        <f>작성용!AK1780</f>
        <v>기초자산</v>
      </c>
      <c r="D1783" s="265" t="str">
        <f>작성용!T1780</f>
        <v>사립학교교직원연금공단펀드(기초자산)</v>
      </c>
      <c r="E1783" s="253" t="str">
        <f>작성용!B1780</f>
        <v>KTBN16호벤처투자조합</v>
      </c>
      <c r="F1783" s="253" t="str">
        <f>작성용!C1780</f>
        <v>재평가</v>
      </c>
      <c r="G1783" s="253" t="str">
        <f>작성용!D1780</f>
        <v>에이치이엠파마(구,에이치이엠)</v>
      </c>
      <c r="H1783" s="266">
        <f>작성용!E1780</f>
        <v>1717110129857</v>
      </c>
      <c r="I1783" s="253" t="str">
        <f>작성용!F1780</f>
        <v>A01</v>
      </c>
      <c r="J1783" s="253">
        <f>작성용!G1780</f>
        <v>0</v>
      </c>
      <c r="K1783" s="253" t="str">
        <f>작성용!H1780</f>
        <v>-</v>
      </c>
      <c r="L1783" s="253" t="str">
        <f>작성용!N1780</f>
        <v xml:space="preserve">분기 </v>
      </c>
      <c r="M1783" s="265" t="str">
        <f>작성용!U1780</f>
        <v>2024.09.30</v>
      </c>
      <c r="N1783" s="265">
        <f>작성용!V1780</f>
        <v>45643</v>
      </c>
      <c r="O1783" s="265" t="str">
        <f>작성용!W1780</f>
        <v>보고서제공X</v>
      </c>
      <c r="P1783" s="265" t="str">
        <f>작성용!X1780</f>
        <v>-</v>
      </c>
      <c r="Q1783" s="253" t="str">
        <f>작성용!AD1780</f>
        <v>정은채</v>
      </c>
      <c r="R1783" s="267">
        <f>작성용!AE1780</f>
        <v>0.4</v>
      </c>
      <c r="S1783" s="253" t="str">
        <f>작성용!AF1780</f>
        <v>정은채</v>
      </c>
      <c r="T1783" s="268" t="str">
        <f>작성용!AG1780</f>
        <v>-</v>
      </c>
      <c r="U1783" s="268" t="str">
        <f>작성용!AH1780</f>
        <v>-</v>
      </c>
      <c r="V1783" s="252">
        <f>작성용!AA1780</f>
        <v>202411</v>
      </c>
      <c r="W1783" s="253" t="str">
        <f>작성용!AC1780</f>
        <v>[6]기타기관펀드(기초자산)</v>
      </c>
      <c r="X1783" s="253">
        <f>작성용!O1780</f>
        <v>0</v>
      </c>
      <c r="Y1783" s="253">
        <f>작성용!P1780</f>
        <v>0</v>
      </c>
      <c r="Z1783" s="253">
        <f>작성용!Q1780</f>
        <v>0</v>
      </c>
      <c r="AA1783" s="252" t="str">
        <f>작성용!AJ1780</f>
        <v>-</v>
      </c>
      <c r="AB1783" s="252">
        <f>작성용!AB1780</f>
        <v>0</v>
      </c>
    </row>
    <row r="1784" spans="1:28" s="12" customFormat="1" ht="16.5" customHeight="1" x14ac:dyDescent="0.3">
      <c r="A1784" s="54">
        <f>작성용!AL1781</f>
        <v>1780</v>
      </c>
      <c r="B1784" s="264" t="str">
        <f>작성용!AI1781</f>
        <v>-</v>
      </c>
      <c r="C1784" s="252" t="str">
        <f>작성용!AK1781</f>
        <v>기초자산</v>
      </c>
      <c r="D1784" s="265" t="str">
        <f>작성용!T1781</f>
        <v>사립학교교직원연금공단펀드(기초자산)</v>
      </c>
      <c r="E1784" s="253" t="str">
        <f>작성용!B1781</f>
        <v>KTBN16호벤처투자조합</v>
      </c>
      <c r="F1784" s="253" t="str">
        <f>작성용!C1781</f>
        <v>재평가</v>
      </c>
      <c r="G1784" s="253" t="str">
        <f>작성용!D1781</f>
        <v>왁티</v>
      </c>
      <c r="H1784" s="266">
        <f>작성용!E1781</f>
        <v>1101115937797</v>
      </c>
      <c r="I1784" s="253" t="str">
        <f>작성용!F1781</f>
        <v>A07</v>
      </c>
      <c r="J1784" s="253">
        <f>작성용!G1781</f>
        <v>0</v>
      </c>
      <c r="K1784" s="253" t="str">
        <f>작성용!H1781</f>
        <v>-</v>
      </c>
      <c r="L1784" s="253" t="str">
        <f>작성용!N1781</f>
        <v xml:space="preserve">분기 </v>
      </c>
      <c r="M1784" s="265" t="str">
        <f>작성용!U1781</f>
        <v>2024.09.30</v>
      </c>
      <c r="N1784" s="265">
        <f>작성용!V1781</f>
        <v>45643</v>
      </c>
      <c r="O1784" s="265" t="str">
        <f>작성용!W1781</f>
        <v>보고서제공X</v>
      </c>
      <c r="P1784" s="265" t="str">
        <f>작성용!X1781</f>
        <v>-</v>
      </c>
      <c r="Q1784" s="253" t="str">
        <f>작성용!AD1781</f>
        <v>이진주</v>
      </c>
      <c r="R1784" s="267">
        <f>작성용!AE1781</f>
        <v>0.4</v>
      </c>
      <c r="S1784" s="253" t="str">
        <f>작성용!AF1781</f>
        <v>이진주</v>
      </c>
      <c r="T1784" s="268" t="str">
        <f>작성용!AG1781</f>
        <v>-</v>
      </c>
      <c r="U1784" s="268" t="str">
        <f>작성용!AH1781</f>
        <v>-</v>
      </c>
      <c r="V1784" s="252">
        <f>작성용!AA1781</f>
        <v>202411</v>
      </c>
      <c r="W1784" s="253" t="str">
        <f>작성용!AC1781</f>
        <v>[6]기타기관펀드(기초자산)</v>
      </c>
      <c r="X1784" s="253">
        <f>작성용!O1781</f>
        <v>0</v>
      </c>
      <c r="Y1784" s="253">
        <f>작성용!P1781</f>
        <v>0</v>
      </c>
      <c r="Z1784" s="253">
        <f>작성용!Q1781</f>
        <v>0</v>
      </c>
      <c r="AA1784" s="252" t="str">
        <f>작성용!AJ1781</f>
        <v>-</v>
      </c>
      <c r="AB1784" s="252">
        <f>작성용!AB1781</f>
        <v>0</v>
      </c>
    </row>
    <row r="1785" spans="1:28" s="12" customFormat="1" ht="16.5" customHeight="1" x14ac:dyDescent="0.3">
      <c r="A1785" s="54">
        <f>작성용!AL1782</f>
        <v>1781</v>
      </c>
      <c r="B1785" s="264" t="str">
        <f>작성용!AI1782</f>
        <v>-</v>
      </c>
      <c r="C1785" s="252" t="str">
        <f>작성용!AK1782</f>
        <v>기초자산</v>
      </c>
      <c r="D1785" s="265" t="str">
        <f>작성용!T1782</f>
        <v>사립학교교직원연금공단펀드(기초자산)</v>
      </c>
      <c r="E1785" s="253" t="str">
        <f>작성용!B1782</f>
        <v>KTBN16호벤처투자조합</v>
      </c>
      <c r="F1785" s="253" t="str">
        <f>작성용!C1782</f>
        <v>재평가</v>
      </c>
      <c r="G1785" s="253" t="str">
        <f>작성용!D1782</f>
        <v>웨이비스</v>
      </c>
      <c r="H1785" s="266">
        <f>작성용!E1782</f>
        <v>1348110407800</v>
      </c>
      <c r="I1785" s="253" t="str">
        <f>작성용!F1782</f>
        <v>A01</v>
      </c>
      <c r="J1785" s="253">
        <f>작성용!G1782</f>
        <v>0</v>
      </c>
      <c r="K1785" s="253" t="str">
        <f>작성용!H1782</f>
        <v>-</v>
      </c>
      <c r="L1785" s="253" t="str">
        <f>작성용!N1782</f>
        <v xml:space="preserve">분기 </v>
      </c>
      <c r="M1785" s="265" t="str">
        <f>작성용!U1782</f>
        <v>2024.09.30</v>
      </c>
      <c r="N1785" s="265">
        <f>작성용!V1782</f>
        <v>45643</v>
      </c>
      <c r="O1785" s="265" t="str">
        <f>작성용!W1782</f>
        <v>보고서제공X</v>
      </c>
      <c r="P1785" s="265" t="str">
        <f>작성용!X1782</f>
        <v>-</v>
      </c>
      <c r="Q1785" s="253" t="str">
        <f>작성용!AD1782</f>
        <v>서동현</v>
      </c>
      <c r="R1785" s="267">
        <f>작성용!AE1782</f>
        <v>0</v>
      </c>
      <c r="S1785" s="253" t="str">
        <f>작성용!AF1782</f>
        <v>서동현</v>
      </c>
      <c r="T1785" s="268" t="str">
        <f>작성용!AG1782</f>
        <v>-</v>
      </c>
      <c r="U1785" s="268" t="str">
        <f>작성용!AH1782</f>
        <v>-</v>
      </c>
      <c r="V1785" s="252">
        <f>작성용!AA1782</f>
        <v>202411</v>
      </c>
      <c r="W1785" s="253" t="str">
        <f>작성용!AC1782</f>
        <v>[6]기타기관펀드(기초자산)</v>
      </c>
      <c r="X1785" s="253">
        <f>작성용!O1782</f>
        <v>0</v>
      </c>
      <c r="Y1785" s="253">
        <f>작성용!P1782</f>
        <v>0</v>
      </c>
      <c r="Z1785" s="253">
        <f>작성용!Q1782</f>
        <v>0</v>
      </c>
      <c r="AA1785" s="252" t="str">
        <f>작성용!AJ1782</f>
        <v>-</v>
      </c>
      <c r="AB1785" s="252">
        <f>작성용!AB1782</f>
        <v>0</v>
      </c>
    </row>
    <row r="1786" spans="1:28" s="12" customFormat="1" ht="16.5" customHeight="1" x14ac:dyDescent="0.3">
      <c r="A1786" s="54">
        <f>작성용!AL1783</f>
        <v>1782</v>
      </c>
      <c r="B1786" s="264" t="str">
        <f>작성용!AI1783</f>
        <v>-</v>
      </c>
      <c r="C1786" s="252" t="str">
        <f>작성용!AK1783</f>
        <v>기초자산</v>
      </c>
      <c r="D1786" s="265" t="str">
        <f>작성용!T1783</f>
        <v>사립학교교직원연금공단펀드(기초자산)</v>
      </c>
      <c r="E1786" s="253" t="str">
        <f>작성용!B1783</f>
        <v>KTBN16호벤처투자조합</v>
      </c>
      <c r="F1786" s="253" t="str">
        <f>작성용!C1783</f>
        <v>재평가</v>
      </c>
      <c r="G1786" s="253" t="str">
        <f>작성용!D1783</f>
        <v>인벤테라제약</v>
      </c>
      <c r="H1786" s="266">
        <f>작성용!E1783</f>
        <v>1545110080872</v>
      </c>
      <c r="I1786" s="253" t="str">
        <f>작성용!F1783</f>
        <v>A01</v>
      </c>
      <c r="J1786" s="253">
        <f>작성용!G1783</f>
        <v>0</v>
      </c>
      <c r="K1786" s="253" t="str">
        <f>작성용!H1783</f>
        <v>-</v>
      </c>
      <c r="L1786" s="253" t="str">
        <f>작성용!N1783</f>
        <v xml:space="preserve">분기 </v>
      </c>
      <c r="M1786" s="265" t="str">
        <f>작성용!U1783</f>
        <v>2024.09.30</v>
      </c>
      <c r="N1786" s="265">
        <f>작성용!V1783</f>
        <v>45643</v>
      </c>
      <c r="O1786" s="265" t="str">
        <f>작성용!W1783</f>
        <v>보고서제공X</v>
      </c>
      <c r="P1786" s="265" t="str">
        <f>작성용!X1783</f>
        <v>-</v>
      </c>
      <c r="Q1786" s="253" t="str">
        <f>작성용!AD1783</f>
        <v>정재형</v>
      </c>
      <c r="R1786" s="267">
        <f>작성용!AE1783</f>
        <v>0.4</v>
      </c>
      <c r="S1786" s="253" t="str">
        <f>작성용!AF1783</f>
        <v>정재형</v>
      </c>
      <c r="T1786" s="268" t="str">
        <f>작성용!AG1783</f>
        <v>-</v>
      </c>
      <c r="U1786" s="268" t="str">
        <f>작성용!AH1783</f>
        <v>-</v>
      </c>
      <c r="V1786" s="252">
        <f>작성용!AA1783</f>
        <v>202411</v>
      </c>
      <c r="W1786" s="253" t="str">
        <f>작성용!AC1783</f>
        <v>[6]기타기관펀드(기초자산)</v>
      </c>
      <c r="X1786" s="253">
        <f>작성용!O1783</f>
        <v>0</v>
      </c>
      <c r="Y1786" s="253">
        <f>작성용!P1783</f>
        <v>0</v>
      </c>
      <c r="Z1786" s="253">
        <f>작성용!Q1783</f>
        <v>0</v>
      </c>
      <c r="AA1786" s="252" t="str">
        <f>작성용!AJ1783</f>
        <v>-</v>
      </c>
      <c r="AB1786" s="252">
        <f>작성용!AB1783</f>
        <v>0</v>
      </c>
    </row>
    <row r="1787" spans="1:28" s="12" customFormat="1" ht="16.5" customHeight="1" x14ac:dyDescent="0.3">
      <c r="A1787" s="54">
        <f>작성용!AL1784</f>
        <v>1783</v>
      </c>
      <c r="B1787" s="264" t="str">
        <f>작성용!AI1784</f>
        <v>-</v>
      </c>
      <c r="C1787" s="252" t="str">
        <f>작성용!AK1784</f>
        <v>기초자산</v>
      </c>
      <c r="D1787" s="265" t="str">
        <f>작성용!T1784</f>
        <v>사립학교교직원연금공단펀드(기초자산)</v>
      </c>
      <c r="E1787" s="253" t="str">
        <f>작성용!B1784</f>
        <v>KTBN16호벤처투자조합</v>
      </c>
      <c r="F1787" s="253" t="str">
        <f>작성용!C1784</f>
        <v>재평가</v>
      </c>
      <c r="G1787" s="253" t="str">
        <f>작성용!D1784</f>
        <v>케이큐엔터테인먼트</v>
      </c>
      <c r="H1787" s="266">
        <f>작성용!E1784</f>
        <v>1101115190832</v>
      </c>
      <c r="I1787" s="253" t="str">
        <f>작성용!F1784</f>
        <v>A01</v>
      </c>
      <c r="J1787" s="253">
        <f>작성용!G1784</f>
        <v>0</v>
      </c>
      <c r="K1787" s="253" t="str">
        <f>작성용!H1784</f>
        <v>-</v>
      </c>
      <c r="L1787" s="253" t="str">
        <f>작성용!N1784</f>
        <v xml:space="preserve">분기 </v>
      </c>
      <c r="M1787" s="265" t="str">
        <f>작성용!U1784</f>
        <v>2024.09.30</v>
      </c>
      <c r="N1787" s="265">
        <f>작성용!V1784</f>
        <v>45643</v>
      </c>
      <c r="O1787" s="265" t="str">
        <f>작성용!W1784</f>
        <v>보고서제공X</v>
      </c>
      <c r="P1787" s="265" t="str">
        <f>작성용!X1784</f>
        <v>-</v>
      </c>
      <c r="Q1787" s="253" t="str">
        <f>작성용!AD1784</f>
        <v>서동현</v>
      </c>
      <c r="R1787" s="267">
        <f>작성용!AE1784</f>
        <v>0.4</v>
      </c>
      <c r="S1787" s="253" t="str">
        <f>작성용!AF1784</f>
        <v>서동현</v>
      </c>
      <c r="T1787" s="268" t="str">
        <f>작성용!AG1784</f>
        <v>-</v>
      </c>
      <c r="U1787" s="268" t="str">
        <f>작성용!AH1784</f>
        <v>-</v>
      </c>
      <c r="V1787" s="252">
        <f>작성용!AA1784</f>
        <v>202411</v>
      </c>
      <c r="W1787" s="253" t="str">
        <f>작성용!AC1784</f>
        <v>[6]기타기관펀드(기초자산)</v>
      </c>
      <c r="X1787" s="253">
        <f>작성용!O1784</f>
        <v>0</v>
      </c>
      <c r="Y1787" s="253">
        <f>작성용!P1784</f>
        <v>0</v>
      </c>
      <c r="Z1787" s="253">
        <f>작성용!Q1784</f>
        <v>0</v>
      </c>
      <c r="AA1787" s="252" t="str">
        <f>작성용!AJ1784</f>
        <v>-</v>
      </c>
      <c r="AB1787" s="252">
        <f>작성용!AB1784</f>
        <v>0</v>
      </c>
    </row>
    <row r="1788" spans="1:28" s="12" customFormat="1" ht="16.5" customHeight="1" x14ac:dyDescent="0.3">
      <c r="A1788" s="54">
        <f>작성용!AL1785</f>
        <v>1784</v>
      </c>
      <c r="B1788" s="264" t="str">
        <f>작성용!AI1785</f>
        <v>-</v>
      </c>
      <c r="C1788" s="252" t="str">
        <f>작성용!AK1785</f>
        <v>기초자산</v>
      </c>
      <c r="D1788" s="265" t="str">
        <f>작성용!T1785</f>
        <v>사립학교교직원연금공단펀드(기초자산)</v>
      </c>
      <c r="E1788" s="253" t="str">
        <f>작성용!B1785</f>
        <v>KTBN16호벤처투자조합</v>
      </c>
      <c r="F1788" s="253" t="str">
        <f>작성용!C1785</f>
        <v>재평가</v>
      </c>
      <c r="G1788" s="253" t="str">
        <f>작성용!D1785</f>
        <v>큐베스트바이오</v>
      </c>
      <c r="H1788" s="266">
        <f>작성용!E1785</f>
        <v>1311110215979</v>
      </c>
      <c r="I1788" s="253" t="str">
        <f>작성용!F1785</f>
        <v>A07</v>
      </c>
      <c r="J1788" s="253">
        <f>작성용!G1785</f>
        <v>0</v>
      </c>
      <c r="K1788" s="253" t="str">
        <f>작성용!H1785</f>
        <v>-</v>
      </c>
      <c r="L1788" s="253" t="str">
        <f>작성용!N1785</f>
        <v xml:space="preserve">분기 </v>
      </c>
      <c r="M1788" s="265" t="str">
        <f>작성용!U1785</f>
        <v>2024.09.30</v>
      </c>
      <c r="N1788" s="265">
        <f>작성용!V1785</f>
        <v>45643</v>
      </c>
      <c r="O1788" s="265" t="str">
        <f>작성용!W1785</f>
        <v>보고서제공X</v>
      </c>
      <c r="P1788" s="265" t="str">
        <f>작성용!X1785</f>
        <v>-</v>
      </c>
      <c r="Q1788" s="253" t="str">
        <f>작성용!AD1785</f>
        <v>정은채</v>
      </c>
      <c r="R1788" s="267">
        <f>작성용!AE1785</f>
        <v>0.4</v>
      </c>
      <c r="S1788" s="253" t="str">
        <f>작성용!AF1785</f>
        <v>정은채</v>
      </c>
      <c r="T1788" s="268" t="str">
        <f>작성용!AG1785</f>
        <v>-</v>
      </c>
      <c r="U1788" s="268" t="str">
        <f>작성용!AH1785</f>
        <v>-</v>
      </c>
      <c r="V1788" s="252">
        <f>작성용!AA1785</f>
        <v>202411</v>
      </c>
      <c r="W1788" s="253" t="str">
        <f>작성용!AC1785</f>
        <v>[6]기타기관펀드(기초자산)</v>
      </c>
      <c r="X1788" s="253">
        <f>작성용!O1785</f>
        <v>0</v>
      </c>
      <c r="Y1788" s="253">
        <f>작성용!P1785</f>
        <v>0</v>
      </c>
      <c r="Z1788" s="253">
        <f>작성용!Q1785</f>
        <v>0</v>
      </c>
      <c r="AA1788" s="252" t="str">
        <f>작성용!AJ1785</f>
        <v>-</v>
      </c>
      <c r="AB1788" s="252">
        <f>작성용!AB1785</f>
        <v>0</v>
      </c>
    </row>
    <row r="1789" spans="1:28" s="12" customFormat="1" ht="16.5" customHeight="1" x14ac:dyDescent="0.3">
      <c r="A1789" s="54">
        <f>작성용!AL1786</f>
        <v>1785</v>
      </c>
      <c r="B1789" s="264" t="str">
        <f>작성용!AI1786</f>
        <v>-</v>
      </c>
      <c r="C1789" s="252" t="str">
        <f>작성용!AK1786</f>
        <v>기초자산</v>
      </c>
      <c r="D1789" s="265" t="str">
        <f>작성용!T1786</f>
        <v>사립학교교직원연금공단펀드(기초자산)</v>
      </c>
      <c r="E1789" s="253" t="str">
        <f>작성용!B1786</f>
        <v>KTBN16호벤처투자조합</v>
      </c>
      <c r="F1789" s="253" t="str">
        <f>작성용!C1786</f>
        <v>재평가</v>
      </c>
      <c r="G1789" s="253" t="str">
        <f>작성용!D1786</f>
        <v>화이트큐브</v>
      </c>
      <c r="H1789" s="266">
        <f>작성용!E1786</f>
        <v>1101116858413</v>
      </c>
      <c r="I1789" s="253" t="str">
        <f>작성용!F1786</f>
        <v>A05</v>
      </c>
      <c r="J1789" s="253">
        <f>작성용!G1786</f>
        <v>0</v>
      </c>
      <c r="K1789" s="253" t="str">
        <f>작성용!H1786</f>
        <v>-</v>
      </c>
      <c r="L1789" s="253" t="str">
        <f>작성용!N1786</f>
        <v xml:space="preserve">분기 </v>
      </c>
      <c r="M1789" s="265" t="str">
        <f>작성용!U1786</f>
        <v>2024.09.30</v>
      </c>
      <c r="N1789" s="265">
        <f>작성용!V1786</f>
        <v>45643</v>
      </c>
      <c r="O1789" s="265" t="str">
        <f>작성용!W1786</f>
        <v>보고서제공X</v>
      </c>
      <c r="P1789" s="265" t="str">
        <f>작성용!X1786</f>
        <v>-</v>
      </c>
      <c r="Q1789" s="253" t="str">
        <f>작성용!AD1786</f>
        <v>원정우</v>
      </c>
      <c r="R1789" s="267">
        <f>작성용!AE1786</f>
        <v>0.4</v>
      </c>
      <c r="S1789" s="253" t="str">
        <f>작성용!AF1786</f>
        <v>원정우</v>
      </c>
      <c r="T1789" s="268" t="str">
        <f>작성용!AG1786</f>
        <v>-</v>
      </c>
      <c r="U1789" s="268" t="str">
        <f>작성용!AH1786</f>
        <v>-</v>
      </c>
      <c r="V1789" s="252">
        <f>작성용!AA1786</f>
        <v>202411</v>
      </c>
      <c r="W1789" s="253" t="str">
        <f>작성용!AC1786</f>
        <v>[6]기타기관펀드(기초자산)</v>
      </c>
      <c r="X1789" s="253">
        <f>작성용!O1786</f>
        <v>0</v>
      </c>
      <c r="Y1789" s="253">
        <f>작성용!P1786</f>
        <v>0</v>
      </c>
      <c r="Z1789" s="253">
        <f>작성용!Q1786</f>
        <v>0</v>
      </c>
      <c r="AA1789" s="252" t="str">
        <f>작성용!AJ1786</f>
        <v>-</v>
      </c>
      <c r="AB1789" s="252">
        <f>작성용!AB1786</f>
        <v>0</v>
      </c>
    </row>
    <row r="1790" spans="1:28" s="12" customFormat="1" ht="16.5" customHeight="1" x14ac:dyDescent="0.3">
      <c r="A1790" s="54">
        <f>작성용!AL1787</f>
        <v>1786</v>
      </c>
      <c r="B1790" s="264" t="str">
        <f>작성용!AI1787</f>
        <v>-</v>
      </c>
      <c r="C1790" s="252" t="str">
        <f>작성용!AK1787</f>
        <v>기초자산</v>
      </c>
      <c r="D1790" s="265" t="str">
        <f>작성용!T1787</f>
        <v>사립학교교직원연금공단펀드(기초자산)</v>
      </c>
      <c r="E1790" s="253" t="str">
        <f>작성용!B1787</f>
        <v>KTBN16호벤처투자조합</v>
      </c>
      <c r="F1790" s="253" t="str">
        <f>작성용!C1787</f>
        <v>재평가</v>
      </c>
      <c r="G1790" s="253" t="str">
        <f>작성용!D1787</f>
        <v>Aclima,Inc</v>
      </c>
      <c r="H1790" s="266" t="str">
        <f>작성용!E1787</f>
        <v>KBP2020120169</v>
      </c>
      <c r="I1790" s="253" t="str">
        <f>작성용!F1787</f>
        <v>A07</v>
      </c>
      <c r="J1790" s="253">
        <f>작성용!G1787</f>
        <v>0</v>
      </c>
      <c r="K1790" s="253" t="str">
        <f>작성용!H1787</f>
        <v>-</v>
      </c>
      <c r="L1790" s="253" t="str">
        <f>작성용!N1787</f>
        <v xml:space="preserve">분기 </v>
      </c>
      <c r="M1790" s="265" t="str">
        <f>작성용!U1787</f>
        <v>2024.09.30</v>
      </c>
      <c r="N1790" s="265">
        <f>작성용!V1787</f>
        <v>45643</v>
      </c>
      <c r="O1790" s="265" t="str">
        <f>작성용!W1787</f>
        <v>보고서제공X</v>
      </c>
      <c r="P1790" s="265" t="str">
        <f>작성용!X1787</f>
        <v>-</v>
      </c>
      <c r="Q1790" s="253" t="str">
        <f>작성용!AD1787</f>
        <v>유재호</v>
      </c>
      <c r="R1790" s="267">
        <f>작성용!AE1787</f>
        <v>0</v>
      </c>
      <c r="S1790" s="253" t="str">
        <f>작성용!AF1787</f>
        <v>유재호</v>
      </c>
      <c r="T1790" s="268" t="str">
        <f>작성용!AG1787</f>
        <v>-</v>
      </c>
      <c r="U1790" s="268" t="str">
        <f>작성용!AH1787</f>
        <v>-</v>
      </c>
      <c r="V1790" s="252">
        <f>작성용!AA1787</f>
        <v>202411</v>
      </c>
      <c r="W1790" s="253" t="str">
        <f>작성용!AC1787</f>
        <v>[6]기타기관펀드(기초자산)</v>
      </c>
      <c r="X1790" s="253">
        <f>작성용!O1787</f>
        <v>0</v>
      </c>
      <c r="Y1790" s="253">
        <f>작성용!P1787</f>
        <v>0</v>
      </c>
      <c r="Z1790" s="253">
        <f>작성용!Q1787</f>
        <v>0</v>
      </c>
      <c r="AA1790" s="252" t="str">
        <f>작성용!AJ1787</f>
        <v>-</v>
      </c>
      <c r="AB1790" s="252">
        <f>작성용!AB1787</f>
        <v>0</v>
      </c>
    </row>
    <row r="1791" spans="1:28" s="12" customFormat="1" ht="16.5" customHeight="1" x14ac:dyDescent="0.3">
      <c r="A1791" s="54">
        <f>작성용!AL1788</f>
        <v>1787</v>
      </c>
      <c r="B1791" s="264" t="str">
        <f>작성용!AI1788</f>
        <v>-</v>
      </c>
      <c r="C1791" s="252" t="str">
        <f>작성용!AK1788</f>
        <v>기초자산</v>
      </c>
      <c r="D1791" s="265" t="str">
        <f>작성용!T1788</f>
        <v>사립학교교직원연금공단펀드(기초자산)</v>
      </c>
      <c r="E1791" s="253" t="str">
        <f>작성용!B1788</f>
        <v>KTBN16호벤처투자조합</v>
      </c>
      <c r="F1791" s="253" t="str">
        <f>작성용!C1788</f>
        <v>재평가</v>
      </c>
      <c r="G1791" s="253" t="str">
        <f>작성용!D1788</f>
        <v>Etch Mobile, Inc</v>
      </c>
      <c r="H1791" s="266" t="str">
        <f>작성용!E1788</f>
        <v>KBP2020120170</v>
      </c>
      <c r="I1791" s="253" t="str">
        <f>작성용!F1788</f>
        <v>A05</v>
      </c>
      <c r="J1791" s="253">
        <f>작성용!G1788</f>
        <v>0</v>
      </c>
      <c r="K1791" s="253" t="str">
        <f>작성용!H1788</f>
        <v>-</v>
      </c>
      <c r="L1791" s="253" t="str">
        <f>작성용!N1788</f>
        <v xml:space="preserve">분기 </v>
      </c>
      <c r="M1791" s="265" t="str">
        <f>작성용!U1788</f>
        <v>2024.09.30</v>
      </c>
      <c r="N1791" s="265">
        <f>작성용!V1788</f>
        <v>45643</v>
      </c>
      <c r="O1791" s="265" t="str">
        <f>작성용!W1788</f>
        <v>보고서제공X</v>
      </c>
      <c r="P1791" s="265" t="str">
        <f>작성용!X1788</f>
        <v>-</v>
      </c>
      <c r="Q1791" s="253" t="str">
        <f>작성용!AD1788</f>
        <v>서동현</v>
      </c>
      <c r="R1791" s="267">
        <f>작성용!AE1788</f>
        <v>0</v>
      </c>
      <c r="S1791" s="253" t="str">
        <f>작성용!AF1788</f>
        <v>서동현</v>
      </c>
      <c r="T1791" s="268" t="str">
        <f>작성용!AG1788</f>
        <v>-</v>
      </c>
      <c r="U1791" s="268" t="str">
        <f>작성용!AH1788</f>
        <v>-</v>
      </c>
      <c r="V1791" s="252">
        <f>작성용!AA1788</f>
        <v>202411</v>
      </c>
      <c r="W1791" s="253" t="str">
        <f>작성용!AC1788</f>
        <v>[6]기타기관펀드(기초자산)</v>
      </c>
      <c r="X1791" s="253">
        <f>작성용!O1788</f>
        <v>0</v>
      </c>
      <c r="Y1791" s="253">
        <f>작성용!P1788</f>
        <v>0</v>
      </c>
      <c r="Z1791" s="253">
        <f>작성용!Q1788</f>
        <v>0</v>
      </c>
      <c r="AA1791" s="252" t="str">
        <f>작성용!AJ1788</f>
        <v>-</v>
      </c>
      <c r="AB1791" s="252">
        <f>작성용!AB1788</f>
        <v>0</v>
      </c>
    </row>
    <row r="1792" spans="1:28" s="12" customFormat="1" ht="16.5" customHeight="1" x14ac:dyDescent="0.3">
      <c r="A1792" s="54">
        <f>작성용!AL1789</f>
        <v>1788</v>
      </c>
      <c r="B1792" s="264" t="str">
        <f>작성용!AI1789</f>
        <v>-</v>
      </c>
      <c r="C1792" s="252" t="str">
        <f>작성용!AK1789</f>
        <v>기초자산</v>
      </c>
      <c r="D1792" s="265" t="str">
        <f>작성용!T1789</f>
        <v>사립학교교직원연금공단펀드(기초자산)</v>
      </c>
      <c r="E1792" s="253" t="str">
        <f>작성용!B1789</f>
        <v>KTBN16호벤처투자조합</v>
      </c>
      <c r="F1792" s="253" t="str">
        <f>작성용!C1789</f>
        <v>재평가</v>
      </c>
      <c r="G1792" s="253" t="str">
        <f>작성용!D1789</f>
        <v>GenEdit Inc</v>
      </c>
      <c r="H1792" s="266" t="str">
        <f>작성용!E1789</f>
        <v>KBP2020120172</v>
      </c>
      <c r="I1792" s="253" t="str">
        <f>작성용!F1789</f>
        <v>A05</v>
      </c>
      <c r="J1792" s="253">
        <f>작성용!G1789</f>
        <v>0</v>
      </c>
      <c r="K1792" s="253" t="str">
        <f>작성용!H1789</f>
        <v>-</v>
      </c>
      <c r="L1792" s="253" t="str">
        <f>작성용!N1789</f>
        <v xml:space="preserve">분기 </v>
      </c>
      <c r="M1792" s="265" t="str">
        <f>작성용!U1789</f>
        <v>2024.09.30</v>
      </c>
      <c r="N1792" s="265">
        <f>작성용!V1789</f>
        <v>45643</v>
      </c>
      <c r="O1792" s="265" t="str">
        <f>작성용!W1789</f>
        <v>보고서제공X</v>
      </c>
      <c r="P1792" s="265" t="str">
        <f>작성용!X1789</f>
        <v>-</v>
      </c>
      <c r="Q1792" s="253" t="str">
        <f>작성용!AD1789</f>
        <v>서동현</v>
      </c>
      <c r="R1792" s="267">
        <f>작성용!AE1789</f>
        <v>0</v>
      </c>
      <c r="S1792" s="253" t="str">
        <f>작성용!AF1789</f>
        <v>서동현</v>
      </c>
      <c r="T1792" s="268" t="str">
        <f>작성용!AG1789</f>
        <v>-</v>
      </c>
      <c r="U1792" s="268" t="str">
        <f>작성용!AH1789</f>
        <v>-</v>
      </c>
      <c r="V1792" s="252">
        <f>작성용!AA1789</f>
        <v>202411</v>
      </c>
      <c r="W1792" s="253" t="str">
        <f>작성용!AC1789</f>
        <v>[6]기타기관펀드(기초자산)</v>
      </c>
      <c r="X1792" s="253">
        <f>작성용!O1789</f>
        <v>0</v>
      </c>
      <c r="Y1792" s="253">
        <f>작성용!P1789</f>
        <v>0</v>
      </c>
      <c r="Z1792" s="253">
        <f>작성용!Q1789</f>
        <v>0</v>
      </c>
      <c r="AA1792" s="252" t="str">
        <f>작성용!AJ1789</f>
        <v>-</v>
      </c>
      <c r="AB1792" s="252">
        <f>작성용!AB1789</f>
        <v>0</v>
      </c>
    </row>
    <row r="1793" spans="1:28" s="12" customFormat="1" ht="16.5" customHeight="1" x14ac:dyDescent="0.3">
      <c r="A1793" s="54">
        <f>작성용!AL1790</f>
        <v>1789</v>
      </c>
      <c r="B1793" s="264" t="str">
        <f>작성용!AI1790</f>
        <v>-</v>
      </c>
      <c r="C1793" s="252" t="str">
        <f>작성용!AK1790</f>
        <v>기초자산</v>
      </c>
      <c r="D1793" s="265" t="str">
        <f>작성용!T1790</f>
        <v>사립학교교직원연금공단펀드(기초자산)</v>
      </c>
      <c r="E1793" s="253" t="str">
        <f>작성용!B1790</f>
        <v>KTBN16호벤처투자조합</v>
      </c>
      <c r="F1793" s="253" t="str">
        <f>작성용!C1790</f>
        <v>재평가</v>
      </c>
      <c r="G1793" s="253" t="str">
        <f>작성용!D1790</f>
        <v>GenEdit Inc</v>
      </c>
      <c r="H1793" s="266" t="str">
        <f>작성용!E1790</f>
        <v>KBP2020120172</v>
      </c>
      <c r="I1793" s="253" t="str">
        <f>작성용!F1790</f>
        <v>A05</v>
      </c>
      <c r="J1793" s="253">
        <f>작성용!G1790</f>
        <v>5</v>
      </c>
      <c r="K1793" s="253" t="str">
        <f>작성용!H1790</f>
        <v>-</v>
      </c>
      <c r="L1793" s="253" t="str">
        <f>작성용!N1790</f>
        <v xml:space="preserve">분기 </v>
      </c>
      <c r="M1793" s="265" t="str">
        <f>작성용!U1790</f>
        <v>2024.09.30</v>
      </c>
      <c r="N1793" s="265">
        <f>작성용!V1790</f>
        <v>45643</v>
      </c>
      <c r="O1793" s="265" t="str">
        <f>작성용!W1790</f>
        <v>보고서제공X</v>
      </c>
      <c r="P1793" s="265" t="str">
        <f>작성용!X1790</f>
        <v>-</v>
      </c>
      <c r="Q1793" s="253" t="str">
        <f>작성용!AD1790</f>
        <v>서동현</v>
      </c>
      <c r="R1793" s="267">
        <f>작성용!AE1790</f>
        <v>0</v>
      </c>
      <c r="S1793" s="253" t="str">
        <f>작성용!AF1790</f>
        <v>서동현</v>
      </c>
      <c r="T1793" s="268" t="str">
        <f>작성용!AG1790</f>
        <v>-</v>
      </c>
      <c r="U1793" s="268" t="str">
        <f>작성용!AH1790</f>
        <v>-</v>
      </c>
      <c r="V1793" s="252">
        <f>작성용!AA1790</f>
        <v>202411</v>
      </c>
      <c r="W1793" s="253" t="str">
        <f>작성용!AC1790</f>
        <v>[6]기타기관펀드(기초자산)</v>
      </c>
      <c r="X1793" s="253">
        <f>작성용!O1790</f>
        <v>0</v>
      </c>
      <c r="Y1793" s="253">
        <f>작성용!P1790</f>
        <v>0</v>
      </c>
      <c r="Z1793" s="253">
        <f>작성용!Q1790</f>
        <v>0</v>
      </c>
      <c r="AA1793" s="252" t="str">
        <f>작성용!AJ1790</f>
        <v>-</v>
      </c>
      <c r="AB1793" s="252">
        <f>작성용!AB1790</f>
        <v>0</v>
      </c>
    </row>
    <row r="1794" spans="1:28" s="12" customFormat="1" ht="16.5" customHeight="1" x14ac:dyDescent="0.3">
      <c r="A1794" s="54">
        <f>작성용!AL1791</f>
        <v>1790</v>
      </c>
      <c r="B1794" s="264" t="str">
        <f>작성용!AI1791</f>
        <v>-</v>
      </c>
      <c r="C1794" s="252" t="str">
        <f>작성용!AK1791</f>
        <v>기초자산</v>
      </c>
      <c r="D1794" s="265" t="str">
        <f>작성용!T1791</f>
        <v>사립학교교직원연금공단펀드(기초자산)</v>
      </c>
      <c r="E1794" s="253" t="str">
        <f>작성용!B1791</f>
        <v>KTBN16호벤처투자조합</v>
      </c>
      <c r="F1794" s="253" t="str">
        <f>작성용!C1791</f>
        <v>재평가</v>
      </c>
      <c r="G1794" s="253" t="str">
        <f>작성용!D1791</f>
        <v>Horizon Robotics</v>
      </c>
      <c r="H1794" s="266" t="str">
        <f>작성용!E1791</f>
        <v>KBP2020120171</v>
      </c>
      <c r="I1794" s="253" t="str">
        <f>작성용!F1791</f>
        <v>A07</v>
      </c>
      <c r="J1794" s="253">
        <f>작성용!G1791</f>
        <v>0</v>
      </c>
      <c r="K1794" s="253" t="str">
        <f>작성용!H1791</f>
        <v>-</v>
      </c>
      <c r="L1794" s="253" t="str">
        <f>작성용!N1791</f>
        <v xml:space="preserve">분기 </v>
      </c>
      <c r="M1794" s="265" t="str">
        <f>작성용!U1791</f>
        <v>2024.09.30</v>
      </c>
      <c r="N1794" s="265">
        <f>작성용!V1791</f>
        <v>45643</v>
      </c>
      <c r="O1794" s="265" t="str">
        <f>작성용!W1791</f>
        <v>보고서제공X</v>
      </c>
      <c r="P1794" s="265" t="str">
        <f>작성용!X1791</f>
        <v>-</v>
      </c>
      <c r="Q1794" s="253" t="str">
        <f>작성용!AD1791</f>
        <v>백형진</v>
      </c>
      <c r="R1794" s="267">
        <f>작성용!AE1791</f>
        <v>0.4</v>
      </c>
      <c r="S1794" s="253" t="str">
        <f>작성용!AF1791</f>
        <v>백형진</v>
      </c>
      <c r="T1794" s="268" t="str">
        <f>작성용!AG1791</f>
        <v>-</v>
      </c>
      <c r="U1794" s="268" t="str">
        <f>작성용!AH1791</f>
        <v>-</v>
      </c>
      <c r="V1794" s="252">
        <f>작성용!AA1791</f>
        <v>202411</v>
      </c>
      <c r="W1794" s="253" t="str">
        <f>작성용!AC1791</f>
        <v>[6]기타기관펀드(기초자산)</v>
      </c>
      <c r="X1794" s="253">
        <f>작성용!O1791</f>
        <v>0</v>
      </c>
      <c r="Y1794" s="253">
        <f>작성용!P1791</f>
        <v>0</v>
      </c>
      <c r="Z1794" s="253">
        <f>작성용!Q1791</f>
        <v>0</v>
      </c>
      <c r="AA1794" s="252" t="str">
        <f>작성용!AJ1791</f>
        <v>-</v>
      </c>
      <c r="AB1794" s="252">
        <f>작성용!AB1791</f>
        <v>0</v>
      </c>
    </row>
    <row r="1795" spans="1:28" s="12" customFormat="1" ht="16.5" customHeight="1" x14ac:dyDescent="0.3">
      <c r="A1795" s="54">
        <f>작성용!AL1792</f>
        <v>1791</v>
      </c>
      <c r="B1795" s="264" t="str">
        <f>작성용!AI1792</f>
        <v>-</v>
      </c>
      <c r="C1795" s="252" t="str">
        <f>작성용!AK1792</f>
        <v>기초자산</v>
      </c>
      <c r="D1795" s="265" t="str">
        <f>작성용!T1792</f>
        <v>사립학교교직원연금공단펀드(기초자산)</v>
      </c>
      <c r="E1795" s="253" t="str">
        <f>작성용!B1792</f>
        <v>KTBN16호벤처투자조합</v>
      </c>
      <c r="F1795" s="253" t="str">
        <f>작성용!C1792</f>
        <v>재평가</v>
      </c>
      <c r="G1795" s="253" t="str">
        <f>작성용!D1792</f>
        <v>무신사</v>
      </c>
      <c r="H1795" s="266">
        <f>작성용!E1792</f>
        <v>1101114898916</v>
      </c>
      <c r="I1795" s="253" t="str">
        <f>작성용!F1792</f>
        <v>A07</v>
      </c>
      <c r="J1795" s="253">
        <f>작성용!G1792</f>
        <v>0</v>
      </c>
      <c r="K1795" s="253" t="str">
        <f>작성용!H1792</f>
        <v>-</v>
      </c>
      <c r="L1795" s="253" t="str">
        <f>작성용!N1792</f>
        <v xml:space="preserve">분기 </v>
      </c>
      <c r="M1795" s="265" t="str">
        <f>작성용!U1792</f>
        <v>2024.09.30</v>
      </c>
      <c r="N1795" s="265">
        <f>작성용!V1792</f>
        <v>45643</v>
      </c>
      <c r="O1795" s="265" t="str">
        <f>작성용!W1792</f>
        <v>보고서제공X</v>
      </c>
      <c r="P1795" s="265" t="str">
        <f>작성용!X1792</f>
        <v>-</v>
      </c>
      <c r="Q1795" s="253" t="str">
        <f>작성용!AD1792</f>
        <v>이문수</v>
      </c>
      <c r="R1795" s="267">
        <f>작성용!AE1792</f>
        <v>0.4</v>
      </c>
      <c r="S1795" s="253" t="str">
        <f>작성용!AF1792</f>
        <v>이문수</v>
      </c>
      <c r="T1795" s="268" t="str">
        <f>작성용!AG1792</f>
        <v>-</v>
      </c>
      <c r="U1795" s="268" t="str">
        <f>작성용!AH1792</f>
        <v>-</v>
      </c>
      <c r="V1795" s="252">
        <f>작성용!AA1792</f>
        <v>202411</v>
      </c>
      <c r="W1795" s="253" t="str">
        <f>작성용!AC1792</f>
        <v>[6]기타기관펀드(기초자산)</v>
      </c>
      <c r="X1795" s="253">
        <f>작성용!O1792</f>
        <v>0</v>
      </c>
      <c r="Y1795" s="253">
        <f>작성용!P1792</f>
        <v>0</v>
      </c>
      <c r="Z1795" s="253">
        <f>작성용!Q1792</f>
        <v>0</v>
      </c>
      <c r="AA1795" s="252" t="str">
        <f>작성용!AJ1792</f>
        <v>-</v>
      </c>
      <c r="AB1795" s="252">
        <f>작성용!AB1792</f>
        <v>0</v>
      </c>
    </row>
    <row r="1796" spans="1:28" s="12" customFormat="1" ht="16.5" customHeight="1" x14ac:dyDescent="0.3">
      <c r="A1796" s="54">
        <f>작성용!AL1793</f>
        <v>1792</v>
      </c>
      <c r="B1796" s="264" t="str">
        <f>작성용!AI1793</f>
        <v>-</v>
      </c>
      <c r="C1796" s="252" t="str">
        <f>작성용!AK1793</f>
        <v>기초자산</v>
      </c>
      <c r="D1796" s="265" t="str">
        <f>작성용!T1793</f>
        <v>사립학교교직원연금공단펀드(기초자산)</v>
      </c>
      <c r="E1796" s="253" t="str">
        <f>작성용!B1793</f>
        <v>KTBN16호벤처투자조합</v>
      </c>
      <c r="F1796" s="253" t="str">
        <f>작성용!C1793</f>
        <v>재평가</v>
      </c>
      <c r="G1796" s="253" t="str">
        <f>작성용!D1793</f>
        <v>무신사</v>
      </c>
      <c r="H1796" s="266">
        <f>작성용!E1793</f>
        <v>1101114898916</v>
      </c>
      <c r="I1796" s="253" t="str">
        <f>작성용!F1793</f>
        <v>A07</v>
      </c>
      <c r="J1796" s="253">
        <f>작성용!G1793</f>
        <v>1</v>
      </c>
      <c r="K1796" s="253" t="str">
        <f>작성용!H1793</f>
        <v>-</v>
      </c>
      <c r="L1796" s="253" t="str">
        <f>작성용!N1793</f>
        <v xml:space="preserve">분기 </v>
      </c>
      <c r="M1796" s="265" t="str">
        <f>작성용!U1793</f>
        <v>2024.09.30</v>
      </c>
      <c r="N1796" s="265">
        <f>작성용!V1793</f>
        <v>45643</v>
      </c>
      <c r="O1796" s="265" t="str">
        <f>작성용!W1793</f>
        <v>보고서제공X</v>
      </c>
      <c r="P1796" s="265" t="str">
        <f>작성용!X1793</f>
        <v>-</v>
      </c>
      <c r="Q1796" s="253" t="str">
        <f>작성용!AD1793</f>
        <v>이문수</v>
      </c>
      <c r="R1796" s="267">
        <f>작성용!AE1793</f>
        <v>0</v>
      </c>
      <c r="S1796" s="253" t="str">
        <f>작성용!AF1793</f>
        <v>이문수</v>
      </c>
      <c r="T1796" s="268" t="str">
        <f>작성용!AG1793</f>
        <v>-</v>
      </c>
      <c r="U1796" s="268" t="str">
        <f>작성용!AH1793</f>
        <v>-</v>
      </c>
      <c r="V1796" s="252">
        <f>작성용!AA1793</f>
        <v>202411</v>
      </c>
      <c r="W1796" s="253" t="str">
        <f>작성용!AC1793</f>
        <v>[6]기타기관펀드(기초자산)</v>
      </c>
      <c r="X1796" s="253">
        <f>작성용!O1793</f>
        <v>0</v>
      </c>
      <c r="Y1796" s="253">
        <f>작성용!P1793</f>
        <v>0</v>
      </c>
      <c r="Z1796" s="253">
        <f>작성용!Q1793</f>
        <v>0</v>
      </c>
      <c r="AA1796" s="252" t="str">
        <f>작성용!AJ1793</f>
        <v>-</v>
      </c>
      <c r="AB1796" s="252">
        <f>작성용!AB1793</f>
        <v>0</v>
      </c>
    </row>
    <row r="1797" spans="1:28" s="12" customFormat="1" ht="16.5" customHeight="1" x14ac:dyDescent="0.3">
      <c r="A1797" s="54">
        <f>작성용!AL1794</f>
        <v>1793</v>
      </c>
      <c r="B1797" s="264" t="str">
        <f>작성용!AI1794</f>
        <v>-</v>
      </c>
      <c r="C1797" s="252" t="str">
        <f>작성용!AK1794</f>
        <v>기초자산</v>
      </c>
      <c r="D1797" s="265" t="str">
        <f>작성용!T1794</f>
        <v>사립학교교직원연금공단펀드(기초자산)</v>
      </c>
      <c r="E1797" s="253" t="str">
        <f>작성용!B1794</f>
        <v>KTBN16호벤처투자조합</v>
      </c>
      <c r="F1797" s="253" t="str">
        <f>작성용!C1794</f>
        <v>재평가</v>
      </c>
      <c r="G1797" s="253" t="str">
        <f>작성용!D1794</f>
        <v>어센트코리아</v>
      </c>
      <c r="H1797" s="266">
        <f>작성용!E1794</f>
        <v>1101115279826</v>
      </c>
      <c r="I1797" s="253" t="str">
        <f>작성용!F1794</f>
        <v>A07</v>
      </c>
      <c r="J1797" s="253">
        <f>작성용!G1794</f>
        <v>0</v>
      </c>
      <c r="K1797" s="253" t="str">
        <f>작성용!H1794</f>
        <v>-</v>
      </c>
      <c r="L1797" s="253" t="str">
        <f>작성용!N1794</f>
        <v xml:space="preserve">분기 </v>
      </c>
      <c r="M1797" s="265" t="str">
        <f>작성용!U1794</f>
        <v>2024.09.30</v>
      </c>
      <c r="N1797" s="265">
        <f>작성용!V1794</f>
        <v>45643</v>
      </c>
      <c r="O1797" s="265" t="str">
        <f>작성용!W1794</f>
        <v>보고서제공X</v>
      </c>
      <c r="P1797" s="265" t="str">
        <f>작성용!X1794</f>
        <v>-</v>
      </c>
      <c r="Q1797" s="253" t="str">
        <f>작성용!AD1794</f>
        <v>유재호</v>
      </c>
      <c r="R1797" s="267">
        <f>작성용!AE1794</f>
        <v>0.4</v>
      </c>
      <c r="S1797" s="253" t="str">
        <f>작성용!AF1794</f>
        <v>유재호</v>
      </c>
      <c r="T1797" s="268" t="str">
        <f>작성용!AG1794</f>
        <v>-</v>
      </c>
      <c r="U1797" s="268" t="str">
        <f>작성용!AH1794</f>
        <v>-</v>
      </c>
      <c r="V1797" s="252">
        <f>작성용!AA1794</f>
        <v>202411</v>
      </c>
      <c r="W1797" s="253" t="str">
        <f>작성용!AC1794</f>
        <v>[6]기타기관펀드(기초자산)</v>
      </c>
      <c r="X1797" s="253">
        <f>작성용!O1794</f>
        <v>0</v>
      </c>
      <c r="Y1797" s="253">
        <f>작성용!P1794</f>
        <v>0</v>
      </c>
      <c r="Z1797" s="253">
        <f>작성용!Q1794</f>
        <v>0</v>
      </c>
      <c r="AA1797" s="252" t="str">
        <f>작성용!AJ1794</f>
        <v>-</v>
      </c>
      <c r="AB1797" s="252">
        <f>작성용!AB1794</f>
        <v>0</v>
      </c>
    </row>
    <row r="1798" spans="1:28" s="12" customFormat="1" ht="16.5" customHeight="1" x14ac:dyDescent="0.3">
      <c r="A1798" s="54">
        <f>작성용!AL1795</f>
        <v>1794</v>
      </c>
      <c r="B1798" s="264" t="str">
        <f>작성용!AI1795</f>
        <v>-</v>
      </c>
      <c r="C1798" s="252" t="str">
        <f>작성용!AK1795</f>
        <v>기초자산</v>
      </c>
      <c r="D1798" s="265" t="str">
        <f>작성용!T1795</f>
        <v>사립학교교직원연금공단펀드(기초자산)</v>
      </c>
      <c r="E1798" s="253" t="str">
        <f>작성용!B1795</f>
        <v>KTBN16호벤처투자조합</v>
      </c>
      <c r="F1798" s="253" t="str">
        <f>작성용!C1795</f>
        <v>재평가</v>
      </c>
      <c r="G1798" s="253" t="str">
        <f>작성용!D1795</f>
        <v>어센트코리아</v>
      </c>
      <c r="H1798" s="266">
        <f>작성용!E1795</f>
        <v>1101115279826</v>
      </c>
      <c r="I1798" s="253" t="str">
        <f>작성용!F1795</f>
        <v>A07</v>
      </c>
      <c r="J1798" s="253">
        <f>작성용!G1795</f>
        <v>1</v>
      </c>
      <c r="K1798" s="253" t="str">
        <f>작성용!H1795</f>
        <v>-</v>
      </c>
      <c r="L1798" s="253" t="str">
        <f>작성용!N1795</f>
        <v xml:space="preserve">분기 </v>
      </c>
      <c r="M1798" s="265" t="str">
        <f>작성용!U1795</f>
        <v>2024.09.30</v>
      </c>
      <c r="N1798" s="265">
        <f>작성용!V1795</f>
        <v>45643</v>
      </c>
      <c r="O1798" s="265" t="str">
        <f>작성용!W1795</f>
        <v>보고서제공X</v>
      </c>
      <c r="P1798" s="265" t="str">
        <f>작성용!X1795</f>
        <v>-</v>
      </c>
      <c r="Q1798" s="253" t="str">
        <f>작성용!AD1795</f>
        <v>유재호</v>
      </c>
      <c r="R1798" s="267">
        <f>작성용!AE1795</f>
        <v>0</v>
      </c>
      <c r="S1798" s="253" t="str">
        <f>작성용!AF1795</f>
        <v>유재호</v>
      </c>
      <c r="T1798" s="268" t="str">
        <f>작성용!AG1795</f>
        <v>-</v>
      </c>
      <c r="U1798" s="268" t="str">
        <f>작성용!AH1795</f>
        <v>-</v>
      </c>
      <c r="V1798" s="252">
        <f>작성용!AA1795</f>
        <v>202411</v>
      </c>
      <c r="W1798" s="253" t="str">
        <f>작성용!AC1795</f>
        <v>[6]기타기관펀드(기초자산)</v>
      </c>
      <c r="X1798" s="253">
        <f>작성용!O1795</f>
        <v>0</v>
      </c>
      <c r="Y1798" s="253">
        <f>작성용!P1795</f>
        <v>0</v>
      </c>
      <c r="Z1798" s="253">
        <f>작성용!Q1795</f>
        <v>0</v>
      </c>
      <c r="AA1798" s="252" t="str">
        <f>작성용!AJ1795</f>
        <v>-</v>
      </c>
      <c r="AB1798" s="252">
        <f>작성용!AB1795</f>
        <v>0</v>
      </c>
    </row>
    <row r="1799" spans="1:28" s="12" customFormat="1" ht="16.5" customHeight="1" x14ac:dyDescent="0.3">
      <c r="A1799" s="54">
        <f>작성용!AL1796</f>
        <v>1795</v>
      </c>
      <c r="B1799" s="264" t="str">
        <f>작성용!AI1796</f>
        <v>-</v>
      </c>
      <c r="C1799" s="252" t="str">
        <f>작성용!AK1796</f>
        <v>기초자산</v>
      </c>
      <c r="D1799" s="265" t="str">
        <f>작성용!T1796</f>
        <v>사립학교교직원연금공단펀드(기초자산)</v>
      </c>
      <c r="E1799" s="253" t="str">
        <f>작성용!B1796</f>
        <v>KTBN16호벤처투자조합</v>
      </c>
      <c r="F1799" s="253" t="str">
        <f>작성용!C1796</f>
        <v>재평가</v>
      </c>
      <c r="G1799" s="253" t="str">
        <f>작성용!D1796</f>
        <v>세컨신드롬</v>
      </c>
      <c r="H1799" s="266">
        <f>작성용!E1796</f>
        <v>1101116029387</v>
      </c>
      <c r="I1799" s="253" t="str">
        <f>작성용!F1796</f>
        <v>A07</v>
      </c>
      <c r="J1799" s="253">
        <f>작성용!G1796</f>
        <v>0</v>
      </c>
      <c r="K1799" s="253" t="str">
        <f>작성용!H1796</f>
        <v>-</v>
      </c>
      <c r="L1799" s="253" t="str">
        <f>작성용!N1796</f>
        <v xml:space="preserve">분기 </v>
      </c>
      <c r="M1799" s="265" t="str">
        <f>작성용!U1796</f>
        <v>2024.09.30</v>
      </c>
      <c r="N1799" s="265">
        <f>작성용!V1796</f>
        <v>45643</v>
      </c>
      <c r="O1799" s="265" t="str">
        <f>작성용!W1796</f>
        <v>보고서제공X</v>
      </c>
      <c r="P1799" s="265" t="str">
        <f>작성용!X1796</f>
        <v>-</v>
      </c>
      <c r="Q1799" s="253" t="str">
        <f>작성용!AD1796</f>
        <v>신원준</v>
      </c>
      <c r="R1799" s="267">
        <f>작성용!AE1796</f>
        <v>0.4</v>
      </c>
      <c r="S1799" s="253" t="str">
        <f>작성용!AF1796</f>
        <v>신원준</v>
      </c>
      <c r="T1799" s="268" t="str">
        <f>작성용!AG1796</f>
        <v>-</v>
      </c>
      <c r="U1799" s="268" t="str">
        <f>작성용!AH1796</f>
        <v>-</v>
      </c>
      <c r="V1799" s="252">
        <f>작성용!AA1796</f>
        <v>202411</v>
      </c>
      <c r="W1799" s="253" t="str">
        <f>작성용!AC1796</f>
        <v>[6]기타기관펀드(기초자산)</v>
      </c>
      <c r="X1799" s="253">
        <f>작성용!O1796</f>
        <v>0</v>
      </c>
      <c r="Y1799" s="253">
        <f>작성용!P1796</f>
        <v>0</v>
      </c>
      <c r="Z1799" s="253">
        <f>작성용!Q1796</f>
        <v>0</v>
      </c>
      <c r="AA1799" s="252" t="str">
        <f>작성용!AJ1796</f>
        <v>-</v>
      </c>
      <c r="AB1799" s="252">
        <f>작성용!AB1796</f>
        <v>0</v>
      </c>
    </row>
    <row r="1800" spans="1:28" s="12" customFormat="1" ht="16.5" customHeight="1" x14ac:dyDescent="0.3">
      <c r="A1800" s="54">
        <f>작성용!AL1797</f>
        <v>1796</v>
      </c>
      <c r="B1800" s="264" t="str">
        <f>작성용!AI1797</f>
        <v>-</v>
      </c>
      <c r="C1800" s="252" t="str">
        <f>작성용!AK1797</f>
        <v>기초자산</v>
      </c>
      <c r="D1800" s="265" t="str">
        <f>작성용!T1797</f>
        <v>사립학교교직원연금공단펀드(기초자산)</v>
      </c>
      <c r="E1800" s="253" t="str">
        <f>작성용!B1797</f>
        <v>KTBN16호벤처투자조합</v>
      </c>
      <c r="F1800" s="253" t="str">
        <f>작성용!C1797</f>
        <v>재평가</v>
      </c>
      <c r="G1800" s="253" t="str">
        <f>작성용!D1797</f>
        <v>세컨신드롬</v>
      </c>
      <c r="H1800" s="266">
        <f>작성용!E1797</f>
        <v>1101116029387</v>
      </c>
      <c r="I1800" s="253" t="str">
        <f>작성용!F1797</f>
        <v>A07</v>
      </c>
      <c r="J1800" s="253">
        <f>작성용!G1797</f>
        <v>1</v>
      </c>
      <c r="K1800" s="253" t="str">
        <f>작성용!H1797</f>
        <v>-</v>
      </c>
      <c r="L1800" s="253" t="str">
        <f>작성용!N1797</f>
        <v xml:space="preserve">분기 </v>
      </c>
      <c r="M1800" s="265" t="str">
        <f>작성용!U1797</f>
        <v>2024.09.30</v>
      </c>
      <c r="N1800" s="265">
        <f>작성용!V1797</f>
        <v>45643</v>
      </c>
      <c r="O1800" s="265" t="str">
        <f>작성용!W1797</f>
        <v>보고서제공X</v>
      </c>
      <c r="P1800" s="265" t="str">
        <f>작성용!X1797</f>
        <v>-</v>
      </c>
      <c r="Q1800" s="253" t="str">
        <f>작성용!AD1797</f>
        <v>신원준</v>
      </c>
      <c r="R1800" s="267">
        <f>작성용!AE1797</f>
        <v>0</v>
      </c>
      <c r="S1800" s="253" t="str">
        <f>작성용!AF1797</f>
        <v>신원준</v>
      </c>
      <c r="T1800" s="268" t="str">
        <f>작성용!AG1797</f>
        <v>-</v>
      </c>
      <c r="U1800" s="268" t="str">
        <f>작성용!AH1797</f>
        <v>-</v>
      </c>
      <c r="V1800" s="252">
        <f>작성용!AA1797</f>
        <v>202411</v>
      </c>
      <c r="W1800" s="253" t="str">
        <f>작성용!AC1797</f>
        <v>[6]기타기관펀드(기초자산)</v>
      </c>
      <c r="X1800" s="253">
        <f>작성용!O1797</f>
        <v>0</v>
      </c>
      <c r="Y1800" s="253">
        <f>작성용!P1797</f>
        <v>0</v>
      </c>
      <c r="Z1800" s="253">
        <f>작성용!Q1797</f>
        <v>0</v>
      </c>
      <c r="AA1800" s="252" t="str">
        <f>작성용!AJ1797</f>
        <v>-</v>
      </c>
      <c r="AB1800" s="252">
        <f>작성용!AB1797</f>
        <v>0</v>
      </c>
    </row>
    <row r="1801" spans="1:28" s="12" customFormat="1" ht="16.5" customHeight="1" x14ac:dyDescent="0.3">
      <c r="A1801" s="54">
        <f>작성용!AL1798</f>
        <v>1797</v>
      </c>
      <c r="B1801" s="264" t="str">
        <f>작성용!AI1798</f>
        <v>-</v>
      </c>
      <c r="C1801" s="252" t="str">
        <f>작성용!AK1798</f>
        <v>기초자산</v>
      </c>
      <c r="D1801" s="265" t="str">
        <f>작성용!T1798</f>
        <v>사립학교교직원연금공단펀드(기초자산)</v>
      </c>
      <c r="E1801" s="253" t="str">
        <f>작성용!B1798</f>
        <v>KTBN16호벤처투자조합</v>
      </c>
      <c r="F1801" s="253" t="str">
        <f>작성용!C1798</f>
        <v>재평가</v>
      </c>
      <c r="G1801" s="253" t="str">
        <f>작성용!D1798</f>
        <v>온코닉테라퓨틱스</v>
      </c>
      <c r="H1801" s="266">
        <f>작성용!E1798</f>
        <v>1101117478088</v>
      </c>
      <c r="I1801" s="253" t="str">
        <f>작성용!F1798</f>
        <v>A01</v>
      </c>
      <c r="J1801" s="253">
        <f>작성용!G1798</f>
        <v>0</v>
      </c>
      <c r="K1801" s="253" t="str">
        <f>작성용!H1798</f>
        <v>-</v>
      </c>
      <c r="L1801" s="253" t="str">
        <f>작성용!N1798</f>
        <v xml:space="preserve">분기 </v>
      </c>
      <c r="M1801" s="265" t="str">
        <f>작성용!U1798</f>
        <v>2024.09.30</v>
      </c>
      <c r="N1801" s="265">
        <f>작성용!V1798</f>
        <v>45643</v>
      </c>
      <c r="O1801" s="265" t="str">
        <f>작성용!W1798</f>
        <v>보고서제공X</v>
      </c>
      <c r="P1801" s="265" t="str">
        <f>작성용!X1798</f>
        <v>-</v>
      </c>
      <c r="Q1801" s="253" t="str">
        <f>작성용!AD1798</f>
        <v>이상민</v>
      </c>
      <c r="R1801" s="267">
        <f>작성용!AE1798</f>
        <v>0</v>
      </c>
      <c r="S1801" s="253" t="str">
        <f>작성용!AF1798</f>
        <v>이상민</v>
      </c>
      <c r="T1801" s="268" t="str">
        <f>작성용!AG1798</f>
        <v>-</v>
      </c>
      <c r="U1801" s="268" t="str">
        <f>작성용!AH1798</f>
        <v>-</v>
      </c>
      <c r="V1801" s="252">
        <f>작성용!AA1798</f>
        <v>202411</v>
      </c>
      <c r="W1801" s="253" t="str">
        <f>작성용!AC1798</f>
        <v>[6]기타기관펀드(기초자산)</v>
      </c>
      <c r="X1801" s="253">
        <f>작성용!O1798</f>
        <v>0</v>
      </c>
      <c r="Y1801" s="253">
        <f>작성용!P1798</f>
        <v>0</v>
      </c>
      <c r="Z1801" s="253">
        <f>작성용!Q1798</f>
        <v>0</v>
      </c>
      <c r="AA1801" s="252" t="str">
        <f>작성용!AJ1798</f>
        <v>-</v>
      </c>
      <c r="AB1801" s="252">
        <f>작성용!AB1798</f>
        <v>0</v>
      </c>
    </row>
    <row r="1802" spans="1:28" s="12" customFormat="1" ht="16.5" customHeight="1" x14ac:dyDescent="0.3">
      <c r="A1802" s="54">
        <f>작성용!AL1799</f>
        <v>1798</v>
      </c>
      <c r="B1802" s="264" t="str">
        <f>작성용!AI1799</f>
        <v>-</v>
      </c>
      <c r="C1802" s="252" t="str">
        <f>작성용!AK1799</f>
        <v>기초자산</v>
      </c>
      <c r="D1802" s="265" t="str">
        <f>작성용!T1799</f>
        <v>사립학교교직원연금공단펀드(기초자산)</v>
      </c>
      <c r="E1802" s="253" t="str">
        <f>작성용!B1799</f>
        <v>KTBN16호벤처투자조합</v>
      </c>
      <c r="F1802" s="253" t="str">
        <f>작성용!C1799</f>
        <v>재평가</v>
      </c>
      <c r="G1802" s="253" t="str">
        <f>작성용!D1799</f>
        <v>아파트멘터리</v>
      </c>
      <c r="H1802" s="266">
        <f>작성용!E1799</f>
        <v>1101115927342</v>
      </c>
      <c r="I1802" s="253" t="str">
        <f>작성용!F1799</f>
        <v>A01</v>
      </c>
      <c r="J1802" s="253">
        <f>작성용!G1799</f>
        <v>0</v>
      </c>
      <c r="K1802" s="253" t="str">
        <f>작성용!H1799</f>
        <v>-</v>
      </c>
      <c r="L1802" s="253" t="str">
        <f>작성용!N1799</f>
        <v xml:space="preserve">분기 </v>
      </c>
      <c r="M1802" s="265" t="str">
        <f>작성용!U1799</f>
        <v>2024.09.30</v>
      </c>
      <c r="N1802" s="265">
        <f>작성용!V1799</f>
        <v>45643</v>
      </c>
      <c r="O1802" s="265" t="str">
        <f>작성용!W1799</f>
        <v>보고서제공X</v>
      </c>
      <c r="P1802" s="265" t="str">
        <f>작성용!X1799</f>
        <v>-</v>
      </c>
      <c r="Q1802" s="253" t="str">
        <f>작성용!AD1799</f>
        <v>채동우</v>
      </c>
      <c r="R1802" s="267">
        <f>작성용!AE1799</f>
        <v>0</v>
      </c>
      <c r="S1802" s="253" t="str">
        <f>작성용!AF1799</f>
        <v>채동우</v>
      </c>
      <c r="T1802" s="268" t="str">
        <f>작성용!AG1799</f>
        <v>-</v>
      </c>
      <c r="U1802" s="268" t="str">
        <f>작성용!AH1799</f>
        <v>-</v>
      </c>
      <c r="V1802" s="252">
        <f>작성용!AA1799</f>
        <v>202411</v>
      </c>
      <c r="W1802" s="253" t="str">
        <f>작성용!AC1799</f>
        <v>[6]기타기관펀드(기초자산)</v>
      </c>
      <c r="X1802" s="253">
        <f>작성용!O1799</f>
        <v>0</v>
      </c>
      <c r="Y1802" s="253">
        <f>작성용!P1799</f>
        <v>0</v>
      </c>
      <c r="Z1802" s="253">
        <f>작성용!Q1799</f>
        <v>0</v>
      </c>
      <c r="AA1802" s="252" t="str">
        <f>작성용!AJ1799</f>
        <v>-</v>
      </c>
      <c r="AB1802" s="252">
        <f>작성용!AB1799</f>
        <v>0</v>
      </c>
    </row>
    <row r="1803" spans="1:28" s="12" customFormat="1" ht="16.5" customHeight="1" x14ac:dyDescent="0.3">
      <c r="A1803" s="54">
        <f>작성용!AL1800</f>
        <v>1799</v>
      </c>
      <c r="B1803" s="264" t="str">
        <f>작성용!AI1800</f>
        <v>-</v>
      </c>
      <c r="C1803" s="252" t="str">
        <f>작성용!AK1800</f>
        <v>기초자산</v>
      </c>
      <c r="D1803" s="265" t="str">
        <f>작성용!T1800</f>
        <v>사립학교교직원연금공단펀드(기초자산)</v>
      </c>
      <c r="E1803" s="253" t="str">
        <f>작성용!B1800</f>
        <v>한국인프라이호투융자회사</v>
      </c>
      <c r="F1803" s="253" t="str">
        <f>작성용!C1800</f>
        <v>재평가</v>
      </c>
      <c r="G1803" s="253" t="str">
        <f>작성용!D1800</f>
        <v>강남순환도로</v>
      </c>
      <c r="H1803" s="266">
        <f>작성용!E1800</f>
        <v>1101112566763</v>
      </c>
      <c r="I1803" s="253" t="str">
        <f>작성용!F1800</f>
        <v>A01</v>
      </c>
      <c r="J1803" s="253">
        <f>작성용!G1800</f>
        <v>0</v>
      </c>
      <c r="K1803" s="253" t="str">
        <f>작성용!H1800</f>
        <v>-</v>
      </c>
      <c r="L1803" s="253" t="str">
        <f>작성용!N1800</f>
        <v>분기</v>
      </c>
      <c r="M1803" s="265" t="str">
        <f>작성용!U1800</f>
        <v>2024.09.30</v>
      </c>
      <c r="N1803" s="265">
        <f>작성용!V1800</f>
        <v>45643</v>
      </c>
      <c r="O1803" s="265" t="str">
        <f>작성용!W1800</f>
        <v>보고서제공X</v>
      </c>
      <c r="P1803" s="265" t="str">
        <f>작성용!X1800</f>
        <v>-</v>
      </c>
      <c r="Q1803" s="253" t="str">
        <f>작성용!AD1800</f>
        <v>대체평가3사업본부</v>
      </c>
      <c r="R1803" s="267">
        <f>작성용!AE1800</f>
        <v>0</v>
      </c>
      <c r="S1803" s="253" t="str">
        <f>작성용!AF1800</f>
        <v>대체평가3사업본부</v>
      </c>
      <c r="T1803" s="268" t="str">
        <f>작성용!AG1800</f>
        <v>-</v>
      </c>
      <c r="U1803" s="268" t="str">
        <f>작성용!AH1800</f>
        <v>-</v>
      </c>
      <c r="V1803" s="252">
        <f>작성용!AA1800</f>
        <v>202411</v>
      </c>
      <c r="W1803" s="253" t="str">
        <f>작성용!AC1800</f>
        <v>[6]기타기관펀드(기초자산)</v>
      </c>
      <c r="X1803" s="253">
        <f>작성용!O1800</f>
        <v>0</v>
      </c>
      <c r="Y1803" s="253">
        <f>작성용!P1800</f>
        <v>0</v>
      </c>
      <c r="Z1803" s="253">
        <f>작성용!Q1800</f>
        <v>0</v>
      </c>
      <c r="AA1803" s="252" t="str">
        <f>작성용!AJ1800</f>
        <v>-</v>
      </c>
      <c r="AB1803" s="252">
        <f>작성용!AB1800</f>
        <v>0</v>
      </c>
    </row>
    <row r="1804" spans="1:28" s="12" customFormat="1" ht="16.5" customHeight="1" x14ac:dyDescent="0.3">
      <c r="A1804" s="54">
        <f>작성용!AL1801</f>
        <v>1800</v>
      </c>
      <c r="B1804" s="264" t="str">
        <f>작성용!AI1801</f>
        <v>-</v>
      </c>
      <c r="C1804" s="252" t="str">
        <f>작성용!AK1801</f>
        <v>기초자산</v>
      </c>
      <c r="D1804" s="265" t="str">
        <f>작성용!T1801</f>
        <v>사립학교교직원연금공단펀드(기초자산)</v>
      </c>
      <c r="E1804" s="253" t="str">
        <f>작성용!B1801</f>
        <v>한국인프라이호투융자회사</v>
      </c>
      <c r="F1804" s="253" t="str">
        <f>작성용!C1801</f>
        <v>재평가</v>
      </c>
      <c r="G1804" s="253" t="str">
        <f>작성용!D1801</f>
        <v>경기남부도로</v>
      </c>
      <c r="H1804" s="266">
        <f>작성용!E1801</f>
        <v>1101113947805</v>
      </c>
      <c r="I1804" s="253" t="str">
        <f>작성용!F1801</f>
        <v>A01</v>
      </c>
      <c r="J1804" s="253">
        <f>작성용!G1801</f>
        <v>0</v>
      </c>
      <c r="K1804" s="253" t="str">
        <f>작성용!H1801</f>
        <v>-</v>
      </c>
      <c r="L1804" s="253" t="str">
        <f>작성용!N1801</f>
        <v>분기</v>
      </c>
      <c r="M1804" s="265" t="str">
        <f>작성용!U1801</f>
        <v>2024.09.30</v>
      </c>
      <c r="N1804" s="265">
        <f>작성용!V1801</f>
        <v>45643</v>
      </c>
      <c r="O1804" s="265" t="str">
        <f>작성용!W1801</f>
        <v>보고서제공X</v>
      </c>
      <c r="P1804" s="265" t="str">
        <f>작성용!X1801</f>
        <v>-</v>
      </c>
      <c r="Q1804" s="253" t="str">
        <f>작성용!AD1801</f>
        <v>오영석</v>
      </c>
      <c r="R1804" s="267">
        <f>작성용!AE1801</f>
        <v>0.4</v>
      </c>
      <c r="S1804" s="253" t="str">
        <f>작성용!AF1801</f>
        <v>오영석</v>
      </c>
      <c r="T1804" s="268" t="str">
        <f>작성용!AG1801</f>
        <v>-</v>
      </c>
      <c r="U1804" s="268" t="str">
        <f>작성용!AH1801</f>
        <v>-</v>
      </c>
      <c r="V1804" s="252">
        <f>작성용!AA1801</f>
        <v>202411</v>
      </c>
      <c r="W1804" s="253" t="str">
        <f>작성용!AC1801</f>
        <v>[6]기타기관펀드(기초자산)</v>
      </c>
      <c r="X1804" s="253">
        <f>작성용!O1801</f>
        <v>0</v>
      </c>
      <c r="Y1804" s="253">
        <f>작성용!P1801</f>
        <v>0</v>
      </c>
      <c r="Z1804" s="253">
        <f>작성용!Q1801</f>
        <v>0</v>
      </c>
      <c r="AA1804" s="252" t="str">
        <f>작성용!AJ1801</f>
        <v>-</v>
      </c>
      <c r="AB1804" s="252">
        <f>작성용!AB1801</f>
        <v>0</v>
      </c>
    </row>
    <row r="1805" spans="1:28" s="12" customFormat="1" ht="16.5" customHeight="1" x14ac:dyDescent="0.3">
      <c r="A1805" s="54">
        <f>작성용!AL1802</f>
        <v>1801</v>
      </c>
      <c r="B1805" s="264" t="str">
        <f>작성용!AI1802</f>
        <v>-</v>
      </c>
      <c r="C1805" s="252" t="str">
        <f>작성용!AK1802</f>
        <v>기초자산</v>
      </c>
      <c r="D1805" s="265" t="str">
        <f>작성용!T1802</f>
        <v>사립학교교직원연금공단펀드(기초자산)</v>
      </c>
      <c r="E1805" s="253" t="str">
        <f>작성용!B1802</f>
        <v>한국인프라이호투융자회사</v>
      </c>
      <c r="F1805" s="253" t="str">
        <f>작성용!C1802</f>
        <v>재평가</v>
      </c>
      <c r="G1805" s="253" t="str">
        <f>작성용!D1802</f>
        <v>경수고속도로</v>
      </c>
      <c r="H1805" s="266">
        <f>작성용!E1802</f>
        <v>1101112921313</v>
      </c>
      <c r="I1805" s="253" t="str">
        <f>작성용!F1802</f>
        <v>A01</v>
      </c>
      <c r="J1805" s="253">
        <f>작성용!G1802</f>
        <v>0</v>
      </c>
      <c r="K1805" s="253" t="str">
        <f>작성용!H1802</f>
        <v>-</v>
      </c>
      <c r="L1805" s="253" t="str">
        <f>작성용!N1802</f>
        <v>분기</v>
      </c>
      <c r="M1805" s="265" t="str">
        <f>작성용!U1802</f>
        <v>2024.09.30</v>
      </c>
      <c r="N1805" s="265">
        <f>작성용!V1802</f>
        <v>45643</v>
      </c>
      <c r="O1805" s="265" t="str">
        <f>작성용!W1802</f>
        <v>보고서제공X</v>
      </c>
      <c r="P1805" s="265" t="str">
        <f>작성용!X1802</f>
        <v>-</v>
      </c>
      <c r="Q1805" s="253" t="str">
        <f>작성용!AD1802</f>
        <v>대체평가3사업본부</v>
      </c>
      <c r="R1805" s="267">
        <f>작성용!AE1802</f>
        <v>0</v>
      </c>
      <c r="S1805" s="253" t="str">
        <f>작성용!AF1802</f>
        <v>대체평가3사업본부</v>
      </c>
      <c r="T1805" s="268" t="str">
        <f>작성용!AG1802</f>
        <v>-</v>
      </c>
      <c r="U1805" s="268" t="str">
        <f>작성용!AH1802</f>
        <v>-</v>
      </c>
      <c r="V1805" s="252">
        <f>작성용!AA1802</f>
        <v>202411</v>
      </c>
      <c r="W1805" s="253" t="str">
        <f>작성용!AC1802</f>
        <v>[6]기타기관펀드(기초자산)</v>
      </c>
      <c r="X1805" s="253">
        <f>작성용!O1802</f>
        <v>0</v>
      </c>
      <c r="Y1805" s="253">
        <f>작성용!P1802</f>
        <v>0</v>
      </c>
      <c r="Z1805" s="253">
        <f>작성용!Q1802</f>
        <v>0</v>
      </c>
      <c r="AA1805" s="252" t="str">
        <f>작성용!AJ1802</f>
        <v>-</v>
      </c>
      <c r="AB1805" s="252">
        <f>작성용!AB1802</f>
        <v>0</v>
      </c>
    </row>
    <row r="1806" spans="1:28" s="12" customFormat="1" ht="16.5" customHeight="1" x14ac:dyDescent="0.3">
      <c r="A1806" s="54">
        <f>작성용!AL1803</f>
        <v>1802</v>
      </c>
      <c r="B1806" s="264" t="str">
        <f>작성용!AI1803</f>
        <v>-</v>
      </c>
      <c r="C1806" s="252" t="str">
        <f>작성용!AK1803</f>
        <v>기초자산</v>
      </c>
      <c r="D1806" s="265" t="str">
        <f>작성용!T1803</f>
        <v>사립학교교직원연금공단펀드(기초자산)</v>
      </c>
      <c r="E1806" s="253" t="str">
        <f>작성용!B1803</f>
        <v>한국인프라이호투융자회사</v>
      </c>
      <c r="F1806" s="253" t="str">
        <f>작성용!C1803</f>
        <v>재평가</v>
      </c>
      <c r="G1806" s="253" t="str">
        <f>작성용!D1803</f>
        <v>신분당선</v>
      </c>
      <c r="H1806" s="266">
        <f>작성용!E1803</f>
        <v>1101113238999</v>
      </c>
      <c r="I1806" s="253" t="str">
        <f>작성용!F1803</f>
        <v>A01</v>
      </c>
      <c r="J1806" s="253">
        <f>작성용!G1803</f>
        <v>0</v>
      </c>
      <c r="K1806" s="253" t="str">
        <f>작성용!H1803</f>
        <v>-</v>
      </c>
      <c r="L1806" s="253" t="str">
        <f>작성용!N1803</f>
        <v>분기</v>
      </c>
      <c r="M1806" s="265" t="str">
        <f>작성용!U1803</f>
        <v>2024.09.30</v>
      </c>
      <c r="N1806" s="265">
        <f>작성용!V1803</f>
        <v>45643</v>
      </c>
      <c r="O1806" s="265" t="str">
        <f>작성용!W1803</f>
        <v>보고서제공X</v>
      </c>
      <c r="P1806" s="265" t="str">
        <f>작성용!X1803</f>
        <v>-</v>
      </c>
      <c r="Q1806" s="253" t="str">
        <f>작성용!AD1803</f>
        <v>김예림</v>
      </c>
      <c r="R1806" s="267">
        <f>작성용!AE1803</f>
        <v>0.4</v>
      </c>
      <c r="S1806" s="253" t="str">
        <f>작성용!AF1803</f>
        <v>김예림</v>
      </c>
      <c r="T1806" s="268" t="str">
        <f>작성용!AG1803</f>
        <v>-</v>
      </c>
      <c r="U1806" s="268" t="str">
        <f>작성용!AH1803</f>
        <v>-</v>
      </c>
      <c r="V1806" s="252">
        <f>작성용!AA1803</f>
        <v>202411</v>
      </c>
      <c r="W1806" s="253" t="str">
        <f>작성용!AC1803</f>
        <v>[6]기타기관펀드(기초자산)</v>
      </c>
      <c r="X1806" s="253">
        <f>작성용!O1803</f>
        <v>0</v>
      </c>
      <c r="Y1806" s="253">
        <f>작성용!P1803</f>
        <v>0</v>
      </c>
      <c r="Z1806" s="253">
        <f>작성용!Q1803</f>
        <v>0</v>
      </c>
      <c r="AA1806" s="252" t="str">
        <f>작성용!AJ1803</f>
        <v>-</v>
      </c>
      <c r="AB1806" s="252">
        <f>작성용!AB1803</f>
        <v>0</v>
      </c>
    </row>
    <row r="1807" spans="1:28" s="12" customFormat="1" ht="16.5" customHeight="1" x14ac:dyDescent="0.3">
      <c r="A1807" s="54">
        <f>작성용!AL1804</f>
        <v>1803</v>
      </c>
      <c r="B1807" s="264" t="str">
        <f>작성용!AI1804</f>
        <v>-</v>
      </c>
      <c r="C1807" s="252" t="str">
        <f>작성용!AK1804</f>
        <v>기초자산</v>
      </c>
      <c r="D1807" s="265" t="str">
        <f>작성용!T1804</f>
        <v>사립학교교직원연금공단펀드(기초자산)</v>
      </c>
      <c r="E1807" s="253" t="str">
        <f>작성용!B1804</f>
        <v>한국인프라이호투융자회사</v>
      </c>
      <c r="F1807" s="253" t="str">
        <f>작성용!C1804</f>
        <v>재평가</v>
      </c>
      <c r="G1807" s="253" t="str">
        <f>작성용!D1804</f>
        <v>평택동방아이포트</v>
      </c>
      <c r="H1807" s="266">
        <f>작성용!E1804</f>
        <v>1101113333963</v>
      </c>
      <c r="I1807" s="253" t="str">
        <f>작성용!F1804</f>
        <v>A04</v>
      </c>
      <c r="J1807" s="253">
        <f>작성용!G1804</f>
        <v>0</v>
      </c>
      <c r="K1807" s="253" t="str">
        <f>작성용!H1804</f>
        <v>-</v>
      </c>
      <c r="L1807" s="253" t="str">
        <f>작성용!N1804</f>
        <v>분기</v>
      </c>
      <c r="M1807" s="265" t="str">
        <f>작성용!U1804</f>
        <v>2024.09.30</v>
      </c>
      <c r="N1807" s="265">
        <f>작성용!V1804</f>
        <v>45643</v>
      </c>
      <c r="O1807" s="265" t="str">
        <f>작성용!W1804</f>
        <v>보고서제공X</v>
      </c>
      <c r="P1807" s="265" t="str">
        <f>작성용!X1804</f>
        <v>-</v>
      </c>
      <c r="Q1807" s="253" t="str">
        <f>작성용!AD1804</f>
        <v>서경덕</v>
      </c>
      <c r="R1807" s="267">
        <f>작성용!AE1804</f>
        <v>0.4</v>
      </c>
      <c r="S1807" s="253" t="str">
        <f>작성용!AF1804</f>
        <v>서경덕</v>
      </c>
      <c r="T1807" s="268" t="str">
        <f>작성용!AG1804</f>
        <v>-</v>
      </c>
      <c r="U1807" s="268" t="str">
        <f>작성용!AH1804</f>
        <v>-</v>
      </c>
      <c r="V1807" s="252">
        <f>작성용!AA1804</f>
        <v>202411</v>
      </c>
      <c r="W1807" s="253" t="str">
        <f>작성용!AC1804</f>
        <v>[6]기타기관펀드(기초자산)</v>
      </c>
      <c r="X1807" s="253">
        <f>작성용!O1804</f>
        <v>0</v>
      </c>
      <c r="Y1807" s="253">
        <f>작성용!P1804</f>
        <v>0</v>
      </c>
      <c r="Z1807" s="253">
        <f>작성용!Q1804</f>
        <v>0</v>
      </c>
      <c r="AA1807" s="252" t="str">
        <f>작성용!AJ1804</f>
        <v>-</v>
      </c>
      <c r="AB1807" s="252">
        <f>작성용!AB1804</f>
        <v>0</v>
      </c>
    </row>
    <row r="1808" spans="1:28" s="12" customFormat="1" ht="16.5" customHeight="1" x14ac:dyDescent="0.3">
      <c r="A1808" s="54">
        <f>작성용!AL1805</f>
        <v>1804</v>
      </c>
      <c r="B1808" s="264" t="str">
        <f>작성용!AI1805</f>
        <v>-</v>
      </c>
      <c r="C1808" s="252" t="str">
        <f>작성용!AK1805</f>
        <v>기초자산</v>
      </c>
      <c r="D1808" s="265" t="str">
        <f>작성용!T1805</f>
        <v>사립학교교직원연금공단펀드(기초자산)</v>
      </c>
      <c r="E1808" s="253" t="str">
        <f>작성용!B1805</f>
        <v>서울투자성장산업벤처조합</v>
      </c>
      <c r="F1808" s="253" t="str">
        <f>작성용!C1805</f>
        <v>재평가</v>
      </c>
      <c r="G1808" s="253" t="str">
        <f>작성용!D1805</f>
        <v>이스트엔드</v>
      </c>
      <c r="H1808" s="266">
        <f>작성용!E1805</f>
        <v>1101116159150</v>
      </c>
      <c r="I1808" s="253" t="str">
        <f>작성용!F1805</f>
        <v>A07</v>
      </c>
      <c r="J1808" s="253">
        <f>작성용!G1805</f>
        <v>0</v>
      </c>
      <c r="K1808" s="253" t="str">
        <f>작성용!H1805</f>
        <v>-</v>
      </c>
      <c r="L1808" s="253" t="str">
        <f>작성용!N1805</f>
        <v>미정</v>
      </c>
      <c r="M1808" s="265" t="str">
        <f>작성용!U1805</f>
        <v>2024.09.30</v>
      </c>
      <c r="N1808" s="265">
        <f>작성용!V1805</f>
        <v>45643</v>
      </c>
      <c r="O1808" s="265" t="str">
        <f>작성용!W1805</f>
        <v>보고서제공X</v>
      </c>
      <c r="P1808" s="265" t="str">
        <f>작성용!X1805</f>
        <v>-</v>
      </c>
      <c r="Q1808" s="253" t="str">
        <f>작성용!AD1805</f>
        <v>오수현</v>
      </c>
      <c r="R1808" s="267">
        <f>작성용!AE1805</f>
        <v>0.4</v>
      </c>
      <c r="S1808" s="253" t="str">
        <f>작성용!AF1805</f>
        <v>오수현</v>
      </c>
      <c r="T1808" s="268" t="str">
        <f>작성용!AG1805</f>
        <v>-</v>
      </c>
      <c r="U1808" s="268" t="str">
        <f>작성용!AH1805</f>
        <v>-</v>
      </c>
      <c r="V1808" s="252">
        <f>작성용!AA1805</f>
        <v>202411</v>
      </c>
      <c r="W1808" s="253" t="str">
        <f>작성용!AC1805</f>
        <v>[6]기타기관펀드(기초자산)</v>
      </c>
      <c r="X1808" s="253">
        <f>작성용!O1805</f>
        <v>0</v>
      </c>
      <c r="Y1808" s="253">
        <f>작성용!P1805</f>
        <v>0</v>
      </c>
      <c r="Z1808" s="253">
        <f>작성용!Q1805</f>
        <v>0</v>
      </c>
      <c r="AA1808" s="252" t="str">
        <f>작성용!AJ1805</f>
        <v>-</v>
      </c>
      <c r="AB1808" s="252">
        <f>작성용!AB1805</f>
        <v>0</v>
      </c>
    </row>
    <row r="1809" spans="1:28" s="12" customFormat="1" ht="16.5" customHeight="1" x14ac:dyDescent="0.3">
      <c r="A1809" s="54">
        <f>작성용!AL1806</f>
        <v>1805</v>
      </c>
      <c r="B1809" s="264" t="str">
        <f>작성용!AI1806</f>
        <v>-</v>
      </c>
      <c r="C1809" s="252" t="str">
        <f>작성용!AK1806</f>
        <v>기초자산</v>
      </c>
      <c r="D1809" s="265" t="str">
        <f>작성용!T1806</f>
        <v>사립학교교직원연금공단펀드(기초자산)</v>
      </c>
      <c r="E1809" s="253" t="str">
        <f>작성용!B1806</f>
        <v>서울투자성장산업벤처조합</v>
      </c>
      <c r="F1809" s="253" t="str">
        <f>작성용!C1806</f>
        <v>재평가</v>
      </c>
      <c r="G1809" s="253" t="str">
        <f>작성용!D1806</f>
        <v>라이언게임즈</v>
      </c>
      <c r="H1809" s="266">
        <f>작성용!E1806</f>
        <v>1101114632893</v>
      </c>
      <c r="I1809" s="253" t="str">
        <f>작성용!F1806</f>
        <v>A01</v>
      </c>
      <c r="J1809" s="253">
        <f>작성용!G1806</f>
        <v>0</v>
      </c>
      <c r="K1809" s="253" t="str">
        <f>작성용!H1806</f>
        <v>-</v>
      </c>
      <c r="L1809" s="253" t="str">
        <f>작성용!N1806</f>
        <v>미정</v>
      </c>
      <c r="M1809" s="265" t="str">
        <f>작성용!U1806</f>
        <v>2024.09.30</v>
      </c>
      <c r="N1809" s="265">
        <f>작성용!V1806</f>
        <v>45643</v>
      </c>
      <c r="O1809" s="265" t="str">
        <f>작성용!W1806</f>
        <v>보고서제공X</v>
      </c>
      <c r="P1809" s="265" t="str">
        <f>작성용!X1806</f>
        <v>-</v>
      </c>
      <c r="Q1809" s="253" t="str">
        <f>작성용!AD1806</f>
        <v>이문수</v>
      </c>
      <c r="R1809" s="267">
        <f>작성용!AE1806</f>
        <v>0</v>
      </c>
      <c r="S1809" s="253" t="str">
        <f>작성용!AF1806</f>
        <v>이문수</v>
      </c>
      <c r="T1809" s="268" t="str">
        <f>작성용!AG1806</f>
        <v>-</v>
      </c>
      <c r="U1809" s="268" t="str">
        <f>작성용!AH1806</f>
        <v>-</v>
      </c>
      <c r="V1809" s="252">
        <f>작성용!AA1806</f>
        <v>202411</v>
      </c>
      <c r="W1809" s="253" t="str">
        <f>작성용!AC1806</f>
        <v>[6]기타기관펀드(기초자산)</v>
      </c>
      <c r="X1809" s="253">
        <f>작성용!O1806</f>
        <v>0</v>
      </c>
      <c r="Y1809" s="253">
        <f>작성용!P1806</f>
        <v>0</v>
      </c>
      <c r="Z1809" s="253">
        <f>작성용!Q1806</f>
        <v>0</v>
      </c>
      <c r="AA1809" s="252" t="str">
        <f>작성용!AJ1806</f>
        <v>-</v>
      </c>
      <c r="AB1809" s="252">
        <f>작성용!AB1806</f>
        <v>0</v>
      </c>
    </row>
    <row r="1810" spans="1:28" s="12" customFormat="1" ht="16.5" customHeight="1" x14ac:dyDescent="0.3">
      <c r="A1810" s="54">
        <f>작성용!AL1807</f>
        <v>1806</v>
      </c>
      <c r="B1810" s="264" t="str">
        <f>작성용!AI1807</f>
        <v>-</v>
      </c>
      <c r="C1810" s="252" t="str">
        <f>작성용!AK1807</f>
        <v>기초자산</v>
      </c>
      <c r="D1810" s="265" t="str">
        <f>작성용!T1807</f>
        <v>사립학교교직원연금공단펀드(기초자산)</v>
      </c>
      <c r="E1810" s="253" t="str">
        <f>작성용!B1807</f>
        <v>서울투자성장산업벤처조합</v>
      </c>
      <c r="F1810" s="253" t="str">
        <f>작성용!C1807</f>
        <v>재평가</v>
      </c>
      <c r="G1810" s="253" t="str">
        <f>작성용!D1807</f>
        <v>이티에스</v>
      </c>
      <c r="H1810" s="266">
        <f>작성용!E1807</f>
        <v>1648110064018</v>
      </c>
      <c r="I1810" s="253" t="str">
        <f>작성용!F1807</f>
        <v>A07</v>
      </c>
      <c r="J1810" s="253">
        <f>작성용!G1807</f>
        <v>0</v>
      </c>
      <c r="K1810" s="253" t="str">
        <f>작성용!H1807</f>
        <v>-</v>
      </c>
      <c r="L1810" s="253" t="str">
        <f>작성용!N1807</f>
        <v>미정</v>
      </c>
      <c r="M1810" s="265" t="str">
        <f>작성용!U1807</f>
        <v>2024.09.30</v>
      </c>
      <c r="N1810" s="265">
        <f>작성용!V1807</f>
        <v>45643</v>
      </c>
      <c r="O1810" s="265" t="str">
        <f>작성용!W1807</f>
        <v>보고서제공X</v>
      </c>
      <c r="P1810" s="265" t="str">
        <f>작성용!X1807</f>
        <v>-</v>
      </c>
      <c r="Q1810" s="253" t="str">
        <f>작성용!AD1807</f>
        <v>강승현</v>
      </c>
      <c r="R1810" s="267">
        <f>작성용!AE1807</f>
        <v>0.4</v>
      </c>
      <c r="S1810" s="253" t="str">
        <f>작성용!AF1807</f>
        <v>강승현</v>
      </c>
      <c r="T1810" s="268" t="str">
        <f>작성용!AG1807</f>
        <v>-</v>
      </c>
      <c r="U1810" s="268" t="str">
        <f>작성용!AH1807</f>
        <v>-</v>
      </c>
      <c r="V1810" s="252">
        <f>작성용!AA1807</f>
        <v>202411</v>
      </c>
      <c r="W1810" s="253" t="str">
        <f>작성용!AC1807</f>
        <v>[6]기타기관펀드(기초자산)</v>
      </c>
      <c r="X1810" s="253">
        <f>작성용!O1807</f>
        <v>0</v>
      </c>
      <c r="Y1810" s="253">
        <f>작성용!P1807</f>
        <v>0</v>
      </c>
      <c r="Z1810" s="253">
        <f>작성용!Q1807</f>
        <v>0</v>
      </c>
      <c r="AA1810" s="252" t="str">
        <f>작성용!AJ1807</f>
        <v>-</v>
      </c>
      <c r="AB1810" s="252">
        <f>작성용!AB1807</f>
        <v>0</v>
      </c>
    </row>
    <row r="1811" spans="1:28" s="12" customFormat="1" ht="16.5" customHeight="1" x14ac:dyDescent="0.3">
      <c r="A1811" s="54">
        <f>작성용!AL1808</f>
        <v>1807</v>
      </c>
      <c r="B1811" s="264" t="str">
        <f>작성용!AI1808</f>
        <v>-</v>
      </c>
      <c r="C1811" s="252" t="str">
        <f>작성용!AK1808</f>
        <v>기초자산</v>
      </c>
      <c r="D1811" s="265" t="str">
        <f>작성용!T1808</f>
        <v>사립학교교직원연금공단펀드(기초자산)</v>
      </c>
      <c r="E1811" s="253" t="str">
        <f>작성용!B1808</f>
        <v>서울투자성장산업벤처조합</v>
      </c>
      <c r="F1811" s="253" t="str">
        <f>작성용!C1808</f>
        <v>재평가</v>
      </c>
      <c r="G1811" s="253" t="str">
        <f>작성용!D1808</f>
        <v>인핸스드바이오</v>
      </c>
      <c r="H1811" s="266">
        <f>작성용!E1808</f>
        <v>1101116224599</v>
      </c>
      <c r="I1811" s="253" t="str">
        <f>작성용!F1808</f>
        <v>A07</v>
      </c>
      <c r="J1811" s="253">
        <f>작성용!G1808</f>
        <v>1</v>
      </c>
      <c r="K1811" s="253" t="str">
        <f>작성용!H1808</f>
        <v>-</v>
      </c>
      <c r="L1811" s="253" t="str">
        <f>작성용!N1808</f>
        <v>미정</v>
      </c>
      <c r="M1811" s="265" t="str">
        <f>작성용!U1808</f>
        <v>2024.09.30</v>
      </c>
      <c r="N1811" s="265">
        <f>작성용!V1808</f>
        <v>45643</v>
      </c>
      <c r="O1811" s="265" t="str">
        <f>작성용!W1808</f>
        <v>보고서제공X</v>
      </c>
      <c r="P1811" s="265" t="str">
        <f>작성용!X1808</f>
        <v>-</v>
      </c>
      <c r="Q1811" s="253" t="str">
        <f>작성용!AD1808</f>
        <v>최수민</v>
      </c>
      <c r="R1811" s="267">
        <f>작성용!AE1808</f>
        <v>0</v>
      </c>
      <c r="S1811" s="253" t="str">
        <f>작성용!AF1808</f>
        <v>최수민</v>
      </c>
      <c r="T1811" s="268" t="str">
        <f>작성용!AG1808</f>
        <v>-</v>
      </c>
      <c r="U1811" s="268" t="str">
        <f>작성용!AH1808</f>
        <v>-</v>
      </c>
      <c r="V1811" s="252">
        <f>작성용!AA1808</f>
        <v>202411</v>
      </c>
      <c r="W1811" s="253" t="str">
        <f>작성용!AC1808</f>
        <v>[6]기타기관펀드(기초자산)</v>
      </c>
      <c r="X1811" s="253">
        <f>작성용!O1808</f>
        <v>0</v>
      </c>
      <c r="Y1811" s="253">
        <f>작성용!P1808</f>
        <v>0</v>
      </c>
      <c r="Z1811" s="253">
        <f>작성용!Q1808</f>
        <v>0</v>
      </c>
      <c r="AA1811" s="252" t="str">
        <f>작성용!AJ1808</f>
        <v>-</v>
      </c>
      <c r="AB1811" s="252">
        <f>작성용!AB1808</f>
        <v>0</v>
      </c>
    </row>
    <row r="1812" spans="1:28" s="12" customFormat="1" ht="16.5" customHeight="1" x14ac:dyDescent="0.3">
      <c r="A1812" s="54">
        <f>작성용!AL1809</f>
        <v>1808</v>
      </c>
      <c r="B1812" s="264" t="str">
        <f>작성용!AI1809</f>
        <v>-</v>
      </c>
      <c r="C1812" s="252" t="str">
        <f>작성용!AK1809</f>
        <v>기초자산</v>
      </c>
      <c r="D1812" s="265" t="str">
        <f>작성용!T1809</f>
        <v>사립학교교직원연금공단펀드(기초자산)</v>
      </c>
      <c r="E1812" s="253" t="str">
        <f>작성용!B1809</f>
        <v>서울투자성장산업벤처조합</v>
      </c>
      <c r="F1812" s="253" t="str">
        <f>작성용!C1809</f>
        <v>재평가</v>
      </c>
      <c r="G1812" s="253" t="str">
        <f>작성용!D1809</f>
        <v>부릉(구,메쉬코리아)</v>
      </c>
      <c r="H1812" s="266">
        <f>작성용!E1809</f>
        <v>1101115049055</v>
      </c>
      <c r="I1812" s="253" t="str">
        <f>작성용!F1809</f>
        <v>A01</v>
      </c>
      <c r="J1812" s="253">
        <f>작성용!G1809</f>
        <v>0</v>
      </c>
      <c r="K1812" s="253" t="str">
        <f>작성용!H1809</f>
        <v>-</v>
      </c>
      <c r="L1812" s="253" t="str">
        <f>작성용!N1809</f>
        <v>미정</v>
      </c>
      <c r="M1812" s="265" t="str">
        <f>작성용!U1809</f>
        <v>2024.09.30</v>
      </c>
      <c r="N1812" s="265">
        <f>작성용!V1809</f>
        <v>45643</v>
      </c>
      <c r="O1812" s="265" t="str">
        <f>작성용!W1809</f>
        <v>보고서제공X</v>
      </c>
      <c r="P1812" s="265" t="str">
        <f>작성용!X1809</f>
        <v>-</v>
      </c>
      <c r="Q1812" s="253" t="str">
        <f>작성용!AD1809</f>
        <v>강성은</v>
      </c>
      <c r="R1812" s="267">
        <f>작성용!AE1809</f>
        <v>0.4</v>
      </c>
      <c r="S1812" s="253" t="str">
        <f>작성용!AF1809</f>
        <v>강성은</v>
      </c>
      <c r="T1812" s="268" t="str">
        <f>작성용!AG1809</f>
        <v>-</v>
      </c>
      <c r="U1812" s="268" t="str">
        <f>작성용!AH1809</f>
        <v>-</v>
      </c>
      <c r="V1812" s="252">
        <f>작성용!AA1809</f>
        <v>202411</v>
      </c>
      <c r="W1812" s="253" t="str">
        <f>작성용!AC1809</f>
        <v>[6]기타기관펀드(기초자산)</v>
      </c>
      <c r="X1812" s="253">
        <f>작성용!O1809</f>
        <v>0</v>
      </c>
      <c r="Y1812" s="253">
        <f>작성용!P1809</f>
        <v>0</v>
      </c>
      <c r="Z1812" s="253">
        <f>작성용!Q1809</f>
        <v>0</v>
      </c>
      <c r="AA1812" s="252" t="str">
        <f>작성용!AJ1809</f>
        <v>-</v>
      </c>
      <c r="AB1812" s="252">
        <f>작성용!AB1809</f>
        <v>0</v>
      </c>
    </row>
    <row r="1813" spans="1:28" s="12" customFormat="1" ht="16.5" customHeight="1" x14ac:dyDescent="0.3">
      <c r="A1813" s="54">
        <f>작성용!AL1810</f>
        <v>1809</v>
      </c>
      <c r="B1813" s="264" t="str">
        <f>작성용!AI1810</f>
        <v>-</v>
      </c>
      <c r="C1813" s="252" t="str">
        <f>작성용!AK1810</f>
        <v>기초자산</v>
      </c>
      <c r="D1813" s="265" t="str">
        <f>작성용!T1810</f>
        <v>사립학교교직원연금공단펀드(기초자산)</v>
      </c>
      <c r="E1813" s="253" t="str">
        <f>작성용!B1810</f>
        <v>서울투자성장산업벤처조합</v>
      </c>
      <c r="F1813" s="253" t="str">
        <f>작성용!C1810</f>
        <v>재평가</v>
      </c>
      <c r="G1813" s="253" t="str">
        <f>작성용!D1810</f>
        <v>에스엘백시젠</v>
      </c>
      <c r="H1813" s="266">
        <f>작성용!E1810</f>
        <v>1311110475515</v>
      </c>
      <c r="I1813" s="253" t="str">
        <f>작성용!F1810</f>
        <v>A07</v>
      </c>
      <c r="J1813" s="253">
        <f>작성용!G1810</f>
        <v>0</v>
      </c>
      <c r="K1813" s="253" t="str">
        <f>작성용!H1810</f>
        <v>-</v>
      </c>
      <c r="L1813" s="253" t="str">
        <f>작성용!N1810</f>
        <v>미정</v>
      </c>
      <c r="M1813" s="265" t="str">
        <f>작성용!U1810</f>
        <v>2024.09.30</v>
      </c>
      <c r="N1813" s="265">
        <f>작성용!V1810</f>
        <v>45643</v>
      </c>
      <c r="O1813" s="265" t="str">
        <f>작성용!W1810</f>
        <v>보고서제공X</v>
      </c>
      <c r="P1813" s="265" t="str">
        <f>작성용!X1810</f>
        <v>-</v>
      </c>
      <c r="Q1813" s="253" t="str">
        <f>작성용!AD1810</f>
        <v>김예림</v>
      </c>
      <c r="R1813" s="267">
        <f>작성용!AE1810</f>
        <v>0.4</v>
      </c>
      <c r="S1813" s="253" t="str">
        <f>작성용!AF1810</f>
        <v>김예림</v>
      </c>
      <c r="T1813" s="268" t="str">
        <f>작성용!AG1810</f>
        <v>-</v>
      </c>
      <c r="U1813" s="268" t="str">
        <f>작성용!AH1810</f>
        <v>-</v>
      </c>
      <c r="V1813" s="252">
        <f>작성용!AA1810</f>
        <v>202411</v>
      </c>
      <c r="W1813" s="253" t="str">
        <f>작성용!AC1810</f>
        <v>[6]기타기관펀드(기초자산)</v>
      </c>
      <c r="X1813" s="253">
        <f>작성용!O1810</f>
        <v>0</v>
      </c>
      <c r="Y1813" s="253">
        <f>작성용!P1810</f>
        <v>0</v>
      </c>
      <c r="Z1813" s="253">
        <f>작성용!Q1810</f>
        <v>0</v>
      </c>
      <c r="AA1813" s="252" t="str">
        <f>작성용!AJ1810</f>
        <v>-</v>
      </c>
      <c r="AB1813" s="252">
        <f>작성용!AB1810</f>
        <v>0</v>
      </c>
    </row>
    <row r="1814" spans="1:28" s="12" customFormat="1" ht="16.5" customHeight="1" x14ac:dyDescent="0.3">
      <c r="A1814" s="54">
        <f>작성용!AL1811</f>
        <v>1810</v>
      </c>
      <c r="B1814" s="264" t="str">
        <f>작성용!AI1811</f>
        <v>-</v>
      </c>
      <c r="C1814" s="252" t="str">
        <f>작성용!AK1811</f>
        <v>기초자산</v>
      </c>
      <c r="D1814" s="265" t="str">
        <f>작성용!T1811</f>
        <v>사립학교교직원연금공단펀드(기초자산)</v>
      </c>
      <c r="E1814" s="253" t="str">
        <f>작성용!B1811</f>
        <v>서울투자성장산업벤처조합</v>
      </c>
      <c r="F1814" s="253" t="str">
        <f>작성용!C1811</f>
        <v>재평가</v>
      </c>
      <c r="G1814" s="253" t="str">
        <f>작성용!D1811</f>
        <v>솔루게이트</v>
      </c>
      <c r="H1814" s="266">
        <f>작성용!E1811</f>
        <v>1101115454543</v>
      </c>
      <c r="I1814" s="253" t="str">
        <f>작성용!F1811</f>
        <v>A07</v>
      </c>
      <c r="J1814" s="253">
        <f>작성용!G1811</f>
        <v>0</v>
      </c>
      <c r="K1814" s="253" t="str">
        <f>작성용!H1811</f>
        <v>-</v>
      </c>
      <c r="L1814" s="253" t="str">
        <f>작성용!N1811</f>
        <v>미정</v>
      </c>
      <c r="M1814" s="265" t="str">
        <f>작성용!U1811</f>
        <v>2024.09.30</v>
      </c>
      <c r="N1814" s="265">
        <f>작성용!V1811</f>
        <v>45643</v>
      </c>
      <c r="O1814" s="265" t="str">
        <f>작성용!W1811</f>
        <v>보고서제공X</v>
      </c>
      <c r="P1814" s="265" t="str">
        <f>작성용!X1811</f>
        <v>-</v>
      </c>
      <c r="Q1814" s="253" t="str">
        <f>작성용!AD1811</f>
        <v>윤광일</v>
      </c>
      <c r="R1814" s="267">
        <f>작성용!AE1811</f>
        <v>0.4</v>
      </c>
      <c r="S1814" s="253" t="str">
        <f>작성용!AF1811</f>
        <v>윤광일</v>
      </c>
      <c r="T1814" s="268" t="str">
        <f>작성용!AG1811</f>
        <v>-</v>
      </c>
      <c r="U1814" s="268" t="str">
        <f>작성용!AH1811</f>
        <v>-</v>
      </c>
      <c r="V1814" s="252">
        <f>작성용!AA1811</f>
        <v>202411</v>
      </c>
      <c r="W1814" s="253" t="str">
        <f>작성용!AC1811</f>
        <v>[6]기타기관펀드(기초자산)</v>
      </c>
      <c r="X1814" s="253">
        <f>작성용!O1811</f>
        <v>0</v>
      </c>
      <c r="Y1814" s="253">
        <f>작성용!P1811</f>
        <v>0</v>
      </c>
      <c r="Z1814" s="253">
        <f>작성용!Q1811</f>
        <v>0</v>
      </c>
      <c r="AA1814" s="252" t="str">
        <f>작성용!AJ1811</f>
        <v>-</v>
      </c>
      <c r="AB1814" s="252">
        <f>작성용!AB1811</f>
        <v>0</v>
      </c>
    </row>
    <row r="1815" spans="1:28" s="12" customFormat="1" ht="16.5" customHeight="1" x14ac:dyDescent="0.3">
      <c r="A1815" s="54">
        <f>작성용!AL1812</f>
        <v>1811</v>
      </c>
      <c r="B1815" s="264" t="str">
        <f>작성용!AI1812</f>
        <v>-</v>
      </c>
      <c r="C1815" s="252" t="str">
        <f>작성용!AK1812</f>
        <v>기초자산</v>
      </c>
      <c r="D1815" s="265" t="str">
        <f>작성용!T1812</f>
        <v>사립학교교직원연금공단펀드(기초자산)</v>
      </c>
      <c r="E1815" s="253" t="str">
        <f>작성용!B1812</f>
        <v>서울투자성장산업벤처조합</v>
      </c>
      <c r="F1815" s="253" t="str">
        <f>작성용!C1812</f>
        <v>재평가</v>
      </c>
      <c r="G1815" s="253" t="str">
        <f>작성용!D1812</f>
        <v>Survios Inc</v>
      </c>
      <c r="H1815" s="266" t="str">
        <f>작성용!E1812</f>
        <v>KBP2019120011</v>
      </c>
      <c r="I1815" s="253" t="str">
        <f>작성용!F1812</f>
        <v>A05</v>
      </c>
      <c r="J1815" s="253">
        <f>작성용!G1812</f>
        <v>0</v>
      </c>
      <c r="K1815" s="253" t="str">
        <f>작성용!H1812</f>
        <v>-</v>
      </c>
      <c r="L1815" s="253" t="str">
        <f>작성용!N1812</f>
        <v>미정</v>
      </c>
      <c r="M1815" s="265" t="str">
        <f>작성용!U1812</f>
        <v>2024.09.30</v>
      </c>
      <c r="N1815" s="265">
        <f>작성용!V1812</f>
        <v>45643</v>
      </c>
      <c r="O1815" s="265" t="str">
        <f>작성용!W1812</f>
        <v>보고서제공X</v>
      </c>
      <c r="P1815" s="265" t="str">
        <f>작성용!X1812</f>
        <v>-</v>
      </c>
      <c r="Q1815" s="253" t="str">
        <f>작성용!AD1812</f>
        <v>채동우</v>
      </c>
      <c r="R1815" s="267">
        <f>작성용!AE1812</f>
        <v>0.4</v>
      </c>
      <c r="S1815" s="253" t="str">
        <f>작성용!AF1812</f>
        <v>채동우</v>
      </c>
      <c r="T1815" s="268" t="str">
        <f>작성용!AG1812</f>
        <v>-</v>
      </c>
      <c r="U1815" s="268" t="str">
        <f>작성용!AH1812</f>
        <v>-</v>
      </c>
      <c r="V1815" s="252">
        <f>작성용!AA1812</f>
        <v>202411</v>
      </c>
      <c r="W1815" s="253" t="str">
        <f>작성용!AC1812</f>
        <v>[6]기타기관펀드(기초자산)</v>
      </c>
      <c r="X1815" s="253">
        <f>작성용!O1812</f>
        <v>0</v>
      </c>
      <c r="Y1815" s="253">
        <f>작성용!P1812</f>
        <v>0</v>
      </c>
      <c r="Z1815" s="253">
        <f>작성용!Q1812</f>
        <v>0</v>
      </c>
      <c r="AA1815" s="252" t="str">
        <f>작성용!AJ1812</f>
        <v>-</v>
      </c>
      <c r="AB1815" s="252">
        <f>작성용!AB1812</f>
        <v>0</v>
      </c>
    </row>
    <row r="1816" spans="1:28" s="12" customFormat="1" ht="16.5" customHeight="1" x14ac:dyDescent="0.3">
      <c r="A1816" s="54">
        <f>작성용!AL1813</f>
        <v>1812</v>
      </c>
      <c r="B1816" s="264" t="str">
        <f>작성용!AI1813</f>
        <v>-</v>
      </c>
      <c r="C1816" s="252" t="str">
        <f>작성용!AK1813</f>
        <v>기초자산</v>
      </c>
      <c r="D1816" s="265" t="str">
        <f>작성용!T1813</f>
        <v>사립학교교직원연금공단펀드(기초자산)</v>
      </c>
      <c r="E1816" s="253" t="str">
        <f>작성용!B1813</f>
        <v>서울투자성장산업벤처조합</v>
      </c>
      <c r="F1816" s="253" t="str">
        <f>작성용!C1813</f>
        <v>재평가</v>
      </c>
      <c r="G1816" s="253" t="str">
        <f>작성용!D1813</f>
        <v>엠디헬스케어</v>
      </c>
      <c r="H1816" s="266">
        <f>작성용!E1813</f>
        <v>1101115532167</v>
      </c>
      <c r="I1816" s="253" t="str">
        <f>작성용!F1813</f>
        <v>D02</v>
      </c>
      <c r="J1816" s="253">
        <f>작성용!G1813</f>
        <v>2</v>
      </c>
      <c r="K1816" s="253" t="str">
        <f>작성용!H1813</f>
        <v>-</v>
      </c>
      <c r="L1816" s="253" t="str">
        <f>작성용!N1813</f>
        <v>미정</v>
      </c>
      <c r="M1816" s="265" t="str">
        <f>작성용!U1813</f>
        <v>2024.09.30</v>
      </c>
      <c r="N1816" s="265">
        <f>작성용!V1813</f>
        <v>45643</v>
      </c>
      <c r="O1816" s="265" t="str">
        <f>작성용!W1813</f>
        <v>보고서제공X</v>
      </c>
      <c r="P1816" s="265" t="str">
        <f>작성용!X1813</f>
        <v>-</v>
      </c>
      <c r="Q1816" s="253" t="str">
        <f>작성용!AD1813</f>
        <v>정재형</v>
      </c>
      <c r="R1816" s="267">
        <f>작성용!AE1813</f>
        <v>0.4</v>
      </c>
      <c r="S1816" s="253" t="str">
        <f>작성용!AF1813</f>
        <v>정재형</v>
      </c>
      <c r="T1816" s="268" t="str">
        <f>작성용!AG1813</f>
        <v>-</v>
      </c>
      <c r="U1816" s="268" t="str">
        <f>작성용!AH1813</f>
        <v>-</v>
      </c>
      <c r="V1816" s="252">
        <f>작성용!AA1813</f>
        <v>202411</v>
      </c>
      <c r="W1816" s="253" t="str">
        <f>작성용!AC1813</f>
        <v>[6]기타기관펀드(기초자산)</v>
      </c>
      <c r="X1816" s="253">
        <f>작성용!O1813</f>
        <v>0</v>
      </c>
      <c r="Y1816" s="253">
        <f>작성용!P1813</f>
        <v>0</v>
      </c>
      <c r="Z1816" s="253">
        <f>작성용!Q1813</f>
        <v>0</v>
      </c>
      <c r="AA1816" s="252" t="str">
        <f>작성용!AJ1813</f>
        <v>-</v>
      </c>
      <c r="AB1816" s="252">
        <f>작성용!AB1813</f>
        <v>0</v>
      </c>
    </row>
    <row r="1817" spans="1:28" s="12" customFormat="1" ht="16.5" customHeight="1" x14ac:dyDescent="0.3">
      <c r="A1817" s="54">
        <f>작성용!AL1814</f>
        <v>1813</v>
      </c>
      <c r="B1817" s="264" t="str">
        <f>작성용!AI1814</f>
        <v>-</v>
      </c>
      <c r="C1817" s="252" t="str">
        <f>작성용!AK1814</f>
        <v>기초자산</v>
      </c>
      <c r="D1817" s="265" t="str">
        <f>작성용!T1814</f>
        <v>사립학교교직원연금공단펀드(기초자산)</v>
      </c>
      <c r="E1817" s="253" t="str">
        <f>작성용!B1814</f>
        <v>서울투자성장산업벤처조합</v>
      </c>
      <c r="F1817" s="253" t="str">
        <f>작성용!C1814</f>
        <v>재평가</v>
      </c>
      <c r="G1817" s="253" t="str">
        <f>작성용!D1814</f>
        <v>데이원컴퍼니(구,패스트캠퍼스)</v>
      </c>
      <c r="H1817" s="266">
        <f>작성용!E1814</f>
        <v>1101116377877</v>
      </c>
      <c r="I1817" s="253" t="str">
        <f>작성용!F1814</f>
        <v>A01</v>
      </c>
      <c r="J1817" s="253">
        <f>작성용!G1814</f>
        <v>1</v>
      </c>
      <c r="K1817" s="253" t="str">
        <f>작성용!H1814</f>
        <v>-</v>
      </c>
      <c r="L1817" s="253" t="str">
        <f>작성용!N1814</f>
        <v>미정</v>
      </c>
      <c r="M1817" s="265" t="str">
        <f>작성용!U1814</f>
        <v>2024.09.30</v>
      </c>
      <c r="N1817" s="265">
        <f>작성용!V1814</f>
        <v>45643</v>
      </c>
      <c r="O1817" s="265" t="str">
        <f>작성용!W1814</f>
        <v>보고서제공X</v>
      </c>
      <c r="P1817" s="265" t="str">
        <f>작성용!X1814</f>
        <v>-</v>
      </c>
      <c r="Q1817" s="253" t="str">
        <f>작성용!AD1814</f>
        <v>김수현</v>
      </c>
      <c r="R1817" s="267">
        <f>작성용!AE1814</f>
        <v>0</v>
      </c>
      <c r="S1817" s="253" t="str">
        <f>작성용!AF1814</f>
        <v>김수현</v>
      </c>
      <c r="T1817" s="268" t="str">
        <f>작성용!AG1814</f>
        <v>-</v>
      </c>
      <c r="U1817" s="268" t="str">
        <f>작성용!AH1814</f>
        <v>-</v>
      </c>
      <c r="V1817" s="252">
        <f>작성용!AA1814</f>
        <v>202411</v>
      </c>
      <c r="W1817" s="253" t="str">
        <f>작성용!AC1814</f>
        <v>[6]기타기관펀드(기초자산)</v>
      </c>
      <c r="X1817" s="253">
        <f>작성용!O1814</f>
        <v>0</v>
      </c>
      <c r="Y1817" s="253">
        <f>작성용!P1814</f>
        <v>0</v>
      </c>
      <c r="Z1817" s="253">
        <f>작성용!Q1814</f>
        <v>0</v>
      </c>
      <c r="AA1817" s="252" t="str">
        <f>작성용!AJ1814</f>
        <v>-</v>
      </c>
      <c r="AB1817" s="252">
        <f>작성용!AB1814</f>
        <v>0</v>
      </c>
    </row>
    <row r="1818" spans="1:28" s="12" customFormat="1" ht="16.5" customHeight="1" x14ac:dyDescent="0.3">
      <c r="A1818" s="54">
        <f>작성용!AL1815</f>
        <v>1814</v>
      </c>
      <c r="B1818" s="264" t="str">
        <f>작성용!AI1815</f>
        <v>-</v>
      </c>
      <c r="C1818" s="252" t="str">
        <f>작성용!AK1815</f>
        <v>기초자산</v>
      </c>
      <c r="D1818" s="265" t="str">
        <f>작성용!T1815</f>
        <v>사립학교교직원연금공단펀드(기초자산)</v>
      </c>
      <c r="E1818" s="253" t="str">
        <f>작성용!B1815</f>
        <v>서울투자성장산업벤처조합</v>
      </c>
      <c r="F1818" s="253" t="str">
        <f>작성용!C1815</f>
        <v>재평가</v>
      </c>
      <c r="G1818" s="253" t="str">
        <f>작성용!D1815</f>
        <v>Appota Corporation</v>
      </c>
      <c r="H1818" s="266" t="str">
        <f>작성용!E1815</f>
        <v>KBP2019120362</v>
      </c>
      <c r="I1818" s="253" t="str">
        <f>작성용!F1815</f>
        <v>A01</v>
      </c>
      <c r="J1818" s="253">
        <f>작성용!G1815</f>
        <v>1</v>
      </c>
      <c r="K1818" s="253" t="str">
        <f>작성용!H1815</f>
        <v>-</v>
      </c>
      <c r="L1818" s="253" t="str">
        <f>작성용!N1815</f>
        <v>미정</v>
      </c>
      <c r="M1818" s="265" t="str">
        <f>작성용!U1815</f>
        <v>2024.09.30</v>
      </c>
      <c r="N1818" s="265">
        <f>작성용!V1815</f>
        <v>45643</v>
      </c>
      <c r="O1818" s="265" t="str">
        <f>작성용!W1815</f>
        <v>보고서제공X</v>
      </c>
      <c r="P1818" s="265" t="str">
        <f>작성용!X1815</f>
        <v>-</v>
      </c>
      <c r="Q1818" s="253" t="str">
        <f>작성용!AD1815</f>
        <v>원정우</v>
      </c>
      <c r="R1818" s="267">
        <f>작성용!AE1815</f>
        <v>0.4</v>
      </c>
      <c r="S1818" s="253" t="str">
        <f>작성용!AF1815</f>
        <v>원정우</v>
      </c>
      <c r="T1818" s="268" t="str">
        <f>작성용!AG1815</f>
        <v>-</v>
      </c>
      <c r="U1818" s="268" t="str">
        <f>작성용!AH1815</f>
        <v>-</v>
      </c>
      <c r="V1818" s="252">
        <f>작성용!AA1815</f>
        <v>202411</v>
      </c>
      <c r="W1818" s="253" t="str">
        <f>작성용!AC1815</f>
        <v>[6]기타기관펀드(기초자산)</v>
      </c>
      <c r="X1818" s="253">
        <f>작성용!O1815</f>
        <v>0</v>
      </c>
      <c r="Y1818" s="253">
        <f>작성용!P1815</f>
        <v>0</v>
      </c>
      <c r="Z1818" s="253">
        <f>작성용!Q1815</f>
        <v>0</v>
      </c>
      <c r="AA1818" s="252" t="str">
        <f>작성용!AJ1815</f>
        <v>-</v>
      </c>
      <c r="AB1818" s="252">
        <f>작성용!AB1815</f>
        <v>0</v>
      </c>
    </row>
    <row r="1819" spans="1:28" s="12" customFormat="1" ht="16.5" customHeight="1" x14ac:dyDescent="0.3">
      <c r="A1819" s="54">
        <f>작성용!AL1816</f>
        <v>1815</v>
      </c>
      <c r="B1819" s="264" t="str">
        <f>작성용!AI1816</f>
        <v>-</v>
      </c>
      <c r="C1819" s="252" t="str">
        <f>작성용!AK1816</f>
        <v>기초자산</v>
      </c>
      <c r="D1819" s="265" t="str">
        <f>작성용!T1816</f>
        <v>사립학교교직원연금공단펀드(기초자산)</v>
      </c>
      <c r="E1819" s="253" t="str">
        <f>작성용!B1816</f>
        <v>서울투자성장산업벤처조합</v>
      </c>
      <c r="F1819" s="253" t="str">
        <f>작성용!C1816</f>
        <v>재평가</v>
      </c>
      <c r="G1819" s="253" t="str">
        <f>작성용!D1816</f>
        <v>리디</v>
      </c>
      <c r="H1819" s="266">
        <f>작성용!E1816</f>
        <v>1101113870098</v>
      </c>
      <c r="I1819" s="253" t="str">
        <f>작성용!F1816</f>
        <v>A01</v>
      </c>
      <c r="J1819" s="253">
        <f>작성용!G1816</f>
        <v>1</v>
      </c>
      <c r="K1819" s="253" t="str">
        <f>작성용!H1816</f>
        <v>-</v>
      </c>
      <c r="L1819" s="253" t="str">
        <f>작성용!N1816</f>
        <v>미정</v>
      </c>
      <c r="M1819" s="265" t="str">
        <f>작성용!U1816</f>
        <v>2024.09.30</v>
      </c>
      <c r="N1819" s="265">
        <f>작성용!V1816</f>
        <v>45643</v>
      </c>
      <c r="O1819" s="265" t="str">
        <f>작성용!W1816</f>
        <v>보고서제공X</v>
      </c>
      <c r="P1819" s="265" t="str">
        <f>작성용!X1816</f>
        <v>-</v>
      </c>
      <c r="Q1819" s="253" t="str">
        <f>작성용!AD1816</f>
        <v>정은채</v>
      </c>
      <c r="R1819" s="267">
        <f>작성용!AE1816</f>
        <v>0.4</v>
      </c>
      <c r="S1819" s="253" t="str">
        <f>작성용!AF1816</f>
        <v>정은채</v>
      </c>
      <c r="T1819" s="268" t="str">
        <f>작성용!AG1816</f>
        <v>-</v>
      </c>
      <c r="U1819" s="268" t="str">
        <f>작성용!AH1816</f>
        <v>-</v>
      </c>
      <c r="V1819" s="252">
        <f>작성용!AA1816</f>
        <v>202411</v>
      </c>
      <c r="W1819" s="253" t="str">
        <f>작성용!AC1816</f>
        <v>[6]기타기관펀드(기초자산)</v>
      </c>
      <c r="X1819" s="253">
        <f>작성용!O1816</f>
        <v>0</v>
      </c>
      <c r="Y1819" s="253">
        <f>작성용!P1816</f>
        <v>0</v>
      </c>
      <c r="Z1819" s="253">
        <f>작성용!Q1816</f>
        <v>0</v>
      </c>
      <c r="AA1819" s="252" t="str">
        <f>작성용!AJ1816</f>
        <v>-</v>
      </c>
      <c r="AB1819" s="252">
        <f>작성용!AB1816</f>
        <v>0</v>
      </c>
    </row>
    <row r="1820" spans="1:28" s="12" customFormat="1" ht="16.5" customHeight="1" x14ac:dyDescent="0.3">
      <c r="A1820" s="54">
        <f>작성용!AL1817</f>
        <v>1816</v>
      </c>
      <c r="B1820" s="264" t="str">
        <f>작성용!AI1817</f>
        <v>-</v>
      </c>
      <c r="C1820" s="252" t="str">
        <f>작성용!AK1817</f>
        <v>기초자산</v>
      </c>
      <c r="D1820" s="265" t="str">
        <f>작성용!T1817</f>
        <v>사립학교교직원연금공단펀드(기초자산)</v>
      </c>
      <c r="E1820" s="253" t="str">
        <f>작성용!B1817</f>
        <v>서울투자성장산업벤처조합</v>
      </c>
      <c r="F1820" s="253" t="str">
        <f>작성용!C1817</f>
        <v>재평가</v>
      </c>
      <c r="G1820" s="253" t="str">
        <f>작성용!D1817</f>
        <v>노바칩스</v>
      </c>
      <c r="H1820" s="266">
        <f>작성용!E1817</f>
        <v>1311110236222</v>
      </c>
      <c r="I1820" s="253" t="str">
        <f>작성용!F1817</f>
        <v>A01</v>
      </c>
      <c r="J1820" s="253">
        <f>작성용!G1817</f>
        <v>3</v>
      </c>
      <c r="K1820" s="253" t="str">
        <f>작성용!H1817</f>
        <v>-</v>
      </c>
      <c r="L1820" s="253" t="str">
        <f>작성용!N1817</f>
        <v>미정</v>
      </c>
      <c r="M1820" s="265" t="str">
        <f>작성용!U1817</f>
        <v>2024.09.30</v>
      </c>
      <c r="N1820" s="265">
        <f>작성용!V1817</f>
        <v>45643</v>
      </c>
      <c r="O1820" s="265" t="str">
        <f>작성용!W1817</f>
        <v>보고서제공X</v>
      </c>
      <c r="P1820" s="265" t="str">
        <f>작성용!X1817</f>
        <v>-</v>
      </c>
      <c r="Q1820" s="253" t="str">
        <f>작성용!AD1817</f>
        <v>김영하</v>
      </c>
      <c r="R1820" s="267">
        <f>작성용!AE1817</f>
        <v>0.4</v>
      </c>
      <c r="S1820" s="253" t="str">
        <f>작성용!AF1817</f>
        <v>김영하</v>
      </c>
      <c r="T1820" s="268" t="str">
        <f>작성용!AG1817</f>
        <v>-</v>
      </c>
      <c r="U1820" s="268" t="str">
        <f>작성용!AH1817</f>
        <v>-</v>
      </c>
      <c r="V1820" s="252">
        <f>작성용!AA1817</f>
        <v>202411</v>
      </c>
      <c r="W1820" s="253" t="str">
        <f>작성용!AC1817</f>
        <v>[6]기타기관펀드(기초자산)</v>
      </c>
      <c r="X1820" s="253">
        <f>작성용!O1817</f>
        <v>0</v>
      </c>
      <c r="Y1820" s="253">
        <f>작성용!P1817</f>
        <v>0</v>
      </c>
      <c r="Z1820" s="253">
        <f>작성용!Q1817</f>
        <v>0</v>
      </c>
      <c r="AA1820" s="252" t="str">
        <f>작성용!AJ1817</f>
        <v>-</v>
      </c>
      <c r="AB1820" s="252">
        <f>작성용!AB1817</f>
        <v>0</v>
      </c>
    </row>
    <row r="1821" spans="1:28" s="12" customFormat="1" ht="16.5" customHeight="1" x14ac:dyDescent="0.3">
      <c r="A1821" s="54">
        <f>작성용!AL1818</f>
        <v>1817</v>
      </c>
      <c r="B1821" s="264" t="str">
        <f>작성용!AI1818</f>
        <v>-</v>
      </c>
      <c r="C1821" s="252" t="str">
        <f>작성용!AK1818</f>
        <v>기초자산</v>
      </c>
      <c r="D1821" s="265" t="str">
        <f>작성용!T1818</f>
        <v>사립학교교직원연금공단펀드(기초자산)</v>
      </c>
      <c r="E1821" s="253" t="str">
        <f>작성용!B1818</f>
        <v>서울투자성장산업벤처조합</v>
      </c>
      <c r="F1821" s="253" t="str">
        <f>작성용!C1818</f>
        <v>재평가</v>
      </c>
      <c r="G1821" s="253" t="str">
        <f>작성용!D1818</f>
        <v>뷰온</v>
      </c>
      <c r="H1821" s="266">
        <f>작성용!E1818</f>
        <v>1341110497855</v>
      </c>
      <c r="I1821" s="253" t="str">
        <f>작성용!F1818</f>
        <v>A07</v>
      </c>
      <c r="J1821" s="253">
        <f>작성용!G1818</f>
        <v>0</v>
      </c>
      <c r="K1821" s="253" t="str">
        <f>작성용!H1818</f>
        <v>-</v>
      </c>
      <c r="L1821" s="253" t="str">
        <f>작성용!N1818</f>
        <v>미정</v>
      </c>
      <c r="M1821" s="265" t="str">
        <f>작성용!U1818</f>
        <v>2024.09.30</v>
      </c>
      <c r="N1821" s="265">
        <f>작성용!V1818</f>
        <v>45643</v>
      </c>
      <c r="O1821" s="265" t="str">
        <f>작성용!W1818</f>
        <v>보고서제공X</v>
      </c>
      <c r="P1821" s="265" t="str">
        <f>작성용!X1818</f>
        <v>-</v>
      </c>
      <c r="Q1821" s="253" t="str">
        <f>작성용!AD1818</f>
        <v>채동우</v>
      </c>
      <c r="R1821" s="267">
        <f>작성용!AE1818</f>
        <v>0.4</v>
      </c>
      <c r="S1821" s="253" t="str">
        <f>작성용!AF1818</f>
        <v>채동우</v>
      </c>
      <c r="T1821" s="268" t="str">
        <f>작성용!AG1818</f>
        <v>-</v>
      </c>
      <c r="U1821" s="268" t="str">
        <f>작성용!AH1818</f>
        <v>-</v>
      </c>
      <c r="V1821" s="252">
        <f>작성용!AA1818</f>
        <v>202411</v>
      </c>
      <c r="W1821" s="253" t="str">
        <f>작성용!AC1818</f>
        <v>[6]기타기관펀드(기초자산)</v>
      </c>
      <c r="X1821" s="253">
        <f>작성용!O1818</f>
        <v>0</v>
      </c>
      <c r="Y1821" s="253">
        <f>작성용!P1818</f>
        <v>0</v>
      </c>
      <c r="Z1821" s="253">
        <f>작성용!Q1818</f>
        <v>0</v>
      </c>
      <c r="AA1821" s="252" t="str">
        <f>작성용!AJ1818</f>
        <v>-</v>
      </c>
      <c r="AB1821" s="252">
        <f>작성용!AB1818</f>
        <v>0</v>
      </c>
    </row>
    <row r="1822" spans="1:28" s="12" customFormat="1" ht="16.5" customHeight="1" x14ac:dyDescent="0.3">
      <c r="A1822" s="54">
        <f>작성용!AL1819</f>
        <v>1818</v>
      </c>
      <c r="B1822" s="264" t="str">
        <f>작성용!AI1819</f>
        <v>-</v>
      </c>
      <c r="C1822" s="252" t="str">
        <f>작성용!AK1819</f>
        <v>기초자산</v>
      </c>
      <c r="D1822" s="265" t="str">
        <f>작성용!T1819</f>
        <v>사립학교교직원연금공단펀드(기초자산)</v>
      </c>
      <c r="E1822" s="253" t="str">
        <f>작성용!B1819</f>
        <v>서울투자성장산업벤처조합</v>
      </c>
      <c r="F1822" s="253" t="str">
        <f>작성용!C1819</f>
        <v>재평가</v>
      </c>
      <c r="G1822" s="253" t="str">
        <f>작성용!D1819</f>
        <v>피에이치파마</v>
      </c>
      <c r="H1822" s="266">
        <f>작성용!E1819</f>
        <v>1311110667229</v>
      </c>
      <c r="I1822" s="253" t="str">
        <f>작성용!F1819</f>
        <v>A01</v>
      </c>
      <c r="J1822" s="253">
        <f>작성용!G1819</f>
        <v>0</v>
      </c>
      <c r="K1822" s="253" t="str">
        <f>작성용!H1819</f>
        <v>-</v>
      </c>
      <c r="L1822" s="253" t="str">
        <f>작성용!N1819</f>
        <v>미정</v>
      </c>
      <c r="M1822" s="265" t="str">
        <f>작성용!U1819</f>
        <v>2024.09.30</v>
      </c>
      <c r="N1822" s="265">
        <f>작성용!V1819</f>
        <v>45643</v>
      </c>
      <c r="O1822" s="265" t="str">
        <f>작성용!W1819</f>
        <v>보고서제공X</v>
      </c>
      <c r="P1822" s="265" t="str">
        <f>작성용!X1819</f>
        <v>-</v>
      </c>
      <c r="Q1822" s="253" t="str">
        <f>작성용!AD1819</f>
        <v>김영하</v>
      </c>
      <c r="R1822" s="267">
        <f>작성용!AE1819</f>
        <v>0</v>
      </c>
      <c r="S1822" s="253" t="str">
        <f>작성용!AF1819</f>
        <v>김영하</v>
      </c>
      <c r="T1822" s="268" t="str">
        <f>작성용!AG1819</f>
        <v>-</v>
      </c>
      <c r="U1822" s="268" t="str">
        <f>작성용!AH1819</f>
        <v>-</v>
      </c>
      <c r="V1822" s="252">
        <f>작성용!AA1819</f>
        <v>202411</v>
      </c>
      <c r="W1822" s="253" t="str">
        <f>작성용!AC1819</f>
        <v>[6]기타기관펀드(기초자산)</v>
      </c>
      <c r="X1822" s="253">
        <f>작성용!O1819</f>
        <v>0</v>
      </c>
      <c r="Y1822" s="253">
        <f>작성용!P1819</f>
        <v>0</v>
      </c>
      <c r="Z1822" s="253">
        <f>작성용!Q1819</f>
        <v>0</v>
      </c>
      <c r="AA1822" s="252" t="str">
        <f>작성용!AJ1819</f>
        <v>-</v>
      </c>
      <c r="AB1822" s="252">
        <f>작성용!AB1819</f>
        <v>0</v>
      </c>
    </row>
    <row r="1823" spans="1:28" s="12" customFormat="1" ht="16.5" customHeight="1" x14ac:dyDescent="0.3">
      <c r="A1823" s="54">
        <f>작성용!AL1820</f>
        <v>1819</v>
      </c>
      <c r="B1823" s="264" t="str">
        <f>작성용!AI1820</f>
        <v>-</v>
      </c>
      <c r="C1823" s="252" t="str">
        <f>작성용!AK1820</f>
        <v>기초자산</v>
      </c>
      <c r="D1823" s="265" t="str">
        <f>작성용!T1820</f>
        <v>사립학교교직원연금공단펀드(기초자산)</v>
      </c>
      <c r="E1823" s="253" t="str">
        <f>작성용!B1820</f>
        <v>코스톤성장전략엠앤에이사모투자</v>
      </c>
      <c r="F1823" s="253" t="str">
        <f>작성용!C1820</f>
        <v>재평가</v>
      </c>
      <c r="G1823" s="253" t="str">
        <f>작성용!D1820</f>
        <v>디앤티</v>
      </c>
      <c r="H1823" s="266">
        <f>작성용!E1820</f>
        <v>1601110247430</v>
      </c>
      <c r="I1823" s="253" t="str">
        <f>작성용!F1820</f>
        <v>A01</v>
      </c>
      <c r="J1823" s="253">
        <f>작성용!G1820</f>
        <v>0</v>
      </c>
      <c r="K1823" s="253" t="str">
        <f>작성용!H1820</f>
        <v>-</v>
      </c>
      <c r="L1823" s="253" t="str">
        <f>작성용!N1820</f>
        <v xml:space="preserve">반기 </v>
      </c>
      <c r="M1823" s="265" t="str">
        <f>작성용!U1820</f>
        <v>2024.09.30</v>
      </c>
      <c r="N1823" s="265">
        <f>작성용!V1820</f>
        <v>45643</v>
      </c>
      <c r="O1823" s="265" t="str">
        <f>작성용!W1820</f>
        <v>보고서제공X</v>
      </c>
      <c r="P1823" s="265" t="str">
        <f>작성용!X1820</f>
        <v>-</v>
      </c>
      <c r="Q1823" s="253" t="str">
        <f>작성용!AD1820</f>
        <v>채동우</v>
      </c>
      <c r="R1823" s="267">
        <f>작성용!AE1820</f>
        <v>0.4</v>
      </c>
      <c r="S1823" s="253" t="str">
        <f>작성용!AF1820</f>
        <v>채동우</v>
      </c>
      <c r="T1823" s="268" t="str">
        <f>작성용!AG1820</f>
        <v>-</v>
      </c>
      <c r="U1823" s="268" t="str">
        <f>작성용!AH1820</f>
        <v>-</v>
      </c>
      <c r="V1823" s="252">
        <f>작성용!AA1820</f>
        <v>202411</v>
      </c>
      <c r="W1823" s="253" t="str">
        <f>작성용!AC1820</f>
        <v>[6]기타기관펀드(기초자산)</v>
      </c>
      <c r="X1823" s="253">
        <f>작성용!O1820</f>
        <v>0</v>
      </c>
      <c r="Y1823" s="253">
        <f>작성용!P1820</f>
        <v>0</v>
      </c>
      <c r="Z1823" s="253">
        <f>작성용!Q1820</f>
        <v>0</v>
      </c>
      <c r="AA1823" s="252" t="str">
        <f>작성용!AJ1820</f>
        <v>-</v>
      </c>
      <c r="AB1823" s="252">
        <f>작성용!AB1820</f>
        <v>0</v>
      </c>
    </row>
    <row r="1824" spans="1:28" s="12" customFormat="1" ht="16.5" customHeight="1" x14ac:dyDescent="0.3">
      <c r="A1824" s="54">
        <f>작성용!AL1821</f>
        <v>1820</v>
      </c>
      <c r="B1824" s="264" t="str">
        <f>작성용!AI1821</f>
        <v>-</v>
      </c>
      <c r="C1824" s="252" t="str">
        <f>작성용!AK1821</f>
        <v>기초자산</v>
      </c>
      <c r="D1824" s="265" t="str">
        <f>작성용!T1821</f>
        <v>사립학교교직원연금공단펀드(기초자산)</v>
      </c>
      <c r="E1824" s="253" t="str">
        <f>작성용!B1821</f>
        <v>코스톤성장전략엠앤에이사모투자</v>
      </c>
      <c r="F1824" s="253" t="str">
        <f>작성용!C1821</f>
        <v>재평가</v>
      </c>
      <c r="G1824" s="253" t="str">
        <f>작성용!D1821</f>
        <v>제이케이씨</v>
      </c>
      <c r="H1824" s="266">
        <f>작성용!E1821</f>
        <v>1101112031930</v>
      </c>
      <c r="I1824" s="253" t="str">
        <f>작성용!F1821</f>
        <v>A07</v>
      </c>
      <c r="J1824" s="253">
        <f>작성용!G1821</f>
        <v>0</v>
      </c>
      <c r="K1824" s="253" t="str">
        <f>작성용!H1821</f>
        <v>-</v>
      </c>
      <c r="L1824" s="253" t="str">
        <f>작성용!N1821</f>
        <v xml:space="preserve">반기 </v>
      </c>
      <c r="M1824" s="265" t="str">
        <f>작성용!U1821</f>
        <v>2024.09.30</v>
      </c>
      <c r="N1824" s="265">
        <f>작성용!V1821</f>
        <v>45643</v>
      </c>
      <c r="O1824" s="265" t="str">
        <f>작성용!W1821</f>
        <v>보고서제공X</v>
      </c>
      <c r="P1824" s="265" t="str">
        <f>작성용!X1821</f>
        <v>-</v>
      </c>
      <c r="Q1824" s="253" t="str">
        <f>작성용!AD1821</f>
        <v>정은채</v>
      </c>
      <c r="R1824" s="267">
        <f>작성용!AE1821</f>
        <v>0.4</v>
      </c>
      <c r="S1824" s="253" t="str">
        <f>작성용!AF1821</f>
        <v>정은채</v>
      </c>
      <c r="T1824" s="268" t="str">
        <f>작성용!AG1821</f>
        <v>-</v>
      </c>
      <c r="U1824" s="268" t="str">
        <f>작성용!AH1821</f>
        <v>-</v>
      </c>
      <c r="V1824" s="252">
        <f>작성용!AA1821</f>
        <v>202411</v>
      </c>
      <c r="W1824" s="253" t="str">
        <f>작성용!AC1821</f>
        <v>[6]기타기관펀드(기초자산)</v>
      </c>
      <c r="X1824" s="253">
        <f>작성용!O1821</f>
        <v>0</v>
      </c>
      <c r="Y1824" s="253">
        <f>작성용!P1821</f>
        <v>0</v>
      </c>
      <c r="Z1824" s="253">
        <f>작성용!Q1821</f>
        <v>0</v>
      </c>
      <c r="AA1824" s="252" t="str">
        <f>작성용!AJ1821</f>
        <v>-</v>
      </c>
      <c r="AB1824" s="252">
        <f>작성용!AB1821</f>
        <v>0</v>
      </c>
    </row>
    <row r="1825" spans="1:28" s="12" customFormat="1" ht="16.5" customHeight="1" x14ac:dyDescent="0.3">
      <c r="A1825" s="54">
        <f>작성용!AL1822</f>
        <v>1821</v>
      </c>
      <c r="B1825" s="264" t="str">
        <f>작성용!AI1822</f>
        <v>-</v>
      </c>
      <c r="C1825" s="252" t="str">
        <f>작성용!AK1822</f>
        <v>기초자산</v>
      </c>
      <c r="D1825" s="265" t="str">
        <f>작성용!T1822</f>
        <v>사립학교교직원연금공단펀드(기초자산)</v>
      </c>
      <c r="E1825" s="253" t="str">
        <f>작성용!B1822</f>
        <v>코스톤성장전략엠앤에이사모투자</v>
      </c>
      <c r="F1825" s="253" t="str">
        <f>작성용!C1822</f>
        <v>재평가</v>
      </c>
      <c r="G1825" s="253" t="str">
        <f>작성용!D1822</f>
        <v>알케이드코리아</v>
      </c>
      <c r="H1825" s="266">
        <f>작성용!E1822</f>
        <v>1101115245744</v>
      </c>
      <c r="I1825" s="253" t="str">
        <f>작성용!F1822</f>
        <v>D02</v>
      </c>
      <c r="J1825" s="253">
        <f>작성용!G1822</f>
        <v>0</v>
      </c>
      <c r="K1825" s="253" t="str">
        <f>작성용!H1822</f>
        <v>-</v>
      </c>
      <c r="L1825" s="253" t="str">
        <f>작성용!N1822</f>
        <v xml:space="preserve">반기 </v>
      </c>
      <c r="M1825" s="265" t="str">
        <f>작성용!U1822</f>
        <v>2024.09.30</v>
      </c>
      <c r="N1825" s="265">
        <f>작성용!V1822</f>
        <v>45643</v>
      </c>
      <c r="O1825" s="265" t="str">
        <f>작성용!W1822</f>
        <v>보고서제공X</v>
      </c>
      <c r="P1825" s="265" t="str">
        <f>작성용!X1822</f>
        <v>-</v>
      </c>
      <c r="Q1825" s="253" t="str">
        <f>작성용!AD1822</f>
        <v>조현우</v>
      </c>
      <c r="R1825" s="267">
        <f>작성용!AE1822</f>
        <v>0.4</v>
      </c>
      <c r="S1825" s="253" t="str">
        <f>작성용!AF1822</f>
        <v>조현우</v>
      </c>
      <c r="T1825" s="268" t="str">
        <f>작성용!AG1822</f>
        <v>-</v>
      </c>
      <c r="U1825" s="268" t="str">
        <f>작성용!AH1822</f>
        <v>-</v>
      </c>
      <c r="V1825" s="252">
        <f>작성용!AA1822</f>
        <v>202411</v>
      </c>
      <c r="W1825" s="253" t="str">
        <f>작성용!AC1822</f>
        <v>[6]기타기관펀드(기초자산)</v>
      </c>
      <c r="X1825" s="253">
        <f>작성용!O1822</f>
        <v>0</v>
      </c>
      <c r="Y1825" s="253">
        <f>작성용!P1822</f>
        <v>0</v>
      </c>
      <c r="Z1825" s="253">
        <f>작성용!Q1822</f>
        <v>0</v>
      </c>
      <c r="AA1825" s="252" t="str">
        <f>작성용!AJ1822</f>
        <v>-</v>
      </c>
      <c r="AB1825" s="252">
        <f>작성용!AB1822</f>
        <v>0</v>
      </c>
    </row>
    <row r="1826" spans="1:28" s="12" customFormat="1" ht="16.5" customHeight="1" x14ac:dyDescent="0.3">
      <c r="A1826" s="54">
        <f>작성용!AL1823</f>
        <v>1822</v>
      </c>
      <c r="B1826" s="264" t="str">
        <f>작성용!AI1823</f>
        <v>-</v>
      </c>
      <c r="C1826" s="252" t="str">
        <f>작성용!AK1823</f>
        <v>기초자산</v>
      </c>
      <c r="D1826" s="265" t="str">
        <f>작성용!T1823</f>
        <v>사립학교교직원연금공단펀드(기초자산)</v>
      </c>
      <c r="E1826" s="253" t="str">
        <f>작성용!B1823</f>
        <v>에이티넘성장투자조합2020</v>
      </c>
      <c r="F1826" s="253" t="str">
        <f>작성용!C1823</f>
        <v>재평가</v>
      </c>
      <c r="G1826" s="253" t="str">
        <f>작성용!D1823</f>
        <v>모빌테크</v>
      </c>
      <c r="H1826" s="266">
        <f>작성용!E1823</f>
        <v>1101116370087</v>
      </c>
      <c r="I1826" s="253" t="str">
        <f>작성용!F1823</f>
        <v>A07</v>
      </c>
      <c r="J1826" s="253">
        <f>작성용!G1823</f>
        <v>0</v>
      </c>
      <c r="K1826" s="253" t="str">
        <f>작성용!H1823</f>
        <v>-</v>
      </c>
      <c r="L1826" s="253" t="str">
        <f>작성용!N1823</f>
        <v>연말</v>
      </c>
      <c r="M1826" s="265" t="str">
        <f>작성용!U1823</f>
        <v>2024.09.30</v>
      </c>
      <c r="N1826" s="265">
        <f>작성용!V1823</f>
        <v>45643</v>
      </c>
      <c r="O1826" s="265" t="str">
        <f>작성용!W1823</f>
        <v>보고서제공X</v>
      </c>
      <c r="P1826" s="265" t="str">
        <f>작성용!X1823</f>
        <v>-</v>
      </c>
      <c r="Q1826" s="253" t="str">
        <f>작성용!AD1823</f>
        <v>정재형</v>
      </c>
      <c r="R1826" s="267">
        <f>작성용!AE1823</f>
        <v>0</v>
      </c>
      <c r="S1826" s="253" t="str">
        <f>작성용!AF1823</f>
        <v>정재형</v>
      </c>
      <c r="T1826" s="268" t="str">
        <f>작성용!AG1823</f>
        <v>-</v>
      </c>
      <c r="U1826" s="268" t="str">
        <f>작성용!AH1823</f>
        <v>-</v>
      </c>
      <c r="V1826" s="252">
        <f>작성용!AA1823</f>
        <v>202411</v>
      </c>
      <c r="W1826" s="253" t="str">
        <f>작성용!AC1823</f>
        <v>[6]기타기관펀드(기초자산)</v>
      </c>
      <c r="X1826" s="253">
        <f>작성용!O1823</f>
        <v>0</v>
      </c>
      <c r="Y1826" s="253">
        <f>작성용!P1823</f>
        <v>0</v>
      </c>
      <c r="Z1826" s="253">
        <f>작성용!Q1823</f>
        <v>0</v>
      </c>
      <c r="AA1826" s="252" t="str">
        <f>작성용!AJ1823</f>
        <v>-</v>
      </c>
      <c r="AB1826" s="252">
        <f>작성용!AB1823</f>
        <v>0</v>
      </c>
    </row>
    <row r="1827" spans="1:28" s="12" customFormat="1" ht="16.5" customHeight="1" x14ac:dyDescent="0.3">
      <c r="A1827" s="54">
        <f>작성용!AL1824</f>
        <v>1823</v>
      </c>
      <c r="B1827" s="264" t="str">
        <f>작성용!AI1824</f>
        <v>-</v>
      </c>
      <c r="C1827" s="252" t="str">
        <f>작성용!AK1824</f>
        <v>기초자산</v>
      </c>
      <c r="D1827" s="265" t="str">
        <f>작성용!T1824</f>
        <v>사립학교교직원연금공단펀드(기초자산)</v>
      </c>
      <c r="E1827" s="253" t="str">
        <f>작성용!B1824</f>
        <v>에이티넘성장투자조합2020</v>
      </c>
      <c r="F1827" s="253" t="str">
        <f>작성용!C1824</f>
        <v>재평가</v>
      </c>
      <c r="G1827" s="253" t="str">
        <f>작성용!D1824</f>
        <v>Allganize, Inc.</v>
      </c>
      <c r="H1827" s="266" t="str">
        <f>작성용!E1824</f>
        <v>KBP2021060077</v>
      </c>
      <c r="I1827" s="253" t="str">
        <f>작성용!F1824</f>
        <v>A05</v>
      </c>
      <c r="J1827" s="253">
        <f>작성용!G1824</f>
        <v>0</v>
      </c>
      <c r="K1827" s="253" t="str">
        <f>작성용!H1824</f>
        <v>-</v>
      </c>
      <c r="L1827" s="253" t="str">
        <f>작성용!N1824</f>
        <v>연말</v>
      </c>
      <c r="M1827" s="265" t="str">
        <f>작성용!U1824</f>
        <v>2024.09.30</v>
      </c>
      <c r="N1827" s="265">
        <f>작성용!V1824</f>
        <v>45643</v>
      </c>
      <c r="O1827" s="265" t="str">
        <f>작성용!W1824</f>
        <v>보고서제공X</v>
      </c>
      <c r="P1827" s="265" t="str">
        <f>작성용!X1824</f>
        <v>-</v>
      </c>
      <c r="Q1827" s="253" t="str">
        <f>작성용!AD1824</f>
        <v>김영하</v>
      </c>
      <c r="R1827" s="267">
        <f>작성용!AE1824</f>
        <v>0.4</v>
      </c>
      <c r="S1827" s="253" t="str">
        <f>작성용!AF1824</f>
        <v>김영하</v>
      </c>
      <c r="T1827" s="268" t="str">
        <f>작성용!AG1824</f>
        <v>-</v>
      </c>
      <c r="U1827" s="268" t="str">
        <f>작성용!AH1824</f>
        <v>-</v>
      </c>
      <c r="V1827" s="252">
        <f>작성용!AA1824</f>
        <v>202411</v>
      </c>
      <c r="W1827" s="253" t="str">
        <f>작성용!AC1824</f>
        <v>[6]기타기관펀드(기초자산)</v>
      </c>
      <c r="X1827" s="253">
        <f>작성용!O1824</f>
        <v>0</v>
      </c>
      <c r="Y1827" s="253">
        <f>작성용!P1824</f>
        <v>0</v>
      </c>
      <c r="Z1827" s="253">
        <f>작성용!Q1824</f>
        <v>0</v>
      </c>
      <c r="AA1827" s="252" t="str">
        <f>작성용!AJ1824</f>
        <v>-</v>
      </c>
      <c r="AB1827" s="252">
        <f>작성용!AB1824</f>
        <v>0</v>
      </c>
    </row>
    <row r="1828" spans="1:28" s="12" customFormat="1" ht="16.5" customHeight="1" x14ac:dyDescent="0.3">
      <c r="A1828" s="54">
        <f>작성용!AL1825</f>
        <v>1824</v>
      </c>
      <c r="B1828" s="264" t="str">
        <f>작성용!AI1825</f>
        <v>-</v>
      </c>
      <c r="C1828" s="252" t="str">
        <f>작성용!AK1825</f>
        <v>기초자산</v>
      </c>
      <c r="D1828" s="265" t="str">
        <f>작성용!T1825</f>
        <v>사립학교교직원연금공단펀드(기초자산)</v>
      </c>
      <c r="E1828" s="253" t="str">
        <f>작성용!B1825</f>
        <v>에이티넘성장투자조합2020</v>
      </c>
      <c r="F1828" s="253" t="str">
        <f>작성용!C1825</f>
        <v>재평가</v>
      </c>
      <c r="G1828" s="253" t="str">
        <f>작성용!D1825</f>
        <v>Chequer Global, Inc.</v>
      </c>
      <c r="H1828" s="266" t="str">
        <f>작성용!E1825</f>
        <v>KBP2022030084</v>
      </c>
      <c r="I1828" s="253" t="str">
        <f>작성용!F1825</f>
        <v>A05</v>
      </c>
      <c r="J1828" s="253">
        <f>작성용!G1825</f>
        <v>0</v>
      </c>
      <c r="K1828" s="253" t="str">
        <f>작성용!H1825</f>
        <v>-</v>
      </c>
      <c r="L1828" s="253" t="str">
        <f>작성용!N1825</f>
        <v>연말</v>
      </c>
      <c r="M1828" s="265" t="str">
        <f>작성용!U1825</f>
        <v>2024.09.30</v>
      </c>
      <c r="N1828" s="265">
        <f>작성용!V1825</f>
        <v>45643</v>
      </c>
      <c r="O1828" s="265" t="str">
        <f>작성용!W1825</f>
        <v>보고서제공X</v>
      </c>
      <c r="P1828" s="265" t="str">
        <f>작성용!X1825</f>
        <v>-</v>
      </c>
      <c r="Q1828" s="253" t="str">
        <f>작성용!AD1825</f>
        <v>이진주</v>
      </c>
      <c r="R1828" s="267">
        <f>작성용!AE1825</f>
        <v>0</v>
      </c>
      <c r="S1828" s="253" t="str">
        <f>작성용!AF1825</f>
        <v>김범준</v>
      </c>
      <c r="T1828" s="268" t="str">
        <f>작성용!AG1825</f>
        <v>-</v>
      </c>
      <c r="U1828" s="268" t="str">
        <f>작성용!AH1825</f>
        <v>-</v>
      </c>
      <c r="V1828" s="252">
        <f>작성용!AA1825</f>
        <v>202411</v>
      </c>
      <c r="W1828" s="253" t="str">
        <f>작성용!AC1825</f>
        <v>[6]기타기관펀드(기초자산)</v>
      </c>
      <c r="X1828" s="253">
        <f>작성용!O1825</f>
        <v>0</v>
      </c>
      <c r="Y1828" s="253">
        <f>작성용!P1825</f>
        <v>0</v>
      </c>
      <c r="Z1828" s="253">
        <f>작성용!Q1825</f>
        <v>0</v>
      </c>
      <c r="AA1828" s="252" t="str">
        <f>작성용!AJ1825</f>
        <v>-</v>
      </c>
      <c r="AB1828" s="252">
        <f>작성용!AB1825</f>
        <v>0</v>
      </c>
    </row>
    <row r="1829" spans="1:28" s="12" customFormat="1" ht="16.5" customHeight="1" x14ac:dyDescent="0.3">
      <c r="A1829" s="54">
        <f>작성용!AL1826</f>
        <v>1825</v>
      </c>
      <c r="B1829" s="264" t="str">
        <f>작성용!AI1826</f>
        <v>-</v>
      </c>
      <c r="C1829" s="252" t="str">
        <f>작성용!AK1826</f>
        <v>기초자산</v>
      </c>
      <c r="D1829" s="265" t="str">
        <f>작성용!T1826</f>
        <v>사립학교교직원연금공단펀드(기초자산)</v>
      </c>
      <c r="E1829" s="253" t="str">
        <f>작성용!B1826</f>
        <v>에이티넘성장투자조합2020</v>
      </c>
      <c r="F1829" s="253" t="str">
        <f>작성용!C1826</f>
        <v>재평가</v>
      </c>
      <c r="G1829" s="253" t="str">
        <f>작성용!D1826</f>
        <v>Etch Mobile, Inc</v>
      </c>
      <c r="H1829" s="266" t="str">
        <f>작성용!E1826</f>
        <v>KBP2020120170</v>
      </c>
      <c r="I1829" s="253" t="str">
        <f>작성용!F1826</f>
        <v>D06</v>
      </c>
      <c r="J1829" s="253">
        <f>작성용!G1826</f>
        <v>0</v>
      </c>
      <c r="K1829" s="253" t="str">
        <f>작성용!H1826</f>
        <v>-</v>
      </c>
      <c r="L1829" s="253" t="str">
        <f>작성용!N1826</f>
        <v>연말</v>
      </c>
      <c r="M1829" s="265" t="str">
        <f>작성용!U1826</f>
        <v>2024.09.30</v>
      </c>
      <c r="N1829" s="265">
        <f>작성용!V1826</f>
        <v>45643</v>
      </c>
      <c r="O1829" s="265" t="str">
        <f>작성용!W1826</f>
        <v>보고서제공X</v>
      </c>
      <c r="P1829" s="265" t="str">
        <f>작성용!X1826</f>
        <v>-</v>
      </c>
      <c r="Q1829" s="253" t="str">
        <f>작성용!AD1826</f>
        <v>서동현</v>
      </c>
      <c r="R1829" s="267">
        <f>작성용!AE1826</f>
        <v>0</v>
      </c>
      <c r="S1829" s="253" t="str">
        <f>작성용!AF1826</f>
        <v>서동현</v>
      </c>
      <c r="T1829" s="268" t="str">
        <f>작성용!AG1826</f>
        <v>-</v>
      </c>
      <c r="U1829" s="268" t="str">
        <f>작성용!AH1826</f>
        <v>-</v>
      </c>
      <c r="V1829" s="252">
        <f>작성용!AA1826</f>
        <v>202411</v>
      </c>
      <c r="W1829" s="253" t="str">
        <f>작성용!AC1826</f>
        <v>[6]기타기관펀드(기초자산)</v>
      </c>
      <c r="X1829" s="253">
        <f>작성용!O1826</f>
        <v>0</v>
      </c>
      <c r="Y1829" s="253">
        <f>작성용!P1826</f>
        <v>0</v>
      </c>
      <c r="Z1829" s="253">
        <f>작성용!Q1826</f>
        <v>0</v>
      </c>
      <c r="AA1829" s="252" t="str">
        <f>작성용!AJ1826</f>
        <v>-</v>
      </c>
      <c r="AB1829" s="252">
        <f>작성용!AB1826</f>
        <v>0</v>
      </c>
    </row>
    <row r="1830" spans="1:28" s="12" customFormat="1" ht="16.5" customHeight="1" x14ac:dyDescent="0.3">
      <c r="A1830" s="54">
        <f>작성용!AL1827</f>
        <v>1826</v>
      </c>
      <c r="B1830" s="264" t="str">
        <f>작성용!AI1827</f>
        <v>-</v>
      </c>
      <c r="C1830" s="252" t="str">
        <f>작성용!AK1827</f>
        <v>기초자산</v>
      </c>
      <c r="D1830" s="265" t="str">
        <f>작성용!T1827</f>
        <v>사립학교교직원연금공단펀드(기초자산)</v>
      </c>
      <c r="E1830" s="253" t="str">
        <f>작성용!B1827</f>
        <v>에이티넘성장투자조합2020</v>
      </c>
      <c r="F1830" s="253" t="str">
        <f>작성용!C1827</f>
        <v>재평가</v>
      </c>
      <c r="G1830" s="253" t="str">
        <f>작성용!D1827</f>
        <v>Glassdome, Inc</v>
      </c>
      <c r="H1830" s="266" t="str">
        <f>작성용!E1827</f>
        <v>KBP2023060092</v>
      </c>
      <c r="I1830" s="253" t="str">
        <f>작성용!F1827</f>
        <v>A05</v>
      </c>
      <c r="J1830" s="253">
        <f>작성용!G1827</f>
        <v>0</v>
      </c>
      <c r="K1830" s="253" t="str">
        <f>작성용!H1827</f>
        <v>-</v>
      </c>
      <c r="L1830" s="253" t="str">
        <f>작성용!N1827</f>
        <v>연말</v>
      </c>
      <c r="M1830" s="265" t="str">
        <f>작성용!U1827</f>
        <v>2024.09.30</v>
      </c>
      <c r="N1830" s="265">
        <f>작성용!V1827</f>
        <v>45643</v>
      </c>
      <c r="O1830" s="265" t="str">
        <f>작성용!W1827</f>
        <v>보고서제공X</v>
      </c>
      <c r="P1830" s="265" t="str">
        <f>작성용!X1827</f>
        <v>-</v>
      </c>
      <c r="Q1830" s="253" t="str">
        <f>작성용!AD1827</f>
        <v>강승현</v>
      </c>
      <c r="R1830" s="267">
        <f>작성용!AE1827</f>
        <v>0</v>
      </c>
      <c r="S1830" s="253" t="str">
        <f>작성용!AF1827</f>
        <v>강승현</v>
      </c>
      <c r="T1830" s="268" t="str">
        <f>작성용!AG1827</f>
        <v>-</v>
      </c>
      <c r="U1830" s="268" t="str">
        <f>작성용!AH1827</f>
        <v>-</v>
      </c>
      <c r="V1830" s="252">
        <f>작성용!AA1827</f>
        <v>202411</v>
      </c>
      <c r="W1830" s="253" t="str">
        <f>작성용!AC1827</f>
        <v>[6]기타기관펀드(기초자산)</v>
      </c>
      <c r="X1830" s="253">
        <f>작성용!O1827</f>
        <v>0</v>
      </c>
      <c r="Y1830" s="253">
        <f>작성용!P1827</f>
        <v>0</v>
      </c>
      <c r="Z1830" s="253">
        <f>작성용!Q1827</f>
        <v>0</v>
      </c>
      <c r="AA1830" s="252" t="str">
        <f>작성용!AJ1827</f>
        <v>-</v>
      </c>
      <c r="AB1830" s="252">
        <f>작성용!AB1827</f>
        <v>0</v>
      </c>
    </row>
    <row r="1831" spans="1:28" s="12" customFormat="1" ht="16.5" customHeight="1" x14ac:dyDescent="0.3">
      <c r="A1831" s="54">
        <f>작성용!AL1828</f>
        <v>1827</v>
      </c>
      <c r="B1831" s="264" t="str">
        <f>작성용!AI1828</f>
        <v>-</v>
      </c>
      <c r="C1831" s="252" t="str">
        <f>작성용!AK1828</f>
        <v>기초자산</v>
      </c>
      <c r="D1831" s="265" t="str">
        <f>작성용!T1828</f>
        <v>사립학교교직원연금공단펀드(기초자산)</v>
      </c>
      <c r="E1831" s="253" t="str">
        <f>작성용!B1828</f>
        <v>에이티넘성장투자조합2020</v>
      </c>
      <c r="F1831" s="253" t="str">
        <f>작성용!C1828</f>
        <v>재평가</v>
      </c>
      <c r="G1831" s="253" t="str">
        <f>작성용!D1828</f>
        <v>Marq Vision Inc.</v>
      </c>
      <c r="H1831" s="266" t="str">
        <f>작성용!E1828</f>
        <v>KBP2021120307</v>
      </c>
      <c r="I1831" s="253" t="str">
        <f>작성용!F1828</f>
        <v>A05</v>
      </c>
      <c r="J1831" s="253">
        <f>작성용!G1828</f>
        <v>0</v>
      </c>
      <c r="K1831" s="253" t="str">
        <f>작성용!H1828</f>
        <v>-</v>
      </c>
      <c r="L1831" s="253" t="str">
        <f>작성용!N1828</f>
        <v>연말</v>
      </c>
      <c r="M1831" s="265" t="str">
        <f>작성용!U1828</f>
        <v>2024.09.30</v>
      </c>
      <c r="N1831" s="265">
        <f>작성용!V1828</f>
        <v>45643</v>
      </c>
      <c r="O1831" s="265" t="str">
        <f>작성용!W1828</f>
        <v>보고서제공X</v>
      </c>
      <c r="P1831" s="265" t="str">
        <f>작성용!X1828</f>
        <v>-</v>
      </c>
      <c r="Q1831" s="253" t="str">
        <f>작성용!AD1828</f>
        <v>오수현</v>
      </c>
      <c r="R1831" s="267">
        <f>작성용!AE1828</f>
        <v>0</v>
      </c>
      <c r="S1831" s="253" t="str">
        <f>작성용!AF1828</f>
        <v>오수현</v>
      </c>
      <c r="T1831" s="268" t="str">
        <f>작성용!AG1828</f>
        <v>-</v>
      </c>
      <c r="U1831" s="268" t="str">
        <f>작성용!AH1828</f>
        <v>-</v>
      </c>
      <c r="V1831" s="252">
        <f>작성용!AA1828</f>
        <v>202411</v>
      </c>
      <c r="W1831" s="253" t="str">
        <f>작성용!AC1828</f>
        <v>[6]기타기관펀드(기초자산)</v>
      </c>
      <c r="X1831" s="253">
        <f>작성용!O1828</f>
        <v>0</v>
      </c>
      <c r="Y1831" s="253">
        <f>작성용!P1828</f>
        <v>0</v>
      </c>
      <c r="Z1831" s="253">
        <f>작성용!Q1828</f>
        <v>0</v>
      </c>
      <c r="AA1831" s="252" t="str">
        <f>작성용!AJ1828</f>
        <v>-</v>
      </c>
      <c r="AB1831" s="252">
        <f>작성용!AB1828</f>
        <v>0</v>
      </c>
    </row>
    <row r="1832" spans="1:28" s="12" customFormat="1" ht="16.5" customHeight="1" x14ac:dyDescent="0.3">
      <c r="A1832" s="54">
        <f>작성용!AL1829</f>
        <v>1828</v>
      </c>
      <c r="B1832" s="264" t="str">
        <f>작성용!AI1829</f>
        <v>24년평가대상</v>
      </c>
      <c r="C1832" s="252" t="str">
        <f>작성용!AK1829</f>
        <v>기초자산</v>
      </c>
      <c r="D1832" s="265" t="str">
        <f>작성용!T1829</f>
        <v>사립학교교직원연금공단펀드(기초자산)</v>
      </c>
      <c r="E1832" s="253" t="str">
        <f>작성용!B1829</f>
        <v>에이티넘성장투자조합2020</v>
      </c>
      <c r="F1832" s="253" t="str">
        <f>작성용!C1829</f>
        <v>재평가</v>
      </c>
      <c r="G1832" s="253" t="str">
        <f>작성용!D1829</f>
        <v>QLi5 Therapeutics GmbH</v>
      </c>
      <c r="H1832" s="266" t="str">
        <f>작성용!E1829</f>
        <v>KBP2022090063</v>
      </c>
      <c r="I1832" s="253" t="str">
        <f>작성용!F1829</f>
        <v>A01</v>
      </c>
      <c r="J1832" s="253">
        <f>작성용!G1829</f>
        <v>0</v>
      </c>
      <c r="K1832" s="253" t="str">
        <f>작성용!H1829</f>
        <v>-</v>
      </c>
      <c r="L1832" s="253" t="str">
        <f>작성용!N1829</f>
        <v>연말</v>
      </c>
      <c r="M1832" s="265" t="str">
        <f>작성용!U1829</f>
        <v>2024.09.30</v>
      </c>
      <c r="N1832" s="265">
        <f>작성용!V1829</f>
        <v>45643</v>
      </c>
      <c r="O1832" s="265" t="str">
        <f>작성용!W1829</f>
        <v>보고서제공X</v>
      </c>
      <c r="P1832" s="265" t="str">
        <f>작성용!X1829</f>
        <v>-</v>
      </c>
      <c r="Q1832" s="253" t="str">
        <f>작성용!AD1829</f>
        <v>백형진</v>
      </c>
      <c r="R1832" s="267">
        <f>작성용!AE1829</f>
        <v>0</v>
      </c>
      <c r="S1832" s="253" t="str">
        <f>작성용!AF1829</f>
        <v>윤현빈</v>
      </c>
      <c r="T1832" s="268" t="str">
        <f>작성용!AG1829</f>
        <v>-</v>
      </c>
      <c r="U1832" s="268" t="str">
        <f>작성용!AH1829</f>
        <v>-</v>
      </c>
      <c r="V1832" s="252">
        <f>작성용!AA1829</f>
        <v>202411</v>
      </c>
      <c r="W1832" s="253" t="str">
        <f>작성용!AC1829</f>
        <v>[6]기타기관펀드(기초자산)</v>
      </c>
      <c r="X1832" s="253">
        <f>작성용!O1829</f>
        <v>0</v>
      </c>
      <c r="Y1832" s="253">
        <f>작성용!P1829</f>
        <v>0</v>
      </c>
      <c r="Z1832" s="253">
        <f>작성용!Q1829</f>
        <v>0</v>
      </c>
      <c r="AA1832" s="252" t="str">
        <f>작성용!AJ1829</f>
        <v>-</v>
      </c>
      <c r="AB1832" s="252">
        <f>작성용!AB1829</f>
        <v>0</v>
      </c>
    </row>
    <row r="1833" spans="1:28" s="12" customFormat="1" ht="16.5" customHeight="1" x14ac:dyDescent="0.3">
      <c r="A1833" s="54">
        <f>작성용!AL1830</f>
        <v>1829</v>
      </c>
      <c r="B1833" s="264" t="str">
        <f>작성용!AI1830</f>
        <v>-</v>
      </c>
      <c r="C1833" s="252" t="str">
        <f>작성용!AK1830</f>
        <v>기초자산</v>
      </c>
      <c r="D1833" s="265" t="str">
        <f>작성용!T1830</f>
        <v>사립학교교직원연금공단펀드(기초자산)</v>
      </c>
      <c r="E1833" s="253" t="str">
        <f>작성용!B1830</f>
        <v>에이티넘성장투자조합2020</v>
      </c>
      <c r="F1833" s="253" t="str">
        <f>작성용!C1830</f>
        <v>재평가</v>
      </c>
      <c r="G1833" s="253" t="str">
        <f>작성용!D1830</f>
        <v>Superb AI, Inc.</v>
      </c>
      <c r="H1833" s="266" t="str">
        <f>작성용!E1830</f>
        <v>KBP2021060079</v>
      </c>
      <c r="I1833" s="253" t="str">
        <f>작성용!F1830</f>
        <v>A05</v>
      </c>
      <c r="J1833" s="253">
        <f>작성용!G1830</f>
        <v>0</v>
      </c>
      <c r="K1833" s="253" t="str">
        <f>작성용!H1830</f>
        <v>-</v>
      </c>
      <c r="L1833" s="253" t="str">
        <f>작성용!N1830</f>
        <v>연말</v>
      </c>
      <c r="M1833" s="265" t="str">
        <f>작성용!U1830</f>
        <v>2024.09.30</v>
      </c>
      <c r="N1833" s="265">
        <f>작성용!V1830</f>
        <v>45643</v>
      </c>
      <c r="O1833" s="265" t="str">
        <f>작성용!W1830</f>
        <v>보고서제공X</v>
      </c>
      <c r="P1833" s="265" t="str">
        <f>작성용!X1830</f>
        <v>-</v>
      </c>
      <c r="Q1833" s="253" t="str">
        <f>작성용!AD1830</f>
        <v>최수민</v>
      </c>
      <c r="R1833" s="267">
        <f>작성용!AE1830</f>
        <v>0</v>
      </c>
      <c r="S1833" s="253" t="str">
        <f>작성용!AF1830</f>
        <v>심태진</v>
      </c>
      <c r="T1833" s="268" t="str">
        <f>작성용!AG1830</f>
        <v>-</v>
      </c>
      <c r="U1833" s="268" t="str">
        <f>작성용!AH1830</f>
        <v>-</v>
      </c>
      <c r="V1833" s="252">
        <f>작성용!AA1830</f>
        <v>202411</v>
      </c>
      <c r="W1833" s="253" t="str">
        <f>작성용!AC1830</f>
        <v>[6]기타기관펀드(기초자산)</v>
      </c>
      <c r="X1833" s="253">
        <f>작성용!O1830</f>
        <v>0</v>
      </c>
      <c r="Y1833" s="253">
        <f>작성용!P1830</f>
        <v>0</v>
      </c>
      <c r="Z1833" s="253">
        <f>작성용!Q1830</f>
        <v>0</v>
      </c>
      <c r="AA1833" s="252" t="str">
        <f>작성용!AJ1830</f>
        <v>-</v>
      </c>
      <c r="AB1833" s="252">
        <f>작성용!AB1830</f>
        <v>0</v>
      </c>
    </row>
    <row r="1834" spans="1:28" s="12" customFormat="1" ht="16.5" customHeight="1" x14ac:dyDescent="0.3">
      <c r="A1834" s="54">
        <f>작성용!AL1831</f>
        <v>1830</v>
      </c>
      <c r="B1834" s="264" t="str">
        <f>작성용!AI1831</f>
        <v>-</v>
      </c>
      <c r="C1834" s="252" t="str">
        <f>작성용!AK1831</f>
        <v>기초자산</v>
      </c>
      <c r="D1834" s="265" t="str">
        <f>작성용!T1831</f>
        <v>사립학교교직원연금공단펀드(기초자산)</v>
      </c>
      <c r="E1834" s="253" t="str">
        <f>작성용!B1831</f>
        <v>에이티넘성장투자조합2020</v>
      </c>
      <c r="F1834" s="253" t="str">
        <f>작성용!C1831</f>
        <v>재평가</v>
      </c>
      <c r="G1834" s="253" t="str">
        <f>작성용!D1831</f>
        <v>Trieye, Ltd</v>
      </c>
      <c r="H1834" s="266" t="str">
        <f>작성용!E1831</f>
        <v>KBP2023060093</v>
      </c>
      <c r="I1834" s="253" t="str">
        <f>작성용!F1831</f>
        <v>D06</v>
      </c>
      <c r="J1834" s="253">
        <f>작성용!G1831</f>
        <v>0</v>
      </c>
      <c r="K1834" s="253" t="str">
        <f>작성용!H1831</f>
        <v>-</v>
      </c>
      <c r="L1834" s="253" t="str">
        <f>작성용!N1831</f>
        <v>연말</v>
      </c>
      <c r="M1834" s="265" t="str">
        <f>작성용!U1831</f>
        <v>2024.09.30</v>
      </c>
      <c r="N1834" s="265">
        <f>작성용!V1831</f>
        <v>45643</v>
      </c>
      <c r="O1834" s="265" t="str">
        <f>작성용!W1831</f>
        <v>보고서제공X</v>
      </c>
      <c r="P1834" s="265" t="str">
        <f>작성용!X1831</f>
        <v>-</v>
      </c>
      <c r="Q1834" s="258" t="str">
        <f>작성용!AD1831</f>
        <v>원정우</v>
      </c>
      <c r="R1834" s="267">
        <f>작성용!AE1831</f>
        <v>0</v>
      </c>
      <c r="S1834" s="253" t="str">
        <f>작성용!AF1831</f>
        <v>서수빈</v>
      </c>
      <c r="T1834" s="268" t="str">
        <f>작성용!AG1831</f>
        <v>-</v>
      </c>
      <c r="U1834" s="268" t="str">
        <f>작성용!AH1831</f>
        <v>-</v>
      </c>
      <c r="V1834" s="252">
        <f>작성용!AA1831</f>
        <v>202411</v>
      </c>
      <c r="W1834" s="253" t="str">
        <f>작성용!AC1831</f>
        <v>[6]기타기관펀드(기초자산)</v>
      </c>
      <c r="X1834" s="253">
        <f>작성용!O1831</f>
        <v>0</v>
      </c>
      <c r="Y1834" s="253">
        <f>작성용!P1831</f>
        <v>0</v>
      </c>
      <c r="Z1834" s="253">
        <f>작성용!Q1831</f>
        <v>0</v>
      </c>
      <c r="AA1834" s="252" t="str">
        <f>작성용!AJ1831</f>
        <v>-</v>
      </c>
      <c r="AB1834" s="252">
        <f>작성용!AB1831</f>
        <v>0</v>
      </c>
    </row>
    <row r="1835" spans="1:28" s="12" customFormat="1" ht="16.5" customHeight="1" x14ac:dyDescent="0.3">
      <c r="A1835" s="54">
        <f>작성용!AL1832</f>
        <v>1831</v>
      </c>
      <c r="B1835" s="264" t="str">
        <f>작성용!AI1832</f>
        <v>-</v>
      </c>
      <c r="C1835" s="252" t="str">
        <f>작성용!AK1832</f>
        <v>기초자산</v>
      </c>
      <c r="D1835" s="265" t="str">
        <f>작성용!T1832</f>
        <v>사립학교교직원연금공단펀드(기초자산)</v>
      </c>
      <c r="E1835" s="253" t="str">
        <f>작성용!B1832</f>
        <v>에이티넘성장투자조합2020</v>
      </c>
      <c r="F1835" s="253" t="str">
        <f>작성용!C1832</f>
        <v>재평가</v>
      </c>
      <c r="G1835" s="253" t="str">
        <f>작성용!D1832</f>
        <v>Valo Health, LLC.</v>
      </c>
      <c r="H1835" s="266" t="str">
        <f>작성용!E1832</f>
        <v>KBP2021060078</v>
      </c>
      <c r="I1835" s="253" t="str">
        <f>작성용!F1832</f>
        <v>A04</v>
      </c>
      <c r="J1835" s="253">
        <f>작성용!G1832</f>
        <v>0</v>
      </c>
      <c r="K1835" s="253" t="str">
        <f>작성용!H1832</f>
        <v>-</v>
      </c>
      <c r="L1835" s="253" t="str">
        <f>작성용!N1832</f>
        <v>연말</v>
      </c>
      <c r="M1835" s="265" t="str">
        <f>작성용!U1832</f>
        <v>2024.09.30</v>
      </c>
      <c r="N1835" s="265">
        <f>작성용!V1832</f>
        <v>45643</v>
      </c>
      <c r="O1835" s="265" t="str">
        <f>작성용!W1832</f>
        <v>보고서제공X</v>
      </c>
      <c r="P1835" s="265" t="str">
        <f>작성용!X1832</f>
        <v>-</v>
      </c>
      <c r="Q1835" s="253" t="str">
        <f>작성용!AD1832</f>
        <v>김수현</v>
      </c>
      <c r="R1835" s="267">
        <f>작성용!AE1832</f>
        <v>0</v>
      </c>
      <c r="S1835" s="253" t="str">
        <f>작성용!AF1832</f>
        <v>김수현</v>
      </c>
      <c r="T1835" s="268" t="str">
        <f>작성용!AG1832</f>
        <v>-</v>
      </c>
      <c r="U1835" s="268" t="str">
        <f>작성용!AH1832</f>
        <v>-</v>
      </c>
      <c r="V1835" s="252">
        <f>작성용!AA1832</f>
        <v>202411</v>
      </c>
      <c r="W1835" s="253" t="str">
        <f>작성용!AC1832</f>
        <v>[6]기타기관펀드(기초자산)</v>
      </c>
      <c r="X1835" s="253">
        <f>작성용!O1832</f>
        <v>0</v>
      </c>
      <c r="Y1835" s="253">
        <f>작성용!P1832</f>
        <v>0</v>
      </c>
      <c r="Z1835" s="253">
        <f>작성용!Q1832</f>
        <v>0</v>
      </c>
      <c r="AA1835" s="252" t="str">
        <f>작성용!AJ1832</f>
        <v>-</v>
      </c>
      <c r="AB1835" s="252">
        <f>작성용!AB1832</f>
        <v>0</v>
      </c>
    </row>
    <row r="1836" spans="1:28" s="12" customFormat="1" ht="16.5" customHeight="1" x14ac:dyDescent="0.3">
      <c r="A1836" s="54">
        <f>작성용!AL1833</f>
        <v>1832</v>
      </c>
      <c r="B1836" s="264" t="str">
        <f>작성용!AI1833</f>
        <v>24년평가대상</v>
      </c>
      <c r="C1836" s="252" t="str">
        <f>작성용!AK1833</f>
        <v>기초자산</v>
      </c>
      <c r="D1836" s="265" t="str">
        <f>작성용!T1833</f>
        <v>사립학교교직원연금공단펀드(기초자산)</v>
      </c>
      <c r="E1836" s="253" t="str">
        <f>작성용!B1833</f>
        <v>에이티넘성장투자조합2020</v>
      </c>
      <c r="F1836" s="253" t="str">
        <f>작성용!C1833</f>
        <v>재평가</v>
      </c>
      <c r="G1836" s="253" t="str">
        <f>작성용!D1833</f>
        <v>XL8 Inc.</v>
      </c>
      <c r="H1836" s="266" t="str">
        <f>작성용!E1833</f>
        <v>KBP2022110028</v>
      </c>
      <c r="I1836" s="253" t="str">
        <f>작성용!F1833</f>
        <v>A05</v>
      </c>
      <c r="J1836" s="253">
        <f>작성용!G1833</f>
        <v>0</v>
      </c>
      <c r="K1836" s="253" t="str">
        <f>작성용!H1833</f>
        <v>-</v>
      </c>
      <c r="L1836" s="253" t="str">
        <f>작성용!N1833</f>
        <v>연말</v>
      </c>
      <c r="M1836" s="265" t="str">
        <f>작성용!U1833</f>
        <v>2024.09.30</v>
      </c>
      <c r="N1836" s="265">
        <f>작성용!V1833</f>
        <v>45643</v>
      </c>
      <c r="O1836" s="265" t="str">
        <f>작성용!W1833</f>
        <v>보고서제공X</v>
      </c>
      <c r="P1836" s="265" t="str">
        <f>작성용!X1833</f>
        <v>-</v>
      </c>
      <c r="Q1836" s="253" t="str">
        <f>작성용!AD1833</f>
        <v>오수현</v>
      </c>
      <c r="R1836" s="267">
        <f>작성용!AE1833</f>
        <v>0</v>
      </c>
      <c r="S1836" s="253" t="str">
        <f>작성용!AF1833</f>
        <v>윤현빈</v>
      </c>
      <c r="T1836" s="268" t="str">
        <f>작성용!AG1833</f>
        <v>-</v>
      </c>
      <c r="U1836" s="268" t="str">
        <f>작성용!AH1833</f>
        <v>-</v>
      </c>
      <c r="V1836" s="252">
        <f>작성용!AA1833</f>
        <v>202411</v>
      </c>
      <c r="W1836" s="253" t="str">
        <f>작성용!AC1833</f>
        <v>[6]기타기관펀드(기초자산)</v>
      </c>
      <c r="X1836" s="253">
        <f>작성용!O1833</f>
        <v>0</v>
      </c>
      <c r="Y1836" s="253">
        <f>작성용!P1833</f>
        <v>0</v>
      </c>
      <c r="Z1836" s="253">
        <f>작성용!Q1833</f>
        <v>0</v>
      </c>
      <c r="AA1836" s="252" t="str">
        <f>작성용!AJ1833</f>
        <v>-</v>
      </c>
      <c r="AB1836" s="252">
        <f>작성용!AB1833</f>
        <v>0</v>
      </c>
    </row>
    <row r="1837" spans="1:28" s="12" customFormat="1" ht="16.5" customHeight="1" x14ac:dyDescent="0.3">
      <c r="A1837" s="54">
        <f>작성용!AL1834</f>
        <v>1833</v>
      </c>
      <c r="B1837" s="264" t="str">
        <f>작성용!AI1834</f>
        <v>-</v>
      </c>
      <c r="C1837" s="252" t="str">
        <f>작성용!AK1834</f>
        <v>기초자산</v>
      </c>
      <c r="D1837" s="265" t="str">
        <f>작성용!T1834</f>
        <v>사립학교교직원연금공단펀드(기초자산)</v>
      </c>
      <c r="E1837" s="253" t="str">
        <f>작성용!B1834</f>
        <v>에이티넘성장투자조합2020</v>
      </c>
      <c r="F1837" s="253" t="str">
        <f>작성용!C1834</f>
        <v>재평가</v>
      </c>
      <c r="G1837" s="253" t="str">
        <f>작성용!D1834</f>
        <v>XL8 Inc.</v>
      </c>
      <c r="H1837" s="266" t="str">
        <f>작성용!E1834</f>
        <v>KBP2022110028</v>
      </c>
      <c r="I1837" s="253" t="str">
        <f>작성용!F1834</f>
        <v>A05</v>
      </c>
      <c r="J1837" s="253">
        <f>작성용!G1834</f>
        <v>1</v>
      </c>
      <c r="K1837" s="253" t="str">
        <f>작성용!H1834</f>
        <v>-</v>
      </c>
      <c r="L1837" s="253" t="str">
        <f>작성용!N1834</f>
        <v>연말</v>
      </c>
      <c r="M1837" s="265" t="str">
        <f>작성용!U1834</f>
        <v>2024.09.30</v>
      </c>
      <c r="N1837" s="265">
        <f>작성용!V1834</f>
        <v>45643</v>
      </c>
      <c r="O1837" s="265" t="str">
        <f>작성용!W1834</f>
        <v>보고서제공X</v>
      </c>
      <c r="P1837" s="265" t="str">
        <f>작성용!X1834</f>
        <v>-</v>
      </c>
      <c r="Q1837" s="253" t="str">
        <f>작성용!AD1834</f>
        <v>오수현</v>
      </c>
      <c r="R1837" s="267">
        <f>작성용!AE1834</f>
        <v>0</v>
      </c>
      <c r="S1837" s="253" t="str">
        <f>작성용!AF1834</f>
        <v>윤현빈</v>
      </c>
      <c r="T1837" s="268" t="str">
        <f>작성용!AG1834</f>
        <v>-</v>
      </c>
      <c r="U1837" s="268" t="str">
        <f>작성용!AH1834</f>
        <v>-</v>
      </c>
      <c r="V1837" s="252">
        <f>작성용!AA1834</f>
        <v>202411</v>
      </c>
      <c r="W1837" s="253" t="str">
        <f>작성용!AC1834</f>
        <v>[6]기타기관펀드(기초자산)</v>
      </c>
      <c r="X1837" s="253">
        <f>작성용!O1834</f>
        <v>0</v>
      </c>
      <c r="Y1837" s="253">
        <f>작성용!P1834</f>
        <v>0</v>
      </c>
      <c r="Z1837" s="253">
        <f>작성용!Q1834</f>
        <v>0</v>
      </c>
      <c r="AA1837" s="252" t="str">
        <f>작성용!AJ1834</f>
        <v>-</v>
      </c>
      <c r="AB1837" s="252">
        <f>작성용!AB1834</f>
        <v>0</v>
      </c>
    </row>
    <row r="1838" spans="1:28" s="12" customFormat="1" ht="16.5" customHeight="1" x14ac:dyDescent="0.3">
      <c r="A1838" s="54">
        <f>작성용!AL1835</f>
        <v>1834</v>
      </c>
      <c r="B1838" s="264" t="str">
        <f>작성용!AI1835</f>
        <v>-</v>
      </c>
      <c r="C1838" s="252" t="str">
        <f>작성용!AK1835</f>
        <v>기초자산</v>
      </c>
      <c r="D1838" s="265" t="str">
        <f>작성용!T1835</f>
        <v>사립학교교직원연금공단펀드(기초자산)</v>
      </c>
      <c r="E1838" s="253" t="str">
        <f>작성용!B1835</f>
        <v>에이티넘성장투자조합2020</v>
      </c>
      <c r="F1838" s="253" t="str">
        <f>작성용!C1835</f>
        <v>재평가</v>
      </c>
      <c r="G1838" s="253" t="str">
        <f>작성용!D1835</f>
        <v>그렙</v>
      </c>
      <c r="H1838" s="266">
        <f>작성용!E1835</f>
        <v>1101115366350</v>
      </c>
      <c r="I1838" s="253" t="str">
        <f>작성용!F1835</f>
        <v>A07</v>
      </c>
      <c r="J1838" s="253">
        <f>작성용!G1835</f>
        <v>0</v>
      </c>
      <c r="K1838" s="253" t="str">
        <f>작성용!H1835</f>
        <v>-</v>
      </c>
      <c r="L1838" s="253" t="str">
        <f>작성용!N1835</f>
        <v>연말</v>
      </c>
      <c r="M1838" s="265" t="str">
        <f>작성용!U1835</f>
        <v>2024.09.30</v>
      </c>
      <c r="N1838" s="265">
        <f>작성용!V1835</f>
        <v>45643</v>
      </c>
      <c r="O1838" s="265" t="str">
        <f>작성용!W1835</f>
        <v>보고서제공X</v>
      </c>
      <c r="P1838" s="265" t="str">
        <f>작성용!X1835</f>
        <v>-</v>
      </c>
      <c r="Q1838" s="253" t="str">
        <f>작성용!AD1835</f>
        <v>이문수</v>
      </c>
      <c r="R1838" s="267">
        <f>작성용!AE1835</f>
        <v>0</v>
      </c>
      <c r="S1838" s="253" t="str">
        <f>작성용!AF1835</f>
        <v>이문수</v>
      </c>
      <c r="T1838" s="268" t="str">
        <f>작성용!AG1835</f>
        <v>-</v>
      </c>
      <c r="U1838" s="268" t="str">
        <f>작성용!AH1835</f>
        <v>-</v>
      </c>
      <c r="V1838" s="252">
        <f>작성용!AA1835</f>
        <v>202411</v>
      </c>
      <c r="W1838" s="253" t="str">
        <f>작성용!AC1835</f>
        <v>[6]기타기관펀드(기초자산)</v>
      </c>
      <c r="X1838" s="253">
        <f>작성용!O1835</f>
        <v>0</v>
      </c>
      <c r="Y1838" s="253">
        <f>작성용!P1835</f>
        <v>0</v>
      </c>
      <c r="Z1838" s="253">
        <f>작성용!Q1835</f>
        <v>0</v>
      </c>
      <c r="AA1838" s="252" t="str">
        <f>작성용!AJ1835</f>
        <v>-</v>
      </c>
      <c r="AB1838" s="252">
        <f>작성용!AB1835</f>
        <v>0</v>
      </c>
    </row>
    <row r="1839" spans="1:28" s="12" customFormat="1" ht="16.5" customHeight="1" x14ac:dyDescent="0.3">
      <c r="A1839" s="54">
        <f>작성용!AL1836</f>
        <v>1835</v>
      </c>
      <c r="B1839" s="264" t="str">
        <f>작성용!AI1836</f>
        <v>24년평가대상</v>
      </c>
      <c r="C1839" s="252" t="str">
        <f>작성용!AK1836</f>
        <v>기초자산</v>
      </c>
      <c r="D1839" s="265" t="str">
        <f>작성용!T1836</f>
        <v>사립학교교직원연금공단펀드(기초자산)</v>
      </c>
      <c r="E1839" s="253" t="str">
        <f>작성용!B1836</f>
        <v>에이티넘성장투자조합2020</v>
      </c>
      <c r="F1839" s="253" t="str">
        <f>작성용!C1836</f>
        <v>재평가</v>
      </c>
      <c r="G1839" s="253" t="str">
        <f>작성용!D1836</f>
        <v>넥스아이</v>
      </c>
      <c r="H1839" s="266">
        <f>작성용!E1836</f>
        <v>1101117849370</v>
      </c>
      <c r="I1839" s="253" t="str">
        <f>작성용!F1836</f>
        <v>A01</v>
      </c>
      <c r="J1839" s="253">
        <f>작성용!G1836</f>
        <v>0</v>
      </c>
      <c r="K1839" s="253" t="str">
        <f>작성용!H1836</f>
        <v>-</v>
      </c>
      <c r="L1839" s="253" t="str">
        <f>작성용!N1836</f>
        <v>연말</v>
      </c>
      <c r="M1839" s="265" t="str">
        <f>작성용!U1836</f>
        <v>2024.09.30</v>
      </c>
      <c r="N1839" s="265">
        <f>작성용!V1836</f>
        <v>45643</v>
      </c>
      <c r="O1839" s="265" t="str">
        <f>작성용!W1836</f>
        <v>보고서제공X</v>
      </c>
      <c r="P1839" s="265" t="str">
        <f>작성용!X1836</f>
        <v>-</v>
      </c>
      <c r="Q1839" s="253" t="str">
        <f>작성용!AD1836</f>
        <v>강성은</v>
      </c>
      <c r="R1839" s="267">
        <f>작성용!AE1836</f>
        <v>0</v>
      </c>
      <c r="S1839" s="253" t="str">
        <f>작성용!AF1836</f>
        <v>강성은</v>
      </c>
      <c r="T1839" s="268" t="str">
        <f>작성용!AG1836</f>
        <v>-</v>
      </c>
      <c r="U1839" s="268" t="str">
        <f>작성용!AH1836</f>
        <v>-</v>
      </c>
      <c r="V1839" s="252">
        <f>작성용!AA1836</f>
        <v>202411</v>
      </c>
      <c r="W1839" s="253" t="str">
        <f>작성용!AC1836</f>
        <v>[6]기타기관펀드(기초자산)</v>
      </c>
      <c r="X1839" s="253">
        <f>작성용!O1836</f>
        <v>0</v>
      </c>
      <c r="Y1839" s="253">
        <f>작성용!P1836</f>
        <v>0</v>
      </c>
      <c r="Z1839" s="253">
        <f>작성용!Q1836</f>
        <v>0</v>
      </c>
      <c r="AA1839" s="252" t="str">
        <f>작성용!AJ1836</f>
        <v>-</v>
      </c>
      <c r="AB1839" s="252">
        <f>작성용!AB1836</f>
        <v>0</v>
      </c>
    </row>
    <row r="1840" spans="1:28" s="12" customFormat="1" ht="16.5" customHeight="1" x14ac:dyDescent="0.3">
      <c r="A1840" s="54">
        <f>작성용!AL1837</f>
        <v>1836</v>
      </c>
      <c r="B1840" s="264" t="str">
        <f>작성용!AI1837</f>
        <v>24년평가대상</v>
      </c>
      <c r="C1840" s="252" t="str">
        <f>작성용!AK1837</f>
        <v>기초자산</v>
      </c>
      <c r="D1840" s="265" t="str">
        <f>작성용!T1837</f>
        <v>사립학교교직원연금공단펀드(기초자산)</v>
      </c>
      <c r="E1840" s="253" t="str">
        <f>작성용!B1837</f>
        <v>에이티넘성장투자조합2020</v>
      </c>
      <c r="F1840" s="253" t="str">
        <f>작성용!C1837</f>
        <v>재평가</v>
      </c>
      <c r="G1840" s="253" t="str">
        <f>작성용!D1837</f>
        <v>넥스아이</v>
      </c>
      <c r="H1840" s="266">
        <f>작성용!E1837</f>
        <v>1101117849370</v>
      </c>
      <c r="I1840" s="253" t="str">
        <f>작성용!F1837</f>
        <v>A07</v>
      </c>
      <c r="J1840" s="253">
        <f>작성용!G1837</f>
        <v>0</v>
      </c>
      <c r="K1840" s="253" t="str">
        <f>작성용!H1837</f>
        <v>-</v>
      </c>
      <c r="L1840" s="253" t="str">
        <f>작성용!N1837</f>
        <v>연말</v>
      </c>
      <c r="M1840" s="265" t="str">
        <f>작성용!U1837</f>
        <v>2024.09.30</v>
      </c>
      <c r="N1840" s="265">
        <f>작성용!V1837</f>
        <v>45643</v>
      </c>
      <c r="O1840" s="265" t="str">
        <f>작성용!W1837</f>
        <v>보고서제공X</v>
      </c>
      <c r="P1840" s="265" t="str">
        <f>작성용!X1837</f>
        <v>-</v>
      </c>
      <c r="Q1840" s="253" t="str">
        <f>작성용!AD1837</f>
        <v>강성은</v>
      </c>
      <c r="R1840" s="267">
        <f>작성용!AE1837</f>
        <v>0</v>
      </c>
      <c r="S1840" s="253" t="str">
        <f>작성용!AF1837</f>
        <v>강성은</v>
      </c>
      <c r="T1840" s="268" t="str">
        <f>작성용!AG1837</f>
        <v>-</v>
      </c>
      <c r="U1840" s="268" t="str">
        <f>작성용!AH1837</f>
        <v>-</v>
      </c>
      <c r="V1840" s="252">
        <f>작성용!AA1837</f>
        <v>202411</v>
      </c>
      <c r="W1840" s="253" t="str">
        <f>작성용!AC1837</f>
        <v>[6]기타기관펀드(기초자산)</v>
      </c>
      <c r="X1840" s="253">
        <f>작성용!O1837</f>
        <v>0</v>
      </c>
      <c r="Y1840" s="253">
        <f>작성용!P1837</f>
        <v>0</v>
      </c>
      <c r="Z1840" s="253">
        <f>작성용!Q1837</f>
        <v>0</v>
      </c>
      <c r="AA1840" s="252" t="str">
        <f>작성용!AJ1837</f>
        <v>-</v>
      </c>
      <c r="AB1840" s="252">
        <f>작성용!AB1837</f>
        <v>0</v>
      </c>
    </row>
    <row r="1841" spans="1:28" s="12" customFormat="1" ht="16.5" customHeight="1" x14ac:dyDescent="0.3">
      <c r="A1841" s="54">
        <f>작성용!AL1838</f>
        <v>1837</v>
      </c>
      <c r="B1841" s="264" t="str">
        <f>작성용!AI1838</f>
        <v>24년평가대상</v>
      </c>
      <c r="C1841" s="252" t="str">
        <f>작성용!AK1838</f>
        <v>기초자산</v>
      </c>
      <c r="D1841" s="265" t="str">
        <f>작성용!T1838</f>
        <v>사립학교교직원연금공단펀드(기초자산)</v>
      </c>
      <c r="E1841" s="253" t="str">
        <f>작성용!B1838</f>
        <v>에이티넘성장투자조합2020</v>
      </c>
      <c r="F1841" s="253" t="str">
        <f>작성용!C1838</f>
        <v>재평가</v>
      </c>
      <c r="G1841" s="253" t="str">
        <f>작성용!D1838</f>
        <v>다임리서치</v>
      </c>
      <c r="H1841" s="266">
        <f>작성용!E1838</f>
        <v>1311110580819</v>
      </c>
      <c r="I1841" s="253" t="str">
        <f>작성용!F1838</f>
        <v>A07</v>
      </c>
      <c r="J1841" s="253">
        <f>작성용!G1838</f>
        <v>1</v>
      </c>
      <c r="K1841" s="253" t="str">
        <f>작성용!H1838</f>
        <v>-</v>
      </c>
      <c r="L1841" s="253" t="str">
        <f>작성용!N1838</f>
        <v>연말</v>
      </c>
      <c r="M1841" s="265" t="str">
        <f>작성용!U1838</f>
        <v>2024.09.30</v>
      </c>
      <c r="N1841" s="265">
        <f>작성용!V1838</f>
        <v>45643</v>
      </c>
      <c r="O1841" s="265" t="str">
        <f>작성용!W1838</f>
        <v>보고서제공X</v>
      </c>
      <c r="P1841" s="265" t="str">
        <f>작성용!X1838</f>
        <v>-</v>
      </c>
      <c r="Q1841" s="253" t="str">
        <f>작성용!AD1838</f>
        <v>강승현</v>
      </c>
      <c r="R1841" s="267">
        <f>작성용!AE1838</f>
        <v>0</v>
      </c>
      <c r="S1841" s="253" t="str">
        <f>작성용!AF1838</f>
        <v>강승현</v>
      </c>
      <c r="T1841" s="268" t="str">
        <f>작성용!AG1838</f>
        <v>-</v>
      </c>
      <c r="U1841" s="268" t="str">
        <f>작성용!AH1838</f>
        <v>-</v>
      </c>
      <c r="V1841" s="252">
        <f>작성용!AA1838</f>
        <v>202411</v>
      </c>
      <c r="W1841" s="253" t="str">
        <f>작성용!AC1838</f>
        <v>[6]기타기관펀드(기초자산)</v>
      </c>
      <c r="X1841" s="253">
        <f>작성용!O1838</f>
        <v>0</v>
      </c>
      <c r="Y1841" s="253">
        <f>작성용!P1838</f>
        <v>0</v>
      </c>
      <c r="Z1841" s="253">
        <f>작성용!Q1838</f>
        <v>0</v>
      </c>
      <c r="AA1841" s="252" t="str">
        <f>작성용!AJ1838</f>
        <v>-</v>
      </c>
      <c r="AB1841" s="252">
        <f>작성용!AB1838</f>
        <v>0</v>
      </c>
    </row>
    <row r="1842" spans="1:28" s="12" customFormat="1" ht="16.5" customHeight="1" x14ac:dyDescent="0.3">
      <c r="A1842" s="54">
        <f>작성용!AL1839</f>
        <v>1838</v>
      </c>
      <c r="B1842" s="264" t="str">
        <f>작성용!AI1839</f>
        <v>-</v>
      </c>
      <c r="C1842" s="252" t="str">
        <f>작성용!AK1839</f>
        <v>기초자산</v>
      </c>
      <c r="D1842" s="265" t="str">
        <f>작성용!T1839</f>
        <v>사립학교교직원연금공단펀드(기초자산)</v>
      </c>
      <c r="E1842" s="253" t="str">
        <f>작성용!B1839</f>
        <v>에이티넘성장투자조합2020</v>
      </c>
      <c r="F1842" s="253" t="str">
        <f>작성용!C1839</f>
        <v>재평가</v>
      </c>
      <c r="G1842" s="253" t="str">
        <f>작성용!D1839</f>
        <v>더카본스튜디오</v>
      </c>
      <c r="H1842" s="266">
        <f>작성용!E1839</f>
        <v>1601110512198</v>
      </c>
      <c r="I1842" s="253" t="str">
        <f>작성용!F1839</f>
        <v>A07</v>
      </c>
      <c r="J1842" s="253">
        <f>작성용!G1839</f>
        <v>0</v>
      </c>
      <c r="K1842" s="253" t="str">
        <f>작성용!H1839</f>
        <v>-</v>
      </c>
      <c r="L1842" s="253" t="str">
        <f>작성용!N1839</f>
        <v>연말</v>
      </c>
      <c r="M1842" s="265" t="str">
        <f>작성용!U1839</f>
        <v>2024.09.30</v>
      </c>
      <c r="N1842" s="265">
        <f>작성용!V1839</f>
        <v>45643</v>
      </c>
      <c r="O1842" s="265" t="str">
        <f>작성용!W1839</f>
        <v>보고서제공X</v>
      </c>
      <c r="P1842" s="265" t="str">
        <f>작성용!X1839</f>
        <v>-</v>
      </c>
      <c r="Q1842" s="258" t="str">
        <f>작성용!AD1839</f>
        <v>김에스더</v>
      </c>
      <c r="R1842" s="267">
        <f>작성용!AE1839</f>
        <v>0</v>
      </c>
      <c r="S1842" s="253" t="str">
        <f>작성용!AF1839</f>
        <v>김범준</v>
      </c>
      <c r="T1842" s="268" t="str">
        <f>작성용!AG1839</f>
        <v>-</v>
      </c>
      <c r="U1842" s="268" t="str">
        <f>작성용!AH1839</f>
        <v>-</v>
      </c>
      <c r="V1842" s="252">
        <f>작성용!AA1839</f>
        <v>202411</v>
      </c>
      <c r="W1842" s="253" t="str">
        <f>작성용!AC1839</f>
        <v>[6]기타기관펀드(기초자산)</v>
      </c>
      <c r="X1842" s="253">
        <f>작성용!O1839</f>
        <v>0</v>
      </c>
      <c r="Y1842" s="253">
        <f>작성용!P1839</f>
        <v>0</v>
      </c>
      <c r="Z1842" s="253">
        <f>작성용!Q1839</f>
        <v>0</v>
      </c>
      <c r="AA1842" s="252" t="str">
        <f>작성용!AJ1839</f>
        <v>-</v>
      </c>
      <c r="AB1842" s="252">
        <f>작성용!AB1839</f>
        <v>0</v>
      </c>
    </row>
    <row r="1843" spans="1:28" s="12" customFormat="1" ht="16.5" customHeight="1" x14ac:dyDescent="0.3">
      <c r="A1843" s="54">
        <f>작성용!AL1840</f>
        <v>1839</v>
      </c>
      <c r="B1843" s="264" t="str">
        <f>작성용!AI1840</f>
        <v>25년평가대상</v>
      </c>
      <c r="C1843" s="252" t="str">
        <f>작성용!AK1840</f>
        <v>기초자산</v>
      </c>
      <c r="D1843" s="265" t="str">
        <f>작성용!T1840</f>
        <v>사립학교교직원연금공단펀드(기초자산)</v>
      </c>
      <c r="E1843" s="253" t="str">
        <f>작성용!B1840</f>
        <v>에이티넘성장투자조합2020</v>
      </c>
      <c r="F1843" s="253" t="str">
        <f>작성용!C1840</f>
        <v>재평가</v>
      </c>
      <c r="G1843" s="253" t="str">
        <f>작성용!D1840</f>
        <v>두들린</v>
      </c>
      <c r="H1843" s="266">
        <f>작성용!E1840</f>
        <v>1101117422879</v>
      </c>
      <c r="I1843" s="253" t="str">
        <f>작성용!F1840</f>
        <v>A05</v>
      </c>
      <c r="J1843" s="253">
        <f>작성용!G1840</f>
        <v>0</v>
      </c>
      <c r="K1843" s="253" t="str">
        <f>작성용!H1840</f>
        <v>-</v>
      </c>
      <c r="L1843" s="253" t="str">
        <f>작성용!N1840</f>
        <v>연말</v>
      </c>
      <c r="M1843" s="265" t="str">
        <f>작성용!U1840</f>
        <v>2024.09.30</v>
      </c>
      <c r="N1843" s="265">
        <f>작성용!V1840</f>
        <v>45643</v>
      </c>
      <c r="O1843" s="265" t="str">
        <f>작성용!W1840</f>
        <v>보고서제공X</v>
      </c>
      <c r="P1843" s="265" t="str">
        <f>작성용!X1840</f>
        <v>-</v>
      </c>
      <c r="Q1843" s="253" t="str">
        <f>작성용!AD1840</f>
        <v>김예림</v>
      </c>
      <c r="R1843" s="267">
        <f>작성용!AE1840</f>
        <v>0</v>
      </c>
      <c r="S1843" s="253" t="str">
        <f>작성용!AF1840</f>
        <v>김예림</v>
      </c>
      <c r="T1843" s="268" t="str">
        <f>작성용!AG1840</f>
        <v>-</v>
      </c>
      <c r="U1843" s="268" t="str">
        <f>작성용!AH1840</f>
        <v>-</v>
      </c>
      <c r="V1843" s="252">
        <f>작성용!AA1840</f>
        <v>202411</v>
      </c>
      <c r="W1843" s="253" t="str">
        <f>작성용!AC1840</f>
        <v>[6]기타기관펀드(기초자산)</v>
      </c>
      <c r="X1843" s="253">
        <f>작성용!O1840</f>
        <v>0</v>
      </c>
      <c r="Y1843" s="253">
        <f>작성용!P1840</f>
        <v>0</v>
      </c>
      <c r="Z1843" s="253">
        <f>작성용!Q1840</f>
        <v>0</v>
      </c>
      <c r="AA1843" s="252" t="str">
        <f>작성용!AJ1840</f>
        <v>-</v>
      </c>
      <c r="AB1843" s="252">
        <f>작성용!AB1840</f>
        <v>0</v>
      </c>
    </row>
    <row r="1844" spans="1:28" s="12" customFormat="1" ht="16.5" customHeight="1" x14ac:dyDescent="0.3">
      <c r="A1844" s="54">
        <f>작성용!AL1841</f>
        <v>1840</v>
      </c>
      <c r="B1844" s="264" t="str">
        <f>작성용!AI1841</f>
        <v>-</v>
      </c>
      <c r="C1844" s="252" t="str">
        <f>작성용!AK1841</f>
        <v>기초자산</v>
      </c>
      <c r="D1844" s="265" t="str">
        <f>작성용!T1841</f>
        <v>사립학교교직원연금공단펀드(기초자산)</v>
      </c>
      <c r="E1844" s="253" t="str">
        <f>작성용!B1841</f>
        <v>에이티넘성장투자조합2020</v>
      </c>
      <c r="F1844" s="253" t="str">
        <f>작성용!C1841</f>
        <v>재평가</v>
      </c>
      <c r="G1844" s="253" t="str">
        <f>작성용!D1841</f>
        <v xml:space="preserve">드노보바이오테라퓨틱스 </v>
      </c>
      <c r="H1844" s="266">
        <f>작성용!E1841</f>
        <v>1101118011704</v>
      </c>
      <c r="I1844" s="253" t="str">
        <f>작성용!F1841</f>
        <v>A07</v>
      </c>
      <c r="J1844" s="253">
        <f>작성용!G1841</f>
        <v>1</v>
      </c>
      <c r="K1844" s="253" t="str">
        <f>작성용!H1841</f>
        <v>-</v>
      </c>
      <c r="L1844" s="253" t="str">
        <f>작성용!N1841</f>
        <v>연말</v>
      </c>
      <c r="M1844" s="265" t="str">
        <f>작성용!U1841</f>
        <v>2024.09.30</v>
      </c>
      <c r="N1844" s="265">
        <f>작성용!V1841</f>
        <v>45643</v>
      </c>
      <c r="O1844" s="265" t="str">
        <f>작성용!W1841</f>
        <v>보고서제공X</v>
      </c>
      <c r="P1844" s="265" t="str">
        <f>작성용!X1841</f>
        <v>-</v>
      </c>
      <c r="Q1844" s="253" t="str">
        <f>작성용!AD1841</f>
        <v>백형진</v>
      </c>
      <c r="R1844" s="267">
        <f>작성용!AE1841</f>
        <v>0</v>
      </c>
      <c r="S1844" s="253" t="str">
        <f>작성용!AF1841</f>
        <v>백형진</v>
      </c>
      <c r="T1844" s="268" t="str">
        <f>작성용!AG1841</f>
        <v>-</v>
      </c>
      <c r="U1844" s="268" t="str">
        <f>작성용!AH1841</f>
        <v>-</v>
      </c>
      <c r="V1844" s="252">
        <f>작성용!AA1841</f>
        <v>202411</v>
      </c>
      <c r="W1844" s="253" t="str">
        <f>작성용!AC1841</f>
        <v>[6]기타기관펀드(기초자산)</v>
      </c>
      <c r="X1844" s="253">
        <f>작성용!O1841</f>
        <v>0</v>
      </c>
      <c r="Y1844" s="253">
        <f>작성용!P1841</f>
        <v>0</v>
      </c>
      <c r="Z1844" s="253">
        <f>작성용!Q1841</f>
        <v>0</v>
      </c>
      <c r="AA1844" s="252" t="str">
        <f>작성용!AJ1841</f>
        <v>-</v>
      </c>
      <c r="AB1844" s="252">
        <f>작성용!AB1841</f>
        <v>0</v>
      </c>
    </row>
    <row r="1845" spans="1:28" s="12" customFormat="1" ht="16.5" customHeight="1" x14ac:dyDescent="0.3">
      <c r="A1845" s="54">
        <f>작성용!AL1842</f>
        <v>1841</v>
      </c>
      <c r="B1845" s="264" t="str">
        <f>작성용!AI1842</f>
        <v>-</v>
      </c>
      <c r="C1845" s="252" t="str">
        <f>작성용!AK1842</f>
        <v>기초자산</v>
      </c>
      <c r="D1845" s="265" t="str">
        <f>작성용!T1842</f>
        <v>사립학교교직원연금공단펀드(기초자산)</v>
      </c>
      <c r="E1845" s="253" t="str">
        <f>작성용!B1842</f>
        <v>에이티넘성장투자조합2020</v>
      </c>
      <c r="F1845" s="253" t="str">
        <f>작성용!C1842</f>
        <v>재평가</v>
      </c>
      <c r="G1845" s="253" t="str">
        <f>작성용!D1842</f>
        <v>라이드플럭스</v>
      </c>
      <c r="H1845" s="266">
        <f>작성용!E1842</f>
        <v>1101116739340</v>
      </c>
      <c r="I1845" s="253" t="str">
        <f>작성용!F1842</f>
        <v>A07</v>
      </c>
      <c r="J1845" s="253">
        <f>작성용!G1842</f>
        <v>0</v>
      </c>
      <c r="K1845" s="253" t="str">
        <f>작성용!H1842</f>
        <v>-</v>
      </c>
      <c r="L1845" s="253" t="str">
        <f>작성용!N1842</f>
        <v>연말</v>
      </c>
      <c r="M1845" s="265" t="str">
        <f>작성용!U1842</f>
        <v>2024.09.30</v>
      </c>
      <c r="N1845" s="265">
        <f>작성용!V1842</f>
        <v>45643</v>
      </c>
      <c r="O1845" s="265" t="str">
        <f>작성용!W1842</f>
        <v>보고서제공X</v>
      </c>
      <c r="P1845" s="265" t="str">
        <f>작성용!X1842</f>
        <v>-</v>
      </c>
      <c r="Q1845" s="253" t="str">
        <f>작성용!AD1842</f>
        <v>정은채</v>
      </c>
      <c r="R1845" s="267">
        <f>작성용!AE1842</f>
        <v>0</v>
      </c>
      <c r="S1845" s="253" t="str">
        <f>작성용!AF1842</f>
        <v>정은채</v>
      </c>
      <c r="T1845" s="268" t="str">
        <f>작성용!AG1842</f>
        <v>-</v>
      </c>
      <c r="U1845" s="268" t="str">
        <f>작성용!AH1842</f>
        <v>-</v>
      </c>
      <c r="V1845" s="252">
        <f>작성용!AA1842</f>
        <v>202411</v>
      </c>
      <c r="W1845" s="253" t="str">
        <f>작성용!AC1842</f>
        <v>[6]기타기관펀드(기초자산)</v>
      </c>
      <c r="X1845" s="253">
        <f>작성용!O1842</f>
        <v>0</v>
      </c>
      <c r="Y1845" s="253">
        <f>작성용!P1842</f>
        <v>0</v>
      </c>
      <c r="Z1845" s="253">
        <f>작성용!Q1842</f>
        <v>0</v>
      </c>
      <c r="AA1845" s="252" t="str">
        <f>작성용!AJ1842</f>
        <v>-</v>
      </c>
      <c r="AB1845" s="252">
        <f>작성용!AB1842</f>
        <v>0</v>
      </c>
    </row>
    <row r="1846" spans="1:28" s="12" customFormat="1" ht="16.5" customHeight="1" x14ac:dyDescent="0.3">
      <c r="A1846" s="54">
        <f>작성용!AL1843</f>
        <v>1842</v>
      </c>
      <c r="B1846" s="264" t="str">
        <f>작성용!AI1843</f>
        <v>-</v>
      </c>
      <c r="C1846" s="252" t="str">
        <f>작성용!AK1843</f>
        <v>기초자산</v>
      </c>
      <c r="D1846" s="265" t="str">
        <f>작성용!T1843</f>
        <v>사립학교교직원연금공단펀드(기초자산)</v>
      </c>
      <c r="E1846" s="253" t="str">
        <f>작성용!B1843</f>
        <v>에이티넘성장투자조합2020</v>
      </c>
      <c r="F1846" s="253" t="str">
        <f>작성용!C1843</f>
        <v>재평가</v>
      </c>
      <c r="G1846" s="253" t="str">
        <f>작성용!D1843</f>
        <v>라포랩스</v>
      </c>
      <c r="H1846" s="266">
        <f>작성용!E1843</f>
        <v>1101117490214</v>
      </c>
      <c r="I1846" s="253" t="str">
        <f>작성용!F1843</f>
        <v>A01</v>
      </c>
      <c r="J1846" s="253">
        <f>작성용!G1843</f>
        <v>0</v>
      </c>
      <c r="K1846" s="253" t="str">
        <f>작성용!H1843</f>
        <v>-</v>
      </c>
      <c r="L1846" s="253" t="str">
        <f>작성용!N1843</f>
        <v>연말</v>
      </c>
      <c r="M1846" s="265" t="str">
        <f>작성용!U1843</f>
        <v>2024.09.30</v>
      </c>
      <c r="N1846" s="265">
        <f>작성용!V1843</f>
        <v>45643</v>
      </c>
      <c r="O1846" s="265" t="str">
        <f>작성용!W1843</f>
        <v>보고서제공X</v>
      </c>
      <c r="P1846" s="265" t="str">
        <f>작성용!X1843</f>
        <v>-</v>
      </c>
      <c r="Q1846" s="253" t="str">
        <f>작성용!AD1843</f>
        <v>백형진</v>
      </c>
      <c r="R1846" s="267">
        <f>작성용!AE1843</f>
        <v>0</v>
      </c>
      <c r="S1846" s="253" t="str">
        <f>작성용!AF1843</f>
        <v>백형진</v>
      </c>
      <c r="T1846" s="268" t="str">
        <f>작성용!AG1843</f>
        <v>-</v>
      </c>
      <c r="U1846" s="268" t="str">
        <f>작성용!AH1843</f>
        <v>-</v>
      </c>
      <c r="V1846" s="252">
        <f>작성용!AA1843</f>
        <v>202411</v>
      </c>
      <c r="W1846" s="253" t="str">
        <f>작성용!AC1843</f>
        <v>[6]기타기관펀드(기초자산)</v>
      </c>
      <c r="X1846" s="253">
        <f>작성용!O1843</f>
        <v>0</v>
      </c>
      <c r="Y1846" s="253">
        <f>작성용!P1843</f>
        <v>0</v>
      </c>
      <c r="Z1846" s="253">
        <f>작성용!Q1843</f>
        <v>0</v>
      </c>
      <c r="AA1846" s="252" t="str">
        <f>작성용!AJ1843</f>
        <v>-</v>
      </c>
      <c r="AB1846" s="252">
        <f>작성용!AB1843</f>
        <v>0</v>
      </c>
    </row>
    <row r="1847" spans="1:28" s="12" customFormat="1" ht="16.5" customHeight="1" x14ac:dyDescent="0.3">
      <c r="A1847" s="54">
        <f>작성용!AL1844</f>
        <v>1843</v>
      </c>
      <c r="B1847" s="264" t="str">
        <f>작성용!AI1844</f>
        <v>-</v>
      </c>
      <c r="C1847" s="252" t="str">
        <f>작성용!AK1844</f>
        <v>기초자산</v>
      </c>
      <c r="D1847" s="265" t="str">
        <f>작성용!T1844</f>
        <v>사립학교교직원연금공단펀드(기초자산)</v>
      </c>
      <c r="E1847" s="253" t="str">
        <f>작성용!B1844</f>
        <v>에이티넘성장투자조합2020</v>
      </c>
      <c r="F1847" s="253" t="str">
        <f>작성용!C1844</f>
        <v>재평가</v>
      </c>
      <c r="G1847" s="253" t="str">
        <f>작성용!D1844</f>
        <v>레고켐바이오사이언스</v>
      </c>
      <c r="H1847" s="266">
        <f>작성용!E1844</f>
        <v>1601110206866</v>
      </c>
      <c r="I1847" s="253" t="str">
        <f>작성용!F1844</f>
        <v>A05</v>
      </c>
      <c r="J1847" s="253">
        <f>작성용!G1844</f>
        <v>1</v>
      </c>
      <c r="K1847" s="253" t="str">
        <f>작성용!H1844</f>
        <v>-</v>
      </c>
      <c r="L1847" s="253" t="str">
        <f>작성용!N1844</f>
        <v>연말</v>
      </c>
      <c r="M1847" s="265" t="str">
        <f>작성용!U1844</f>
        <v>2024.09.30</v>
      </c>
      <c r="N1847" s="265">
        <f>작성용!V1844</f>
        <v>45643</v>
      </c>
      <c r="O1847" s="265" t="str">
        <f>작성용!W1844</f>
        <v>보고서제공X</v>
      </c>
      <c r="P1847" s="265" t="str">
        <f>작성용!X1844</f>
        <v>-</v>
      </c>
      <c r="Q1847" s="253" t="str">
        <f>작성용!AD1844</f>
        <v>상장</v>
      </c>
      <c r="R1847" s="267">
        <f>작성용!AE1844</f>
        <v>0</v>
      </c>
      <c r="S1847" s="253" t="str">
        <f>작성용!AF1844</f>
        <v>상장</v>
      </c>
      <c r="T1847" s="268" t="str">
        <f>작성용!AG1844</f>
        <v>-</v>
      </c>
      <c r="U1847" s="268" t="str">
        <f>작성용!AH1844</f>
        <v>-</v>
      </c>
      <c r="V1847" s="252">
        <f>작성용!AA1844</f>
        <v>202411</v>
      </c>
      <c r="W1847" s="253" t="str">
        <f>작성용!AC1844</f>
        <v>[6]기타기관펀드(기초자산)</v>
      </c>
      <c r="X1847" s="253">
        <f>작성용!O1844</f>
        <v>0</v>
      </c>
      <c r="Y1847" s="253">
        <f>작성용!P1844</f>
        <v>0</v>
      </c>
      <c r="Z1847" s="253">
        <f>작성용!Q1844</f>
        <v>0</v>
      </c>
      <c r="AA1847" s="252" t="str">
        <f>작성용!AJ1844</f>
        <v>-</v>
      </c>
      <c r="AB1847" s="252">
        <f>작성용!AB1844</f>
        <v>0</v>
      </c>
    </row>
    <row r="1848" spans="1:28" s="12" customFormat="1" ht="16.5" customHeight="1" x14ac:dyDescent="0.3">
      <c r="A1848" s="54">
        <f>작성용!AL1845</f>
        <v>1844</v>
      </c>
      <c r="B1848" s="264" t="str">
        <f>작성용!AI1845</f>
        <v>24년평가대상</v>
      </c>
      <c r="C1848" s="252" t="str">
        <f>작성용!AK1845</f>
        <v>기초자산</v>
      </c>
      <c r="D1848" s="265" t="str">
        <f>작성용!T1845</f>
        <v>사립학교교직원연금공단펀드(기초자산)</v>
      </c>
      <c r="E1848" s="253" t="str">
        <f>작성용!B1845</f>
        <v>에이티넘성장투자조합2020</v>
      </c>
      <c r="F1848" s="253" t="str">
        <f>작성용!C1845</f>
        <v>재평가</v>
      </c>
      <c r="G1848" s="253" t="str">
        <f>작성용!D1845</f>
        <v>레몬베이스</v>
      </c>
      <c r="H1848" s="266">
        <f>작성용!E1845</f>
        <v>1101117656402</v>
      </c>
      <c r="I1848" s="253" t="str">
        <f>작성용!F1845</f>
        <v>A05</v>
      </c>
      <c r="J1848" s="253">
        <f>작성용!G1845</f>
        <v>0</v>
      </c>
      <c r="K1848" s="253" t="str">
        <f>작성용!H1845</f>
        <v>-</v>
      </c>
      <c r="L1848" s="253" t="str">
        <f>작성용!N1845</f>
        <v>연말</v>
      </c>
      <c r="M1848" s="265" t="str">
        <f>작성용!U1845</f>
        <v>2024.09.30</v>
      </c>
      <c r="N1848" s="265">
        <f>작성용!V1845</f>
        <v>45643</v>
      </c>
      <c r="O1848" s="265" t="str">
        <f>작성용!W1845</f>
        <v>보고서제공X</v>
      </c>
      <c r="P1848" s="265" t="str">
        <f>작성용!X1845</f>
        <v>-</v>
      </c>
      <c r="Q1848" s="253" t="str">
        <f>작성용!AD1845</f>
        <v>김예림</v>
      </c>
      <c r="R1848" s="267">
        <f>작성용!AE1845</f>
        <v>0</v>
      </c>
      <c r="S1848" s="253" t="str">
        <f>작성용!AF1845</f>
        <v>김예림</v>
      </c>
      <c r="T1848" s="268" t="str">
        <f>작성용!AG1845</f>
        <v>-</v>
      </c>
      <c r="U1848" s="268" t="str">
        <f>작성용!AH1845</f>
        <v>-</v>
      </c>
      <c r="V1848" s="252">
        <f>작성용!AA1845</f>
        <v>202411</v>
      </c>
      <c r="W1848" s="253" t="str">
        <f>작성용!AC1845</f>
        <v>[6]기타기관펀드(기초자산)</v>
      </c>
      <c r="X1848" s="253">
        <f>작성용!O1845</f>
        <v>0</v>
      </c>
      <c r="Y1848" s="253">
        <f>작성용!P1845</f>
        <v>0</v>
      </c>
      <c r="Z1848" s="253">
        <f>작성용!Q1845</f>
        <v>0</v>
      </c>
      <c r="AA1848" s="252" t="str">
        <f>작성용!AJ1845</f>
        <v>-</v>
      </c>
      <c r="AB1848" s="252">
        <f>작성용!AB1845</f>
        <v>0</v>
      </c>
    </row>
    <row r="1849" spans="1:28" s="12" customFormat="1" ht="16.5" customHeight="1" x14ac:dyDescent="0.3">
      <c r="A1849" s="54">
        <f>작성용!AL1846</f>
        <v>1845</v>
      </c>
      <c r="B1849" s="264" t="str">
        <f>작성용!AI1846</f>
        <v>-</v>
      </c>
      <c r="C1849" s="252" t="str">
        <f>작성용!AK1846</f>
        <v>기초자산</v>
      </c>
      <c r="D1849" s="265" t="str">
        <f>작성용!T1846</f>
        <v>사립학교교직원연금공단펀드(기초자산)</v>
      </c>
      <c r="E1849" s="253" t="str">
        <f>작성용!B1846</f>
        <v>에이티넘성장투자조합2020</v>
      </c>
      <c r="F1849" s="253" t="str">
        <f>작성용!C1846</f>
        <v>재평가</v>
      </c>
      <c r="G1849" s="253" t="str">
        <f>작성용!D1846</f>
        <v>로드컴플릿</v>
      </c>
      <c r="H1849" s="266">
        <f>작성용!E1846</f>
        <v>1358110174747</v>
      </c>
      <c r="I1849" s="253" t="str">
        <f>작성용!F1846</f>
        <v>A05</v>
      </c>
      <c r="J1849" s="253">
        <f>작성용!G1846</f>
        <v>0</v>
      </c>
      <c r="K1849" s="253" t="str">
        <f>작성용!H1846</f>
        <v>-</v>
      </c>
      <c r="L1849" s="253" t="str">
        <f>작성용!N1846</f>
        <v>연말</v>
      </c>
      <c r="M1849" s="265" t="str">
        <f>작성용!U1846</f>
        <v>2024.09.30</v>
      </c>
      <c r="N1849" s="265">
        <f>작성용!V1846</f>
        <v>45643</v>
      </c>
      <c r="O1849" s="265" t="str">
        <f>작성용!W1846</f>
        <v>보고서제공X</v>
      </c>
      <c r="P1849" s="265" t="str">
        <f>작성용!X1846</f>
        <v>-</v>
      </c>
      <c r="Q1849" s="253" t="str">
        <f>작성용!AD1846</f>
        <v>채동우</v>
      </c>
      <c r="R1849" s="267">
        <f>작성용!AE1846</f>
        <v>0.4</v>
      </c>
      <c r="S1849" s="253" t="str">
        <f>작성용!AF1846</f>
        <v>채동우</v>
      </c>
      <c r="T1849" s="268" t="str">
        <f>작성용!AG1846</f>
        <v>-</v>
      </c>
      <c r="U1849" s="268" t="str">
        <f>작성용!AH1846</f>
        <v>-</v>
      </c>
      <c r="V1849" s="252">
        <f>작성용!AA1846</f>
        <v>202411</v>
      </c>
      <c r="W1849" s="253" t="str">
        <f>작성용!AC1846</f>
        <v>[6]기타기관펀드(기초자산)</v>
      </c>
      <c r="X1849" s="253">
        <f>작성용!O1846</f>
        <v>0</v>
      </c>
      <c r="Y1849" s="253">
        <f>작성용!P1846</f>
        <v>0</v>
      </c>
      <c r="Z1849" s="253">
        <f>작성용!Q1846</f>
        <v>0</v>
      </c>
      <c r="AA1849" s="252" t="str">
        <f>작성용!AJ1846</f>
        <v>-</v>
      </c>
      <c r="AB1849" s="252">
        <f>작성용!AB1846</f>
        <v>0</v>
      </c>
    </row>
    <row r="1850" spans="1:28" s="12" customFormat="1" ht="16.5" customHeight="1" x14ac:dyDescent="0.3">
      <c r="A1850" s="54">
        <f>작성용!AL1847</f>
        <v>1846</v>
      </c>
      <c r="B1850" s="264" t="str">
        <f>작성용!AI1847</f>
        <v>-</v>
      </c>
      <c r="C1850" s="252" t="str">
        <f>작성용!AK1847</f>
        <v>기초자산</v>
      </c>
      <c r="D1850" s="265" t="str">
        <f>작성용!T1847</f>
        <v>사립학교교직원연금공단펀드(기초자산)</v>
      </c>
      <c r="E1850" s="253" t="str">
        <f>작성용!B1847</f>
        <v>에이티넘성장투자조합2020</v>
      </c>
      <c r="F1850" s="253" t="str">
        <f>작성용!C1847</f>
        <v>재평가</v>
      </c>
      <c r="G1850" s="253" t="str">
        <f>작성용!D1847</f>
        <v>로앤컴퍼니</v>
      </c>
      <c r="H1850" s="266">
        <f>작성용!E1847</f>
        <v>1101114928375</v>
      </c>
      <c r="I1850" s="253" t="str">
        <f>작성용!F1847</f>
        <v>A01</v>
      </c>
      <c r="J1850" s="253">
        <f>작성용!G1847</f>
        <v>0</v>
      </c>
      <c r="K1850" s="253" t="str">
        <f>작성용!H1847</f>
        <v>-</v>
      </c>
      <c r="L1850" s="253" t="str">
        <f>작성용!N1847</f>
        <v>연말</v>
      </c>
      <c r="M1850" s="265" t="str">
        <f>작성용!U1847</f>
        <v>2024.09.30</v>
      </c>
      <c r="N1850" s="265">
        <f>작성용!V1847</f>
        <v>45643</v>
      </c>
      <c r="O1850" s="265" t="str">
        <f>작성용!W1847</f>
        <v>보고서제공X</v>
      </c>
      <c r="P1850" s="265" t="str">
        <f>작성용!X1847</f>
        <v>-</v>
      </c>
      <c r="Q1850" s="253" t="str">
        <f>작성용!AD1847</f>
        <v>변혜진</v>
      </c>
      <c r="R1850" s="267">
        <f>작성용!AE1847</f>
        <v>0.4</v>
      </c>
      <c r="S1850" s="253" t="str">
        <f>작성용!AF1847</f>
        <v>변혜진</v>
      </c>
      <c r="T1850" s="268" t="str">
        <f>작성용!AG1847</f>
        <v>-</v>
      </c>
      <c r="U1850" s="268" t="str">
        <f>작성용!AH1847</f>
        <v>-</v>
      </c>
      <c r="V1850" s="252">
        <f>작성용!AA1847</f>
        <v>202411</v>
      </c>
      <c r="W1850" s="253" t="str">
        <f>작성용!AC1847</f>
        <v>[6]기타기관펀드(기초자산)</v>
      </c>
      <c r="X1850" s="253">
        <f>작성용!O1847</f>
        <v>0</v>
      </c>
      <c r="Y1850" s="253">
        <f>작성용!P1847</f>
        <v>0</v>
      </c>
      <c r="Z1850" s="253">
        <f>작성용!Q1847</f>
        <v>0</v>
      </c>
      <c r="AA1850" s="252" t="str">
        <f>작성용!AJ1847</f>
        <v>-</v>
      </c>
      <c r="AB1850" s="252">
        <f>작성용!AB1847</f>
        <v>0</v>
      </c>
    </row>
    <row r="1851" spans="1:28" s="12" customFormat="1" ht="16.5" customHeight="1" x14ac:dyDescent="0.3">
      <c r="A1851" s="54">
        <f>작성용!AL1848</f>
        <v>1847</v>
      </c>
      <c r="B1851" s="264" t="str">
        <f>작성용!AI1848</f>
        <v>-</v>
      </c>
      <c r="C1851" s="252" t="str">
        <f>작성용!AK1848</f>
        <v>기초자산</v>
      </c>
      <c r="D1851" s="265" t="str">
        <f>작성용!T1848</f>
        <v>사립학교교직원연금공단펀드(기초자산)</v>
      </c>
      <c r="E1851" s="253" t="str">
        <f>작성용!B1848</f>
        <v>에이티넘성장투자조합2020</v>
      </c>
      <c r="F1851" s="253" t="str">
        <f>작성용!C1848</f>
        <v>재평가</v>
      </c>
      <c r="G1851" s="253" t="str">
        <f>작성용!D1848</f>
        <v>로앤컴퍼니</v>
      </c>
      <c r="H1851" s="266">
        <f>작성용!E1848</f>
        <v>1101114928375</v>
      </c>
      <c r="I1851" s="253" t="str">
        <f>작성용!F1848</f>
        <v>A07</v>
      </c>
      <c r="J1851" s="253">
        <f>작성용!G1848</f>
        <v>3</v>
      </c>
      <c r="K1851" s="253" t="str">
        <f>작성용!H1848</f>
        <v>-</v>
      </c>
      <c r="L1851" s="253" t="str">
        <f>작성용!N1848</f>
        <v>연말</v>
      </c>
      <c r="M1851" s="265" t="str">
        <f>작성용!U1848</f>
        <v>2024.09.30</v>
      </c>
      <c r="N1851" s="265">
        <f>작성용!V1848</f>
        <v>45643</v>
      </c>
      <c r="O1851" s="265" t="str">
        <f>작성용!W1848</f>
        <v>보고서제공X</v>
      </c>
      <c r="P1851" s="265" t="str">
        <f>작성용!X1848</f>
        <v>-</v>
      </c>
      <c r="Q1851" s="253" t="str">
        <f>작성용!AD1848</f>
        <v>변혜진</v>
      </c>
      <c r="R1851" s="267">
        <f>작성용!AE1848</f>
        <v>0</v>
      </c>
      <c r="S1851" s="253" t="str">
        <f>작성용!AF1848</f>
        <v>변혜진</v>
      </c>
      <c r="T1851" s="268" t="str">
        <f>작성용!AG1848</f>
        <v>-</v>
      </c>
      <c r="U1851" s="268" t="str">
        <f>작성용!AH1848</f>
        <v>-</v>
      </c>
      <c r="V1851" s="252">
        <f>작성용!AA1848</f>
        <v>202411</v>
      </c>
      <c r="W1851" s="253" t="str">
        <f>작성용!AC1848</f>
        <v>[6]기타기관펀드(기초자산)</v>
      </c>
      <c r="X1851" s="253">
        <f>작성용!O1848</f>
        <v>0</v>
      </c>
      <c r="Y1851" s="253">
        <f>작성용!P1848</f>
        <v>0</v>
      </c>
      <c r="Z1851" s="253">
        <f>작성용!Q1848</f>
        <v>0</v>
      </c>
      <c r="AA1851" s="252" t="str">
        <f>작성용!AJ1848</f>
        <v>-</v>
      </c>
      <c r="AB1851" s="252">
        <f>작성용!AB1848</f>
        <v>0</v>
      </c>
    </row>
    <row r="1852" spans="1:28" s="12" customFormat="1" ht="16.5" customHeight="1" x14ac:dyDescent="0.3">
      <c r="A1852" s="54">
        <f>작성용!AL1849</f>
        <v>1848</v>
      </c>
      <c r="B1852" s="264" t="str">
        <f>작성용!AI1849</f>
        <v>-</v>
      </c>
      <c r="C1852" s="252" t="str">
        <f>작성용!AK1849</f>
        <v>기초자산</v>
      </c>
      <c r="D1852" s="265" t="str">
        <f>작성용!T1849</f>
        <v>사립학교교직원연금공단펀드(기초자산)</v>
      </c>
      <c r="E1852" s="253" t="str">
        <f>작성용!B1849</f>
        <v>에이티넘성장투자조합2020</v>
      </c>
      <c r="F1852" s="253" t="str">
        <f>작성용!C1849</f>
        <v>재평가</v>
      </c>
      <c r="G1852" s="253" t="str">
        <f>작성용!D1849</f>
        <v>로앤컴퍼니</v>
      </c>
      <c r="H1852" s="266">
        <f>작성용!E1849</f>
        <v>1101114928375</v>
      </c>
      <c r="I1852" s="253" t="str">
        <f>작성용!F1849</f>
        <v>A05</v>
      </c>
      <c r="J1852" s="253">
        <f>작성용!G1849</f>
        <v>0</v>
      </c>
      <c r="K1852" s="253" t="str">
        <f>작성용!H1849</f>
        <v>-</v>
      </c>
      <c r="L1852" s="253" t="str">
        <f>작성용!N1849</f>
        <v>연말</v>
      </c>
      <c r="M1852" s="265" t="str">
        <f>작성용!U1849</f>
        <v>2024.09.30</v>
      </c>
      <c r="N1852" s="265">
        <f>작성용!V1849</f>
        <v>45643</v>
      </c>
      <c r="O1852" s="265" t="str">
        <f>작성용!W1849</f>
        <v>보고서제공X</v>
      </c>
      <c r="P1852" s="265" t="str">
        <f>작성용!X1849</f>
        <v>-</v>
      </c>
      <c r="Q1852" s="253" t="str">
        <f>작성용!AD1849</f>
        <v>변혜진</v>
      </c>
      <c r="R1852" s="267">
        <f>작성용!AE1849</f>
        <v>0</v>
      </c>
      <c r="S1852" s="253" t="str">
        <f>작성용!AF1849</f>
        <v>변혜진</v>
      </c>
      <c r="T1852" s="268" t="str">
        <f>작성용!AG1849</f>
        <v>-</v>
      </c>
      <c r="U1852" s="268" t="str">
        <f>작성용!AH1849</f>
        <v>-</v>
      </c>
      <c r="V1852" s="252">
        <f>작성용!AA1849</f>
        <v>202411</v>
      </c>
      <c r="W1852" s="253" t="str">
        <f>작성용!AC1849</f>
        <v>[6]기타기관펀드(기초자산)</v>
      </c>
      <c r="X1852" s="253">
        <f>작성용!O1849</f>
        <v>0</v>
      </c>
      <c r="Y1852" s="253">
        <f>작성용!P1849</f>
        <v>0</v>
      </c>
      <c r="Z1852" s="253">
        <f>작성용!Q1849</f>
        <v>0</v>
      </c>
      <c r="AA1852" s="252" t="str">
        <f>작성용!AJ1849</f>
        <v>-</v>
      </c>
      <c r="AB1852" s="252">
        <f>작성용!AB1849</f>
        <v>0</v>
      </c>
    </row>
    <row r="1853" spans="1:28" s="12" customFormat="1" ht="16.5" customHeight="1" x14ac:dyDescent="0.3">
      <c r="A1853" s="54">
        <f>작성용!AL1850</f>
        <v>1849</v>
      </c>
      <c r="B1853" s="264" t="str">
        <f>작성용!AI1850</f>
        <v>-</v>
      </c>
      <c r="C1853" s="252" t="str">
        <f>작성용!AK1850</f>
        <v>기초자산</v>
      </c>
      <c r="D1853" s="265" t="str">
        <f>작성용!T1850</f>
        <v>사립학교교직원연금공단펀드(기초자산)</v>
      </c>
      <c r="E1853" s="253" t="str">
        <f>작성용!B1850</f>
        <v>에이티넘성장투자조합2020</v>
      </c>
      <c r="F1853" s="253" t="str">
        <f>작성용!C1850</f>
        <v>재평가</v>
      </c>
      <c r="G1853" s="253" t="str">
        <f>작성용!D1850</f>
        <v>리디</v>
      </c>
      <c r="H1853" s="266">
        <f>작성용!E1850</f>
        <v>1101113870098</v>
      </c>
      <c r="I1853" s="253" t="str">
        <f>작성용!F1850</f>
        <v>A01</v>
      </c>
      <c r="J1853" s="253">
        <f>작성용!G1850</f>
        <v>0</v>
      </c>
      <c r="K1853" s="253" t="str">
        <f>작성용!H1850</f>
        <v>-</v>
      </c>
      <c r="L1853" s="253" t="str">
        <f>작성용!N1850</f>
        <v>연말</v>
      </c>
      <c r="M1853" s="265" t="str">
        <f>작성용!U1850</f>
        <v>2024.09.30</v>
      </c>
      <c r="N1853" s="265">
        <f>작성용!V1850</f>
        <v>45643</v>
      </c>
      <c r="O1853" s="265" t="str">
        <f>작성용!W1850</f>
        <v>보고서제공X</v>
      </c>
      <c r="P1853" s="265" t="str">
        <f>작성용!X1850</f>
        <v>-</v>
      </c>
      <c r="Q1853" s="253" t="str">
        <f>작성용!AD1850</f>
        <v>정은채</v>
      </c>
      <c r="R1853" s="267">
        <f>작성용!AE1850</f>
        <v>0</v>
      </c>
      <c r="S1853" s="253" t="str">
        <f>작성용!AF1850</f>
        <v>정은채</v>
      </c>
      <c r="T1853" s="268" t="str">
        <f>작성용!AG1850</f>
        <v>-</v>
      </c>
      <c r="U1853" s="268" t="str">
        <f>작성용!AH1850</f>
        <v>-</v>
      </c>
      <c r="V1853" s="252">
        <f>작성용!AA1850</f>
        <v>202411</v>
      </c>
      <c r="W1853" s="253" t="str">
        <f>작성용!AC1850</f>
        <v>[6]기타기관펀드(기초자산)</v>
      </c>
      <c r="X1853" s="253">
        <f>작성용!O1850</f>
        <v>0</v>
      </c>
      <c r="Y1853" s="253">
        <f>작성용!P1850</f>
        <v>0</v>
      </c>
      <c r="Z1853" s="253">
        <f>작성용!Q1850</f>
        <v>0</v>
      </c>
      <c r="AA1853" s="252" t="str">
        <f>작성용!AJ1850</f>
        <v>-</v>
      </c>
      <c r="AB1853" s="252">
        <f>작성용!AB1850</f>
        <v>0</v>
      </c>
    </row>
    <row r="1854" spans="1:28" s="12" customFormat="1" ht="16.5" customHeight="1" x14ac:dyDescent="0.3">
      <c r="A1854" s="54">
        <f>작성용!AL1851</f>
        <v>1850</v>
      </c>
      <c r="B1854" s="264" t="str">
        <f>작성용!AI1851</f>
        <v>-</v>
      </c>
      <c r="C1854" s="252" t="str">
        <f>작성용!AK1851</f>
        <v>기초자산</v>
      </c>
      <c r="D1854" s="265" t="str">
        <f>작성용!T1851</f>
        <v>사립학교교직원연금공단펀드(기초자산)</v>
      </c>
      <c r="E1854" s="253" t="str">
        <f>작성용!B1851</f>
        <v>에이티넘성장투자조합2020</v>
      </c>
      <c r="F1854" s="253" t="str">
        <f>작성용!C1851</f>
        <v>재평가</v>
      </c>
      <c r="G1854" s="253" t="str">
        <f>작성용!D1851</f>
        <v>리디</v>
      </c>
      <c r="H1854" s="266">
        <f>작성용!E1851</f>
        <v>1101113870098</v>
      </c>
      <c r="I1854" s="253" t="str">
        <f>작성용!F1851</f>
        <v>A05</v>
      </c>
      <c r="J1854" s="253">
        <f>작성용!G1851</f>
        <v>0</v>
      </c>
      <c r="K1854" s="253" t="str">
        <f>작성용!H1851</f>
        <v>-</v>
      </c>
      <c r="L1854" s="253" t="str">
        <f>작성용!N1851</f>
        <v>연말</v>
      </c>
      <c r="M1854" s="265" t="str">
        <f>작성용!U1851</f>
        <v>2024.09.30</v>
      </c>
      <c r="N1854" s="265">
        <f>작성용!V1851</f>
        <v>45643</v>
      </c>
      <c r="O1854" s="265" t="str">
        <f>작성용!W1851</f>
        <v>보고서제공X</v>
      </c>
      <c r="P1854" s="265" t="str">
        <f>작성용!X1851</f>
        <v>-</v>
      </c>
      <c r="Q1854" s="253" t="str">
        <f>작성용!AD1851</f>
        <v>정은채</v>
      </c>
      <c r="R1854" s="267">
        <f>작성용!AE1851</f>
        <v>0</v>
      </c>
      <c r="S1854" s="253" t="str">
        <f>작성용!AF1851</f>
        <v>정은채</v>
      </c>
      <c r="T1854" s="268" t="str">
        <f>작성용!AG1851</f>
        <v>-</v>
      </c>
      <c r="U1854" s="268" t="str">
        <f>작성용!AH1851</f>
        <v>-</v>
      </c>
      <c r="V1854" s="252">
        <f>작성용!AA1851</f>
        <v>202411</v>
      </c>
      <c r="W1854" s="253" t="str">
        <f>작성용!AC1851</f>
        <v>[6]기타기관펀드(기초자산)</v>
      </c>
      <c r="X1854" s="253">
        <f>작성용!O1851</f>
        <v>0</v>
      </c>
      <c r="Y1854" s="253">
        <f>작성용!P1851</f>
        <v>0</v>
      </c>
      <c r="Z1854" s="253">
        <f>작성용!Q1851</f>
        <v>0</v>
      </c>
      <c r="AA1854" s="252" t="str">
        <f>작성용!AJ1851</f>
        <v>-</v>
      </c>
      <c r="AB1854" s="252">
        <f>작성용!AB1851</f>
        <v>0</v>
      </c>
    </row>
    <row r="1855" spans="1:28" s="12" customFormat="1" ht="16.5" customHeight="1" x14ac:dyDescent="0.3">
      <c r="A1855" s="54">
        <f>작성용!AL1852</f>
        <v>1851</v>
      </c>
      <c r="B1855" s="264" t="str">
        <f>작성용!AI1852</f>
        <v>-</v>
      </c>
      <c r="C1855" s="252" t="str">
        <f>작성용!AK1852</f>
        <v>기초자산</v>
      </c>
      <c r="D1855" s="265" t="str">
        <f>작성용!T1852</f>
        <v>사립학교교직원연금공단펀드(기초자산)</v>
      </c>
      <c r="E1855" s="253" t="str">
        <f>작성용!B1852</f>
        <v>에이티넘성장투자조합2020</v>
      </c>
      <c r="F1855" s="253" t="str">
        <f>작성용!C1852</f>
        <v>재평가</v>
      </c>
      <c r="G1855" s="253" t="str">
        <f>작성용!D1852</f>
        <v>리턴제로</v>
      </c>
      <c r="H1855" s="266">
        <f>작성용!E1852</f>
        <v>1101116702157</v>
      </c>
      <c r="I1855" s="253" t="str">
        <f>작성용!F1852</f>
        <v>A07</v>
      </c>
      <c r="J1855" s="253">
        <f>작성용!G1852</f>
        <v>0</v>
      </c>
      <c r="K1855" s="253" t="str">
        <f>작성용!H1852</f>
        <v>-</v>
      </c>
      <c r="L1855" s="253" t="str">
        <f>작성용!N1852</f>
        <v>연말</v>
      </c>
      <c r="M1855" s="265" t="str">
        <f>작성용!U1852</f>
        <v>2024.09.30</v>
      </c>
      <c r="N1855" s="265">
        <f>작성용!V1852</f>
        <v>45643</v>
      </c>
      <c r="O1855" s="265" t="str">
        <f>작성용!W1852</f>
        <v>보고서제공X</v>
      </c>
      <c r="P1855" s="265" t="str">
        <f>작성용!X1852</f>
        <v>-</v>
      </c>
      <c r="Q1855" s="253" t="str">
        <f>작성용!AD1852</f>
        <v>유재호</v>
      </c>
      <c r="R1855" s="267">
        <f>작성용!AE1852</f>
        <v>0</v>
      </c>
      <c r="S1855" s="253" t="str">
        <f>작성용!AF1852</f>
        <v>유재호</v>
      </c>
      <c r="T1855" s="268" t="str">
        <f>작성용!AG1852</f>
        <v>-</v>
      </c>
      <c r="U1855" s="268" t="str">
        <f>작성용!AH1852</f>
        <v>-</v>
      </c>
      <c r="V1855" s="252">
        <f>작성용!AA1852</f>
        <v>202411</v>
      </c>
      <c r="W1855" s="253" t="str">
        <f>작성용!AC1852</f>
        <v>[6]기타기관펀드(기초자산)</v>
      </c>
      <c r="X1855" s="253">
        <f>작성용!O1852</f>
        <v>0</v>
      </c>
      <c r="Y1855" s="253">
        <f>작성용!P1852</f>
        <v>0</v>
      </c>
      <c r="Z1855" s="253">
        <f>작성용!Q1852</f>
        <v>0</v>
      </c>
      <c r="AA1855" s="252" t="str">
        <f>작성용!AJ1852</f>
        <v>-</v>
      </c>
      <c r="AB1855" s="252">
        <f>작성용!AB1852</f>
        <v>0</v>
      </c>
    </row>
    <row r="1856" spans="1:28" s="12" customFormat="1" ht="16.5" customHeight="1" x14ac:dyDescent="0.3">
      <c r="A1856" s="54">
        <f>작성용!AL1853</f>
        <v>1852</v>
      </c>
      <c r="B1856" s="264" t="str">
        <f>작성용!AI1853</f>
        <v>-</v>
      </c>
      <c r="C1856" s="252" t="str">
        <f>작성용!AK1853</f>
        <v>기초자산</v>
      </c>
      <c r="D1856" s="265" t="str">
        <f>작성용!T1853</f>
        <v>사립학교교직원연금공단펀드(기초자산)</v>
      </c>
      <c r="E1856" s="253" t="str">
        <f>작성용!B1853</f>
        <v>에이티넘성장투자조합2020</v>
      </c>
      <c r="F1856" s="253" t="str">
        <f>작성용!C1853</f>
        <v>재평가</v>
      </c>
      <c r="G1856" s="253" t="str">
        <f>작성용!D1853</f>
        <v>먼데이오프</v>
      </c>
      <c r="H1856" s="266">
        <f>작성용!E1853</f>
        <v>1101117737781</v>
      </c>
      <c r="I1856" s="253" t="str">
        <f>작성용!F1853</f>
        <v>A07</v>
      </c>
      <c r="J1856" s="253">
        <f>작성용!G1853</f>
        <v>0</v>
      </c>
      <c r="K1856" s="253" t="str">
        <f>작성용!H1853</f>
        <v>-</v>
      </c>
      <c r="L1856" s="253" t="str">
        <f>작성용!N1853</f>
        <v>연말</v>
      </c>
      <c r="M1856" s="265" t="str">
        <f>작성용!U1853</f>
        <v>2024.09.30</v>
      </c>
      <c r="N1856" s="265">
        <f>작성용!V1853</f>
        <v>45643</v>
      </c>
      <c r="O1856" s="265" t="str">
        <f>작성용!W1853</f>
        <v>보고서제공X</v>
      </c>
      <c r="P1856" s="265" t="str">
        <f>작성용!X1853</f>
        <v>-</v>
      </c>
      <c r="Q1856" s="253" t="str">
        <f>작성용!AD1853</f>
        <v>변혜진</v>
      </c>
      <c r="R1856" s="267">
        <f>작성용!AE1853</f>
        <v>0</v>
      </c>
      <c r="S1856" s="253" t="str">
        <f>작성용!AF1853</f>
        <v>변혜진</v>
      </c>
      <c r="T1856" s="268" t="str">
        <f>작성용!AG1853</f>
        <v>-</v>
      </c>
      <c r="U1856" s="268" t="str">
        <f>작성용!AH1853</f>
        <v>-</v>
      </c>
      <c r="V1856" s="252">
        <f>작성용!AA1853</f>
        <v>202411</v>
      </c>
      <c r="W1856" s="253" t="str">
        <f>작성용!AC1853</f>
        <v>[6]기타기관펀드(기초자산)</v>
      </c>
      <c r="X1856" s="253">
        <f>작성용!O1853</f>
        <v>0</v>
      </c>
      <c r="Y1856" s="253">
        <f>작성용!P1853</f>
        <v>0</v>
      </c>
      <c r="Z1856" s="253">
        <f>작성용!Q1853</f>
        <v>0</v>
      </c>
      <c r="AA1856" s="252" t="str">
        <f>작성용!AJ1853</f>
        <v>-</v>
      </c>
      <c r="AB1856" s="252">
        <f>작성용!AB1853</f>
        <v>0</v>
      </c>
    </row>
    <row r="1857" spans="1:28" s="12" customFormat="1" ht="16.5" customHeight="1" x14ac:dyDescent="0.3">
      <c r="A1857" s="54">
        <f>작성용!AL1854</f>
        <v>1853</v>
      </c>
      <c r="B1857" s="264" t="str">
        <f>작성용!AI1854</f>
        <v>24년평가대상</v>
      </c>
      <c r="C1857" s="252" t="str">
        <f>작성용!AK1854</f>
        <v>기초자산</v>
      </c>
      <c r="D1857" s="265" t="str">
        <f>작성용!T1854</f>
        <v>사립학교교직원연금공단펀드(기초자산)</v>
      </c>
      <c r="E1857" s="253" t="str">
        <f>작성용!B1854</f>
        <v>에이티넘성장투자조합2020</v>
      </c>
      <c r="F1857" s="253" t="str">
        <f>작성용!C1854</f>
        <v>재평가</v>
      </c>
      <c r="G1857" s="253" t="str">
        <f>작성용!D1854</f>
        <v>메디인테크</v>
      </c>
      <c r="H1857" s="266">
        <f>작성용!E1854</f>
        <v>1357110150608</v>
      </c>
      <c r="I1857" s="253" t="str">
        <f>작성용!F1854</f>
        <v>A05</v>
      </c>
      <c r="J1857" s="253">
        <f>작성용!G1854</f>
        <v>0</v>
      </c>
      <c r="K1857" s="253" t="str">
        <f>작성용!H1854</f>
        <v>-</v>
      </c>
      <c r="L1857" s="253" t="str">
        <f>작성용!N1854</f>
        <v>연말</v>
      </c>
      <c r="M1857" s="265" t="str">
        <f>작성용!U1854</f>
        <v>2024.09.30</v>
      </c>
      <c r="N1857" s="265">
        <f>작성용!V1854</f>
        <v>45643</v>
      </c>
      <c r="O1857" s="265" t="str">
        <f>작성용!W1854</f>
        <v>보고서제공X</v>
      </c>
      <c r="P1857" s="265" t="str">
        <f>작성용!X1854</f>
        <v>-</v>
      </c>
      <c r="Q1857" s="253" t="str">
        <f>작성용!AD1854</f>
        <v>심태진</v>
      </c>
      <c r="R1857" s="267">
        <f>작성용!AE1854</f>
        <v>0</v>
      </c>
      <c r="S1857" s="253" t="str">
        <f>작성용!AF1854</f>
        <v>심태진</v>
      </c>
      <c r="T1857" s="268" t="str">
        <f>작성용!AG1854</f>
        <v>-</v>
      </c>
      <c r="U1857" s="268" t="str">
        <f>작성용!AH1854</f>
        <v>-</v>
      </c>
      <c r="V1857" s="252">
        <f>작성용!AA1854</f>
        <v>202411</v>
      </c>
      <c r="W1857" s="253" t="str">
        <f>작성용!AC1854</f>
        <v>[6]기타기관펀드(기초자산)</v>
      </c>
      <c r="X1857" s="253">
        <f>작성용!O1854</f>
        <v>0</v>
      </c>
      <c r="Y1857" s="253">
        <f>작성용!P1854</f>
        <v>0</v>
      </c>
      <c r="Z1857" s="253">
        <f>작성용!Q1854</f>
        <v>0</v>
      </c>
      <c r="AA1857" s="252" t="str">
        <f>작성용!AJ1854</f>
        <v>-</v>
      </c>
      <c r="AB1857" s="252">
        <f>작성용!AB1854</f>
        <v>0</v>
      </c>
    </row>
    <row r="1858" spans="1:28" s="12" customFormat="1" ht="16.5" customHeight="1" x14ac:dyDescent="0.3">
      <c r="A1858" s="54">
        <f>작성용!AL1855</f>
        <v>1854</v>
      </c>
      <c r="B1858" s="264" t="str">
        <f>작성용!AI1855</f>
        <v>-</v>
      </c>
      <c r="C1858" s="252" t="str">
        <f>작성용!AK1855</f>
        <v>기초자산</v>
      </c>
      <c r="D1858" s="265" t="str">
        <f>작성용!T1855</f>
        <v>사립학교교직원연금공단펀드(기초자산)</v>
      </c>
      <c r="E1858" s="253" t="str">
        <f>작성용!B1855</f>
        <v>에이티넘성장투자조합2020</v>
      </c>
      <c r="F1858" s="253" t="str">
        <f>작성용!C1855</f>
        <v>재평가</v>
      </c>
      <c r="G1858" s="253" t="str">
        <f>작성용!D1855</f>
        <v>모라이</v>
      </c>
      <c r="H1858" s="266">
        <f>작성용!E1855</f>
        <v>1601110480535</v>
      </c>
      <c r="I1858" s="253" t="str">
        <f>작성용!F1855</f>
        <v>A07</v>
      </c>
      <c r="J1858" s="253">
        <f>작성용!G1855</f>
        <v>1</v>
      </c>
      <c r="K1858" s="253" t="str">
        <f>작성용!H1855</f>
        <v>-</v>
      </c>
      <c r="L1858" s="253" t="str">
        <f>작성용!N1855</f>
        <v>연말</v>
      </c>
      <c r="M1858" s="265" t="str">
        <f>작성용!U1855</f>
        <v>2024.09.30</v>
      </c>
      <c r="N1858" s="265">
        <f>작성용!V1855</f>
        <v>45643</v>
      </c>
      <c r="O1858" s="265" t="str">
        <f>작성용!W1855</f>
        <v>보고서제공X</v>
      </c>
      <c r="P1858" s="265" t="str">
        <f>작성용!X1855</f>
        <v>-</v>
      </c>
      <c r="Q1858" s="253" t="str">
        <f>작성용!AD1855</f>
        <v>채동우</v>
      </c>
      <c r="R1858" s="267">
        <f>작성용!AE1855</f>
        <v>0.4</v>
      </c>
      <c r="S1858" s="253" t="str">
        <f>작성용!AF1855</f>
        <v>채동우</v>
      </c>
      <c r="T1858" s="268" t="str">
        <f>작성용!AG1855</f>
        <v>-</v>
      </c>
      <c r="U1858" s="268" t="str">
        <f>작성용!AH1855</f>
        <v>-</v>
      </c>
      <c r="V1858" s="252">
        <f>작성용!AA1855</f>
        <v>202411</v>
      </c>
      <c r="W1858" s="253" t="str">
        <f>작성용!AC1855</f>
        <v>[6]기타기관펀드(기초자산)</v>
      </c>
      <c r="X1858" s="253">
        <f>작성용!O1855</f>
        <v>0</v>
      </c>
      <c r="Y1858" s="253">
        <f>작성용!P1855</f>
        <v>0</v>
      </c>
      <c r="Z1858" s="253">
        <f>작성용!Q1855</f>
        <v>0</v>
      </c>
      <c r="AA1858" s="252" t="str">
        <f>작성용!AJ1855</f>
        <v>-</v>
      </c>
      <c r="AB1858" s="252">
        <f>작성용!AB1855</f>
        <v>0</v>
      </c>
    </row>
    <row r="1859" spans="1:28" s="12" customFormat="1" ht="16.5" customHeight="1" x14ac:dyDescent="0.3">
      <c r="A1859" s="54">
        <f>작성용!AL1856</f>
        <v>1855</v>
      </c>
      <c r="B1859" s="264" t="str">
        <f>작성용!AI1856</f>
        <v>-</v>
      </c>
      <c r="C1859" s="252" t="str">
        <f>작성용!AK1856</f>
        <v>기초자산</v>
      </c>
      <c r="D1859" s="265" t="str">
        <f>작성용!T1856</f>
        <v>사립학교교직원연금공단펀드(기초자산)</v>
      </c>
      <c r="E1859" s="253" t="str">
        <f>작성용!B1856</f>
        <v>에이티넘성장투자조합2020</v>
      </c>
      <c r="F1859" s="253" t="str">
        <f>작성용!C1856</f>
        <v>재평가</v>
      </c>
      <c r="G1859" s="253" t="str">
        <f>작성용!D1856</f>
        <v>모아이게임즈</v>
      </c>
      <c r="H1859" s="266">
        <f>작성용!E1856</f>
        <v>1101116011912</v>
      </c>
      <c r="I1859" s="253" t="str">
        <f>작성용!F1856</f>
        <v>A05</v>
      </c>
      <c r="J1859" s="253">
        <f>작성용!G1856</f>
        <v>2</v>
      </c>
      <c r="K1859" s="253" t="str">
        <f>작성용!H1856</f>
        <v>-</v>
      </c>
      <c r="L1859" s="253" t="str">
        <f>작성용!N1856</f>
        <v>연말</v>
      </c>
      <c r="M1859" s="265" t="str">
        <f>작성용!U1856</f>
        <v>2024.09.30</v>
      </c>
      <c r="N1859" s="265">
        <f>작성용!V1856</f>
        <v>45643</v>
      </c>
      <c r="O1859" s="265" t="str">
        <f>작성용!W1856</f>
        <v>보고서제공X</v>
      </c>
      <c r="P1859" s="265" t="str">
        <f>작성용!X1856</f>
        <v>-</v>
      </c>
      <c r="Q1859" s="253" t="str">
        <f>작성용!AD1856</f>
        <v>채동우</v>
      </c>
      <c r="R1859" s="267">
        <f>작성용!AE1856</f>
        <v>0.4</v>
      </c>
      <c r="S1859" s="253" t="str">
        <f>작성용!AF1856</f>
        <v>김범준</v>
      </c>
      <c r="T1859" s="268" t="str">
        <f>작성용!AG1856</f>
        <v>-</v>
      </c>
      <c r="U1859" s="268" t="str">
        <f>작성용!AH1856</f>
        <v>-</v>
      </c>
      <c r="V1859" s="252">
        <f>작성용!AA1856</f>
        <v>202411</v>
      </c>
      <c r="W1859" s="253" t="str">
        <f>작성용!AC1856</f>
        <v>[6]기타기관펀드(기초자산)</v>
      </c>
      <c r="X1859" s="253">
        <f>작성용!O1856</f>
        <v>0</v>
      </c>
      <c r="Y1859" s="253">
        <f>작성용!P1856</f>
        <v>0</v>
      </c>
      <c r="Z1859" s="253">
        <f>작성용!Q1856</f>
        <v>0</v>
      </c>
      <c r="AA1859" s="252" t="str">
        <f>작성용!AJ1856</f>
        <v>-</v>
      </c>
      <c r="AB1859" s="252">
        <f>작성용!AB1856</f>
        <v>0</v>
      </c>
    </row>
    <row r="1860" spans="1:28" s="12" customFormat="1" ht="16.5" customHeight="1" x14ac:dyDescent="0.3">
      <c r="A1860" s="54">
        <f>작성용!AL1857</f>
        <v>1856</v>
      </c>
      <c r="B1860" s="264" t="str">
        <f>작성용!AI1857</f>
        <v>-</v>
      </c>
      <c r="C1860" s="252" t="str">
        <f>작성용!AK1857</f>
        <v>기초자산</v>
      </c>
      <c r="D1860" s="265" t="str">
        <f>작성용!T1857</f>
        <v>사립학교교직원연금공단펀드(기초자산)</v>
      </c>
      <c r="E1860" s="253" t="str">
        <f>작성용!B1857</f>
        <v>에이티넘성장투자조합2020</v>
      </c>
      <c r="F1860" s="253" t="str">
        <f>작성용!C1857</f>
        <v>재평가</v>
      </c>
      <c r="G1860" s="253" t="str">
        <f>작성용!D1857</f>
        <v>무브</v>
      </c>
      <c r="H1860" s="266">
        <f>작성용!E1857</f>
        <v>1101115864271</v>
      </c>
      <c r="I1860" s="253" t="str">
        <f>작성용!F1857</f>
        <v>A07</v>
      </c>
      <c r="J1860" s="253">
        <f>작성용!G1857</f>
        <v>0</v>
      </c>
      <c r="K1860" s="253" t="str">
        <f>작성용!H1857</f>
        <v>-</v>
      </c>
      <c r="L1860" s="253" t="str">
        <f>작성용!N1857</f>
        <v>연말</v>
      </c>
      <c r="M1860" s="265" t="str">
        <f>작성용!U1857</f>
        <v>2024.09.30</v>
      </c>
      <c r="N1860" s="265">
        <f>작성용!V1857</f>
        <v>45643</v>
      </c>
      <c r="O1860" s="265" t="str">
        <f>작성용!W1857</f>
        <v>보고서제공X</v>
      </c>
      <c r="P1860" s="265" t="str">
        <f>작성용!X1857</f>
        <v>-</v>
      </c>
      <c r="Q1860" s="258" t="str">
        <f>작성용!AD1857</f>
        <v>윤광일</v>
      </c>
      <c r="R1860" s="267">
        <f>작성용!AE1857</f>
        <v>0</v>
      </c>
      <c r="S1860" s="253" t="str">
        <f>작성용!AF1857</f>
        <v>서수빈</v>
      </c>
      <c r="T1860" s="268" t="str">
        <f>작성용!AG1857</f>
        <v>-</v>
      </c>
      <c r="U1860" s="268" t="str">
        <f>작성용!AH1857</f>
        <v>-</v>
      </c>
      <c r="V1860" s="252">
        <f>작성용!AA1857</f>
        <v>202411</v>
      </c>
      <c r="W1860" s="253" t="str">
        <f>작성용!AC1857</f>
        <v>[6]기타기관펀드(기초자산)</v>
      </c>
      <c r="X1860" s="253">
        <f>작성용!O1857</f>
        <v>0</v>
      </c>
      <c r="Y1860" s="253">
        <f>작성용!P1857</f>
        <v>0</v>
      </c>
      <c r="Z1860" s="253">
        <f>작성용!Q1857</f>
        <v>0</v>
      </c>
      <c r="AA1860" s="252" t="str">
        <f>작성용!AJ1857</f>
        <v>-</v>
      </c>
      <c r="AB1860" s="252">
        <f>작성용!AB1857</f>
        <v>0</v>
      </c>
    </row>
    <row r="1861" spans="1:28" s="12" customFormat="1" ht="16.5" customHeight="1" x14ac:dyDescent="0.3">
      <c r="A1861" s="54">
        <f>작성용!AL1858</f>
        <v>1857</v>
      </c>
      <c r="B1861" s="264" t="str">
        <f>작성용!AI1858</f>
        <v>-</v>
      </c>
      <c r="C1861" s="252" t="str">
        <f>작성용!AK1858</f>
        <v>기초자산</v>
      </c>
      <c r="D1861" s="265" t="str">
        <f>작성용!T1858</f>
        <v>사립학교교직원연금공단펀드(기초자산)</v>
      </c>
      <c r="E1861" s="253" t="str">
        <f>작성용!B1858</f>
        <v>에이티넘성장투자조합2020</v>
      </c>
      <c r="F1861" s="253" t="str">
        <f>작성용!C1858</f>
        <v>재평가</v>
      </c>
      <c r="G1861" s="253" t="str">
        <f>작성용!D1858</f>
        <v>바이오디자인랩</v>
      </c>
      <c r="H1861" s="266">
        <f>작성용!E1858</f>
        <v>1101116936524</v>
      </c>
      <c r="I1861" s="253" t="str">
        <f>작성용!F1858</f>
        <v>A07</v>
      </c>
      <c r="J1861" s="253">
        <f>작성용!G1858</f>
        <v>0</v>
      </c>
      <c r="K1861" s="253" t="str">
        <f>작성용!H1858</f>
        <v>-</v>
      </c>
      <c r="L1861" s="253" t="str">
        <f>작성용!N1858</f>
        <v>연말</v>
      </c>
      <c r="M1861" s="265" t="str">
        <f>작성용!U1858</f>
        <v>2024.09.30</v>
      </c>
      <c r="N1861" s="265">
        <f>작성용!V1858</f>
        <v>45643</v>
      </c>
      <c r="O1861" s="265" t="str">
        <f>작성용!W1858</f>
        <v>보고서제공X</v>
      </c>
      <c r="P1861" s="265" t="str">
        <f>작성용!X1858</f>
        <v>-</v>
      </c>
      <c r="Q1861" s="253" t="str">
        <f>작성용!AD1858</f>
        <v>신원준</v>
      </c>
      <c r="R1861" s="267">
        <f>작성용!AE1858</f>
        <v>0</v>
      </c>
      <c r="S1861" s="253" t="str">
        <f>작성용!AF1858</f>
        <v>서수빈</v>
      </c>
      <c r="T1861" s="268" t="str">
        <f>작성용!AG1858</f>
        <v>-</v>
      </c>
      <c r="U1861" s="268" t="str">
        <f>작성용!AH1858</f>
        <v>-</v>
      </c>
      <c r="V1861" s="252">
        <f>작성용!AA1858</f>
        <v>202411</v>
      </c>
      <c r="W1861" s="253" t="str">
        <f>작성용!AC1858</f>
        <v>[6]기타기관펀드(기초자산)</v>
      </c>
      <c r="X1861" s="253">
        <f>작성용!O1858</f>
        <v>0</v>
      </c>
      <c r="Y1861" s="253">
        <f>작성용!P1858</f>
        <v>0</v>
      </c>
      <c r="Z1861" s="253">
        <f>작성용!Q1858</f>
        <v>0</v>
      </c>
      <c r="AA1861" s="252" t="str">
        <f>작성용!AJ1858</f>
        <v>-</v>
      </c>
      <c r="AB1861" s="252">
        <f>작성용!AB1858</f>
        <v>0</v>
      </c>
    </row>
    <row r="1862" spans="1:28" s="12" customFormat="1" ht="16.5" customHeight="1" x14ac:dyDescent="0.3">
      <c r="A1862" s="54">
        <f>작성용!AL1859</f>
        <v>1858</v>
      </c>
      <c r="B1862" s="264" t="str">
        <f>작성용!AI1859</f>
        <v>-</v>
      </c>
      <c r="C1862" s="252" t="str">
        <f>작성용!AK1859</f>
        <v>기초자산</v>
      </c>
      <c r="D1862" s="265" t="str">
        <f>작성용!T1859</f>
        <v>사립학교교직원연금공단펀드(기초자산)</v>
      </c>
      <c r="E1862" s="253" t="str">
        <f>작성용!B1859</f>
        <v>에이티넘성장투자조합2020</v>
      </c>
      <c r="F1862" s="253" t="str">
        <f>작성용!C1859</f>
        <v>재평가</v>
      </c>
      <c r="G1862" s="253" t="str">
        <f>작성용!D1859</f>
        <v>번개장터</v>
      </c>
      <c r="H1862" s="266">
        <f>작성용!E1859</f>
        <v>1101114525030</v>
      </c>
      <c r="I1862" s="253" t="str">
        <f>작성용!F1859</f>
        <v>A01</v>
      </c>
      <c r="J1862" s="253">
        <f>작성용!G1859</f>
        <v>0</v>
      </c>
      <c r="K1862" s="253" t="str">
        <f>작성용!H1859</f>
        <v>-</v>
      </c>
      <c r="L1862" s="253" t="str">
        <f>작성용!N1859</f>
        <v>연말</v>
      </c>
      <c r="M1862" s="265" t="str">
        <f>작성용!U1859</f>
        <v>2024.09.30</v>
      </c>
      <c r="N1862" s="265">
        <f>작성용!V1859</f>
        <v>45643</v>
      </c>
      <c r="O1862" s="265" t="str">
        <f>작성용!W1859</f>
        <v>보고서제공X</v>
      </c>
      <c r="P1862" s="265" t="str">
        <f>작성용!X1859</f>
        <v>-</v>
      </c>
      <c r="Q1862" s="253" t="str">
        <f>작성용!AD1859</f>
        <v>김수현</v>
      </c>
      <c r="R1862" s="267">
        <f>작성용!AE1859</f>
        <v>0</v>
      </c>
      <c r="S1862" s="253" t="str">
        <f>작성용!AF1859</f>
        <v>김수현</v>
      </c>
      <c r="T1862" s="268" t="str">
        <f>작성용!AG1859</f>
        <v>-</v>
      </c>
      <c r="U1862" s="268" t="str">
        <f>작성용!AH1859</f>
        <v>-</v>
      </c>
      <c r="V1862" s="252">
        <f>작성용!AA1859</f>
        <v>202411</v>
      </c>
      <c r="W1862" s="253" t="str">
        <f>작성용!AC1859</f>
        <v>[6]기타기관펀드(기초자산)</v>
      </c>
      <c r="X1862" s="253">
        <f>작성용!O1859</f>
        <v>0</v>
      </c>
      <c r="Y1862" s="253">
        <f>작성용!P1859</f>
        <v>0</v>
      </c>
      <c r="Z1862" s="253">
        <f>작성용!Q1859</f>
        <v>0</v>
      </c>
      <c r="AA1862" s="252" t="str">
        <f>작성용!AJ1859</f>
        <v>-</v>
      </c>
      <c r="AB1862" s="252">
        <f>작성용!AB1859</f>
        <v>0</v>
      </c>
    </row>
    <row r="1863" spans="1:28" s="12" customFormat="1" ht="16.5" customHeight="1" x14ac:dyDescent="0.3">
      <c r="A1863" s="54">
        <f>작성용!AL1860</f>
        <v>1859</v>
      </c>
      <c r="B1863" s="264" t="str">
        <f>작성용!AI1860</f>
        <v>-</v>
      </c>
      <c r="C1863" s="252" t="str">
        <f>작성용!AK1860</f>
        <v>기초자산</v>
      </c>
      <c r="D1863" s="265" t="str">
        <f>작성용!T1860</f>
        <v>사립학교교직원연금공단펀드(기초자산)</v>
      </c>
      <c r="E1863" s="253" t="str">
        <f>작성용!B1860</f>
        <v>에이티넘성장투자조합2020</v>
      </c>
      <c r="F1863" s="253" t="str">
        <f>작성용!C1860</f>
        <v>재평가</v>
      </c>
      <c r="G1863" s="253" t="str">
        <f>작성용!D1860</f>
        <v>보백씨엔에스</v>
      </c>
      <c r="H1863" s="266">
        <f>작성용!E1860</f>
        <v>1752110036727</v>
      </c>
      <c r="I1863" s="253" t="str">
        <f>작성용!F1860</f>
        <v>A07</v>
      </c>
      <c r="J1863" s="253">
        <f>작성용!G1860</f>
        <v>0</v>
      </c>
      <c r="K1863" s="253" t="str">
        <f>작성용!H1860</f>
        <v>-</v>
      </c>
      <c r="L1863" s="253" t="str">
        <f>작성용!N1860</f>
        <v>연말</v>
      </c>
      <c r="M1863" s="265" t="str">
        <f>작성용!U1860</f>
        <v>2024.09.30</v>
      </c>
      <c r="N1863" s="265">
        <f>작성용!V1860</f>
        <v>45643</v>
      </c>
      <c r="O1863" s="265" t="str">
        <f>작성용!W1860</f>
        <v>보고서제공X</v>
      </c>
      <c r="P1863" s="265" t="str">
        <f>작성용!X1860</f>
        <v>-</v>
      </c>
      <c r="Q1863" s="253" t="str">
        <f>작성용!AD1860</f>
        <v>강승현</v>
      </c>
      <c r="R1863" s="267">
        <f>작성용!AE1860</f>
        <v>0</v>
      </c>
      <c r="S1863" s="253" t="str">
        <f>작성용!AF1860</f>
        <v>강승현</v>
      </c>
      <c r="T1863" s="268" t="str">
        <f>작성용!AG1860</f>
        <v>-</v>
      </c>
      <c r="U1863" s="268" t="str">
        <f>작성용!AH1860</f>
        <v>-</v>
      </c>
      <c r="V1863" s="252">
        <f>작성용!AA1860</f>
        <v>202411</v>
      </c>
      <c r="W1863" s="253" t="str">
        <f>작성용!AC1860</f>
        <v>[6]기타기관펀드(기초자산)</v>
      </c>
      <c r="X1863" s="253">
        <f>작성용!O1860</f>
        <v>0</v>
      </c>
      <c r="Y1863" s="253">
        <f>작성용!P1860</f>
        <v>0</v>
      </c>
      <c r="Z1863" s="253">
        <f>작성용!Q1860</f>
        <v>0</v>
      </c>
      <c r="AA1863" s="252" t="str">
        <f>작성용!AJ1860</f>
        <v>-</v>
      </c>
      <c r="AB1863" s="252">
        <f>작성용!AB1860</f>
        <v>0</v>
      </c>
    </row>
    <row r="1864" spans="1:28" s="12" customFormat="1" ht="16.5" customHeight="1" x14ac:dyDescent="0.3">
      <c r="A1864" s="54">
        <f>작성용!AL1861</f>
        <v>1860</v>
      </c>
      <c r="B1864" s="264" t="str">
        <f>작성용!AI1861</f>
        <v>-</v>
      </c>
      <c r="C1864" s="252" t="str">
        <f>작성용!AK1861</f>
        <v>기초자산</v>
      </c>
      <c r="D1864" s="265" t="str">
        <f>작성용!T1861</f>
        <v>사립학교교직원연금공단펀드(기초자산)</v>
      </c>
      <c r="E1864" s="253" t="str">
        <f>작성용!B1861</f>
        <v>에이티넘성장투자조합2020</v>
      </c>
      <c r="F1864" s="253" t="str">
        <f>작성용!C1861</f>
        <v>재평가</v>
      </c>
      <c r="G1864" s="253" t="str">
        <f>작성용!D1861</f>
        <v>보백씨엔에스</v>
      </c>
      <c r="H1864" s="266">
        <f>작성용!E1861</f>
        <v>1752110036727</v>
      </c>
      <c r="I1864" s="253" t="str">
        <f>작성용!F1861</f>
        <v>A01</v>
      </c>
      <c r="J1864" s="253">
        <f>작성용!G1861</f>
        <v>0</v>
      </c>
      <c r="K1864" s="253" t="str">
        <f>작성용!H1861</f>
        <v>-</v>
      </c>
      <c r="L1864" s="253" t="str">
        <f>작성용!N1861</f>
        <v>연말</v>
      </c>
      <c r="M1864" s="265" t="str">
        <f>작성용!U1861</f>
        <v>2024.09.30</v>
      </c>
      <c r="N1864" s="265">
        <f>작성용!V1861</f>
        <v>45643</v>
      </c>
      <c r="O1864" s="265" t="str">
        <f>작성용!W1861</f>
        <v>보고서제공X</v>
      </c>
      <c r="P1864" s="265" t="str">
        <f>작성용!X1861</f>
        <v>-</v>
      </c>
      <c r="Q1864" s="253" t="str">
        <f>작성용!AD1861</f>
        <v>강승현</v>
      </c>
      <c r="R1864" s="267">
        <f>작성용!AE1861</f>
        <v>0</v>
      </c>
      <c r="S1864" s="253" t="str">
        <f>작성용!AF1861</f>
        <v>강승현</v>
      </c>
      <c r="T1864" s="268" t="str">
        <f>작성용!AG1861</f>
        <v>-</v>
      </c>
      <c r="U1864" s="268" t="str">
        <f>작성용!AH1861</f>
        <v>-</v>
      </c>
      <c r="V1864" s="252">
        <f>작성용!AA1861</f>
        <v>202411</v>
      </c>
      <c r="W1864" s="253" t="str">
        <f>작성용!AC1861</f>
        <v>[6]기타기관펀드(기초자산)</v>
      </c>
      <c r="X1864" s="253">
        <f>작성용!O1861</f>
        <v>0</v>
      </c>
      <c r="Y1864" s="253">
        <f>작성용!P1861</f>
        <v>0</v>
      </c>
      <c r="Z1864" s="253">
        <f>작성용!Q1861</f>
        <v>0</v>
      </c>
      <c r="AA1864" s="252" t="str">
        <f>작성용!AJ1861</f>
        <v>-</v>
      </c>
      <c r="AB1864" s="252">
        <f>작성용!AB1861</f>
        <v>0</v>
      </c>
    </row>
    <row r="1865" spans="1:28" s="12" customFormat="1" ht="16.5" customHeight="1" x14ac:dyDescent="0.3">
      <c r="A1865" s="54">
        <f>작성용!AL1862</f>
        <v>1861</v>
      </c>
      <c r="B1865" s="264" t="str">
        <f>작성용!AI1862</f>
        <v>23년 4분기 평가예정</v>
      </c>
      <c r="C1865" s="252" t="str">
        <f>작성용!AK1862</f>
        <v>기초자산</v>
      </c>
      <c r="D1865" s="265" t="str">
        <f>작성용!T1862</f>
        <v>사립학교교직원연금공단펀드(기초자산)</v>
      </c>
      <c r="E1865" s="253" t="str">
        <f>작성용!B1862</f>
        <v>에이티넘성장투자조합2020</v>
      </c>
      <c r="F1865" s="253" t="str">
        <f>작성용!C1862</f>
        <v>재평가</v>
      </c>
      <c r="G1865" s="253" t="str">
        <f>작성용!D1862</f>
        <v>뉴넥스(구,브랜디)</v>
      </c>
      <c r="H1865" s="266">
        <f>작성용!E1862</f>
        <v>1101115587592</v>
      </c>
      <c r="I1865" s="253" t="str">
        <f>작성용!F1862</f>
        <v>A05</v>
      </c>
      <c r="J1865" s="253">
        <f>작성용!G1862</f>
        <v>9</v>
      </c>
      <c r="K1865" s="253" t="str">
        <f>작성용!H1862</f>
        <v>-</v>
      </c>
      <c r="L1865" s="253" t="str">
        <f>작성용!N1862</f>
        <v>연말</v>
      </c>
      <c r="M1865" s="265" t="str">
        <f>작성용!U1862</f>
        <v>2024.09.30</v>
      </c>
      <c r="N1865" s="265">
        <f>작성용!V1862</f>
        <v>45643</v>
      </c>
      <c r="O1865" s="265" t="str">
        <f>작성용!W1862</f>
        <v>보고서제공X</v>
      </c>
      <c r="P1865" s="265" t="str">
        <f>작성용!X1862</f>
        <v>-</v>
      </c>
      <c r="Q1865" s="253" t="str">
        <f>작성용!AD1862</f>
        <v>신원준</v>
      </c>
      <c r="R1865" s="267">
        <f>작성용!AE1862</f>
        <v>0</v>
      </c>
      <c r="S1865" s="253" t="str">
        <f>작성용!AF1862</f>
        <v>조현우</v>
      </c>
      <c r="T1865" s="268" t="str">
        <f>작성용!AG1862</f>
        <v>-</v>
      </c>
      <c r="U1865" s="268" t="str">
        <f>작성용!AH1862</f>
        <v>-</v>
      </c>
      <c r="V1865" s="252">
        <f>작성용!AA1862</f>
        <v>202411</v>
      </c>
      <c r="W1865" s="253" t="str">
        <f>작성용!AC1862</f>
        <v>[6]기타기관펀드(기초자산)</v>
      </c>
      <c r="X1865" s="253">
        <f>작성용!O1862</f>
        <v>0</v>
      </c>
      <c r="Y1865" s="253">
        <f>작성용!P1862</f>
        <v>0</v>
      </c>
      <c r="Z1865" s="253">
        <f>작성용!Q1862</f>
        <v>0</v>
      </c>
      <c r="AA1865" s="252" t="str">
        <f>작성용!AJ1862</f>
        <v>-</v>
      </c>
      <c r="AB1865" s="252">
        <f>작성용!AB1862</f>
        <v>0</v>
      </c>
    </row>
    <row r="1866" spans="1:28" s="12" customFormat="1" ht="16.5" customHeight="1" x14ac:dyDescent="0.3">
      <c r="A1866" s="54">
        <f>작성용!AL1863</f>
        <v>1862</v>
      </c>
      <c r="B1866" s="264" t="str">
        <f>작성용!AI1863</f>
        <v>-</v>
      </c>
      <c r="C1866" s="252" t="str">
        <f>작성용!AK1863</f>
        <v>기초자산</v>
      </c>
      <c r="D1866" s="265" t="str">
        <f>작성용!T1863</f>
        <v>사립학교교직원연금공단펀드(기초자산)</v>
      </c>
      <c r="E1866" s="253" t="str">
        <f>작성용!B1863</f>
        <v>에이티넘성장투자조합2020</v>
      </c>
      <c r="F1866" s="253" t="str">
        <f>작성용!C1863</f>
        <v>재평가</v>
      </c>
      <c r="G1866" s="253" t="str">
        <f>작성용!D1863</f>
        <v>뉴넥스(구,브랜디)</v>
      </c>
      <c r="H1866" s="266">
        <f>작성용!E1863</f>
        <v>1101115587592</v>
      </c>
      <c r="I1866" s="253" t="str">
        <f>작성용!F1863</f>
        <v>A05</v>
      </c>
      <c r="J1866" s="253">
        <f>작성용!G1863</f>
        <v>12</v>
      </c>
      <c r="K1866" s="253" t="str">
        <f>작성용!H1863</f>
        <v>-</v>
      </c>
      <c r="L1866" s="253" t="str">
        <f>작성용!N1863</f>
        <v>연말</v>
      </c>
      <c r="M1866" s="265" t="str">
        <f>작성용!U1863</f>
        <v>2024.09.30</v>
      </c>
      <c r="N1866" s="265">
        <f>작성용!V1863</f>
        <v>45643</v>
      </c>
      <c r="O1866" s="265" t="str">
        <f>작성용!W1863</f>
        <v>보고서제공X</v>
      </c>
      <c r="P1866" s="265" t="str">
        <f>작성용!X1863</f>
        <v>-</v>
      </c>
      <c r="Q1866" s="253" t="str">
        <f>작성용!AD1863</f>
        <v>신원준</v>
      </c>
      <c r="R1866" s="267">
        <f>작성용!AE1863</f>
        <v>0</v>
      </c>
      <c r="S1866" s="253" t="str">
        <f>작성용!AF1863</f>
        <v>조현우</v>
      </c>
      <c r="T1866" s="268" t="str">
        <f>작성용!AG1863</f>
        <v>-</v>
      </c>
      <c r="U1866" s="268" t="str">
        <f>작성용!AH1863</f>
        <v>-</v>
      </c>
      <c r="V1866" s="252">
        <f>작성용!AA1863</f>
        <v>202411</v>
      </c>
      <c r="W1866" s="253" t="str">
        <f>작성용!AC1863</f>
        <v>[6]기타기관펀드(기초자산)</v>
      </c>
      <c r="X1866" s="253">
        <f>작성용!O1863</f>
        <v>0</v>
      </c>
      <c r="Y1866" s="253">
        <f>작성용!P1863</f>
        <v>0</v>
      </c>
      <c r="Z1866" s="253">
        <f>작성용!Q1863</f>
        <v>0</v>
      </c>
      <c r="AA1866" s="252" t="str">
        <f>작성용!AJ1863</f>
        <v>-</v>
      </c>
      <c r="AB1866" s="252">
        <f>작성용!AB1863</f>
        <v>0</v>
      </c>
    </row>
    <row r="1867" spans="1:28" s="12" customFormat="1" ht="16.5" customHeight="1" x14ac:dyDescent="0.3">
      <c r="A1867" s="54">
        <f>작성용!AL1864</f>
        <v>1863</v>
      </c>
      <c r="B1867" s="264" t="str">
        <f>작성용!AI1864</f>
        <v>-</v>
      </c>
      <c r="C1867" s="252" t="str">
        <f>작성용!AK1864</f>
        <v>기초자산</v>
      </c>
      <c r="D1867" s="265" t="str">
        <f>작성용!T1864</f>
        <v>사립학교교직원연금공단펀드(기초자산)</v>
      </c>
      <c r="E1867" s="253" t="str">
        <f>작성용!B1864</f>
        <v>에이티넘성장투자조합2020</v>
      </c>
      <c r="F1867" s="253" t="str">
        <f>작성용!C1864</f>
        <v>재평가</v>
      </c>
      <c r="G1867" s="253" t="str">
        <f>작성용!D1864</f>
        <v>뉴넥스(구,브랜디)</v>
      </c>
      <c r="H1867" s="266">
        <f>작성용!E1864</f>
        <v>1101115587592</v>
      </c>
      <c r="I1867" s="253" t="str">
        <f>작성용!F1864</f>
        <v>A05</v>
      </c>
      <c r="J1867" s="253">
        <f>작성용!G1864</f>
        <v>13</v>
      </c>
      <c r="K1867" s="253" t="str">
        <f>작성용!H1864</f>
        <v>-</v>
      </c>
      <c r="L1867" s="253" t="str">
        <f>작성용!N1864</f>
        <v>연말</v>
      </c>
      <c r="M1867" s="265" t="str">
        <f>작성용!U1864</f>
        <v>2024.09.30</v>
      </c>
      <c r="N1867" s="265">
        <f>작성용!V1864</f>
        <v>45643</v>
      </c>
      <c r="O1867" s="265" t="str">
        <f>작성용!W1864</f>
        <v>보고서제공X</v>
      </c>
      <c r="P1867" s="265" t="str">
        <f>작성용!X1864</f>
        <v>-</v>
      </c>
      <c r="Q1867" s="253" t="str">
        <f>작성용!AD1864</f>
        <v>신원준</v>
      </c>
      <c r="R1867" s="267">
        <f>작성용!AE1864</f>
        <v>0</v>
      </c>
      <c r="S1867" s="253" t="str">
        <f>작성용!AF1864</f>
        <v>조현우</v>
      </c>
      <c r="T1867" s="268" t="str">
        <f>작성용!AG1864</f>
        <v>-</v>
      </c>
      <c r="U1867" s="268" t="str">
        <f>작성용!AH1864</f>
        <v>-</v>
      </c>
      <c r="V1867" s="252">
        <f>작성용!AA1864</f>
        <v>202411</v>
      </c>
      <c r="W1867" s="253" t="str">
        <f>작성용!AC1864</f>
        <v>[6]기타기관펀드(기초자산)</v>
      </c>
      <c r="X1867" s="253">
        <f>작성용!O1864</f>
        <v>0</v>
      </c>
      <c r="Y1867" s="253">
        <f>작성용!P1864</f>
        <v>0</v>
      </c>
      <c r="Z1867" s="253">
        <f>작성용!Q1864</f>
        <v>0</v>
      </c>
      <c r="AA1867" s="252" t="str">
        <f>작성용!AJ1864</f>
        <v>-</v>
      </c>
      <c r="AB1867" s="252">
        <f>작성용!AB1864</f>
        <v>0</v>
      </c>
    </row>
    <row r="1868" spans="1:28" s="12" customFormat="1" ht="16.5" customHeight="1" x14ac:dyDescent="0.3">
      <c r="A1868" s="54">
        <f>작성용!AL1865</f>
        <v>1864</v>
      </c>
      <c r="B1868" s="264" t="str">
        <f>작성용!AI1865</f>
        <v>-</v>
      </c>
      <c r="C1868" s="252" t="str">
        <f>작성용!AK1865</f>
        <v>기초자산</v>
      </c>
      <c r="D1868" s="265" t="str">
        <f>작성용!T1865</f>
        <v>사립학교교직원연금공단펀드(기초자산)</v>
      </c>
      <c r="E1868" s="253" t="str">
        <f>작성용!B1865</f>
        <v>에이티넘성장투자조합2020</v>
      </c>
      <c r="F1868" s="253" t="str">
        <f>작성용!C1865</f>
        <v>재평가</v>
      </c>
      <c r="G1868" s="253" t="str">
        <f>작성용!D1865</f>
        <v>브레이브모바일</v>
      </c>
      <c r="H1868" s="266">
        <f>작성용!E1865</f>
        <v>1101115584556</v>
      </c>
      <c r="I1868" s="253" t="str">
        <f>작성용!F1865</f>
        <v>A07</v>
      </c>
      <c r="J1868" s="253">
        <f>작성용!G1865</f>
        <v>3</v>
      </c>
      <c r="K1868" s="253" t="str">
        <f>작성용!H1865</f>
        <v>-</v>
      </c>
      <c r="L1868" s="253" t="str">
        <f>작성용!N1865</f>
        <v>연말</v>
      </c>
      <c r="M1868" s="265" t="str">
        <f>작성용!U1865</f>
        <v>2024.09.30</v>
      </c>
      <c r="N1868" s="265">
        <f>작성용!V1865</f>
        <v>45643</v>
      </c>
      <c r="O1868" s="265" t="str">
        <f>작성용!W1865</f>
        <v>보고서제공X</v>
      </c>
      <c r="P1868" s="265" t="str">
        <f>작성용!X1865</f>
        <v>-</v>
      </c>
      <c r="Q1868" s="253" t="str">
        <f>작성용!AD1865</f>
        <v>이진주</v>
      </c>
      <c r="R1868" s="267">
        <f>작성용!AE1865</f>
        <v>0.4</v>
      </c>
      <c r="S1868" s="253" t="str">
        <f>작성용!AF1865</f>
        <v>이문수</v>
      </c>
      <c r="T1868" s="268" t="str">
        <f>작성용!AG1865</f>
        <v>-</v>
      </c>
      <c r="U1868" s="268" t="str">
        <f>작성용!AH1865</f>
        <v>-</v>
      </c>
      <c r="V1868" s="252">
        <f>작성용!AA1865</f>
        <v>202411</v>
      </c>
      <c r="W1868" s="253" t="str">
        <f>작성용!AC1865</f>
        <v>[6]기타기관펀드(기초자산)</v>
      </c>
      <c r="X1868" s="253">
        <f>작성용!O1865</f>
        <v>0</v>
      </c>
      <c r="Y1868" s="253">
        <f>작성용!P1865</f>
        <v>0</v>
      </c>
      <c r="Z1868" s="253">
        <f>작성용!Q1865</f>
        <v>0</v>
      </c>
      <c r="AA1868" s="252" t="str">
        <f>작성용!AJ1865</f>
        <v>-</v>
      </c>
      <c r="AB1868" s="252">
        <f>작성용!AB1865</f>
        <v>0</v>
      </c>
    </row>
    <row r="1869" spans="1:28" s="12" customFormat="1" ht="16.5" customHeight="1" x14ac:dyDescent="0.3">
      <c r="A1869" s="54">
        <f>작성용!AL1866</f>
        <v>1865</v>
      </c>
      <c r="B1869" s="264" t="str">
        <f>작성용!AI1866</f>
        <v>-</v>
      </c>
      <c r="C1869" s="252" t="str">
        <f>작성용!AK1866</f>
        <v>기초자산</v>
      </c>
      <c r="D1869" s="265" t="str">
        <f>작성용!T1866</f>
        <v>사립학교교직원연금공단펀드(기초자산)</v>
      </c>
      <c r="E1869" s="253" t="str">
        <f>작성용!B1866</f>
        <v>에이티넘성장투자조합2020</v>
      </c>
      <c r="F1869" s="253" t="str">
        <f>작성용!C1866</f>
        <v>재평가</v>
      </c>
      <c r="G1869" s="253" t="str">
        <f>작성용!D1866</f>
        <v>블랙스톰</v>
      </c>
      <c r="H1869" s="266">
        <f>작성용!E1866</f>
        <v>1201111159723</v>
      </c>
      <c r="I1869" s="253" t="str">
        <f>작성용!F1866</f>
        <v>A07</v>
      </c>
      <c r="J1869" s="253">
        <f>작성용!G1866</f>
        <v>13</v>
      </c>
      <c r="K1869" s="253" t="str">
        <f>작성용!H1866</f>
        <v>-</v>
      </c>
      <c r="L1869" s="253" t="str">
        <f>작성용!N1866</f>
        <v>연말</v>
      </c>
      <c r="M1869" s="265" t="str">
        <f>작성용!U1866</f>
        <v>2024.09.30</v>
      </c>
      <c r="N1869" s="265">
        <f>작성용!V1866</f>
        <v>45643</v>
      </c>
      <c r="O1869" s="265" t="str">
        <f>작성용!W1866</f>
        <v>보고서제공X</v>
      </c>
      <c r="P1869" s="265" t="str">
        <f>작성용!X1866</f>
        <v>-</v>
      </c>
      <c r="Q1869" s="253" t="str">
        <f>작성용!AD1866</f>
        <v>정재형</v>
      </c>
      <c r="R1869" s="267">
        <f>작성용!AE1866</f>
        <v>0</v>
      </c>
      <c r="S1869" s="253" t="str">
        <f>작성용!AF1866</f>
        <v>정재형</v>
      </c>
      <c r="T1869" s="268" t="str">
        <f>작성용!AG1866</f>
        <v>-</v>
      </c>
      <c r="U1869" s="268" t="str">
        <f>작성용!AH1866</f>
        <v>-</v>
      </c>
      <c r="V1869" s="252">
        <f>작성용!AA1866</f>
        <v>202411</v>
      </c>
      <c r="W1869" s="253" t="str">
        <f>작성용!AC1866</f>
        <v>[6]기타기관펀드(기초자산)</v>
      </c>
      <c r="X1869" s="253">
        <f>작성용!O1866</f>
        <v>0</v>
      </c>
      <c r="Y1869" s="253">
        <f>작성용!P1866</f>
        <v>0</v>
      </c>
      <c r="Z1869" s="253">
        <f>작성용!Q1866</f>
        <v>0</v>
      </c>
      <c r="AA1869" s="252" t="str">
        <f>작성용!AJ1866</f>
        <v>-</v>
      </c>
      <c r="AB1869" s="252">
        <f>작성용!AB1866</f>
        <v>0</v>
      </c>
    </row>
    <row r="1870" spans="1:28" s="12" customFormat="1" ht="16.5" customHeight="1" x14ac:dyDescent="0.3">
      <c r="A1870" s="54">
        <f>작성용!AL1867</f>
        <v>1866</v>
      </c>
      <c r="B1870" s="264" t="str">
        <f>작성용!AI1867</f>
        <v>-</v>
      </c>
      <c r="C1870" s="252" t="str">
        <f>작성용!AK1867</f>
        <v>기초자산</v>
      </c>
      <c r="D1870" s="265" t="str">
        <f>작성용!T1867</f>
        <v>사립학교교직원연금공단펀드(기초자산)</v>
      </c>
      <c r="E1870" s="253" t="str">
        <f>작성용!B1867</f>
        <v>에이티넘성장투자조합2020</v>
      </c>
      <c r="F1870" s="253" t="str">
        <f>작성용!C1867</f>
        <v>재평가</v>
      </c>
      <c r="G1870" s="253" t="str">
        <f>작성용!D1867</f>
        <v>비엘큐</v>
      </c>
      <c r="H1870" s="266">
        <f>작성용!E1867</f>
        <v>1101117181425</v>
      </c>
      <c r="I1870" s="253" t="str">
        <f>작성용!F1867</f>
        <v>A07</v>
      </c>
      <c r="J1870" s="253">
        <f>작성용!G1867</f>
        <v>0</v>
      </c>
      <c r="K1870" s="253" t="str">
        <f>작성용!H1867</f>
        <v>-</v>
      </c>
      <c r="L1870" s="253" t="str">
        <f>작성용!N1867</f>
        <v>연말</v>
      </c>
      <c r="M1870" s="265" t="str">
        <f>작성용!U1867</f>
        <v>2024.09.30</v>
      </c>
      <c r="N1870" s="265">
        <f>작성용!V1867</f>
        <v>45643</v>
      </c>
      <c r="O1870" s="265" t="str">
        <f>작성용!W1867</f>
        <v>보고서제공X</v>
      </c>
      <c r="P1870" s="265" t="str">
        <f>작성용!X1867</f>
        <v>-</v>
      </c>
      <c r="Q1870" s="253" t="str">
        <f>작성용!AD1867</f>
        <v>이문수</v>
      </c>
      <c r="R1870" s="267">
        <f>작성용!AE1867</f>
        <v>0</v>
      </c>
      <c r="S1870" s="253" t="str">
        <f>작성용!AF1867</f>
        <v>이문수</v>
      </c>
      <c r="T1870" s="268" t="str">
        <f>작성용!AG1867</f>
        <v>-</v>
      </c>
      <c r="U1870" s="268" t="str">
        <f>작성용!AH1867</f>
        <v>-</v>
      </c>
      <c r="V1870" s="252">
        <f>작성용!AA1867</f>
        <v>202411</v>
      </c>
      <c r="W1870" s="253" t="str">
        <f>작성용!AC1867</f>
        <v>[6]기타기관펀드(기초자산)</v>
      </c>
      <c r="X1870" s="253">
        <f>작성용!O1867</f>
        <v>0</v>
      </c>
      <c r="Y1870" s="253">
        <f>작성용!P1867</f>
        <v>0</v>
      </c>
      <c r="Z1870" s="253">
        <f>작성용!Q1867</f>
        <v>0</v>
      </c>
      <c r="AA1870" s="252" t="str">
        <f>작성용!AJ1867</f>
        <v>-</v>
      </c>
      <c r="AB1870" s="252">
        <f>작성용!AB1867</f>
        <v>0</v>
      </c>
    </row>
    <row r="1871" spans="1:28" s="12" customFormat="1" ht="16.5" customHeight="1" x14ac:dyDescent="0.3">
      <c r="A1871" s="54">
        <f>작성용!AL1868</f>
        <v>1867</v>
      </c>
      <c r="B1871" s="264" t="str">
        <f>작성용!AI1868</f>
        <v>-</v>
      </c>
      <c r="C1871" s="252" t="str">
        <f>작성용!AK1868</f>
        <v>기초자산</v>
      </c>
      <c r="D1871" s="265" t="str">
        <f>작성용!T1868</f>
        <v>사립학교교직원연금공단펀드(기초자산)</v>
      </c>
      <c r="E1871" s="253" t="str">
        <f>작성용!B1868</f>
        <v>에이티넘성장투자조합2020</v>
      </c>
      <c r="F1871" s="253" t="str">
        <f>작성용!C1868</f>
        <v>재평가</v>
      </c>
      <c r="G1871" s="253" t="str">
        <f>작성용!D1868</f>
        <v>사이러스테라퓨틱스</v>
      </c>
      <c r="H1871" s="266">
        <f>작성용!E1868</f>
        <v>1101117324439</v>
      </c>
      <c r="I1871" s="253" t="str">
        <f>작성용!F1868</f>
        <v>A07</v>
      </c>
      <c r="J1871" s="253">
        <f>작성용!G1868</f>
        <v>0</v>
      </c>
      <c r="K1871" s="253" t="str">
        <f>작성용!H1868</f>
        <v>-</v>
      </c>
      <c r="L1871" s="253" t="str">
        <f>작성용!N1868</f>
        <v>연말</v>
      </c>
      <c r="M1871" s="265" t="str">
        <f>작성용!U1868</f>
        <v>2024.09.30</v>
      </c>
      <c r="N1871" s="265">
        <f>작성용!V1868</f>
        <v>45643</v>
      </c>
      <c r="O1871" s="265" t="str">
        <f>작성용!W1868</f>
        <v>보고서제공X</v>
      </c>
      <c r="P1871" s="265" t="str">
        <f>작성용!X1868</f>
        <v>-</v>
      </c>
      <c r="Q1871" s="253" t="str">
        <f>작성용!AD1868</f>
        <v>심태진</v>
      </c>
      <c r="R1871" s="267">
        <f>작성용!AE1868</f>
        <v>0</v>
      </c>
      <c r="S1871" s="253" t="str">
        <f>작성용!AF1868</f>
        <v>심태진</v>
      </c>
      <c r="T1871" s="268" t="str">
        <f>작성용!AG1868</f>
        <v>-</v>
      </c>
      <c r="U1871" s="268" t="str">
        <f>작성용!AH1868</f>
        <v>-</v>
      </c>
      <c r="V1871" s="252">
        <f>작성용!AA1868</f>
        <v>202411</v>
      </c>
      <c r="W1871" s="253" t="str">
        <f>작성용!AC1868</f>
        <v>[6]기타기관펀드(기초자산)</v>
      </c>
      <c r="X1871" s="253">
        <f>작성용!O1868</f>
        <v>0</v>
      </c>
      <c r="Y1871" s="253">
        <f>작성용!P1868</f>
        <v>0</v>
      </c>
      <c r="Z1871" s="253">
        <f>작성용!Q1868</f>
        <v>0</v>
      </c>
      <c r="AA1871" s="252" t="str">
        <f>작성용!AJ1868</f>
        <v>-</v>
      </c>
      <c r="AB1871" s="252">
        <f>작성용!AB1868</f>
        <v>0</v>
      </c>
    </row>
    <row r="1872" spans="1:28" s="12" customFormat="1" ht="16.5" customHeight="1" x14ac:dyDescent="0.3">
      <c r="A1872" s="54">
        <f>작성용!AL1869</f>
        <v>1868</v>
      </c>
      <c r="B1872" s="264" t="str">
        <f>작성용!AI1869</f>
        <v>-</v>
      </c>
      <c r="C1872" s="252" t="str">
        <f>작성용!AK1869</f>
        <v>기초자산</v>
      </c>
      <c r="D1872" s="265" t="str">
        <f>작성용!T1869</f>
        <v>사립학교교직원연금공단펀드(기초자산)</v>
      </c>
      <c r="E1872" s="253" t="str">
        <f>작성용!B1869</f>
        <v>에이티넘성장투자조합2020</v>
      </c>
      <c r="F1872" s="253" t="str">
        <f>작성용!C1869</f>
        <v>재평가</v>
      </c>
      <c r="G1872" s="253" t="str">
        <f>작성용!D1869</f>
        <v>셀러허브</v>
      </c>
      <c r="H1872" s="266">
        <f>작성용!E1869</f>
        <v>1101114929000</v>
      </c>
      <c r="I1872" s="253" t="str">
        <f>작성용!F1869</f>
        <v>A07</v>
      </c>
      <c r="J1872" s="253">
        <f>작성용!G1869</f>
        <v>0</v>
      </c>
      <c r="K1872" s="253" t="str">
        <f>작성용!H1869</f>
        <v>-</v>
      </c>
      <c r="L1872" s="253" t="str">
        <f>작성용!N1869</f>
        <v>연말</v>
      </c>
      <c r="M1872" s="265" t="str">
        <f>작성용!U1869</f>
        <v>2024.09.30</v>
      </c>
      <c r="N1872" s="265">
        <f>작성용!V1869</f>
        <v>45643</v>
      </c>
      <c r="O1872" s="265" t="str">
        <f>작성용!W1869</f>
        <v>보고서제공X</v>
      </c>
      <c r="P1872" s="265" t="str">
        <f>작성용!X1869</f>
        <v>-</v>
      </c>
      <c r="Q1872" s="274" t="str">
        <f>작성용!AD1869</f>
        <v>김에스더</v>
      </c>
      <c r="R1872" s="267">
        <f>작성용!AE1869</f>
        <v>0</v>
      </c>
      <c r="S1872" s="253" t="str">
        <f>작성용!AF1869</f>
        <v>조현우</v>
      </c>
      <c r="T1872" s="268" t="str">
        <f>작성용!AG1869</f>
        <v>-</v>
      </c>
      <c r="U1872" s="268" t="str">
        <f>작성용!AH1869</f>
        <v>-</v>
      </c>
      <c r="V1872" s="252">
        <f>작성용!AA1869</f>
        <v>202411</v>
      </c>
      <c r="W1872" s="253" t="str">
        <f>작성용!AC1869</f>
        <v>[6]기타기관펀드(기초자산)</v>
      </c>
      <c r="X1872" s="253">
        <f>작성용!O1869</f>
        <v>0</v>
      </c>
      <c r="Y1872" s="253">
        <f>작성용!P1869</f>
        <v>0</v>
      </c>
      <c r="Z1872" s="253">
        <f>작성용!Q1869</f>
        <v>0</v>
      </c>
      <c r="AA1872" s="252" t="str">
        <f>작성용!AJ1869</f>
        <v>-</v>
      </c>
      <c r="AB1872" s="252">
        <f>작성용!AB1869</f>
        <v>2</v>
      </c>
    </row>
    <row r="1873" spans="1:28" s="12" customFormat="1" ht="16.5" customHeight="1" x14ac:dyDescent="0.3">
      <c r="A1873" s="54">
        <f>작성용!AL1870</f>
        <v>1869</v>
      </c>
      <c r="B1873" s="264" t="str">
        <f>작성용!AI1870</f>
        <v>-</v>
      </c>
      <c r="C1873" s="252" t="str">
        <f>작성용!AK1870</f>
        <v>기초자산</v>
      </c>
      <c r="D1873" s="265" t="str">
        <f>작성용!T1870</f>
        <v>사립학교교직원연금공단펀드(기초자산)</v>
      </c>
      <c r="E1873" s="253" t="str">
        <f>작성용!B1870</f>
        <v>에이티넘성장투자조합2020</v>
      </c>
      <c r="F1873" s="253" t="str">
        <f>작성용!C1870</f>
        <v>재평가</v>
      </c>
      <c r="G1873" s="253" t="str">
        <f>작성용!D1870</f>
        <v>셀러허브</v>
      </c>
      <c r="H1873" s="266">
        <f>작성용!E1870</f>
        <v>1101114929000</v>
      </c>
      <c r="I1873" s="253" t="str">
        <f>작성용!F1870</f>
        <v>A07</v>
      </c>
      <c r="J1873" s="253">
        <f>작성용!G1870</f>
        <v>1</v>
      </c>
      <c r="K1873" s="253" t="str">
        <f>작성용!H1870</f>
        <v>-</v>
      </c>
      <c r="L1873" s="253" t="str">
        <f>작성용!N1870</f>
        <v>연말</v>
      </c>
      <c r="M1873" s="265" t="str">
        <f>작성용!U1870</f>
        <v>2024.09.30</v>
      </c>
      <c r="N1873" s="265">
        <f>작성용!V1870</f>
        <v>45643</v>
      </c>
      <c r="O1873" s="265" t="str">
        <f>작성용!W1870</f>
        <v>보고서제공X</v>
      </c>
      <c r="P1873" s="265" t="str">
        <f>작성용!X1870</f>
        <v>-</v>
      </c>
      <c r="Q1873" s="274" t="str">
        <f>작성용!AD1870</f>
        <v>김에스더</v>
      </c>
      <c r="R1873" s="267">
        <f>작성용!AE1870</f>
        <v>0</v>
      </c>
      <c r="S1873" s="253" t="str">
        <f>작성용!AF1870</f>
        <v>조현우</v>
      </c>
      <c r="T1873" s="268" t="str">
        <f>작성용!AG1870</f>
        <v>-</v>
      </c>
      <c r="U1873" s="268" t="str">
        <f>작성용!AH1870</f>
        <v>-</v>
      </c>
      <c r="V1873" s="252">
        <f>작성용!AA1870</f>
        <v>202411</v>
      </c>
      <c r="W1873" s="253" t="str">
        <f>작성용!AC1870</f>
        <v>[6]기타기관펀드(기초자산)</v>
      </c>
      <c r="X1873" s="253">
        <f>작성용!O1870</f>
        <v>0</v>
      </c>
      <c r="Y1873" s="253">
        <f>작성용!P1870</f>
        <v>0</v>
      </c>
      <c r="Z1873" s="253">
        <f>작성용!Q1870</f>
        <v>0</v>
      </c>
      <c r="AA1873" s="252" t="str">
        <f>작성용!AJ1870</f>
        <v>-</v>
      </c>
      <c r="AB1873" s="252">
        <f>작성용!AB1870</f>
        <v>2</v>
      </c>
    </row>
    <row r="1874" spans="1:28" s="12" customFormat="1" ht="16.5" customHeight="1" x14ac:dyDescent="0.3">
      <c r="A1874" s="54">
        <f>작성용!AL1871</f>
        <v>1870</v>
      </c>
      <c r="B1874" s="264" t="str">
        <f>작성용!AI1871</f>
        <v>-</v>
      </c>
      <c r="C1874" s="252" t="str">
        <f>작성용!AK1871</f>
        <v>기초자산</v>
      </c>
      <c r="D1874" s="265" t="str">
        <f>작성용!T1871</f>
        <v>사립학교교직원연금공단펀드(기초자산)</v>
      </c>
      <c r="E1874" s="253" t="str">
        <f>작성용!B1871</f>
        <v>에이티넘성장투자조합2020</v>
      </c>
      <c r="F1874" s="253" t="str">
        <f>작성용!C1871</f>
        <v>재평가</v>
      </c>
      <c r="G1874" s="253" t="str">
        <f>작성용!D1871</f>
        <v>스카이랩스</v>
      </c>
      <c r="H1874" s="266">
        <f>작성용!E1871</f>
        <v>1345110270691</v>
      </c>
      <c r="I1874" s="253" t="str">
        <f>작성용!F1871</f>
        <v>A07</v>
      </c>
      <c r="J1874" s="253">
        <f>작성용!G1871</f>
        <v>0</v>
      </c>
      <c r="K1874" s="253" t="str">
        <f>작성용!H1871</f>
        <v>-</v>
      </c>
      <c r="L1874" s="253" t="str">
        <f>작성용!N1871</f>
        <v>연말</v>
      </c>
      <c r="M1874" s="265" t="str">
        <f>작성용!U1871</f>
        <v>2024.09.30</v>
      </c>
      <c r="N1874" s="265">
        <f>작성용!V1871</f>
        <v>45643</v>
      </c>
      <c r="O1874" s="265" t="str">
        <f>작성용!W1871</f>
        <v>보고서제공X</v>
      </c>
      <c r="P1874" s="265" t="str">
        <f>작성용!X1871</f>
        <v>-</v>
      </c>
      <c r="Q1874" s="253" t="str">
        <f>작성용!AD1871</f>
        <v>이진주</v>
      </c>
      <c r="R1874" s="267">
        <f>작성용!AE1871</f>
        <v>0.4</v>
      </c>
      <c r="S1874" s="253" t="str">
        <f>작성용!AF1871</f>
        <v>이문수</v>
      </c>
      <c r="T1874" s="268" t="str">
        <f>작성용!AG1871</f>
        <v>-</v>
      </c>
      <c r="U1874" s="268" t="str">
        <f>작성용!AH1871</f>
        <v>-</v>
      </c>
      <c r="V1874" s="252">
        <f>작성용!AA1871</f>
        <v>202411</v>
      </c>
      <c r="W1874" s="253" t="str">
        <f>작성용!AC1871</f>
        <v>[6]기타기관펀드(기초자산)</v>
      </c>
      <c r="X1874" s="253">
        <f>작성용!O1871</f>
        <v>0</v>
      </c>
      <c r="Y1874" s="253">
        <f>작성용!P1871</f>
        <v>0</v>
      </c>
      <c r="Z1874" s="253">
        <f>작성용!Q1871</f>
        <v>0</v>
      </c>
      <c r="AA1874" s="252" t="str">
        <f>작성용!AJ1871</f>
        <v>-</v>
      </c>
      <c r="AB1874" s="252">
        <f>작성용!AB1871</f>
        <v>0</v>
      </c>
    </row>
    <row r="1875" spans="1:28" s="12" customFormat="1" ht="16.5" customHeight="1" x14ac:dyDescent="0.3">
      <c r="A1875" s="54">
        <f>작성용!AL1872</f>
        <v>1871</v>
      </c>
      <c r="B1875" s="264" t="str">
        <f>작성용!AI1872</f>
        <v>-</v>
      </c>
      <c r="C1875" s="252" t="str">
        <f>작성용!AK1872</f>
        <v>기초자산</v>
      </c>
      <c r="D1875" s="265" t="str">
        <f>작성용!T1872</f>
        <v>사립학교교직원연금공단펀드(기초자산)</v>
      </c>
      <c r="E1875" s="253" t="str">
        <f>작성용!B1872</f>
        <v>에이티넘성장투자조합2020</v>
      </c>
      <c r="F1875" s="253" t="str">
        <f>작성용!C1872</f>
        <v>재평가</v>
      </c>
      <c r="G1875" s="253" t="str">
        <f>작성용!D1872</f>
        <v>스탠다임</v>
      </c>
      <c r="H1875" s="266">
        <f>작성용!E1872</f>
        <v>1101115714757</v>
      </c>
      <c r="I1875" s="253" t="str">
        <f>작성용!F1872</f>
        <v>A07</v>
      </c>
      <c r="J1875" s="253">
        <f>작성용!G1872</f>
        <v>3</v>
      </c>
      <c r="K1875" s="253" t="str">
        <f>작성용!H1872</f>
        <v>-</v>
      </c>
      <c r="L1875" s="253" t="str">
        <f>작성용!N1872</f>
        <v>연말</v>
      </c>
      <c r="M1875" s="265" t="str">
        <f>작성용!U1872</f>
        <v>2024.09.30</v>
      </c>
      <c r="N1875" s="265">
        <f>작성용!V1872</f>
        <v>45643</v>
      </c>
      <c r="O1875" s="265" t="str">
        <f>작성용!W1872</f>
        <v>보고서제공X</v>
      </c>
      <c r="P1875" s="265" t="str">
        <f>작성용!X1872</f>
        <v>-</v>
      </c>
      <c r="Q1875" s="253" t="str">
        <f>작성용!AD1872</f>
        <v>이상민</v>
      </c>
      <c r="R1875" s="267">
        <f>작성용!AE1872</f>
        <v>0</v>
      </c>
      <c r="S1875" s="253" t="str">
        <f>작성용!AF1872</f>
        <v>조현우</v>
      </c>
      <c r="T1875" s="268" t="str">
        <f>작성용!AG1872</f>
        <v>-</v>
      </c>
      <c r="U1875" s="268" t="str">
        <f>작성용!AH1872</f>
        <v>-</v>
      </c>
      <c r="V1875" s="252">
        <f>작성용!AA1872</f>
        <v>202411</v>
      </c>
      <c r="W1875" s="253" t="str">
        <f>작성용!AC1872</f>
        <v>[6]기타기관펀드(기초자산)</v>
      </c>
      <c r="X1875" s="253">
        <f>작성용!O1872</f>
        <v>0</v>
      </c>
      <c r="Y1875" s="253">
        <f>작성용!P1872</f>
        <v>0</v>
      </c>
      <c r="Z1875" s="253">
        <f>작성용!Q1872</f>
        <v>0</v>
      </c>
      <c r="AA1875" s="252" t="str">
        <f>작성용!AJ1872</f>
        <v>-</v>
      </c>
      <c r="AB1875" s="252">
        <f>작성용!AB1872</f>
        <v>0</v>
      </c>
    </row>
    <row r="1876" spans="1:28" s="12" customFormat="1" ht="16.5" customHeight="1" x14ac:dyDescent="0.3">
      <c r="A1876" s="54">
        <f>작성용!AL1873</f>
        <v>1872</v>
      </c>
      <c r="B1876" s="264" t="str">
        <f>작성용!AI1873</f>
        <v>24년평가대상</v>
      </c>
      <c r="C1876" s="252" t="str">
        <f>작성용!AK1873</f>
        <v>기초자산</v>
      </c>
      <c r="D1876" s="265" t="str">
        <f>작성용!T1873</f>
        <v>사립학교교직원연금공단펀드(기초자산)</v>
      </c>
      <c r="E1876" s="253" t="str">
        <f>작성용!B1873</f>
        <v>에이티넘성장투자조합2020</v>
      </c>
      <c r="F1876" s="253" t="str">
        <f>작성용!C1873</f>
        <v>재평가</v>
      </c>
      <c r="G1876" s="253" t="str">
        <f>작성용!D1873</f>
        <v>심플렉스</v>
      </c>
      <c r="H1876" s="266">
        <f>작성용!E1873</f>
        <v>1311110492931</v>
      </c>
      <c r="I1876" s="253" t="str">
        <f>작성용!F1873</f>
        <v>A07</v>
      </c>
      <c r="J1876" s="253">
        <f>작성용!G1873</f>
        <v>0</v>
      </c>
      <c r="K1876" s="253" t="str">
        <f>작성용!H1873</f>
        <v>-</v>
      </c>
      <c r="L1876" s="253" t="str">
        <f>작성용!N1873</f>
        <v>연말</v>
      </c>
      <c r="M1876" s="265" t="str">
        <f>작성용!U1873</f>
        <v>2024.09.30</v>
      </c>
      <c r="N1876" s="265">
        <f>작성용!V1873</f>
        <v>45643</v>
      </c>
      <c r="O1876" s="265" t="str">
        <f>작성용!W1873</f>
        <v>보고서제공X</v>
      </c>
      <c r="P1876" s="265" t="str">
        <f>작성용!X1873</f>
        <v>-</v>
      </c>
      <c r="Q1876" s="258" t="str">
        <f>작성용!AD1873</f>
        <v>오영석</v>
      </c>
      <c r="R1876" s="267">
        <f>작성용!AE1873</f>
        <v>0</v>
      </c>
      <c r="S1876" s="253" t="str">
        <f>작성용!AF1873</f>
        <v>고명주</v>
      </c>
      <c r="T1876" s="268" t="str">
        <f>작성용!AG1873</f>
        <v>-</v>
      </c>
      <c r="U1876" s="268" t="str">
        <f>작성용!AH1873</f>
        <v>-</v>
      </c>
      <c r="V1876" s="252">
        <f>작성용!AA1873</f>
        <v>202411</v>
      </c>
      <c r="W1876" s="253" t="str">
        <f>작성용!AC1873</f>
        <v>[6]기타기관펀드(기초자산)</v>
      </c>
      <c r="X1876" s="253">
        <f>작성용!O1873</f>
        <v>0</v>
      </c>
      <c r="Y1876" s="253">
        <f>작성용!P1873</f>
        <v>0</v>
      </c>
      <c r="Z1876" s="253">
        <f>작성용!Q1873</f>
        <v>0</v>
      </c>
      <c r="AA1876" s="252" t="str">
        <f>작성용!AJ1873</f>
        <v>-</v>
      </c>
      <c r="AB1876" s="252">
        <f>작성용!AB1873</f>
        <v>0</v>
      </c>
    </row>
    <row r="1877" spans="1:28" s="12" customFormat="1" ht="16.5" customHeight="1" x14ac:dyDescent="0.3">
      <c r="A1877" s="54">
        <f>작성용!AL1874</f>
        <v>1873</v>
      </c>
      <c r="B1877" s="264" t="str">
        <f>작성용!AI1874</f>
        <v>-</v>
      </c>
      <c r="C1877" s="252" t="str">
        <f>작성용!AK1874</f>
        <v>기초자산</v>
      </c>
      <c r="D1877" s="265" t="str">
        <f>작성용!T1874</f>
        <v>사립학교교직원연금공단펀드(기초자산)</v>
      </c>
      <c r="E1877" s="253" t="str">
        <f>작성용!B1874</f>
        <v>에이티넘성장투자조합2020</v>
      </c>
      <c r="F1877" s="253" t="str">
        <f>작성용!C1874</f>
        <v>재평가</v>
      </c>
      <c r="G1877" s="253" t="str">
        <f>작성용!D1874</f>
        <v>씨메스</v>
      </c>
      <c r="H1877" s="266">
        <f>작성용!E1874</f>
        <v>1101115501550</v>
      </c>
      <c r="I1877" s="253" t="str">
        <f>작성용!F1874</f>
        <v>A07</v>
      </c>
      <c r="J1877" s="253">
        <f>작성용!G1874</f>
        <v>0</v>
      </c>
      <c r="K1877" s="253" t="str">
        <f>작성용!H1874</f>
        <v>-</v>
      </c>
      <c r="L1877" s="253" t="str">
        <f>작성용!N1874</f>
        <v>연말</v>
      </c>
      <c r="M1877" s="265" t="str">
        <f>작성용!U1874</f>
        <v>2024.09.30</v>
      </c>
      <c r="N1877" s="265">
        <f>작성용!V1874</f>
        <v>45643</v>
      </c>
      <c r="O1877" s="265" t="str">
        <f>작성용!W1874</f>
        <v>보고서제공X</v>
      </c>
      <c r="P1877" s="265" t="str">
        <f>작성용!X1874</f>
        <v>-</v>
      </c>
      <c r="Q1877" s="253" t="str">
        <f>작성용!AD1874</f>
        <v>정재형</v>
      </c>
      <c r="R1877" s="267">
        <f>작성용!AE1874</f>
        <v>0</v>
      </c>
      <c r="S1877" s="253" t="str">
        <f>작성용!AF1874</f>
        <v>정재형</v>
      </c>
      <c r="T1877" s="268" t="str">
        <f>작성용!AG1874</f>
        <v>-</v>
      </c>
      <c r="U1877" s="268" t="str">
        <f>작성용!AH1874</f>
        <v>-</v>
      </c>
      <c r="V1877" s="252">
        <f>작성용!AA1874</f>
        <v>202411</v>
      </c>
      <c r="W1877" s="253" t="str">
        <f>작성용!AC1874</f>
        <v>[6]기타기관펀드(기초자산)</v>
      </c>
      <c r="X1877" s="253">
        <f>작성용!O1874</f>
        <v>0</v>
      </c>
      <c r="Y1877" s="253">
        <f>작성용!P1874</f>
        <v>0</v>
      </c>
      <c r="Z1877" s="253">
        <f>작성용!Q1874</f>
        <v>0</v>
      </c>
      <c r="AA1877" s="252" t="str">
        <f>작성용!AJ1874</f>
        <v>-</v>
      </c>
      <c r="AB1877" s="252">
        <f>작성용!AB1874</f>
        <v>0</v>
      </c>
    </row>
    <row r="1878" spans="1:28" s="12" customFormat="1" ht="16.5" customHeight="1" x14ac:dyDescent="0.3">
      <c r="A1878" s="54">
        <f>작성용!AL1875</f>
        <v>1874</v>
      </c>
      <c r="B1878" s="264" t="str">
        <f>작성용!AI1875</f>
        <v>-</v>
      </c>
      <c r="C1878" s="252" t="str">
        <f>작성용!AK1875</f>
        <v>기초자산</v>
      </c>
      <c r="D1878" s="265" t="str">
        <f>작성용!T1875</f>
        <v>사립학교교직원연금공단펀드(기초자산)</v>
      </c>
      <c r="E1878" s="253" t="str">
        <f>작성용!B1875</f>
        <v>에이티넘성장투자조합2020</v>
      </c>
      <c r="F1878" s="253" t="str">
        <f>작성용!C1875</f>
        <v>재평가</v>
      </c>
      <c r="G1878" s="253" t="str">
        <f>작성용!D1875</f>
        <v>무무즈(구,씨엠아이파트너스)</v>
      </c>
      <c r="H1878" s="266">
        <f>작성용!E1875</f>
        <v>1101115812288</v>
      </c>
      <c r="I1878" s="253" t="str">
        <f>작성용!F1875</f>
        <v>A01</v>
      </c>
      <c r="J1878" s="253">
        <f>작성용!G1875</f>
        <v>0</v>
      </c>
      <c r="K1878" s="253" t="str">
        <f>작성용!H1875</f>
        <v>-</v>
      </c>
      <c r="L1878" s="253" t="str">
        <f>작성용!N1875</f>
        <v>연말</v>
      </c>
      <c r="M1878" s="265" t="str">
        <f>작성용!U1875</f>
        <v>2024.09.30</v>
      </c>
      <c r="N1878" s="265">
        <f>작성용!V1875</f>
        <v>45643</v>
      </c>
      <c r="O1878" s="265" t="str">
        <f>작성용!W1875</f>
        <v>보고서제공X</v>
      </c>
      <c r="P1878" s="265" t="str">
        <f>작성용!X1875</f>
        <v>-</v>
      </c>
      <c r="Q1878" s="253" t="str">
        <f>작성용!AD1875</f>
        <v>김예림</v>
      </c>
      <c r="R1878" s="267">
        <f>작성용!AE1875</f>
        <v>0</v>
      </c>
      <c r="S1878" s="253" t="str">
        <f>작성용!AF1875</f>
        <v>김예림</v>
      </c>
      <c r="T1878" s="268" t="str">
        <f>작성용!AG1875</f>
        <v>-</v>
      </c>
      <c r="U1878" s="268" t="str">
        <f>작성용!AH1875</f>
        <v>-</v>
      </c>
      <c r="V1878" s="252">
        <f>작성용!AA1875</f>
        <v>202411</v>
      </c>
      <c r="W1878" s="253" t="str">
        <f>작성용!AC1875</f>
        <v>[6]기타기관펀드(기초자산)</v>
      </c>
      <c r="X1878" s="253">
        <f>작성용!O1875</f>
        <v>0</v>
      </c>
      <c r="Y1878" s="253">
        <f>작성용!P1875</f>
        <v>0</v>
      </c>
      <c r="Z1878" s="253">
        <f>작성용!Q1875</f>
        <v>0</v>
      </c>
      <c r="AA1878" s="252" t="str">
        <f>작성용!AJ1875</f>
        <v>-</v>
      </c>
      <c r="AB1878" s="252">
        <f>작성용!AB1875</f>
        <v>0</v>
      </c>
    </row>
    <row r="1879" spans="1:28" s="12" customFormat="1" ht="16.5" customHeight="1" x14ac:dyDescent="0.3">
      <c r="A1879" s="54">
        <f>작성용!AL1876</f>
        <v>1875</v>
      </c>
      <c r="B1879" s="264" t="str">
        <f>작성용!AI1876</f>
        <v>-</v>
      </c>
      <c r="C1879" s="252" t="str">
        <f>작성용!AK1876</f>
        <v>기초자산</v>
      </c>
      <c r="D1879" s="265" t="str">
        <f>작성용!T1876</f>
        <v>사립학교교직원연금공단펀드(기초자산)</v>
      </c>
      <c r="E1879" s="253" t="str">
        <f>작성용!B1876</f>
        <v>에이티넘성장투자조합2020</v>
      </c>
      <c r="F1879" s="253" t="str">
        <f>작성용!C1876</f>
        <v>재평가</v>
      </c>
      <c r="G1879" s="253" t="str">
        <f>작성용!D1876</f>
        <v>무무즈(구,씨엠아이파트너스)</v>
      </c>
      <c r="H1879" s="266">
        <f>작성용!E1876</f>
        <v>1101115812288</v>
      </c>
      <c r="I1879" s="253" t="str">
        <f>작성용!F1876</f>
        <v>A05</v>
      </c>
      <c r="J1879" s="253">
        <f>작성용!G1876</f>
        <v>1</v>
      </c>
      <c r="K1879" s="253" t="str">
        <f>작성용!H1876</f>
        <v>-</v>
      </c>
      <c r="L1879" s="253" t="str">
        <f>작성용!N1876</f>
        <v>연말</v>
      </c>
      <c r="M1879" s="265" t="str">
        <f>작성용!U1876</f>
        <v>2024.09.30</v>
      </c>
      <c r="N1879" s="265">
        <f>작성용!V1876</f>
        <v>45643</v>
      </c>
      <c r="O1879" s="265" t="str">
        <f>작성용!W1876</f>
        <v>보고서제공X</v>
      </c>
      <c r="P1879" s="265" t="str">
        <f>작성용!X1876</f>
        <v>-</v>
      </c>
      <c r="Q1879" s="253" t="str">
        <f>작성용!AD1876</f>
        <v>김예림</v>
      </c>
      <c r="R1879" s="267">
        <f>작성용!AE1876</f>
        <v>0</v>
      </c>
      <c r="S1879" s="253" t="str">
        <f>작성용!AF1876</f>
        <v>김예림</v>
      </c>
      <c r="T1879" s="268" t="str">
        <f>작성용!AG1876</f>
        <v>-</v>
      </c>
      <c r="U1879" s="268" t="str">
        <f>작성용!AH1876</f>
        <v>-</v>
      </c>
      <c r="V1879" s="252">
        <f>작성용!AA1876</f>
        <v>202411</v>
      </c>
      <c r="W1879" s="253" t="str">
        <f>작성용!AC1876</f>
        <v>[6]기타기관펀드(기초자산)</v>
      </c>
      <c r="X1879" s="253">
        <f>작성용!O1876</f>
        <v>0</v>
      </c>
      <c r="Y1879" s="253">
        <f>작성용!P1876</f>
        <v>0</v>
      </c>
      <c r="Z1879" s="253">
        <f>작성용!Q1876</f>
        <v>0</v>
      </c>
      <c r="AA1879" s="252" t="str">
        <f>작성용!AJ1876</f>
        <v>-</v>
      </c>
      <c r="AB1879" s="252">
        <f>작성용!AB1876</f>
        <v>0</v>
      </c>
    </row>
    <row r="1880" spans="1:28" s="12" customFormat="1" ht="16.5" customHeight="1" x14ac:dyDescent="0.3">
      <c r="A1880" s="54">
        <f>작성용!AL1877</f>
        <v>1876</v>
      </c>
      <c r="B1880" s="264" t="str">
        <f>작성용!AI1877</f>
        <v>-</v>
      </c>
      <c r="C1880" s="252" t="str">
        <f>작성용!AK1877</f>
        <v>기초자산</v>
      </c>
      <c r="D1880" s="265" t="str">
        <f>작성용!T1877</f>
        <v>사립학교교직원연금공단펀드(기초자산)</v>
      </c>
      <c r="E1880" s="253" t="str">
        <f>작성용!B1877</f>
        <v>에이티넘성장투자조합2020</v>
      </c>
      <c r="F1880" s="253" t="str">
        <f>작성용!C1877</f>
        <v>재평가</v>
      </c>
      <c r="G1880" s="253" t="str">
        <f>작성용!D1877</f>
        <v>무무즈(구,씨엠아이파트너스)</v>
      </c>
      <c r="H1880" s="266">
        <f>작성용!E1877</f>
        <v>1101115812288</v>
      </c>
      <c r="I1880" s="253" t="str">
        <f>작성용!F1877</f>
        <v>A07</v>
      </c>
      <c r="J1880" s="253">
        <f>작성용!G1877</f>
        <v>1</v>
      </c>
      <c r="K1880" s="253" t="str">
        <f>작성용!H1877</f>
        <v>-</v>
      </c>
      <c r="L1880" s="253" t="str">
        <f>작성용!N1877</f>
        <v>연말</v>
      </c>
      <c r="M1880" s="265" t="str">
        <f>작성용!U1877</f>
        <v>2024.09.30</v>
      </c>
      <c r="N1880" s="265">
        <f>작성용!V1877</f>
        <v>45643</v>
      </c>
      <c r="O1880" s="265" t="str">
        <f>작성용!W1877</f>
        <v>보고서제공X</v>
      </c>
      <c r="P1880" s="265" t="str">
        <f>작성용!X1877</f>
        <v>-</v>
      </c>
      <c r="Q1880" s="253" t="str">
        <f>작성용!AD1877</f>
        <v>김예림</v>
      </c>
      <c r="R1880" s="267">
        <f>작성용!AE1877</f>
        <v>0</v>
      </c>
      <c r="S1880" s="253" t="str">
        <f>작성용!AF1877</f>
        <v>김예림</v>
      </c>
      <c r="T1880" s="268" t="str">
        <f>작성용!AG1877</f>
        <v>-</v>
      </c>
      <c r="U1880" s="268" t="str">
        <f>작성용!AH1877</f>
        <v>-</v>
      </c>
      <c r="V1880" s="252">
        <f>작성용!AA1877</f>
        <v>202411</v>
      </c>
      <c r="W1880" s="253" t="str">
        <f>작성용!AC1877</f>
        <v>[6]기타기관펀드(기초자산)</v>
      </c>
      <c r="X1880" s="253">
        <f>작성용!O1877</f>
        <v>0</v>
      </c>
      <c r="Y1880" s="253">
        <f>작성용!P1877</f>
        <v>0</v>
      </c>
      <c r="Z1880" s="253">
        <f>작성용!Q1877</f>
        <v>0</v>
      </c>
      <c r="AA1880" s="252" t="str">
        <f>작성용!AJ1877</f>
        <v>-</v>
      </c>
      <c r="AB1880" s="252">
        <f>작성용!AB1877</f>
        <v>0</v>
      </c>
    </row>
    <row r="1881" spans="1:28" s="12" customFormat="1" ht="16.5" customHeight="1" x14ac:dyDescent="0.3">
      <c r="A1881" s="54">
        <f>작성용!AL1878</f>
        <v>1877</v>
      </c>
      <c r="B1881" s="264" t="str">
        <f>작성용!AI1878</f>
        <v>-</v>
      </c>
      <c r="C1881" s="252" t="str">
        <f>작성용!AK1878</f>
        <v>기초자산</v>
      </c>
      <c r="D1881" s="265" t="str">
        <f>작성용!T1878</f>
        <v>사립학교교직원연금공단펀드(기초자산)</v>
      </c>
      <c r="E1881" s="253" t="str">
        <f>작성용!B1878</f>
        <v>에이티넘성장투자조합2020</v>
      </c>
      <c r="F1881" s="253" t="str">
        <f>작성용!C1878</f>
        <v>재평가</v>
      </c>
      <c r="G1881" s="253" t="str">
        <f>작성용!D1878</f>
        <v>아이랩</v>
      </c>
      <c r="H1881" s="266">
        <f>작성용!E1878</f>
        <v>1211110325928</v>
      </c>
      <c r="I1881" s="253" t="str">
        <f>작성용!F1878</f>
        <v>A07</v>
      </c>
      <c r="J1881" s="253">
        <f>작성용!G1878</f>
        <v>0</v>
      </c>
      <c r="K1881" s="253" t="str">
        <f>작성용!H1878</f>
        <v>-</v>
      </c>
      <c r="L1881" s="253" t="str">
        <f>작성용!N1878</f>
        <v>연말</v>
      </c>
      <c r="M1881" s="265" t="str">
        <f>작성용!U1878</f>
        <v>2024.09.30</v>
      </c>
      <c r="N1881" s="265">
        <f>작성용!V1878</f>
        <v>45643</v>
      </c>
      <c r="O1881" s="265" t="str">
        <f>작성용!W1878</f>
        <v>보고서제공X</v>
      </c>
      <c r="P1881" s="265" t="str">
        <f>작성용!X1878</f>
        <v>-</v>
      </c>
      <c r="Q1881" s="253" t="str">
        <f>작성용!AD1878</f>
        <v>최수민</v>
      </c>
      <c r="R1881" s="267">
        <f>작성용!AE1878</f>
        <v>0.4</v>
      </c>
      <c r="S1881" s="253" t="str">
        <f>작성용!AF1878</f>
        <v>고명주</v>
      </c>
      <c r="T1881" s="268" t="str">
        <f>작성용!AG1878</f>
        <v>-</v>
      </c>
      <c r="U1881" s="268" t="str">
        <f>작성용!AH1878</f>
        <v>-</v>
      </c>
      <c r="V1881" s="252">
        <f>작성용!AA1878</f>
        <v>202411</v>
      </c>
      <c r="W1881" s="253" t="str">
        <f>작성용!AC1878</f>
        <v>[6]기타기관펀드(기초자산)</v>
      </c>
      <c r="X1881" s="253">
        <f>작성용!O1878</f>
        <v>0</v>
      </c>
      <c r="Y1881" s="253">
        <f>작성용!P1878</f>
        <v>0</v>
      </c>
      <c r="Z1881" s="253">
        <f>작성용!Q1878</f>
        <v>0</v>
      </c>
      <c r="AA1881" s="252" t="str">
        <f>작성용!AJ1878</f>
        <v>-</v>
      </c>
      <c r="AB1881" s="252">
        <f>작성용!AB1878</f>
        <v>0</v>
      </c>
    </row>
    <row r="1882" spans="1:28" s="12" customFormat="1" ht="16.5" customHeight="1" x14ac:dyDescent="0.3">
      <c r="A1882" s="54">
        <f>작성용!AL1879</f>
        <v>1878</v>
      </c>
      <c r="B1882" s="264" t="str">
        <f>작성용!AI1879</f>
        <v>-</v>
      </c>
      <c r="C1882" s="252" t="str">
        <f>작성용!AK1879</f>
        <v>기초자산</v>
      </c>
      <c r="D1882" s="265" t="str">
        <f>작성용!T1879</f>
        <v>사립학교교직원연금공단펀드(기초자산)</v>
      </c>
      <c r="E1882" s="253" t="str">
        <f>작성용!B1879</f>
        <v>에이티넘성장투자조합2020</v>
      </c>
      <c r="F1882" s="253" t="str">
        <f>작성용!C1879</f>
        <v>재평가</v>
      </c>
      <c r="G1882" s="253" t="str">
        <f>작성용!D1879</f>
        <v>아이엠바이오로직스</v>
      </c>
      <c r="H1882" s="266">
        <f>작성용!E1879</f>
        <v>1311110601384</v>
      </c>
      <c r="I1882" s="253" t="str">
        <f>작성용!F1879</f>
        <v>A07</v>
      </c>
      <c r="J1882" s="253">
        <f>작성용!G1879</f>
        <v>1</v>
      </c>
      <c r="K1882" s="253" t="str">
        <f>작성용!H1879</f>
        <v>-</v>
      </c>
      <c r="L1882" s="253" t="str">
        <f>작성용!N1879</f>
        <v>연말</v>
      </c>
      <c r="M1882" s="265" t="str">
        <f>작성용!U1879</f>
        <v>2024.09.30</v>
      </c>
      <c r="N1882" s="265">
        <f>작성용!V1879</f>
        <v>45643</v>
      </c>
      <c r="O1882" s="265" t="str">
        <f>작성용!W1879</f>
        <v>보고서제공X</v>
      </c>
      <c r="P1882" s="265" t="str">
        <f>작성용!X1879</f>
        <v>-</v>
      </c>
      <c r="Q1882" s="253" t="str">
        <f>작성용!AD1879</f>
        <v>채동우</v>
      </c>
      <c r="R1882" s="267">
        <f>작성용!AE1879</f>
        <v>0</v>
      </c>
      <c r="S1882" s="253" t="str">
        <f>작성용!AF1879</f>
        <v>윤현빈</v>
      </c>
      <c r="T1882" s="268" t="str">
        <f>작성용!AG1879</f>
        <v>-</v>
      </c>
      <c r="U1882" s="268" t="str">
        <f>작성용!AH1879</f>
        <v>-</v>
      </c>
      <c r="V1882" s="252">
        <f>작성용!AA1879</f>
        <v>202411</v>
      </c>
      <c r="W1882" s="253" t="str">
        <f>작성용!AC1879</f>
        <v>[6]기타기관펀드(기초자산)</v>
      </c>
      <c r="X1882" s="253">
        <f>작성용!O1879</f>
        <v>0</v>
      </c>
      <c r="Y1882" s="253">
        <f>작성용!P1879</f>
        <v>0</v>
      </c>
      <c r="Z1882" s="253">
        <f>작성용!Q1879</f>
        <v>0</v>
      </c>
      <c r="AA1882" s="252" t="str">
        <f>작성용!AJ1879</f>
        <v>-</v>
      </c>
      <c r="AB1882" s="252">
        <f>작성용!AB1879</f>
        <v>0</v>
      </c>
    </row>
    <row r="1883" spans="1:28" s="12" customFormat="1" ht="16.5" customHeight="1" x14ac:dyDescent="0.3">
      <c r="A1883" s="54">
        <f>작성용!AL1880</f>
        <v>1879</v>
      </c>
      <c r="B1883" s="264" t="str">
        <f>작성용!AI1880</f>
        <v>-</v>
      </c>
      <c r="C1883" s="252" t="str">
        <f>작성용!AK1880</f>
        <v>기초자산</v>
      </c>
      <c r="D1883" s="265" t="str">
        <f>작성용!T1880</f>
        <v>사립학교교직원연금공단펀드(기초자산)</v>
      </c>
      <c r="E1883" s="253" t="str">
        <f>작성용!B1880</f>
        <v>에이티넘성장투자조합2020</v>
      </c>
      <c r="F1883" s="253" t="str">
        <f>작성용!C1880</f>
        <v>재평가</v>
      </c>
      <c r="G1883" s="253" t="str">
        <f>작성용!D1880</f>
        <v>아이엠바이오로직스</v>
      </c>
      <c r="H1883" s="266">
        <f>작성용!E1880</f>
        <v>1311110601384</v>
      </c>
      <c r="I1883" s="253" t="str">
        <f>작성용!F1880</f>
        <v>A07</v>
      </c>
      <c r="J1883" s="253">
        <f>작성용!G1880</f>
        <v>0</v>
      </c>
      <c r="K1883" s="253" t="str">
        <f>작성용!H1880</f>
        <v>-</v>
      </c>
      <c r="L1883" s="253" t="str">
        <f>작성용!N1880</f>
        <v>연말</v>
      </c>
      <c r="M1883" s="265" t="str">
        <f>작성용!U1880</f>
        <v>2024.09.30</v>
      </c>
      <c r="N1883" s="265">
        <f>작성용!V1880</f>
        <v>45643</v>
      </c>
      <c r="O1883" s="265" t="str">
        <f>작성용!W1880</f>
        <v>보고서제공X</v>
      </c>
      <c r="P1883" s="265" t="str">
        <f>작성용!X1880</f>
        <v>-</v>
      </c>
      <c r="Q1883" s="253" t="str">
        <f>작성용!AD1880</f>
        <v>채동우</v>
      </c>
      <c r="R1883" s="267">
        <f>작성용!AE1880</f>
        <v>0</v>
      </c>
      <c r="S1883" s="253" t="str">
        <f>작성용!AF1880</f>
        <v>윤현빈</v>
      </c>
      <c r="T1883" s="268" t="str">
        <f>작성용!AG1880</f>
        <v>-</v>
      </c>
      <c r="U1883" s="268" t="str">
        <f>작성용!AH1880</f>
        <v>-</v>
      </c>
      <c r="V1883" s="252">
        <f>작성용!AA1880</f>
        <v>202411</v>
      </c>
      <c r="W1883" s="253" t="str">
        <f>작성용!AC1880</f>
        <v>[6]기타기관펀드(기초자산)</v>
      </c>
      <c r="X1883" s="253">
        <f>작성용!O1880</f>
        <v>0</v>
      </c>
      <c r="Y1883" s="253">
        <f>작성용!P1880</f>
        <v>0</v>
      </c>
      <c r="Z1883" s="253">
        <f>작성용!Q1880</f>
        <v>0</v>
      </c>
      <c r="AA1883" s="252" t="str">
        <f>작성용!AJ1880</f>
        <v>-</v>
      </c>
      <c r="AB1883" s="252">
        <f>작성용!AB1880</f>
        <v>0</v>
      </c>
    </row>
    <row r="1884" spans="1:28" s="12" customFormat="1" ht="16.5" customHeight="1" x14ac:dyDescent="0.3">
      <c r="A1884" s="54">
        <f>작성용!AL1881</f>
        <v>1880</v>
      </c>
      <c r="B1884" s="264" t="str">
        <f>작성용!AI1881</f>
        <v>-</v>
      </c>
      <c r="C1884" s="252" t="str">
        <f>작성용!AK1881</f>
        <v>기초자산</v>
      </c>
      <c r="D1884" s="265" t="str">
        <f>작성용!T1881</f>
        <v>사립학교교직원연금공단펀드(기초자산)</v>
      </c>
      <c r="E1884" s="253" t="str">
        <f>작성용!B1881</f>
        <v>에이티넘성장투자조합2020</v>
      </c>
      <c r="F1884" s="253" t="str">
        <f>작성용!C1881</f>
        <v>재평가</v>
      </c>
      <c r="G1884" s="253" t="str">
        <f>작성용!D1881</f>
        <v>아이엠바이오로직스</v>
      </c>
      <c r="H1884" s="266">
        <f>작성용!E1881</f>
        <v>1311110601384</v>
      </c>
      <c r="I1884" s="253" t="str">
        <f>작성용!F1881</f>
        <v>A07</v>
      </c>
      <c r="J1884" s="253">
        <f>작성용!G1881</f>
        <v>2</v>
      </c>
      <c r="K1884" s="253" t="str">
        <f>작성용!H1881</f>
        <v>-</v>
      </c>
      <c r="L1884" s="253" t="str">
        <f>작성용!N1881</f>
        <v>연말</v>
      </c>
      <c r="M1884" s="265" t="str">
        <f>작성용!U1881</f>
        <v>2024.09.30</v>
      </c>
      <c r="N1884" s="265">
        <f>작성용!V1881</f>
        <v>45643</v>
      </c>
      <c r="O1884" s="265" t="str">
        <f>작성용!W1881</f>
        <v>보고서제공X</v>
      </c>
      <c r="P1884" s="265" t="str">
        <f>작성용!X1881</f>
        <v>-</v>
      </c>
      <c r="Q1884" s="253" t="str">
        <f>작성용!AD1881</f>
        <v>채동우</v>
      </c>
      <c r="R1884" s="267">
        <f>작성용!AE1881</f>
        <v>0</v>
      </c>
      <c r="S1884" s="253" t="str">
        <f>작성용!AF1881</f>
        <v>윤현빈</v>
      </c>
      <c r="T1884" s="268" t="str">
        <f>작성용!AG1881</f>
        <v>-</v>
      </c>
      <c r="U1884" s="268" t="str">
        <f>작성용!AH1881</f>
        <v>-</v>
      </c>
      <c r="V1884" s="252">
        <f>작성용!AA1881</f>
        <v>202411</v>
      </c>
      <c r="W1884" s="253" t="str">
        <f>작성용!AC1881</f>
        <v>[6]기타기관펀드(기초자산)</v>
      </c>
      <c r="X1884" s="253">
        <f>작성용!O1881</f>
        <v>0</v>
      </c>
      <c r="Y1884" s="253">
        <f>작성용!P1881</f>
        <v>0</v>
      </c>
      <c r="Z1884" s="253">
        <f>작성용!Q1881</f>
        <v>0</v>
      </c>
      <c r="AA1884" s="252" t="str">
        <f>작성용!AJ1881</f>
        <v>-</v>
      </c>
      <c r="AB1884" s="252">
        <f>작성용!AB1881</f>
        <v>0</v>
      </c>
    </row>
    <row r="1885" spans="1:28" s="12" customFormat="1" ht="16.5" customHeight="1" x14ac:dyDescent="0.3">
      <c r="A1885" s="54">
        <f>작성용!AL1882</f>
        <v>1881</v>
      </c>
      <c r="B1885" s="264" t="str">
        <f>작성용!AI1882</f>
        <v>-</v>
      </c>
      <c r="C1885" s="252" t="str">
        <f>작성용!AK1882</f>
        <v>기초자산</v>
      </c>
      <c r="D1885" s="265" t="str">
        <f>작성용!T1882</f>
        <v>사립학교교직원연금공단펀드(기초자산)</v>
      </c>
      <c r="E1885" s="253" t="str">
        <f>작성용!B1882</f>
        <v>에이티넘성장투자조합2020</v>
      </c>
      <c r="F1885" s="253" t="str">
        <f>작성용!C1882</f>
        <v>재평가</v>
      </c>
      <c r="G1885" s="253" t="str">
        <f>작성용!D1882</f>
        <v>아이지에이웍스</v>
      </c>
      <c r="H1885" s="266">
        <f>작성용!E1882</f>
        <v>1101113585704</v>
      </c>
      <c r="I1885" s="253" t="str">
        <f>작성용!F1882</f>
        <v>A01</v>
      </c>
      <c r="J1885" s="253">
        <f>작성용!G1882</f>
        <v>0</v>
      </c>
      <c r="K1885" s="253" t="str">
        <f>작성용!H1882</f>
        <v>-</v>
      </c>
      <c r="L1885" s="253" t="str">
        <f>작성용!N1882</f>
        <v>연말</v>
      </c>
      <c r="M1885" s="265" t="str">
        <f>작성용!U1882</f>
        <v>2024.09.30</v>
      </c>
      <c r="N1885" s="265">
        <f>작성용!V1882</f>
        <v>45643</v>
      </c>
      <c r="O1885" s="265" t="str">
        <f>작성용!W1882</f>
        <v>보고서제공X</v>
      </c>
      <c r="P1885" s="265" t="str">
        <f>작성용!X1882</f>
        <v>-</v>
      </c>
      <c r="Q1885" s="253" t="str">
        <f>작성용!AD1882</f>
        <v>정재형</v>
      </c>
      <c r="R1885" s="267">
        <f>작성용!AE1882</f>
        <v>0</v>
      </c>
      <c r="S1885" s="253" t="str">
        <f>작성용!AF1882</f>
        <v>정재형</v>
      </c>
      <c r="T1885" s="268" t="str">
        <f>작성용!AG1882</f>
        <v>-</v>
      </c>
      <c r="U1885" s="268" t="str">
        <f>작성용!AH1882</f>
        <v>-</v>
      </c>
      <c r="V1885" s="252">
        <f>작성용!AA1882</f>
        <v>202411</v>
      </c>
      <c r="W1885" s="253" t="str">
        <f>작성용!AC1882</f>
        <v>[6]기타기관펀드(기초자산)</v>
      </c>
      <c r="X1885" s="253">
        <f>작성용!O1882</f>
        <v>0</v>
      </c>
      <c r="Y1885" s="253">
        <f>작성용!P1882</f>
        <v>0</v>
      </c>
      <c r="Z1885" s="253">
        <f>작성용!Q1882</f>
        <v>0</v>
      </c>
      <c r="AA1885" s="252" t="str">
        <f>작성용!AJ1882</f>
        <v>-</v>
      </c>
      <c r="AB1885" s="252">
        <f>작성용!AB1882</f>
        <v>0</v>
      </c>
    </row>
    <row r="1886" spans="1:28" s="12" customFormat="1" ht="16.5" customHeight="1" x14ac:dyDescent="0.3">
      <c r="A1886" s="54">
        <f>작성용!AL1883</f>
        <v>1882</v>
      </c>
      <c r="B1886" s="264" t="str">
        <f>작성용!AI1883</f>
        <v>24년평가대상</v>
      </c>
      <c r="C1886" s="252" t="str">
        <f>작성용!AK1883</f>
        <v>기초자산</v>
      </c>
      <c r="D1886" s="265" t="str">
        <f>작성용!T1883</f>
        <v>사립학교교직원연금공단펀드(기초자산)</v>
      </c>
      <c r="E1886" s="253" t="str">
        <f>작성용!B1883</f>
        <v>에이티넘성장투자조합2020</v>
      </c>
      <c r="F1886" s="253" t="str">
        <f>작성용!C1883</f>
        <v>재평가</v>
      </c>
      <c r="G1886" s="253" t="str">
        <f>작성용!D1883</f>
        <v>에스그래핀</v>
      </c>
      <c r="H1886" s="266">
        <f>작성용!E1883</f>
        <v>1101117492492</v>
      </c>
      <c r="I1886" s="253" t="str">
        <f>작성용!F1883</f>
        <v>A07</v>
      </c>
      <c r="J1886" s="253">
        <f>작성용!G1883</f>
        <v>0</v>
      </c>
      <c r="K1886" s="253" t="str">
        <f>작성용!H1883</f>
        <v>-</v>
      </c>
      <c r="L1886" s="253" t="str">
        <f>작성용!N1883</f>
        <v>연말</v>
      </c>
      <c r="M1886" s="265" t="str">
        <f>작성용!U1883</f>
        <v>2024.09.30</v>
      </c>
      <c r="N1886" s="265">
        <f>작성용!V1883</f>
        <v>45643</v>
      </c>
      <c r="O1886" s="265" t="str">
        <f>작성용!W1883</f>
        <v>보고서제공X</v>
      </c>
      <c r="P1886" s="265" t="str">
        <f>작성용!X1883</f>
        <v>-</v>
      </c>
      <c r="Q1886" s="258" t="str">
        <f>작성용!AD1883</f>
        <v>신원준</v>
      </c>
      <c r="R1886" s="267">
        <f>작성용!AE1883</f>
        <v>0</v>
      </c>
      <c r="S1886" s="253" t="str">
        <f>작성용!AF1883</f>
        <v>고명주</v>
      </c>
      <c r="T1886" s="268" t="str">
        <f>작성용!AG1883</f>
        <v>-</v>
      </c>
      <c r="U1886" s="268" t="str">
        <f>작성용!AH1883</f>
        <v>-</v>
      </c>
      <c r="V1886" s="252">
        <f>작성용!AA1883</f>
        <v>202411</v>
      </c>
      <c r="W1886" s="253" t="str">
        <f>작성용!AC1883</f>
        <v>[6]기타기관펀드(기초자산)</v>
      </c>
      <c r="X1886" s="253">
        <f>작성용!O1883</f>
        <v>0</v>
      </c>
      <c r="Y1886" s="253">
        <f>작성용!P1883</f>
        <v>0</v>
      </c>
      <c r="Z1886" s="253">
        <f>작성용!Q1883</f>
        <v>0</v>
      </c>
      <c r="AA1886" s="252" t="str">
        <f>작성용!AJ1883</f>
        <v>-</v>
      </c>
      <c r="AB1886" s="252">
        <f>작성용!AB1883</f>
        <v>0</v>
      </c>
    </row>
    <row r="1887" spans="1:28" s="12" customFormat="1" ht="16.5" customHeight="1" x14ac:dyDescent="0.3">
      <c r="A1887" s="54">
        <f>작성용!AL1884</f>
        <v>1883</v>
      </c>
      <c r="B1887" s="264" t="str">
        <f>작성용!AI1884</f>
        <v>-</v>
      </c>
      <c r="C1887" s="252" t="str">
        <f>작성용!AK1884</f>
        <v>기초자산</v>
      </c>
      <c r="D1887" s="265" t="str">
        <f>작성용!T1884</f>
        <v>사립학교교직원연금공단펀드(기초자산)</v>
      </c>
      <c r="E1887" s="253" t="str">
        <f>작성용!B1884</f>
        <v>에이티넘성장투자조합2020</v>
      </c>
      <c r="F1887" s="253" t="str">
        <f>작성용!C1884</f>
        <v>재평가</v>
      </c>
      <c r="G1887" s="253" t="str">
        <f>작성용!D1884</f>
        <v xml:space="preserve">에이비온 </v>
      </c>
      <c r="H1887" s="266">
        <f>작성용!E1884</f>
        <v>1101113660142</v>
      </c>
      <c r="I1887" s="253" t="str">
        <f>작성용!F1884</f>
        <v>D02</v>
      </c>
      <c r="J1887" s="253">
        <f>작성용!G1884</f>
        <v>0</v>
      </c>
      <c r="K1887" s="253" t="str">
        <f>작성용!H1884</f>
        <v>-</v>
      </c>
      <c r="L1887" s="253" t="str">
        <f>작성용!N1884</f>
        <v>연말</v>
      </c>
      <c r="M1887" s="265" t="str">
        <f>작성용!U1884</f>
        <v>2024.09.30</v>
      </c>
      <c r="N1887" s="265">
        <f>작성용!V1884</f>
        <v>45643</v>
      </c>
      <c r="O1887" s="265" t="str">
        <f>작성용!W1884</f>
        <v>보고서제공X</v>
      </c>
      <c r="P1887" s="265" t="str">
        <f>작성용!X1884</f>
        <v>-</v>
      </c>
      <c r="Q1887" s="253" t="str">
        <f>작성용!AD1884</f>
        <v>상장</v>
      </c>
      <c r="R1887" s="267">
        <f>작성용!AE1884</f>
        <v>0</v>
      </c>
      <c r="S1887" s="253" t="str">
        <f>작성용!AF1884</f>
        <v>상장</v>
      </c>
      <c r="T1887" s="268" t="str">
        <f>작성용!AG1884</f>
        <v>-</v>
      </c>
      <c r="U1887" s="268" t="str">
        <f>작성용!AH1884</f>
        <v>-</v>
      </c>
      <c r="V1887" s="252">
        <f>작성용!AA1884</f>
        <v>202411</v>
      </c>
      <c r="W1887" s="253" t="str">
        <f>작성용!AC1884</f>
        <v>[6]기타기관펀드(기초자산)</v>
      </c>
      <c r="X1887" s="253">
        <f>작성용!O1884</f>
        <v>0</v>
      </c>
      <c r="Y1887" s="253">
        <f>작성용!P1884</f>
        <v>0</v>
      </c>
      <c r="Z1887" s="253">
        <f>작성용!Q1884</f>
        <v>0</v>
      </c>
      <c r="AA1887" s="252" t="str">
        <f>작성용!AJ1884</f>
        <v>-</v>
      </c>
      <c r="AB1887" s="252">
        <f>작성용!AB1884</f>
        <v>0</v>
      </c>
    </row>
    <row r="1888" spans="1:28" s="12" customFormat="1" ht="16.5" customHeight="1" x14ac:dyDescent="0.3">
      <c r="A1888" s="54">
        <f>작성용!AL1885</f>
        <v>1884</v>
      </c>
      <c r="B1888" s="264" t="str">
        <f>작성용!AI1885</f>
        <v>-</v>
      </c>
      <c r="C1888" s="252" t="str">
        <f>작성용!AK1885</f>
        <v>기초자산</v>
      </c>
      <c r="D1888" s="265" t="str">
        <f>작성용!T1885</f>
        <v>사립학교교직원연금공단펀드(기초자산)</v>
      </c>
      <c r="E1888" s="253" t="str">
        <f>작성용!B1885</f>
        <v>에이티넘성장투자조합2020</v>
      </c>
      <c r="F1888" s="253" t="str">
        <f>작성용!C1885</f>
        <v>재평가</v>
      </c>
      <c r="G1888" s="253" t="str">
        <f>작성용!D1885</f>
        <v>원프레딕트</v>
      </c>
      <c r="H1888" s="266">
        <f>작성용!E1885</f>
        <v>1101116213683</v>
      </c>
      <c r="I1888" s="253" t="str">
        <f>작성용!F1885</f>
        <v>A07</v>
      </c>
      <c r="J1888" s="253">
        <f>작성용!G1885</f>
        <v>2</v>
      </c>
      <c r="K1888" s="253" t="str">
        <f>작성용!H1885</f>
        <v>-</v>
      </c>
      <c r="L1888" s="253" t="str">
        <f>작성용!N1885</f>
        <v>연말</v>
      </c>
      <c r="M1888" s="265" t="str">
        <f>작성용!U1885</f>
        <v>2024.09.30</v>
      </c>
      <c r="N1888" s="265">
        <f>작성용!V1885</f>
        <v>45643</v>
      </c>
      <c r="O1888" s="265" t="str">
        <f>작성용!W1885</f>
        <v>보고서제공X</v>
      </c>
      <c r="P1888" s="265" t="str">
        <f>작성용!X1885</f>
        <v>-</v>
      </c>
      <c r="Q1888" s="253" t="str">
        <f>작성용!AD1885</f>
        <v>김에스더</v>
      </c>
      <c r="R1888" s="267">
        <f>작성용!AE1885</f>
        <v>0</v>
      </c>
      <c r="S1888" s="253" t="str">
        <f>작성용!AF1885</f>
        <v>김범준</v>
      </c>
      <c r="T1888" s="268" t="str">
        <f>작성용!AG1885</f>
        <v>-</v>
      </c>
      <c r="U1888" s="268" t="str">
        <f>작성용!AH1885</f>
        <v>-</v>
      </c>
      <c r="V1888" s="252">
        <f>작성용!AA1885</f>
        <v>202411</v>
      </c>
      <c r="W1888" s="253" t="str">
        <f>작성용!AC1885</f>
        <v>[6]기타기관펀드(기초자산)</v>
      </c>
      <c r="X1888" s="253">
        <f>작성용!O1885</f>
        <v>0</v>
      </c>
      <c r="Y1888" s="253">
        <f>작성용!P1885</f>
        <v>0</v>
      </c>
      <c r="Z1888" s="253">
        <f>작성용!Q1885</f>
        <v>0</v>
      </c>
      <c r="AA1888" s="252" t="str">
        <f>작성용!AJ1885</f>
        <v>-</v>
      </c>
      <c r="AB1888" s="252">
        <f>작성용!AB1885</f>
        <v>0</v>
      </c>
    </row>
    <row r="1889" spans="1:28" s="12" customFormat="1" ht="16.5" customHeight="1" x14ac:dyDescent="0.3">
      <c r="A1889" s="54">
        <f>작성용!AL1886</f>
        <v>1885</v>
      </c>
      <c r="B1889" s="264" t="str">
        <f>작성용!AI1886</f>
        <v>-</v>
      </c>
      <c r="C1889" s="252" t="str">
        <f>작성용!AK1886</f>
        <v>기초자산</v>
      </c>
      <c r="D1889" s="265" t="str">
        <f>작성용!T1886</f>
        <v>사립학교교직원연금공단펀드(기초자산)</v>
      </c>
      <c r="E1889" s="253" t="str">
        <f>작성용!B1886</f>
        <v>에이티넘성장투자조합2020</v>
      </c>
      <c r="F1889" s="253" t="str">
        <f>작성용!C1886</f>
        <v>재평가</v>
      </c>
      <c r="G1889" s="253" t="str">
        <f>작성용!D1886</f>
        <v>유빅스테라퓨틱스</v>
      </c>
      <c r="H1889" s="266">
        <f>작성용!E1886</f>
        <v>1101116783785</v>
      </c>
      <c r="I1889" s="253" t="str">
        <f>작성용!F1886</f>
        <v>A07</v>
      </c>
      <c r="J1889" s="253">
        <f>작성용!G1886</f>
        <v>0</v>
      </c>
      <c r="K1889" s="253" t="str">
        <f>작성용!H1886</f>
        <v>-</v>
      </c>
      <c r="L1889" s="253" t="str">
        <f>작성용!N1886</f>
        <v>연말</v>
      </c>
      <c r="M1889" s="265" t="str">
        <f>작성용!U1886</f>
        <v>2024.09.30</v>
      </c>
      <c r="N1889" s="265">
        <f>작성용!V1886</f>
        <v>45643</v>
      </c>
      <c r="O1889" s="265" t="str">
        <f>작성용!W1886</f>
        <v>보고서제공X</v>
      </c>
      <c r="P1889" s="265" t="str">
        <f>작성용!X1886</f>
        <v>-</v>
      </c>
      <c r="Q1889" s="253" t="str">
        <f>작성용!AD1886</f>
        <v>변혜진</v>
      </c>
      <c r="R1889" s="267">
        <f>작성용!AE1886</f>
        <v>0</v>
      </c>
      <c r="S1889" s="253" t="str">
        <f>작성용!AF1886</f>
        <v>변혜진</v>
      </c>
      <c r="T1889" s="268" t="str">
        <f>작성용!AG1886</f>
        <v>-</v>
      </c>
      <c r="U1889" s="268" t="str">
        <f>작성용!AH1886</f>
        <v>-</v>
      </c>
      <c r="V1889" s="252">
        <f>작성용!AA1886</f>
        <v>202411</v>
      </c>
      <c r="W1889" s="253" t="str">
        <f>작성용!AC1886</f>
        <v>[6]기타기관펀드(기초자산)</v>
      </c>
      <c r="X1889" s="253">
        <f>작성용!O1886</f>
        <v>0</v>
      </c>
      <c r="Y1889" s="253">
        <f>작성용!P1886</f>
        <v>0</v>
      </c>
      <c r="Z1889" s="253">
        <f>작성용!Q1886</f>
        <v>0</v>
      </c>
      <c r="AA1889" s="252" t="str">
        <f>작성용!AJ1886</f>
        <v>-</v>
      </c>
      <c r="AB1889" s="252">
        <f>작성용!AB1886</f>
        <v>0</v>
      </c>
    </row>
    <row r="1890" spans="1:28" s="12" customFormat="1" ht="16.5" customHeight="1" x14ac:dyDescent="0.3">
      <c r="A1890" s="54">
        <f>작성용!AL1887</f>
        <v>1886</v>
      </c>
      <c r="B1890" s="264" t="str">
        <f>작성용!AI1887</f>
        <v>-</v>
      </c>
      <c r="C1890" s="252" t="str">
        <f>작성용!AK1887</f>
        <v>기초자산</v>
      </c>
      <c r="D1890" s="265" t="str">
        <f>작성용!T1887</f>
        <v>사립학교교직원연금공단펀드(기초자산)</v>
      </c>
      <c r="E1890" s="253" t="str">
        <f>작성용!B1887</f>
        <v>에이티넘성장투자조합2020</v>
      </c>
      <c r="F1890" s="253" t="str">
        <f>작성용!C1887</f>
        <v>재평가</v>
      </c>
      <c r="G1890" s="253" t="str">
        <f>작성용!D1887</f>
        <v>이노보테라퓨틱스</v>
      </c>
      <c r="H1890" s="266">
        <f>작성용!E1887</f>
        <v>1101117046801</v>
      </c>
      <c r="I1890" s="253" t="str">
        <f>작성용!F1887</f>
        <v>A07</v>
      </c>
      <c r="J1890" s="253">
        <f>작성용!G1887</f>
        <v>1</v>
      </c>
      <c r="K1890" s="253" t="str">
        <f>작성용!H1887</f>
        <v>-</v>
      </c>
      <c r="L1890" s="253" t="str">
        <f>작성용!N1887</f>
        <v>연말</v>
      </c>
      <c r="M1890" s="265" t="str">
        <f>작성용!U1887</f>
        <v>2024.09.30</v>
      </c>
      <c r="N1890" s="265">
        <f>작성용!V1887</f>
        <v>45643</v>
      </c>
      <c r="O1890" s="265" t="str">
        <f>작성용!W1887</f>
        <v>보고서제공X</v>
      </c>
      <c r="P1890" s="265" t="str">
        <f>작성용!X1887</f>
        <v>-</v>
      </c>
      <c r="Q1890" s="253" t="str">
        <f>작성용!AD1887</f>
        <v>조현우</v>
      </c>
      <c r="R1890" s="267">
        <f>작성용!AE1887</f>
        <v>0</v>
      </c>
      <c r="S1890" s="253" t="str">
        <f>작성용!AF1887</f>
        <v>조현우</v>
      </c>
      <c r="T1890" s="268" t="str">
        <f>작성용!AG1887</f>
        <v>-</v>
      </c>
      <c r="U1890" s="268" t="str">
        <f>작성용!AH1887</f>
        <v>-</v>
      </c>
      <c r="V1890" s="252">
        <f>작성용!AA1887</f>
        <v>202411</v>
      </c>
      <c r="W1890" s="253" t="str">
        <f>작성용!AC1887</f>
        <v>[6]기타기관펀드(기초자산)</v>
      </c>
      <c r="X1890" s="253">
        <f>작성용!O1887</f>
        <v>0</v>
      </c>
      <c r="Y1890" s="253">
        <f>작성용!P1887</f>
        <v>0</v>
      </c>
      <c r="Z1890" s="253">
        <f>작성용!Q1887</f>
        <v>0</v>
      </c>
      <c r="AA1890" s="252" t="str">
        <f>작성용!AJ1887</f>
        <v>-</v>
      </c>
      <c r="AB1890" s="252">
        <f>작성용!AB1887</f>
        <v>0</v>
      </c>
    </row>
    <row r="1891" spans="1:28" s="12" customFormat="1" ht="16.5" customHeight="1" x14ac:dyDescent="0.3">
      <c r="A1891" s="54">
        <f>작성용!AL1888</f>
        <v>1887</v>
      </c>
      <c r="B1891" s="264" t="str">
        <f>작성용!AI1888</f>
        <v>-</v>
      </c>
      <c r="C1891" s="252" t="str">
        <f>작성용!AK1888</f>
        <v>기초자산</v>
      </c>
      <c r="D1891" s="265" t="str">
        <f>작성용!T1888</f>
        <v>사립학교교직원연금공단펀드(기초자산)</v>
      </c>
      <c r="E1891" s="253" t="str">
        <f>작성용!B1888</f>
        <v>에이티넘성장투자조합2020</v>
      </c>
      <c r="F1891" s="253" t="str">
        <f>작성용!C1888</f>
        <v>재평가</v>
      </c>
      <c r="G1891" s="253" t="str">
        <f>작성용!D1888</f>
        <v>이팝소프트</v>
      </c>
      <c r="H1891" s="266">
        <f>작성용!E1888</f>
        <v>1101116902202</v>
      </c>
      <c r="I1891" s="253" t="str">
        <f>작성용!F1888</f>
        <v>A07</v>
      </c>
      <c r="J1891" s="253">
        <f>작성용!G1888</f>
        <v>0</v>
      </c>
      <c r="K1891" s="253" t="str">
        <f>작성용!H1888</f>
        <v>-</v>
      </c>
      <c r="L1891" s="253" t="str">
        <f>작성용!N1888</f>
        <v>연말</v>
      </c>
      <c r="M1891" s="265" t="str">
        <f>작성용!U1888</f>
        <v>2024.09.30</v>
      </c>
      <c r="N1891" s="265">
        <f>작성용!V1888</f>
        <v>45643</v>
      </c>
      <c r="O1891" s="265" t="str">
        <f>작성용!W1888</f>
        <v>보고서제공X</v>
      </c>
      <c r="P1891" s="265" t="str">
        <f>작성용!X1888</f>
        <v>-</v>
      </c>
      <c r="Q1891" s="253" t="str">
        <f>작성용!AD1888</f>
        <v>정은채</v>
      </c>
      <c r="R1891" s="267">
        <f>작성용!AE1888</f>
        <v>0.4</v>
      </c>
      <c r="S1891" s="253" t="str">
        <f>작성용!AF1888</f>
        <v>정은채</v>
      </c>
      <c r="T1891" s="268" t="str">
        <f>작성용!AG1888</f>
        <v>-</v>
      </c>
      <c r="U1891" s="268" t="str">
        <f>작성용!AH1888</f>
        <v>-</v>
      </c>
      <c r="V1891" s="252">
        <f>작성용!AA1888</f>
        <v>202411</v>
      </c>
      <c r="W1891" s="253" t="str">
        <f>작성용!AC1888</f>
        <v>[6]기타기관펀드(기초자산)</v>
      </c>
      <c r="X1891" s="253">
        <f>작성용!O1888</f>
        <v>0</v>
      </c>
      <c r="Y1891" s="253">
        <f>작성용!P1888</f>
        <v>0</v>
      </c>
      <c r="Z1891" s="253">
        <f>작성용!Q1888</f>
        <v>0</v>
      </c>
      <c r="AA1891" s="252" t="str">
        <f>작성용!AJ1888</f>
        <v>-</v>
      </c>
      <c r="AB1891" s="252">
        <f>작성용!AB1888</f>
        <v>0</v>
      </c>
    </row>
    <row r="1892" spans="1:28" s="12" customFormat="1" ht="16.5" customHeight="1" x14ac:dyDescent="0.3">
      <c r="A1892" s="54">
        <f>작성용!AL1889</f>
        <v>1888</v>
      </c>
      <c r="B1892" s="264" t="str">
        <f>작성용!AI1889</f>
        <v>-</v>
      </c>
      <c r="C1892" s="252" t="str">
        <f>작성용!AK1889</f>
        <v>기초자산</v>
      </c>
      <c r="D1892" s="265" t="str">
        <f>작성용!T1889</f>
        <v>사립학교교직원연금공단펀드(기초자산)</v>
      </c>
      <c r="E1892" s="253" t="str">
        <f>작성용!B1889</f>
        <v>에이티넘성장투자조합2020</v>
      </c>
      <c r="F1892" s="253" t="str">
        <f>작성용!C1889</f>
        <v>재평가</v>
      </c>
      <c r="G1892" s="253" t="str">
        <f>작성용!D1889</f>
        <v>자란다</v>
      </c>
      <c r="H1892" s="266">
        <f>작성용!E1889</f>
        <v>1101116095536</v>
      </c>
      <c r="I1892" s="253" t="str">
        <f>작성용!F1889</f>
        <v>A07</v>
      </c>
      <c r="J1892" s="253">
        <f>작성용!G1889</f>
        <v>0</v>
      </c>
      <c r="K1892" s="253" t="str">
        <f>작성용!H1889</f>
        <v>-</v>
      </c>
      <c r="L1892" s="253" t="str">
        <f>작성용!N1889</f>
        <v>연말</v>
      </c>
      <c r="M1892" s="265" t="str">
        <f>작성용!U1889</f>
        <v>2024.09.30</v>
      </c>
      <c r="N1892" s="265">
        <f>작성용!V1889</f>
        <v>45643</v>
      </c>
      <c r="O1892" s="265" t="str">
        <f>작성용!W1889</f>
        <v>보고서제공X</v>
      </c>
      <c r="P1892" s="265" t="str">
        <f>작성용!X1889</f>
        <v>-</v>
      </c>
      <c r="Q1892" s="253" t="str">
        <f>작성용!AD1889</f>
        <v>심태진</v>
      </c>
      <c r="R1892" s="267">
        <f>작성용!AE1889</f>
        <v>0</v>
      </c>
      <c r="S1892" s="253" t="str">
        <f>작성용!AF1889</f>
        <v>심태진</v>
      </c>
      <c r="T1892" s="268" t="str">
        <f>작성용!AG1889</f>
        <v>-</v>
      </c>
      <c r="U1892" s="268" t="str">
        <f>작성용!AH1889</f>
        <v>-</v>
      </c>
      <c r="V1892" s="252">
        <f>작성용!AA1889</f>
        <v>202411</v>
      </c>
      <c r="W1892" s="253" t="str">
        <f>작성용!AC1889</f>
        <v>[6]기타기관펀드(기초자산)</v>
      </c>
      <c r="X1892" s="253">
        <f>작성용!O1889</f>
        <v>0</v>
      </c>
      <c r="Y1892" s="253">
        <f>작성용!P1889</f>
        <v>0</v>
      </c>
      <c r="Z1892" s="253">
        <f>작성용!Q1889</f>
        <v>0</v>
      </c>
      <c r="AA1892" s="252" t="str">
        <f>작성용!AJ1889</f>
        <v>-</v>
      </c>
      <c r="AB1892" s="252">
        <f>작성용!AB1889</f>
        <v>0</v>
      </c>
    </row>
    <row r="1893" spans="1:28" s="12" customFormat="1" ht="16.5" customHeight="1" x14ac:dyDescent="0.3">
      <c r="A1893" s="54">
        <f>작성용!AL1890</f>
        <v>1889</v>
      </c>
      <c r="B1893" s="264" t="str">
        <f>작성용!AI1890</f>
        <v>-</v>
      </c>
      <c r="C1893" s="252" t="str">
        <f>작성용!AK1890</f>
        <v>기초자산</v>
      </c>
      <c r="D1893" s="265" t="str">
        <f>작성용!T1890</f>
        <v>사립학교교직원연금공단펀드(기초자산)</v>
      </c>
      <c r="E1893" s="253" t="str">
        <f>작성용!B1890</f>
        <v>에이티넘성장투자조합2020</v>
      </c>
      <c r="F1893" s="253" t="str">
        <f>작성용!C1890</f>
        <v>재평가</v>
      </c>
      <c r="G1893" s="253" t="str">
        <f>작성용!D1890</f>
        <v>자란다</v>
      </c>
      <c r="H1893" s="266">
        <f>작성용!E1890</f>
        <v>1101116095536</v>
      </c>
      <c r="I1893" s="253" t="str">
        <f>작성용!F1890</f>
        <v>A01</v>
      </c>
      <c r="J1893" s="253">
        <f>작성용!G1890</f>
        <v>0</v>
      </c>
      <c r="K1893" s="253" t="str">
        <f>작성용!H1890</f>
        <v>-</v>
      </c>
      <c r="L1893" s="253" t="str">
        <f>작성용!N1890</f>
        <v>연말</v>
      </c>
      <c r="M1893" s="265" t="str">
        <f>작성용!U1890</f>
        <v>2024.09.30</v>
      </c>
      <c r="N1893" s="265">
        <f>작성용!V1890</f>
        <v>45643</v>
      </c>
      <c r="O1893" s="265" t="str">
        <f>작성용!W1890</f>
        <v>보고서제공X</v>
      </c>
      <c r="P1893" s="265" t="str">
        <f>작성용!X1890</f>
        <v>-</v>
      </c>
      <c r="Q1893" s="253" t="str">
        <f>작성용!AD1890</f>
        <v>심태진</v>
      </c>
      <c r="R1893" s="267">
        <f>작성용!AE1890</f>
        <v>0</v>
      </c>
      <c r="S1893" s="253" t="str">
        <f>작성용!AF1890</f>
        <v>심태진</v>
      </c>
      <c r="T1893" s="268" t="str">
        <f>작성용!AG1890</f>
        <v>-</v>
      </c>
      <c r="U1893" s="268" t="str">
        <f>작성용!AH1890</f>
        <v>-</v>
      </c>
      <c r="V1893" s="252">
        <f>작성용!AA1890</f>
        <v>202411</v>
      </c>
      <c r="W1893" s="253" t="str">
        <f>작성용!AC1890</f>
        <v>[6]기타기관펀드(기초자산)</v>
      </c>
      <c r="X1893" s="253">
        <f>작성용!O1890</f>
        <v>0</v>
      </c>
      <c r="Y1893" s="253">
        <f>작성용!P1890</f>
        <v>0</v>
      </c>
      <c r="Z1893" s="253">
        <f>작성용!Q1890</f>
        <v>0</v>
      </c>
      <c r="AA1893" s="252" t="str">
        <f>작성용!AJ1890</f>
        <v>-</v>
      </c>
      <c r="AB1893" s="252">
        <f>작성용!AB1890</f>
        <v>0</v>
      </c>
    </row>
    <row r="1894" spans="1:28" s="12" customFormat="1" ht="16.5" customHeight="1" x14ac:dyDescent="0.3">
      <c r="A1894" s="54">
        <f>작성용!AL1891</f>
        <v>1890</v>
      </c>
      <c r="B1894" s="264" t="str">
        <f>작성용!AI1891</f>
        <v>-</v>
      </c>
      <c r="C1894" s="252" t="str">
        <f>작성용!AK1891</f>
        <v>기초자산</v>
      </c>
      <c r="D1894" s="265" t="str">
        <f>작성용!T1891</f>
        <v>사립학교교직원연금공단펀드(기초자산)</v>
      </c>
      <c r="E1894" s="253" t="str">
        <f>작성용!B1891</f>
        <v>에이티넘성장투자조합2020</v>
      </c>
      <c r="F1894" s="253" t="str">
        <f>작성용!C1891</f>
        <v>재평가</v>
      </c>
      <c r="G1894" s="253" t="str">
        <f>작성용!D1891</f>
        <v>자비스앤빌런즈</v>
      </c>
      <c r="H1894" s="266">
        <f>작성용!E1891</f>
        <v>1311110420106</v>
      </c>
      <c r="I1894" s="253" t="str">
        <f>작성용!F1891</f>
        <v>A01</v>
      </c>
      <c r="J1894" s="253">
        <f>작성용!G1891</f>
        <v>0</v>
      </c>
      <c r="K1894" s="253" t="str">
        <f>작성용!H1891</f>
        <v>-</v>
      </c>
      <c r="L1894" s="253" t="str">
        <f>작성용!N1891</f>
        <v>연말</v>
      </c>
      <c r="M1894" s="265" t="str">
        <f>작성용!U1891</f>
        <v>2024.09.30</v>
      </c>
      <c r="N1894" s="265">
        <f>작성용!V1891</f>
        <v>45643</v>
      </c>
      <c r="O1894" s="265" t="str">
        <f>작성용!W1891</f>
        <v>보고서제공X</v>
      </c>
      <c r="P1894" s="265" t="str">
        <f>작성용!X1891</f>
        <v>-</v>
      </c>
      <c r="Q1894" s="253" t="str">
        <f>작성용!AD1891</f>
        <v>김영하</v>
      </c>
      <c r="R1894" s="267">
        <f>작성용!AE1891</f>
        <v>0.4</v>
      </c>
      <c r="S1894" s="253" t="str">
        <f>작성용!AF1891</f>
        <v>김영하</v>
      </c>
      <c r="T1894" s="268" t="str">
        <f>작성용!AG1891</f>
        <v>-</v>
      </c>
      <c r="U1894" s="268" t="str">
        <f>작성용!AH1891</f>
        <v>-</v>
      </c>
      <c r="V1894" s="252">
        <f>작성용!AA1891</f>
        <v>202411</v>
      </c>
      <c r="W1894" s="253" t="str">
        <f>작성용!AC1891</f>
        <v>[6]기타기관펀드(기초자산)</v>
      </c>
      <c r="X1894" s="253">
        <f>작성용!O1891</f>
        <v>0</v>
      </c>
      <c r="Y1894" s="253">
        <f>작성용!P1891</f>
        <v>0</v>
      </c>
      <c r="Z1894" s="253">
        <f>작성용!Q1891</f>
        <v>0</v>
      </c>
      <c r="AA1894" s="252" t="str">
        <f>작성용!AJ1891</f>
        <v>-</v>
      </c>
      <c r="AB1894" s="252">
        <f>작성용!AB1891</f>
        <v>0</v>
      </c>
    </row>
    <row r="1895" spans="1:28" s="12" customFormat="1" ht="16.5" customHeight="1" x14ac:dyDescent="0.3">
      <c r="A1895" s="54">
        <f>작성용!AL1892</f>
        <v>1891</v>
      </c>
      <c r="B1895" s="264" t="str">
        <f>작성용!AI1892</f>
        <v>-</v>
      </c>
      <c r="C1895" s="252" t="str">
        <f>작성용!AK1892</f>
        <v>기초자산</v>
      </c>
      <c r="D1895" s="265" t="str">
        <f>작성용!T1892</f>
        <v>사립학교교직원연금공단펀드(기초자산)</v>
      </c>
      <c r="E1895" s="253" t="str">
        <f>작성용!B1892</f>
        <v>에이티넘성장투자조합2020</v>
      </c>
      <c r="F1895" s="253" t="str">
        <f>작성용!C1892</f>
        <v>재평가</v>
      </c>
      <c r="G1895" s="253" t="str">
        <f>작성용!D1892</f>
        <v>자이메디</v>
      </c>
      <c r="H1895" s="266">
        <f>작성용!E1892</f>
        <v>1358110378349</v>
      </c>
      <c r="I1895" s="253" t="str">
        <f>작성용!F1892</f>
        <v>A07</v>
      </c>
      <c r="J1895" s="253">
        <f>작성용!G1892</f>
        <v>0</v>
      </c>
      <c r="K1895" s="253" t="str">
        <f>작성용!H1892</f>
        <v>-</v>
      </c>
      <c r="L1895" s="253" t="str">
        <f>작성용!N1892</f>
        <v>연말</v>
      </c>
      <c r="M1895" s="265" t="str">
        <f>작성용!U1892</f>
        <v>2024.09.30</v>
      </c>
      <c r="N1895" s="265">
        <f>작성용!V1892</f>
        <v>45643</v>
      </c>
      <c r="O1895" s="265" t="str">
        <f>작성용!W1892</f>
        <v>보고서제공X</v>
      </c>
      <c r="P1895" s="265" t="str">
        <f>작성용!X1892</f>
        <v>-</v>
      </c>
      <c r="Q1895" s="253" t="str">
        <f>작성용!AD1892</f>
        <v>강승현</v>
      </c>
      <c r="R1895" s="267">
        <f>작성용!AE1892</f>
        <v>0.4</v>
      </c>
      <c r="S1895" s="253" t="str">
        <f>작성용!AF1892</f>
        <v>강승현</v>
      </c>
      <c r="T1895" s="268" t="str">
        <f>작성용!AG1892</f>
        <v>-</v>
      </c>
      <c r="U1895" s="268" t="str">
        <f>작성용!AH1892</f>
        <v>-</v>
      </c>
      <c r="V1895" s="252">
        <f>작성용!AA1892</f>
        <v>202411</v>
      </c>
      <c r="W1895" s="253" t="str">
        <f>작성용!AC1892</f>
        <v>[6]기타기관펀드(기초자산)</v>
      </c>
      <c r="X1895" s="253">
        <f>작성용!O1892</f>
        <v>0</v>
      </c>
      <c r="Y1895" s="253">
        <f>작성용!P1892</f>
        <v>0</v>
      </c>
      <c r="Z1895" s="253">
        <f>작성용!Q1892</f>
        <v>0</v>
      </c>
      <c r="AA1895" s="252" t="str">
        <f>작성용!AJ1892</f>
        <v>-</v>
      </c>
      <c r="AB1895" s="252">
        <f>작성용!AB1892</f>
        <v>0</v>
      </c>
    </row>
    <row r="1896" spans="1:28" s="12" customFormat="1" ht="16.5" customHeight="1" x14ac:dyDescent="0.3">
      <c r="A1896" s="54">
        <f>작성용!AL1893</f>
        <v>1892</v>
      </c>
      <c r="B1896" s="264" t="str">
        <f>작성용!AI1893</f>
        <v>25년평가대상</v>
      </c>
      <c r="C1896" s="252" t="str">
        <f>작성용!AK1893</f>
        <v>기초자산</v>
      </c>
      <c r="D1896" s="265" t="str">
        <f>작성용!T1893</f>
        <v>사립학교교직원연금공단펀드(기초자산)</v>
      </c>
      <c r="E1896" s="253" t="str">
        <f>작성용!B1893</f>
        <v>에이티넘성장투자조합2020</v>
      </c>
      <c r="F1896" s="253" t="str">
        <f>작성용!C1893</f>
        <v>재평가</v>
      </c>
      <c r="G1896" s="253" t="str">
        <f>작성용!D1893</f>
        <v>자이메디</v>
      </c>
      <c r="H1896" s="266">
        <f>작성용!E1893</f>
        <v>1358110378349</v>
      </c>
      <c r="I1896" s="253" t="str">
        <f>작성용!F1893</f>
        <v>A07</v>
      </c>
      <c r="J1896" s="253">
        <f>작성용!G1893</f>
        <v>1</v>
      </c>
      <c r="K1896" s="253" t="str">
        <f>작성용!H1893</f>
        <v>-</v>
      </c>
      <c r="L1896" s="253" t="str">
        <f>작성용!N1893</f>
        <v>연말</v>
      </c>
      <c r="M1896" s="265" t="str">
        <f>작성용!U1893</f>
        <v>2024.09.30</v>
      </c>
      <c r="N1896" s="265">
        <f>작성용!V1893</f>
        <v>45643</v>
      </c>
      <c r="O1896" s="265" t="str">
        <f>작성용!W1893</f>
        <v>보고서제공X</v>
      </c>
      <c r="P1896" s="265" t="str">
        <f>작성용!X1893</f>
        <v>-</v>
      </c>
      <c r="Q1896" s="253" t="str">
        <f>작성용!AD1893</f>
        <v>강승현</v>
      </c>
      <c r="R1896" s="267">
        <f>작성용!AE1893</f>
        <v>0</v>
      </c>
      <c r="S1896" s="253" t="str">
        <f>작성용!AF1893</f>
        <v>강승현</v>
      </c>
      <c r="T1896" s="268" t="str">
        <f>작성용!AG1893</f>
        <v>-</v>
      </c>
      <c r="U1896" s="268" t="str">
        <f>작성용!AH1893</f>
        <v>-</v>
      </c>
      <c r="V1896" s="252">
        <f>작성용!AA1893</f>
        <v>202411</v>
      </c>
      <c r="W1896" s="253" t="str">
        <f>작성용!AC1893</f>
        <v>[6]기타기관펀드(기초자산)</v>
      </c>
      <c r="X1896" s="253">
        <f>작성용!O1893</f>
        <v>0</v>
      </c>
      <c r="Y1896" s="253">
        <f>작성용!P1893</f>
        <v>0</v>
      </c>
      <c r="Z1896" s="253">
        <f>작성용!Q1893</f>
        <v>0</v>
      </c>
      <c r="AA1896" s="252" t="str">
        <f>작성용!AJ1893</f>
        <v>-</v>
      </c>
      <c r="AB1896" s="252">
        <f>작성용!AB1893</f>
        <v>0</v>
      </c>
    </row>
    <row r="1897" spans="1:28" s="12" customFormat="1" ht="16.5" customHeight="1" x14ac:dyDescent="0.3">
      <c r="A1897" s="54">
        <f>작성용!AL1894</f>
        <v>1893</v>
      </c>
      <c r="B1897" s="264" t="str">
        <f>작성용!AI1894</f>
        <v>-</v>
      </c>
      <c r="C1897" s="252" t="str">
        <f>작성용!AK1894</f>
        <v>기초자산</v>
      </c>
      <c r="D1897" s="265" t="str">
        <f>작성용!T1894</f>
        <v>사립학교교직원연금공단펀드(기초자산)</v>
      </c>
      <c r="E1897" s="253" t="str">
        <f>작성용!B1894</f>
        <v>에이티넘성장투자조합2020</v>
      </c>
      <c r="F1897" s="253" t="str">
        <f>작성용!C1894</f>
        <v>재평가</v>
      </c>
      <c r="G1897" s="253" t="str">
        <f>작성용!D1894</f>
        <v>정육각</v>
      </c>
      <c r="H1897" s="266">
        <f>작성용!E1894</f>
        <v>1341110432116</v>
      </c>
      <c r="I1897" s="253" t="str">
        <f>작성용!F1894</f>
        <v>A05</v>
      </c>
      <c r="J1897" s="253">
        <f>작성용!G1894</f>
        <v>1</v>
      </c>
      <c r="K1897" s="253" t="str">
        <f>작성용!H1894</f>
        <v>-</v>
      </c>
      <c r="L1897" s="253" t="str">
        <f>작성용!N1894</f>
        <v>연말</v>
      </c>
      <c r="M1897" s="265" t="str">
        <f>작성용!U1894</f>
        <v>2024.09.30</v>
      </c>
      <c r="N1897" s="265">
        <f>작성용!V1894</f>
        <v>45643</v>
      </c>
      <c r="O1897" s="265" t="str">
        <f>작성용!W1894</f>
        <v>보고서제공X</v>
      </c>
      <c r="P1897" s="265" t="str">
        <f>작성용!X1894</f>
        <v>-</v>
      </c>
      <c r="Q1897" s="253" t="str">
        <f>작성용!AD1894</f>
        <v>백형진</v>
      </c>
      <c r="R1897" s="267">
        <f>작성용!AE1894</f>
        <v>0.4</v>
      </c>
      <c r="S1897" s="253" t="str">
        <f>작성용!AF1894</f>
        <v>윤현빈</v>
      </c>
      <c r="T1897" s="268" t="str">
        <f>작성용!AG1894</f>
        <v>-</v>
      </c>
      <c r="U1897" s="268" t="str">
        <f>작성용!AH1894</f>
        <v>-</v>
      </c>
      <c r="V1897" s="252">
        <f>작성용!AA1894</f>
        <v>202411</v>
      </c>
      <c r="W1897" s="253" t="str">
        <f>작성용!AC1894</f>
        <v>[6]기타기관펀드(기초자산)</v>
      </c>
      <c r="X1897" s="253">
        <f>작성용!O1894</f>
        <v>0</v>
      </c>
      <c r="Y1897" s="253">
        <f>작성용!P1894</f>
        <v>0</v>
      </c>
      <c r="Z1897" s="253">
        <f>작성용!Q1894</f>
        <v>0</v>
      </c>
      <c r="AA1897" s="252" t="str">
        <f>작성용!AJ1894</f>
        <v>-</v>
      </c>
      <c r="AB1897" s="252">
        <f>작성용!AB1894</f>
        <v>0</v>
      </c>
    </row>
    <row r="1898" spans="1:28" s="12" customFormat="1" ht="16.5" customHeight="1" x14ac:dyDescent="0.3">
      <c r="A1898" s="54">
        <f>작성용!AL1895</f>
        <v>1894</v>
      </c>
      <c r="B1898" s="264" t="str">
        <f>작성용!AI1895</f>
        <v>24년평가대상</v>
      </c>
      <c r="C1898" s="252" t="str">
        <f>작성용!AK1895</f>
        <v>기초자산</v>
      </c>
      <c r="D1898" s="265" t="str">
        <f>작성용!T1895</f>
        <v>사립학교교직원연금공단펀드(기초자산)</v>
      </c>
      <c r="E1898" s="253" t="str">
        <f>작성용!B1895</f>
        <v>에이티넘성장투자조합2020</v>
      </c>
      <c r="F1898" s="253" t="str">
        <f>작성용!C1895</f>
        <v>재평가</v>
      </c>
      <c r="G1898" s="253" t="str">
        <f>작성용!D1895</f>
        <v>정육각</v>
      </c>
      <c r="H1898" s="266">
        <f>작성용!E1895</f>
        <v>1341110432116</v>
      </c>
      <c r="I1898" s="253" t="str">
        <f>작성용!F1895</f>
        <v>A07</v>
      </c>
      <c r="J1898" s="253">
        <f>작성용!G1895</f>
        <v>1</v>
      </c>
      <c r="K1898" s="253" t="str">
        <f>작성용!H1895</f>
        <v>-</v>
      </c>
      <c r="L1898" s="253" t="str">
        <f>작성용!N1895</f>
        <v>연말</v>
      </c>
      <c r="M1898" s="265" t="str">
        <f>작성용!U1895</f>
        <v>2024.09.30</v>
      </c>
      <c r="N1898" s="265">
        <f>작성용!V1895</f>
        <v>45643</v>
      </c>
      <c r="O1898" s="265" t="str">
        <f>작성용!W1895</f>
        <v>보고서제공X</v>
      </c>
      <c r="P1898" s="265" t="str">
        <f>작성용!X1895</f>
        <v>-</v>
      </c>
      <c r="Q1898" s="253" t="str">
        <f>작성용!AD1895</f>
        <v>백형진</v>
      </c>
      <c r="R1898" s="267">
        <f>작성용!AE1895</f>
        <v>0</v>
      </c>
      <c r="S1898" s="253" t="str">
        <f>작성용!AF1895</f>
        <v>윤현빈</v>
      </c>
      <c r="T1898" s="268" t="str">
        <f>작성용!AG1895</f>
        <v>-</v>
      </c>
      <c r="U1898" s="268" t="str">
        <f>작성용!AH1895</f>
        <v>-</v>
      </c>
      <c r="V1898" s="252">
        <f>작성용!AA1895</f>
        <v>202411</v>
      </c>
      <c r="W1898" s="253" t="str">
        <f>작성용!AC1895</f>
        <v>[6]기타기관펀드(기초자산)</v>
      </c>
      <c r="X1898" s="253">
        <f>작성용!O1895</f>
        <v>0</v>
      </c>
      <c r="Y1898" s="253">
        <f>작성용!P1895</f>
        <v>0</v>
      </c>
      <c r="Z1898" s="253">
        <f>작성용!Q1895</f>
        <v>0</v>
      </c>
      <c r="AA1898" s="252" t="str">
        <f>작성용!AJ1895</f>
        <v>-</v>
      </c>
      <c r="AB1898" s="252">
        <f>작성용!AB1895</f>
        <v>0</v>
      </c>
    </row>
    <row r="1899" spans="1:28" s="12" customFormat="1" ht="16.5" customHeight="1" x14ac:dyDescent="0.3">
      <c r="A1899" s="54">
        <f>작성용!AL1896</f>
        <v>1895</v>
      </c>
      <c r="B1899" s="264" t="str">
        <f>작성용!AI1896</f>
        <v>-</v>
      </c>
      <c r="C1899" s="252" t="str">
        <f>작성용!AK1896</f>
        <v>기초자산</v>
      </c>
      <c r="D1899" s="265" t="str">
        <f>작성용!T1896</f>
        <v>사립학교교직원연금공단펀드(기초자산)</v>
      </c>
      <c r="E1899" s="253" t="str">
        <f>작성용!B1896</f>
        <v>에이티넘성장투자조합2020</v>
      </c>
      <c r="F1899" s="253" t="str">
        <f>작성용!C1896</f>
        <v>재평가</v>
      </c>
      <c r="G1899" s="253" t="str">
        <f>작성용!D1896</f>
        <v>정육각</v>
      </c>
      <c r="H1899" s="266">
        <f>작성용!E1896</f>
        <v>1341110432116</v>
      </c>
      <c r="I1899" s="253" t="str">
        <f>작성용!F1896</f>
        <v>A05</v>
      </c>
      <c r="J1899" s="253">
        <f>작성용!G1896</f>
        <v>3</v>
      </c>
      <c r="K1899" s="253" t="str">
        <f>작성용!H1896</f>
        <v>-</v>
      </c>
      <c r="L1899" s="253" t="str">
        <f>작성용!N1896</f>
        <v>연말</v>
      </c>
      <c r="M1899" s="265" t="str">
        <f>작성용!U1896</f>
        <v>2024.09.30</v>
      </c>
      <c r="N1899" s="265">
        <f>작성용!V1896</f>
        <v>45643</v>
      </c>
      <c r="O1899" s="265" t="str">
        <f>작성용!W1896</f>
        <v>보고서제공X</v>
      </c>
      <c r="P1899" s="265" t="str">
        <f>작성용!X1896</f>
        <v>-</v>
      </c>
      <c r="Q1899" s="253" t="str">
        <f>작성용!AD1896</f>
        <v>백형진</v>
      </c>
      <c r="R1899" s="267">
        <f>작성용!AE1896</f>
        <v>0</v>
      </c>
      <c r="S1899" s="253" t="str">
        <f>작성용!AF1896</f>
        <v>백형진</v>
      </c>
      <c r="T1899" s="268" t="str">
        <f>작성용!AG1896</f>
        <v>-</v>
      </c>
      <c r="U1899" s="268" t="str">
        <f>작성용!AH1896</f>
        <v>-</v>
      </c>
      <c r="V1899" s="252">
        <f>작성용!AA1896</f>
        <v>202411</v>
      </c>
      <c r="W1899" s="253" t="str">
        <f>작성용!AC1896</f>
        <v>[6]기타기관펀드(기초자산)</v>
      </c>
      <c r="X1899" s="253">
        <f>작성용!O1896</f>
        <v>0</v>
      </c>
      <c r="Y1899" s="253">
        <f>작성용!P1896</f>
        <v>0</v>
      </c>
      <c r="Z1899" s="253">
        <f>작성용!Q1896</f>
        <v>0</v>
      </c>
      <c r="AA1899" s="252" t="str">
        <f>작성용!AJ1896</f>
        <v>-</v>
      </c>
      <c r="AB1899" s="252">
        <f>작성용!AB1896</f>
        <v>0</v>
      </c>
    </row>
    <row r="1900" spans="1:28" s="12" customFormat="1" ht="16.5" customHeight="1" x14ac:dyDescent="0.3">
      <c r="A1900" s="54">
        <f>작성용!AL1897</f>
        <v>1896</v>
      </c>
      <c r="B1900" s="264" t="str">
        <f>작성용!AI1897</f>
        <v>-</v>
      </c>
      <c r="C1900" s="252" t="str">
        <f>작성용!AK1897</f>
        <v>기초자산</v>
      </c>
      <c r="D1900" s="265" t="str">
        <f>작성용!T1897</f>
        <v>사립학교교직원연금공단펀드(기초자산)</v>
      </c>
      <c r="E1900" s="253" t="str">
        <f>작성용!B1897</f>
        <v>에이티넘성장투자조합2020</v>
      </c>
      <c r="F1900" s="253" t="str">
        <f>작성용!C1897</f>
        <v>재평가</v>
      </c>
      <c r="G1900" s="253" t="str">
        <f>작성용!D1897</f>
        <v>진메디신</v>
      </c>
      <c r="H1900" s="266">
        <f>작성용!E1897</f>
        <v>1101115567205</v>
      </c>
      <c r="I1900" s="253" t="str">
        <f>작성용!F1897</f>
        <v>A01</v>
      </c>
      <c r="J1900" s="253">
        <f>작성용!G1897</f>
        <v>0</v>
      </c>
      <c r="K1900" s="253" t="str">
        <f>작성용!H1897</f>
        <v>-</v>
      </c>
      <c r="L1900" s="253" t="str">
        <f>작성용!N1897</f>
        <v>연말</v>
      </c>
      <c r="M1900" s="265" t="str">
        <f>작성용!U1897</f>
        <v>2024.09.30</v>
      </c>
      <c r="N1900" s="265">
        <f>작성용!V1897</f>
        <v>45643</v>
      </c>
      <c r="O1900" s="265" t="str">
        <f>작성용!W1897</f>
        <v>보고서제공X</v>
      </c>
      <c r="P1900" s="265" t="str">
        <f>작성용!X1897</f>
        <v>-</v>
      </c>
      <c r="Q1900" s="253" t="str">
        <f>작성용!AD1897</f>
        <v>강성은</v>
      </c>
      <c r="R1900" s="267">
        <f>작성용!AE1897</f>
        <v>0.4</v>
      </c>
      <c r="S1900" s="253" t="str">
        <f>작성용!AF1897</f>
        <v>강성은</v>
      </c>
      <c r="T1900" s="268" t="str">
        <f>작성용!AG1897</f>
        <v>-</v>
      </c>
      <c r="U1900" s="268" t="str">
        <f>작성용!AH1897</f>
        <v>-</v>
      </c>
      <c r="V1900" s="252">
        <f>작성용!AA1897</f>
        <v>202411</v>
      </c>
      <c r="W1900" s="253" t="str">
        <f>작성용!AC1897</f>
        <v>[6]기타기관펀드(기초자산)</v>
      </c>
      <c r="X1900" s="253">
        <f>작성용!O1897</f>
        <v>0</v>
      </c>
      <c r="Y1900" s="253">
        <f>작성용!P1897</f>
        <v>0</v>
      </c>
      <c r="Z1900" s="253">
        <f>작성용!Q1897</f>
        <v>0</v>
      </c>
      <c r="AA1900" s="252" t="str">
        <f>작성용!AJ1897</f>
        <v>-</v>
      </c>
      <c r="AB1900" s="252">
        <f>작성용!AB1897</f>
        <v>0</v>
      </c>
    </row>
    <row r="1901" spans="1:28" s="12" customFormat="1" ht="16.5" customHeight="1" x14ac:dyDescent="0.3">
      <c r="A1901" s="54">
        <f>작성용!AL1898</f>
        <v>1897</v>
      </c>
      <c r="B1901" s="264" t="str">
        <f>작성용!AI1898</f>
        <v>-</v>
      </c>
      <c r="C1901" s="252" t="str">
        <f>작성용!AK1898</f>
        <v>기초자산</v>
      </c>
      <c r="D1901" s="265" t="str">
        <f>작성용!T1898</f>
        <v>사립학교교직원연금공단펀드(기초자산)</v>
      </c>
      <c r="E1901" s="253" t="str">
        <f>작성용!B1898</f>
        <v>에이티넘성장투자조합2020</v>
      </c>
      <c r="F1901" s="253" t="str">
        <f>작성용!C1898</f>
        <v>재평가</v>
      </c>
      <c r="G1901" s="253" t="str">
        <f>작성용!D1898</f>
        <v>채널코퍼레이션</v>
      </c>
      <c r="H1901" s="266">
        <f>작성용!E1898</f>
        <v>1311110363851</v>
      </c>
      <c r="I1901" s="253" t="str">
        <f>작성용!F1898</f>
        <v>A07</v>
      </c>
      <c r="J1901" s="253">
        <f>작성용!G1898</f>
        <v>6</v>
      </c>
      <c r="K1901" s="253" t="str">
        <f>작성용!H1898</f>
        <v>-</v>
      </c>
      <c r="L1901" s="253" t="str">
        <f>작성용!N1898</f>
        <v>연말</v>
      </c>
      <c r="M1901" s="265" t="str">
        <f>작성용!U1898</f>
        <v>2024.09.30</v>
      </c>
      <c r="N1901" s="265">
        <f>작성용!V1898</f>
        <v>45643</v>
      </c>
      <c r="O1901" s="265" t="str">
        <f>작성용!W1898</f>
        <v>보고서제공X</v>
      </c>
      <c r="P1901" s="265" t="str">
        <f>작성용!X1898</f>
        <v>-</v>
      </c>
      <c r="Q1901" s="253" t="str">
        <f>작성용!AD1898</f>
        <v>윤광일</v>
      </c>
      <c r="R1901" s="267">
        <f>작성용!AE1898</f>
        <v>0.4</v>
      </c>
      <c r="S1901" s="253" t="str">
        <f>작성용!AF1898</f>
        <v>조현우</v>
      </c>
      <c r="T1901" s="268" t="str">
        <f>작성용!AG1898</f>
        <v>-</v>
      </c>
      <c r="U1901" s="268" t="str">
        <f>작성용!AH1898</f>
        <v>-</v>
      </c>
      <c r="V1901" s="252">
        <f>작성용!AA1898</f>
        <v>202411</v>
      </c>
      <c r="W1901" s="253" t="str">
        <f>작성용!AC1898</f>
        <v>[6]기타기관펀드(기초자산)</v>
      </c>
      <c r="X1901" s="253">
        <f>작성용!O1898</f>
        <v>0</v>
      </c>
      <c r="Y1901" s="253">
        <f>작성용!P1898</f>
        <v>0</v>
      </c>
      <c r="Z1901" s="253">
        <f>작성용!Q1898</f>
        <v>0</v>
      </c>
      <c r="AA1901" s="252" t="str">
        <f>작성용!AJ1898</f>
        <v>-</v>
      </c>
      <c r="AB1901" s="252">
        <f>작성용!AB1898</f>
        <v>0</v>
      </c>
    </row>
    <row r="1902" spans="1:28" s="12" customFormat="1" ht="16.5" customHeight="1" x14ac:dyDescent="0.3">
      <c r="A1902" s="54">
        <f>작성용!AL1899</f>
        <v>1898</v>
      </c>
      <c r="B1902" s="264" t="str">
        <f>작성용!AI1899</f>
        <v>-</v>
      </c>
      <c r="C1902" s="252" t="str">
        <f>작성용!AK1899</f>
        <v>기초자산</v>
      </c>
      <c r="D1902" s="265" t="str">
        <f>작성용!T1899</f>
        <v>사립학교교직원연금공단펀드(기초자산)</v>
      </c>
      <c r="E1902" s="253" t="str">
        <f>작성용!B1899</f>
        <v>에이티넘성장투자조합2020</v>
      </c>
      <c r="F1902" s="253" t="str">
        <f>작성용!C1899</f>
        <v>재평가</v>
      </c>
      <c r="G1902" s="253" t="str">
        <f>작성용!D1899</f>
        <v>채널코퍼레이션</v>
      </c>
      <c r="H1902" s="266">
        <f>작성용!E1899</f>
        <v>1311110363851</v>
      </c>
      <c r="I1902" s="253" t="str">
        <f>작성용!F1899</f>
        <v>A07</v>
      </c>
      <c r="J1902" s="253">
        <f>작성용!G1899</f>
        <v>1</v>
      </c>
      <c r="K1902" s="253" t="str">
        <f>작성용!H1899</f>
        <v>-</v>
      </c>
      <c r="L1902" s="253" t="str">
        <f>작성용!N1899</f>
        <v>연말</v>
      </c>
      <c r="M1902" s="265" t="str">
        <f>작성용!U1899</f>
        <v>2024.09.30</v>
      </c>
      <c r="N1902" s="265">
        <f>작성용!V1899</f>
        <v>45643</v>
      </c>
      <c r="O1902" s="265" t="str">
        <f>작성용!W1899</f>
        <v>보고서제공X</v>
      </c>
      <c r="P1902" s="265" t="str">
        <f>작성용!X1899</f>
        <v>-</v>
      </c>
      <c r="Q1902" s="253" t="str">
        <f>작성용!AD1899</f>
        <v>윤광일</v>
      </c>
      <c r="R1902" s="267">
        <f>작성용!AE1899</f>
        <v>0</v>
      </c>
      <c r="S1902" s="253" t="str">
        <f>작성용!AF1899</f>
        <v>조현우</v>
      </c>
      <c r="T1902" s="268" t="str">
        <f>작성용!AG1899</f>
        <v>-</v>
      </c>
      <c r="U1902" s="268" t="str">
        <f>작성용!AH1899</f>
        <v>-</v>
      </c>
      <c r="V1902" s="252">
        <f>작성용!AA1899</f>
        <v>202411</v>
      </c>
      <c r="W1902" s="253" t="str">
        <f>작성용!AC1899</f>
        <v>[6]기타기관펀드(기초자산)</v>
      </c>
      <c r="X1902" s="253">
        <f>작성용!O1899</f>
        <v>0</v>
      </c>
      <c r="Y1902" s="253">
        <f>작성용!P1899</f>
        <v>0</v>
      </c>
      <c r="Z1902" s="253">
        <f>작성용!Q1899</f>
        <v>0</v>
      </c>
      <c r="AA1902" s="252" t="str">
        <f>작성용!AJ1899</f>
        <v>-</v>
      </c>
      <c r="AB1902" s="252">
        <f>작성용!AB1899</f>
        <v>0</v>
      </c>
    </row>
    <row r="1903" spans="1:28" s="12" customFormat="1" ht="16.5" customHeight="1" x14ac:dyDescent="0.3">
      <c r="A1903" s="54">
        <f>작성용!AL1900</f>
        <v>1899</v>
      </c>
      <c r="B1903" s="264" t="str">
        <f>작성용!AI1900</f>
        <v>-</v>
      </c>
      <c r="C1903" s="252" t="str">
        <f>작성용!AK1900</f>
        <v>기초자산</v>
      </c>
      <c r="D1903" s="265" t="str">
        <f>작성용!T1900</f>
        <v>사립학교교직원연금공단펀드(기초자산)</v>
      </c>
      <c r="E1903" s="253" t="str">
        <f>작성용!B1900</f>
        <v>에이티넘성장투자조합2020</v>
      </c>
      <c r="F1903" s="253" t="str">
        <f>작성용!C1900</f>
        <v>재평가</v>
      </c>
      <c r="G1903" s="253" t="str">
        <f>작성용!D1900</f>
        <v>채널코퍼레이션</v>
      </c>
      <c r="H1903" s="266">
        <f>작성용!E1900</f>
        <v>1311110363851</v>
      </c>
      <c r="I1903" s="253" t="str">
        <f>작성용!F1900</f>
        <v>A01</v>
      </c>
      <c r="J1903" s="253">
        <f>작성용!G1900</f>
        <v>0</v>
      </c>
      <c r="K1903" s="253" t="str">
        <f>작성용!H1900</f>
        <v>-</v>
      </c>
      <c r="L1903" s="253" t="str">
        <f>작성용!N1900</f>
        <v>연말</v>
      </c>
      <c r="M1903" s="265" t="str">
        <f>작성용!U1900</f>
        <v>2024.09.30</v>
      </c>
      <c r="N1903" s="265">
        <f>작성용!V1900</f>
        <v>45643</v>
      </c>
      <c r="O1903" s="265" t="str">
        <f>작성용!W1900</f>
        <v>보고서제공X</v>
      </c>
      <c r="P1903" s="265" t="str">
        <f>작성용!X1900</f>
        <v>-</v>
      </c>
      <c r="Q1903" s="253" t="str">
        <f>작성용!AD1900</f>
        <v>윤광일</v>
      </c>
      <c r="R1903" s="267">
        <f>작성용!AE1900</f>
        <v>0</v>
      </c>
      <c r="S1903" s="253" t="str">
        <f>작성용!AF1900</f>
        <v>윤광일</v>
      </c>
      <c r="T1903" s="268" t="str">
        <f>작성용!AG1900</f>
        <v>-</v>
      </c>
      <c r="U1903" s="268" t="str">
        <f>작성용!AH1900</f>
        <v>-</v>
      </c>
      <c r="V1903" s="252">
        <f>작성용!AA1900</f>
        <v>202411</v>
      </c>
      <c r="W1903" s="253" t="str">
        <f>작성용!AC1900</f>
        <v>[6]기타기관펀드(기초자산)</v>
      </c>
      <c r="X1903" s="253">
        <f>작성용!O1900</f>
        <v>0</v>
      </c>
      <c r="Y1903" s="253">
        <f>작성용!P1900</f>
        <v>0</v>
      </c>
      <c r="Z1903" s="253">
        <f>작성용!Q1900</f>
        <v>0</v>
      </c>
      <c r="AA1903" s="252" t="str">
        <f>작성용!AJ1900</f>
        <v>-</v>
      </c>
      <c r="AB1903" s="252">
        <f>작성용!AB1900</f>
        <v>0</v>
      </c>
    </row>
    <row r="1904" spans="1:28" s="12" customFormat="1" ht="16.5" customHeight="1" x14ac:dyDescent="0.3">
      <c r="A1904" s="54">
        <f>작성용!AL1901</f>
        <v>1900</v>
      </c>
      <c r="B1904" s="264" t="str">
        <f>작성용!AI1901</f>
        <v>-</v>
      </c>
      <c r="C1904" s="252" t="str">
        <f>작성용!AK1901</f>
        <v>기초자산</v>
      </c>
      <c r="D1904" s="265" t="str">
        <f>작성용!T1901</f>
        <v>사립학교교직원연금공단펀드(기초자산)</v>
      </c>
      <c r="E1904" s="253" t="str">
        <f>작성용!B1901</f>
        <v>에이티넘성장투자조합2020</v>
      </c>
      <c r="F1904" s="253" t="str">
        <f>작성용!C1901</f>
        <v>재평가</v>
      </c>
      <c r="G1904" s="253" t="str">
        <f>작성용!D1901</f>
        <v>컨텍</v>
      </c>
      <c r="H1904" s="266">
        <f>작성용!E1901</f>
        <v>1601110387525</v>
      </c>
      <c r="I1904" s="253" t="str">
        <f>작성용!F1901</f>
        <v>A07</v>
      </c>
      <c r="J1904" s="253">
        <f>작성용!G1901</f>
        <v>0</v>
      </c>
      <c r="K1904" s="253" t="str">
        <f>작성용!H1901</f>
        <v>-</v>
      </c>
      <c r="L1904" s="253" t="str">
        <f>작성용!N1901</f>
        <v>연말</v>
      </c>
      <c r="M1904" s="265" t="str">
        <f>작성용!U1901</f>
        <v>2024.09.30</v>
      </c>
      <c r="N1904" s="265">
        <f>작성용!V1901</f>
        <v>45643</v>
      </c>
      <c r="O1904" s="265" t="str">
        <f>작성용!W1901</f>
        <v>보고서제공X</v>
      </c>
      <c r="P1904" s="265" t="str">
        <f>작성용!X1901</f>
        <v>-</v>
      </c>
      <c r="Q1904" s="253" t="str">
        <f>작성용!AD1901</f>
        <v>상장</v>
      </c>
      <c r="R1904" s="267">
        <f>작성용!AE1901</f>
        <v>0</v>
      </c>
      <c r="S1904" s="253" t="str">
        <f>작성용!AF1901</f>
        <v>김혜지</v>
      </c>
      <c r="T1904" s="268" t="str">
        <f>작성용!AG1901</f>
        <v>-</v>
      </c>
      <c r="U1904" s="268" t="str">
        <f>작성용!AH1901</f>
        <v>-</v>
      </c>
      <c r="V1904" s="252">
        <f>작성용!AA1901</f>
        <v>202411</v>
      </c>
      <c r="W1904" s="253" t="str">
        <f>작성용!AC1901</f>
        <v>[6]기타기관펀드(기초자산)</v>
      </c>
      <c r="X1904" s="253">
        <f>작성용!O1901</f>
        <v>0</v>
      </c>
      <c r="Y1904" s="253">
        <f>작성용!P1901</f>
        <v>0</v>
      </c>
      <c r="Z1904" s="253">
        <f>작성용!Q1901</f>
        <v>0</v>
      </c>
      <c r="AA1904" s="252" t="str">
        <f>작성용!AJ1901</f>
        <v>-</v>
      </c>
      <c r="AB1904" s="252">
        <f>작성용!AB1901</f>
        <v>0</v>
      </c>
    </row>
    <row r="1905" spans="1:28" s="12" customFormat="1" ht="16.5" customHeight="1" x14ac:dyDescent="0.3">
      <c r="A1905" s="54">
        <f>작성용!AL1902</f>
        <v>1901</v>
      </c>
      <c r="B1905" s="264" t="str">
        <f>작성용!AI1902</f>
        <v>-</v>
      </c>
      <c r="C1905" s="252" t="str">
        <f>작성용!AK1902</f>
        <v>기초자산</v>
      </c>
      <c r="D1905" s="265" t="str">
        <f>작성용!T1902</f>
        <v>사립학교교직원연금공단펀드(기초자산)</v>
      </c>
      <c r="E1905" s="253" t="str">
        <f>작성용!B1902</f>
        <v>에이티넘성장투자조합2020</v>
      </c>
      <c r="F1905" s="253" t="str">
        <f>작성용!C1902</f>
        <v>재평가</v>
      </c>
      <c r="G1905" s="253" t="str">
        <f>작성용!D1902</f>
        <v>케어메디</v>
      </c>
      <c r="H1905" s="266">
        <f>작성용!E1902</f>
        <v>1101115763910</v>
      </c>
      <c r="I1905" s="253" t="str">
        <f>작성용!F1902</f>
        <v>A07</v>
      </c>
      <c r="J1905" s="253">
        <f>작성용!G1902</f>
        <v>0</v>
      </c>
      <c r="K1905" s="253" t="str">
        <f>작성용!H1902</f>
        <v>-</v>
      </c>
      <c r="L1905" s="253" t="str">
        <f>작성용!N1902</f>
        <v>연말</v>
      </c>
      <c r="M1905" s="265" t="str">
        <f>작성용!U1902</f>
        <v>2024.09.30</v>
      </c>
      <c r="N1905" s="265">
        <f>작성용!V1902</f>
        <v>45643</v>
      </c>
      <c r="O1905" s="265" t="str">
        <f>작성용!W1902</f>
        <v>보고서제공X</v>
      </c>
      <c r="P1905" s="265" t="str">
        <f>작성용!X1902</f>
        <v>-</v>
      </c>
      <c r="Q1905" s="253" t="str">
        <f>작성용!AD1902</f>
        <v>강승현</v>
      </c>
      <c r="R1905" s="267">
        <f>작성용!AE1902</f>
        <v>0</v>
      </c>
      <c r="S1905" s="253" t="str">
        <f>작성용!AF1902</f>
        <v>강승현</v>
      </c>
      <c r="T1905" s="268" t="str">
        <f>작성용!AG1902</f>
        <v>-</v>
      </c>
      <c r="U1905" s="268" t="str">
        <f>작성용!AH1902</f>
        <v>-</v>
      </c>
      <c r="V1905" s="252">
        <f>작성용!AA1902</f>
        <v>202411</v>
      </c>
      <c r="W1905" s="253" t="str">
        <f>작성용!AC1902</f>
        <v>[6]기타기관펀드(기초자산)</v>
      </c>
      <c r="X1905" s="253">
        <f>작성용!O1902</f>
        <v>0</v>
      </c>
      <c r="Y1905" s="253">
        <f>작성용!P1902</f>
        <v>0</v>
      </c>
      <c r="Z1905" s="253">
        <f>작성용!Q1902</f>
        <v>0</v>
      </c>
      <c r="AA1905" s="252" t="str">
        <f>작성용!AJ1902</f>
        <v>-</v>
      </c>
      <c r="AB1905" s="252">
        <f>작성용!AB1902</f>
        <v>0</v>
      </c>
    </row>
    <row r="1906" spans="1:28" s="12" customFormat="1" ht="16.5" customHeight="1" x14ac:dyDescent="0.3">
      <c r="A1906" s="54">
        <f>작성용!AL1903</f>
        <v>1902</v>
      </c>
      <c r="B1906" s="264" t="str">
        <f>작성용!AI1903</f>
        <v>24년평가대상</v>
      </c>
      <c r="C1906" s="252" t="str">
        <f>작성용!AK1903</f>
        <v>기초자산</v>
      </c>
      <c r="D1906" s="265" t="str">
        <f>작성용!T1903</f>
        <v>사립학교교직원연금공단펀드(기초자산)</v>
      </c>
      <c r="E1906" s="253" t="str">
        <f>작성용!B1903</f>
        <v>에이티넘성장투자조합2020</v>
      </c>
      <c r="F1906" s="253" t="str">
        <f>작성용!C1903</f>
        <v>재평가</v>
      </c>
      <c r="G1906" s="253" t="str">
        <f>작성용!D1903</f>
        <v>코딧</v>
      </c>
      <c r="H1906" s="266">
        <f>작성용!E1903</f>
        <v>1101117537454</v>
      </c>
      <c r="I1906" s="253" t="str">
        <f>작성용!F1903</f>
        <v>A07</v>
      </c>
      <c r="J1906" s="253">
        <f>작성용!G1903</f>
        <v>0</v>
      </c>
      <c r="K1906" s="253" t="str">
        <f>작성용!H1903</f>
        <v>-</v>
      </c>
      <c r="L1906" s="253" t="str">
        <f>작성용!N1903</f>
        <v>연말</v>
      </c>
      <c r="M1906" s="265" t="str">
        <f>작성용!U1903</f>
        <v>2024.09.30</v>
      </c>
      <c r="N1906" s="265">
        <f>작성용!V1903</f>
        <v>45643</v>
      </c>
      <c r="O1906" s="265" t="str">
        <f>작성용!W1903</f>
        <v>보고서제공X</v>
      </c>
      <c r="P1906" s="265" t="str">
        <f>작성용!X1903</f>
        <v>-</v>
      </c>
      <c r="Q1906" s="253" t="str">
        <f>작성용!AD1903</f>
        <v>김예림</v>
      </c>
      <c r="R1906" s="267">
        <f>작성용!AE1903</f>
        <v>0</v>
      </c>
      <c r="S1906" s="253" t="str">
        <f>작성용!AF1903</f>
        <v>김예림</v>
      </c>
      <c r="T1906" s="268" t="str">
        <f>작성용!AG1903</f>
        <v>-</v>
      </c>
      <c r="U1906" s="268" t="str">
        <f>작성용!AH1903</f>
        <v>-</v>
      </c>
      <c r="V1906" s="252">
        <f>작성용!AA1903</f>
        <v>202411</v>
      </c>
      <c r="W1906" s="253" t="str">
        <f>작성용!AC1903</f>
        <v>[6]기타기관펀드(기초자산)</v>
      </c>
      <c r="X1906" s="253">
        <f>작성용!O1903</f>
        <v>0</v>
      </c>
      <c r="Y1906" s="253">
        <f>작성용!P1903</f>
        <v>0</v>
      </c>
      <c r="Z1906" s="253">
        <f>작성용!Q1903</f>
        <v>0</v>
      </c>
      <c r="AA1906" s="252" t="str">
        <f>작성용!AJ1903</f>
        <v>-</v>
      </c>
      <c r="AB1906" s="252">
        <f>작성용!AB1903</f>
        <v>0</v>
      </c>
    </row>
    <row r="1907" spans="1:28" s="12" customFormat="1" ht="16.5" customHeight="1" x14ac:dyDescent="0.3">
      <c r="A1907" s="54">
        <f>작성용!AL1904</f>
        <v>1903</v>
      </c>
      <c r="B1907" s="264" t="str">
        <f>작성용!AI1904</f>
        <v>-</v>
      </c>
      <c r="C1907" s="252" t="str">
        <f>작성용!AK1904</f>
        <v>기초자산</v>
      </c>
      <c r="D1907" s="265" t="str">
        <f>작성용!T1904</f>
        <v>사립학교교직원연금공단펀드(기초자산)</v>
      </c>
      <c r="E1907" s="253" t="str">
        <f>작성용!B1904</f>
        <v>에이티넘성장투자조합2020</v>
      </c>
      <c r="F1907" s="253" t="str">
        <f>작성용!C1904</f>
        <v>재평가</v>
      </c>
      <c r="G1907" s="253" t="str">
        <f>작성용!D1904</f>
        <v>큐픽스</v>
      </c>
      <c r="H1907" s="266">
        <f>작성용!E1904</f>
        <v>1101115812733</v>
      </c>
      <c r="I1907" s="253" t="str">
        <f>작성용!F1904</f>
        <v>A07</v>
      </c>
      <c r="J1907" s="253">
        <f>작성용!G1904</f>
        <v>0</v>
      </c>
      <c r="K1907" s="253" t="str">
        <f>작성용!H1904</f>
        <v>-</v>
      </c>
      <c r="L1907" s="253" t="str">
        <f>작성용!N1904</f>
        <v>연말</v>
      </c>
      <c r="M1907" s="265" t="str">
        <f>작성용!U1904</f>
        <v>2024.09.30</v>
      </c>
      <c r="N1907" s="265">
        <f>작성용!V1904</f>
        <v>45643</v>
      </c>
      <c r="O1907" s="265" t="str">
        <f>작성용!W1904</f>
        <v>보고서제공X</v>
      </c>
      <c r="P1907" s="265" t="str">
        <f>작성용!X1904</f>
        <v>-</v>
      </c>
      <c r="Q1907" s="253" t="str">
        <f>작성용!AD1904</f>
        <v>신원준</v>
      </c>
      <c r="R1907" s="267">
        <f>작성용!AE1904</f>
        <v>0</v>
      </c>
      <c r="S1907" s="253" t="str">
        <f>작성용!AF1904</f>
        <v>조현우</v>
      </c>
      <c r="T1907" s="268" t="str">
        <f>작성용!AG1904</f>
        <v>-</v>
      </c>
      <c r="U1907" s="268" t="str">
        <f>작성용!AH1904</f>
        <v>-</v>
      </c>
      <c r="V1907" s="252">
        <f>작성용!AA1904</f>
        <v>202411</v>
      </c>
      <c r="W1907" s="253" t="str">
        <f>작성용!AC1904</f>
        <v>[6]기타기관펀드(기초자산)</v>
      </c>
      <c r="X1907" s="253">
        <f>작성용!O1904</f>
        <v>0</v>
      </c>
      <c r="Y1907" s="253">
        <f>작성용!P1904</f>
        <v>0</v>
      </c>
      <c r="Z1907" s="253">
        <f>작성용!Q1904</f>
        <v>0</v>
      </c>
      <c r="AA1907" s="252" t="str">
        <f>작성용!AJ1904</f>
        <v>-</v>
      </c>
      <c r="AB1907" s="252">
        <f>작성용!AB1904</f>
        <v>0</v>
      </c>
    </row>
    <row r="1908" spans="1:28" s="12" customFormat="1" ht="16.5" customHeight="1" x14ac:dyDescent="0.3">
      <c r="A1908" s="54">
        <f>작성용!AL1905</f>
        <v>1904</v>
      </c>
      <c r="B1908" s="264" t="str">
        <f>작성용!AI1905</f>
        <v>24년평가대상</v>
      </c>
      <c r="C1908" s="252" t="str">
        <f>작성용!AK1905</f>
        <v>기초자산</v>
      </c>
      <c r="D1908" s="265" t="str">
        <f>작성용!T1905</f>
        <v>사립학교교직원연금공단펀드(기초자산)</v>
      </c>
      <c r="E1908" s="253" t="str">
        <f>작성용!B1905</f>
        <v>에이티넘성장투자조합2020</v>
      </c>
      <c r="F1908" s="253" t="str">
        <f>작성용!C1905</f>
        <v>재평가</v>
      </c>
      <c r="G1908" s="253" t="str">
        <f>작성용!D1905</f>
        <v>큐픽스</v>
      </c>
      <c r="H1908" s="266">
        <f>작성용!E1905</f>
        <v>1101115812733</v>
      </c>
      <c r="I1908" s="253" t="str">
        <f>작성용!F1905</f>
        <v>A07</v>
      </c>
      <c r="J1908" s="253">
        <f>작성용!G1905</f>
        <v>1</v>
      </c>
      <c r="K1908" s="253" t="str">
        <f>작성용!H1905</f>
        <v>-</v>
      </c>
      <c r="L1908" s="253" t="str">
        <f>작성용!N1905</f>
        <v>연말</v>
      </c>
      <c r="M1908" s="265" t="str">
        <f>작성용!U1905</f>
        <v>2024.09.30</v>
      </c>
      <c r="N1908" s="265">
        <f>작성용!V1905</f>
        <v>45643</v>
      </c>
      <c r="O1908" s="265" t="str">
        <f>작성용!W1905</f>
        <v>보고서제공X</v>
      </c>
      <c r="P1908" s="265" t="str">
        <f>작성용!X1905</f>
        <v>-</v>
      </c>
      <c r="Q1908" s="253" t="str">
        <f>작성용!AD1905</f>
        <v>신원준</v>
      </c>
      <c r="R1908" s="267">
        <f>작성용!AE1905</f>
        <v>0</v>
      </c>
      <c r="S1908" s="253" t="str">
        <f>작성용!AF1905</f>
        <v>조현우</v>
      </c>
      <c r="T1908" s="268" t="str">
        <f>작성용!AG1905</f>
        <v>-</v>
      </c>
      <c r="U1908" s="268" t="str">
        <f>작성용!AH1905</f>
        <v>-</v>
      </c>
      <c r="V1908" s="252">
        <f>작성용!AA1905</f>
        <v>202411</v>
      </c>
      <c r="W1908" s="253" t="str">
        <f>작성용!AC1905</f>
        <v>[6]기타기관펀드(기초자산)</v>
      </c>
      <c r="X1908" s="253">
        <f>작성용!O1905</f>
        <v>0</v>
      </c>
      <c r="Y1908" s="253">
        <f>작성용!P1905</f>
        <v>0</v>
      </c>
      <c r="Z1908" s="253">
        <f>작성용!Q1905</f>
        <v>0</v>
      </c>
      <c r="AA1908" s="252" t="str">
        <f>작성용!AJ1905</f>
        <v>-</v>
      </c>
      <c r="AB1908" s="252">
        <f>작성용!AB1905</f>
        <v>0</v>
      </c>
    </row>
    <row r="1909" spans="1:28" s="12" customFormat="1" ht="16.5" customHeight="1" x14ac:dyDescent="0.3">
      <c r="A1909" s="54">
        <f>작성용!AL1906</f>
        <v>1905</v>
      </c>
      <c r="B1909" s="264" t="str">
        <f>작성용!AI1906</f>
        <v>-</v>
      </c>
      <c r="C1909" s="252" t="str">
        <f>작성용!AK1906</f>
        <v>기초자산</v>
      </c>
      <c r="D1909" s="265" t="str">
        <f>작성용!T1906</f>
        <v>사립학교교직원연금공단펀드(기초자산)</v>
      </c>
      <c r="E1909" s="253" t="str">
        <f>작성용!B1906</f>
        <v>에이티넘성장투자조합2020</v>
      </c>
      <c r="F1909" s="253" t="str">
        <f>작성용!C1906</f>
        <v>재평가</v>
      </c>
      <c r="G1909" s="253" t="str">
        <f>작성용!D1906</f>
        <v>클래스팅</v>
      </c>
      <c r="H1909" s="266">
        <f>작성용!E1906</f>
        <v>1101114923490</v>
      </c>
      <c r="I1909" s="253" t="str">
        <f>작성용!F1906</f>
        <v>A01</v>
      </c>
      <c r="J1909" s="253">
        <f>작성용!G1906</f>
        <v>0</v>
      </c>
      <c r="K1909" s="253" t="str">
        <f>작성용!H1906</f>
        <v>-</v>
      </c>
      <c r="L1909" s="253" t="str">
        <f>작성용!N1906</f>
        <v>연말</v>
      </c>
      <c r="M1909" s="265" t="str">
        <f>작성용!U1906</f>
        <v>2024.09.30</v>
      </c>
      <c r="N1909" s="265">
        <f>작성용!V1906</f>
        <v>45643</v>
      </c>
      <c r="O1909" s="265" t="str">
        <f>작성용!W1906</f>
        <v>보고서제공X</v>
      </c>
      <c r="P1909" s="265" t="str">
        <f>작성용!X1906</f>
        <v>-</v>
      </c>
      <c r="Q1909" s="253" t="str">
        <f>작성용!AD1906</f>
        <v>김수현</v>
      </c>
      <c r="R1909" s="267">
        <f>작성용!AE1906</f>
        <v>0.4</v>
      </c>
      <c r="S1909" s="253" t="str">
        <f>작성용!AF1906</f>
        <v>김수현</v>
      </c>
      <c r="T1909" s="268" t="str">
        <f>작성용!AG1906</f>
        <v>-</v>
      </c>
      <c r="U1909" s="268" t="str">
        <f>작성용!AH1906</f>
        <v>-</v>
      </c>
      <c r="V1909" s="252">
        <f>작성용!AA1906</f>
        <v>202411</v>
      </c>
      <c r="W1909" s="253" t="str">
        <f>작성용!AC1906</f>
        <v>[6]기타기관펀드(기초자산)</v>
      </c>
      <c r="X1909" s="253">
        <f>작성용!O1906</f>
        <v>0</v>
      </c>
      <c r="Y1909" s="253">
        <f>작성용!P1906</f>
        <v>0</v>
      </c>
      <c r="Z1909" s="253">
        <f>작성용!Q1906</f>
        <v>0</v>
      </c>
      <c r="AA1909" s="252" t="str">
        <f>작성용!AJ1906</f>
        <v>-</v>
      </c>
      <c r="AB1909" s="252">
        <f>작성용!AB1906</f>
        <v>0</v>
      </c>
    </row>
    <row r="1910" spans="1:28" s="12" customFormat="1" ht="16.5" customHeight="1" x14ac:dyDescent="0.3">
      <c r="A1910" s="54">
        <f>작성용!AL1907</f>
        <v>1906</v>
      </c>
      <c r="B1910" s="264" t="str">
        <f>작성용!AI1907</f>
        <v>-</v>
      </c>
      <c r="C1910" s="252" t="str">
        <f>작성용!AK1907</f>
        <v>기초자산</v>
      </c>
      <c r="D1910" s="265" t="str">
        <f>작성용!T1907</f>
        <v>사립학교교직원연금공단펀드(기초자산)</v>
      </c>
      <c r="E1910" s="253" t="str">
        <f>작성용!B1907</f>
        <v>에이티넘성장투자조합2020</v>
      </c>
      <c r="F1910" s="253" t="str">
        <f>작성용!C1907</f>
        <v>재평가</v>
      </c>
      <c r="G1910" s="253" t="str">
        <f>작성용!D1907</f>
        <v>클래스팅</v>
      </c>
      <c r="H1910" s="266">
        <f>작성용!E1907</f>
        <v>1101114923490</v>
      </c>
      <c r="I1910" s="253" t="str">
        <f>작성용!F1907</f>
        <v>A07</v>
      </c>
      <c r="J1910" s="253">
        <f>작성용!G1907</f>
        <v>6</v>
      </c>
      <c r="K1910" s="253" t="str">
        <f>작성용!H1907</f>
        <v>-</v>
      </c>
      <c r="L1910" s="253" t="str">
        <f>작성용!N1907</f>
        <v>연말</v>
      </c>
      <c r="M1910" s="265" t="str">
        <f>작성용!U1907</f>
        <v>2024.09.30</v>
      </c>
      <c r="N1910" s="265">
        <f>작성용!V1907</f>
        <v>45643</v>
      </c>
      <c r="O1910" s="265" t="str">
        <f>작성용!W1907</f>
        <v>보고서제공X</v>
      </c>
      <c r="P1910" s="265" t="str">
        <f>작성용!X1907</f>
        <v>-</v>
      </c>
      <c r="Q1910" s="253" t="str">
        <f>작성용!AD1907</f>
        <v>김수현</v>
      </c>
      <c r="R1910" s="267">
        <f>작성용!AE1907</f>
        <v>0</v>
      </c>
      <c r="S1910" s="253" t="str">
        <f>작성용!AF1907</f>
        <v>김수현</v>
      </c>
      <c r="T1910" s="268" t="str">
        <f>작성용!AG1907</f>
        <v>-</v>
      </c>
      <c r="U1910" s="268" t="str">
        <f>작성용!AH1907</f>
        <v>-</v>
      </c>
      <c r="V1910" s="252">
        <f>작성용!AA1907</f>
        <v>202411</v>
      </c>
      <c r="W1910" s="253" t="str">
        <f>작성용!AC1907</f>
        <v>[6]기타기관펀드(기초자산)</v>
      </c>
      <c r="X1910" s="253">
        <f>작성용!O1907</f>
        <v>0</v>
      </c>
      <c r="Y1910" s="253">
        <f>작성용!P1907</f>
        <v>0</v>
      </c>
      <c r="Z1910" s="253">
        <f>작성용!Q1907</f>
        <v>0</v>
      </c>
      <c r="AA1910" s="252" t="str">
        <f>작성용!AJ1907</f>
        <v>-</v>
      </c>
      <c r="AB1910" s="252">
        <f>작성용!AB1907</f>
        <v>0</v>
      </c>
    </row>
    <row r="1911" spans="1:28" s="12" customFormat="1" ht="16.5" customHeight="1" x14ac:dyDescent="0.3">
      <c r="A1911" s="54">
        <f>작성용!AL1908</f>
        <v>1907</v>
      </c>
      <c r="B1911" s="264" t="str">
        <f>작성용!AI1908</f>
        <v>-</v>
      </c>
      <c r="C1911" s="252" t="str">
        <f>작성용!AK1908</f>
        <v>기초자산</v>
      </c>
      <c r="D1911" s="265" t="str">
        <f>작성용!T1908</f>
        <v>사립학교교직원연금공단펀드(기초자산)</v>
      </c>
      <c r="E1911" s="253" t="str">
        <f>작성용!B1908</f>
        <v>에이티넘성장투자조합2020</v>
      </c>
      <c r="F1911" s="253" t="str">
        <f>작성용!C1908</f>
        <v>재평가</v>
      </c>
      <c r="G1911" s="253" t="str">
        <f>작성용!D1908</f>
        <v>트래블월렛(구,모바일퉁)</v>
      </c>
      <c r="H1911" s="266">
        <f>작성용!E1908</f>
        <v>1101116535706</v>
      </c>
      <c r="I1911" s="253" t="str">
        <f>작성용!F1908</f>
        <v>A04</v>
      </c>
      <c r="J1911" s="253">
        <f>작성용!G1908</f>
        <v>0</v>
      </c>
      <c r="K1911" s="253" t="str">
        <f>작성용!H1908</f>
        <v>-</v>
      </c>
      <c r="L1911" s="253" t="str">
        <f>작성용!N1908</f>
        <v>연말</v>
      </c>
      <c r="M1911" s="265" t="str">
        <f>작성용!U1908</f>
        <v>2024.09.30</v>
      </c>
      <c r="N1911" s="265">
        <f>작성용!V1908</f>
        <v>45643</v>
      </c>
      <c r="O1911" s="265" t="str">
        <f>작성용!W1908</f>
        <v>보고서제공X</v>
      </c>
      <c r="P1911" s="265" t="str">
        <f>작성용!X1908</f>
        <v>-</v>
      </c>
      <c r="Q1911" s="258" t="str">
        <f>작성용!AD1908</f>
        <v>이진주</v>
      </c>
      <c r="R1911" s="267">
        <f>작성용!AE1908</f>
        <v>0</v>
      </c>
      <c r="S1911" s="253" t="str">
        <f>작성용!AF1908</f>
        <v>고명주</v>
      </c>
      <c r="T1911" s="268" t="str">
        <f>작성용!AG1908</f>
        <v>-</v>
      </c>
      <c r="U1911" s="268" t="str">
        <f>작성용!AH1908</f>
        <v>-</v>
      </c>
      <c r="V1911" s="252">
        <f>작성용!AA1908</f>
        <v>202411</v>
      </c>
      <c r="W1911" s="253" t="str">
        <f>작성용!AC1908</f>
        <v>[6]기타기관펀드(기초자산)</v>
      </c>
      <c r="X1911" s="253">
        <f>작성용!O1908</f>
        <v>0</v>
      </c>
      <c r="Y1911" s="253">
        <f>작성용!P1908</f>
        <v>0</v>
      </c>
      <c r="Z1911" s="253">
        <f>작성용!Q1908</f>
        <v>0</v>
      </c>
      <c r="AA1911" s="252" t="str">
        <f>작성용!AJ1908</f>
        <v>-</v>
      </c>
      <c r="AB1911" s="252">
        <f>작성용!AB1908</f>
        <v>0</v>
      </c>
    </row>
    <row r="1912" spans="1:28" s="12" customFormat="1" ht="16.5" customHeight="1" x14ac:dyDescent="0.3">
      <c r="A1912" s="54">
        <f>작성용!AL1909</f>
        <v>1908</v>
      </c>
      <c r="B1912" s="264" t="str">
        <f>작성용!AI1909</f>
        <v>-</v>
      </c>
      <c r="C1912" s="252" t="str">
        <f>작성용!AK1909</f>
        <v>기초자산</v>
      </c>
      <c r="D1912" s="265" t="str">
        <f>작성용!T1909</f>
        <v>사립학교교직원연금공단펀드(기초자산)</v>
      </c>
      <c r="E1912" s="253" t="str">
        <f>작성용!B1909</f>
        <v>에이티넘성장투자조합2020</v>
      </c>
      <c r="F1912" s="253" t="str">
        <f>작성용!C1909</f>
        <v>재평가</v>
      </c>
      <c r="G1912" s="253" t="str">
        <f>작성용!D1909</f>
        <v>트렌비</v>
      </c>
      <c r="H1912" s="266">
        <f>작성용!E1909</f>
        <v>1101116241931</v>
      </c>
      <c r="I1912" s="253" t="str">
        <f>작성용!F1909</f>
        <v>A01</v>
      </c>
      <c r="J1912" s="253">
        <f>작성용!G1909</f>
        <v>0</v>
      </c>
      <c r="K1912" s="253" t="str">
        <f>작성용!H1909</f>
        <v>-</v>
      </c>
      <c r="L1912" s="253" t="str">
        <f>작성용!N1909</f>
        <v>연말</v>
      </c>
      <c r="M1912" s="265" t="str">
        <f>작성용!U1909</f>
        <v>2024.09.30</v>
      </c>
      <c r="N1912" s="265">
        <f>작성용!V1909</f>
        <v>45643</v>
      </c>
      <c r="O1912" s="265" t="str">
        <f>작성용!W1909</f>
        <v>보고서제공X</v>
      </c>
      <c r="P1912" s="265" t="str">
        <f>작성용!X1909</f>
        <v>-</v>
      </c>
      <c r="Q1912" s="253" t="str">
        <f>작성용!AD1909</f>
        <v>정은채</v>
      </c>
      <c r="R1912" s="267">
        <f>작성용!AE1909</f>
        <v>0.4</v>
      </c>
      <c r="S1912" s="253" t="str">
        <f>작성용!AF1909</f>
        <v>정은채</v>
      </c>
      <c r="T1912" s="268" t="str">
        <f>작성용!AG1909</f>
        <v>-</v>
      </c>
      <c r="U1912" s="268" t="str">
        <f>작성용!AH1909</f>
        <v>-</v>
      </c>
      <c r="V1912" s="252">
        <f>작성용!AA1909</f>
        <v>202411</v>
      </c>
      <c r="W1912" s="253" t="str">
        <f>작성용!AC1909</f>
        <v>[6]기타기관펀드(기초자산)</v>
      </c>
      <c r="X1912" s="253">
        <f>작성용!O1909</f>
        <v>0</v>
      </c>
      <c r="Y1912" s="253">
        <f>작성용!P1909</f>
        <v>0</v>
      </c>
      <c r="Z1912" s="253">
        <f>작성용!Q1909</f>
        <v>0</v>
      </c>
      <c r="AA1912" s="252" t="str">
        <f>작성용!AJ1909</f>
        <v>-</v>
      </c>
      <c r="AB1912" s="252">
        <f>작성용!AB1909</f>
        <v>0</v>
      </c>
    </row>
    <row r="1913" spans="1:28" s="12" customFormat="1" ht="16.5" customHeight="1" x14ac:dyDescent="0.3">
      <c r="A1913" s="54">
        <f>작성용!AL1910</f>
        <v>1909</v>
      </c>
      <c r="B1913" s="264" t="str">
        <f>작성용!AI1910</f>
        <v>-</v>
      </c>
      <c r="C1913" s="252" t="str">
        <f>작성용!AK1910</f>
        <v>기초자산</v>
      </c>
      <c r="D1913" s="265" t="str">
        <f>작성용!T1910</f>
        <v>사립학교교직원연금공단펀드(기초자산)</v>
      </c>
      <c r="E1913" s="253" t="str">
        <f>작성용!B1910</f>
        <v>에이티넘성장투자조합2020</v>
      </c>
      <c r="F1913" s="253" t="str">
        <f>작성용!C1910</f>
        <v>재평가</v>
      </c>
      <c r="G1913" s="253" t="str">
        <f>작성용!D1910</f>
        <v>트렌비</v>
      </c>
      <c r="H1913" s="266">
        <f>작성용!E1910</f>
        <v>1101116241931</v>
      </c>
      <c r="I1913" s="253" t="str">
        <f>작성용!F1910</f>
        <v>A07</v>
      </c>
      <c r="J1913" s="253">
        <f>작성용!G1910</f>
        <v>4</v>
      </c>
      <c r="K1913" s="253" t="str">
        <f>작성용!H1910</f>
        <v>-</v>
      </c>
      <c r="L1913" s="253" t="str">
        <f>작성용!N1910</f>
        <v>연말</v>
      </c>
      <c r="M1913" s="265" t="str">
        <f>작성용!U1910</f>
        <v>2024.09.30</v>
      </c>
      <c r="N1913" s="265">
        <f>작성용!V1910</f>
        <v>45643</v>
      </c>
      <c r="O1913" s="265" t="str">
        <f>작성용!W1910</f>
        <v>보고서제공X</v>
      </c>
      <c r="P1913" s="265" t="str">
        <f>작성용!X1910</f>
        <v>-</v>
      </c>
      <c r="Q1913" s="253" t="str">
        <f>작성용!AD1910</f>
        <v>정은채</v>
      </c>
      <c r="R1913" s="267">
        <f>작성용!AE1910</f>
        <v>0</v>
      </c>
      <c r="S1913" s="253" t="str">
        <f>작성용!AF1910</f>
        <v>정은채</v>
      </c>
      <c r="T1913" s="268" t="str">
        <f>작성용!AG1910</f>
        <v>-</v>
      </c>
      <c r="U1913" s="268" t="str">
        <f>작성용!AH1910</f>
        <v>-</v>
      </c>
      <c r="V1913" s="252">
        <f>작성용!AA1910</f>
        <v>202411</v>
      </c>
      <c r="W1913" s="253" t="str">
        <f>작성용!AC1910</f>
        <v>[6]기타기관펀드(기초자산)</v>
      </c>
      <c r="X1913" s="253">
        <f>작성용!O1910</f>
        <v>0</v>
      </c>
      <c r="Y1913" s="253">
        <f>작성용!P1910</f>
        <v>0</v>
      </c>
      <c r="Z1913" s="253">
        <f>작성용!Q1910</f>
        <v>0</v>
      </c>
      <c r="AA1913" s="252" t="str">
        <f>작성용!AJ1910</f>
        <v>-</v>
      </c>
      <c r="AB1913" s="252">
        <f>작성용!AB1910</f>
        <v>0</v>
      </c>
    </row>
    <row r="1914" spans="1:28" s="12" customFormat="1" ht="16.5" customHeight="1" x14ac:dyDescent="0.3">
      <c r="A1914" s="54">
        <f>작성용!AL1911</f>
        <v>1910</v>
      </c>
      <c r="B1914" s="264" t="str">
        <f>작성용!AI1911</f>
        <v>-</v>
      </c>
      <c r="C1914" s="252" t="str">
        <f>작성용!AK1911</f>
        <v>기초자산</v>
      </c>
      <c r="D1914" s="265" t="str">
        <f>작성용!T1911</f>
        <v>사립학교교직원연금공단펀드(기초자산)</v>
      </c>
      <c r="E1914" s="253" t="str">
        <f>작성용!B1911</f>
        <v>에이티넘성장투자조합2020</v>
      </c>
      <c r="F1914" s="253" t="str">
        <f>작성용!C1911</f>
        <v>재평가</v>
      </c>
      <c r="G1914" s="253" t="str">
        <f>작성용!D1911</f>
        <v>트렌비</v>
      </c>
      <c r="H1914" s="266">
        <f>작성용!E1911</f>
        <v>1101116241931</v>
      </c>
      <c r="I1914" s="253" t="str">
        <f>작성용!F1911</f>
        <v>A07</v>
      </c>
      <c r="J1914" s="253">
        <f>작성용!G1911</f>
        <v>9</v>
      </c>
      <c r="K1914" s="253" t="str">
        <f>작성용!H1911</f>
        <v>-</v>
      </c>
      <c r="L1914" s="253" t="str">
        <f>작성용!N1911</f>
        <v>연말</v>
      </c>
      <c r="M1914" s="265" t="str">
        <f>작성용!U1911</f>
        <v>2024.09.30</v>
      </c>
      <c r="N1914" s="265">
        <f>작성용!V1911</f>
        <v>45643</v>
      </c>
      <c r="O1914" s="265" t="str">
        <f>작성용!W1911</f>
        <v>보고서제공X</v>
      </c>
      <c r="P1914" s="265" t="str">
        <f>작성용!X1911</f>
        <v>-</v>
      </c>
      <c r="Q1914" s="253" t="str">
        <f>작성용!AD1911</f>
        <v>정은채</v>
      </c>
      <c r="R1914" s="267">
        <f>작성용!AE1911</f>
        <v>0</v>
      </c>
      <c r="S1914" s="253" t="str">
        <f>작성용!AF1911</f>
        <v>정은채</v>
      </c>
      <c r="T1914" s="268" t="str">
        <f>작성용!AG1911</f>
        <v>-</v>
      </c>
      <c r="U1914" s="268" t="str">
        <f>작성용!AH1911</f>
        <v>-</v>
      </c>
      <c r="V1914" s="252">
        <f>작성용!AA1911</f>
        <v>202411</v>
      </c>
      <c r="W1914" s="253" t="str">
        <f>작성용!AC1911</f>
        <v>[6]기타기관펀드(기초자산)</v>
      </c>
      <c r="X1914" s="253">
        <f>작성용!O1911</f>
        <v>0</v>
      </c>
      <c r="Y1914" s="253">
        <f>작성용!P1911</f>
        <v>0</v>
      </c>
      <c r="Z1914" s="253">
        <f>작성용!Q1911</f>
        <v>0</v>
      </c>
      <c r="AA1914" s="252" t="str">
        <f>작성용!AJ1911</f>
        <v>-</v>
      </c>
      <c r="AB1914" s="252">
        <f>작성용!AB1911</f>
        <v>0</v>
      </c>
    </row>
    <row r="1915" spans="1:28" s="12" customFormat="1" ht="16.5" customHeight="1" x14ac:dyDescent="0.3">
      <c r="A1915" s="54">
        <f>작성용!AL1912</f>
        <v>1911</v>
      </c>
      <c r="B1915" s="264" t="str">
        <f>작성용!AI1912</f>
        <v>-</v>
      </c>
      <c r="C1915" s="252" t="str">
        <f>작성용!AK1912</f>
        <v>기초자산</v>
      </c>
      <c r="D1915" s="265" t="str">
        <f>작성용!T1912</f>
        <v>사립학교교직원연금공단펀드(기초자산)</v>
      </c>
      <c r="E1915" s="253" t="str">
        <f>작성용!B1912</f>
        <v>에이티넘성장투자조합2020</v>
      </c>
      <c r="F1915" s="253" t="str">
        <f>작성용!C1912</f>
        <v>재평가</v>
      </c>
      <c r="G1915" s="253" t="str">
        <f>작성용!D1912</f>
        <v>트렌비</v>
      </c>
      <c r="H1915" s="266">
        <f>작성용!E1912</f>
        <v>1101116241931</v>
      </c>
      <c r="I1915" s="253" t="str">
        <f>작성용!F1912</f>
        <v>A07</v>
      </c>
      <c r="J1915" s="253">
        <f>작성용!G1912</f>
        <v>0</v>
      </c>
      <c r="K1915" s="253" t="str">
        <f>작성용!H1912</f>
        <v>-</v>
      </c>
      <c r="L1915" s="253" t="str">
        <f>작성용!N1912</f>
        <v>연말</v>
      </c>
      <c r="M1915" s="265" t="str">
        <f>작성용!U1912</f>
        <v>2024.09.30</v>
      </c>
      <c r="N1915" s="265">
        <f>작성용!V1912</f>
        <v>45643</v>
      </c>
      <c r="O1915" s="265" t="str">
        <f>작성용!W1912</f>
        <v>보고서제공X</v>
      </c>
      <c r="P1915" s="265" t="str">
        <f>작성용!X1912</f>
        <v>-</v>
      </c>
      <c r="Q1915" s="253" t="str">
        <f>작성용!AD1912</f>
        <v>정은채</v>
      </c>
      <c r="R1915" s="267">
        <f>작성용!AE1912</f>
        <v>0</v>
      </c>
      <c r="S1915" s="253" t="str">
        <f>작성용!AF1912</f>
        <v>정은채</v>
      </c>
      <c r="T1915" s="268" t="str">
        <f>작성용!AG1912</f>
        <v>-</v>
      </c>
      <c r="U1915" s="268" t="str">
        <f>작성용!AH1912</f>
        <v>-</v>
      </c>
      <c r="V1915" s="252">
        <f>작성용!AA1912</f>
        <v>202411</v>
      </c>
      <c r="W1915" s="253" t="str">
        <f>작성용!AC1912</f>
        <v>[6]기타기관펀드(기초자산)</v>
      </c>
      <c r="X1915" s="253">
        <f>작성용!O1912</f>
        <v>0</v>
      </c>
      <c r="Y1915" s="253">
        <f>작성용!P1912</f>
        <v>0</v>
      </c>
      <c r="Z1915" s="253">
        <f>작성용!Q1912</f>
        <v>0</v>
      </c>
      <c r="AA1915" s="252" t="str">
        <f>작성용!AJ1912</f>
        <v>-</v>
      </c>
      <c r="AB1915" s="252">
        <f>작성용!AB1912</f>
        <v>0</v>
      </c>
    </row>
    <row r="1916" spans="1:28" s="12" customFormat="1" ht="16.5" customHeight="1" x14ac:dyDescent="0.3">
      <c r="A1916" s="54">
        <f>작성용!AL1913</f>
        <v>1912</v>
      </c>
      <c r="B1916" s="264" t="str">
        <f>작성용!AI1913</f>
        <v>-</v>
      </c>
      <c r="C1916" s="252" t="str">
        <f>작성용!AK1913</f>
        <v>기초자산</v>
      </c>
      <c r="D1916" s="265" t="str">
        <f>작성용!T1913</f>
        <v>사립학교교직원연금공단펀드(기초자산)</v>
      </c>
      <c r="E1916" s="253" t="str">
        <f>작성용!B1913</f>
        <v>에이티넘성장투자조합2020</v>
      </c>
      <c r="F1916" s="253" t="str">
        <f>작성용!C1913</f>
        <v>재평가</v>
      </c>
      <c r="G1916" s="253" t="str">
        <f>작성용!D1913</f>
        <v>팀블랙버드</v>
      </c>
      <c r="H1916" s="266">
        <f>작성용!E1913</f>
        <v>1101116880151</v>
      </c>
      <c r="I1916" s="253" t="str">
        <f>작성용!F1913</f>
        <v>A05</v>
      </c>
      <c r="J1916" s="253">
        <f>작성용!G1913</f>
        <v>0</v>
      </c>
      <c r="K1916" s="253" t="str">
        <f>작성용!H1913</f>
        <v>-</v>
      </c>
      <c r="L1916" s="253" t="str">
        <f>작성용!N1913</f>
        <v>연말</v>
      </c>
      <c r="M1916" s="265" t="str">
        <f>작성용!U1913</f>
        <v>2024.09.30</v>
      </c>
      <c r="N1916" s="265">
        <f>작성용!V1913</f>
        <v>45643</v>
      </c>
      <c r="O1916" s="265" t="str">
        <f>작성용!W1913</f>
        <v>보고서제공X</v>
      </c>
      <c r="P1916" s="265" t="str">
        <f>작성용!X1913</f>
        <v>-</v>
      </c>
      <c r="Q1916" s="253" t="str">
        <f>작성용!AD1913</f>
        <v>정은채</v>
      </c>
      <c r="R1916" s="267">
        <f>작성용!AE1913</f>
        <v>0</v>
      </c>
      <c r="S1916" s="253" t="str">
        <f>작성용!AF1913</f>
        <v>정은채</v>
      </c>
      <c r="T1916" s="268" t="str">
        <f>작성용!AG1913</f>
        <v>-</v>
      </c>
      <c r="U1916" s="268" t="str">
        <f>작성용!AH1913</f>
        <v>-</v>
      </c>
      <c r="V1916" s="252">
        <f>작성용!AA1913</f>
        <v>202411</v>
      </c>
      <c r="W1916" s="253" t="str">
        <f>작성용!AC1913</f>
        <v>[6]기타기관펀드(기초자산)</v>
      </c>
      <c r="X1916" s="253">
        <f>작성용!O1913</f>
        <v>0</v>
      </c>
      <c r="Y1916" s="253">
        <f>작성용!P1913</f>
        <v>0</v>
      </c>
      <c r="Z1916" s="253">
        <f>작성용!Q1913</f>
        <v>0</v>
      </c>
      <c r="AA1916" s="252" t="str">
        <f>작성용!AJ1913</f>
        <v>-</v>
      </c>
      <c r="AB1916" s="252">
        <f>작성용!AB1913</f>
        <v>0</v>
      </c>
    </row>
    <row r="1917" spans="1:28" s="12" customFormat="1" ht="16.5" customHeight="1" x14ac:dyDescent="0.3">
      <c r="A1917" s="54">
        <f>작성용!AL1914</f>
        <v>1913</v>
      </c>
      <c r="B1917" s="264" t="str">
        <f>작성용!AI1914</f>
        <v>-</v>
      </c>
      <c r="C1917" s="252" t="str">
        <f>작성용!AK1914</f>
        <v>기초자산</v>
      </c>
      <c r="D1917" s="265" t="str">
        <f>작성용!T1914</f>
        <v>사립학교교직원연금공단펀드(기초자산)</v>
      </c>
      <c r="E1917" s="253" t="str">
        <f>작성용!B1914</f>
        <v>에이티넘성장투자조합2020</v>
      </c>
      <c r="F1917" s="253" t="str">
        <f>작성용!C1914</f>
        <v>재평가</v>
      </c>
      <c r="G1917" s="253" t="str">
        <f>작성용!D1914</f>
        <v>팀블랙버드</v>
      </c>
      <c r="H1917" s="266">
        <f>작성용!E1914</f>
        <v>1101116880151</v>
      </c>
      <c r="I1917" s="253" t="str">
        <f>작성용!F1914</f>
        <v>A01</v>
      </c>
      <c r="J1917" s="253">
        <f>작성용!G1914</f>
        <v>0</v>
      </c>
      <c r="K1917" s="253" t="str">
        <f>작성용!H1914</f>
        <v>-</v>
      </c>
      <c r="L1917" s="253" t="str">
        <f>작성용!N1914</f>
        <v>연말</v>
      </c>
      <c r="M1917" s="265" t="str">
        <f>작성용!U1914</f>
        <v>2024.09.30</v>
      </c>
      <c r="N1917" s="265">
        <f>작성용!V1914</f>
        <v>45643</v>
      </c>
      <c r="O1917" s="265" t="str">
        <f>작성용!W1914</f>
        <v>보고서제공X</v>
      </c>
      <c r="P1917" s="265" t="str">
        <f>작성용!X1914</f>
        <v>-</v>
      </c>
      <c r="Q1917" s="253" t="str">
        <f>작성용!AD1914</f>
        <v>정은채</v>
      </c>
      <c r="R1917" s="267">
        <f>작성용!AE1914</f>
        <v>0</v>
      </c>
      <c r="S1917" s="253" t="str">
        <f>작성용!AF1914</f>
        <v>정은채</v>
      </c>
      <c r="T1917" s="268" t="str">
        <f>작성용!AG1914</f>
        <v>-</v>
      </c>
      <c r="U1917" s="268" t="str">
        <f>작성용!AH1914</f>
        <v>-</v>
      </c>
      <c r="V1917" s="252">
        <f>작성용!AA1914</f>
        <v>202411</v>
      </c>
      <c r="W1917" s="253" t="str">
        <f>작성용!AC1914</f>
        <v>[6]기타기관펀드(기초자산)</v>
      </c>
      <c r="X1917" s="253">
        <f>작성용!O1914</f>
        <v>0</v>
      </c>
      <c r="Y1917" s="253">
        <f>작성용!P1914</f>
        <v>0</v>
      </c>
      <c r="Z1917" s="253">
        <f>작성용!Q1914</f>
        <v>0</v>
      </c>
      <c r="AA1917" s="252" t="str">
        <f>작성용!AJ1914</f>
        <v>-</v>
      </c>
      <c r="AB1917" s="252">
        <f>작성용!AB1914</f>
        <v>0</v>
      </c>
    </row>
    <row r="1918" spans="1:28" s="12" customFormat="1" ht="16.5" customHeight="1" x14ac:dyDescent="0.3">
      <c r="A1918" s="54">
        <f>작성용!AL1915</f>
        <v>1914</v>
      </c>
      <c r="B1918" s="264" t="str">
        <f>작성용!AI1915</f>
        <v>-</v>
      </c>
      <c r="C1918" s="252" t="str">
        <f>작성용!AK1915</f>
        <v>기초자산</v>
      </c>
      <c r="D1918" s="265" t="str">
        <f>작성용!T1915</f>
        <v>사립학교교직원연금공단펀드(기초자산)</v>
      </c>
      <c r="E1918" s="253" t="str">
        <f>작성용!B1915</f>
        <v>에이티넘성장투자조합2020</v>
      </c>
      <c r="F1918" s="253" t="str">
        <f>작성용!C1915</f>
        <v>재평가</v>
      </c>
      <c r="G1918" s="253" t="str">
        <f>작성용!D1915</f>
        <v>포스크리에이티브파티</v>
      </c>
      <c r="H1918" s="266">
        <f>작성용!E1915</f>
        <v>1311110237379</v>
      </c>
      <c r="I1918" s="253" t="str">
        <f>작성용!F1915</f>
        <v>A05</v>
      </c>
      <c r="J1918" s="253">
        <f>작성용!G1915</f>
        <v>0</v>
      </c>
      <c r="K1918" s="253" t="str">
        <f>작성용!H1915</f>
        <v>-</v>
      </c>
      <c r="L1918" s="253" t="str">
        <f>작성용!N1915</f>
        <v>연말</v>
      </c>
      <c r="M1918" s="265" t="str">
        <f>작성용!U1915</f>
        <v>2024.09.30</v>
      </c>
      <c r="N1918" s="265">
        <f>작성용!V1915</f>
        <v>45643</v>
      </c>
      <c r="O1918" s="265" t="str">
        <f>작성용!W1915</f>
        <v>보고서제공X</v>
      </c>
      <c r="P1918" s="265" t="str">
        <f>작성용!X1915</f>
        <v>-</v>
      </c>
      <c r="Q1918" s="253" t="str">
        <f>작성용!AD1915</f>
        <v>정재형</v>
      </c>
      <c r="R1918" s="267">
        <f>작성용!AE1915</f>
        <v>0</v>
      </c>
      <c r="S1918" s="253" t="str">
        <f>작성용!AF1915</f>
        <v>정재형</v>
      </c>
      <c r="T1918" s="268" t="str">
        <f>작성용!AG1915</f>
        <v>-</v>
      </c>
      <c r="U1918" s="268" t="str">
        <f>작성용!AH1915</f>
        <v>-</v>
      </c>
      <c r="V1918" s="252">
        <f>작성용!AA1915</f>
        <v>202411</v>
      </c>
      <c r="W1918" s="253" t="str">
        <f>작성용!AC1915</f>
        <v>[6]기타기관펀드(기초자산)</v>
      </c>
      <c r="X1918" s="253">
        <f>작성용!O1915</f>
        <v>0</v>
      </c>
      <c r="Y1918" s="253">
        <f>작성용!P1915</f>
        <v>0</v>
      </c>
      <c r="Z1918" s="253">
        <f>작성용!Q1915</f>
        <v>0</v>
      </c>
      <c r="AA1918" s="252" t="str">
        <f>작성용!AJ1915</f>
        <v>-</v>
      </c>
      <c r="AB1918" s="252">
        <f>작성용!AB1915</f>
        <v>0</v>
      </c>
    </row>
    <row r="1919" spans="1:28" s="12" customFormat="1" ht="16.5" customHeight="1" x14ac:dyDescent="0.3">
      <c r="A1919" s="54">
        <f>작성용!AL1916</f>
        <v>1915</v>
      </c>
      <c r="B1919" s="264" t="str">
        <f>작성용!AI1916</f>
        <v>24년평가대상</v>
      </c>
      <c r="C1919" s="252" t="str">
        <f>작성용!AK1916</f>
        <v>기초자산</v>
      </c>
      <c r="D1919" s="265" t="str">
        <f>작성용!T1916</f>
        <v>사립학교교직원연금공단펀드(기초자산)</v>
      </c>
      <c r="E1919" s="253" t="str">
        <f>작성용!B1916</f>
        <v>에이티넘성장투자조합2020</v>
      </c>
      <c r="F1919" s="253" t="str">
        <f>작성용!C1916</f>
        <v>재평가</v>
      </c>
      <c r="G1919" s="253" t="str">
        <f>작성용!D1916</f>
        <v>포스타입</v>
      </c>
      <c r="H1919" s="266">
        <f>작성용!E1916</f>
        <v>1358110287277</v>
      </c>
      <c r="I1919" s="253" t="str">
        <f>작성용!F1916</f>
        <v>A07</v>
      </c>
      <c r="J1919" s="253">
        <f>작성용!G1916</f>
        <v>0</v>
      </c>
      <c r="K1919" s="253" t="str">
        <f>작성용!H1916</f>
        <v>-</v>
      </c>
      <c r="L1919" s="253" t="str">
        <f>작성용!N1916</f>
        <v>연말</v>
      </c>
      <c r="M1919" s="265" t="str">
        <f>작성용!U1916</f>
        <v>2024.09.30</v>
      </c>
      <c r="N1919" s="265">
        <f>작성용!V1916</f>
        <v>45643</v>
      </c>
      <c r="O1919" s="265" t="str">
        <f>작성용!W1916</f>
        <v>보고서제공X</v>
      </c>
      <c r="P1919" s="265" t="str">
        <f>작성용!X1916</f>
        <v>-</v>
      </c>
      <c r="Q1919" s="253" t="str">
        <f>작성용!AD1916</f>
        <v>서경덕</v>
      </c>
      <c r="R1919" s="267">
        <f>작성용!AE1916</f>
        <v>0</v>
      </c>
      <c r="S1919" s="253" t="str">
        <f>작성용!AF1916</f>
        <v>강성은</v>
      </c>
      <c r="T1919" s="268" t="str">
        <f>작성용!AG1916</f>
        <v>-</v>
      </c>
      <c r="U1919" s="268" t="str">
        <f>작성용!AH1916</f>
        <v>-</v>
      </c>
      <c r="V1919" s="252">
        <f>작성용!AA1916</f>
        <v>202411</v>
      </c>
      <c r="W1919" s="253" t="str">
        <f>작성용!AC1916</f>
        <v>[6]기타기관펀드(기초자산)</v>
      </c>
      <c r="X1919" s="253">
        <f>작성용!O1916</f>
        <v>0</v>
      </c>
      <c r="Y1919" s="253">
        <f>작성용!P1916</f>
        <v>0</v>
      </c>
      <c r="Z1919" s="253">
        <f>작성용!Q1916</f>
        <v>0</v>
      </c>
      <c r="AA1919" s="252" t="str">
        <f>작성용!AJ1916</f>
        <v>-</v>
      </c>
      <c r="AB1919" s="252">
        <f>작성용!AB1916</f>
        <v>0</v>
      </c>
    </row>
    <row r="1920" spans="1:28" s="12" customFormat="1" ht="16.5" customHeight="1" x14ac:dyDescent="0.3">
      <c r="A1920" s="54">
        <f>작성용!AL1917</f>
        <v>1916</v>
      </c>
      <c r="B1920" s="264" t="str">
        <f>작성용!AI1917</f>
        <v>-</v>
      </c>
      <c r="C1920" s="252" t="str">
        <f>작성용!AK1917</f>
        <v>기초자산</v>
      </c>
      <c r="D1920" s="265" t="str">
        <f>작성용!T1917</f>
        <v>사립학교교직원연금공단펀드(기초자산)</v>
      </c>
      <c r="E1920" s="253" t="str">
        <f>작성용!B1917</f>
        <v>에이티넘성장투자조합2020</v>
      </c>
      <c r="F1920" s="253" t="str">
        <f>작성용!C1917</f>
        <v>재평가</v>
      </c>
      <c r="G1920" s="253" t="str">
        <f>작성용!D1917</f>
        <v>피비이뮨테라퓨틱스</v>
      </c>
      <c r="H1920" s="266">
        <f>작성용!E1917</f>
        <v>1101117721411</v>
      </c>
      <c r="I1920" s="253" t="str">
        <f>작성용!F1917</f>
        <v>A01</v>
      </c>
      <c r="J1920" s="253">
        <f>작성용!G1917</f>
        <v>0</v>
      </c>
      <c r="K1920" s="253" t="str">
        <f>작성용!H1917</f>
        <v>-</v>
      </c>
      <c r="L1920" s="253" t="str">
        <f>작성용!N1917</f>
        <v>연말</v>
      </c>
      <c r="M1920" s="265" t="str">
        <f>작성용!U1917</f>
        <v>2024.09.30</v>
      </c>
      <c r="N1920" s="265">
        <f>작성용!V1917</f>
        <v>45643</v>
      </c>
      <c r="O1920" s="265" t="str">
        <f>작성용!W1917</f>
        <v>보고서제공X</v>
      </c>
      <c r="P1920" s="265" t="str">
        <f>작성용!X1917</f>
        <v>-</v>
      </c>
      <c r="Q1920" s="258" t="str">
        <f>작성용!AD1917</f>
        <v>오영석</v>
      </c>
      <c r="R1920" s="267">
        <f>작성용!AE1917</f>
        <v>0</v>
      </c>
      <c r="S1920" s="253" t="str">
        <f>작성용!AF1917</f>
        <v>서수빈</v>
      </c>
      <c r="T1920" s="268" t="str">
        <f>작성용!AG1917</f>
        <v>-</v>
      </c>
      <c r="U1920" s="268" t="str">
        <f>작성용!AH1917</f>
        <v>-</v>
      </c>
      <c r="V1920" s="252">
        <f>작성용!AA1917</f>
        <v>202411</v>
      </c>
      <c r="W1920" s="253" t="str">
        <f>작성용!AC1917</f>
        <v>[6]기타기관펀드(기초자산)</v>
      </c>
      <c r="X1920" s="253">
        <f>작성용!O1917</f>
        <v>0</v>
      </c>
      <c r="Y1920" s="253">
        <f>작성용!P1917</f>
        <v>0</v>
      </c>
      <c r="Z1920" s="253">
        <f>작성용!Q1917</f>
        <v>0</v>
      </c>
      <c r="AA1920" s="252" t="str">
        <f>작성용!AJ1917</f>
        <v>-</v>
      </c>
      <c r="AB1920" s="252">
        <f>작성용!AB1917</f>
        <v>0</v>
      </c>
    </row>
    <row r="1921" spans="1:28" s="12" customFormat="1" ht="16.5" customHeight="1" x14ac:dyDescent="0.3">
      <c r="A1921" s="54">
        <f>작성용!AL1918</f>
        <v>1917</v>
      </c>
      <c r="B1921" s="264" t="str">
        <f>작성용!AI1918</f>
        <v>-</v>
      </c>
      <c r="C1921" s="252" t="str">
        <f>작성용!AK1918</f>
        <v>기초자산</v>
      </c>
      <c r="D1921" s="265" t="str">
        <f>작성용!T1918</f>
        <v>사립학교교직원연금공단펀드(기초자산)</v>
      </c>
      <c r="E1921" s="253" t="str">
        <f>작성용!B1918</f>
        <v>에이티넘성장투자조합2020</v>
      </c>
      <c r="F1921" s="253" t="str">
        <f>작성용!C1918</f>
        <v>재평가</v>
      </c>
      <c r="G1921" s="253" t="str">
        <f>작성용!D1918</f>
        <v>피알앤디컴퍼니</v>
      </c>
      <c r="H1921" s="266">
        <f>작성용!E1918</f>
        <v>1101115599050</v>
      </c>
      <c r="I1921" s="253" t="str">
        <f>작성용!F1918</f>
        <v>A07</v>
      </c>
      <c r="J1921" s="253">
        <f>작성용!G1918</f>
        <v>2</v>
      </c>
      <c r="K1921" s="253" t="str">
        <f>작성용!H1918</f>
        <v>-</v>
      </c>
      <c r="L1921" s="253" t="str">
        <f>작성용!N1918</f>
        <v>연말</v>
      </c>
      <c r="M1921" s="265" t="str">
        <f>작성용!U1918</f>
        <v>2024.09.30</v>
      </c>
      <c r="N1921" s="265">
        <f>작성용!V1918</f>
        <v>45643</v>
      </c>
      <c r="O1921" s="265" t="str">
        <f>작성용!W1918</f>
        <v>보고서제공X</v>
      </c>
      <c r="P1921" s="265" t="str">
        <f>작성용!X1918</f>
        <v>-</v>
      </c>
      <c r="Q1921" s="253" t="str">
        <f>작성용!AD1918</f>
        <v>오수현</v>
      </c>
      <c r="R1921" s="267">
        <f>작성용!AE1918</f>
        <v>0</v>
      </c>
      <c r="S1921" s="253" t="str">
        <f>작성용!AF1918</f>
        <v>오수현</v>
      </c>
      <c r="T1921" s="268" t="str">
        <f>작성용!AG1918</f>
        <v>-</v>
      </c>
      <c r="U1921" s="268" t="str">
        <f>작성용!AH1918</f>
        <v>-</v>
      </c>
      <c r="V1921" s="252">
        <f>작성용!AA1918</f>
        <v>202411</v>
      </c>
      <c r="W1921" s="253" t="str">
        <f>작성용!AC1918</f>
        <v>[6]기타기관펀드(기초자산)</v>
      </c>
      <c r="X1921" s="253">
        <f>작성용!O1918</f>
        <v>0</v>
      </c>
      <c r="Y1921" s="253">
        <f>작성용!P1918</f>
        <v>0</v>
      </c>
      <c r="Z1921" s="253">
        <f>작성용!Q1918</f>
        <v>0</v>
      </c>
      <c r="AA1921" s="252" t="str">
        <f>작성용!AJ1918</f>
        <v>-</v>
      </c>
      <c r="AB1921" s="252">
        <f>작성용!AB1918</f>
        <v>0</v>
      </c>
    </row>
    <row r="1922" spans="1:28" s="12" customFormat="1" ht="16.5" customHeight="1" x14ac:dyDescent="0.3">
      <c r="A1922" s="54">
        <f>작성용!AL1919</f>
        <v>1918</v>
      </c>
      <c r="B1922" s="264" t="str">
        <f>작성용!AI1919</f>
        <v>-</v>
      </c>
      <c r="C1922" s="252" t="str">
        <f>작성용!AK1919</f>
        <v>기초자산</v>
      </c>
      <c r="D1922" s="265" t="str">
        <f>작성용!T1919</f>
        <v>사립학교교직원연금공단펀드(기초자산)</v>
      </c>
      <c r="E1922" s="253" t="str">
        <f>작성용!B1919</f>
        <v>에이티넘성장투자조합2020</v>
      </c>
      <c r="F1922" s="253" t="str">
        <f>작성용!C1919</f>
        <v>재평가</v>
      </c>
      <c r="G1922" s="253" t="str">
        <f>작성용!D1919</f>
        <v>피알앤디컴퍼니</v>
      </c>
      <c r="H1922" s="266">
        <f>작성용!E1919</f>
        <v>1101115599050</v>
      </c>
      <c r="I1922" s="253" t="str">
        <f>작성용!F1919</f>
        <v>A07</v>
      </c>
      <c r="J1922" s="253">
        <f>작성용!G1919</f>
        <v>1</v>
      </c>
      <c r="K1922" s="253" t="str">
        <f>작성용!H1919</f>
        <v>-</v>
      </c>
      <c r="L1922" s="253" t="str">
        <f>작성용!N1919</f>
        <v>연말</v>
      </c>
      <c r="M1922" s="265" t="str">
        <f>작성용!U1919</f>
        <v>2024.09.30</v>
      </c>
      <c r="N1922" s="265">
        <f>작성용!V1919</f>
        <v>45643</v>
      </c>
      <c r="O1922" s="265" t="str">
        <f>작성용!W1919</f>
        <v>보고서제공X</v>
      </c>
      <c r="P1922" s="265" t="str">
        <f>작성용!X1919</f>
        <v>-</v>
      </c>
      <c r="Q1922" s="253" t="str">
        <f>작성용!AD1919</f>
        <v>오수현</v>
      </c>
      <c r="R1922" s="267">
        <f>작성용!AE1919</f>
        <v>0</v>
      </c>
      <c r="S1922" s="253" t="str">
        <f>작성용!AF1919</f>
        <v>오수현</v>
      </c>
      <c r="T1922" s="268" t="str">
        <f>작성용!AG1919</f>
        <v>-</v>
      </c>
      <c r="U1922" s="268" t="str">
        <f>작성용!AH1919</f>
        <v>-</v>
      </c>
      <c r="V1922" s="252">
        <f>작성용!AA1919</f>
        <v>202411</v>
      </c>
      <c r="W1922" s="253" t="str">
        <f>작성용!AC1919</f>
        <v>[6]기타기관펀드(기초자산)</v>
      </c>
      <c r="X1922" s="253">
        <f>작성용!O1919</f>
        <v>0</v>
      </c>
      <c r="Y1922" s="253">
        <f>작성용!P1919</f>
        <v>0</v>
      </c>
      <c r="Z1922" s="253">
        <f>작성용!Q1919</f>
        <v>0</v>
      </c>
      <c r="AA1922" s="252" t="str">
        <f>작성용!AJ1919</f>
        <v>-</v>
      </c>
      <c r="AB1922" s="252">
        <f>작성용!AB1919</f>
        <v>0</v>
      </c>
    </row>
    <row r="1923" spans="1:28" s="12" customFormat="1" ht="16.5" customHeight="1" x14ac:dyDescent="0.3">
      <c r="A1923" s="54">
        <f>작성용!AL1920</f>
        <v>1919</v>
      </c>
      <c r="B1923" s="264" t="str">
        <f>작성용!AI1920</f>
        <v>-</v>
      </c>
      <c r="C1923" s="252" t="str">
        <f>작성용!AK1920</f>
        <v>기초자산</v>
      </c>
      <c r="D1923" s="265" t="str">
        <f>작성용!T1920</f>
        <v>사립학교교직원연금공단펀드(기초자산)</v>
      </c>
      <c r="E1923" s="253" t="str">
        <f>작성용!B1920</f>
        <v>에이티넘성장투자조합2020</v>
      </c>
      <c r="F1923" s="253" t="str">
        <f>작성용!C1920</f>
        <v>재평가</v>
      </c>
      <c r="G1923" s="253" t="str">
        <f>작성용!D1920</f>
        <v>하우저</v>
      </c>
      <c r="H1923" s="266">
        <f>작성용!E1920</f>
        <v>1101116183662</v>
      </c>
      <c r="I1923" s="253" t="str">
        <f>작성용!F1920</f>
        <v>A01</v>
      </c>
      <c r="J1923" s="253">
        <f>작성용!G1920</f>
        <v>0</v>
      </c>
      <c r="K1923" s="253" t="str">
        <f>작성용!H1920</f>
        <v>-</v>
      </c>
      <c r="L1923" s="253" t="str">
        <f>작성용!N1920</f>
        <v>연말</v>
      </c>
      <c r="M1923" s="265" t="str">
        <f>작성용!U1920</f>
        <v>2024.09.30</v>
      </c>
      <c r="N1923" s="265">
        <f>작성용!V1920</f>
        <v>45643</v>
      </c>
      <c r="O1923" s="265" t="str">
        <f>작성용!W1920</f>
        <v>보고서제공X</v>
      </c>
      <c r="P1923" s="265" t="str">
        <f>작성용!X1920</f>
        <v>-</v>
      </c>
      <c r="Q1923" s="253" t="str">
        <f>작성용!AD1920</f>
        <v>김수현</v>
      </c>
      <c r="R1923" s="267">
        <f>작성용!AE1920</f>
        <v>0.4</v>
      </c>
      <c r="S1923" s="253" t="str">
        <f>작성용!AF1920</f>
        <v>김수현</v>
      </c>
      <c r="T1923" s="268" t="str">
        <f>작성용!AG1920</f>
        <v>-</v>
      </c>
      <c r="U1923" s="268" t="str">
        <f>작성용!AH1920</f>
        <v>-</v>
      </c>
      <c r="V1923" s="252">
        <f>작성용!AA1920</f>
        <v>202411</v>
      </c>
      <c r="W1923" s="253" t="str">
        <f>작성용!AC1920</f>
        <v>[6]기타기관펀드(기초자산)</v>
      </c>
      <c r="X1923" s="253">
        <f>작성용!O1920</f>
        <v>0</v>
      </c>
      <c r="Y1923" s="253">
        <f>작성용!P1920</f>
        <v>0</v>
      </c>
      <c r="Z1923" s="253">
        <f>작성용!Q1920</f>
        <v>0</v>
      </c>
      <c r="AA1923" s="252" t="str">
        <f>작성용!AJ1920</f>
        <v>-</v>
      </c>
      <c r="AB1923" s="252">
        <f>작성용!AB1920</f>
        <v>0</v>
      </c>
    </row>
    <row r="1924" spans="1:28" s="12" customFormat="1" ht="16.5" customHeight="1" x14ac:dyDescent="0.3">
      <c r="A1924" s="54">
        <f>작성용!AL1921</f>
        <v>1920</v>
      </c>
      <c r="B1924" s="264" t="str">
        <f>작성용!AI1921</f>
        <v>-</v>
      </c>
      <c r="C1924" s="252" t="str">
        <f>작성용!AK1921</f>
        <v>기초자산</v>
      </c>
      <c r="D1924" s="265" t="str">
        <f>작성용!T1921</f>
        <v>사립학교교직원연금공단펀드(기초자산)</v>
      </c>
      <c r="E1924" s="253" t="str">
        <f>작성용!B1921</f>
        <v>에이티넘성장투자조합2020</v>
      </c>
      <c r="F1924" s="253" t="str">
        <f>작성용!C1921</f>
        <v>재평가</v>
      </c>
      <c r="G1924" s="253" t="str">
        <f>작성용!D1921</f>
        <v>하우저</v>
      </c>
      <c r="H1924" s="266">
        <f>작성용!E1921</f>
        <v>1101116183662</v>
      </c>
      <c r="I1924" s="253" t="str">
        <f>작성용!F1921</f>
        <v>A07</v>
      </c>
      <c r="J1924" s="253">
        <f>작성용!G1921</f>
        <v>1</v>
      </c>
      <c r="K1924" s="253" t="str">
        <f>작성용!H1921</f>
        <v>-</v>
      </c>
      <c r="L1924" s="253" t="str">
        <f>작성용!N1921</f>
        <v>연말</v>
      </c>
      <c r="M1924" s="265" t="str">
        <f>작성용!U1921</f>
        <v>2024.09.30</v>
      </c>
      <c r="N1924" s="265">
        <f>작성용!V1921</f>
        <v>45643</v>
      </c>
      <c r="O1924" s="265" t="str">
        <f>작성용!W1921</f>
        <v>보고서제공X</v>
      </c>
      <c r="P1924" s="265" t="str">
        <f>작성용!X1921</f>
        <v>-</v>
      </c>
      <c r="Q1924" s="253" t="str">
        <f>작성용!AD1921</f>
        <v>김수현</v>
      </c>
      <c r="R1924" s="267">
        <f>작성용!AE1921</f>
        <v>0</v>
      </c>
      <c r="S1924" s="253" t="str">
        <f>작성용!AF1921</f>
        <v>김수현</v>
      </c>
      <c r="T1924" s="268" t="str">
        <f>작성용!AG1921</f>
        <v>-</v>
      </c>
      <c r="U1924" s="268" t="str">
        <f>작성용!AH1921</f>
        <v>-</v>
      </c>
      <c r="V1924" s="252">
        <f>작성용!AA1921</f>
        <v>202411</v>
      </c>
      <c r="W1924" s="253" t="str">
        <f>작성용!AC1921</f>
        <v>[6]기타기관펀드(기초자산)</v>
      </c>
      <c r="X1924" s="253">
        <f>작성용!O1921</f>
        <v>0</v>
      </c>
      <c r="Y1924" s="253">
        <f>작성용!P1921</f>
        <v>0</v>
      </c>
      <c r="Z1924" s="253">
        <f>작성용!Q1921</f>
        <v>0</v>
      </c>
      <c r="AA1924" s="252" t="str">
        <f>작성용!AJ1921</f>
        <v>-</v>
      </c>
      <c r="AB1924" s="252">
        <f>작성용!AB1921</f>
        <v>0</v>
      </c>
    </row>
    <row r="1925" spans="1:28" s="12" customFormat="1" ht="16.5" customHeight="1" x14ac:dyDescent="0.3">
      <c r="A1925" s="54">
        <f>작성용!AL1922</f>
        <v>1921</v>
      </c>
      <c r="B1925" s="264" t="str">
        <f>작성용!AI1922</f>
        <v>-</v>
      </c>
      <c r="C1925" s="252" t="str">
        <f>작성용!AK1922</f>
        <v>기초자산</v>
      </c>
      <c r="D1925" s="265" t="str">
        <f>작성용!T1922</f>
        <v>사립학교교직원연금공단펀드(기초자산)</v>
      </c>
      <c r="E1925" s="253" t="str">
        <f>작성용!B1922</f>
        <v>에이티넘성장투자조합2020</v>
      </c>
      <c r="F1925" s="253" t="str">
        <f>작성용!C1922</f>
        <v>재평가</v>
      </c>
      <c r="G1925" s="253" t="str">
        <f>작성용!D1922</f>
        <v>하우저</v>
      </c>
      <c r="H1925" s="266">
        <f>작성용!E1922</f>
        <v>1101116183662</v>
      </c>
      <c r="I1925" s="253" t="str">
        <f>작성용!F1922</f>
        <v>A07</v>
      </c>
      <c r="J1925" s="253">
        <f>작성용!G1922</f>
        <v>2</v>
      </c>
      <c r="K1925" s="253" t="str">
        <f>작성용!H1922</f>
        <v>-</v>
      </c>
      <c r="L1925" s="253" t="str">
        <f>작성용!N1922</f>
        <v>연말</v>
      </c>
      <c r="M1925" s="265" t="str">
        <f>작성용!U1922</f>
        <v>2024.09.30</v>
      </c>
      <c r="N1925" s="265">
        <f>작성용!V1922</f>
        <v>45643</v>
      </c>
      <c r="O1925" s="265" t="str">
        <f>작성용!W1922</f>
        <v>보고서제공X</v>
      </c>
      <c r="P1925" s="265" t="str">
        <f>작성용!X1922</f>
        <v>-</v>
      </c>
      <c r="Q1925" s="253" t="str">
        <f>작성용!AD1922</f>
        <v>김수현</v>
      </c>
      <c r="R1925" s="267">
        <f>작성용!AE1922</f>
        <v>0</v>
      </c>
      <c r="S1925" s="253" t="str">
        <f>작성용!AF1922</f>
        <v>김수현</v>
      </c>
      <c r="T1925" s="268" t="str">
        <f>작성용!AG1922</f>
        <v>-</v>
      </c>
      <c r="U1925" s="268" t="str">
        <f>작성용!AH1922</f>
        <v>-</v>
      </c>
      <c r="V1925" s="252">
        <f>작성용!AA1922</f>
        <v>202411</v>
      </c>
      <c r="W1925" s="253" t="str">
        <f>작성용!AC1922</f>
        <v>[6]기타기관펀드(기초자산)</v>
      </c>
      <c r="X1925" s="253">
        <f>작성용!O1922</f>
        <v>0</v>
      </c>
      <c r="Y1925" s="253">
        <f>작성용!P1922</f>
        <v>0</v>
      </c>
      <c r="Z1925" s="253">
        <f>작성용!Q1922</f>
        <v>0</v>
      </c>
      <c r="AA1925" s="252" t="str">
        <f>작성용!AJ1922</f>
        <v>-</v>
      </c>
      <c r="AB1925" s="252">
        <f>작성용!AB1922</f>
        <v>0</v>
      </c>
    </row>
    <row r="1926" spans="1:28" s="12" customFormat="1" ht="16.5" customHeight="1" x14ac:dyDescent="0.3">
      <c r="A1926" s="54">
        <f>작성용!AL1923</f>
        <v>1922</v>
      </c>
      <c r="B1926" s="264" t="str">
        <f>작성용!AI1923</f>
        <v>-</v>
      </c>
      <c r="C1926" s="252" t="str">
        <f>작성용!AK1923</f>
        <v>기초자산</v>
      </c>
      <c r="D1926" s="265" t="str">
        <f>작성용!T1923</f>
        <v>사립학교교직원연금공단펀드(기초자산)</v>
      </c>
      <c r="E1926" s="253" t="str">
        <f>작성용!B1923</f>
        <v>스카이레이크에쿼티제1호사모투자</v>
      </c>
      <c r="F1926" s="253" t="str">
        <f>작성용!C1923</f>
        <v>재평가</v>
      </c>
      <c r="G1926" s="253" t="str">
        <f>작성용!D1923</f>
        <v>스카이레이크롱텀스트래티직인베스트먼트</v>
      </c>
      <c r="H1926" s="266">
        <f>작성용!E1923</f>
        <v>1101117662681</v>
      </c>
      <c r="I1926" s="253" t="str">
        <f>작성용!F1923</f>
        <v>A01</v>
      </c>
      <c r="J1926" s="253">
        <f>작성용!G1923</f>
        <v>0</v>
      </c>
      <c r="K1926" s="253" t="str">
        <f>작성용!H1923</f>
        <v>-</v>
      </c>
      <c r="L1926" s="253" t="str">
        <f>작성용!N1923</f>
        <v>연말</v>
      </c>
      <c r="M1926" s="265" t="str">
        <f>작성용!U1923</f>
        <v>2024.09.30</v>
      </c>
      <c r="N1926" s="265">
        <f>작성용!V1923</f>
        <v>45643</v>
      </c>
      <c r="O1926" s="265" t="str">
        <f>작성용!W1923</f>
        <v>보고서제공X</v>
      </c>
      <c r="P1926" s="265" t="str">
        <f>작성용!X1923</f>
        <v>-</v>
      </c>
      <c r="Q1926" s="253" t="str">
        <f>작성용!AD1923</f>
        <v>김에스더</v>
      </c>
      <c r="R1926" s="267">
        <f>작성용!AE1923</f>
        <v>0.4</v>
      </c>
      <c r="S1926" s="253" t="str">
        <f>작성용!AF1923</f>
        <v>윤현빈</v>
      </c>
      <c r="T1926" s="268" t="str">
        <f>작성용!AG1923</f>
        <v>-</v>
      </c>
      <c r="U1926" s="268" t="str">
        <f>작성용!AH1923</f>
        <v>-</v>
      </c>
      <c r="V1926" s="252">
        <f>작성용!AA1923</f>
        <v>202411</v>
      </c>
      <c r="W1926" s="253" t="str">
        <f>작성용!AC1923</f>
        <v>[6]기타기관펀드(기초자산)</v>
      </c>
      <c r="X1926" s="253">
        <f>작성용!O1923</f>
        <v>0</v>
      </c>
      <c r="Y1926" s="253">
        <f>작성용!P1923</f>
        <v>0</v>
      </c>
      <c r="Z1926" s="253">
        <f>작성용!Q1923</f>
        <v>0</v>
      </c>
      <c r="AA1926" s="252" t="str">
        <f>작성용!AJ1923</f>
        <v>-</v>
      </c>
      <c r="AB1926" s="252">
        <f>작성용!AB1923</f>
        <v>0</v>
      </c>
    </row>
    <row r="1927" spans="1:28" s="12" customFormat="1" ht="16.5" customHeight="1" x14ac:dyDescent="0.3">
      <c r="A1927" s="54">
        <f>작성용!AL1924</f>
        <v>1923</v>
      </c>
      <c r="B1927" s="264" t="str">
        <f>작성용!AI1924</f>
        <v>-</v>
      </c>
      <c r="C1927" s="252" t="str">
        <f>작성용!AK1924</f>
        <v>기초자산</v>
      </c>
      <c r="D1927" s="265" t="str">
        <f>작성용!T1924</f>
        <v>사립학교교직원연금공단펀드(기초자산)</v>
      </c>
      <c r="E1927" s="253" t="str">
        <f>작성용!B1924</f>
        <v>스카이레이크에쿼티제1호사모투자</v>
      </c>
      <c r="F1927" s="253" t="str">
        <f>작성용!C1924</f>
        <v>재평가</v>
      </c>
      <c r="G1927" s="253" t="str">
        <f>작성용!D1924</f>
        <v>SKYLAKE EQUITY INVESTMENT II S.A.R.L</v>
      </c>
      <c r="H1927" s="266" t="str">
        <f>작성용!E1924</f>
        <v>KBP2022030094</v>
      </c>
      <c r="I1927" s="253" t="str">
        <f>작성용!F1924</f>
        <v>A01</v>
      </c>
      <c r="J1927" s="253">
        <f>작성용!G1924</f>
        <v>0</v>
      </c>
      <c r="K1927" s="253" t="str">
        <f>작성용!H1924</f>
        <v>-</v>
      </c>
      <c r="L1927" s="253" t="str">
        <f>작성용!N1924</f>
        <v>연말</v>
      </c>
      <c r="M1927" s="265" t="str">
        <f>작성용!U1924</f>
        <v>2024.09.30</v>
      </c>
      <c r="N1927" s="265">
        <f>작성용!V1924</f>
        <v>45643</v>
      </c>
      <c r="O1927" s="265" t="str">
        <f>작성용!W1924</f>
        <v>보고서제공X</v>
      </c>
      <c r="P1927" s="265" t="str">
        <f>작성용!X1924</f>
        <v>-</v>
      </c>
      <c r="Q1927" s="253" t="str">
        <f>작성용!AD1924</f>
        <v>김에스더</v>
      </c>
      <c r="R1927" s="267">
        <f>작성용!AE1924</f>
        <v>0.4</v>
      </c>
      <c r="S1927" s="253" t="str">
        <f>작성용!AF1924</f>
        <v>김수현</v>
      </c>
      <c r="T1927" s="268" t="str">
        <f>작성용!AG1924</f>
        <v>-</v>
      </c>
      <c r="U1927" s="268" t="str">
        <f>작성용!AH1924</f>
        <v>-</v>
      </c>
      <c r="V1927" s="252">
        <f>작성용!AA1924</f>
        <v>202411</v>
      </c>
      <c r="W1927" s="253" t="str">
        <f>작성용!AC1924</f>
        <v>[6]기타기관펀드(기초자산)</v>
      </c>
      <c r="X1927" s="253">
        <f>작성용!O1924</f>
        <v>0</v>
      </c>
      <c r="Y1927" s="253">
        <f>작성용!P1924</f>
        <v>0</v>
      </c>
      <c r="Z1927" s="253">
        <f>작성용!Q1924</f>
        <v>0</v>
      </c>
      <c r="AA1927" s="252" t="str">
        <f>작성용!AJ1924</f>
        <v>-</v>
      </c>
      <c r="AB1927" s="252">
        <f>작성용!AB1924</f>
        <v>0</v>
      </c>
    </row>
    <row r="1928" spans="1:28" s="12" customFormat="1" ht="16.5" customHeight="1" x14ac:dyDescent="0.3">
      <c r="A1928" s="54">
        <f>작성용!AL1925</f>
        <v>1924</v>
      </c>
      <c r="B1928" s="264" t="str">
        <f>작성용!AI1925</f>
        <v>-</v>
      </c>
      <c r="C1928" s="252" t="str">
        <f>작성용!AK1925</f>
        <v>기초자산</v>
      </c>
      <c r="D1928" s="265" t="str">
        <f>작성용!T1925</f>
        <v>사립학교교직원연금공단펀드(기초자산)</v>
      </c>
      <c r="E1928" s="253" t="str">
        <f>작성용!B1925</f>
        <v>스톤브릿지미드캡제1호사모투자</v>
      </c>
      <c r="F1928" s="253" t="str">
        <f>작성용!C1925</f>
        <v>재평가</v>
      </c>
      <c r="G1928" s="253" t="str">
        <f>작성용!D1925</f>
        <v>Caris Life Sciences, Ltd.</v>
      </c>
      <c r="H1928" s="266" t="str">
        <f>작성용!E1925</f>
        <v>KBP2020090057</v>
      </c>
      <c r="I1928" s="253" t="str">
        <f>작성용!F1925</f>
        <v>A07</v>
      </c>
      <c r="J1928" s="253">
        <f>작성용!G1925</f>
        <v>0</v>
      </c>
      <c r="K1928" s="253" t="str">
        <f>작성용!H1925</f>
        <v>-</v>
      </c>
      <c r="L1928" s="253" t="str">
        <f>작성용!N1925</f>
        <v>연말</v>
      </c>
      <c r="M1928" s="265" t="str">
        <f>작성용!U1925</f>
        <v>2024.09.30</v>
      </c>
      <c r="N1928" s="265">
        <f>작성용!V1925</f>
        <v>45643</v>
      </c>
      <c r="O1928" s="265" t="str">
        <f>작성용!W1925</f>
        <v>보고서제공X</v>
      </c>
      <c r="P1928" s="265" t="str">
        <f>작성용!X1925</f>
        <v>-</v>
      </c>
      <c r="Q1928" s="253" t="str">
        <f>작성용!AD1925</f>
        <v>백형진</v>
      </c>
      <c r="R1928" s="267">
        <f>작성용!AE1925</f>
        <v>0</v>
      </c>
      <c r="S1928" s="253" t="str">
        <f>작성용!AF1925</f>
        <v>백형진</v>
      </c>
      <c r="T1928" s="268" t="str">
        <f>작성용!AG1925</f>
        <v>-</v>
      </c>
      <c r="U1928" s="268" t="str">
        <f>작성용!AH1925</f>
        <v>-</v>
      </c>
      <c r="V1928" s="252">
        <f>작성용!AA1925</f>
        <v>202411</v>
      </c>
      <c r="W1928" s="253" t="str">
        <f>작성용!AC1925</f>
        <v>[6]기타기관펀드(기초자산)</v>
      </c>
      <c r="X1928" s="253">
        <f>작성용!O1925</f>
        <v>0</v>
      </c>
      <c r="Y1928" s="253">
        <f>작성용!P1925</f>
        <v>0</v>
      </c>
      <c r="Z1928" s="253">
        <f>작성용!Q1925</f>
        <v>0</v>
      </c>
      <c r="AA1928" s="252" t="str">
        <f>작성용!AJ1925</f>
        <v>-</v>
      </c>
      <c r="AB1928" s="252">
        <f>작성용!AB1925</f>
        <v>0</v>
      </c>
    </row>
    <row r="1929" spans="1:28" s="12" customFormat="1" ht="16.5" customHeight="1" x14ac:dyDescent="0.3">
      <c r="A1929" s="54">
        <f>작성용!AL1926</f>
        <v>1925</v>
      </c>
      <c r="B1929" s="264" t="str">
        <f>작성용!AI1926</f>
        <v>-</v>
      </c>
      <c r="C1929" s="252" t="str">
        <f>작성용!AK1926</f>
        <v>기초자산</v>
      </c>
      <c r="D1929" s="265" t="str">
        <f>작성용!T1926</f>
        <v>사립학교교직원연금공단펀드(기초자산)</v>
      </c>
      <c r="E1929" s="253" t="str">
        <f>작성용!B1926</f>
        <v>스톤브릿지미드캡제1호사모투자</v>
      </c>
      <c r="F1929" s="253" t="str">
        <f>작성용!C1926</f>
        <v>재평가</v>
      </c>
      <c r="G1929" s="253" t="str">
        <f>작성용!D1926</f>
        <v>클루커스</v>
      </c>
      <c r="H1929" s="266">
        <f>작성용!E1926</f>
        <v>1101116920717</v>
      </c>
      <c r="I1929" s="253" t="str">
        <f>작성용!F1926</f>
        <v>D02</v>
      </c>
      <c r="J1929" s="253">
        <f>작성용!G1926</f>
        <v>0</v>
      </c>
      <c r="K1929" s="253" t="str">
        <f>작성용!H1926</f>
        <v>-</v>
      </c>
      <c r="L1929" s="253" t="str">
        <f>작성용!N1926</f>
        <v>연말</v>
      </c>
      <c r="M1929" s="265" t="str">
        <f>작성용!U1926</f>
        <v>2024.09.30</v>
      </c>
      <c r="N1929" s="265">
        <f>작성용!V1926</f>
        <v>45643</v>
      </c>
      <c r="O1929" s="265" t="str">
        <f>작성용!W1926</f>
        <v>보고서제공X</v>
      </c>
      <c r="P1929" s="265" t="str">
        <f>작성용!X1926</f>
        <v>-</v>
      </c>
      <c r="Q1929" s="253" t="str">
        <f>작성용!AD1926</f>
        <v>이상민</v>
      </c>
      <c r="R1929" s="267">
        <f>작성용!AE1926</f>
        <v>0</v>
      </c>
      <c r="S1929" s="253" t="str">
        <f>작성용!AF1926</f>
        <v>고명주</v>
      </c>
      <c r="T1929" s="268" t="str">
        <f>작성용!AG1926</f>
        <v>-</v>
      </c>
      <c r="U1929" s="268" t="str">
        <f>작성용!AH1926</f>
        <v>-</v>
      </c>
      <c r="V1929" s="252">
        <f>작성용!AA1926</f>
        <v>202411</v>
      </c>
      <c r="W1929" s="253" t="str">
        <f>작성용!AC1926</f>
        <v>[6]기타기관펀드(기초자산)</v>
      </c>
      <c r="X1929" s="253">
        <f>작성용!O1926</f>
        <v>0</v>
      </c>
      <c r="Y1929" s="253">
        <f>작성용!P1926</f>
        <v>0</v>
      </c>
      <c r="Z1929" s="253">
        <f>작성용!Q1926</f>
        <v>0</v>
      </c>
      <c r="AA1929" s="252" t="str">
        <f>작성용!AJ1926</f>
        <v>-</v>
      </c>
      <c r="AB1929" s="252">
        <f>작성용!AB1926</f>
        <v>0</v>
      </c>
    </row>
    <row r="1930" spans="1:28" s="12" customFormat="1" ht="16.5" customHeight="1" x14ac:dyDescent="0.3">
      <c r="A1930" s="54">
        <f>작성용!AL1927</f>
        <v>1926</v>
      </c>
      <c r="B1930" s="264" t="str">
        <f>작성용!AI1927</f>
        <v>-</v>
      </c>
      <c r="C1930" s="252" t="str">
        <f>작성용!AK1927</f>
        <v>기초자산</v>
      </c>
      <c r="D1930" s="265" t="str">
        <f>작성용!T1927</f>
        <v>사립학교교직원연금공단펀드(기초자산)</v>
      </c>
      <c r="E1930" s="253" t="str">
        <f>작성용!B1927</f>
        <v>스톤브릿지미드캡제1호사모투자</v>
      </c>
      <c r="F1930" s="253" t="str">
        <f>작성용!C1927</f>
        <v>재평가</v>
      </c>
      <c r="G1930" s="253" t="str">
        <f>작성용!D1927</f>
        <v>클루커스</v>
      </c>
      <c r="H1930" s="266">
        <f>작성용!E1927</f>
        <v>1101116920717</v>
      </c>
      <c r="I1930" s="253" t="str">
        <f>작성용!F1927</f>
        <v>A05</v>
      </c>
      <c r="J1930" s="253">
        <f>작성용!G1927</f>
        <v>0</v>
      </c>
      <c r="K1930" s="253" t="str">
        <f>작성용!H1927</f>
        <v>-</v>
      </c>
      <c r="L1930" s="253" t="str">
        <f>작성용!N1927</f>
        <v>연말</v>
      </c>
      <c r="M1930" s="265" t="str">
        <f>작성용!U1927</f>
        <v>2024.09.30</v>
      </c>
      <c r="N1930" s="265">
        <f>작성용!V1927</f>
        <v>45643</v>
      </c>
      <c r="O1930" s="265" t="str">
        <f>작성용!W1927</f>
        <v>보고서제공X</v>
      </c>
      <c r="P1930" s="265" t="str">
        <f>작성용!X1927</f>
        <v>-</v>
      </c>
      <c r="Q1930" s="253" t="str">
        <f>작성용!AD1927</f>
        <v>이상민</v>
      </c>
      <c r="R1930" s="267">
        <f>작성용!AE1927</f>
        <v>0</v>
      </c>
      <c r="S1930" s="253" t="str">
        <f>작성용!AF1927</f>
        <v>고명주</v>
      </c>
      <c r="T1930" s="268" t="str">
        <f>작성용!AG1927</f>
        <v>-</v>
      </c>
      <c r="U1930" s="268" t="str">
        <f>작성용!AH1927</f>
        <v>-</v>
      </c>
      <c r="V1930" s="252">
        <f>작성용!AA1927</f>
        <v>202411</v>
      </c>
      <c r="W1930" s="253" t="str">
        <f>작성용!AC1927</f>
        <v>[6]기타기관펀드(기초자산)</v>
      </c>
      <c r="X1930" s="253">
        <f>작성용!O1927</f>
        <v>0</v>
      </c>
      <c r="Y1930" s="253">
        <f>작성용!P1927</f>
        <v>0</v>
      </c>
      <c r="Z1930" s="253">
        <f>작성용!Q1927</f>
        <v>0</v>
      </c>
      <c r="AA1930" s="252" t="str">
        <f>작성용!AJ1927</f>
        <v>-</v>
      </c>
      <c r="AB1930" s="252">
        <f>작성용!AB1927</f>
        <v>0</v>
      </c>
    </row>
    <row r="1931" spans="1:28" s="12" customFormat="1" ht="16.5" customHeight="1" x14ac:dyDescent="0.3">
      <c r="A1931" s="54">
        <f>작성용!AL1928</f>
        <v>1927</v>
      </c>
      <c r="B1931" s="264" t="str">
        <f>작성용!AI1928</f>
        <v>-</v>
      </c>
      <c r="C1931" s="252" t="str">
        <f>작성용!AK1928</f>
        <v>기초자산</v>
      </c>
      <c r="D1931" s="265" t="str">
        <f>작성용!T1928</f>
        <v>사립학교교직원연금공단펀드(기초자산)</v>
      </c>
      <c r="E1931" s="253" t="str">
        <f>작성용!B1928</f>
        <v>스톤브릿지미드캡제1호사모투자</v>
      </c>
      <c r="F1931" s="253" t="str">
        <f>작성용!C1928</f>
        <v>재평가</v>
      </c>
      <c r="G1931" s="253" t="str">
        <f>작성용!D1928</f>
        <v>클루커스</v>
      </c>
      <c r="H1931" s="266">
        <f>작성용!E1928</f>
        <v>1101116920717</v>
      </c>
      <c r="I1931" s="253" t="str">
        <f>작성용!F1928</f>
        <v>A01</v>
      </c>
      <c r="J1931" s="253">
        <f>작성용!G1928</f>
        <v>0</v>
      </c>
      <c r="K1931" s="253" t="str">
        <f>작성용!H1928</f>
        <v>-</v>
      </c>
      <c r="L1931" s="253" t="str">
        <f>작성용!N1928</f>
        <v>연말</v>
      </c>
      <c r="M1931" s="265" t="str">
        <f>작성용!U1928</f>
        <v>2024.09.30</v>
      </c>
      <c r="N1931" s="265">
        <f>작성용!V1928</f>
        <v>45643</v>
      </c>
      <c r="O1931" s="265" t="str">
        <f>작성용!W1928</f>
        <v>보고서제공X</v>
      </c>
      <c r="P1931" s="265" t="str">
        <f>작성용!X1928</f>
        <v>-</v>
      </c>
      <c r="Q1931" s="253" t="str">
        <f>작성용!AD1928</f>
        <v>이상민</v>
      </c>
      <c r="R1931" s="267">
        <f>작성용!AE1928</f>
        <v>0</v>
      </c>
      <c r="S1931" s="253" t="str">
        <f>작성용!AF1928</f>
        <v>고명주</v>
      </c>
      <c r="T1931" s="268" t="str">
        <f>작성용!AG1928</f>
        <v>-</v>
      </c>
      <c r="U1931" s="268" t="str">
        <f>작성용!AH1928</f>
        <v>-</v>
      </c>
      <c r="V1931" s="252">
        <f>작성용!AA1928</f>
        <v>202411</v>
      </c>
      <c r="W1931" s="253" t="str">
        <f>작성용!AC1928</f>
        <v>[6]기타기관펀드(기초자산)</v>
      </c>
      <c r="X1931" s="253">
        <f>작성용!O1928</f>
        <v>0</v>
      </c>
      <c r="Y1931" s="253">
        <f>작성용!P1928</f>
        <v>0</v>
      </c>
      <c r="Z1931" s="253">
        <f>작성용!Q1928</f>
        <v>0</v>
      </c>
      <c r="AA1931" s="252" t="str">
        <f>작성용!AJ1928</f>
        <v>-</v>
      </c>
      <c r="AB1931" s="252">
        <f>작성용!AB1928</f>
        <v>0</v>
      </c>
    </row>
    <row r="1932" spans="1:28" s="12" customFormat="1" ht="16.5" customHeight="1" x14ac:dyDescent="0.3">
      <c r="A1932" s="54">
        <f>작성용!AL1929</f>
        <v>1928</v>
      </c>
      <c r="B1932" s="264" t="str">
        <f>작성용!AI1929</f>
        <v>-</v>
      </c>
      <c r="C1932" s="252" t="str">
        <f>작성용!AK1929</f>
        <v>기초자산</v>
      </c>
      <c r="D1932" s="265" t="str">
        <f>작성용!T1929</f>
        <v>사립학교교직원연금공단펀드(기초자산)</v>
      </c>
      <c r="E1932" s="253" t="str">
        <f>작성용!B1929</f>
        <v>스톤브릿지미드캡제1호사모투자</v>
      </c>
      <c r="F1932" s="253" t="str">
        <f>작성용!C1929</f>
        <v>재평가</v>
      </c>
      <c r="G1932" s="253" t="str">
        <f>작성용!D1929</f>
        <v>클루커스</v>
      </c>
      <c r="H1932" s="266">
        <f>작성용!E1929</f>
        <v>1101116920717</v>
      </c>
      <c r="I1932" s="253" t="str">
        <f>작성용!F1929</f>
        <v>A05</v>
      </c>
      <c r="J1932" s="253">
        <f>작성용!G1929</f>
        <v>1</v>
      </c>
      <c r="K1932" s="253" t="str">
        <f>작성용!H1929</f>
        <v>-</v>
      </c>
      <c r="L1932" s="253" t="str">
        <f>작성용!N1929</f>
        <v>연말</v>
      </c>
      <c r="M1932" s="265" t="str">
        <f>작성용!U1929</f>
        <v>2024.09.30</v>
      </c>
      <c r="N1932" s="265">
        <f>작성용!V1929</f>
        <v>45643</v>
      </c>
      <c r="O1932" s="265" t="str">
        <f>작성용!W1929</f>
        <v>보고서제공X</v>
      </c>
      <c r="P1932" s="265" t="str">
        <f>작성용!X1929</f>
        <v>-</v>
      </c>
      <c r="Q1932" s="253" t="str">
        <f>작성용!AD1929</f>
        <v>이상민</v>
      </c>
      <c r="R1932" s="267">
        <f>작성용!AE1929</f>
        <v>0</v>
      </c>
      <c r="S1932" s="253" t="str">
        <f>작성용!AF1929</f>
        <v>고명주</v>
      </c>
      <c r="T1932" s="268" t="str">
        <f>작성용!AG1929</f>
        <v>-</v>
      </c>
      <c r="U1932" s="268" t="str">
        <f>작성용!AH1929</f>
        <v>-</v>
      </c>
      <c r="V1932" s="252">
        <f>작성용!AA1929</f>
        <v>202411</v>
      </c>
      <c r="W1932" s="253" t="str">
        <f>작성용!AC1929</f>
        <v>[6]기타기관펀드(기초자산)</v>
      </c>
      <c r="X1932" s="253">
        <f>작성용!O1929</f>
        <v>0</v>
      </c>
      <c r="Y1932" s="253">
        <f>작성용!P1929</f>
        <v>0</v>
      </c>
      <c r="Z1932" s="253">
        <f>작성용!Q1929</f>
        <v>0</v>
      </c>
      <c r="AA1932" s="252" t="str">
        <f>작성용!AJ1929</f>
        <v>-</v>
      </c>
      <c r="AB1932" s="252">
        <f>작성용!AB1929</f>
        <v>0</v>
      </c>
    </row>
    <row r="1933" spans="1:28" s="12" customFormat="1" ht="16.5" customHeight="1" x14ac:dyDescent="0.3">
      <c r="A1933" s="54">
        <f>작성용!AL1930</f>
        <v>1929</v>
      </c>
      <c r="B1933" s="264" t="str">
        <f>작성용!AI1930</f>
        <v>-</v>
      </c>
      <c r="C1933" s="252" t="str">
        <f>작성용!AK1930</f>
        <v>기초자산</v>
      </c>
      <c r="D1933" s="265" t="str">
        <f>작성용!T1930</f>
        <v>사립학교교직원연금공단펀드(기초자산)</v>
      </c>
      <c r="E1933" s="253" t="str">
        <f>작성용!B1930</f>
        <v>유안타세컨더리2호펀드</v>
      </c>
      <c r="F1933" s="253" t="str">
        <f>작성용!C1930</f>
        <v>재평가</v>
      </c>
      <c r="G1933" s="253" t="str">
        <f>작성용!D1930</f>
        <v>인성메디칼</v>
      </c>
      <c r="H1933" s="266">
        <f>작성용!E1930</f>
        <v>1101110981674</v>
      </c>
      <c r="I1933" s="253" t="str">
        <f>작성용!F1930</f>
        <v>A01</v>
      </c>
      <c r="J1933" s="253">
        <f>작성용!G1930</f>
        <v>0</v>
      </c>
      <c r="K1933" s="253" t="str">
        <f>작성용!H1930</f>
        <v>-</v>
      </c>
      <c r="L1933" s="253" t="str">
        <f>작성용!N1930</f>
        <v>연말</v>
      </c>
      <c r="M1933" s="265" t="str">
        <f>작성용!U1930</f>
        <v>2024.09.30</v>
      </c>
      <c r="N1933" s="265">
        <f>작성용!V1930</f>
        <v>45643</v>
      </c>
      <c r="O1933" s="265" t="str">
        <f>작성용!W1930</f>
        <v>보고서제공X</v>
      </c>
      <c r="P1933" s="265" t="str">
        <f>작성용!X1930</f>
        <v>-</v>
      </c>
      <c r="Q1933" s="253" t="str">
        <f>작성용!AD1930</f>
        <v>김영하</v>
      </c>
      <c r="R1933" s="267">
        <f>작성용!AE1930</f>
        <v>0</v>
      </c>
      <c r="S1933" s="253" t="str">
        <f>작성용!AF1930</f>
        <v>김영하</v>
      </c>
      <c r="T1933" s="268" t="str">
        <f>작성용!AG1930</f>
        <v>-</v>
      </c>
      <c r="U1933" s="268" t="str">
        <f>작성용!AH1930</f>
        <v>-</v>
      </c>
      <c r="V1933" s="252">
        <f>작성용!AA1930</f>
        <v>202411</v>
      </c>
      <c r="W1933" s="253" t="str">
        <f>작성용!AC1930</f>
        <v>[6]기타기관펀드(기초자산)</v>
      </c>
      <c r="X1933" s="253">
        <f>작성용!O1930</f>
        <v>0</v>
      </c>
      <c r="Y1933" s="253">
        <f>작성용!P1930</f>
        <v>0</v>
      </c>
      <c r="Z1933" s="253">
        <f>작성용!Q1930</f>
        <v>0</v>
      </c>
      <c r="AA1933" s="252" t="str">
        <f>작성용!AJ1930</f>
        <v>-</v>
      </c>
      <c r="AB1933" s="252">
        <f>작성용!AB1930</f>
        <v>0</v>
      </c>
    </row>
    <row r="1934" spans="1:28" s="12" customFormat="1" ht="16.5" customHeight="1" x14ac:dyDescent="0.3">
      <c r="A1934" s="54">
        <f>작성용!AL1931</f>
        <v>1930</v>
      </c>
      <c r="B1934" s="264" t="str">
        <f>작성용!AI1931</f>
        <v>-</v>
      </c>
      <c r="C1934" s="252" t="str">
        <f>작성용!AK1931</f>
        <v>기초자산</v>
      </c>
      <c r="D1934" s="265" t="str">
        <f>작성용!T1931</f>
        <v>사립학교교직원연금공단펀드(기초자산)</v>
      </c>
      <c r="E1934" s="253" t="str">
        <f>작성용!B1931</f>
        <v>유안타세컨더리2호펀드</v>
      </c>
      <c r="F1934" s="253" t="str">
        <f>작성용!C1931</f>
        <v>재평가</v>
      </c>
      <c r="G1934" s="253" t="str">
        <f>작성용!D1931</f>
        <v>인성메디칼</v>
      </c>
      <c r="H1934" s="266">
        <f>작성용!E1931</f>
        <v>1101110981674</v>
      </c>
      <c r="I1934" s="253" t="str">
        <f>작성용!F1931</f>
        <v>A07</v>
      </c>
      <c r="J1934" s="253">
        <f>작성용!G1931</f>
        <v>1</v>
      </c>
      <c r="K1934" s="253" t="str">
        <f>작성용!H1931</f>
        <v>-</v>
      </c>
      <c r="L1934" s="253" t="str">
        <f>작성용!N1931</f>
        <v>연말</v>
      </c>
      <c r="M1934" s="265" t="str">
        <f>작성용!U1931</f>
        <v>2024.09.30</v>
      </c>
      <c r="N1934" s="265">
        <f>작성용!V1931</f>
        <v>45643</v>
      </c>
      <c r="O1934" s="265" t="str">
        <f>작성용!W1931</f>
        <v>보고서제공X</v>
      </c>
      <c r="P1934" s="265" t="str">
        <f>작성용!X1931</f>
        <v>-</v>
      </c>
      <c r="Q1934" s="253" t="str">
        <f>작성용!AD1931</f>
        <v>김영하</v>
      </c>
      <c r="R1934" s="267">
        <f>작성용!AE1931</f>
        <v>0</v>
      </c>
      <c r="S1934" s="253" t="str">
        <f>작성용!AF1931</f>
        <v>김영하</v>
      </c>
      <c r="T1934" s="268" t="str">
        <f>작성용!AG1931</f>
        <v>-</v>
      </c>
      <c r="U1934" s="268" t="str">
        <f>작성용!AH1931</f>
        <v>-</v>
      </c>
      <c r="V1934" s="252">
        <f>작성용!AA1931</f>
        <v>202411</v>
      </c>
      <c r="W1934" s="253" t="str">
        <f>작성용!AC1931</f>
        <v>[6]기타기관펀드(기초자산)</v>
      </c>
      <c r="X1934" s="253">
        <f>작성용!O1931</f>
        <v>0</v>
      </c>
      <c r="Y1934" s="253">
        <f>작성용!P1931</f>
        <v>0</v>
      </c>
      <c r="Z1934" s="253">
        <f>작성용!Q1931</f>
        <v>0</v>
      </c>
      <c r="AA1934" s="252" t="str">
        <f>작성용!AJ1931</f>
        <v>-</v>
      </c>
      <c r="AB1934" s="252">
        <f>작성용!AB1931</f>
        <v>0</v>
      </c>
    </row>
    <row r="1935" spans="1:28" s="12" customFormat="1" ht="16.5" customHeight="1" x14ac:dyDescent="0.3">
      <c r="A1935" s="54">
        <f>작성용!AL1932</f>
        <v>1931</v>
      </c>
      <c r="B1935" s="264" t="str">
        <f>작성용!AI1932</f>
        <v>-</v>
      </c>
      <c r="C1935" s="252" t="str">
        <f>작성용!AK1932</f>
        <v>기초자산</v>
      </c>
      <c r="D1935" s="265" t="str">
        <f>작성용!T1932</f>
        <v>사립학교교직원연금공단펀드(기초자산)</v>
      </c>
      <c r="E1935" s="253" t="str">
        <f>작성용!B1932</f>
        <v>유안타세컨더리2호펀드</v>
      </c>
      <c r="F1935" s="253" t="str">
        <f>작성용!C1932</f>
        <v>재평가</v>
      </c>
      <c r="G1935" s="253" t="str">
        <f>작성용!D1932</f>
        <v>인성메디칼</v>
      </c>
      <c r="H1935" s="266">
        <f>작성용!E1932</f>
        <v>1101110981674</v>
      </c>
      <c r="I1935" s="253" t="str">
        <f>작성용!F1932</f>
        <v>A07</v>
      </c>
      <c r="J1935" s="253">
        <f>작성용!G1932</f>
        <v>2</v>
      </c>
      <c r="K1935" s="253" t="str">
        <f>작성용!H1932</f>
        <v>-</v>
      </c>
      <c r="L1935" s="253" t="str">
        <f>작성용!N1932</f>
        <v>연말</v>
      </c>
      <c r="M1935" s="265" t="str">
        <f>작성용!U1932</f>
        <v>2024.09.30</v>
      </c>
      <c r="N1935" s="265">
        <f>작성용!V1932</f>
        <v>45643</v>
      </c>
      <c r="O1935" s="265" t="str">
        <f>작성용!W1932</f>
        <v>보고서제공X</v>
      </c>
      <c r="P1935" s="265" t="str">
        <f>작성용!X1932</f>
        <v>-</v>
      </c>
      <c r="Q1935" s="253" t="str">
        <f>작성용!AD1932</f>
        <v>김영하</v>
      </c>
      <c r="R1935" s="267">
        <f>작성용!AE1932</f>
        <v>0</v>
      </c>
      <c r="S1935" s="253" t="str">
        <f>작성용!AF1932</f>
        <v>김영하</v>
      </c>
      <c r="T1935" s="268" t="str">
        <f>작성용!AG1932</f>
        <v>-</v>
      </c>
      <c r="U1935" s="268" t="str">
        <f>작성용!AH1932</f>
        <v>-</v>
      </c>
      <c r="V1935" s="252">
        <f>작성용!AA1932</f>
        <v>202411</v>
      </c>
      <c r="W1935" s="253" t="str">
        <f>작성용!AC1932</f>
        <v>[6]기타기관펀드(기초자산)</v>
      </c>
      <c r="X1935" s="253">
        <f>작성용!O1932</f>
        <v>0</v>
      </c>
      <c r="Y1935" s="253">
        <f>작성용!P1932</f>
        <v>0</v>
      </c>
      <c r="Z1935" s="253">
        <f>작성용!Q1932</f>
        <v>0</v>
      </c>
      <c r="AA1935" s="252" t="str">
        <f>작성용!AJ1932</f>
        <v>-</v>
      </c>
      <c r="AB1935" s="252">
        <f>작성용!AB1932</f>
        <v>0</v>
      </c>
    </row>
    <row r="1936" spans="1:28" s="12" customFormat="1" ht="16.5" customHeight="1" x14ac:dyDescent="0.3">
      <c r="A1936" s="54">
        <f>작성용!AL1933</f>
        <v>1932</v>
      </c>
      <c r="B1936" s="264" t="str">
        <f>작성용!AI1933</f>
        <v>-</v>
      </c>
      <c r="C1936" s="252" t="str">
        <f>작성용!AK1933</f>
        <v>기초자산</v>
      </c>
      <c r="D1936" s="265" t="str">
        <f>작성용!T1933</f>
        <v>사립학교교직원연금공단펀드(기초자산)</v>
      </c>
      <c r="E1936" s="253" t="str">
        <f>작성용!B1933</f>
        <v>유안타세컨더리2호펀드</v>
      </c>
      <c r="F1936" s="253" t="str">
        <f>작성용!C1933</f>
        <v>재평가</v>
      </c>
      <c r="G1936" s="253" t="str">
        <f>작성용!D1933</f>
        <v>타우피엔유메디칼</v>
      </c>
      <c r="H1936" s="266">
        <f>작성용!E1933</f>
        <v>1801110898750</v>
      </c>
      <c r="I1936" s="253" t="str">
        <f>작성용!F1933</f>
        <v>A01</v>
      </c>
      <c r="J1936" s="253">
        <f>작성용!G1933</f>
        <v>0</v>
      </c>
      <c r="K1936" s="253" t="str">
        <f>작성용!H1933</f>
        <v>-</v>
      </c>
      <c r="L1936" s="253" t="str">
        <f>작성용!N1933</f>
        <v>연말</v>
      </c>
      <c r="M1936" s="265" t="str">
        <f>작성용!U1933</f>
        <v>2024.09.30</v>
      </c>
      <c r="N1936" s="265">
        <f>작성용!V1933</f>
        <v>45643</v>
      </c>
      <c r="O1936" s="265" t="str">
        <f>작성용!W1933</f>
        <v>보고서제공X</v>
      </c>
      <c r="P1936" s="265" t="str">
        <f>작성용!X1933</f>
        <v>-</v>
      </c>
      <c r="Q1936" s="253" t="str">
        <f>작성용!AD1933</f>
        <v>정재형</v>
      </c>
      <c r="R1936" s="267">
        <f>작성용!AE1933</f>
        <v>0</v>
      </c>
      <c r="S1936" s="253" t="str">
        <f>작성용!AF1933</f>
        <v>정재형</v>
      </c>
      <c r="T1936" s="268" t="str">
        <f>작성용!AG1933</f>
        <v>-</v>
      </c>
      <c r="U1936" s="268" t="str">
        <f>작성용!AH1933</f>
        <v>-</v>
      </c>
      <c r="V1936" s="252">
        <f>작성용!AA1933</f>
        <v>202411</v>
      </c>
      <c r="W1936" s="253" t="str">
        <f>작성용!AC1933</f>
        <v>[6]기타기관펀드(기초자산)</v>
      </c>
      <c r="X1936" s="253">
        <f>작성용!O1933</f>
        <v>0</v>
      </c>
      <c r="Y1936" s="253">
        <f>작성용!P1933</f>
        <v>0</v>
      </c>
      <c r="Z1936" s="253">
        <f>작성용!Q1933</f>
        <v>0</v>
      </c>
      <c r="AA1936" s="252" t="str">
        <f>작성용!AJ1933</f>
        <v>-</v>
      </c>
      <c r="AB1936" s="252">
        <f>작성용!AB1933</f>
        <v>0</v>
      </c>
    </row>
    <row r="1937" spans="1:28" s="12" customFormat="1" ht="16.5" customHeight="1" x14ac:dyDescent="0.3">
      <c r="A1937" s="54">
        <f>작성용!AL1934</f>
        <v>1933</v>
      </c>
      <c r="B1937" s="264" t="str">
        <f>작성용!AI1934</f>
        <v>-</v>
      </c>
      <c r="C1937" s="252" t="str">
        <f>작성용!AK1934</f>
        <v>기초자산</v>
      </c>
      <c r="D1937" s="265" t="str">
        <f>작성용!T1934</f>
        <v>사립학교교직원연금공단펀드(기초자산)</v>
      </c>
      <c r="E1937" s="253" t="str">
        <f>작성용!B1934</f>
        <v>유안타세컨더리2호펀드</v>
      </c>
      <c r="F1937" s="253" t="str">
        <f>작성용!C1934</f>
        <v>재평가</v>
      </c>
      <c r="G1937" s="253" t="str">
        <f>작성용!D1934</f>
        <v>타우피엔유메디칼</v>
      </c>
      <c r="H1937" s="266">
        <f>작성용!E1934</f>
        <v>1801110898750</v>
      </c>
      <c r="I1937" s="253" t="str">
        <f>작성용!F1934</f>
        <v>A07</v>
      </c>
      <c r="J1937" s="253">
        <f>작성용!G1934</f>
        <v>1</v>
      </c>
      <c r="K1937" s="253" t="str">
        <f>작성용!H1934</f>
        <v>-</v>
      </c>
      <c r="L1937" s="253" t="str">
        <f>작성용!N1934</f>
        <v>연말</v>
      </c>
      <c r="M1937" s="265" t="str">
        <f>작성용!U1934</f>
        <v>2024.09.30</v>
      </c>
      <c r="N1937" s="265">
        <f>작성용!V1934</f>
        <v>45643</v>
      </c>
      <c r="O1937" s="265" t="str">
        <f>작성용!W1934</f>
        <v>보고서제공X</v>
      </c>
      <c r="P1937" s="265" t="str">
        <f>작성용!X1934</f>
        <v>-</v>
      </c>
      <c r="Q1937" s="253" t="str">
        <f>작성용!AD1934</f>
        <v>정재형</v>
      </c>
      <c r="R1937" s="267">
        <f>작성용!AE1934</f>
        <v>0</v>
      </c>
      <c r="S1937" s="253" t="str">
        <f>작성용!AF1934</f>
        <v>정재형</v>
      </c>
      <c r="T1937" s="268" t="str">
        <f>작성용!AG1934</f>
        <v>-</v>
      </c>
      <c r="U1937" s="268" t="str">
        <f>작성용!AH1934</f>
        <v>-</v>
      </c>
      <c r="V1937" s="252">
        <f>작성용!AA1934</f>
        <v>202411</v>
      </c>
      <c r="W1937" s="253" t="str">
        <f>작성용!AC1934</f>
        <v>[6]기타기관펀드(기초자산)</v>
      </c>
      <c r="X1937" s="253">
        <f>작성용!O1934</f>
        <v>0</v>
      </c>
      <c r="Y1937" s="253">
        <f>작성용!P1934</f>
        <v>0</v>
      </c>
      <c r="Z1937" s="253">
        <f>작성용!Q1934</f>
        <v>0</v>
      </c>
      <c r="AA1937" s="252" t="str">
        <f>작성용!AJ1934</f>
        <v>-</v>
      </c>
      <c r="AB1937" s="252">
        <f>작성용!AB1934</f>
        <v>0</v>
      </c>
    </row>
    <row r="1938" spans="1:28" s="12" customFormat="1" ht="16.5" customHeight="1" x14ac:dyDescent="0.3">
      <c r="A1938" s="54">
        <f>작성용!AL1935</f>
        <v>1934</v>
      </c>
      <c r="B1938" s="264" t="str">
        <f>작성용!AI1935</f>
        <v>-</v>
      </c>
      <c r="C1938" s="252" t="str">
        <f>작성용!AK1935</f>
        <v>기초자산</v>
      </c>
      <c r="D1938" s="265" t="str">
        <f>작성용!T1935</f>
        <v>사립학교교직원연금공단펀드(기초자산)</v>
      </c>
      <c r="E1938" s="253" t="str">
        <f>작성용!B1935</f>
        <v>유안타세컨더리2호펀드</v>
      </c>
      <c r="F1938" s="253" t="str">
        <f>작성용!C1935</f>
        <v>재평가</v>
      </c>
      <c r="G1938" s="253" t="str">
        <f>작성용!D1935</f>
        <v>타우피엔유메디칼</v>
      </c>
      <c r="H1938" s="266">
        <f>작성용!E1935</f>
        <v>1801110898750</v>
      </c>
      <c r="I1938" s="253" t="str">
        <f>작성용!F1935</f>
        <v>A07</v>
      </c>
      <c r="J1938" s="253">
        <f>작성용!G1935</f>
        <v>2</v>
      </c>
      <c r="K1938" s="253" t="str">
        <f>작성용!H1935</f>
        <v>-</v>
      </c>
      <c r="L1938" s="253" t="str">
        <f>작성용!N1935</f>
        <v>연말</v>
      </c>
      <c r="M1938" s="265" t="str">
        <f>작성용!U1935</f>
        <v>2024.09.30</v>
      </c>
      <c r="N1938" s="265">
        <f>작성용!V1935</f>
        <v>45643</v>
      </c>
      <c r="O1938" s="265" t="str">
        <f>작성용!W1935</f>
        <v>보고서제공X</v>
      </c>
      <c r="P1938" s="265" t="str">
        <f>작성용!X1935</f>
        <v>-</v>
      </c>
      <c r="Q1938" s="253" t="str">
        <f>작성용!AD1935</f>
        <v>정재형</v>
      </c>
      <c r="R1938" s="267">
        <f>작성용!AE1935</f>
        <v>0</v>
      </c>
      <c r="S1938" s="253" t="str">
        <f>작성용!AF1935</f>
        <v>정재형</v>
      </c>
      <c r="T1938" s="268" t="str">
        <f>작성용!AG1935</f>
        <v>-</v>
      </c>
      <c r="U1938" s="268" t="str">
        <f>작성용!AH1935</f>
        <v>-</v>
      </c>
      <c r="V1938" s="252">
        <f>작성용!AA1935</f>
        <v>202411</v>
      </c>
      <c r="W1938" s="253" t="str">
        <f>작성용!AC1935</f>
        <v>[6]기타기관펀드(기초자산)</v>
      </c>
      <c r="X1938" s="253">
        <f>작성용!O1935</f>
        <v>0</v>
      </c>
      <c r="Y1938" s="253">
        <f>작성용!P1935</f>
        <v>0</v>
      </c>
      <c r="Z1938" s="253">
        <f>작성용!Q1935</f>
        <v>0</v>
      </c>
      <c r="AA1938" s="252" t="str">
        <f>작성용!AJ1935</f>
        <v>-</v>
      </c>
      <c r="AB1938" s="252">
        <f>작성용!AB1935</f>
        <v>0</v>
      </c>
    </row>
    <row r="1939" spans="1:28" s="12" customFormat="1" ht="16.5" customHeight="1" x14ac:dyDescent="0.3">
      <c r="A1939" s="54">
        <f>작성용!AL1936</f>
        <v>1935</v>
      </c>
      <c r="B1939" s="264" t="str">
        <f>작성용!AI1936</f>
        <v>-</v>
      </c>
      <c r="C1939" s="252" t="str">
        <f>작성용!AK1936</f>
        <v>기초자산</v>
      </c>
      <c r="D1939" s="265" t="str">
        <f>작성용!T1936</f>
        <v>사립학교교직원연금공단펀드(기초자산)</v>
      </c>
      <c r="E1939" s="253" t="str">
        <f>작성용!B1936</f>
        <v>유안타세컨더리2호펀드</v>
      </c>
      <c r="F1939" s="253" t="str">
        <f>작성용!C1936</f>
        <v>재평가</v>
      </c>
      <c r="G1939" s="253" t="str">
        <f>작성용!D1936</f>
        <v>에스케이시그넷(구,시그넷이브이)</v>
      </c>
      <c r="H1939" s="266">
        <f>작성용!E1936</f>
        <v>2058110018148</v>
      </c>
      <c r="I1939" s="253" t="str">
        <f>작성용!F1936</f>
        <v>D02</v>
      </c>
      <c r="J1939" s="253">
        <f>작성용!G1936</f>
        <v>0</v>
      </c>
      <c r="K1939" s="253" t="str">
        <f>작성용!H1936</f>
        <v>-</v>
      </c>
      <c r="L1939" s="253" t="str">
        <f>작성용!N1936</f>
        <v>연말</v>
      </c>
      <c r="M1939" s="265" t="str">
        <f>작성용!U1936</f>
        <v>2024.09.30</v>
      </c>
      <c r="N1939" s="265">
        <f>작성용!V1936</f>
        <v>45643</v>
      </c>
      <c r="O1939" s="265" t="str">
        <f>작성용!W1936</f>
        <v>보고서제공X</v>
      </c>
      <c r="P1939" s="265" t="str">
        <f>작성용!X1936</f>
        <v>-</v>
      </c>
      <c r="Q1939" s="253" t="str">
        <f>작성용!AD1936</f>
        <v>유재호</v>
      </c>
      <c r="R1939" s="267">
        <f>작성용!AE1936</f>
        <v>0</v>
      </c>
      <c r="S1939" s="253" t="str">
        <f>작성용!AF1936</f>
        <v>유재호</v>
      </c>
      <c r="T1939" s="268" t="str">
        <f>작성용!AG1936</f>
        <v>-</v>
      </c>
      <c r="U1939" s="268" t="str">
        <f>작성용!AH1936</f>
        <v>-</v>
      </c>
      <c r="V1939" s="252">
        <f>작성용!AA1936</f>
        <v>202411</v>
      </c>
      <c r="W1939" s="253" t="str">
        <f>작성용!AC1936</f>
        <v>[6]기타기관펀드(기초자산)</v>
      </c>
      <c r="X1939" s="253">
        <f>작성용!O1936</f>
        <v>0</v>
      </c>
      <c r="Y1939" s="253">
        <f>작성용!P1936</f>
        <v>0</v>
      </c>
      <c r="Z1939" s="253">
        <f>작성용!Q1936</f>
        <v>0</v>
      </c>
      <c r="AA1939" s="252" t="str">
        <f>작성용!AJ1936</f>
        <v>-</v>
      </c>
      <c r="AB1939" s="252">
        <f>작성용!AB1936</f>
        <v>0</v>
      </c>
    </row>
    <row r="1940" spans="1:28" s="12" customFormat="1" ht="16.5" customHeight="1" x14ac:dyDescent="0.3">
      <c r="A1940" s="54">
        <f>작성용!AL1937</f>
        <v>1936</v>
      </c>
      <c r="B1940" s="264" t="str">
        <f>작성용!AI1937</f>
        <v>-</v>
      </c>
      <c r="C1940" s="252" t="str">
        <f>작성용!AK1937</f>
        <v>기초자산</v>
      </c>
      <c r="D1940" s="265" t="str">
        <f>작성용!T1937</f>
        <v>사립학교교직원연금공단펀드(기초자산)</v>
      </c>
      <c r="E1940" s="253" t="str">
        <f>작성용!B1937</f>
        <v>유안타세컨더리2호펀드</v>
      </c>
      <c r="F1940" s="253" t="str">
        <f>작성용!C1937</f>
        <v>재평가</v>
      </c>
      <c r="G1940" s="253" t="str">
        <f>작성용!D1937</f>
        <v>에스케이시그넷(구,시그넷이브이)</v>
      </c>
      <c r="H1940" s="266">
        <f>작성용!E1937</f>
        <v>2058110018148</v>
      </c>
      <c r="I1940" s="253" t="str">
        <f>작성용!F1937</f>
        <v>A01</v>
      </c>
      <c r="J1940" s="253">
        <f>작성용!G1937</f>
        <v>0</v>
      </c>
      <c r="K1940" s="253" t="str">
        <f>작성용!H1937</f>
        <v>-</v>
      </c>
      <c r="L1940" s="253" t="str">
        <f>작성용!N1937</f>
        <v>연말</v>
      </c>
      <c r="M1940" s="265" t="str">
        <f>작성용!U1937</f>
        <v>2024.09.30</v>
      </c>
      <c r="N1940" s="265">
        <f>작성용!V1937</f>
        <v>45643</v>
      </c>
      <c r="O1940" s="265" t="str">
        <f>작성용!W1937</f>
        <v>보고서제공X</v>
      </c>
      <c r="P1940" s="265" t="str">
        <f>작성용!X1937</f>
        <v>-</v>
      </c>
      <c r="Q1940" s="253" t="str">
        <f>작성용!AD1937</f>
        <v>유재호</v>
      </c>
      <c r="R1940" s="267">
        <f>작성용!AE1937</f>
        <v>0</v>
      </c>
      <c r="S1940" s="253" t="str">
        <f>작성용!AF1937</f>
        <v>유재호</v>
      </c>
      <c r="T1940" s="268" t="str">
        <f>작성용!AG1937</f>
        <v>-</v>
      </c>
      <c r="U1940" s="268" t="str">
        <f>작성용!AH1937</f>
        <v>-</v>
      </c>
      <c r="V1940" s="252">
        <f>작성용!AA1937</f>
        <v>202411</v>
      </c>
      <c r="W1940" s="253" t="str">
        <f>작성용!AC1937</f>
        <v>[6]기타기관펀드(기초자산)</v>
      </c>
      <c r="X1940" s="253">
        <f>작성용!O1937</f>
        <v>0</v>
      </c>
      <c r="Y1940" s="253">
        <f>작성용!P1937</f>
        <v>0</v>
      </c>
      <c r="Z1940" s="253">
        <f>작성용!Q1937</f>
        <v>0</v>
      </c>
      <c r="AA1940" s="252" t="str">
        <f>작성용!AJ1937</f>
        <v>-</v>
      </c>
      <c r="AB1940" s="252">
        <f>작성용!AB1937</f>
        <v>0</v>
      </c>
    </row>
    <row r="1941" spans="1:28" s="12" customFormat="1" ht="16.5" customHeight="1" x14ac:dyDescent="0.3">
      <c r="A1941" s="54">
        <f>작성용!AL1938</f>
        <v>1937</v>
      </c>
      <c r="B1941" s="264" t="str">
        <f>작성용!AI1938</f>
        <v>-</v>
      </c>
      <c r="C1941" s="252" t="str">
        <f>작성용!AK1938</f>
        <v>기초자산</v>
      </c>
      <c r="D1941" s="265" t="str">
        <f>작성용!T1938</f>
        <v>사립학교교직원연금공단펀드(기초자산)</v>
      </c>
      <c r="E1941" s="253" t="str">
        <f>작성용!B1938</f>
        <v>유안타세컨더리2호펀드</v>
      </c>
      <c r="F1941" s="253" t="str">
        <f>작성용!C1938</f>
        <v>재평가</v>
      </c>
      <c r="G1941" s="253" t="str">
        <f>작성용!D1938</f>
        <v>직방</v>
      </c>
      <c r="H1941" s="266">
        <f>작성용!E1938</f>
        <v>1101114475300</v>
      </c>
      <c r="I1941" s="253" t="str">
        <f>작성용!F1938</f>
        <v>A01</v>
      </c>
      <c r="J1941" s="253">
        <f>작성용!G1938</f>
        <v>0</v>
      </c>
      <c r="K1941" s="253" t="str">
        <f>작성용!H1938</f>
        <v>-</v>
      </c>
      <c r="L1941" s="253" t="str">
        <f>작성용!N1938</f>
        <v>연말</v>
      </c>
      <c r="M1941" s="265" t="str">
        <f>작성용!U1938</f>
        <v>2024.09.30</v>
      </c>
      <c r="N1941" s="265">
        <f>작성용!V1938</f>
        <v>45643</v>
      </c>
      <c r="O1941" s="265" t="str">
        <f>작성용!W1938</f>
        <v>보고서제공X</v>
      </c>
      <c r="P1941" s="265" t="str">
        <f>작성용!X1938</f>
        <v>-</v>
      </c>
      <c r="Q1941" s="253" t="str">
        <f>작성용!AD1938</f>
        <v>조현우</v>
      </c>
      <c r="R1941" s="267">
        <f>작성용!AE1938</f>
        <v>0</v>
      </c>
      <c r="S1941" s="253" t="str">
        <f>작성용!AF1938</f>
        <v>조현우</v>
      </c>
      <c r="T1941" s="268" t="str">
        <f>작성용!AG1938</f>
        <v>-</v>
      </c>
      <c r="U1941" s="268" t="str">
        <f>작성용!AH1938</f>
        <v>-</v>
      </c>
      <c r="V1941" s="252">
        <f>작성용!AA1938</f>
        <v>202411</v>
      </c>
      <c r="W1941" s="253" t="str">
        <f>작성용!AC1938</f>
        <v>[6]기타기관펀드(기초자산)</v>
      </c>
      <c r="X1941" s="253">
        <f>작성용!O1938</f>
        <v>0</v>
      </c>
      <c r="Y1941" s="253">
        <f>작성용!P1938</f>
        <v>0</v>
      </c>
      <c r="Z1941" s="253">
        <f>작성용!Q1938</f>
        <v>0</v>
      </c>
      <c r="AA1941" s="252" t="str">
        <f>작성용!AJ1938</f>
        <v>-</v>
      </c>
      <c r="AB1941" s="252">
        <f>작성용!AB1938</f>
        <v>0</v>
      </c>
    </row>
    <row r="1942" spans="1:28" s="12" customFormat="1" ht="16.5" customHeight="1" x14ac:dyDescent="0.3">
      <c r="A1942" s="54">
        <f>작성용!AL1939</f>
        <v>1938</v>
      </c>
      <c r="B1942" s="264" t="str">
        <f>작성용!AI1939</f>
        <v>-</v>
      </c>
      <c r="C1942" s="252" t="str">
        <f>작성용!AK1939</f>
        <v>기초자산</v>
      </c>
      <c r="D1942" s="265" t="str">
        <f>작성용!T1939</f>
        <v>사립학교교직원연금공단펀드(기초자산)</v>
      </c>
      <c r="E1942" s="253" t="str">
        <f>작성용!B1939</f>
        <v>유안타세컨더리2호펀드</v>
      </c>
      <c r="F1942" s="253" t="str">
        <f>작성용!C1939</f>
        <v>재평가</v>
      </c>
      <c r="G1942" s="253" t="str">
        <f>작성용!D1939</f>
        <v>듀켐바이오</v>
      </c>
      <c r="H1942" s="266">
        <f>작성용!E1939</f>
        <v>1101112647604</v>
      </c>
      <c r="I1942" s="253" t="str">
        <f>작성용!F1939</f>
        <v>A01</v>
      </c>
      <c r="J1942" s="253">
        <f>작성용!G1939</f>
        <v>0</v>
      </c>
      <c r="K1942" s="253" t="str">
        <f>작성용!H1939</f>
        <v>-</v>
      </c>
      <c r="L1942" s="253" t="str">
        <f>작성용!N1939</f>
        <v>연말</v>
      </c>
      <c r="M1942" s="265" t="str">
        <f>작성용!U1939</f>
        <v>2024.09.30</v>
      </c>
      <c r="N1942" s="265">
        <f>작성용!V1939</f>
        <v>45643</v>
      </c>
      <c r="O1942" s="265" t="str">
        <f>작성용!W1939</f>
        <v>보고서제공X</v>
      </c>
      <c r="P1942" s="265" t="str">
        <f>작성용!X1939</f>
        <v>-</v>
      </c>
      <c r="Q1942" s="253" t="str">
        <f>작성용!AD1939</f>
        <v>김수현</v>
      </c>
      <c r="R1942" s="267">
        <f>작성용!AE1939</f>
        <v>0</v>
      </c>
      <c r="S1942" s="253" t="str">
        <f>작성용!AF1939</f>
        <v>김수현</v>
      </c>
      <c r="T1942" s="268" t="str">
        <f>작성용!AG1939</f>
        <v>-</v>
      </c>
      <c r="U1942" s="268" t="str">
        <f>작성용!AH1939</f>
        <v>-</v>
      </c>
      <c r="V1942" s="252">
        <f>작성용!AA1939</f>
        <v>202411</v>
      </c>
      <c r="W1942" s="253" t="str">
        <f>작성용!AC1939</f>
        <v>[6]기타기관펀드(기초자산)</v>
      </c>
      <c r="X1942" s="253">
        <f>작성용!O1939</f>
        <v>0</v>
      </c>
      <c r="Y1942" s="253">
        <f>작성용!P1939</f>
        <v>0</v>
      </c>
      <c r="Z1942" s="253">
        <f>작성용!Q1939</f>
        <v>0</v>
      </c>
      <c r="AA1942" s="252" t="str">
        <f>작성용!AJ1939</f>
        <v>-</v>
      </c>
      <c r="AB1942" s="252">
        <f>작성용!AB1939</f>
        <v>0</v>
      </c>
    </row>
    <row r="1943" spans="1:28" s="12" customFormat="1" ht="16.5" customHeight="1" x14ac:dyDescent="0.3">
      <c r="A1943" s="54">
        <f>작성용!AL1940</f>
        <v>1939</v>
      </c>
      <c r="B1943" s="264" t="str">
        <f>작성용!AI1940</f>
        <v>-</v>
      </c>
      <c r="C1943" s="252" t="str">
        <f>작성용!AK1940</f>
        <v>기초자산</v>
      </c>
      <c r="D1943" s="265" t="str">
        <f>작성용!T1940</f>
        <v>사립학교교직원연금공단펀드(기초자산)</v>
      </c>
      <c r="E1943" s="253" t="str">
        <f>작성용!B1940</f>
        <v>유안타세컨더리2호펀드</v>
      </c>
      <c r="F1943" s="253" t="str">
        <f>작성용!C1940</f>
        <v>재평가</v>
      </c>
      <c r="G1943" s="253" t="str">
        <f>작성용!D1940</f>
        <v>무신사</v>
      </c>
      <c r="H1943" s="266">
        <f>작성용!E1940</f>
        <v>1101114898916</v>
      </c>
      <c r="I1943" s="253" t="str">
        <f>작성용!F1940</f>
        <v>A01</v>
      </c>
      <c r="J1943" s="253">
        <f>작성용!G1940</f>
        <v>1</v>
      </c>
      <c r="K1943" s="253" t="str">
        <f>작성용!H1940</f>
        <v>-</v>
      </c>
      <c r="L1943" s="253" t="str">
        <f>작성용!N1940</f>
        <v>연말</v>
      </c>
      <c r="M1943" s="265" t="str">
        <f>작성용!U1940</f>
        <v>2024.09.30</v>
      </c>
      <c r="N1943" s="265">
        <f>작성용!V1940</f>
        <v>45643</v>
      </c>
      <c r="O1943" s="265" t="str">
        <f>작성용!W1940</f>
        <v>보고서제공X</v>
      </c>
      <c r="P1943" s="265" t="str">
        <f>작성용!X1940</f>
        <v>-</v>
      </c>
      <c r="Q1943" s="253" t="str">
        <f>작성용!AD1940</f>
        <v>이문수</v>
      </c>
      <c r="R1943" s="267">
        <f>작성용!AE1940</f>
        <v>0</v>
      </c>
      <c r="S1943" s="253" t="str">
        <f>작성용!AF1940</f>
        <v>이문수</v>
      </c>
      <c r="T1943" s="268" t="str">
        <f>작성용!AG1940</f>
        <v>-</v>
      </c>
      <c r="U1943" s="268" t="str">
        <f>작성용!AH1940</f>
        <v>-</v>
      </c>
      <c r="V1943" s="252">
        <f>작성용!AA1940</f>
        <v>202411</v>
      </c>
      <c r="W1943" s="253" t="str">
        <f>작성용!AC1940</f>
        <v>[6]기타기관펀드(기초자산)</v>
      </c>
      <c r="X1943" s="253">
        <f>작성용!O1940</f>
        <v>0</v>
      </c>
      <c r="Y1943" s="253">
        <f>작성용!P1940</f>
        <v>0</v>
      </c>
      <c r="Z1943" s="253">
        <f>작성용!Q1940</f>
        <v>0</v>
      </c>
      <c r="AA1943" s="252" t="str">
        <f>작성용!AJ1940</f>
        <v>-</v>
      </c>
      <c r="AB1943" s="252">
        <f>작성용!AB1940</f>
        <v>0</v>
      </c>
    </row>
    <row r="1944" spans="1:28" s="12" customFormat="1" ht="16.5" customHeight="1" x14ac:dyDescent="0.3">
      <c r="A1944" s="54">
        <f>작성용!AL1941</f>
        <v>1940</v>
      </c>
      <c r="B1944" s="264" t="str">
        <f>작성용!AI1941</f>
        <v>-</v>
      </c>
      <c r="C1944" s="252" t="str">
        <f>작성용!AK1941</f>
        <v>기초자산</v>
      </c>
      <c r="D1944" s="265" t="str">
        <f>작성용!T1941</f>
        <v>사립학교교직원연금공단펀드(기초자산)</v>
      </c>
      <c r="E1944" s="253" t="str">
        <f>작성용!B1941</f>
        <v>유안타세컨더리2호펀드</v>
      </c>
      <c r="F1944" s="253" t="str">
        <f>작성용!C1941</f>
        <v>재평가</v>
      </c>
      <c r="G1944" s="253" t="str">
        <f>작성용!D1941</f>
        <v>바이오녹스</v>
      </c>
      <c r="H1944" s="266">
        <f>작성용!E1941</f>
        <v>1311110448471</v>
      </c>
      <c r="I1944" s="253" t="str">
        <f>작성용!F1941</f>
        <v>A05</v>
      </c>
      <c r="J1944" s="253">
        <f>작성용!G1941</f>
        <v>0</v>
      </c>
      <c r="K1944" s="253" t="str">
        <f>작성용!H1941</f>
        <v>-</v>
      </c>
      <c r="L1944" s="253" t="str">
        <f>작성용!N1941</f>
        <v>연말</v>
      </c>
      <c r="M1944" s="265" t="str">
        <f>작성용!U1941</f>
        <v>2024.09.30</v>
      </c>
      <c r="N1944" s="265">
        <f>작성용!V1941</f>
        <v>45643</v>
      </c>
      <c r="O1944" s="265" t="str">
        <f>작성용!W1941</f>
        <v>보고서제공X</v>
      </c>
      <c r="P1944" s="265" t="str">
        <f>작성용!X1941</f>
        <v>-</v>
      </c>
      <c r="Q1944" s="253" t="str">
        <f>작성용!AD1941</f>
        <v>김수현</v>
      </c>
      <c r="R1944" s="267">
        <f>작성용!AE1941</f>
        <v>0</v>
      </c>
      <c r="S1944" s="253" t="str">
        <f>작성용!AF1941</f>
        <v>김수현</v>
      </c>
      <c r="T1944" s="268" t="str">
        <f>작성용!AG1941</f>
        <v>-</v>
      </c>
      <c r="U1944" s="268" t="str">
        <f>작성용!AH1941</f>
        <v>-</v>
      </c>
      <c r="V1944" s="252">
        <f>작성용!AA1941</f>
        <v>202411</v>
      </c>
      <c r="W1944" s="253" t="str">
        <f>작성용!AC1941</f>
        <v>[6]기타기관펀드(기초자산)</v>
      </c>
      <c r="X1944" s="253">
        <f>작성용!O1941</f>
        <v>0</v>
      </c>
      <c r="Y1944" s="253">
        <f>작성용!P1941</f>
        <v>0</v>
      </c>
      <c r="Z1944" s="253">
        <f>작성용!Q1941</f>
        <v>0</v>
      </c>
      <c r="AA1944" s="252" t="str">
        <f>작성용!AJ1941</f>
        <v>-</v>
      </c>
      <c r="AB1944" s="252">
        <f>작성용!AB1941</f>
        <v>0</v>
      </c>
    </row>
    <row r="1945" spans="1:28" s="12" customFormat="1" ht="16.5" customHeight="1" x14ac:dyDescent="0.3">
      <c r="A1945" s="54">
        <f>작성용!AL1942</f>
        <v>1941</v>
      </c>
      <c r="B1945" s="264" t="str">
        <f>작성용!AI1942</f>
        <v>-</v>
      </c>
      <c r="C1945" s="252" t="str">
        <f>작성용!AK1942</f>
        <v>기초자산</v>
      </c>
      <c r="D1945" s="265" t="str">
        <f>작성용!T1942</f>
        <v>사립학교교직원연금공단펀드(기초자산)</v>
      </c>
      <c r="E1945" s="253" t="str">
        <f>작성용!B1942</f>
        <v>유안타세컨더리2호펀드</v>
      </c>
      <c r="F1945" s="253" t="str">
        <f>작성용!C1942</f>
        <v>재평가</v>
      </c>
      <c r="G1945" s="253" t="str">
        <f>작성용!D1942</f>
        <v>아이씨엠</v>
      </c>
      <c r="H1945" s="266">
        <f>작성용!E1942</f>
        <v>1101114963058</v>
      </c>
      <c r="I1945" s="253" t="str">
        <f>작성용!F1942</f>
        <v>A01</v>
      </c>
      <c r="J1945" s="253">
        <f>작성용!G1942</f>
        <v>0</v>
      </c>
      <c r="K1945" s="253" t="str">
        <f>작성용!H1942</f>
        <v>-</v>
      </c>
      <c r="L1945" s="253" t="str">
        <f>작성용!N1942</f>
        <v>연말</v>
      </c>
      <c r="M1945" s="265" t="str">
        <f>작성용!U1942</f>
        <v>2024.09.30</v>
      </c>
      <c r="N1945" s="265">
        <f>작성용!V1942</f>
        <v>45643</v>
      </c>
      <c r="O1945" s="265" t="str">
        <f>작성용!W1942</f>
        <v>보고서제공X</v>
      </c>
      <c r="P1945" s="265" t="str">
        <f>작성용!X1942</f>
        <v>-</v>
      </c>
      <c r="Q1945" s="253" t="str">
        <f>작성용!AD1942</f>
        <v>김수현</v>
      </c>
      <c r="R1945" s="267">
        <f>작성용!AE1942</f>
        <v>0</v>
      </c>
      <c r="S1945" s="253" t="str">
        <f>작성용!AF1942</f>
        <v>김수현</v>
      </c>
      <c r="T1945" s="268" t="str">
        <f>작성용!AG1942</f>
        <v>-</v>
      </c>
      <c r="U1945" s="268" t="str">
        <f>작성용!AH1942</f>
        <v>-</v>
      </c>
      <c r="V1945" s="252">
        <f>작성용!AA1942</f>
        <v>202411</v>
      </c>
      <c r="W1945" s="253" t="str">
        <f>작성용!AC1942</f>
        <v>[6]기타기관펀드(기초자산)</v>
      </c>
      <c r="X1945" s="253">
        <f>작성용!O1942</f>
        <v>0</v>
      </c>
      <c r="Y1945" s="253">
        <f>작성용!P1942</f>
        <v>0</v>
      </c>
      <c r="Z1945" s="253">
        <f>작성용!Q1942</f>
        <v>0</v>
      </c>
      <c r="AA1945" s="252" t="str">
        <f>작성용!AJ1942</f>
        <v>-</v>
      </c>
      <c r="AB1945" s="252">
        <f>작성용!AB1942</f>
        <v>0</v>
      </c>
    </row>
    <row r="1946" spans="1:28" s="12" customFormat="1" ht="16.5" customHeight="1" x14ac:dyDescent="0.3">
      <c r="A1946" s="54">
        <f>작성용!AL1943</f>
        <v>1942</v>
      </c>
      <c r="B1946" s="264" t="str">
        <f>작성용!AI1943</f>
        <v>-</v>
      </c>
      <c r="C1946" s="252" t="str">
        <f>작성용!AK1943</f>
        <v>기초자산</v>
      </c>
      <c r="D1946" s="265" t="str">
        <f>작성용!T1943</f>
        <v>사립학교교직원연금공단펀드(기초자산)</v>
      </c>
      <c r="E1946" s="253" t="str">
        <f>작성용!B1943</f>
        <v>유안타세컨더리2호펀드</v>
      </c>
      <c r="F1946" s="253" t="str">
        <f>작성용!C1943</f>
        <v>재평가</v>
      </c>
      <c r="G1946" s="253" t="str">
        <f>작성용!D1943</f>
        <v>큐로젠</v>
      </c>
      <c r="H1946" s="266">
        <f>작성용!E1943</f>
        <v>1358110365776</v>
      </c>
      <c r="I1946" s="253" t="str">
        <f>작성용!F1943</f>
        <v>A01</v>
      </c>
      <c r="J1946" s="253">
        <f>작성용!G1943</f>
        <v>0</v>
      </c>
      <c r="K1946" s="253" t="str">
        <f>작성용!H1943</f>
        <v>-</v>
      </c>
      <c r="L1946" s="253" t="str">
        <f>작성용!N1943</f>
        <v>연말</v>
      </c>
      <c r="M1946" s="265" t="str">
        <f>작성용!U1943</f>
        <v>2024.09.30</v>
      </c>
      <c r="N1946" s="265">
        <f>작성용!V1943</f>
        <v>45643</v>
      </c>
      <c r="O1946" s="265" t="str">
        <f>작성용!W1943</f>
        <v>보고서제공X</v>
      </c>
      <c r="P1946" s="265" t="str">
        <f>작성용!X1943</f>
        <v>-</v>
      </c>
      <c r="Q1946" s="253" t="str">
        <f>작성용!AD1943</f>
        <v>이문수</v>
      </c>
      <c r="R1946" s="267">
        <f>작성용!AE1943</f>
        <v>0.4</v>
      </c>
      <c r="S1946" s="253" t="str">
        <f>작성용!AF1943</f>
        <v>이문수</v>
      </c>
      <c r="T1946" s="268" t="str">
        <f>작성용!AG1943</f>
        <v>-</v>
      </c>
      <c r="U1946" s="268" t="str">
        <f>작성용!AH1943</f>
        <v>-</v>
      </c>
      <c r="V1946" s="252">
        <f>작성용!AA1943</f>
        <v>202411</v>
      </c>
      <c r="W1946" s="253" t="str">
        <f>작성용!AC1943</f>
        <v>[6]기타기관펀드(기초자산)</v>
      </c>
      <c r="X1946" s="253">
        <f>작성용!O1943</f>
        <v>0</v>
      </c>
      <c r="Y1946" s="253">
        <f>작성용!P1943</f>
        <v>0</v>
      </c>
      <c r="Z1946" s="253">
        <f>작성용!Q1943</f>
        <v>0</v>
      </c>
      <c r="AA1946" s="252" t="str">
        <f>작성용!AJ1943</f>
        <v>-</v>
      </c>
      <c r="AB1946" s="252">
        <f>작성용!AB1943</f>
        <v>0</v>
      </c>
    </row>
    <row r="1947" spans="1:28" s="12" customFormat="1" ht="16.5" customHeight="1" x14ac:dyDescent="0.3">
      <c r="A1947" s="54">
        <f>작성용!AL1944</f>
        <v>1943</v>
      </c>
      <c r="B1947" s="264" t="str">
        <f>작성용!AI1944</f>
        <v>-</v>
      </c>
      <c r="C1947" s="252" t="str">
        <f>작성용!AK1944</f>
        <v>기초자산</v>
      </c>
      <c r="D1947" s="265" t="str">
        <f>작성용!T1944</f>
        <v>사립학교교직원연금공단펀드(기초자산)</v>
      </c>
      <c r="E1947" s="253" t="str">
        <f>작성용!B1944</f>
        <v>유안타세컨더리2호펀드</v>
      </c>
      <c r="F1947" s="253" t="str">
        <f>작성용!C1944</f>
        <v>재평가</v>
      </c>
      <c r="G1947" s="253" t="str">
        <f>작성용!D1944</f>
        <v>쓰리빌리언</v>
      </c>
      <c r="H1947" s="266">
        <f>작성용!E1944</f>
        <v>1101116196756</v>
      </c>
      <c r="I1947" s="253" t="str">
        <f>작성용!F1944</f>
        <v>A01</v>
      </c>
      <c r="J1947" s="253">
        <f>작성용!G1944</f>
        <v>0</v>
      </c>
      <c r="K1947" s="253" t="str">
        <f>작성용!H1944</f>
        <v>-</v>
      </c>
      <c r="L1947" s="253" t="str">
        <f>작성용!N1944</f>
        <v>연말</v>
      </c>
      <c r="M1947" s="265" t="str">
        <f>작성용!U1944</f>
        <v>2024.09.30</v>
      </c>
      <c r="N1947" s="265">
        <f>작성용!V1944</f>
        <v>45643</v>
      </c>
      <c r="O1947" s="265" t="str">
        <f>작성용!W1944</f>
        <v>보고서제공X</v>
      </c>
      <c r="P1947" s="265" t="str">
        <f>작성용!X1944</f>
        <v>-</v>
      </c>
      <c r="Q1947" s="253" t="str">
        <f>작성용!AD1944</f>
        <v>백형진</v>
      </c>
      <c r="R1947" s="267">
        <f>작성용!AE1944</f>
        <v>0</v>
      </c>
      <c r="S1947" s="253" t="str">
        <f>작성용!AF1944</f>
        <v>백형진</v>
      </c>
      <c r="T1947" s="268" t="str">
        <f>작성용!AG1944</f>
        <v>-</v>
      </c>
      <c r="U1947" s="268" t="str">
        <f>작성용!AH1944</f>
        <v>-</v>
      </c>
      <c r="V1947" s="252">
        <f>작성용!AA1944</f>
        <v>202411</v>
      </c>
      <c r="W1947" s="253" t="str">
        <f>작성용!AC1944</f>
        <v>[6]기타기관펀드(기초자산)</v>
      </c>
      <c r="X1947" s="253">
        <f>작성용!O1944</f>
        <v>0</v>
      </c>
      <c r="Y1947" s="253">
        <f>작성용!P1944</f>
        <v>0</v>
      </c>
      <c r="Z1947" s="253">
        <f>작성용!Q1944</f>
        <v>0</v>
      </c>
      <c r="AA1947" s="252" t="str">
        <f>작성용!AJ1944</f>
        <v>-</v>
      </c>
      <c r="AB1947" s="252">
        <f>작성용!AB1944</f>
        <v>0</v>
      </c>
    </row>
    <row r="1948" spans="1:28" s="12" customFormat="1" ht="16.5" customHeight="1" x14ac:dyDescent="0.3">
      <c r="A1948" s="54">
        <f>작성용!AL1945</f>
        <v>1944</v>
      </c>
      <c r="B1948" s="264" t="str">
        <f>작성용!AI1945</f>
        <v>-</v>
      </c>
      <c r="C1948" s="252" t="str">
        <f>작성용!AK1945</f>
        <v>기초자산</v>
      </c>
      <c r="D1948" s="265" t="str">
        <f>작성용!T1945</f>
        <v>사립학교교직원연금공단펀드(기초자산)</v>
      </c>
      <c r="E1948" s="253" t="str">
        <f>작성용!B1945</f>
        <v>유안타세컨더리2호펀드</v>
      </c>
      <c r="F1948" s="253" t="str">
        <f>작성용!C1945</f>
        <v>재평가</v>
      </c>
      <c r="G1948" s="253" t="str">
        <f>작성용!D1945</f>
        <v>퍼스트캔버스</v>
      </c>
      <c r="H1948" s="266">
        <f>작성용!E1945</f>
        <v>1101116200234</v>
      </c>
      <c r="I1948" s="253" t="str">
        <f>작성용!F1945</f>
        <v>A01</v>
      </c>
      <c r="J1948" s="253">
        <f>작성용!G1945</f>
        <v>0</v>
      </c>
      <c r="K1948" s="253" t="str">
        <f>작성용!H1945</f>
        <v>-</v>
      </c>
      <c r="L1948" s="253" t="str">
        <f>작성용!N1945</f>
        <v>연말</v>
      </c>
      <c r="M1948" s="265" t="str">
        <f>작성용!U1945</f>
        <v>2024.09.30</v>
      </c>
      <c r="N1948" s="265">
        <f>작성용!V1945</f>
        <v>45643</v>
      </c>
      <c r="O1948" s="265" t="str">
        <f>작성용!W1945</f>
        <v>보고서제공X</v>
      </c>
      <c r="P1948" s="265" t="str">
        <f>작성용!X1945</f>
        <v>-</v>
      </c>
      <c r="Q1948" s="253" t="str">
        <f>작성용!AD1945</f>
        <v>변혜진</v>
      </c>
      <c r="R1948" s="267">
        <f>작성용!AE1945</f>
        <v>0</v>
      </c>
      <c r="S1948" s="253" t="str">
        <f>작성용!AF1945</f>
        <v>변혜진</v>
      </c>
      <c r="T1948" s="268" t="str">
        <f>작성용!AG1945</f>
        <v>-</v>
      </c>
      <c r="U1948" s="268" t="str">
        <f>작성용!AH1945</f>
        <v>-</v>
      </c>
      <c r="V1948" s="252">
        <f>작성용!AA1945</f>
        <v>202411</v>
      </c>
      <c r="W1948" s="253" t="str">
        <f>작성용!AC1945</f>
        <v>[6]기타기관펀드(기초자산)</v>
      </c>
      <c r="X1948" s="253">
        <f>작성용!O1945</f>
        <v>0</v>
      </c>
      <c r="Y1948" s="253">
        <f>작성용!P1945</f>
        <v>0</v>
      </c>
      <c r="Z1948" s="253">
        <f>작성용!Q1945</f>
        <v>0</v>
      </c>
      <c r="AA1948" s="252" t="str">
        <f>작성용!AJ1945</f>
        <v>-</v>
      </c>
      <c r="AB1948" s="252">
        <f>작성용!AB1945</f>
        <v>0</v>
      </c>
    </row>
    <row r="1949" spans="1:28" s="12" customFormat="1" ht="16.5" customHeight="1" x14ac:dyDescent="0.3">
      <c r="A1949" s="54">
        <f>작성용!AL1946</f>
        <v>1945</v>
      </c>
      <c r="B1949" s="264" t="str">
        <f>작성용!AI1946</f>
        <v>-</v>
      </c>
      <c r="C1949" s="252" t="str">
        <f>작성용!AK1946</f>
        <v>기초자산</v>
      </c>
      <c r="D1949" s="265" t="str">
        <f>작성용!T1946</f>
        <v>사립학교교직원연금공단펀드(기초자산)</v>
      </c>
      <c r="E1949" s="253" t="str">
        <f>작성용!B1946</f>
        <v>유안타세컨더리2호펀드</v>
      </c>
      <c r="F1949" s="253" t="str">
        <f>작성용!C1946</f>
        <v>재평가</v>
      </c>
      <c r="G1949" s="253" t="str">
        <f>작성용!D1946</f>
        <v>투게더앱스</v>
      </c>
      <c r="H1949" s="266">
        <f>작성용!E1946</f>
        <v>1101115827782</v>
      </c>
      <c r="I1949" s="253" t="str">
        <f>작성용!F1946</f>
        <v>A01</v>
      </c>
      <c r="J1949" s="253">
        <f>작성용!G1946</f>
        <v>0</v>
      </c>
      <c r="K1949" s="253" t="str">
        <f>작성용!H1946</f>
        <v>-</v>
      </c>
      <c r="L1949" s="253" t="str">
        <f>작성용!N1946</f>
        <v>연말</v>
      </c>
      <c r="M1949" s="265" t="str">
        <f>작성용!U1946</f>
        <v>2024.09.30</v>
      </c>
      <c r="N1949" s="265">
        <f>작성용!V1946</f>
        <v>45643</v>
      </c>
      <c r="O1949" s="265" t="str">
        <f>작성용!W1946</f>
        <v>보고서제공X</v>
      </c>
      <c r="P1949" s="265" t="str">
        <f>작성용!X1946</f>
        <v>-</v>
      </c>
      <c r="Q1949" s="253" t="str">
        <f>작성용!AD1946</f>
        <v>신원준</v>
      </c>
      <c r="R1949" s="267">
        <f>작성용!AE1946</f>
        <v>0.4</v>
      </c>
      <c r="S1949" s="253" t="str">
        <f>작성용!AF1946</f>
        <v>김수현</v>
      </c>
      <c r="T1949" s="268" t="str">
        <f>작성용!AG1946</f>
        <v>-</v>
      </c>
      <c r="U1949" s="268" t="str">
        <f>작성용!AH1946</f>
        <v>-</v>
      </c>
      <c r="V1949" s="252">
        <f>작성용!AA1946</f>
        <v>202411</v>
      </c>
      <c r="W1949" s="253" t="str">
        <f>작성용!AC1946</f>
        <v>[6]기타기관펀드(기초자산)</v>
      </c>
      <c r="X1949" s="253">
        <f>작성용!O1946</f>
        <v>0</v>
      </c>
      <c r="Y1949" s="253">
        <f>작성용!P1946</f>
        <v>0</v>
      </c>
      <c r="Z1949" s="253">
        <f>작성용!Q1946</f>
        <v>0</v>
      </c>
      <c r="AA1949" s="252" t="str">
        <f>작성용!AJ1946</f>
        <v>-</v>
      </c>
      <c r="AB1949" s="252">
        <f>작성용!AB1946</f>
        <v>0</v>
      </c>
    </row>
    <row r="1950" spans="1:28" s="12" customFormat="1" ht="16.5" customHeight="1" x14ac:dyDescent="0.3">
      <c r="A1950" s="54">
        <f>작성용!AL1947</f>
        <v>1946</v>
      </c>
      <c r="B1950" s="264" t="str">
        <f>작성용!AI1947</f>
        <v>-</v>
      </c>
      <c r="C1950" s="252" t="str">
        <f>작성용!AK1947</f>
        <v>기초자산</v>
      </c>
      <c r="D1950" s="265" t="str">
        <f>작성용!T1947</f>
        <v>사립학교교직원연금공단펀드(기초자산)</v>
      </c>
      <c r="E1950" s="253" t="str">
        <f>작성용!B1947</f>
        <v>SVGAP-Coverage펀드2호</v>
      </c>
      <c r="F1950" s="253" t="str">
        <f>작성용!C1947</f>
        <v>재평가</v>
      </c>
      <c r="G1950" s="253" t="str">
        <f>작성용!D1947</f>
        <v>더네이쳐홀딩스</v>
      </c>
      <c r="H1950" s="266">
        <f>작성용!E1947</f>
        <v>1101112958259</v>
      </c>
      <c r="I1950" s="253" t="str">
        <f>작성용!F1947</f>
        <v>A07</v>
      </c>
      <c r="J1950" s="253">
        <f>작성용!G1947</f>
        <v>0</v>
      </c>
      <c r="K1950" s="253" t="str">
        <f>작성용!H1947</f>
        <v>-</v>
      </c>
      <c r="L1950" s="253" t="str">
        <f>작성용!N1947</f>
        <v>연말</v>
      </c>
      <c r="M1950" s="265" t="str">
        <f>작성용!U1947</f>
        <v>2024.09.30</v>
      </c>
      <c r="N1950" s="265">
        <f>작성용!V1947</f>
        <v>45643</v>
      </c>
      <c r="O1950" s="265" t="str">
        <f>작성용!W1947</f>
        <v>보고서제공X</v>
      </c>
      <c r="P1950" s="265" t="str">
        <f>작성용!X1947</f>
        <v>-</v>
      </c>
      <c r="Q1950" s="253" t="str">
        <f>작성용!AD1947</f>
        <v>상장</v>
      </c>
      <c r="R1950" s="267">
        <f>작성용!AE1947</f>
        <v>0</v>
      </c>
      <c r="S1950" s="253" t="str">
        <f>작성용!AF1947</f>
        <v>상장</v>
      </c>
      <c r="T1950" s="268" t="str">
        <f>작성용!AG1947</f>
        <v>-</v>
      </c>
      <c r="U1950" s="268" t="str">
        <f>작성용!AH1947</f>
        <v>-</v>
      </c>
      <c r="V1950" s="252">
        <f>작성용!AA1947</f>
        <v>202411</v>
      </c>
      <c r="W1950" s="253" t="str">
        <f>작성용!AC1947</f>
        <v>[6]기타기관펀드(기초자산)</v>
      </c>
      <c r="X1950" s="253">
        <f>작성용!O1947</f>
        <v>0</v>
      </c>
      <c r="Y1950" s="253">
        <f>작성용!P1947</f>
        <v>0</v>
      </c>
      <c r="Z1950" s="253">
        <f>작성용!Q1947</f>
        <v>0</v>
      </c>
      <c r="AA1950" s="252" t="str">
        <f>작성용!AJ1947</f>
        <v>-</v>
      </c>
      <c r="AB1950" s="252">
        <f>작성용!AB1947</f>
        <v>0</v>
      </c>
    </row>
    <row r="1951" spans="1:28" s="12" customFormat="1" ht="16.5" customHeight="1" x14ac:dyDescent="0.3">
      <c r="A1951" s="54">
        <f>작성용!AL1948</f>
        <v>1947</v>
      </c>
      <c r="B1951" s="264" t="str">
        <f>작성용!AI1948</f>
        <v>-</v>
      </c>
      <c r="C1951" s="252" t="str">
        <f>작성용!AK1948</f>
        <v>기초자산</v>
      </c>
      <c r="D1951" s="265" t="str">
        <f>작성용!T1948</f>
        <v>사립학교교직원연금공단펀드(기초자산)</v>
      </c>
      <c r="E1951" s="253" t="str">
        <f>작성용!B1948</f>
        <v>SVGAP-Coverage펀드2호</v>
      </c>
      <c r="F1951" s="253" t="str">
        <f>작성용!C1948</f>
        <v>재평가</v>
      </c>
      <c r="G1951" s="253" t="str">
        <f>작성용!D1948</f>
        <v>다원넥스뷰</v>
      </c>
      <c r="H1951" s="266">
        <f>작성용!E1948</f>
        <v>1101114224020</v>
      </c>
      <c r="I1951" s="253" t="str">
        <f>작성용!F1948</f>
        <v>A07</v>
      </c>
      <c r="J1951" s="253">
        <f>작성용!G1948</f>
        <v>0</v>
      </c>
      <c r="K1951" s="253" t="str">
        <f>작성용!H1948</f>
        <v>-</v>
      </c>
      <c r="L1951" s="253" t="str">
        <f>작성용!N1948</f>
        <v>연말</v>
      </c>
      <c r="M1951" s="265" t="str">
        <f>작성용!U1948</f>
        <v>2024.09.30</v>
      </c>
      <c r="N1951" s="265">
        <f>작성용!V1948</f>
        <v>45643</v>
      </c>
      <c r="O1951" s="265" t="str">
        <f>작성용!W1948</f>
        <v>보고서제공X</v>
      </c>
      <c r="P1951" s="265" t="str">
        <f>작성용!X1948</f>
        <v>-</v>
      </c>
      <c r="Q1951" s="253" t="str">
        <f>작성용!AD1948</f>
        <v>상장</v>
      </c>
      <c r="R1951" s="267">
        <f>작성용!AE1948</f>
        <v>0</v>
      </c>
      <c r="S1951" s="253" t="str">
        <f>작성용!AF1948</f>
        <v>김범준</v>
      </c>
      <c r="T1951" s="268" t="str">
        <f>작성용!AG1948</f>
        <v>-</v>
      </c>
      <c r="U1951" s="268" t="str">
        <f>작성용!AH1948</f>
        <v>-</v>
      </c>
      <c r="V1951" s="252">
        <f>작성용!AA1948</f>
        <v>202411</v>
      </c>
      <c r="W1951" s="253" t="str">
        <f>작성용!AC1948</f>
        <v>[6]기타기관펀드(기초자산)</v>
      </c>
      <c r="X1951" s="253">
        <f>작성용!O1948</f>
        <v>0</v>
      </c>
      <c r="Y1951" s="253">
        <f>작성용!P1948</f>
        <v>0</v>
      </c>
      <c r="Z1951" s="253">
        <f>작성용!Q1948</f>
        <v>0</v>
      </c>
      <c r="AA1951" s="252" t="str">
        <f>작성용!AJ1948</f>
        <v>-</v>
      </c>
      <c r="AB1951" s="252">
        <f>작성용!AB1948</f>
        <v>0</v>
      </c>
    </row>
    <row r="1952" spans="1:28" s="12" customFormat="1" ht="16.5" customHeight="1" x14ac:dyDescent="0.3">
      <c r="A1952" s="54">
        <f>작성용!AL1949</f>
        <v>1948</v>
      </c>
      <c r="B1952" s="264" t="str">
        <f>작성용!AI1949</f>
        <v>-</v>
      </c>
      <c r="C1952" s="252" t="str">
        <f>작성용!AK1949</f>
        <v>기초자산</v>
      </c>
      <c r="D1952" s="265" t="str">
        <f>작성용!T1949</f>
        <v>사립학교교직원연금공단펀드(기초자산)</v>
      </c>
      <c r="E1952" s="253" t="str">
        <f>작성용!B1949</f>
        <v>SVGAP-Coverage펀드2호</v>
      </c>
      <c r="F1952" s="253" t="str">
        <f>작성용!C1949</f>
        <v>재평가</v>
      </c>
      <c r="G1952" s="253" t="str">
        <f>작성용!D1949</f>
        <v>와이엘피</v>
      </c>
      <c r="H1952" s="266">
        <f>작성용!E1949</f>
        <v>1101115969229</v>
      </c>
      <c r="I1952" s="253" t="str">
        <f>작성용!F1949</f>
        <v>A07</v>
      </c>
      <c r="J1952" s="253">
        <f>작성용!G1949</f>
        <v>0</v>
      </c>
      <c r="K1952" s="253" t="str">
        <f>작성용!H1949</f>
        <v>-</v>
      </c>
      <c r="L1952" s="253" t="str">
        <f>작성용!N1949</f>
        <v>연말</v>
      </c>
      <c r="M1952" s="265" t="str">
        <f>작성용!U1949</f>
        <v>2024.09.30</v>
      </c>
      <c r="N1952" s="265">
        <f>작성용!V1949</f>
        <v>45643</v>
      </c>
      <c r="O1952" s="265" t="str">
        <f>작성용!W1949</f>
        <v>보고서제공X</v>
      </c>
      <c r="P1952" s="265" t="str">
        <f>작성용!X1949</f>
        <v>-</v>
      </c>
      <c r="Q1952" s="258" t="str">
        <f>작성용!AD1949</f>
        <v>심태진</v>
      </c>
      <c r="R1952" s="267">
        <f>작성용!AE1949</f>
        <v>0</v>
      </c>
      <c r="S1952" s="253" t="str">
        <f>작성용!AF1949</f>
        <v>김범준</v>
      </c>
      <c r="T1952" s="268" t="str">
        <f>작성용!AG1949</f>
        <v>-</v>
      </c>
      <c r="U1952" s="268" t="str">
        <f>작성용!AH1949</f>
        <v>-</v>
      </c>
      <c r="V1952" s="252">
        <f>작성용!AA1949</f>
        <v>202411</v>
      </c>
      <c r="W1952" s="253" t="str">
        <f>작성용!AC1949</f>
        <v>[6]기타기관펀드(기초자산)</v>
      </c>
      <c r="X1952" s="253">
        <f>작성용!O1949</f>
        <v>0</v>
      </c>
      <c r="Y1952" s="253">
        <f>작성용!P1949</f>
        <v>0</v>
      </c>
      <c r="Z1952" s="253">
        <f>작성용!Q1949</f>
        <v>0</v>
      </c>
      <c r="AA1952" s="252" t="str">
        <f>작성용!AJ1949</f>
        <v>-</v>
      </c>
      <c r="AB1952" s="252">
        <f>작성용!AB1949</f>
        <v>0</v>
      </c>
    </row>
    <row r="1953" spans="1:28" s="12" customFormat="1" ht="16.5" customHeight="1" x14ac:dyDescent="0.3">
      <c r="A1953" s="54">
        <f>작성용!AL1950</f>
        <v>1949</v>
      </c>
      <c r="B1953" s="264" t="str">
        <f>작성용!AI1950</f>
        <v>-</v>
      </c>
      <c r="C1953" s="252" t="str">
        <f>작성용!AK1950</f>
        <v>기초자산</v>
      </c>
      <c r="D1953" s="265" t="str">
        <f>작성용!T1950</f>
        <v>사립학교교직원연금공단펀드(기초자산)</v>
      </c>
      <c r="E1953" s="253" t="str">
        <f>작성용!B1950</f>
        <v>SVGAP-Coverage펀드2호</v>
      </c>
      <c r="F1953" s="253" t="str">
        <f>작성용!C1950</f>
        <v>재평가</v>
      </c>
      <c r="G1953" s="253" t="str">
        <f>작성용!D1950</f>
        <v>와이엘피</v>
      </c>
      <c r="H1953" s="266">
        <f>작성용!E1950</f>
        <v>1101115969229</v>
      </c>
      <c r="I1953" s="253" t="str">
        <f>작성용!F1950</f>
        <v>A01</v>
      </c>
      <c r="J1953" s="253">
        <f>작성용!G1950</f>
        <v>0</v>
      </c>
      <c r="K1953" s="253" t="str">
        <f>작성용!H1950</f>
        <v>-</v>
      </c>
      <c r="L1953" s="253" t="str">
        <f>작성용!N1950</f>
        <v>연말</v>
      </c>
      <c r="M1953" s="265" t="str">
        <f>작성용!U1950</f>
        <v>2024.09.30</v>
      </c>
      <c r="N1953" s="265">
        <f>작성용!V1950</f>
        <v>45643</v>
      </c>
      <c r="O1953" s="265" t="str">
        <f>작성용!W1950</f>
        <v>보고서제공X</v>
      </c>
      <c r="P1953" s="265" t="str">
        <f>작성용!X1950</f>
        <v>-</v>
      </c>
      <c r="Q1953" s="258" t="str">
        <f>작성용!AD1950</f>
        <v>심태진</v>
      </c>
      <c r="R1953" s="267">
        <f>작성용!AE1950</f>
        <v>0</v>
      </c>
      <c r="S1953" s="253" t="str">
        <f>작성용!AF1950</f>
        <v>김범준</v>
      </c>
      <c r="T1953" s="268" t="str">
        <f>작성용!AG1950</f>
        <v>-</v>
      </c>
      <c r="U1953" s="268" t="str">
        <f>작성용!AH1950</f>
        <v>-</v>
      </c>
      <c r="V1953" s="252">
        <f>작성용!AA1950</f>
        <v>202411</v>
      </c>
      <c r="W1953" s="253" t="str">
        <f>작성용!AC1950</f>
        <v>[6]기타기관펀드(기초자산)</v>
      </c>
      <c r="X1953" s="253">
        <f>작성용!O1950</f>
        <v>0</v>
      </c>
      <c r="Y1953" s="253">
        <f>작성용!P1950</f>
        <v>0</v>
      </c>
      <c r="Z1953" s="253">
        <f>작성용!Q1950</f>
        <v>0</v>
      </c>
      <c r="AA1953" s="252" t="str">
        <f>작성용!AJ1950</f>
        <v>-</v>
      </c>
      <c r="AB1953" s="252">
        <f>작성용!AB1950</f>
        <v>0</v>
      </c>
    </row>
    <row r="1954" spans="1:28" s="12" customFormat="1" ht="16.5" customHeight="1" x14ac:dyDescent="0.3">
      <c r="A1954" s="54">
        <f>작성용!AL1951</f>
        <v>1950</v>
      </c>
      <c r="B1954" s="264" t="str">
        <f>작성용!AI1951</f>
        <v>-</v>
      </c>
      <c r="C1954" s="252" t="str">
        <f>작성용!AK1951</f>
        <v>기초자산</v>
      </c>
      <c r="D1954" s="265" t="str">
        <f>작성용!T1951</f>
        <v>사립학교교직원연금공단펀드(기초자산)</v>
      </c>
      <c r="E1954" s="253" t="str">
        <f>작성용!B1951</f>
        <v>나우그로쓰캐피탈사모투자</v>
      </c>
      <c r="F1954" s="253" t="str">
        <f>작성용!C1951</f>
        <v>재평가</v>
      </c>
      <c r="G1954" s="253" t="str">
        <f>작성용!D1951</f>
        <v>가온미디어</v>
      </c>
      <c r="H1954" s="266">
        <f>작성용!E1951</f>
        <v>1311110060978</v>
      </c>
      <c r="I1954" s="253" t="str">
        <f>작성용!F1951</f>
        <v>D02</v>
      </c>
      <c r="J1954" s="253">
        <f>작성용!G1951</f>
        <v>0</v>
      </c>
      <c r="K1954" s="253" t="str">
        <f>작성용!H1951</f>
        <v>-</v>
      </c>
      <c r="L1954" s="253" t="str">
        <f>작성용!N1951</f>
        <v>연말</v>
      </c>
      <c r="M1954" s="265" t="str">
        <f>작성용!U1951</f>
        <v>2024.09.30</v>
      </c>
      <c r="N1954" s="265">
        <f>작성용!V1951</f>
        <v>45643</v>
      </c>
      <c r="O1954" s="265" t="str">
        <f>작성용!W1951</f>
        <v>보고서제공X</v>
      </c>
      <c r="P1954" s="265" t="str">
        <f>작성용!X1951</f>
        <v>-</v>
      </c>
      <c r="Q1954" s="253" t="str">
        <f>작성용!AD1951</f>
        <v>상장</v>
      </c>
      <c r="R1954" s="267">
        <f>작성용!AE1951</f>
        <v>0</v>
      </c>
      <c r="S1954" s="253" t="str">
        <f>작성용!AF1951</f>
        <v>상장</v>
      </c>
      <c r="T1954" s="268" t="str">
        <f>작성용!AG1951</f>
        <v>-</v>
      </c>
      <c r="U1954" s="268" t="str">
        <f>작성용!AH1951</f>
        <v>-</v>
      </c>
      <c r="V1954" s="252">
        <f>작성용!AA1951</f>
        <v>202411</v>
      </c>
      <c r="W1954" s="253" t="str">
        <f>작성용!AC1951</f>
        <v>[6]기타기관펀드(기초자산)</v>
      </c>
      <c r="X1954" s="253">
        <f>작성용!O1951</f>
        <v>0</v>
      </c>
      <c r="Y1954" s="253">
        <f>작성용!P1951</f>
        <v>0</v>
      </c>
      <c r="Z1954" s="253">
        <f>작성용!Q1951</f>
        <v>0</v>
      </c>
      <c r="AA1954" s="252" t="str">
        <f>작성용!AJ1951</f>
        <v>-</v>
      </c>
      <c r="AB1954" s="252">
        <f>작성용!AB1951</f>
        <v>0</v>
      </c>
    </row>
    <row r="1955" spans="1:28" s="12" customFormat="1" ht="16.5" customHeight="1" x14ac:dyDescent="0.3">
      <c r="A1955" s="54">
        <f>작성용!AL1952</f>
        <v>1951</v>
      </c>
      <c r="B1955" s="264" t="str">
        <f>작성용!AI1952</f>
        <v>-</v>
      </c>
      <c r="C1955" s="252" t="str">
        <f>작성용!AK1952</f>
        <v>기초자산</v>
      </c>
      <c r="D1955" s="265" t="str">
        <f>작성용!T1952</f>
        <v>사립학교교직원연금공단펀드(기초자산)</v>
      </c>
      <c r="E1955" s="253" t="str">
        <f>작성용!B1952</f>
        <v>나우그로쓰캐피탈사모투자</v>
      </c>
      <c r="F1955" s="253" t="str">
        <f>작성용!C1952</f>
        <v>재평가</v>
      </c>
      <c r="G1955" s="253" t="str">
        <f>작성용!D1952</f>
        <v>아스트</v>
      </c>
      <c r="H1955" s="266">
        <f>작성용!E1952</f>
        <v>1954110007168</v>
      </c>
      <c r="I1955" s="253" t="str">
        <f>작성용!F1952</f>
        <v>D02</v>
      </c>
      <c r="J1955" s="253">
        <f>작성용!G1952</f>
        <v>0</v>
      </c>
      <c r="K1955" s="253" t="str">
        <f>작성용!H1952</f>
        <v>-</v>
      </c>
      <c r="L1955" s="253" t="str">
        <f>작성용!N1952</f>
        <v>연말</v>
      </c>
      <c r="M1955" s="265" t="str">
        <f>작성용!U1952</f>
        <v>2024.09.30</v>
      </c>
      <c r="N1955" s="265">
        <f>작성용!V1952</f>
        <v>45643</v>
      </c>
      <c r="O1955" s="265" t="str">
        <f>작성용!W1952</f>
        <v>보고서제공X</v>
      </c>
      <c r="P1955" s="265" t="str">
        <f>작성용!X1952</f>
        <v>-</v>
      </c>
      <c r="Q1955" s="253" t="str">
        <f>작성용!AD1952</f>
        <v>상장</v>
      </c>
      <c r="R1955" s="267">
        <f>작성용!AE1952</f>
        <v>0</v>
      </c>
      <c r="S1955" s="253" t="str">
        <f>작성용!AF1952</f>
        <v>상장</v>
      </c>
      <c r="T1955" s="268" t="str">
        <f>작성용!AG1952</f>
        <v>-</v>
      </c>
      <c r="U1955" s="268" t="str">
        <f>작성용!AH1952</f>
        <v>-</v>
      </c>
      <c r="V1955" s="252">
        <f>작성용!AA1952</f>
        <v>202411</v>
      </c>
      <c r="W1955" s="253" t="str">
        <f>작성용!AC1952</f>
        <v>[6]기타기관펀드(기초자산)</v>
      </c>
      <c r="X1955" s="253">
        <f>작성용!O1952</f>
        <v>0</v>
      </c>
      <c r="Y1955" s="253">
        <f>작성용!P1952</f>
        <v>0</v>
      </c>
      <c r="Z1955" s="253">
        <f>작성용!Q1952</f>
        <v>0</v>
      </c>
      <c r="AA1955" s="252" t="str">
        <f>작성용!AJ1952</f>
        <v>-</v>
      </c>
      <c r="AB1955" s="252">
        <f>작성용!AB1952</f>
        <v>0</v>
      </c>
    </row>
    <row r="1956" spans="1:28" s="12" customFormat="1" ht="16.5" customHeight="1" x14ac:dyDescent="0.3">
      <c r="A1956" s="54">
        <f>작성용!AL1953</f>
        <v>1952</v>
      </c>
      <c r="B1956" s="264" t="str">
        <f>작성용!AI1953</f>
        <v>-</v>
      </c>
      <c r="C1956" s="252" t="str">
        <f>작성용!AK1953</f>
        <v>기초자산</v>
      </c>
      <c r="D1956" s="265" t="str">
        <f>작성용!T1953</f>
        <v>사립학교교직원연금공단펀드(기초자산)</v>
      </c>
      <c r="E1956" s="253" t="str">
        <f>작성용!B1953</f>
        <v>나우그로쓰캐피탈사모투자</v>
      </c>
      <c r="F1956" s="253" t="str">
        <f>작성용!C1953</f>
        <v>재평가</v>
      </c>
      <c r="G1956" s="253" t="str">
        <f>작성용!D1953</f>
        <v>파마리서치프로덕트</v>
      </c>
      <c r="H1956" s="266">
        <f>작성용!E1953</f>
        <v>1101112183749</v>
      </c>
      <c r="I1956" s="253" t="str">
        <f>작성용!F1953</f>
        <v>A07</v>
      </c>
      <c r="J1956" s="253">
        <f>작성용!G1953</f>
        <v>0</v>
      </c>
      <c r="K1956" s="253" t="str">
        <f>작성용!H1953</f>
        <v>-</v>
      </c>
      <c r="L1956" s="253" t="str">
        <f>작성용!N1953</f>
        <v>연말</v>
      </c>
      <c r="M1956" s="265" t="str">
        <f>작성용!U1953</f>
        <v>2024.09.30</v>
      </c>
      <c r="N1956" s="265">
        <f>작성용!V1953</f>
        <v>45643</v>
      </c>
      <c r="O1956" s="265" t="str">
        <f>작성용!W1953</f>
        <v>보고서제공X</v>
      </c>
      <c r="P1956" s="265" t="str">
        <f>작성용!X1953</f>
        <v>-</v>
      </c>
      <c r="Q1956" s="253" t="str">
        <f>작성용!AD1953</f>
        <v>상장</v>
      </c>
      <c r="R1956" s="267">
        <f>작성용!AE1953</f>
        <v>0</v>
      </c>
      <c r="S1956" s="253" t="str">
        <f>작성용!AF1953</f>
        <v>상장</v>
      </c>
      <c r="T1956" s="268" t="str">
        <f>작성용!AG1953</f>
        <v>-</v>
      </c>
      <c r="U1956" s="268" t="str">
        <f>작성용!AH1953</f>
        <v>-</v>
      </c>
      <c r="V1956" s="252">
        <f>작성용!AA1953</f>
        <v>202411</v>
      </c>
      <c r="W1956" s="253" t="str">
        <f>작성용!AC1953</f>
        <v>[6]기타기관펀드(기초자산)</v>
      </c>
      <c r="X1956" s="253">
        <f>작성용!O1953</f>
        <v>0</v>
      </c>
      <c r="Y1956" s="253">
        <f>작성용!P1953</f>
        <v>0</v>
      </c>
      <c r="Z1956" s="253">
        <f>작성용!Q1953</f>
        <v>0</v>
      </c>
      <c r="AA1956" s="252" t="str">
        <f>작성용!AJ1953</f>
        <v>-</v>
      </c>
      <c r="AB1956" s="252">
        <f>작성용!AB1953</f>
        <v>0</v>
      </c>
    </row>
    <row r="1957" spans="1:28" s="12" customFormat="1" ht="16.5" customHeight="1" x14ac:dyDescent="0.3">
      <c r="A1957" s="54">
        <f>작성용!AL1954</f>
        <v>1953</v>
      </c>
      <c r="B1957" s="264" t="str">
        <f>작성용!AI1954</f>
        <v>-</v>
      </c>
      <c r="C1957" s="252" t="str">
        <f>작성용!AK1954</f>
        <v>기초자산</v>
      </c>
      <c r="D1957" s="265" t="str">
        <f>작성용!T1954</f>
        <v>사립학교교직원연금공단펀드(기초자산)</v>
      </c>
      <c r="E1957" s="253" t="str">
        <f>작성용!B1954</f>
        <v>나우그로쓰캐피탈사모투자</v>
      </c>
      <c r="F1957" s="253" t="str">
        <f>작성용!C1954</f>
        <v>재평가</v>
      </c>
      <c r="G1957" s="253" t="str">
        <f>작성용!D1954</f>
        <v>퓨쳐켐</v>
      </c>
      <c r="H1957" s="266">
        <f>작성용!E1954</f>
        <v>1246110260311</v>
      </c>
      <c r="I1957" s="253" t="str">
        <f>작성용!F1954</f>
        <v>D02</v>
      </c>
      <c r="J1957" s="253">
        <f>작성용!G1954</f>
        <v>0</v>
      </c>
      <c r="K1957" s="253" t="str">
        <f>작성용!H1954</f>
        <v>-</v>
      </c>
      <c r="L1957" s="253" t="str">
        <f>작성용!N1954</f>
        <v>연말</v>
      </c>
      <c r="M1957" s="265" t="str">
        <f>작성용!U1954</f>
        <v>2024.09.30</v>
      </c>
      <c r="N1957" s="265">
        <f>작성용!V1954</f>
        <v>45643</v>
      </c>
      <c r="O1957" s="265" t="str">
        <f>작성용!W1954</f>
        <v>보고서제공X</v>
      </c>
      <c r="P1957" s="265" t="str">
        <f>작성용!X1954</f>
        <v>-</v>
      </c>
      <c r="Q1957" s="253" t="str">
        <f>작성용!AD1954</f>
        <v>상장</v>
      </c>
      <c r="R1957" s="267">
        <f>작성용!AE1954</f>
        <v>0</v>
      </c>
      <c r="S1957" s="253" t="str">
        <f>작성용!AF1954</f>
        <v>상장</v>
      </c>
      <c r="T1957" s="268" t="str">
        <f>작성용!AG1954</f>
        <v>-</v>
      </c>
      <c r="U1957" s="268" t="str">
        <f>작성용!AH1954</f>
        <v>-</v>
      </c>
      <c r="V1957" s="252">
        <f>작성용!AA1954</f>
        <v>202411</v>
      </c>
      <c r="W1957" s="253" t="str">
        <f>작성용!AC1954</f>
        <v>[6]기타기관펀드(기초자산)</v>
      </c>
      <c r="X1957" s="253">
        <f>작성용!O1954</f>
        <v>0</v>
      </c>
      <c r="Y1957" s="253">
        <f>작성용!P1954</f>
        <v>0</v>
      </c>
      <c r="Z1957" s="253">
        <f>작성용!Q1954</f>
        <v>0</v>
      </c>
      <c r="AA1957" s="252" t="str">
        <f>작성용!AJ1954</f>
        <v>-</v>
      </c>
      <c r="AB1957" s="252">
        <f>작성용!AB1954</f>
        <v>0</v>
      </c>
    </row>
    <row r="1958" spans="1:28" s="12" customFormat="1" ht="16.5" customHeight="1" x14ac:dyDescent="0.3">
      <c r="A1958" s="54">
        <f>작성용!AL1955</f>
        <v>1954</v>
      </c>
      <c r="B1958" s="264" t="str">
        <f>작성용!AI1955</f>
        <v>-</v>
      </c>
      <c r="C1958" s="252" t="str">
        <f>작성용!AK1955</f>
        <v>기초자산</v>
      </c>
      <c r="D1958" s="265" t="str">
        <f>작성용!T1955</f>
        <v>사립학교교직원연금공단펀드(기초자산)</v>
      </c>
      <c r="E1958" s="253" t="str">
        <f>작성용!B1955</f>
        <v>나우그로쓰캐피탈사모투자</v>
      </c>
      <c r="F1958" s="253" t="str">
        <f>작성용!C1955</f>
        <v>재평가</v>
      </c>
      <c r="G1958" s="253" t="str">
        <f>작성용!D1955</f>
        <v>한스바이오메드</v>
      </c>
      <c r="H1958" s="266">
        <f>작성용!E1955</f>
        <v>1101111773872</v>
      </c>
      <c r="I1958" s="253" t="str">
        <f>작성용!F1955</f>
        <v>D02</v>
      </c>
      <c r="J1958" s="253">
        <f>작성용!G1955</f>
        <v>0</v>
      </c>
      <c r="K1958" s="253" t="str">
        <f>작성용!H1955</f>
        <v>-</v>
      </c>
      <c r="L1958" s="253" t="str">
        <f>작성용!N1955</f>
        <v>연말</v>
      </c>
      <c r="M1958" s="265" t="str">
        <f>작성용!U1955</f>
        <v>2024.09.30</v>
      </c>
      <c r="N1958" s="265">
        <f>작성용!V1955</f>
        <v>45643</v>
      </c>
      <c r="O1958" s="265" t="str">
        <f>작성용!W1955</f>
        <v>보고서제공X</v>
      </c>
      <c r="P1958" s="265" t="str">
        <f>작성용!X1955</f>
        <v>-</v>
      </c>
      <c r="Q1958" s="253" t="str">
        <f>작성용!AD1955</f>
        <v>상장</v>
      </c>
      <c r="R1958" s="267">
        <f>작성용!AE1955</f>
        <v>0</v>
      </c>
      <c r="S1958" s="253" t="str">
        <f>작성용!AF1955</f>
        <v>상장</v>
      </c>
      <c r="T1958" s="268" t="str">
        <f>작성용!AG1955</f>
        <v>-</v>
      </c>
      <c r="U1958" s="268" t="str">
        <f>작성용!AH1955</f>
        <v>-</v>
      </c>
      <c r="V1958" s="252">
        <f>작성용!AA1955</f>
        <v>202411</v>
      </c>
      <c r="W1958" s="253" t="str">
        <f>작성용!AC1955</f>
        <v>[6]기타기관펀드(기초자산)</v>
      </c>
      <c r="X1958" s="253">
        <f>작성용!O1955</f>
        <v>0</v>
      </c>
      <c r="Y1958" s="253">
        <f>작성용!P1955</f>
        <v>0</v>
      </c>
      <c r="Z1958" s="253">
        <f>작성용!Q1955</f>
        <v>0</v>
      </c>
      <c r="AA1958" s="252" t="str">
        <f>작성용!AJ1955</f>
        <v>-</v>
      </c>
      <c r="AB1958" s="252">
        <f>작성용!AB1955</f>
        <v>0</v>
      </c>
    </row>
    <row r="1959" spans="1:28" s="12" customFormat="1" ht="16.5" customHeight="1" x14ac:dyDescent="0.3">
      <c r="A1959" s="54">
        <f>작성용!AL1956</f>
        <v>1955</v>
      </c>
      <c r="B1959" s="264" t="str">
        <f>작성용!AI1956</f>
        <v>-</v>
      </c>
      <c r="C1959" s="252" t="str">
        <f>작성용!AK1956</f>
        <v>기초자산</v>
      </c>
      <c r="D1959" s="265" t="str">
        <f>작성용!T1956</f>
        <v>사립학교교직원연금공단펀드(기초자산)</v>
      </c>
      <c r="E1959" s="253" t="str">
        <f>작성용!B1956</f>
        <v>나우그로쓰캐피탈사모투자</v>
      </c>
      <c r="F1959" s="253" t="str">
        <f>작성용!C1956</f>
        <v>재평가</v>
      </c>
      <c r="G1959" s="253" t="str">
        <f>작성용!D1956</f>
        <v>이삭엔지니어링</v>
      </c>
      <c r="H1959" s="266">
        <f>작성용!E1956</f>
        <v>1101113569865</v>
      </c>
      <c r="I1959" s="253" t="str">
        <f>작성용!F1956</f>
        <v>A07</v>
      </c>
      <c r="J1959" s="253">
        <f>작성용!G1956</f>
        <v>0</v>
      </c>
      <c r="K1959" s="253" t="str">
        <f>작성용!H1956</f>
        <v>-</v>
      </c>
      <c r="L1959" s="253" t="str">
        <f>작성용!N1956</f>
        <v>연말</v>
      </c>
      <c r="M1959" s="265" t="str">
        <f>작성용!U1956</f>
        <v>2024.09.30</v>
      </c>
      <c r="N1959" s="265">
        <f>작성용!V1956</f>
        <v>45643</v>
      </c>
      <c r="O1959" s="265" t="str">
        <f>작성용!W1956</f>
        <v>보고서제공X</v>
      </c>
      <c r="P1959" s="265" t="str">
        <f>작성용!X1956</f>
        <v>-</v>
      </c>
      <c r="Q1959" s="253" t="str">
        <f>작성용!AD1956</f>
        <v>상장</v>
      </c>
      <c r="R1959" s="267">
        <f>작성용!AE1956</f>
        <v>0</v>
      </c>
      <c r="S1959" s="253" t="str">
        <f>작성용!AF1956</f>
        <v>상장</v>
      </c>
      <c r="T1959" s="268" t="str">
        <f>작성용!AG1956</f>
        <v>-</v>
      </c>
      <c r="U1959" s="268" t="str">
        <f>작성용!AH1956</f>
        <v>-</v>
      </c>
      <c r="V1959" s="252">
        <f>작성용!AA1956</f>
        <v>202411</v>
      </c>
      <c r="W1959" s="253" t="str">
        <f>작성용!AC1956</f>
        <v>[6]기타기관펀드(기초자산)</v>
      </c>
      <c r="X1959" s="253">
        <f>작성용!O1956</f>
        <v>0</v>
      </c>
      <c r="Y1959" s="253">
        <f>작성용!P1956</f>
        <v>0</v>
      </c>
      <c r="Z1959" s="253">
        <f>작성용!Q1956</f>
        <v>0</v>
      </c>
      <c r="AA1959" s="252" t="str">
        <f>작성용!AJ1956</f>
        <v>-</v>
      </c>
      <c r="AB1959" s="252">
        <f>작성용!AB1956</f>
        <v>0</v>
      </c>
    </row>
    <row r="1960" spans="1:28" s="12" customFormat="1" ht="16.5" customHeight="1" x14ac:dyDescent="0.3">
      <c r="A1960" s="54">
        <f>작성용!AL1957</f>
        <v>1956</v>
      </c>
      <c r="B1960" s="264" t="str">
        <f>작성용!AI1957</f>
        <v>-</v>
      </c>
      <c r="C1960" s="252" t="str">
        <f>작성용!AK1957</f>
        <v>기초자산</v>
      </c>
      <c r="D1960" s="265" t="str">
        <f>작성용!T1957</f>
        <v>사립학교교직원연금공단펀드(기초자산)</v>
      </c>
      <c r="E1960" s="253" t="str">
        <f>작성용!B1957</f>
        <v>미래창조LB선도기업투자펀드20호</v>
      </c>
      <c r="F1960" s="253" t="str">
        <f>작성용!C1957</f>
        <v>재평가</v>
      </c>
      <c r="G1960" s="253" t="str">
        <f>작성용!D1957</f>
        <v>에스엘테라퓨틱스(구,스템랩)</v>
      </c>
      <c r="H1960" s="266">
        <f>작성용!E1957</f>
        <v>1101114643626</v>
      </c>
      <c r="I1960" s="253" t="str">
        <f>작성용!F1957</f>
        <v>A01</v>
      </c>
      <c r="J1960" s="253">
        <f>작성용!G1957</f>
        <v>0</v>
      </c>
      <c r="K1960" s="253" t="str">
        <f>작성용!H1957</f>
        <v>-</v>
      </c>
      <c r="L1960" s="253" t="str">
        <f>작성용!N1957</f>
        <v>연말</v>
      </c>
      <c r="M1960" s="265" t="str">
        <f>작성용!U1957</f>
        <v>2024.09.30</v>
      </c>
      <c r="N1960" s="265">
        <f>작성용!V1957</f>
        <v>45643</v>
      </c>
      <c r="O1960" s="265" t="str">
        <f>작성용!W1957</f>
        <v>보고서제공X</v>
      </c>
      <c r="P1960" s="265" t="str">
        <f>작성용!X1957</f>
        <v>-</v>
      </c>
      <c r="Q1960" s="253" t="str">
        <f>작성용!AD1957</f>
        <v>오수현</v>
      </c>
      <c r="R1960" s="267">
        <f>작성용!AE1957</f>
        <v>0</v>
      </c>
      <c r="S1960" s="253" t="str">
        <f>작성용!AF1957</f>
        <v>오수현</v>
      </c>
      <c r="T1960" s="268" t="str">
        <f>작성용!AG1957</f>
        <v>-</v>
      </c>
      <c r="U1960" s="268" t="str">
        <f>작성용!AH1957</f>
        <v>-</v>
      </c>
      <c r="V1960" s="252">
        <f>작성용!AA1957</f>
        <v>202411</v>
      </c>
      <c r="W1960" s="253" t="str">
        <f>작성용!AC1957</f>
        <v>[6]기타기관펀드(기초자산)</v>
      </c>
      <c r="X1960" s="253">
        <f>작성용!O1957</f>
        <v>0</v>
      </c>
      <c r="Y1960" s="253">
        <f>작성용!P1957</f>
        <v>0</v>
      </c>
      <c r="Z1960" s="253">
        <f>작성용!Q1957</f>
        <v>0</v>
      </c>
      <c r="AA1960" s="252" t="str">
        <f>작성용!AJ1957</f>
        <v>-</v>
      </c>
      <c r="AB1960" s="252">
        <f>작성용!AB1957</f>
        <v>0</v>
      </c>
    </row>
    <row r="1961" spans="1:28" s="12" customFormat="1" ht="16.5" customHeight="1" x14ac:dyDescent="0.3">
      <c r="A1961" s="54">
        <f>작성용!AL1958</f>
        <v>1957</v>
      </c>
      <c r="B1961" s="264" t="str">
        <f>작성용!AI1958</f>
        <v>-</v>
      </c>
      <c r="C1961" s="252" t="str">
        <f>작성용!AK1958</f>
        <v>기초자산</v>
      </c>
      <c r="D1961" s="265" t="str">
        <f>작성용!T1958</f>
        <v>사립학교교직원연금공단펀드(기초자산)</v>
      </c>
      <c r="E1961" s="253" t="str">
        <f>작성용!B1958</f>
        <v>미래창조LB선도기업투자펀드20호</v>
      </c>
      <c r="F1961" s="253" t="str">
        <f>작성용!C1958</f>
        <v>재평가</v>
      </c>
      <c r="G1961" s="253" t="str">
        <f>작성용!D1958</f>
        <v>오픈갤러리</v>
      </c>
      <c r="H1961" s="266">
        <f>작성용!E1958</f>
        <v>1101115249415</v>
      </c>
      <c r="I1961" s="253" t="str">
        <f>작성용!F1958</f>
        <v>A07</v>
      </c>
      <c r="J1961" s="253">
        <f>작성용!G1958</f>
        <v>0</v>
      </c>
      <c r="K1961" s="253" t="str">
        <f>작성용!H1958</f>
        <v>-</v>
      </c>
      <c r="L1961" s="253" t="str">
        <f>작성용!N1958</f>
        <v>연말</v>
      </c>
      <c r="M1961" s="265" t="str">
        <f>작성용!U1958</f>
        <v>2024.09.30</v>
      </c>
      <c r="N1961" s="265">
        <f>작성용!V1958</f>
        <v>45643</v>
      </c>
      <c r="O1961" s="265" t="str">
        <f>작성용!W1958</f>
        <v>보고서제공X</v>
      </c>
      <c r="P1961" s="265" t="str">
        <f>작성용!X1958</f>
        <v>-</v>
      </c>
      <c r="Q1961" s="253" t="str">
        <f>작성용!AD1958</f>
        <v>이문수</v>
      </c>
      <c r="R1961" s="267">
        <f>작성용!AE1958</f>
        <v>0.4</v>
      </c>
      <c r="S1961" s="253" t="str">
        <f>작성용!AF1958</f>
        <v>이문수</v>
      </c>
      <c r="T1961" s="268" t="str">
        <f>작성용!AG1958</f>
        <v>-</v>
      </c>
      <c r="U1961" s="268" t="str">
        <f>작성용!AH1958</f>
        <v>-</v>
      </c>
      <c r="V1961" s="252">
        <f>작성용!AA1958</f>
        <v>202411</v>
      </c>
      <c r="W1961" s="253" t="str">
        <f>작성용!AC1958</f>
        <v>[6]기타기관펀드(기초자산)</v>
      </c>
      <c r="X1961" s="253">
        <f>작성용!O1958</f>
        <v>0</v>
      </c>
      <c r="Y1961" s="253">
        <f>작성용!P1958</f>
        <v>0</v>
      </c>
      <c r="Z1961" s="253">
        <f>작성용!Q1958</f>
        <v>0</v>
      </c>
      <c r="AA1961" s="252" t="str">
        <f>작성용!AJ1958</f>
        <v>-</v>
      </c>
      <c r="AB1961" s="252">
        <f>작성용!AB1958</f>
        <v>0</v>
      </c>
    </row>
    <row r="1962" spans="1:28" s="12" customFormat="1" ht="16.5" customHeight="1" x14ac:dyDescent="0.3">
      <c r="A1962" s="54">
        <f>작성용!AL1959</f>
        <v>1958</v>
      </c>
      <c r="B1962" s="264" t="str">
        <f>작성용!AI1959</f>
        <v>-</v>
      </c>
      <c r="C1962" s="252" t="str">
        <f>작성용!AK1959</f>
        <v>기초자산</v>
      </c>
      <c r="D1962" s="265" t="str">
        <f>작성용!T1959</f>
        <v>사립학교교직원연금공단펀드(기초자산)</v>
      </c>
      <c r="E1962" s="253" t="str">
        <f>작성용!B1959</f>
        <v>미래창조LB선도기업투자펀드20호</v>
      </c>
      <c r="F1962" s="253" t="str">
        <f>작성용!C1959</f>
        <v>재평가</v>
      </c>
      <c r="G1962" s="253" t="str">
        <f>작성용!D1959</f>
        <v>오비이랩</v>
      </c>
      <c r="H1962" s="266">
        <f>작성용!E1959</f>
        <v>1451110012527</v>
      </c>
      <c r="I1962" s="253" t="str">
        <f>작성용!F1959</f>
        <v>A07</v>
      </c>
      <c r="J1962" s="253">
        <f>작성용!G1959</f>
        <v>0</v>
      </c>
      <c r="K1962" s="253" t="str">
        <f>작성용!H1959</f>
        <v>-</v>
      </c>
      <c r="L1962" s="253" t="str">
        <f>작성용!N1959</f>
        <v>연말</v>
      </c>
      <c r="M1962" s="265" t="str">
        <f>작성용!U1959</f>
        <v>2024.09.30</v>
      </c>
      <c r="N1962" s="265">
        <f>작성용!V1959</f>
        <v>45643</v>
      </c>
      <c r="O1962" s="265" t="str">
        <f>작성용!W1959</f>
        <v>보고서제공X</v>
      </c>
      <c r="P1962" s="265" t="str">
        <f>작성용!X1959</f>
        <v>-</v>
      </c>
      <c r="Q1962" s="253" t="str">
        <f>작성용!AD1959</f>
        <v>이현승</v>
      </c>
      <c r="R1962" s="267">
        <f>작성용!AE1959</f>
        <v>0.4</v>
      </c>
      <c r="S1962" s="253" t="str">
        <f>작성용!AF1959</f>
        <v>이현승</v>
      </c>
      <c r="T1962" s="268" t="str">
        <f>작성용!AG1959</f>
        <v>-</v>
      </c>
      <c r="U1962" s="268" t="str">
        <f>작성용!AH1959</f>
        <v>-</v>
      </c>
      <c r="V1962" s="252">
        <f>작성용!AA1959</f>
        <v>202411</v>
      </c>
      <c r="W1962" s="253" t="str">
        <f>작성용!AC1959</f>
        <v>[6]기타기관펀드(기초자산)</v>
      </c>
      <c r="X1962" s="253">
        <f>작성용!O1959</f>
        <v>0</v>
      </c>
      <c r="Y1962" s="253">
        <f>작성용!P1959</f>
        <v>0</v>
      </c>
      <c r="Z1962" s="253">
        <f>작성용!Q1959</f>
        <v>0</v>
      </c>
      <c r="AA1962" s="252" t="str">
        <f>작성용!AJ1959</f>
        <v>-</v>
      </c>
      <c r="AB1962" s="252">
        <f>작성용!AB1959</f>
        <v>0</v>
      </c>
    </row>
    <row r="1963" spans="1:28" s="12" customFormat="1" ht="16.5" customHeight="1" x14ac:dyDescent="0.3">
      <c r="A1963" s="54">
        <f>작성용!AL1960</f>
        <v>1959</v>
      </c>
      <c r="B1963" s="264" t="str">
        <f>작성용!AI1960</f>
        <v>-</v>
      </c>
      <c r="C1963" s="252" t="str">
        <f>작성용!AK1960</f>
        <v>기초자산</v>
      </c>
      <c r="D1963" s="265" t="str">
        <f>작성용!T1960</f>
        <v>사립학교교직원연금공단펀드(기초자산)</v>
      </c>
      <c r="E1963" s="253" t="str">
        <f>작성용!B1960</f>
        <v>미래창조LB선도기업투자펀드20호</v>
      </c>
      <c r="F1963" s="253" t="str">
        <f>작성용!C1960</f>
        <v>재평가</v>
      </c>
      <c r="G1963" s="253" t="str">
        <f>작성용!D1960</f>
        <v>가우디오랩</v>
      </c>
      <c r="H1963" s="266">
        <f>작성용!E1960</f>
        <v>1101115715581</v>
      </c>
      <c r="I1963" s="253" t="str">
        <f>작성용!F1960</f>
        <v>A07</v>
      </c>
      <c r="J1963" s="253">
        <f>작성용!G1960</f>
        <v>0</v>
      </c>
      <c r="K1963" s="253" t="str">
        <f>작성용!H1960</f>
        <v>-</v>
      </c>
      <c r="L1963" s="253" t="str">
        <f>작성용!N1960</f>
        <v>연말</v>
      </c>
      <c r="M1963" s="265" t="str">
        <f>작성용!U1960</f>
        <v>2024.09.30</v>
      </c>
      <c r="N1963" s="265">
        <f>작성용!V1960</f>
        <v>45643</v>
      </c>
      <c r="O1963" s="265" t="str">
        <f>작성용!W1960</f>
        <v>보고서제공X</v>
      </c>
      <c r="P1963" s="265" t="str">
        <f>작성용!X1960</f>
        <v>-</v>
      </c>
      <c r="Q1963" s="253" t="str">
        <f>작성용!AD1960</f>
        <v>김수현</v>
      </c>
      <c r="R1963" s="267">
        <f>작성용!AE1960</f>
        <v>0.4</v>
      </c>
      <c r="S1963" s="253" t="str">
        <f>작성용!AF1960</f>
        <v>김수현</v>
      </c>
      <c r="T1963" s="268" t="str">
        <f>작성용!AG1960</f>
        <v>-</v>
      </c>
      <c r="U1963" s="268" t="str">
        <f>작성용!AH1960</f>
        <v>-</v>
      </c>
      <c r="V1963" s="252">
        <f>작성용!AA1960</f>
        <v>202411</v>
      </c>
      <c r="W1963" s="253" t="str">
        <f>작성용!AC1960</f>
        <v>[6]기타기관펀드(기초자산)</v>
      </c>
      <c r="X1963" s="253">
        <f>작성용!O1960</f>
        <v>0</v>
      </c>
      <c r="Y1963" s="253">
        <f>작성용!P1960</f>
        <v>0</v>
      </c>
      <c r="Z1963" s="253">
        <f>작성용!Q1960</f>
        <v>0</v>
      </c>
      <c r="AA1963" s="252" t="str">
        <f>작성용!AJ1960</f>
        <v>-</v>
      </c>
      <c r="AB1963" s="252">
        <f>작성용!AB1960</f>
        <v>0</v>
      </c>
    </row>
    <row r="1964" spans="1:28" s="12" customFormat="1" ht="16.5" customHeight="1" x14ac:dyDescent="0.3">
      <c r="A1964" s="54">
        <f>작성용!AL1961</f>
        <v>1960</v>
      </c>
      <c r="B1964" s="264" t="str">
        <f>작성용!AI1961</f>
        <v>-</v>
      </c>
      <c r="C1964" s="252" t="str">
        <f>작성용!AK1961</f>
        <v>기초자산</v>
      </c>
      <c r="D1964" s="265" t="str">
        <f>작성용!T1961</f>
        <v>사립학교교직원연금공단펀드(기초자산)</v>
      </c>
      <c r="E1964" s="253" t="str">
        <f>작성용!B1961</f>
        <v>미래창조LB선도기업투자펀드20호</v>
      </c>
      <c r="F1964" s="253" t="str">
        <f>작성용!C1961</f>
        <v>재평가</v>
      </c>
      <c r="G1964" s="253" t="str">
        <f>작성용!D1961</f>
        <v>컬리</v>
      </c>
      <c r="H1964" s="266">
        <f>작성용!E1961</f>
        <v>1101115603504</v>
      </c>
      <c r="I1964" s="253" t="str">
        <f>작성용!F1961</f>
        <v>A01</v>
      </c>
      <c r="J1964" s="253">
        <f>작성용!G1961</f>
        <v>0</v>
      </c>
      <c r="K1964" s="253" t="str">
        <f>작성용!H1961</f>
        <v>-</v>
      </c>
      <c r="L1964" s="253" t="str">
        <f>작성용!N1961</f>
        <v>연말</v>
      </c>
      <c r="M1964" s="265" t="str">
        <f>작성용!U1961</f>
        <v>2024.09.30</v>
      </c>
      <c r="N1964" s="265">
        <f>작성용!V1961</f>
        <v>45643</v>
      </c>
      <c r="O1964" s="265" t="str">
        <f>작성용!W1961</f>
        <v>보고서제공X</v>
      </c>
      <c r="P1964" s="265" t="str">
        <f>작성용!X1961</f>
        <v>-</v>
      </c>
      <c r="Q1964" s="253" t="str">
        <f>작성용!AD1961</f>
        <v>이문수</v>
      </c>
      <c r="R1964" s="267">
        <f>작성용!AE1961</f>
        <v>0.4</v>
      </c>
      <c r="S1964" s="253" t="str">
        <f>작성용!AF1961</f>
        <v>이문수</v>
      </c>
      <c r="T1964" s="268" t="str">
        <f>작성용!AG1961</f>
        <v>-</v>
      </c>
      <c r="U1964" s="268" t="str">
        <f>작성용!AH1961</f>
        <v>-</v>
      </c>
      <c r="V1964" s="252">
        <f>작성용!AA1961</f>
        <v>202411</v>
      </c>
      <c r="W1964" s="253" t="str">
        <f>작성용!AC1961</f>
        <v>[6]기타기관펀드(기초자산)</v>
      </c>
      <c r="X1964" s="253">
        <f>작성용!O1961</f>
        <v>0</v>
      </c>
      <c r="Y1964" s="253">
        <f>작성용!P1961</f>
        <v>0</v>
      </c>
      <c r="Z1964" s="253">
        <f>작성용!Q1961</f>
        <v>0</v>
      </c>
      <c r="AA1964" s="252" t="str">
        <f>작성용!AJ1961</f>
        <v>-</v>
      </c>
      <c r="AB1964" s="252">
        <f>작성용!AB1961</f>
        <v>0</v>
      </c>
    </row>
    <row r="1965" spans="1:28" s="12" customFormat="1" ht="16.5" customHeight="1" x14ac:dyDescent="0.3">
      <c r="A1965" s="54">
        <f>작성용!AL1962</f>
        <v>1961</v>
      </c>
      <c r="B1965" s="264" t="str">
        <f>작성용!AI1962</f>
        <v>-</v>
      </c>
      <c r="C1965" s="252" t="str">
        <f>작성용!AK1962</f>
        <v>기초자산</v>
      </c>
      <c r="D1965" s="265" t="str">
        <f>작성용!T1962</f>
        <v>사립학교교직원연금공단펀드(기초자산)</v>
      </c>
      <c r="E1965" s="253" t="str">
        <f>작성용!B1962</f>
        <v>미래창조LB선도기업투자펀드20호</v>
      </c>
      <c r="F1965" s="253" t="str">
        <f>작성용!C1962</f>
        <v>재평가</v>
      </c>
      <c r="G1965" s="253" t="str">
        <f>작성용!D1962</f>
        <v>와그(구,와그트래블)</v>
      </c>
      <c r="H1965" s="266">
        <f>작성용!E1962</f>
        <v>1101115623685</v>
      </c>
      <c r="I1965" s="253" t="str">
        <f>작성용!F1962</f>
        <v>A07</v>
      </c>
      <c r="J1965" s="253">
        <f>작성용!G1962</f>
        <v>3</v>
      </c>
      <c r="K1965" s="253" t="str">
        <f>작성용!H1962</f>
        <v>-</v>
      </c>
      <c r="L1965" s="253" t="str">
        <f>작성용!N1962</f>
        <v>연말</v>
      </c>
      <c r="M1965" s="265" t="str">
        <f>작성용!U1962</f>
        <v>2024.09.30</v>
      </c>
      <c r="N1965" s="265">
        <f>작성용!V1962</f>
        <v>45643</v>
      </c>
      <c r="O1965" s="265" t="str">
        <f>작성용!W1962</f>
        <v>보고서제공X</v>
      </c>
      <c r="P1965" s="265" t="str">
        <f>작성용!X1962</f>
        <v>-</v>
      </c>
      <c r="Q1965" s="253" t="str">
        <f>작성용!AD1962</f>
        <v>강승현</v>
      </c>
      <c r="R1965" s="267">
        <f>작성용!AE1962</f>
        <v>0.4</v>
      </c>
      <c r="S1965" s="253" t="str">
        <f>작성용!AF1962</f>
        <v>강승현</v>
      </c>
      <c r="T1965" s="268" t="str">
        <f>작성용!AG1962</f>
        <v>-</v>
      </c>
      <c r="U1965" s="268" t="str">
        <f>작성용!AH1962</f>
        <v>-</v>
      </c>
      <c r="V1965" s="252">
        <f>작성용!AA1962</f>
        <v>202411</v>
      </c>
      <c r="W1965" s="253" t="str">
        <f>작성용!AC1962</f>
        <v>[6]기타기관펀드(기초자산)</v>
      </c>
      <c r="X1965" s="253">
        <f>작성용!O1962</f>
        <v>0</v>
      </c>
      <c r="Y1965" s="253">
        <f>작성용!P1962</f>
        <v>0</v>
      </c>
      <c r="Z1965" s="253">
        <f>작성용!Q1962</f>
        <v>0</v>
      </c>
      <c r="AA1965" s="252" t="str">
        <f>작성용!AJ1962</f>
        <v>-</v>
      </c>
      <c r="AB1965" s="252">
        <f>작성용!AB1962</f>
        <v>0</v>
      </c>
    </row>
    <row r="1966" spans="1:28" s="12" customFormat="1" ht="16.5" customHeight="1" x14ac:dyDescent="0.3">
      <c r="A1966" s="54">
        <f>작성용!AL1963</f>
        <v>1962</v>
      </c>
      <c r="B1966" s="264" t="str">
        <f>작성용!AI1963</f>
        <v>-</v>
      </c>
      <c r="C1966" s="252" t="str">
        <f>작성용!AK1963</f>
        <v>기초자산</v>
      </c>
      <c r="D1966" s="265" t="str">
        <f>작성용!T1963</f>
        <v>사립학교교직원연금공단펀드(기초자산)</v>
      </c>
      <c r="E1966" s="253" t="str">
        <f>작성용!B1963</f>
        <v>미래창조LB선도기업투자펀드20호</v>
      </c>
      <c r="F1966" s="253" t="str">
        <f>작성용!C1963</f>
        <v>재평가</v>
      </c>
      <c r="G1966" s="253" t="str">
        <f>작성용!D1963</f>
        <v>와그(구,와그트래블)</v>
      </c>
      <c r="H1966" s="266">
        <f>작성용!E1963</f>
        <v>1101115623685</v>
      </c>
      <c r="I1966" s="253" t="str">
        <f>작성용!F1963</f>
        <v>A07</v>
      </c>
      <c r="J1966" s="253">
        <f>작성용!G1963</f>
        <v>4</v>
      </c>
      <c r="K1966" s="253" t="str">
        <f>작성용!H1963</f>
        <v>-</v>
      </c>
      <c r="L1966" s="253" t="str">
        <f>작성용!N1963</f>
        <v>연말</v>
      </c>
      <c r="M1966" s="265" t="str">
        <f>작성용!U1963</f>
        <v>2024.09.30</v>
      </c>
      <c r="N1966" s="265">
        <f>작성용!V1963</f>
        <v>45643</v>
      </c>
      <c r="O1966" s="265" t="str">
        <f>작성용!W1963</f>
        <v>보고서제공X</v>
      </c>
      <c r="P1966" s="265" t="str">
        <f>작성용!X1963</f>
        <v>-</v>
      </c>
      <c r="Q1966" s="253" t="str">
        <f>작성용!AD1963</f>
        <v>강승현</v>
      </c>
      <c r="R1966" s="267">
        <f>작성용!AE1963</f>
        <v>0</v>
      </c>
      <c r="S1966" s="253" t="str">
        <f>작성용!AF1963</f>
        <v>강승현</v>
      </c>
      <c r="T1966" s="268" t="str">
        <f>작성용!AG1963</f>
        <v>-</v>
      </c>
      <c r="U1966" s="268" t="str">
        <f>작성용!AH1963</f>
        <v>-</v>
      </c>
      <c r="V1966" s="252">
        <f>작성용!AA1963</f>
        <v>202411</v>
      </c>
      <c r="W1966" s="253" t="str">
        <f>작성용!AC1963</f>
        <v>[6]기타기관펀드(기초자산)</v>
      </c>
      <c r="X1966" s="253">
        <f>작성용!O1963</f>
        <v>0</v>
      </c>
      <c r="Y1966" s="253">
        <f>작성용!P1963</f>
        <v>0</v>
      </c>
      <c r="Z1966" s="253">
        <f>작성용!Q1963</f>
        <v>0</v>
      </c>
      <c r="AA1966" s="252" t="str">
        <f>작성용!AJ1963</f>
        <v>-</v>
      </c>
      <c r="AB1966" s="252">
        <f>작성용!AB1963</f>
        <v>0</v>
      </c>
    </row>
    <row r="1967" spans="1:28" s="12" customFormat="1" ht="16.5" customHeight="1" x14ac:dyDescent="0.3">
      <c r="A1967" s="54">
        <f>작성용!AL1964</f>
        <v>1963</v>
      </c>
      <c r="B1967" s="264" t="str">
        <f>작성용!AI1964</f>
        <v>-</v>
      </c>
      <c r="C1967" s="252" t="str">
        <f>작성용!AK1964</f>
        <v>개별종목</v>
      </c>
      <c r="D1967" s="265">
        <f>작성용!T1964</f>
        <v>45601</v>
      </c>
      <c r="E1967" s="253" t="str">
        <f>작성용!B1964</f>
        <v>신테카바이오</v>
      </c>
      <c r="F1967" s="253" t="str">
        <f>작성용!C1964</f>
        <v>재평가</v>
      </c>
      <c r="G1967" s="253" t="str">
        <f>작성용!D1964</f>
        <v>신테카바이오</v>
      </c>
      <c r="H1967" s="266">
        <f>작성용!E1964</f>
        <v>1101114179457</v>
      </c>
      <c r="I1967" s="253" t="str">
        <f>작성용!F1964</f>
        <v>D06</v>
      </c>
      <c r="J1967" s="253">
        <f>작성용!G1964</f>
        <v>2</v>
      </c>
      <c r="K1967" s="253" t="str">
        <f>작성용!H1964</f>
        <v>-</v>
      </c>
      <c r="L1967" s="253" t="str">
        <f>작성용!N1964</f>
        <v xml:space="preserve">반기 </v>
      </c>
      <c r="M1967" s="265" t="str">
        <f>작성용!U1964</f>
        <v>2024.11.11</v>
      </c>
      <c r="N1967" s="265">
        <f>작성용!V1964</f>
        <v>45608</v>
      </c>
      <c r="O1967" s="265">
        <f>작성용!W1964</f>
        <v>45615</v>
      </c>
      <c r="P1967" s="265" t="str">
        <f>작성용!X1964</f>
        <v>-</v>
      </c>
      <c r="Q1967" s="253" t="str">
        <f>작성용!AD1964</f>
        <v>상장</v>
      </c>
      <c r="R1967" s="267">
        <f>작성용!AE1964</f>
        <v>0</v>
      </c>
      <c r="S1967" s="253" t="str">
        <f>작성용!AF1964</f>
        <v>상장</v>
      </c>
      <c r="T1967" s="268" t="str">
        <f>작성용!AG1964</f>
        <v>메자닌평가팀</v>
      </c>
      <c r="U1967" s="268" t="str">
        <f>작성용!AH1964</f>
        <v>메자닌평가팀</v>
      </c>
      <c r="V1967" s="252">
        <f>작성용!AA1964</f>
        <v>202411</v>
      </c>
      <c r="W1967" s="253" t="str">
        <f>작성용!AC1964</f>
        <v>[W]상장기업</v>
      </c>
      <c r="X1967" s="253" t="str">
        <f>작성용!O1964</f>
        <v>이준명차장</v>
      </c>
      <c r="Y1967" s="253" t="str">
        <f>작성용!P1964</f>
        <v>070-7663-0033</v>
      </c>
      <c r="Z1967" s="253" t="str">
        <f>작성용!Q1964</f>
        <v>jmlee@syntekabio.com</v>
      </c>
      <c r="AA1967" s="252" t="str">
        <f>작성용!AJ1964</f>
        <v>회계반영</v>
      </c>
      <c r="AB1967" s="252">
        <f>작성용!AB1964</f>
        <v>0</v>
      </c>
    </row>
    <row r="1968" spans="1:28" s="12" customFormat="1" ht="16.5" customHeight="1" x14ac:dyDescent="0.3">
      <c r="A1968" s="54">
        <f>작성용!AL1965</f>
        <v>1964</v>
      </c>
      <c r="B1968" s="264" t="str">
        <f>작성용!AI1965</f>
        <v>-</v>
      </c>
      <c r="C1968" s="252" t="str">
        <f>작성용!AK1965</f>
        <v>개별종목</v>
      </c>
      <c r="D1968" s="265" t="str">
        <f>작성용!T1965</f>
        <v>매월</v>
      </c>
      <c r="E1968" s="253" t="str">
        <f>작성용!B1965</f>
        <v>메리츠증권(구조화투자팀)</v>
      </c>
      <c r="F1968" s="253" t="str">
        <f>작성용!C1965</f>
        <v>재평가</v>
      </c>
      <c r="G1968" s="253" t="str">
        <f>작성용!D1965</f>
        <v>폴라리스쉬핑</v>
      </c>
      <c r="H1968" s="266">
        <f>작성용!E1965</f>
        <v>1101113047754</v>
      </c>
      <c r="I1968" s="253" t="str">
        <f>작성용!F1965</f>
        <v>D06</v>
      </c>
      <c r="J1968" s="253">
        <f>작성용!G1965</f>
        <v>77</v>
      </c>
      <c r="K1968" s="253" t="str">
        <f>작성용!H1965</f>
        <v>-</v>
      </c>
      <c r="L1968" s="253" t="str">
        <f>작성용!N1965</f>
        <v>월</v>
      </c>
      <c r="M1968" s="265" t="str">
        <f>작성용!U1965</f>
        <v>2024.10.31</v>
      </c>
      <c r="N1968" s="265">
        <f>작성용!V1965</f>
        <v>45601</v>
      </c>
      <c r="O1968" s="265" t="str">
        <f>작성용!W1965</f>
        <v>평가보고서X</v>
      </c>
      <c r="P1968" s="265" t="str">
        <f>작성용!X1965</f>
        <v>-</v>
      </c>
      <c r="Q1968" s="253" t="str">
        <f>작성용!AD1965</f>
        <v>오영석</v>
      </c>
      <c r="R1968" s="267">
        <f>작성용!AE1965</f>
        <v>2</v>
      </c>
      <c r="S1968" s="253" t="str">
        <f>작성용!AF1965</f>
        <v>오영석</v>
      </c>
      <c r="T1968" s="268" t="str">
        <f>작성용!AG1965</f>
        <v>오영석</v>
      </c>
      <c r="U1968" s="268" t="str">
        <f>작성용!AH1965</f>
        <v>메자닌평가팀</v>
      </c>
      <c r="V1968" s="252">
        <f>작성용!AA1965</f>
        <v>202410</v>
      </c>
      <c r="W1968" s="253" t="str">
        <f>작성용!AC1965</f>
        <v>[Y]금융기관</v>
      </c>
      <c r="X1968" s="253" t="str">
        <f>작성용!O1965</f>
        <v>이유정담당자</v>
      </c>
      <c r="Y1968" s="253" t="str">
        <f>작성용!P1965</f>
        <v>010-4572-1058</v>
      </c>
      <c r="Z1968" s="253" t="str">
        <f>작성용!Q1965</f>
        <v>youjung.lee@meritz.co.kr</v>
      </c>
      <c r="AA1968" s="252" t="str">
        <f>작성용!AJ1965</f>
        <v>회계반영</v>
      </c>
      <c r="AB1968" s="252">
        <f>작성용!AB1965</f>
        <v>0</v>
      </c>
    </row>
    <row r="1969" spans="1:28" s="12" customFormat="1" ht="16.5" customHeight="1" x14ac:dyDescent="0.3">
      <c r="A1969" s="54">
        <f>작성용!AL1966</f>
        <v>1965</v>
      </c>
      <c r="B1969" s="264" t="str">
        <f>작성용!AI1966</f>
        <v>-</v>
      </c>
      <c r="C1969" s="252" t="str">
        <f>작성용!AK1966</f>
        <v>개별종목</v>
      </c>
      <c r="D1969" s="265" t="str">
        <f>작성용!T1966</f>
        <v>매월</v>
      </c>
      <c r="E1969" s="253" t="str">
        <f>작성용!B1966</f>
        <v>메리츠증권(구조화투자팀)</v>
      </c>
      <c r="F1969" s="253" t="str">
        <f>작성용!C1966</f>
        <v>재평가</v>
      </c>
      <c r="G1969" s="253" t="str">
        <f>작성용!D1966</f>
        <v>폴라리스쉬핑</v>
      </c>
      <c r="H1969" s="266">
        <f>작성용!E1966</f>
        <v>1101113047754</v>
      </c>
      <c r="I1969" s="253" t="str">
        <f>작성용!F1966</f>
        <v>D06</v>
      </c>
      <c r="J1969" s="253">
        <f>작성용!G1966</f>
        <v>77</v>
      </c>
      <c r="K1969" s="253" t="str">
        <f>작성용!H1966</f>
        <v>-</v>
      </c>
      <c r="L1969" s="253" t="str">
        <f>작성용!N1966</f>
        <v>월</v>
      </c>
      <c r="M1969" s="265" t="str">
        <f>작성용!U1966</f>
        <v>2024.11.30</v>
      </c>
      <c r="N1969" s="265">
        <f>작성용!V1966</f>
        <v>45630</v>
      </c>
      <c r="O1969" s="265" t="str">
        <f>작성용!W1966</f>
        <v>평가보고서X</v>
      </c>
      <c r="P1969" s="265" t="str">
        <f>작성용!X1966</f>
        <v>-</v>
      </c>
      <c r="Q1969" s="253" t="str">
        <f>작성용!AD1966</f>
        <v>오영석</v>
      </c>
      <c r="R1969" s="267">
        <f>작성용!AE1966</f>
        <v>0</v>
      </c>
      <c r="S1969" s="253" t="str">
        <f>작성용!AF1966</f>
        <v>오영석</v>
      </c>
      <c r="T1969" s="268" t="str">
        <f>작성용!AG1966</f>
        <v>오영석</v>
      </c>
      <c r="U1969" s="268" t="str">
        <f>작성용!AH1966</f>
        <v>메자닌평가팀</v>
      </c>
      <c r="V1969" s="252">
        <f>작성용!AA1966</f>
        <v>202411</v>
      </c>
      <c r="W1969" s="253" t="str">
        <f>작성용!AC1966</f>
        <v>[Y]금융기관</v>
      </c>
      <c r="X1969" s="253" t="str">
        <f>작성용!O1966</f>
        <v>이유정담당자</v>
      </c>
      <c r="Y1969" s="253" t="str">
        <f>작성용!P1966</f>
        <v>010-4572-1058</v>
      </c>
      <c r="Z1969" s="253" t="str">
        <f>작성용!Q1966</f>
        <v>youjung.lee@meritz.co.kr</v>
      </c>
      <c r="AA1969" s="252" t="str">
        <f>작성용!AJ1966</f>
        <v>회계반영</v>
      </c>
      <c r="AB1969" s="252">
        <f>작성용!AB1966</f>
        <v>0</v>
      </c>
    </row>
    <row r="1970" spans="1:28" s="12" customFormat="1" ht="16.5" customHeight="1" x14ac:dyDescent="0.3">
      <c r="A1970" s="54">
        <f>작성용!AL1967</f>
        <v>1966</v>
      </c>
      <c r="B1970" s="264" t="str">
        <f>작성용!AI1967</f>
        <v>-</v>
      </c>
      <c r="C1970" s="252" t="str">
        <f>작성용!AK1967</f>
        <v>개별종목</v>
      </c>
      <c r="D1970" s="265" t="str">
        <f>작성용!T1967</f>
        <v>매월</v>
      </c>
      <c r="E1970" s="253" t="str">
        <f>작성용!B1967</f>
        <v>메리츠증권(구조화투자팀)</v>
      </c>
      <c r="F1970" s="253" t="str">
        <f>작성용!C1967</f>
        <v>재평가</v>
      </c>
      <c r="G1970" s="253" t="str">
        <f>작성용!D1967</f>
        <v>폴라리스쉬핑</v>
      </c>
      <c r="H1970" s="266">
        <f>작성용!E1967</f>
        <v>1101113047754</v>
      </c>
      <c r="I1970" s="253" t="str">
        <f>작성용!F1967</f>
        <v>D06</v>
      </c>
      <c r="J1970" s="253">
        <f>작성용!G1967</f>
        <v>77</v>
      </c>
      <c r="K1970" s="253" t="str">
        <f>작성용!H1967</f>
        <v>-</v>
      </c>
      <c r="L1970" s="253" t="str">
        <f>작성용!N1967</f>
        <v>월</v>
      </c>
      <c r="M1970" s="265" t="str">
        <f>작성용!U1967</f>
        <v>2024.12.31</v>
      </c>
      <c r="N1970" s="265">
        <f>작성용!V1967</f>
        <v>45663</v>
      </c>
      <c r="O1970" s="265">
        <f>작성용!W1967</f>
        <v>45670</v>
      </c>
      <c r="P1970" s="265" t="str">
        <f>작성용!X1967</f>
        <v>-</v>
      </c>
      <c r="Q1970" s="253" t="str">
        <f>작성용!AD1967</f>
        <v>오영석</v>
      </c>
      <c r="R1970" s="267">
        <f>작성용!AE1967</f>
        <v>0</v>
      </c>
      <c r="S1970" s="253" t="str">
        <f>작성용!AF1967</f>
        <v>오영석</v>
      </c>
      <c r="T1970" s="268" t="str">
        <f>작성용!AG1967</f>
        <v>오영석</v>
      </c>
      <c r="U1970" s="268" t="str">
        <f>작성용!AH1967</f>
        <v>메자닌평가팀</v>
      </c>
      <c r="V1970" s="252">
        <f>작성용!AA1967</f>
        <v>202412</v>
      </c>
      <c r="W1970" s="253" t="str">
        <f>작성용!AC1967</f>
        <v>[Y]금융기관</v>
      </c>
      <c r="X1970" s="253" t="str">
        <f>작성용!O1967</f>
        <v>이유정담당자</v>
      </c>
      <c r="Y1970" s="253" t="str">
        <f>작성용!P1967</f>
        <v>010-4572-1058</v>
      </c>
      <c r="Z1970" s="253" t="str">
        <f>작성용!Q1967</f>
        <v>youjung.lee@meritz.co.kr</v>
      </c>
      <c r="AA1970" s="252" t="str">
        <f>작성용!AJ1967</f>
        <v>회계반영</v>
      </c>
      <c r="AB1970" s="252">
        <f>작성용!AB1967</f>
        <v>0</v>
      </c>
    </row>
    <row r="1971" spans="1:28" s="12" customFormat="1" ht="16.5" customHeight="1" x14ac:dyDescent="0.3">
      <c r="A1971" s="54">
        <f>작성용!AL1968</f>
        <v>1967</v>
      </c>
      <c r="B1971" s="264" t="str">
        <f>작성용!AI1968</f>
        <v>-</v>
      </c>
      <c r="C1971" s="252" t="str">
        <f>작성용!AK1968</f>
        <v>기초자산</v>
      </c>
      <c r="D1971" s="265" t="str">
        <f>작성용!T1968</f>
        <v>네오위즈파트너스펀드(기초자산)</v>
      </c>
      <c r="E1971" s="253" t="str">
        <f>작성용!B1968</f>
        <v>스톤브릿지티케브릿징사모투자</v>
      </c>
      <c r="F1971" s="253" t="str">
        <f>작성용!C1968</f>
        <v>재평가</v>
      </c>
      <c r="G1971" s="253" t="str">
        <f>작성용!D1968</f>
        <v>에이피테크놀로지</v>
      </c>
      <c r="H1971" s="266">
        <f>작성용!E1968</f>
        <v>1358110075747</v>
      </c>
      <c r="I1971" s="253" t="str">
        <f>작성용!F1968</f>
        <v>A05</v>
      </c>
      <c r="J1971" s="253">
        <f>작성용!G1968</f>
        <v>0</v>
      </c>
      <c r="K1971" s="253" t="str">
        <f>작성용!H1968</f>
        <v>-</v>
      </c>
      <c r="L1971" s="253" t="str">
        <f>작성용!N1968</f>
        <v>연말</v>
      </c>
      <c r="M1971" s="265" t="str">
        <f>작성용!U1968</f>
        <v>2024.09.30</v>
      </c>
      <c r="N1971" s="265">
        <f>작성용!V1968</f>
        <v>45625</v>
      </c>
      <c r="O1971" s="265" t="str">
        <f>작성용!W1968</f>
        <v>보고서제공X</v>
      </c>
      <c r="P1971" s="265" t="str">
        <f>작성용!X1968</f>
        <v>-</v>
      </c>
      <c r="Q1971" s="253" t="str">
        <f>작성용!AD1968</f>
        <v>채동우</v>
      </c>
      <c r="R1971" s="267">
        <f>작성용!AE1968</f>
        <v>0.4</v>
      </c>
      <c r="S1971" s="253" t="str">
        <f>작성용!AF1968</f>
        <v>채동우</v>
      </c>
      <c r="T1971" s="268" t="str">
        <f>작성용!AG1968</f>
        <v>-</v>
      </c>
      <c r="U1971" s="268" t="str">
        <f>작성용!AH1968</f>
        <v>-</v>
      </c>
      <c r="V1971" s="252">
        <f>작성용!AA1968</f>
        <v>202411</v>
      </c>
      <c r="W1971" s="253" t="str">
        <f>작성용!AC1968</f>
        <v>[X]일반기업</v>
      </c>
      <c r="X1971" s="253">
        <f>작성용!O1968</f>
        <v>0</v>
      </c>
      <c r="Y1971" s="253">
        <f>작성용!P1968</f>
        <v>0</v>
      </c>
      <c r="Z1971" s="253">
        <f>작성용!Q1968</f>
        <v>0</v>
      </c>
      <c r="AA1971" s="252" t="str">
        <f>작성용!AJ1968</f>
        <v>-</v>
      </c>
      <c r="AB1971" s="252">
        <f>작성용!AB1968</f>
        <v>0</v>
      </c>
    </row>
    <row r="1972" spans="1:28" s="12" customFormat="1" ht="16.5" customHeight="1" x14ac:dyDescent="0.3">
      <c r="A1972" s="54">
        <f>작성용!AL1969</f>
        <v>1968</v>
      </c>
      <c r="B1972" s="264" t="str">
        <f>작성용!AI1969</f>
        <v>-</v>
      </c>
      <c r="C1972" s="252" t="str">
        <f>작성용!AK1969</f>
        <v>기초자산</v>
      </c>
      <c r="D1972" s="265" t="str">
        <f>작성용!T1969</f>
        <v>네오위즈파트너스펀드(기초자산)</v>
      </c>
      <c r="E1972" s="253" t="str">
        <f>작성용!B1969</f>
        <v>스톤브릿지티케브릿징사모투자</v>
      </c>
      <c r="F1972" s="253" t="str">
        <f>작성용!C1969</f>
        <v>재평가</v>
      </c>
      <c r="G1972" s="253" t="str">
        <f>작성용!D1969</f>
        <v>딜리셔스</v>
      </c>
      <c r="H1972" s="266">
        <f>작성용!E1969</f>
        <v>1101114522169</v>
      </c>
      <c r="I1972" s="253" t="str">
        <f>작성용!F1969</f>
        <v>A01</v>
      </c>
      <c r="J1972" s="253">
        <f>작성용!G1969</f>
        <v>0</v>
      </c>
      <c r="K1972" s="253" t="str">
        <f>작성용!H1969</f>
        <v>-</v>
      </c>
      <c r="L1972" s="253" t="str">
        <f>작성용!N1969</f>
        <v>연말</v>
      </c>
      <c r="M1972" s="265" t="str">
        <f>작성용!U1969</f>
        <v>2024.09.30</v>
      </c>
      <c r="N1972" s="265">
        <f>작성용!V1969</f>
        <v>45625</v>
      </c>
      <c r="O1972" s="265" t="str">
        <f>작성용!W1969</f>
        <v>보고서제공X</v>
      </c>
      <c r="P1972" s="265" t="str">
        <f>작성용!X1969</f>
        <v>-</v>
      </c>
      <c r="Q1972" s="253" t="str">
        <f>작성용!AD1969</f>
        <v>오영석</v>
      </c>
      <c r="R1972" s="267">
        <f>작성용!AE1969</f>
        <v>0.4</v>
      </c>
      <c r="S1972" s="253" t="str">
        <f>작성용!AF1969</f>
        <v>오영석</v>
      </c>
      <c r="T1972" s="268" t="str">
        <f>작성용!AG1969</f>
        <v>-</v>
      </c>
      <c r="U1972" s="268" t="str">
        <f>작성용!AH1969</f>
        <v>-</v>
      </c>
      <c r="V1972" s="252">
        <f>작성용!AA1969</f>
        <v>202411</v>
      </c>
      <c r="W1972" s="253" t="str">
        <f>작성용!AC1969</f>
        <v>[X]일반기업</v>
      </c>
      <c r="X1972" s="253">
        <f>작성용!O1969</f>
        <v>0</v>
      </c>
      <c r="Y1972" s="253">
        <f>작성용!P1969</f>
        <v>0</v>
      </c>
      <c r="Z1972" s="253">
        <f>작성용!Q1969</f>
        <v>0</v>
      </c>
      <c r="AA1972" s="252" t="str">
        <f>작성용!AJ1969</f>
        <v>-</v>
      </c>
      <c r="AB1972" s="252">
        <f>작성용!AB1969</f>
        <v>0</v>
      </c>
    </row>
    <row r="1973" spans="1:28" s="12" customFormat="1" ht="16.5" customHeight="1" x14ac:dyDescent="0.3">
      <c r="A1973" s="54">
        <f>작성용!AL1970</f>
        <v>1969</v>
      </c>
      <c r="B1973" s="264" t="str">
        <f>작성용!AI1970</f>
        <v>-</v>
      </c>
      <c r="C1973" s="252" t="str">
        <f>작성용!AK1970</f>
        <v>기초자산</v>
      </c>
      <c r="D1973" s="265" t="str">
        <f>작성용!T1970</f>
        <v>네오위즈파트너스펀드(기초자산)</v>
      </c>
      <c r="E1973" s="253" t="str">
        <f>작성용!B1970</f>
        <v>스톤브릿지티케브릿징사모투자</v>
      </c>
      <c r="F1973" s="253" t="str">
        <f>작성용!C1970</f>
        <v>재평가</v>
      </c>
      <c r="G1973" s="253" t="str">
        <f>작성용!D1970</f>
        <v>딜리셔스</v>
      </c>
      <c r="H1973" s="266">
        <f>작성용!E1970</f>
        <v>1101114522169</v>
      </c>
      <c r="I1973" s="253" t="str">
        <f>작성용!F1970</f>
        <v>A07</v>
      </c>
      <c r="J1973" s="253">
        <f>작성용!G1970</f>
        <v>0</v>
      </c>
      <c r="K1973" s="253" t="str">
        <f>작성용!H1970</f>
        <v>-</v>
      </c>
      <c r="L1973" s="253" t="str">
        <f>작성용!N1970</f>
        <v>연말</v>
      </c>
      <c r="M1973" s="265" t="str">
        <f>작성용!U1970</f>
        <v>2024.09.30</v>
      </c>
      <c r="N1973" s="265">
        <f>작성용!V1970</f>
        <v>45625</v>
      </c>
      <c r="O1973" s="265" t="str">
        <f>작성용!W1970</f>
        <v>보고서제공X</v>
      </c>
      <c r="P1973" s="265" t="str">
        <f>작성용!X1970</f>
        <v>-</v>
      </c>
      <c r="Q1973" s="253" t="str">
        <f>작성용!AD1970</f>
        <v>오영석</v>
      </c>
      <c r="R1973" s="267">
        <f>작성용!AE1970</f>
        <v>0</v>
      </c>
      <c r="S1973" s="253" t="str">
        <f>작성용!AF1970</f>
        <v>오영석</v>
      </c>
      <c r="T1973" s="268" t="str">
        <f>작성용!AG1970</f>
        <v>-</v>
      </c>
      <c r="U1973" s="268" t="str">
        <f>작성용!AH1970</f>
        <v>-</v>
      </c>
      <c r="V1973" s="252">
        <f>작성용!AA1970</f>
        <v>202411</v>
      </c>
      <c r="W1973" s="253" t="str">
        <f>작성용!AC1970</f>
        <v>[X]일반기업</v>
      </c>
      <c r="X1973" s="253">
        <f>작성용!O1970</f>
        <v>0</v>
      </c>
      <c r="Y1973" s="253">
        <f>작성용!P1970</f>
        <v>0</v>
      </c>
      <c r="Z1973" s="253">
        <f>작성용!Q1970</f>
        <v>0</v>
      </c>
      <c r="AA1973" s="252" t="str">
        <f>작성용!AJ1970</f>
        <v>-</v>
      </c>
      <c r="AB1973" s="252">
        <f>작성용!AB1970</f>
        <v>0</v>
      </c>
    </row>
    <row r="1974" spans="1:28" s="12" customFormat="1" ht="16.5" customHeight="1" x14ac:dyDescent="0.3">
      <c r="A1974" s="54">
        <f>작성용!AL1971</f>
        <v>1970</v>
      </c>
      <c r="B1974" s="264" t="str">
        <f>작성용!AI1971</f>
        <v>-</v>
      </c>
      <c r="C1974" s="252" t="str">
        <f>작성용!AK1971</f>
        <v>기초자산</v>
      </c>
      <c r="D1974" s="265" t="str">
        <f>작성용!T1971</f>
        <v>네오위즈파트너스펀드(기초자산)</v>
      </c>
      <c r="E1974" s="253" t="str">
        <f>작성용!B1971</f>
        <v>스톤브릿지티케브릿징사모투자</v>
      </c>
      <c r="F1974" s="253" t="str">
        <f>작성용!C1971</f>
        <v>재평가</v>
      </c>
      <c r="G1974" s="253" t="str">
        <f>작성용!D1971</f>
        <v>그린광학</v>
      </c>
      <c r="H1974" s="266">
        <f>작성용!E1971</f>
        <v>1501110038584</v>
      </c>
      <c r="I1974" s="253" t="str">
        <f>작성용!F1971</f>
        <v>A01</v>
      </c>
      <c r="J1974" s="253">
        <f>작성용!G1971</f>
        <v>0</v>
      </c>
      <c r="K1974" s="253" t="str">
        <f>작성용!H1971</f>
        <v>-</v>
      </c>
      <c r="L1974" s="253" t="str">
        <f>작성용!N1971</f>
        <v>연말</v>
      </c>
      <c r="M1974" s="265" t="str">
        <f>작성용!U1971</f>
        <v>2024.09.30</v>
      </c>
      <c r="N1974" s="265">
        <f>작성용!V1971</f>
        <v>45625</v>
      </c>
      <c r="O1974" s="265" t="str">
        <f>작성용!W1971</f>
        <v>보고서제공X</v>
      </c>
      <c r="P1974" s="265" t="str">
        <f>작성용!X1971</f>
        <v>-</v>
      </c>
      <c r="Q1974" s="253" t="str">
        <f>작성용!AD1971</f>
        <v>정은채</v>
      </c>
      <c r="R1974" s="267">
        <f>작성용!AE1971</f>
        <v>0.4</v>
      </c>
      <c r="S1974" s="253" t="str">
        <f>작성용!AF1971</f>
        <v>정은채</v>
      </c>
      <c r="T1974" s="268" t="str">
        <f>작성용!AG1971</f>
        <v>-</v>
      </c>
      <c r="U1974" s="268" t="str">
        <f>작성용!AH1971</f>
        <v>-</v>
      </c>
      <c r="V1974" s="252">
        <f>작성용!AA1971</f>
        <v>202411</v>
      </c>
      <c r="W1974" s="253" t="str">
        <f>작성용!AC1971</f>
        <v>[X]일반기업</v>
      </c>
      <c r="X1974" s="253">
        <f>작성용!O1971</f>
        <v>0</v>
      </c>
      <c r="Y1974" s="253">
        <f>작성용!P1971</f>
        <v>0</v>
      </c>
      <c r="Z1974" s="253">
        <f>작성용!Q1971</f>
        <v>0</v>
      </c>
      <c r="AA1974" s="252" t="str">
        <f>작성용!AJ1971</f>
        <v>-</v>
      </c>
      <c r="AB1974" s="252">
        <f>작성용!AB1971</f>
        <v>0</v>
      </c>
    </row>
    <row r="1975" spans="1:28" s="12" customFormat="1" ht="16.5" customHeight="1" x14ac:dyDescent="0.3">
      <c r="A1975" s="54">
        <f>작성용!AL1972</f>
        <v>1971</v>
      </c>
      <c r="B1975" s="264" t="str">
        <f>작성용!AI1972</f>
        <v>-</v>
      </c>
      <c r="C1975" s="252" t="str">
        <f>작성용!AK1972</f>
        <v>기초자산</v>
      </c>
      <c r="D1975" s="265" t="str">
        <f>작성용!T1972</f>
        <v>네오위즈파트너스펀드(기초자산)</v>
      </c>
      <c r="E1975" s="253" t="str">
        <f>작성용!B1972</f>
        <v>스톤브릿지티케브릿징사모투자</v>
      </c>
      <c r="F1975" s="253" t="str">
        <f>작성용!C1972</f>
        <v>재평가</v>
      </c>
      <c r="G1975" s="253" t="str">
        <f>작성용!D1972</f>
        <v>HFRNetworksINC</v>
      </c>
      <c r="H1975" s="266" t="str">
        <f>작성용!E1972</f>
        <v>KBP2022110020</v>
      </c>
      <c r="I1975" s="253" t="str">
        <f>작성용!F1972</f>
        <v>A05</v>
      </c>
      <c r="J1975" s="253">
        <f>작성용!G1972</f>
        <v>0</v>
      </c>
      <c r="K1975" s="253" t="str">
        <f>작성용!H1972</f>
        <v>-</v>
      </c>
      <c r="L1975" s="253" t="str">
        <f>작성용!N1972</f>
        <v>연말</v>
      </c>
      <c r="M1975" s="265" t="str">
        <f>작성용!U1972</f>
        <v>2024.09.30</v>
      </c>
      <c r="N1975" s="265">
        <f>작성용!V1972</f>
        <v>45625</v>
      </c>
      <c r="O1975" s="265" t="str">
        <f>작성용!W1972</f>
        <v>보고서제공X</v>
      </c>
      <c r="P1975" s="265" t="str">
        <f>작성용!X1972</f>
        <v>-</v>
      </c>
      <c r="Q1975" s="253" t="str">
        <f>작성용!AD1972</f>
        <v>김수현</v>
      </c>
      <c r="R1975" s="267">
        <f>작성용!AE1972</f>
        <v>0.4</v>
      </c>
      <c r="S1975" s="253" t="str">
        <f>작성용!AF1972</f>
        <v>김수현</v>
      </c>
      <c r="T1975" s="268" t="str">
        <f>작성용!AG1972</f>
        <v>-</v>
      </c>
      <c r="U1975" s="268" t="str">
        <f>작성용!AH1972</f>
        <v>-</v>
      </c>
      <c r="V1975" s="252">
        <f>작성용!AA1972</f>
        <v>202411</v>
      </c>
      <c r="W1975" s="253" t="str">
        <f>작성용!AC1972</f>
        <v>[X]일반기업</v>
      </c>
      <c r="X1975" s="253">
        <f>작성용!O1972</f>
        <v>0</v>
      </c>
      <c r="Y1975" s="253">
        <f>작성용!P1972</f>
        <v>0</v>
      </c>
      <c r="Z1975" s="253">
        <f>작성용!Q1972</f>
        <v>0</v>
      </c>
      <c r="AA1975" s="252" t="str">
        <f>작성용!AJ1972</f>
        <v>-</v>
      </c>
      <c r="AB1975" s="252">
        <f>작성용!AB1972</f>
        <v>0</v>
      </c>
    </row>
    <row r="1976" spans="1:28" s="12" customFormat="1" ht="16.5" customHeight="1" x14ac:dyDescent="0.3">
      <c r="A1976" s="54">
        <f>작성용!AL1973</f>
        <v>1972</v>
      </c>
      <c r="B1976" s="264" t="str">
        <f>작성용!AI1973</f>
        <v>-</v>
      </c>
      <c r="C1976" s="252" t="str">
        <f>작성용!AK1973</f>
        <v>기초자산</v>
      </c>
      <c r="D1976" s="265" t="str">
        <f>작성용!T1973</f>
        <v>네오위즈파트너스펀드(기초자산)</v>
      </c>
      <c r="E1976" s="253" t="str">
        <f>작성용!B1973</f>
        <v>스톤브릿지티케브릿징사모투자</v>
      </c>
      <c r="F1976" s="253" t="str">
        <f>작성용!C1973</f>
        <v>재평가</v>
      </c>
      <c r="G1976" s="253" t="str">
        <f>작성용!D1973</f>
        <v>이에이트</v>
      </c>
      <c r="H1976" s="266">
        <f>작성용!E1973</f>
        <v>1101114861971</v>
      </c>
      <c r="I1976" s="253" t="str">
        <f>작성용!F1973</f>
        <v>D02</v>
      </c>
      <c r="J1976" s="253">
        <f>작성용!G1973</f>
        <v>0</v>
      </c>
      <c r="K1976" s="253" t="str">
        <f>작성용!H1973</f>
        <v>-</v>
      </c>
      <c r="L1976" s="253" t="str">
        <f>작성용!N1973</f>
        <v>연말</v>
      </c>
      <c r="M1976" s="265" t="str">
        <f>작성용!U1973</f>
        <v>2024.09.30</v>
      </c>
      <c r="N1976" s="265">
        <f>작성용!V1973</f>
        <v>45625</v>
      </c>
      <c r="O1976" s="265" t="str">
        <f>작성용!W1973</f>
        <v>보고서제공X</v>
      </c>
      <c r="P1976" s="265" t="str">
        <f>작성용!X1973</f>
        <v>-</v>
      </c>
      <c r="Q1976" s="258" t="str">
        <f>작성용!AD1973</f>
        <v>심태진</v>
      </c>
      <c r="R1976" s="267">
        <f>작성용!AE1973</f>
        <v>0.4</v>
      </c>
      <c r="S1976" s="253" t="str">
        <f>작성용!AF1973</f>
        <v>여재현</v>
      </c>
      <c r="T1976" s="268" t="str">
        <f>작성용!AG1973</f>
        <v>-</v>
      </c>
      <c r="U1976" s="268" t="str">
        <f>작성용!AH1973</f>
        <v>-</v>
      </c>
      <c r="V1976" s="252">
        <f>작성용!AA1973</f>
        <v>202411</v>
      </c>
      <c r="W1976" s="253" t="str">
        <f>작성용!AC1973</f>
        <v>[X]일반기업</v>
      </c>
      <c r="X1976" s="253">
        <f>작성용!O1973</f>
        <v>0</v>
      </c>
      <c r="Y1976" s="253">
        <f>작성용!P1973</f>
        <v>0</v>
      </c>
      <c r="Z1976" s="253">
        <f>작성용!Q1973</f>
        <v>0</v>
      </c>
      <c r="AA1976" s="252" t="str">
        <f>작성용!AJ1973</f>
        <v>-</v>
      </c>
      <c r="AB1976" s="252">
        <f>작성용!AB1973</f>
        <v>0</v>
      </c>
    </row>
    <row r="1977" spans="1:28" s="12" customFormat="1" ht="16.5" customHeight="1" x14ac:dyDescent="0.3">
      <c r="A1977" s="54">
        <f>작성용!AL1974</f>
        <v>1973</v>
      </c>
      <c r="B1977" s="264" t="str">
        <f>작성용!AI1974</f>
        <v>-</v>
      </c>
      <c r="C1977" s="252" t="str">
        <f>작성용!AK1974</f>
        <v>기초자산</v>
      </c>
      <c r="D1977" s="265" t="str">
        <f>작성용!T1974</f>
        <v>네오위즈파트너스펀드(기초자산)</v>
      </c>
      <c r="E1977" s="253" t="str">
        <f>작성용!B1974</f>
        <v>스톤브릿지티케브릿징사모투자</v>
      </c>
      <c r="F1977" s="253" t="str">
        <f>작성용!C1974</f>
        <v>재평가</v>
      </c>
      <c r="G1977" s="253" t="str">
        <f>작성용!D1974</f>
        <v>아이디어허브</v>
      </c>
      <c r="H1977" s="266">
        <f>작성용!E1974</f>
        <v>1101116239407</v>
      </c>
      <c r="I1977" s="253" t="str">
        <f>작성용!F1974</f>
        <v>A07</v>
      </c>
      <c r="J1977" s="253">
        <f>작성용!G1974</f>
        <v>0</v>
      </c>
      <c r="K1977" s="253" t="str">
        <f>작성용!H1974</f>
        <v>-</v>
      </c>
      <c r="L1977" s="253" t="str">
        <f>작성용!N1974</f>
        <v>연말</v>
      </c>
      <c r="M1977" s="265" t="str">
        <f>작성용!U1974</f>
        <v>2024.09.30</v>
      </c>
      <c r="N1977" s="265">
        <f>작성용!V1974</f>
        <v>45625</v>
      </c>
      <c r="O1977" s="265" t="str">
        <f>작성용!W1974</f>
        <v>보고서제공X</v>
      </c>
      <c r="P1977" s="265" t="str">
        <f>작성용!X1974</f>
        <v>-</v>
      </c>
      <c r="Q1977" s="253" t="str">
        <f>작성용!AD1974</f>
        <v>오수현</v>
      </c>
      <c r="R1977" s="267">
        <f>작성용!AE1974</f>
        <v>0</v>
      </c>
      <c r="S1977" s="253" t="str">
        <f>작성용!AF1974</f>
        <v>오수현</v>
      </c>
      <c r="T1977" s="268" t="str">
        <f>작성용!AG1974</f>
        <v>-</v>
      </c>
      <c r="U1977" s="268" t="str">
        <f>작성용!AH1974</f>
        <v>-</v>
      </c>
      <c r="V1977" s="252">
        <f>작성용!AA1974</f>
        <v>202411</v>
      </c>
      <c r="W1977" s="253" t="str">
        <f>작성용!AC1974</f>
        <v>[X]일반기업</v>
      </c>
      <c r="X1977" s="253">
        <f>작성용!O1974</f>
        <v>0</v>
      </c>
      <c r="Y1977" s="253">
        <f>작성용!P1974</f>
        <v>0</v>
      </c>
      <c r="Z1977" s="253">
        <f>작성용!Q1974</f>
        <v>0</v>
      </c>
      <c r="AA1977" s="252" t="str">
        <f>작성용!AJ1974</f>
        <v>-</v>
      </c>
      <c r="AB1977" s="252">
        <f>작성용!AB1974</f>
        <v>0</v>
      </c>
    </row>
    <row r="1978" spans="1:28" s="12" customFormat="1" ht="16.5" customHeight="1" x14ac:dyDescent="0.3">
      <c r="A1978" s="54">
        <f>작성용!AL1975</f>
        <v>1974</v>
      </c>
      <c r="B1978" s="264" t="str">
        <f>작성용!AI1975</f>
        <v>-</v>
      </c>
      <c r="C1978" s="252" t="str">
        <f>작성용!AK1975</f>
        <v>기초자산</v>
      </c>
      <c r="D1978" s="265" t="str">
        <f>작성용!T1975</f>
        <v>네오위즈파트너스펀드(기초자산)</v>
      </c>
      <c r="E1978" s="253" t="str">
        <f>작성용!B1975</f>
        <v>스톤브릿지티케브릿징사모투자</v>
      </c>
      <c r="F1978" s="253" t="str">
        <f>작성용!C1975</f>
        <v>재평가</v>
      </c>
      <c r="G1978" s="253" t="str">
        <f>작성용!D1975</f>
        <v>아이디어허브</v>
      </c>
      <c r="H1978" s="266">
        <f>작성용!E1975</f>
        <v>1101116239407</v>
      </c>
      <c r="I1978" s="253" t="str">
        <f>작성용!F1975</f>
        <v>A07</v>
      </c>
      <c r="J1978" s="253">
        <f>작성용!G1975</f>
        <v>1</v>
      </c>
      <c r="K1978" s="253" t="str">
        <f>작성용!H1975</f>
        <v>-</v>
      </c>
      <c r="L1978" s="253" t="str">
        <f>작성용!N1975</f>
        <v>연말</v>
      </c>
      <c r="M1978" s="265" t="str">
        <f>작성용!U1975</f>
        <v>2024.09.30</v>
      </c>
      <c r="N1978" s="265">
        <f>작성용!V1975</f>
        <v>45625</v>
      </c>
      <c r="O1978" s="265" t="str">
        <f>작성용!W1975</f>
        <v>보고서제공X</v>
      </c>
      <c r="P1978" s="265" t="str">
        <f>작성용!X1975</f>
        <v>-</v>
      </c>
      <c r="Q1978" s="253" t="str">
        <f>작성용!AD1975</f>
        <v>오수현</v>
      </c>
      <c r="R1978" s="267">
        <f>작성용!AE1975</f>
        <v>0</v>
      </c>
      <c r="S1978" s="253" t="str">
        <f>작성용!AF1975</f>
        <v>오수현</v>
      </c>
      <c r="T1978" s="268" t="str">
        <f>작성용!AG1975</f>
        <v>-</v>
      </c>
      <c r="U1978" s="268" t="str">
        <f>작성용!AH1975</f>
        <v>-</v>
      </c>
      <c r="V1978" s="252">
        <f>작성용!AA1975</f>
        <v>202411</v>
      </c>
      <c r="W1978" s="253" t="str">
        <f>작성용!AC1975</f>
        <v>[X]일반기업</v>
      </c>
      <c r="X1978" s="253">
        <f>작성용!O1975</f>
        <v>0</v>
      </c>
      <c r="Y1978" s="253">
        <f>작성용!P1975</f>
        <v>0</v>
      </c>
      <c r="Z1978" s="253">
        <f>작성용!Q1975</f>
        <v>0</v>
      </c>
      <c r="AA1978" s="252" t="str">
        <f>작성용!AJ1975</f>
        <v>-</v>
      </c>
      <c r="AB1978" s="252">
        <f>작성용!AB1975</f>
        <v>0</v>
      </c>
    </row>
  </sheetData>
  <autoFilter ref="A4:AB1978"/>
  <mergeCells count="1">
    <mergeCell ref="E1:F1"/>
  </mergeCells>
  <phoneticPr fontId="3" type="noConversion"/>
  <conditionalFormatting sqref="N1:O4 N1156:O1336 N1979:O1048576">
    <cfRule type="containsText" dxfId="21" priority="210" operator="containsText" text="평가철회">
      <formula>NOT(ISERROR(SEARCH("평가철회",N1)))</formula>
    </cfRule>
  </conditionalFormatting>
  <conditionalFormatting sqref="N5:O1336">
    <cfRule type="containsText" dxfId="20" priority="8" operator="containsText" text="평가철회">
      <formula>NOT(ISERROR(SEARCH("평가철회",N5)))</formula>
    </cfRule>
  </conditionalFormatting>
  <conditionalFormatting sqref="N1337:O1424">
    <cfRule type="containsText" dxfId="19" priority="7" operator="containsText" text="평가철회">
      <formula>NOT(ISERROR(SEARCH("평가철회",N1337)))</formula>
    </cfRule>
  </conditionalFormatting>
  <conditionalFormatting sqref="N1425:O1425">
    <cfRule type="containsText" dxfId="18" priority="6" operator="containsText" text="평가철회">
      <formula>NOT(ISERROR(SEARCH("평가철회",N1425)))</formula>
    </cfRule>
  </conditionalFormatting>
  <conditionalFormatting sqref="N1426:O1514">
    <cfRule type="containsText" dxfId="17" priority="5" operator="containsText" text="평가철회">
      <formula>NOT(ISERROR(SEARCH("평가철회",N1426)))</formula>
    </cfRule>
  </conditionalFormatting>
  <conditionalFormatting sqref="N1515:O1578">
    <cfRule type="containsText" dxfId="16" priority="4" operator="containsText" text="평가철회">
      <formula>NOT(ISERROR(SEARCH("평가철회",N1515)))</formula>
    </cfRule>
  </conditionalFormatting>
  <conditionalFormatting sqref="N1579:O1935">
    <cfRule type="containsText" dxfId="15" priority="3" operator="containsText" text="평가철회">
      <formula>NOT(ISERROR(SEARCH("평가철회",N1579)))</formula>
    </cfRule>
  </conditionalFormatting>
  <conditionalFormatting sqref="N1936:O1970">
    <cfRule type="containsText" dxfId="14" priority="2" operator="containsText" text="평가철회">
      <formula>NOT(ISERROR(SEARCH("평가철회",N1936)))</formula>
    </cfRule>
  </conditionalFormatting>
  <conditionalFormatting sqref="N1971:O1978">
    <cfRule type="containsText" dxfId="13" priority="1" operator="containsText" text="평가철회">
      <formula>NOT(ISERROR(SEARCH("평가철회",N1971)))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93"/>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6248</v>
      </c>
      <c r="B2" s="78" t="s">
        <v>6249</v>
      </c>
      <c r="C2" s="78" t="s">
        <v>6250</v>
      </c>
      <c r="D2" s="78" t="s">
        <v>217</v>
      </c>
      <c r="E2" s="160" t="s">
        <v>6251</v>
      </c>
      <c r="F2" s="161" t="s">
        <v>6252</v>
      </c>
      <c r="G2" s="161">
        <v>24.3</v>
      </c>
      <c r="I2" s="161" t="s">
        <v>6253</v>
      </c>
      <c r="J2" s="161" t="s">
        <v>6254</v>
      </c>
      <c r="K2" s="161" t="s">
        <v>6255</v>
      </c>
      <c r="L2" s="161" t="s">
        <v>6256</v>
      </c>
      <c r="N2" s="186" t="s">
        <v>6257</v>
      </c>
      <c r="O2" s="161" t="s">
        <v>6254</v>
      </c>
      <c r="P2" s="161" t="s">
        <v>6255</v>
      </c>
      <c r="Q2" s="161" t="s">
        <v>6256</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6258</v>
      </c>
      <c r="J3" s="169">
        <f t="shared" ref="J3:J29" si="0">COUNTIF($D:$D,$I3)</f>
        <v>32</v>
      </c>
      <c r="K3" s="165">
        <f t="shared" ref="K3:K29" si="1">COUNTIFS($D:$D,$I3,$G:$G,"&gt;0")</f>
        <v>2</v>
      </c>
      <c r="L3" s="169">
        <f t="shared" ref="L3:L29" si="2">SUMIF($D:$D,$I3,$G:$G)</f>
        <v>78</v>
      </c>
      <c r="N3" s="167" t="s">
        <v>6259</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6260</v>
      </c>
      <c r="J4" s="169">
        <f t="shared" si="0"/>
        <v>41</v>
      </c>
      <c r="K4" s="165">
        <f t="shared" si="1"/>
        <v>5</v>
      </c>
      <c r="L4" s="169">
        <f t="shared" si="2"/>
        <v>257</v>
      </c>
      <c r="N4" s="167" t="s">
        <v>6261</v>
      </c>
      <c r="O4" s="169">
        <f t="shared" si="3"/>
        <v>12</v>
      </c>
      <c r="P4" s="165">
        <f t="shared" si="4"/>
        <v>0</v>
      </c>
      <c r="Q4" s="169">
        <f t="shared" si="5"/>
        <v>0</v>
      </c>
    </row>
    <row r="5" spans="1:18" ht="16.5" customHeight="1" x14ac:dyDescent="0.3">
      <c r="A5" s="170" t="s">
        <v>223</v>
      </c>
      <c r="B5" s="165" t="s">
        <v>224</v>
      </c>
      <c r="C5" s="165" t="str">
        <f>IFERROR(VLOOKUP($A5,작성용!A:AL,14,0),"-")</f>
        <v>-</v>
      </c>
      <c r="D5" s="169" t="s">
        <v>6262</v>
      </c>
      <c r="E5" s="167" t="str">
        <f>IFERROR(VLOOKUP(A5,작성용!A:AL,34,0),"-")</f>
        <v>-</v>
      </c>
      <c r="F5" s="168" t="s">
        <v>6252</v>
      </c>
      <c r="G5" s="179">
        <f>COUNTIF(작성용!A:B,$A5)-COUNTIFS(작성용!A:A,$A5,작성용!AA:AA,"평가철회")</f>
        <v>0</v>
      </c>
      <c r="I5" s="167" t="s">
        <v>6263</v>
      </c>
      <c r="J5" s="169">
        <f t="shared" si="0"/>
        <v>34</v>
      </c>
      <c r="K5" s="165">
        <f t="shared" si="1"/>
        <v>8</v>
      </c>
      <c r="L5" s="169">
        <f t="shared" si="2"/>
        <v>31</v>
      </c>
      <c r="N5" s="167" t="s">
        <v>6264</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6265</v>
      </c>
      <c r="G6" s="179">
        <f>COUNTIF(작성용!A:B,$A6)-COUNTIFS(작성용!A:A,$A6,작성용!AA:AA,"평가철회")</f>
        <v>0</v>
      </c>
      <c r="I6" s="167" t="s">
        <v>6266</v>
      </c>
      <c r="J6" s="169">
        <f t="shared" si="0"/>
        <v>14</v>
      </c>
      <c r="K6" s="165">
        <f t="shared" si="1"/>
        <v>3</v>
      </c>
      <c r="L6" s="169">
        <f t="shared" si="2"/>
        <v>77</v>
      </c>
      <c r="N6" s="167" t="s">
        <v>6267</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6268</v>
      </c>
      <c r="J7" s="169">
        <f t="shared" si="0"/>
        <v>11</v>
      </c>
      <c r="K7" s="165">
        <f t="shared" si="1"/>
        <v>4</v>
      </c>
      <c r="L7" s="169">
        <f t="shared" si="2"/>
        <v>40</v>
      </c>
      <c r="N7" s="167" t="s">
        <v>6269</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6270</v>
      </c>
      <c r="J8" s="169">
        <f t="shared" si="0"/>
        <v>5</v>
      </c>
      <c r="K8" s="165">
        <f t="shared" si="1"/>
        <v>1</v>
      </c>
      <c r="L8" s="169">
        <f t="shared" si="2"/>
        <v>12</v>
      </c>
      <c r="N8" s="167" t="s">
        <v>6271</v>
      </c>
      <c r="O8" s="169">
        <f t="shared" si="3"/>
        <v>5</v>
      </c>
      <c r="P8" s="165">
        <f t="shared" si="4"/>
        <v>0</v>
      </c>
      <c r="Q8" s="169">
        <f t="shared" si="5"/>
        <v>0</v>
      </c>
    </row>
    <row r="9" spans="1:18" ht="16.5" customHeight="1" x14ac:dyDescent="0.3">
      <c r="A9" s="170" t="s">
        <v>7</v>
      </c>
      <c r="B9" s="165" t="s">
        <v>8</v>
      </c>
      <c r="C9" s="165" t="str">
        <f>IFERROR(VLOOKUP($A9,작성용!A:AL,14,0),"-")</f>
        <v>월</v>
      </c>
      <c r="D9" s="169" t="s">
        <v>220</v>
      </c>
      <c r="E9" s="167" t="str">
        <f>IFERROR(VLOOKUP(A9,작성용!A:AL,34,0),"-")</f>
        <v>메자닌평가팀</v>
      </c>
      <c r="F9" s="168" t="s">
        <v>6252</v>
      </c>
      <c r="G9" s="179">
        <f>COUNTIF(작성용!A:B,$A9)-COUNTIFS(작성용!A:A,$A9,작성용!AA:AA,"평가철회")</f>
        <v>1</v>
      </c>
      <c r="I9" s="167" t="s">
        <v>6272</v>
      </c>
      <c r="J9" s="169">
        <f t="shared" si="0"/>
        <v>8</v>
      </c>
      <c r="K9" s="165">
        <f t="shared" si="1"/>
        <v>4</v>
      </c>
      <c r="L9" s="169">
        <f t="shared" si="2"/>
        <v>19</v>
      </c>
      <c r="N9" s="167" t="s">
        <v>6273</v>
      </c>
      <c r="O9" s="169">
        <f t="shared" si="3"/>
        <v>5</v>
      </c>
      <c r="P9" s="165">
        <f t="shared" si="4"/>
        <v>0</v>
      </c>
      <c r="Q9" s="169">
        <f t="shared" si="5"/>
        <v>0</v>
      </c>
    </row>
    <row r="10" spans="1:18" ht="16.5" customHeight="1" x14ac:dyDescent="0.3">
      <c r="A10" s="170" t="s">
        <v>231</v>
      </c>
      <c r="B10" s="165" t="s">
        <v>232</v>
      </c>
      <c r="C10" s="165" t="str">
        <f>IFERROR(VLOOKUP($A10,작성용!A:AL,14,0),"-")</f>
        <v>-</v>
      </c>
      <c r="D10" s="169" t="s">
        <v>6274</v>
      </c>
      <c r="E10" s="167" t="str">
        <f>IFERROR(VLOOKUP(A10,작성용!A:AL,34,0),"-")</f>
        <v>-</v>
      </c>
      <c r="F10" s="168" t="s">
        <v>6265</v>
      </c>
      <c r="G10" s="179">
        <f>COUNTIF(작성용!A:B,$A10)-COUNTIFS(작성용!A:A,$A10,작성용!AA:AA,"평가철회")</f>
        <v>0</v>
      </c>
      <c r="I10" s="167" t="s">
        <v>6275</v>
      </c>
      <c r="J10" s="169">
        <f t="shared" si="0"/>
        <v>13</v>
      </c>
      <c r="K10" s="165">
        <f t="shared" si="1"/>
        <v>3</v>
      </c>
      <c r="L10" s="169">
        <f t="shared" si="2"/>
        <v>42</v>
      </c>
      <c r="N10" s="167" t="s">
        <v>6276</v>
      </c>
      <c r="O10" s="169">
        <f t="shared" si="3"/>
        <v>23</v>
      </c>
      <c r="P10" s="165">
        <f t="shared" si="4"/>
        <v>0</v>
      </c>
      <c r="Q10" s="169">
        <f t="shared" si="5"/>
        <v>0</v>
      </c>
    </row>
    <row r="11" spans="1:18" ht="16.5" customHeight="1" x14ac:dyDescent="0.3">
      <c r="A11" s="170" t="s">
        <v>233</v>
      </c>
      <c r="B11" s="165" t="s">
        <v>234</v>
      </c>
      <c r="C11" s="165" t="str">
        <f>IFERROR(VLOOKUP($A11,작성용!A:AL,14,0),"-")</f>
        <v>-</v>
      </c>
      <c r="D11" s="169" t="s">
        <v>6274</v>
      </c>
      <c r="E11" s="167" t="str">
        <f>IFERROR(VLOOKUP(A11,작성용!A:AL,34,0),"-")</f>
        <v>-</v>
      </c>
      <c r="F11" s="168" t="s">
        <v>6265</v>
      </c>
      <c r="G11" s="179">
        <f>COUNTIF(작성용!A:B,$A11)-COUNTIFS(작성용!A:A,$A11,작성용!AA:AA,"평가철회")</f>
        <v>0</v>
      </c>
      <c r="I11" s="167" t="s">
        <v>6277</v>
      </c>
      <c r="J11" s="169">
        <f t="shared" si="0"/>
        <v>26</v>
      </c>
      <c r="K11" s="165">
        <f t="shared" si="1"/>
        <v>1</v>
      </c>
      <c r="L11" s="169">
        <f t="shared" si="2"/>
        <v>1</v>
      </c>
      <c r="N11" s="167" t="s">
        <v>6278</v>
      </c>
      <c r="O11" s="169">
        <f t="shared" si="3"/>
        <v>0</v>
      </c>
      <c r="P11" s="165">
        <f t="shared" si="4"/>
        <v>0</v>
      </c>
      <c r="Q11" s="169">
        <f t="shared" si="5"/>
        <v>0</v>
      </c>
    </row>
    <row r="12" spans="1:18" ht="16.5" customHeight="1" x14ac:dyDescent="0.3">
      <c r="A12" s="170" t="s">
        <v>235</v>
      </c>
      <c r="B12" s="165" t="s">
        <v>236</v>
      </c>
      <c r="C12" s="165" t="str">
        <f>IFERROR(VLOOKUP($A12,작성용!A:AL,14,0),"-")</f>
        <v>-</v>
      </c>
      <c r="D12" s="169" t="s">
        <v>6279</v>
      </c>
      <c r="E12" s="167" t="str">
        <f>IFERROR(VLOOKUP(A12,작성용!A:AL,34,0),"-")</f>
        <v>-</v>
      </c>
      <c r="F12" s="168" t="s">
        <v>6252</v>
      </c>
      <c r="G12" s="179">
        <f>COUNTIF(작성용!A:B,$A12)-COUNTIFS(작성용!A:A,$A12,작성용!AA:AA,"평가철회")</f>
        <v>0</v>
      </c>
      <c r="I12" s="167" t="s">
        <v>6280</v>
      </c>
      <c r="J12" s="169">
        <f t="shared" si="0"/>
        <v>17</v>
      </c>
      <c r="K12" s="165">
        <f t="shared" si="1"/>
        <v>4</v>
      </c>
      <c r="L12" s="169">
        <f t="shared" si="2"/>
        <v>35</v>
      </c>
      <c r="N12" s="167" t="s">
        <v>6281</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6282</v>
      </c>
      <c r="J13" s="169">
        <f t="shared" si="0"/>
        <v>9</v>
      </c>
      <c r="K13" s="165">
        <f t="shared" si="1"/>
        <v>1</v>
      </c>
      <c r="L13" s="169">
        <f t="shared" si="2"/>
        <v>1</v>
      </c>
      <c r="N13" s="167" t="s">
        <v>6283</v>
      </c>
      <c r="O13" s="169">
        <f t="shared" si="3"/>
        <v>41</v>
      </c>
      <c r="P13" s="165">
        <f t="shared" si="4"/>
        <v>0</v>
      </c>
      <c r="Q13" s="169">
        <f t="shared" si="5"/>
        <v>0</v>
      </c>
    </row>
    <row r="14" spans="1:18" ht="16.5" customHeight="1" x14ac:dyDescent="0.3">
      <c r="A14" s="170" t="s">
        <v>240</v>
      </c>
      <c r="B14" s="165" t="s">
        <v>241</v>
      </c>
      <c r="C14" s="165" t="str">
        <f>IFERROR(VLOOKUP($A14,작성용!A:AL,14,0),"-")</f>
        <v>-</v>
      </c>
      <c r="D14" s="169" t="s">
        <v>220</v>
      </c>
      <c r="E14" s="167" t="str">
        <f>IFERROR(VLOOKUP(A14,작성용!A:AL,34,0),"-")</f>
        <v>-</v>
      </c>
      <c r="F14" s="168" t="s">
        <v>6252</v>
      </c>
      <c r="G14" s="179">
        <f>COUNTIF(작성용!A:B,$A14)-COUNTIFS(작성용!A:A,$A14,작성용!AA:AA,"평가철회")</f>
        <v>0</v>
      </c>
      <c r="I14" s="167" t="s">
        <v>6284</v>
      </c>
      <c r="J14" s="169">
        <f t="shared" si="0"/>
        <v>8</v>
      </c>
      <c r="K14" s="165">
        <f t="shared" si="1"/>
        <v>0</v>
      </c>
      <c r="L14" s="169">
        <f t="shared" si="2"/>
        <v>0</v>
      </c>
      <c r="N14" s="167" t="s">
        <v>6285</v>
      </c>
      <c r="O14" s="169">
        <f t="shared" si="3"/>
        <v>3</v>
      </c>
      <c r="P14" s="165">
        <f t="shared" si="4"/>
        <v>0</v>
      </c>
      <c r="Q14" s="169">
        <f t="shared" si="5"/>
        <v>0</v>
      </c>
    </row>
    <row r="15" spans="1:18" ht="16.5" customHeight="1" x14ac:dyDescent="0.3">
      <c r="A15" s="170" t="s">
        <v>242</v>
      </c>
      <c r="B15" s="165" t="s">
        <v>243</v>
      </c>
      <c r="C15" s="165" t="str">
        <f>IFERROR(VLOOKUP($A15,작성용!A:AL,14,0),"-")</f>
        <v>-</v>
      </c>
      <c r="D15" s="169" t="s">
        <v>6274</v>
      </c>
      <c r="E15" s="167" t="str">
        <f>IFERROR(VLOOKUP(A15,작성용!A:AL,34,0),"-")</f>
        <v>-</v>
      </c>
      <c r="F15" s="168" t="s">
        <v>6286</v>
      </c>
      <c r="G15" s="179">
        <f>COUNTIF(작성용!A:B,$A15)-COUNTIFS(작성용!A:A,$A15,작성용!AA:AA,"평가철회")</f>
        <v>0</v>
      </c>
      <c r="I15" s="167" t="s">
        <v>6287</v>
      </c>
      <c r="J15" s="169">
        <f t="shared" si="0"/>
        <v>10</v>
      </c>
      <c r="K15" s="165">
        <f t="shared" si="1"/>
        <v>3</v>
      </c>
      <c r="L15" s="169">
        <f t="shared" si="2"/>
        <v>28</v>
      </c>
      <c r="N15" s="167" t="s">
        <v>6288</v>
      </c>
      <c r="O15" s="169">
        <f t="shared" si="3"/>
        <v>4</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6289</v>
      </c>
      <c r="J16" s="169">
        <f t="shared" si="0"/>
        <v>4</v>
      </c>
      <c r="K16" s="165">
        <f t="shared" si="1"/>
        <v>2</v>
      </c>
      <c r="L16" s="169">
        <f t="shared" si="2"/>
        <v>10</v>
      </c>
      <c r="N16" s="167" t="s">
        <v>6290</v>
      </c>
      <c r="O16" s="169">
        <f t="shared" si="3"/>
        <v>2</v>
      </c>
      <c r="P16" s="165">
        <f t="shared" si="4"/>
        <v>0</v>
      </c>
      <c r="Q16" s="169">
        <f t="shared" si="5"/>
        <v>0</v>
      </c>
    </row>
    <row r="17" spans="1:17" ht="16.5" customHeight="1" x14ac:dyDescent="0.3">
      <c r="A17" s="170" t="s">
        <v>248</v>
      </c>
      <c r="B17" s="165" t="s">
        <v>249</v>
      </c>
      <c r="C17" s="165" t="str">
        <f>IFERROR(VLOOKUP($A17,작성용!A:AL,14,0),"-")</f>
        <v>-</v>
      </c>
      <c r="D17" s="169" t="s">
        <v>6291</v>
      </c>
      <c r="E17" s="167" t="str">
        <f>IFERROR(VLOOKUP(A17,작성용!A:AL,34,0),"-")</f>
        <v>-</v>
      </c>
      <c r="F17" s="168" t="s">
        <v>2</v>
      </c>
      <c r="G17" s="179">
        <f>COUNTIF(작성용!A:B,$A17)-COUNTIFS(작성용!A:A,$A17,작성용!AA:AA,"평가철회")</f>
        <v>0</v>
      </c>
      <c r="I17" s="167" t="s">
        <v>6292</v>
      </c>
      <c r="J17" s="169">
        <f t="shared" si="0"/>
        <v>40</v>
      </c>
      <c r="K17" s="165">
        <f t="shared" si="1"/>
        <v>0</v>
      </c>
      <c r="L17" s="169">
        <f t="shared" si="2"/>
        <v>0</v>
      </c>
      <c r="N17" s="167" t="s">
        <v>6293</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6294</v>
      </c>
      <c r="J18" s="169">
        <f t="shared" si="0"/>
        <v>32</v>
      </c>
      <c r="K18" s="165">
        <f t="shared" si="1"/>
        <v>4</v>
      </c>
      <c r="L18" s="169">
        <f t="shared" si="2"/>
        <v>38</v>
      </c>
      <c r="N18" s="167" t="s">
        <v>6295</v>
      </c>
      <c r="O18" s="169">
        <f t="shared" si="3"/>
        <v>2</v>
      </c>
      <c r="P18" s="165">
        <f t="shared" si="4"/>
        <v>0</v>
      </c>
      <c r="Q18" s="169">
        <f t="shared" si="5"/>
        <v>0</v>
      </c>
    </row>
    <row r="19" spans="1:17" ht="16.5" customHeight="1" x14ac:dyDescent="0.3">
      <c r="A19" s="170" t="s">
        <v>252</v>
      </c>
      <c r="B19" s="165" t="s">
        <v>14</v>
      </c>
      <c r="C19" s="165" t="str">
        <f>IFERROR(VLOOKUP($A19,작성용!A:AL,14,0),"-")</f>
        <v>-</v>
      </c>
      <c r="D19" s="169" t="s">
        <v>6296</v>
      </c>
      <c r="E19" s="167" t="str">
        <f>IFERROR(VLOOKUP(A19,작성용!A:AL,34,0),"-")</f>
        <v>-</v>
      </c>
      <c r="F19" s="168" t="s">
        <v>6297</v>
      </c>
      <c r="G19" s="179">
        <f>COUNTIF(작성용!A:B,$A19)-COUNTIFS(작성용!A:A,$A19,작성용!AA:AA,"평가철회")</f>
        <v>0</v>
      </c>
      <c r="I19" s="167" t="s">
        <v>6298</v>
      </c>
      <c r="J19" s="169">
        <f t="shared" si="0"/>
        <v>41</v>
      </c>
      <c r="K19" s="165">
        <f t="shared" si="1"/>
        <v>3</v>
      </c>
      <c r="L19" s="169">
        <f t="shared" si="2"/>
        <v>56</v>
      </c>
      <c r="N19" s="167" t="s">
        <v>6262</v>
      </c>
      <c r="O19" s="169">
        <f t="shared" si="3"/>
        <v>11</v>
      </c>
      <c r="P19" s="165">
        <f t="shared" si="4"/>
        <v>0</v>
      </c>
      <c r="Q19" s="169">
        <f t="shared" si="5"/>
        <v>0</v>
      </c>
    </row>
    <row r="20" spans="1:17" ht="16.5" customHeight="1" x14ac:dyDescent="0.3">
      <c r="A20" s="170" t="s">
        <v>253</v>
      </c>
      <c r="B20" s="165" t="s">
        <v>254</v>
      </c>
      <c r="C20" s="165" t="str">
        <f>IFERROR(VLOOKUP($A20,작성용!A:AL,14,0),"-")</f>
        <v>-</v>
      </c>
      <c r="D20" s="169" t="s">
        <v>6299</v>
      </c>
      <c r="E20" s="167" t="str">
        <f>IFERROR(VLOOKUP(A20,작성용!A:AL,34,0),"-")</f>
        <v>-</v>
      </c>
      <c r="F20" s="168" t="s">
        <v>6286</v>
      </c>
      <c r="G20" s="179">
        <f>COUNTIF(작성용!A:B,$A20)-COUNTIFS(작성용!A:A,$A20,작성용!AA:AA,"평가철회")</f>
        <v>0</v>
      </c>
      <c r="I20" s="167" t="s">
        <v>6300</v>
      </c>
      <c r="J20" s="169">
        <f t="shared" si="0"/>
        <v>12</v>
      </c>
      <c r="K20" s="165">
        <f t="shared" si="1"/>
        <v>4</v>
      </c>
      <c r="L20" s="169">
        <f t="shared" si="2"/>
        <v>37</v>
      </c>
      <c r="N20" s="167" t="s">
        <v>6301</v>
      </c>
      <c r="O20" s="169">
        <f t="shared" si="3"/>
        <v>14</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6302</v>
      </c>
      <c r="J21" s="169">
        <f t="shared" si="0"/>
        <v>16</v>
      </c>
      <c r="K21" s="165">
        <f t="shared" si="1"/>
        <v>1</v>
      </c>
      <c r="L21" s="169">
        <f t="shared" si="2"/>
        <v>36</v>
      </c>
      <c r="N21" s="167" t="s">
        <v>6303</v>
      </c>
      <c r="O21" s="169">
        <f t="shared" si="3"/>
        <v>17</v>
      </c>
      <c r="P21" s="165">
        <f t="shared" si="4"/>
        <v>0</v>
      </c>
      <c r="Q21" s="169">
        <f t="shared" si="5"/>
        <v>0</v>
      </c>
    </row>
    <row r="22" spans="1:17" ht="16.5" customHeight="1" x14ac:dyDescent="0.3">
      <c r="A22" s="170" t="s">
        <v>3</v>
      </c>
      <c r="B22" s="165" t="s">
        <v>4</v>
      </c>
      <c r="C22" s="165" t="str">
        <f>IFERROR(VLOOKUP($A22,작성용!A:AL,14,0),"-")</f>
        <v>-</v>
      </c>
      <c r="D22" s="169" t="s">
        <v>220</v>
      </c>
      <c r="E22" s="167" t="str">
        <f>IFERROR(VLOOKUP(A22,작성용!A:AL,34,0),"-")</f>
        <v>-</v>
      </c>
      <c r="F22" s="168" t="s">
        <v>6265</v>
      </c>
      <c r="G22" s="179">
        <f>COUNTIF(작성용!A:B,$A22)-COUNTIFS(작성용!A:A,$A22,작성용!AA:AA,"평가철회")</f>
        <v>0</v>
      </c>
      <c r="I22" s="167" t="s">
        <v>6304</v>
      </c>
      <c r="J22" s="169">
        <f t="shared" si="0"/>
        <v>21</v>
      </c>
      <c r="K22" s="165">
        <f t="shared" si="1"/>
        <v>2</v>
      </c>
      <c r="L22" s="169">
        <f t="shared" si="2"/>
        <v>5</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6305</v>
      </c>
      <c r="J23" s="169">
        <f t="shared" si="0"/>
        <v>7</v>
      </c>
      <c r="K23" s="165">
        <f t="shared" si="1"/>
        <v>1</v>
      </c>
      <c r="L23" s="169">
        <f t="shared" si="2"/>
        <v>9</v>
      </c>
    </row>
    <row r="24" spans="1:17" ht="16.5" customHeight="1" x14ac:dyDescent="0.3">
      <c r="A24" s="170" t="s">
        <v>259</v>
      </c>
      <c r="B24" s="165" t="s">
        <v>260</v>
      </c>
      <c r="C24" s="165" t="str">
        <f>IFERROR(VLOOKUP($A24,작성용!A:AL,14,0),"-")</f>
        <v>-</v>
      </c>
      <c r="D24" s="169" t="s">
        <v>2</v>
      </c>
      <c r="E24" s="167" t="str">
        <f>IFERROR(VLOOKUP(A24,작성용!A:AL,34,0),"-")</f>
        <v>-</v>
      </c>
      <c r="F24" s="168" t="s">
        <v>6286</v>
      </c>
      <c r="G24" s="179">
        <f>COUNTIF(작성용!A:B,$A24)-COUNTIFS(작성용!A:A,$A24,작성용!AA:AA,"평가철회")</f>
        <v>0</v>
      </c>
      <c r="I24" s="167" t="s">
        <v>6306</v>
      </c>
      <c r="J24" s="169">
        <f t="shared" si="0"/>
        <v>52</v>
      </c>
      <c r="K24" s="165">
        <f t="shared" si="1"/>
        <v>6</v>
      </c>
      <c r="L24" s="169">
        <f t="shared" si="2"/>
        <v>78</v>
      </c>
    </row>
    <row r="25" spans="1:17" ht="16.5" customHeight="1" x14ac:dyDescent="0.3">
      <c r="A25" s="170" t="s">
        <v>261</v>
      </c>
      <c r="B25" s="165" t="s">
        <v>262</v>
      </c>
      <c r="C25" s="165" t="str">
        <f>IFERROR(VLOOKUP($A25,작성용!A:AL,14,0),"-")</f>
        <v>-</v>
      </c>
      <c r="D25" s="169" t="s">
        <v>220</v>
      </c>
      <c r="E25" s="167" t="str">
        <f>IFERROR(VLOOKUP(A25,작성용!A:AL,34,0),"-")</f>
        <v>-</v>
      </c>
      <c r="F25" s="168" t="s">
        <v>6265</v>
      </c>
      <c r="G25" s="179">
        <f>COUNTIF(작성용!A:B,$A25)-COUNTIFS(작성용!A:A,$A25,작성용!AA:AA,"평가철회")</f>
        <v>0</v>
      </c>
      <c r="I25" s="167" t="s">
        <v>6307</v>
      </c>
      <c r="J25" s="169">
        <f t="shared" si="0"/>
        <v>33</v>
      </c>
      <c r="K25" s="165">
        <f t="shared" si="1"/>
        <v>3</v>
      </c>
      <c r="L25" s="169">
        <f t="shared" si="2"/>
        <v>94</v>
      </c>
    </row>
    <row r="26" spans="1:17" ht="16.5" customHeight="1" x14ac:dyDescent="0.3">
      <c r="A26" s="170" t="s">
        <v>263</v>
      </c>
      <c r="B26" s="165" t="s">
        <v>264</v>
      </c>
      <c r="C26" s="165" t="str">
        <f>IFERROR(VLOOKUP($A26,작성용!A:AL,14,0),"-")</f>
        <v>-</v>
      </c>
      <c r="D26" s="169" t="s">
        <v>220</v>
      </c>
      <c r="E26" s="167" t="str">
        <f>IFERROR(VLOOKUP(A26,작성용!A:AL,34,0),"-")</f>
        <v>-</v>
      </c>
      <c r="F26" s="168" t="s">
        <v>6308</v>
      </c>
      <c r="G26" s="179">
        <f>COUNTIF(작성용!A:B,$A26)-COUNTIFS(작성용!A:A,$A26,작성용!AA:AA,"평가철회")</f>
        <v>0</v>
      </c>
      <c r="I26" s="167" t="s">
        <v>6309</v>
      </c>
      <c r="J26" s="169">
        <f t="shared" si="0"/>
        <v>16</v>
      </c>
      <c r="K26" s="165">
        <f t="shared" si="1"/>
        <v>6</v>
      </c>
      <c r="L26" s="169">
        <f t="shared" si="2"/>
        <v>100</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6310</v>
      </c>
      <c r="J27" s="169">
        <f t="shared" si="0"/>
        <v>5</v>
      </c>
      <c r="K27" s="165">
        <f t="shared" si="1"/>
        <v>1</v>
      </c>
      <c r="L27" s="169">
        <f t="shared" si="2"/>
        <v>6</v>
      </c>
    </row>
    <row r="28" spans="1:17" ht="16.5" customHeight="1" x14ac:dyDescent="0.3">
      <c r="A28" s="170" t="s">
        <v>267</v>
      </c>
      <c r="B28" s="165" t="s">
        <v>268</v>
      </c>
      <c r="C28" s="165" t="str">
        <f>IFERROR(VLOOKUP($A28,작성용!A:AL,14,0),"-")</f>
        <v>-</v>
      </c>
      <c r="D28" s="169" t="s">
        <v>220</v>
      </c>
      <c r="E28" s="167" t="str">
        <f>IFERROR(VLOOKUP(A28,작성용!A:AL,34,0),"-")</f>
        <v>-</v>
      </c>
      <c r="F28" s="168" t="s">
        <v>6265</v>
      </c>
      <c r="G28" s="179">
        <f>COUNTIF(작성용!A:B,$A28)-COUNTIFS(작성용!A:A,$A28,작성용!AA:AA,"평가철회")</f>
        <v>0</v>
      </c>
      <c r="I28" s="167" t="s">
        <v>6311</v>
      </c>
      <c r="J28" s="169">
        <f t="shared" si="0"/>
        <v>5</v>
      </c>
      <c r="K28" s="165">
        <f t="shared" si="1"/>
        <v>0</v>
      </c>
      <c r="L28" s="169">
        <f t="shared" si="2"/>
        <v>0</v>
      </c>
    </row>
    <row r="29" spans="1:17" ht="16.5" customHeight="1" x14ac:dyDescent="0.3">
      <c r="A29" s="170" t="s">
        <v>22</v>
      </c>
      <c r="B29" s="165" t="s">
        <v>23</v>
      </c>
      <c r="C29" s="165" t="str">
        <f>IFERROR(VLOOKUP($A29,작성용!A:AL,14,0),"-")</f>
        <v>-</v>
      </c>
      <c r="D29" s="169" t="s">
        <v>6312</v>
      </c>
      <c r="E29" s="167" t="str">
        <f>IFERROR(VLOOKUP(A29,작성용!A:AL,34,0),"-")</f>
        <v>-</v>
      </c>
      <c r="F29" s="168" t="s">
        <v>6313</v>
      </c>
      <c r="G29" s="179">
        <f>COUNTIF(작성용!A:B,$A29)-COUNTIFS(작성용!A:A,$A29,작성용!AA:AA,"평가철회")</f>
        <v>0</v>
      </c>
      <c r="I29" s="167" t="s">
        <v>6314</v>
      </c>
      <c r="J29" s="169">
        <f t="shared" si="0"/>
        <v>5</v>
      </c>
      <c r="K29" s="165">
        <f t="shared" si="1"/>
        <v>2</v>
      </c>
      <c r="L29" s="169">
        <f t="shared" si="2"/>
        <v>28</v>
      </c>
    </row>
    <row r="30" spans="1:17" ht="16.5" customHeight="1" x14ac:dyDescent="0.3">
      <c r="A30" s="170" t="s">
        <v>269</v>
      </c>
      <c r="B30" s="165" t="s">
        <v>270</v>
      </c>
      <c r="C30" s="165" t="str">
        <f>IFERROR(VLOOKUP($A30,작성용!A:AL,14,0),"-")</f>
        <v>-</v>
      </c>
      <c r="D30" s="169" t="s">
        <v>6258</v>
      </c>
      <c r="E30" s="167" t="str">
        <f>IFERROR(VLOOKUP(A30,작성용!A:AL,34,0),"-")</f>
        <v>-</v>
      </c>
      <c r="F30" s="168" t="s">
        <v>6313</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v>
      </c>
      <c r="D32" s="169" t="s">
        <v>6315</v>
      </c>
      <c r="E32" s="167" t="str">
        <f>IFERROR(VLOOKUP(A32,작성용!A:AL,34,0),"-")</f>
        <v>-</v>
      </c>
      <c r="F32" s="168" t="s">
        <v>6252</v>
      </c>
      <c r="G32" s="179">
        <f>COUNTIF(작성용!A:B,$A32)-COUNTIFS(작성용!A:A,$A32,작성용!AA:AA,"평가철회")</f>
        <v>0</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v>
      </c>
      <c r="D34" s="169" t="s">
        <v>6316</v>
      </c>
      <c r="E34" s="167" t="str">
        <f>IFERROR(VLOOKUP(A34,작성용!A:AL,34,0),"-")</f>
        <v>-</v>
      </c>
      <c r="F34" s="168" t="s">
        <v>6317</v>
      </c>
      <c r="G34" s="179">
        <f>COUNTIF(작성용!A:B,$A34)-COUNTIFS(작성용!A:A,$A34,작성용!AA:AA,"평가철회")</f>
        <v>0</v>
      </c>
    </row>
    <row r="35" spans="1:7" ht="16.5" customHeight="1" x14ac:dyDescent="0.3">
      <c r="A35" s="170" t="s">
        <v>279</v>
      </c>
      <c r="B35" s="165" t="s">
        <v>280</v>
      </c>
      <c r="C35" s="165" t="str">
        <f>IFERROR(VLOOKUP($A35,작성용!A:AL,14,0),"-")</f>
        <v>-</v>
      </c>
      <c r="D35" s="169" t="s">
        <v>6270</v>
      </c>
      <c r="E35" s="167" t="str">
        <f>IFERROR(VLOOKUP(A35,작성용!A:AL,34,0),"-")</f>
        <v>-</v>
      </c>
      <c r="F35" s="168" t="s">
        <v>6252</v>
      </c>
      <c r="G35" s="179">
        <f>COUNTIF(작성용!A:B,$A35)-COUNTIFS(작성용!A:A,$A35,작성용!AA:AA,"평가철회")</f>
        <v>0</v>
      </c>
    </row>
    <row r="36" spans="1:7" ht="16.5" customHeight="1" x14ac:dyDescent="0.3">
      <c r="A36" s="170" t="s">
        <v>281</v>
      </c>
      <c r="B36" s="165" t="s">
        <v>282</v>
      </c>
      <c r="C36" s="165" t="str">
        <f>IFERROR(VLOOKUP($A36,작성용!A:AL,14,0),"-")</f>
        <v>-</v>
      </c>
      <c r="D36" s="169" t="s">
        <v>6306</v>
      </c>
      <c r="E36" s="167" t="str">
        <f>IFERROR(VLOOKUP(A36,작성용!A:AL,34,0),"-")</f>
        <v>-</v>
      </c>
      <c r="F36" s="168" t="s">
        <v>85</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6265</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v>
      </c>
      <c r="D42" s="169" t="s">
        <v>21</v>
      </c>
      <c r="E42" s="167" t="str">
        <f>IFERROR(VLOOKUP(A42,작성용!A:AL,34,0),"-")</f>
        <v>-</v>
      </c>
      <c r="F42" s="168" t="s">
        <v>6252</v>
      </c>
      <c r="G42" s="179">
        <f>COUNTIF(작성용!A:B,$A42)-COUNTIFS(작성용!A:A,$A42,작성용!AA:AA,"평가철회")</f>
        <v>0</v>
      </c>
    </row>
    <row r="43" spans="1:7" ht="16.5" customHeight="1" x14ac:dyDescent="0.3">
      <c r="A43" s="170" t="s">
        <v>295</v>
      </c>
      <c r="B43" s="165" t="s">
        <v>296</v>
      </c>
      <c r="C43" s="165" t="str">
        <f>IFERROR(VLOOKUP($A43,작성용!A:AL,14,0),"-")</f>
        <v>-</v>
      </c>
      <c r="D43" s="169" t="s">
        <v>6294</v>
      </c>
      <c r="E43" s="167" t="str">
        <f>IFERROR(VLOOKUP(A43,작성용!A:AL,34,0),"-")</f>
        <v>-</v>
      </c>
      <c r="F43" s="168" t="s">
        <v>85</v>
      </c>
      <c r="G43" s="179">
        <f>COUNTIF(작성용!A:B,$A43)-COUNTIFS(작성용!A:A,$A43,작성용!AA:AA,"평가철회")</f>
        <v>0</v>
      </c>
    </row>
    <row r="44" spans="1:7" ht="16.5" customHeight="1" x14ac:dyDescent="0.3">
      <c r="A44" s="170" t="s">
        <v>297</v>
      </c>
      <c r="B44" s="165" t="s">
        <v>298</v>
      </c>
      <c r="C44" s="165" t="str">
        <f>IFERROR(VLOOKUP($A44,작성용!A:AL,14,0),"-")</f>
        <v>-</v>
      </c>
      <c r="D44" s="169" t="s">
        <v>6292</v>
      </c>
      <c r="E44" s="167" t="str">
        <f>IFERROR(VLOOKUP(A44,작성용!A:AL,34,0),"-")</f>
        <v>-</v>
      </c>
      <c r="F44" s="168" t="s">
        <v>4021</v>
      </c>
      <c r="G44" s="179">
        <f>COUNTIF(작성용!A:B,$A44)-COUNTIFS(작성용!A:A,$A44,작성용!AA:AA,"평가철회")</f>
        <v>0</v>
      </c>
    </row>
    <row r="45" spans="1:7" ht="16.5" customHeight="1" x14ac:dyDescent="0.3">
      <c r="A45" s="170" t="s">
        <v>299</v>
      </c>
      <c r="B45" s="165" t="s">
        <v>300</v>
      </c>
      <c r="C45" s="165" t="str">
        <f>IFERROR(VLOOKUP($A45,작성용!A:AL,14,0),"-")</f>
        <v>-</v>
      </c>
      <c r="D45" s="169" t="s">
        <v>6291</v>
      </c>
      <c r="E45" s="167" t="str">
        <f>IFERROR(VLOOKUP(A45,작성용!A:AL,34,0),"-")</f>
        <v>-</v>
      </c>
      <c r="F45" s="168" t="s">
        <v>401</v>
      </c>
      <c r="G45" s="179">
        <f>COUNTIF(작성용!A:B,$A45)-COUNTIFS(작성용!A:A,$A45,작성용!AA:AA,"평가철회")</f>
        <v>0</v>
      </c>
    </row>
    <row r="46" spans="1:7" ht="16.5" customHeight="1" x14ac:dyDescent="0.3">
      <c r="A46" s="170" t="s">
        <v>301</v>
      </c>
      <c r="B46" s="165" t="s">
        <v>302</v>
      </c>
      <c r="C46" s="165" t="str">
        <f>IFERROR(VLOOKUP($A46,작성용!A:AL,14,0),"-")</f>
        <v>-</v>
      </c>
      <c r="D46" s="169" t="s">
        <v>6276</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6318</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6265</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6265</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6318</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6265</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6265</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6317</v>
      </c>
      <c r="G62" s="179">
        <f>COUNTIF(작성용!A:B,$A62)-COUNTIFS(작성용!A:A,$A62,작성용!AA:AA,"평가철회")</f>
        <v>0</v>
      </c>
    </row>
    <row r="63" spans="1:7" ht="16.5" customHeight="1" x14ac:dyDescent="0.3">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x14ac:dyDescent="0.3">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6265</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6286</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6317</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6319</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6252</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x14ac:dyDescent="0.3">
      <c r="A76" s="170" t="s">
        <v>365</v>
      </c>
      <c r="B76" s="165" t="s">
        <v>366</v>
      </c>
      <c r="C76" s="165" t="str">
        <f>IFERROR(VLOOKUP($A76,작성용!A:AL,14,0),"-")</f>
        <v>-</v>
      </c>
      <c r="D76" s="169" t="s">
        <v>6320</v>
      </c>
      <c r="E76" s="167" t="str">
        <f>IFERROR(VLOOKUP(A76,작성용!A:AL,34,0),"-")</f>
        <v>-</v>
      </c>
      <c r="F76" s="168" t="s">
        <v>6252</v>
      </c>
      <c r="G76" s="179">
        <f>COUNTIF(작성용!A:B,$A76)-COUNTIFS(작성용!A:A,$A76,작성용!AA:AA,"평가철회")</f>
        <v>0</v>
      </c>
    </row>
    <row r="77" spans="1:7" ht="16.5" customHeight="1" x14ac:dyDescent="0.3">
      <c r="A77" s="170" t="s">
        <v>367</v>
      </c>
      <c r="B77" s="165" t="s">
        <v>368</v>
      </c>
      <c r="C77" s="165" t="str">
        <f>IFERROR(VLOOKUP($A77,작성용!A:AL,14,0),"-")</f>
        <v>-</v>
      </c>
      <c r="D77" s="169" t="s">
        <v>6321</v>
      </c>
      <c r="E77" s="167" t="str">
        <f>IFERROR(VLOOKUP(A77,작성용!A:AL,34,0),"-")</f>
        <v>-</v>
      </c>
      <c r="F77" s="168" t="s">
        <v>6318</v>
      </c>
      <c r="G77" s="179">
        <f>COUNTIF(작성용!A:B,$A77)-COUNTIFS(작성용!A:A,$A77,작성용!AA:AA,"평가철회")</f>
        <v>0</v>
      </c>
    </row>
    <row r="78" spans="1:7" ht="16.5" customHeight="1" x14ac:dyDescent="0.3">
      <c r="A78" s="170" t="s">
        <v>369</v>
      </c>
      <c r="B78" s="165" t="s">
        <v>370</v>
      </c>
      <c r="C78" s="165" t="str">
        <f>IFERROR(VLOOKUP($A78,작성용!A:AL,14,0),"-")</f>
        <v>월</v>
      </c>
      <c r="D78" s="169" t="s">
        <v>6322</v>
      </c>
      <c r="E78" s="167" t="str">
        <f>IFERROR(VLOOKUP(A78,작성용!A:AL,34,0),"-")</f>
        <v>오영석</v>
      </c>
      <c r="F78" s="168" t="s">
        <v>6265</v>
      </c>
      <c r="G78" s="179">
        <f>COUNTIF(작성용!A:B,$A78)-COUNTIFS(작성용!A:A,$A78,작성용!AA:AA,"평가철회")</f>
        <v>2</v>
      </c>
    </row>
    <row r="79" spans="1:7" ht="16.5" customHeight="1" x14ac:dyDescent="0.3">
      <c r="A79" s="170" t="s">
        <v>371</v>
      </c>
      <c r="B79" s="165" t="s">
        <v>372</v>
      </c>
      <c r="C79" s="165" t="str">
        <f>IFERROR(VLOOKUP($A79,작성용!A:AL,14,0),"-")</f>
        <v>분기</v>
      </c>
      <c r="D79" s="169" t="s">
        <v>6323</v>
      </c>
      <c r="E79" s="167" t="str">
        <f>IFERROR(VLOOKUP(A79,작성용!A:AL,34,0),"-")</f>
        <v>오영석</v>
      </c>
      <c r="F79" s="168" t="s">
        <v>6265</v>
      </c>
      <c r="G79" s="179">
        <f>COUNTIF(작성용!A:B,$A79)-COUNTIFS(작성용!A:A,$A79,작성용!AA:AA,"평가철회")</f>
        <v>1</v>
      </c>
    </row>
    <row r="80" spans="1:7" ht="16.5" customHeight="1" x14ac:dyDescent="0.3">
      <c r="A80" s="170" t="s">
        <v>373</v>
      </c>
      <c r="B80" s="165" t="s">
        <v>374</v>
      </c>
      <c r="C80" s="165" t="str">
        <f>IFERROR(VLOOKUP($A80,작성용!A:AL,14,0),"-")</f>
        <v>-</v>
      </c>
      <c r="D80" s="169" t="s">
        <v>3712</v>
      </c>
      <c r="E80" s="167" t="str">
        <f>IFERROR(VLOOKUP(A80,작성용!A:AL,34,0),"-")</f>
        <v>-</v>
      </c>
      <c r="F80" s="168" t="s">
        <v>6252</v>
      </c>
      <c r="G80" s="179">
        <f>COUNTIF(작성용!A:B,$A80)-COUNTIFS(작성용!A:A,$A80,작성용!AA:AA,"평가철회")</f>
        <v>0</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6324</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6265</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x14ac:dyDescent="0.3">
      <c r="A86" s="170" t="s">
        <v>385</v>
      </c>
      <c r="B86" s="165" t="s">
        <v>386</v>
      </c>
      <c r="C86" s="165" t="str">
        <f>IFERROR(VLOOKUP($A86,작성용!A:AL,14,0),"-")</f>
        <v>-</v>
      </c>
      <c r="D86" s="169" t="s">
        <v>142</v>
      </c>
      <c r="E86" s="167" t="str">
        <f>IFERROR(VLOOKUP(A86,작성용!A:AL,34,0),"-")</f>
        <v>-</v>
      </c>
      <c r="F86" s="168" t="s">
        <v>6252</v>
      </c>
      <c r="G86" s="179">
        <f>COUNTIF(작성용!A:B,$A86)-COUNTIFS(작성용!A:A,$A86,작성용!AA:AA,"평가철회")</f>
        <v>0</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6265</v>
      </c>
      <c r="G89" s="179">
        <f>COUNTIF(작성용!A:B,$A89)-COUNTIFS(작성용!A:A,$A89,작성용!AA:AA,"평가철회")</f>
        <v>0</v>
      </c>
    </row>
    <row r="90" spans="1:7" ht="16.5" customHeight="1" x14ac:dyDescent="0.3">
      <c r="A90" s="170" t="s">
        <v>6325</v>
      </c>
      <c r="B90" s="165" t="s">
        <v>394</v>
      </c>
      <c r="C90" s="165" t="str">
        <f>IFERROR(VLOOKUP($A90,작성용!A:AL,14,0),"-")</f>
        <v>-</v>
      </c>
      <c r="D90" s="169" t="s">
        <v>6303</v>
      </c>
      <c r="E90" s="167" t="str">
        <f>IFERROR(VLOOKUP(A90,작성용!A:AL,34,0),"-")</f>
        <v>-</v>
      </c>
      <c r="F90" s="168" t="s">
        <v>6252</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6319</v>
      </c>
      <c r="G91" s="179">
        <f>COUNTIF(작성용!A:B,$A91)-COUNTIFS(작성용!A:A,$A91,작성용!AA:AA,"평가철회")</f>
        <v>0</v>
      </c>
    </row>
    <row r="92" spans="1:7" ht="16.5" customHeight="1" x14ac:dyDescent="0.3">
      <c r="A92" s="170" t="s">
        <v>397</v>
      </c>
      <c r="B92" s="165" t="s">
        <v>398</v>
      </c>
      <c r="C92" s="165" t="str">
        <f>IFERROR(VLOOKUP($A92,작성용!A:AL,14,0),"-")</f>
        <v>-</v>
      </c>
      <c r="D92" s="169" t="s">
        <v>6277</v>
      </c>
      <c r="E92" s="167" t="str">
        <f>IFERROR(VLOOKUP(A92,작성용!A:AL,34,0),"-")</f>
        <v>-</v>
      </c>
      <c r="F92" s="168" t="s">
        <v>6318</v>
      </c>
      <c r="G92" s="179">
        <f>COUNTIF(작성용!A:B,$A92)-COUNTIFS(작성용!A:A,$A92,작성용!AA:AA,"평가철회")</f>
        <v>0</v>
      </c>
    </row>
    <row r="93" spans="1:7" ht="16.5" customHeight="1" x14ac:dyDescent="0.3">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x14ac:dyDescent="0.3">
      <c r="A94" s="170" t="s">
        <v>402</v>
      </c>
      <c r="B94" s="165" t="s">
        <v>403</v>
      </c>
      <c r="C94" s="165" t="str">
        <f>IFERROR(VLOOKUP($A94,작성용!A:AL,14,0),"-")</f>
        <v>-</v>
      </c>
      <c r="D94" s="169" t="s">
        <v>220</v>
      </c>
      <c r="E94" s="167" t="str">
        <f>IFERROR(VLOOKUP(A94,작성용!A:AL,34,0),"-")</f>
        <v>-</v>
      </c>
      <c r="F94" s="168" t="s">
        <v>6319</v>
      </c>
      <c r="G94" s="179">
        <f>COUNTIF(작성용!A:B,$A94)-COUNTIFS(작성용!A:A,$A94,작성용!AA:AA,"평가철회")</f>
        <v>0</v>
      </c>
    </row>
    <row r="95" spans="1:7" ht="16.5" customHeight="1" x14ac:dyDescent="0.3">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406</v>
      </c>
      <c r="B96" s="165" t="s">
        <v>6</v>
      </c>
      <c r="C96" s="165" t="str">
        <f>IFERROR(VLOOKUP($A96,작성용!A:AL,14,0),"-")</f>
        <v>-</v>
      </c>
      <c r="D96" s="169" t="s">
        <v>220</v>
      </c>
      <c r="E96" s="167" t="str">
        <f>IFERROR(VLOOKUP(A96,작성용!A:AL,34,0),"-")</f>
        <v>-</v>
      </c>
      <c r="F96" s="168" t="s">
        <v>6252</v>
      </c>
      <c r="G96" s="179">
        <f>COUNTIF(작성용!A:B,$A96)-COUNTIFS(작성용!A:A,$A96,작성용!AA:AA,"평가철회")</f>
        <v>0</v>
      </c>
    </row>
    <row r="97" spans="1:7" ht="16.5" customHeight="1" x14ac:dyDescent="0.3">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411</v>
      </c>
      <c r="B99" s="165" t="s">
        <v>412</v>
      </c>
      <c r="C99" s="165" t="str">
        <f>IFERROR(VLOOKUP($A99,작성용!A:AL,14,0),"-")</f>
        <v>-</v>
      </c>
      <c r="D99" s="169" t="s">
        <v>220</v>
      </c>
      <c r="E99" s="167" t="str">
        <f>IFERROR(VLOOKUP(A99,작성용!A:AL,34,0),"-")</f>
        <v>-</v>
      </c>
      <c r="F99" s="168" t="s">
        <v>6317</v>
      </c>
      <c r="G99" s="179">
        <f>COUNTIF(작성용!A:B,$A99)-COUNTIFS(작성용!A:A,$A99,작성용!AA:AA,"평가철회")</f>
        <v>0</v>
      </c>
    </row>
    <row r="100" spans="1:7" ht="16.5" customHeight="1" x14ac:dyDescent="0.3">
      <c r="A100" s="170" t="s">
        <v>414</v>
      </c>
      <c r="B100" s="165" t="s">
        <v>415</v>
      </c>
      <c r="C100" s="165" t="str">
        <f>IFERROR(VLOOKUP($A100,작성용!A:AL,14,0),"-")</f>
        <v>-</v>
      </c>
      <c r="D100" s="169" t="s">
        <v>220</v>
      </c>
      <c r="E100" s="167" t="str">
        <f>IFERROR(VLOOKUP(A100,작성용!A:AL,34,0),"-")</f>
        <v>-</v>
      </c>
      <c r="F100" s="168" t="s">
        <v>6286</v>
      </c>
      <c r="G100" s="179">
        <f>COUNTIF(작성용!A:B,$A100)-COUNTIFS(작성용!A:A,$A100,작성용!AA:AA,"평가철회")</f>
        <v>0</v>
      </c>
    </row>
    <row r="101" spans="1:7" ht="16.5" customHeight="1" x14ac:dyDescent="0.3">
      <c r="A101" s="170" t="s">
        <v>416</v>
      </c>
      <c r="B101" s="165" t="s">
        <v>417</v>
      </c>
      <c r="C101" s="165" t="str">
        <f>IFERROR(VLOOKUP($A101,작성용!A:AL,14,0),"-")</f>
        <v>-</v>
      </c>
      <c r="D101" s="169" t="s">
        <v>6326</v>
      </c>
      <c r="E101" s="167" t="str">
        <f>IFERROR(VLOOKUP(A101,작성용!A:AL,34,0),"-")</f>
        <v>-</v>
      </c>
      <c r="F101" s="168" t="s">
        <v>85</v>
      </c>
      <c r="G101" s="179">
        <f>COUNTIF(작성용!A:B,$A101)-COUNTIFS(작성용!A:A,$A101,작성용!AA:AA,"평가철회")</f>
        <v>0</v>
      </c>
    </row>
    <row r="102" spans="1:7" ht="16.5" customHeight="1" x14ac:dyDescent="0.3">
      <c r="A102" s="170" t="s">
        <v>418</v>
      </c>
      <c r="B102" s="165" t="s">
        <v>419</v>
      </c>
      <c r="C102" s="165" t="str">
        <f>IFERROR(VLOOKUP($A102,작성용!A:AL,14,0),"-")</f>
        <v>-</v>
      </c>
      <c r="D102" s="169" t="s">
        <v>6327</v>
      </c>
      <c r="E102" s="167" t="str">
        <f>IFERROR(VLOOKUP(A102,작성용!A:AL,34,0),"-")</f>
        <v>-</v>
      </c>
      <c r="F102" s="168" t="s">
        <v>6252</v>
      </c>
      <c r="G102" s="179">
        <f>COUNTIF(작성용!A:B,$A102)-COUNTIFS(작성용!A:A,$A102,작성용!AA:AA,"평가철회")</f>
        <v>0</v>
      </c>
    </row>
    <row r="103" spans="1:7" ht="16.5" customHeight="1" x14ac:dyDescent="0.3">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x14ac:dyDescent="0.3">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429</v>
      </c>
      <c r="C107" s="165" t="str">
        <f>IFERROR(VLOOKUP($A107,작성용!A:AL,14,0),"-")</f>
        <v>-</v>
      </c>
      <c r="D107" s="169" t="s">
        <v>6298</v>
      </c>
      <c r="E107" s="167" t="str">
        <f>IFERROR(VLOOKUP(A107,작성용!A:AL,34,0),"-")</f>
        <v>-</v>
      </c>
      <c r="F107" s="168" t="s">
        <v>85</v>
      </c>
      <c r="G107" s="179">
        <f>COUNTIF(작성용!A:B,$A107)-COUNTIFS(작성용!A:A,$A107,작성용!AA:AA,"평가철회")</f>
        <v>0</v>
      </c>
    </row>
    <row r="108" spans="1:7" ht="16.5" customHeight="1" x14ac:dyDescent="0.3">
      <c r="A108" s="170" t="s">
        <v>430</v>
      </c>
      <c r="B108" s="165" t="s">
        <v>431</v>
      </c>
      <c r="C108" s="165" t="str">
        <f>IFERROR(VLOOKUP($A108,작성용!A:AL,14,0),"-")</f>
        <v>-</v>
      </c>
      <c r="D108" s="169" t="s">
        <v>6328</v>
      </c>
      <c r="E108" s="167" t="str">
        <f>IFERROR(VLOOKUP(A108,작성용!A:AL,34,0),"-")</f>
        <v>-</v>
      </c>
      <c r="F108" s="168" t="s">
        <v>6313</v>
      </c>
      <c r="G108" s="179">
        <f>COUNTIF(작성용!A:B,$A108)-COUNTIFS(작성용!A:A,$A108,작성용!AA:AA,"평가철회")</f>
        <v>0</v>
      </c>
    </row>
    <row r="109" spans="1:7" ht="16.5" customHeight="1" x14ac:dyDescent="0.3">
      <c r="A109" s="170" t="s">
        <v>432</v>
      </c>
      <c r="B109" s="165" t="s">
        <v>433</v>
      </c>
      <c r="C109" s="165" t="str">
        <f>IFERROR(VLOOKUP($A109,작성용!A:AL,14,0),"-")</f>
        <v>-</v>
      </c>
      <c r="D109" s="169" t="s">
        <v>6307</v>
      </c>
      <c r="E109" s="167" t="str">
        <f>IFERROR(VLOOKUP(A109,작성용!A:AL,34,0),"-")</f>
        <v>-</v>
      </c>
      <c r="F109" s="168" t="s">
        <v>6252</v>
      </c>
      <c r="G109" s="179">
        <f>COUNTIF(작성용!A:B,$A109)-COUNTIFS(작성용!A:A,$A109,작성용!AA:AA,"평가철회")</f>
        <v>0</v>
      </c>
    </row>
    <row r="110" spans="1:7" ht="16.5" customHeight="1" x14ac:dyDescent="0.3">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x14ac:dyDescent="0.3">
      <c r="A111" s="170" t="s">
        <v>437</v>
      </c>
      <c r="B111" s="165" t="s">
        <v>6329</v>
      </c>
      <c r="C111" s="165" t="str">
        <f>IFERROR(VLOOKUP($A111,작성용!A:AL,14,0),"-")</f>
        <v>-</v>
      </c>
      <c r="D111" s="169" t="s">
        <v>6277</v>
      </c>
      <c r="E111" s="167" t="str">
        <f>IFERROR(VLOOKUP(A111,작성용!A:AL,34,0),"-")</f>
        <v>-</v>
      </c>
      <c r="F111" s="168" t="s">
        <v>6252</v>
      </c>
      <c r="G111" s="179">
        <f>COUNTIF(작성용!A:B,$A111)-COUNTIFS(작성용!A:A,$A111,작성용!AA:AA,"평가철회")</f>
        <v>0</v>
      </c>
    </row>
    <row r="112" spans="1:7" ht="16.5" customHeight="1" x14ac:dyDescent="0.3">
      <c r="A112" s="170" t="s">
        <v>438</v>
      </c>
      <c r="B112" s="165" t="s">
        <v>439</v>
      </c>
      <c r="C112" s="165" t="str">
        <f>IFERROR(VLOOKUP($A112,작성용!A:AL,14,0),"-")</f>
        <v>-</v>
      </c>
      <c r="D112" s="169" t="s">
        <v>6281</v>
      </c>
      <c r="E112" s="167" t="str">
        <f>IFERROR(VLOOKUP(A112,작성용!A:AL,34,0),"-")</f>
        <v>-</v>
      </c>
      <c r="F112" s="168" t="s">
        <v>85</v>
      </c>
      <c r="G112" s="179">
        <f>COUNTIF(작성용!A:B,$A112)-COUNTIFS(작성용!A:A,$A112,작성용!AA:AA,"평가철회")</f>
        <v>0</v>
      </c>
    </row>
    <row r="113" spans="1:7" ht="16.5" customHeight="1" x14ac:dyDescent="0.3">
      <c r="A113" s="170" t="s">
        <v>10</v>
      </c>
      <c r="B113" s="165" t="s">
        <v>11</v>
      </c>
      <c r="C113" s="165" t="str">
        <f>IFERROR(VLOOKUP($A113,작성용!A:AL,14,0),"-")</f>
        <v>-</v>
      </c>
      <c r="D113" s="169" t="s">
        <v>6304</v>
      </c>
      <c r="E113" s="167" t="str">
        <f>IFERROR(VLOOKUP(A113,작성용!A:AL,34,0),"-")</f>
        <v>-</v>
      </c>
      <c r="F113" s="168" t="s">
        <v>6252</v>
      </c>
      <c r="G113" s="179">
        <f>COUNTIF(작성용!A:B,$A113)-COUNTIFS(작성용!A:A,$A113,작성용!AA:AA,"평가철회")</f>
        <v>0</v>
      </c>
    </row>
    <row r="114" spans="1:7" ht="16.5" customHeight="1" x14ac:dyDescent="0.3">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442</v>
      </c>
      <c r="B115" s="165" t="s">
        <v>443</v>
      </c>
      <c r="C115" s="165" t="str">
        <f>IFERROR(VLOOKUP($A115,작성용!A:AL,14,0),"-")</f>
        <v>미정</v>
      </c>
      <c r="D115" s="169" t="s">
        <v>6300</v>
      </c>
      <c r="E115" s="167" t="str">
        <f>IFERROR(VLOOKUP(A115,작성용!A:AL,34,0),"-")</f>
        <v>최수민</v>
      </c>
      <c r="F115" s="168" t="s">
        <v>6319</v>
      </c>
      <c r="G115" s="179">
        <f>COUNTIF(작성용!A:B,$A115)-COUNTIFS(작성용!A:A,$A115,작성용!AA:AA,"평가철회")</f>
        <v>5</v>
      </c>
    </row>
    <row r="116" spans="1:7" ht="16.5" customHeight="1" x14ac:dyDescent="0.3">
      <c r="A116" s="170" t="s">
        <v>444</v>
      </c>
      <c r="B116" s="165" t="s">
        <v>445</v>
      </c>
      <c r="C116" s="165" t="str">
        <f>IFERROR(VLOOKUP($A116,작성용!A:AL,14,0),"-")</f>
        <v>-</v>
      </c>
      <c r="D116" s="169" t="s">
        <v>220</v>
      </c>
      <c r="E116" s="167" t="str">
        <f>IFERROR(VLOOKUP(A116,작성용!A:AL,34,0),"-")</f>
        <v>-</v>
      </c>
      <c r="F116" s="168" t="s">
        <v>6318</v>
      </c>
      <c r="G116" s="179">
        <f>COUNTIF(작성용!A:B,$A116)-COUNTIFS(작성용!A:A,$A116,작성용!AA:AA,"평가철회")</f>
        <v>0</v>
      </c>
    </row>
    <row r="117" spans="1:7" ht="16.5" customHeight="1" x14ac:dyDescent="0.3">
      <c r="A117" s="170" t="s">
        <v>446</v>
      </c>
      <c r="B117" s="165" t="s">
        <v>447</v>
      </c>
      <c r="C117" s="165" t="str">
        <f>IFERROR(VLOOKUP($A117,작성용!A:AL,14,0),"-")</f>
        <v>-</v>
      </c>
      <c r="D117" s="169" t="s">
        <v>220</v>
      </c>
      <c r="E117" s="167" t="str">
        <f>IFERROR(VLOOKUP(A117,작성용!A:AL,34,0),"-")</f>
        <v>-</v>
      </c>
      <c r="F117" s="168" t="s">
        <v>6265</v>
      </c>
      <c r="G117" s="179">
        <f>COUNTIF(작성용!A:B,$A117)-COUNTIFS(작성용!A:A,$A117,작성용!AA:AA,"평가철회")</f>
        <v>0</v>
      </c>
    </row>
    <row r="118" spans="1:7" ht="16.5" customHeight="1" x14ac:dyDescent="0.3">
      <c r="A118" s="170" t="s">
        <v>448</v>
      </c>
      <c r="B118" s="165" t="s">
        <v>449</v>
      </c>
      <c r="C118" s="165" t="str">
        <f>IFERROR(VLOOKUP($A118,작성용!A:AL,14,0),"-")</f>
        <v>-</v>
      </c>
      <c r="D118" s="169" t="s">
        <v>220</v>
      </c>
      <c r="E118" s="167" t="str">
        <f>IFERROR(VLOOKUP(A118,작성용!A:AL,34,0),"-")</f>
        <v>-</v>
      </c>
      <c r="F118" s="168" t="s">
        <v>6265</v>
      </c>
      <c r="G118" s="179">
        <f>COUNTIF(작성용!A:B,$A118)-COUNTIFS(작성용!A:A,$A118,작성용!AA:AA,"평가철회")</f>
        <v>0</v>
      </c>
    </row>
    <row r="119" spans="1:7" ht="16.5" customHeight="1" x14ac:dyDescent="0.3">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456</v>
      </c>
      <c r="B122" s="165" t="s">
        <v>457</v>
      </c>
      <c r="C122" s="165" t="str">
        <f>IFERROR(VLOOKUP($A122,작성용!A:AL,14,0),"-")</f>
        <v>-</v>
      </c>
      <c r="D122" s="169" t="s">
        <v>220</v>
      </c>
      <c r="E122" s="167" t="str">
        <f>IFERROR(VLOOKUP(A122,작성용!A:AL,34,0),"-")</f>
        <v>-</v>
      </c>
      <c r="F122" s="168" t="s">
        <v>6265</v>
      </c>
      <c r="G122" s="179">
        <f>COUNTIF(작성용!A:B,$A122)-COUNTIFS(작성용!A:A,$A122,작성용!AA:AA,"평가철회")</f>
        <v>0</v>
      </c>
    </row>
    <row r="123" spans="1:7" ht="16.5" customHeight="1" x14ac:dyDescent="0.3">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460</v>
      </c>
      <c r="B124" s="165" t="s">
        <v>243</v>
      </c>
      <c r="C124" s="165" t="str">
        <f>IFERROR(VLOOKUP($A124,작성용!A:AL,14,0),"-")</f>
        <v>-</v>
      </c>
      <c r="D124" s="169" t="s">
        <v>6296</v>
      </c>
      <c r="E124" s="167" t="str">
        <f>IFERROR(VLOOKUP(A124,작성용!A:AL,34,0),"-")</f>
        <v>-</v>
      </c>
      <c r="F124" s="168" t="s">
        <v>2</v>
      </c>
      <c r="G124" s="179">
        <f>COUNTIF(작성용!A:B,$A124)-COUNTIFS(작성용!A:A,$A124,작성용!AA:AA,"평가철회")</f>
        <v>0</v>
      </c>
    </row>
    <row r="125" spans="1:7" ht="16.5" customHeight="1" x14ac:dyDescent="0.3">
      <c r="A125" s="170" t="s">
        <v>461</v>
      </c>
      <c r="B125" s="165" t="s">
        <v>462</v>
      </c>
      <c r="C125" s="165" t="str">
        <f>IFERROR(VLOOKUP($A125,작성용!A:AL,14,0),"-")</f>
        <v>미정</v>
      </c>
      <c r="D125" s="169" t="s">
        <v>6330</v>
      </c>
      <c r="E125" s="167" t="str">
        <f>IFERROR(VLOOKUP(A125,작성용!A:AL,34,0),"-")</f>
        <v>정재형</v>
      </c>
      <c r="F125" s="168" t="s">
        <v>2</v>
      </c>
      <c r="G125" s="179">
        <f>COUNTIF(작성용!A:B,$A125)-COUNTIFS(작성용!A:A,$A125,작성용!AA:AA,"평가철회")</f>
        <v>1</v>
      </c>
    </row>
    <row r="126" spans="1:7" ht="16.5" customHeight="1" x14ac:dyDescent="0.3">
      <c r="A126" s="170" t="s">
        <v>464</v>
      </c>
      <c r="B126" s="165" t="s">
        <v>6331</v>
      </c>
      <c r="C126" s="165" t="str">
        <f>IFERROR(VLOOKUP($A126,작성용!A:AL,14,0),"-")</f>
        <v>-</v>
      </c>
      <c r="D126" s="169" t="s">
        <v>3710</v>
      </c>
      <c r="E126" s="167" t="str">
        <f>IFERROR(VLOOKUP(A126,작성용!A:AL,34,0),"-")</f>
        <v>-</v>
      </c>
      <c r="F126" s="168" t="s">
        <v>6286</v>
      </c>
      <c r="G126" s="179">
        <f>COUNTIF(작성용!A:B,$A126)-COUNTIFS(작성용!A:A,$A126,작성용!AA:AA,"평가철회")</f>
        <v>0</v>
      </c>
    </row>
    <row r="127" spans="1:7" ht="16.5" customHeight="1" x14ac:dyDescent="0.3">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467</v>
      </c>
      <c r="B128" s="165" t="s">
        <v>6332</v>
      </c>
      <c r="C128" s="165" t="str">
        <f>IFERROR(VLOOKUP($A128,작성용!A:AL,14,0),"-")</f>
        <v>-</v>
      </c>
      <c r="D128" s="169" t="s">
        <v>6333</v>
      </c>
      <c r="E128" s="167" t="str">
        <f>IFERROR(VLOOKUP(A128,작성용!A:AL,34,0),"-")</f>
        <v>-</v>
      </c>
      <c r="F128" s="168" t="s">
        <v>6318</v>
      </c>
      <c r="G128" s="179">
        <f>COUNTIF(작성용!A:B,$A128)-COUNTIFS(작성용!A:A,$A128,작성용!AA:AA,"평가철회")</f>
        <v>0</v>
      </c>
    </row>
    <row r="129" spans="1:7" ht="16.5" customHeight="1" x14ac:dyDescent="0.3">
      <c r="A129" s="170" t="s">
        <v>468</v>
      </c>
      <c r="B129" s="165" t="s">
        <v>469</v>
      </c>
      <c r="C129" s="165" t="str">
        <f>IFERROR(VLOOKUP($A129,작성용!A:AL,14,0),"-")</f>
        <v>-</v>
      </c>
      <c r="D129" s="169" t="s">
        <v>6334</v>
      </c>
      <c r="E129" s="167" t="str">
        <f>IFERROR(VLOOKUP(A129,작성용!A:AL,34,0),"-")</f>
        <v>-</v>
      </c>
      <c r="F129" s="168" t="s">
        <v>6313</v>
      </c>
      <c r="G129" s="179">
        <f>COUNTIF(작성용!A:B,$A129)-COUNTIFS(작성용!A:A,$A129,작성용!AA:AA,"평가철회")</f>
        <v>0</v>
      </c>
    </row>
    <row r="130" spans="1:7" ht="16.5" customHeight="1" x14ac:dyDescent="0.3">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474</v>
      </c>
      <c r="B132" s="165" t="s">
        <v>3525</v>
      </c>
      <c r="C132" s="165" t="str">
        <f>IFERROR(VLOOKUP($A132,작성용!A:AL,14,0),"-")</f>
        <v>-</v>
      </c>
      <c r="D132" s="169" t="s">
        <v>6274</v>
      </c>
      <c r="E132" s="167" t="str">
        <f>IFERROR(VLOOKUP(A132,작성용!A:AL,34,0),"-")</f>
        <v>-</v>
      </c>
      <c r="F132" s="168" t="s">
        <v>475</v>
      </c>
      <c r="G132" s="179">
        <f>COUNTIF(작성용!A:B,$A132)-COUNTIFS(작성용!A:A,$A132,작성용!AA:AA,"평가철회")</f>
        <v>0</v>
      </c>
    </row>
    <row r="133" spans="1:7" ht="16.5" customHeight="1" x14ac:dyDescent="0.3">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478</v>
      </c>
      <c r="B134" s="165" t="s">
        <v>479</v>
      </c>
      <c r="C134" s="165" t="str">
        <f>IFERROR(VLOOKUP($A134,작성용!A:AL,14,0),"-")</f>
        <v>-</v>
      </c>
      <c r="D134" s="169" t="s">
        <v>6335</v>
      </c>
      <c r="E134" s="167" t="str">
        <f>IFERROR(VLOOKUP(A134,작성용!A:AL,34,0),"-")</f>
        <v>-</v>
      </c>
      <c r="F134" s="168" t="s">
        <v>6286</v>
      </c>
      <c r="G134" s="179">
        <f>COUNTIF(작성용!A:B,$A134)-COUNTIFS(작성용!A:A,$A134,작성용!AA:AA,"평가철회")</f>
        <v>0</v>
      </c>
    </row>
    <row r="135" spans="1:7" ht="16.5" customHeight="1" x14ac:dyDescent="0.3">
      <c r="A135" s="170" t="s">
        <v>480</v>
      </c>
      <c r="B135" s="165" t="s">
        <v>481</v>
      </c>
      <c r="C135" s="165" t="str">
        <f>IFERROR(VLOOKUP($A135,작성용!A:AL,14,0),"-")</f>
        <v>-</v>
      </c>
      <c r="D135" s="169" t="s">
        <v>6277</v>
      </c>
      <c r="E135" s="167" t="str">
        <f>IFERROR(VLOOKUP(A135,작성용!A:AL,34,0),"-")</f>
        <v>-</v>
      </c>
      <c r="F135" s="168" t="s">
        <v>6265</v>
      </c>
      <c r="G135" s="179">
        <f>COUNTIF(작성용!A:B,$A135)-COUNTIFS(작성용!A:A,$A135,작성용!AA:AA,"평가철회")</f>
        <v>0</v>
      </c>
    </row>
    <row r="136" spans="1:7" ht="16.5" customHeight="1" x14ac:dyDescent="0.3">
      <c r="A136" s="170" t="s">
        <v>482</v>
      </c>
      <c r="B136" s="165" t="s">
        <v>6336</v>
      </c>
      <c r="C136" s="165" t="str">
        <f>IFERROR(VLOOKUP($A136,작성용!A:AL,14,0),"-")</f>
        <v>-</v>
      </c>
      <c r="D136" s="169" t="s">
        <v>6304</v>
      </c>
      <c r="E136" s="167" t="str">
        <f>IFERROR(VLOOKUP(A136,작성용!A:AL,34,0),"-")</f>
        <v>-</v>
      </c>
      <c r="F136" s="168" t="s">
        <v>6318</v>
      </c>
      <c r="G136" s="179">
        <f>COUNTIF(작성용!A:B,$A136)-COUNTIFS(작성용!A:A,$A136,작성용!AA:AA,"평가철회")</f>
        <v>0</v>
      </c>
    </row>
    <row r="137" spans="1:7" x14ac:dyDescent="0.3">
      <c r="A137" s="170" t="s">
        <v>483</v>
      </c>
      <c r="B137" s="165" t="s">
        <v>309</v>
      </c>
      <c r="C137" s="165" t="str">
        <f>IFERROR(VLOOKUP($A137,작성용!A:AL,14,0),"-")</f>
        <v>-</v>
      </c>
      <c r="D137" s="169" t="s">
        <v>6304</v>
      </c>
      <c r="E137" s="167" t="str">
        <f>IFERROR(VLOOKUP(A137,작성용!A:AL,34,0),"-")</f>
        <v>-</v>
      </c>
      <c r="F137" s="168" t="s">
        <v>6265</v>
      </c>
      <c r="G137" s="179">
        <f>COUNTIF(작성용!A:B,$A137)-COUNTIFS(작성용!A:A,$A137,작성용!AA:AA,"평가철회")</f>
        <v>0</v>
      </c>
    </row>
    <row r="138" spans="1:7" ht="16.5" customHeight="1" x14ac:dyDescent="0.3">
      <c r="A138" s="170" t="s">
        <v>484</v>
      </c>
      <c r="B138" s="165" t="s">
        <v>485</v>
      </c>
      <c r="C138" s="165" t="str">
        <f>IFERROR(VLOOKUP($A138,작성용!A:AL,14,0),"-")</f>
        <v>-</v>
      </c>
      <c r="D138" s="169" t="s">
        <v>220</v>
      </c>
      <c r="E138" s="167" t="str">
        <f>IFERROR(VLOOKUP(A138,작성용!A:AL,34,0),"-")</f>
        <v>-</v>
      </c>
      <c r="F138" s="168" t="s">
        <v>6265</v>
      </c>
      <c r="G138" s="179">
        <f>COUNTIF(작성용!A:B,$A138)-COUNTIFS(작성용!A:A,$A138,작성용!AA:AA,"평가철회")</f>
        <v>0</v>
      </c>
    </row>
    <row r="139" spans="1:7" ht="16.5" customHeight="1" x14ac:dyDescent="0.3">
      <c r="A139" s="170" t="s">
        <v>486</v>
      </c>
      <c r="B139" s="165" t="s">
        <v>487</v>
      </c>
      <c r="C139" s="165" t="str">
        <f>IFERROR(VLOOKUP($A139,작성용!A:AL,14,0),"-")</f>
        <v>-</v>
      </c>
      <c r="D139" s="169" t="s">
        <v>220</v>
      </c>
      <c r="E139" s="167" t="str">
        <f>IFERROR(VLOOKUP(A139,작성용!A:AL,34,0),"-")</f>
        <v>-</v>
      </c>
      <c r="F139" s="168" t="s">
        <v>6252</v>
      </c>
      <c r="G139" s="179">
        <f>COUNTIF(작성용!A:B,$A139)-COUNTIFS(작성용!A:A,$A139,작성용!AA:AA,"평가철회")</f>
        <v>0</v>
      </c>
    </row>
    <row r="140" spans="1:7" ht="16.5" customHeight="1" x14ac:dyDescent="0.3">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x14ac:dyDescent="0.3">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x14ac:dyDescent="0.3">
      <c r="A143" s="170" t="s">
        <v>496</v>
      </c>
      <c r="B143" s="165" t="s">
        <v>497</v>
      </c>
      <c r="C143" s="165" t="str">
        <f>IFERROR(VLOOKUP($A143,작성용!A:AL,14,0),"-")</f>
        <v>-</v>
      </c>
      <c r="D143" s="169" t="s">
        <v>498</v>
      </c>
      <c r="E143" s="167" t="str">
        <f>IFERROR(VLOOKUP(A143,작성용!A:AL,34,0),"-")</f>
        <v>-</v>
      </c>
      <c r="F143" s="168" t="s">
        <v>6252</v>
      </c>
      <c r="G143" s="179">
        <f>COUNTIF(작성용!A:B,$A143)-COUNTIFS(작성용!A:A,$A143,작성용!AA:AA,"평가철회")</f>
        <v>0</v>
      </c>
    </row>
    <row r="144" spans="1:7" ht="16.5" customHeight="1" x14ac:dyDescent="0.3">
      <c r="A144" s="170" t="s">
        <v>499</v>
      </c>
      <c r="B144" s="165" t="s">
        <v>500</v>
      </c>
      <c r="C144" s="165" t="str">
        <f>IFERROR(VLOOKUP($A144,작성용!A:AL,14,0),"-")</f>
        <v>-</v>
      </c>
      <c r="D144" s="169" t="s">
        <v>220</v>
      </c>
      <c r="E144" s="167" t="str">
        <f>IFERROR(VLOOKUP(A144,작성용!A:AL,34,0),"-")</f>
        <v>-</v>
      </c>
      <c r="F144" s="168" t="s">
        <v>6252</v>
      </c>
      <c r="G144" s="179">
        <f>COUNTIF(작성용!A:B,$A144)-COUNTIFS(작성용!A:A,$A144,작성용!AA:AA,"평가철회")</f>
        <v>0</v>
      </c>
    </row>
    <row r="145" spans="1:7" ht="16.5" customHeight="1" x14ac:dyDescent="0.3">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503</v>
      </c>
      <c r="B146" s="165" t="s">
        <v>504</v>
      </c>
      <c r="C146" s="165" t="str">
        <f>IFERROR(VLOOKUP($A146,작성용!A:AL,14,0),"-")</f>
        <v>-</v>
      </c>
      <c r="D146" s="169" t="s">
        <v>220</v>
      </c>
      <c r="E146" s="167" t="str">
        <f>IFERROR(VLOOKUP(A146,작성용!A:AL,34,0),"-")</f>
        <v>-</v>
      </c>
      <c r="F146" s="168" t="s">
        <v>6265</v>
      </c>
      <c r="G146" s="179">
        <f>COUNTIF(작성용!A:B,$A146)-COUNTIFS(작성용!A:A,$A146,작성용!AA:AA,"평가철회")</f>
        <v>0</v>
      </c>
    </row>
    <row r="147" spans="1:7" ht="16.5" customHeight="1" x14ac:dyDescent="0.3">
      <c r="A147" s="170" t="s">
        <v>505</v>
      </c>
      <c r="B147" s="165" t="s">
        <v>506</v>
      </c>
      <c r="C147" s="165" t="str">
        <f>IFERROR(VLOOKUP($A147,작성용!A:AL,14,0),"-")</f>
        <v>-</v>
      </c>
      <c r="D147" s="169" t="s">
        <v>220</v>
      </c>
      <c r="E147" s="167" t="str">
        <f>IFERROR(VLOOKUP(A147,작성용!A:AL,34,0),"-")</f>
        <v>-</v>
      </c>
      <c r="F147" s="168" t="s">
        <v>6318</v>
      </c>
      <c r="G147" s="179">
        <f>COUNTIF(작성용!A:B,$A147)-COUNTIFS(작성용!A:A,$A147,작성용!AA:AA,"평가철회")</f>
        <v>0</v>
      </c>
    </row>
    <row r="148" spans="1:7" ht="16.5" customHeight="1" x14ac:dyDescent="0.3">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513</v>
      </c>
      <c r="B151" s="165" t="s">
        <v>514</v>
      </c>
      <c r="C151" s="165" t="str">
        <f>IFERROR(VLOOKUP($A151,작성용!A:AL,14,0),"-")</f>
        <v>-</v>
      </c>
      <c r="D151" s="169" t="s">
        <v>220</v>
      </c>
      <c r="E151" s="167" t="str">
        <f>IFERROR(VLOOKUP(A151,작성용!A:AL,34,0),"-")</f>
        <v>-</v>
      </c>
      <c r="F151" s="168" t="s">
        <v>6318</v>
      </c>
      <c r="G151" s="179">
        <f>COUNTIF(작성용!A:B,$A151)-COUNTIFS(작성용!A:A,$A151,작성용!AA:AA,"평가철회")</f>
        <v>0</v>
      </c>
    </row>
    <row r="152" spans="1:7" ht="16.5" customHeight="1" x14ac:dyDescent="0.3">
      <c r="A152" s="170" t="s">
        <v>515</v>
      </c>
      <c r="B152" s="165" t="s">
        <v>516</v>
      </c>
      <c r="C152" s="165" t="str">
        <f>IFERROR(VLOOKUP($A152,작성용!A:AL,14,0),"-")</f>
        <v>-</v>
      </c>
      <c r="D152" s="169" t="s">
        <v>220</v>
      </c>
      <c r="E152" s="167" t="str">
        <f>IFERROR(VLOOKUP(A152,작성용!A:AL,34,0),"-")</f>
        <v>-</v>
      </c>
      <c r="F152" s="168" t="s">
        <v>6318</v>
      </c>
      <c r="G152" s="179">
        <f>COUNTIF(작성용!A:B,$A152)-COUNTIFS(작성용!A:A,$A152,작성용!AA:AA,"평가철회")</f>
        <v>0</v>
      </c>
    </row>
    <row r="153" spans="1:7" ht="16.5" customHeight="1" x14ac:dyDescent="0.3">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x14ac:dyDescent="0.3">
      <c r="A155" s="170" t="s">
        <v>522</v>
      </c>
      <c r="B155" s="165" t="s">
        <v>523</v>
      </c>
      <c r="C155" s="165" t="str">
        <f>IFERROR(VLOOKUP($A155,작성용!A:AL,14,0),"-")</f>
        <v>-</v>
      </c>
      <c r="D155" s="169" t="s">
        <v>13</v>
      </c>
      <c r="E155" s="167" t="str">
        <f>IFERROR(VLOOKUP(A155,작성용!A:AL,34,0),"-")</f>
        <v>-</v>
      </c>
      <c r="F155" s="168" t="s">
        <v>6317</v>
      </c>
      <c r="G155" s="179">
        <f>COUNTIF(작성용!A:B,$A155)-COUNTIFS(작성용!A:A,$A155,작성용!AA:AA,"평가철회")</f>
        <v>0</v>
      </c>
    </row>
    <row r="156" spans="1:7" ht="16.5" customHeight="1" x14ac:dyDescent="0.3">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526</v>
      </c>
      <c r="B157" s="165" t="s">
        <v>527</v>
      </c>
      <c r="C157" s="165" t="str">
        <f>IFERROR(VLOOKUP($A157,작성용!A:AL,14,0),"-")</f>
        <v>-</v>
      </c>
      <c r="D157" s="169" t="s">
        <v>220</v>
      </c>
      <c r="E157" s="167" t="str">
        <f>IFERROR(VLOOKUP(A157,작성용!A:AL,34,0),"-")</f>
        <v>-</v>
      </c>
      <c r="F157" s="168" t="s">
        <v>6319</v>
      </c>
      <c r="G157" s="179">
        <f>COUNTIF(작성용!A:B,$A157)-COUNTIFS(작성용!A:A,$A157,작성용!AA:AA,"평가철회")</f>
        <v>0</v>
      </c>
    </row>
    <row r="158" spans="1:7" ht="16.5" customHeight="1" x14ac:dyDescent="0.3">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534</v>
      </c>
      <c r="B161" s="165" t="s">
        <v>535</v>
      </c>
      <c r="C161" s="165" t="str">
        <f>IFERROR(VLOOKUP($A161,작성용!A:AL,14,0),"-")</f>
        <v>-</v>
      </c>
      <c r="D161" s="169" t="s">
        <v>6337</v>
      </c>
      <c r="E161" s="167" t="str">
        <f>IFERROR(VLOOKUP(A161,작성용!A:AL,34,0),"-")</f>
        <v>-</v>
      </c>
      <c r="F161" s="168" t="s">
        <v>6319</v>
      </c>
      <c r="G161" s="179">
        <f>COUNTIF(작성용!A:B,$A161)-COUNTIFS(작성용!A:A,$A161,작성용!AA:AA,"평가철회")</f>
        <v>0</v>
      </c>
    </row>
    <row r="162" spans="1:7" ht="16.5" customHeight="1" x14ac:dyDescent="0.3">
      <c r="A162" s="170" t="s">
        <v>536</v>
      </c>
      <c r="B162" s="165" t="s">
        <v>6338</v>
      </c>
      <c r="C162" s="165" t="str">
        <f>IFERROR(VLOOKUP($A162,작성용!A:AL,14,0),"-")</f>
        <v>-</v>
      </c>
      <c r="D162" s="169" t="s">
        <v>6260</v>
      </c>
      <c r="E162" s="167" t="str">
        <f>IFERROR(VLOOKUP(A162,작성용!A:AL,34,0),"-")</f>
        <v>-</v>
      </c>
      <c r="F162" s="168" t="s">
        <v>6317</v>
      </c>
      <c r="G162" s="179">
        <f>COUNTIF(작성용!A:B,$A162)-COUNTIFS(작성용!A:A,$A162,작성용!AA:AA,"평가철회")</f>
        <v>0</v>
      </c>
    </row>
    <row r="163" spans="1:7" ht="16.5" customHeight="1" x14ac:dyDescent="0.3">
      <c r="A163" s="170" t="s">
        <v>537</v>
      </c>
      <c r="B163" s="165" t="s">
        <v>538</v>
      </c>
      <c r="C163" s="165" t="str">
        <f>IFERROR(VLOOKUP($A163,작성용!A:AL,14,0),"-")</f>
        <v>-</v>
      </c>
      <c r="D163" s="169" t="s">
        <v>220</v>
      </c>
      <c r="E163" s="167" t="str">
        <f>IFERROR(VLOOKUP(A163,작성용!A:AL,34,0),"-")</f>
        <v>-</v>
      </c>
      <c r="F163" s="168" t="s">
        <v>6313</v>
      </c>
      <c r="G163" s="179">
        <f>COUNTIF(작성용!A:B,$A163)-COUNTIFS(작성용!A:A,$A163,작성용!AA:AA,"평가철회")</f>
        <v>0</v>
      </c>
    </row>
    <row r="164" spans="1:7" ht="16.5" customHeight="1" x14ac:dyDescent="0.3">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x14ac:dyDescent="0.3">
      <c r="A166" s="170" t="s">
        <v>543</v>
      </c>
      <c r="B166" s="165" t="s">
        <v>256</v>
      </c>
      <c r="C166" s="165" t="str">
        <f>IFERROR(VLOOKUP($A166,작성용!A:AL,14,0),"-")</f>
        <v>-</v>
      </c>
      <c r="D166" s="169" t="s">
        <v>6339</v>
      </c>
      <c r="E166" s="167" t="str">
        <f>IFERROR(VLOOKUP(A166,작성용!A:AL,34,0),"-")</f>
        <v>-</v>
      </c>
      <c r="F166" s="168" t="s">
        <v>6265</v>
      </c>
      <c r="G166" s="179">
        <f>COUNTIF(작성용!A:B,$A166)-COUNTIFS(작성용!A:A,$A166,작성용!AA:AA,"평가철회")</f>
        <v>0</v>
      </c>
    </row>
    <row r="167" spans="1:7" ht="16.5" customHeight="1" x14ac:dyDescent="0.3">
      <c r="A167" s="170" t="s">
        <v>544</v>
      </c>
      <c r="B167" s="165" t="s">
        <v>545</v>
      </c>
      <c r="C167" s="165" t="str">
        <f>IFERROR(VLOOKUP($A167,작성용!A:AL,14,0),"-")</f>
        <v>-</v>
      </c>
      <c r="D167" s="169" t="s">
        <v>220</v>
      </c>
      <c r="E167" s="167" t="str">
        <f>IFERROR(VLOOKUP(A167,작성용!A:AL,34,0),"-")</f>
        <v>-</v>
      </c>
      <c r="F167" s="168" t="s">
        <v>6318</v>
      </c>
      <c r="G167" s="179">
        <f>COUNTIF(작성용!A:B,$A167)-COUNTIFS(작성용!A:A,$A167,작성용!AA:AA,"평가철회")</f>
        <v>0</v>
      </c>
    </row>
    <row r="168" spans="1:7" ht="16.5" customHeight="1" x14ac:dyDescent="0.3">
      <c r="A168" s="170" t="s">
        <v>546</v>
      </c>
      <c r="B168" s="165" t="s">
        <v>547</v>
      </c>
      <c r="C168" s="165" t="str">
        <f>IFERROR(VLOOKUP($A168,작성용!A:AL,14,0),"-")</f>
        <v>-</v>
      </c>
      <c r="D168" s="169" t="s">
        <v>220</v>
      </c>
      <c r="E168" s="167" t="str">
        <f>IFERROR(VLOOKUP(A168,작성용!A:AL,34,0),"-")</f>
        <v>-</v>
      </c>
      <c r="F168" s="168" t="s">
        <v>6318</v>
      </c>
      <c r="G168" s="179">
        <f>COUNTIF(작성용!A:B,$A168)-COUNTIFS(작성용!A:A,$A168,작성용!AA:AA,"평가철회")</f>
        <v>0</v>
      </c>
    </row>
    <row r="169" spans="1:7" ht="16.5" customHeight="1" x14ac:dyDescent="0.3">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x14ac:dyDescent="0.3">
      <c r="A173" s="170" t="s">
        <v>557</v>
      </c>
      <c r="B173" s="165" t="s">
        <v>558</v>
      </c>
      <c r="C173" s="165" t="str">
        <f>IFERROR(VLOOKUP($A173,작성용!A:AL,14,0),"-")</f>
        <v>-</v>
      </c>
      <c r="D173" s="169" t="s">
        <v>220</v>
      </c>
      <c r="E173" s="167" t="str">
        <f>IFERROR(VLOOKUP(A173,작성용!A:AL,34,0),"-")</f>
        <v>-</v>
      </c>
      <c r="F173" s="168" t="s">
        <v>6324</v>
      </c>
      <c r="G173" s="179">
        <f>COUNTIF(작성용!A:B,$A173)-COUNTIFS(작성용!A:A,$A173,작성용!AA:AA,"평가철회")</f>
        <v>0</v>
      </c>
    </row>
    <row r="174" spans="1:7" ht="16.5" customHeight="1" x14ac:dyDescent="0.3">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561</v>
      </c>
      <c r="B175" s="165" t="s">
        <v>6340</v>
      </c>
      <c r="C175" s="165" t="str">
        <f>IFERROR(VLOOKUP($A175,작성용!A:AL,14,0),"-")</f>
        <v>-</v>
      </c>
      <c r="D175" s="169" t="s">
        <v>6333</v>
      </c>
      <c r="E175" s="167" t="str">
        <f>IFERROR(VLOOKUP(A175,작성용!A:AL,34,0),"-")</f>
        <v>-</v>
      </c>
      <c r="F175" s="168" t="s">
        <v>6317</v>
      </c>
      <c r="G175" s="179">
        <f>COUNTIF(작성용!A:B,$A175)-COUNTIFS(작성용!A:A,$A175,작성용!AA:AA,"평가철회")</f>
        <v>0</v>
      </c>
    </row>
    <row r="176" spans="1:7" ht="16.5" customHeight="1" x14ac:dyDescent="0.3">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565</v>
      </c>
      <c r="B178" s="165" t="s">
        <v>566</v>
      </c>
      <c r="C178" s="165" t="str">
        <f>IFERROR(VLOOKUP($A178,작성용!A:AL,14,0),"-")</f>
        <v>-</v>
      </c>
      <c r="D178" s="169" t="s">
        <v>220</v>
      </c>
      <c r="E178" s="167" t="str">
        <f>IFERROR(VLOOKUP(A178,작성용!A:AL,34,0),"-")</f>
        <v>-</v>
      </c>
      <c r="F178" s="168" t="s">
        <v>6318</v>
      </c>
      <c r="G178" s="179">
        <f>COUNTIF(작성용!A:B,$A178)-COUNTIFS(작성용!A:A,$A178,작성용!AA:AA,"평가철회")</f>
        <v>0</v>
      </c>
    </row>
    <row r="179" spans="1:7" ht="16.5" customHeight="1" x14ac:dyDescent="0.3">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569</v>
      </c>
      <c r="B180" s="165" t="s">
        <v>268</v>
      </c>
      <c r="C180" s="165" t="str">
        <f>IFERROR(VLOOKUP($A180,작성용!A:AL,14,0),"-")</f>
        <v>-</v>
      </c>
      <c r="D180" s="169" t="s">
        <v>6322</v>
      </c>
      <c r="E180" s="167" t="str">
        <f>IFERROR(VLOOKUP(A180,작성용!A:AL,34,0),"-")</f>
        <v>-</v>
      </c>
      <c r="F180" s="168" t="s">
        <v>2</v>
      </c>
      <c r="G180" s="179">
        <f>COUNTIF(작성용!A:B,$A180)-COUNTIFS(작성용!A:A,$A180,작성용!AA:AA,"평가철회")</f>
        <v>0</v>
      </c>
    </row>
    <row r="181" spans="1:7" ht="16.5" customHeight="1" x14ac:dyDescent="0.3">
      <c r="A181" s="170" t="s">
        <v>570</v>
      </c>
      <c r="B181" s="165" t="s">
        <v>571</v>
      </c>
      <c r="C181" s="165" t="str">
        <f>IFERROR(VLOOKUP($A181,작성용!A:AL,14,0),"-")</f>
        <v>-</v>
      </c>
      <c r="D181" s="169" t="s">
        <v>6341</v>
      </c>
      <c r="E181" s="167" t="str">
        <f>IFERROR(VLOOKUP(A181,작성용!A:AL,34,0),"-")</f>
        <v>-</v>
      </c>
      <c r="F181" s="168" t="s">
        <v>2</v>
      </c>
      <c r="G181" s="179">
        <f>COUNTIF(작성용!A:B,$A181)-COUNTIFS(작성용!A:A,$A181,작성용!AA:AA,"평가철회")</f>
        <v>0</v>
      </c>
    </row>
    <row r="182" spans="1:7" ht="16.5" customHeight="1" x14ac:dyDescent="0.3">
      <c r="A182" s="170" t="s">
        <v>572</v>
      </c>
      <c r="B182" s="165" t="s">
        <v>573</v>
      </c>
      <c r="C182" s="165" t="str">
        <f>IFERROR(VLOOKUP($A182,작성용!A:AL,14,0),"-")</f>
        <v>-</v>
      </c>
      <c r="D182" s="169" t="s">
        <v>220</v>
      </c>
      <c r="E182" s="167" t="str">
        <f>IFERROR(VLOOKUP(A182,작성용!A:AL,34,0),"-")</f>
        <v>-</v>
      </c>
      <c r="F182" s="168" t="s">
        <v>6318</v>
      </c>
      <c r="G182" s="179">
        <f>COUNTIF(작성용!A:B,$A182)-COUNTIFS(작성용!A:A,$A182,작성용!AA:AA,"평가철회")</f>
        <v>0</v>
      </c>
    </row>
    <row r="183" spans="1:7" ht="16.5" customHeight="1" x14ac:dyDescent="0.3">
      <c r="A183" s="170" t="s">
        <v>574</v>
      </c>
      <c r="B183" s="165" t="s">
        <v>575</v>
      </c>
      <c r="C183" s="165" t="str">
        <f>IFERROR(VLOOKUP($A183,작성용!A:AL,14,0),"-")</f>
        <v>-</v>
      </c>
      <c r="D183" s="169" t="s">
        <v>220</v>
      </c>
      <c r="E183" s="167" t="str">
        <f>IFERROR(VLOOKUP(A183,작성용!A:AL,34,0),"-")</f>
        <v>-</v>
      </c>
      <c r="F183" s="168" t="s">
        <v>6318</v>
      </c>
      <c r="G183" s="179">
        <f>COUNTIF(작성용!A:B,$A183)-COUNTIFS(작성용!A:A,$A183,작성용!AA:AA,"평가철회")</f>
        <v>0</v>
      </c>
    </row>
    <row r="184" spans="1:7" ht="16.5" customHeight="1" x14ac:dyDescent="0.3">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580</v>
      </c>
      <c r="B186" s="165" t="s">
        <v>275</v>
      </c>
      <c r="C186" s="165" t="str">
        <f>IFERROR(VLOOKUP($A186,작성용!A:AL,14,0),"-")</f>
        <v>-</v>
      </c>
      <c r="D186" s="169" t="s">
        <v>220</v>
      </c>
      <c r="E186" s="167" t="str">
        <f>IFERROR(VLOOKUP(A186,작성용!A:AL,34,0),"-")</f>
        <v>-</v>
      </c>
      <c r="F186" s="168" t="s">
        <v>6252</v>
      </c>
      <c r="G186" s="179">
        <f>COUNTIF(작성용!A:B,$A186)-COUNTIFS(작성용!A:A,$A186,작성용!AA:AA,"평가철회")</f>
        <v>0</v>
      </c>
    </row>
    <row r="187" spans="1:7" ht="16.5" customHeight="1" x14ac:dyDescent="0.3">
      <c r="A187" s="170" t="s">
        <v>581</v>
      </c>
      <c r="B187" s="165" t="s">
        <v>582</v>
      </c>
      <c r="C187" s="165" t="str">
        <f>IFERROR(VLOOKUP($A187,작성용!A:AL,14,0),"-")</f>
        <v>-</v>
      </c>
      <c r="D187" s="169" t="s">
        <v>6320</v>
      </c>
      <c r="E187" s="167" t="str">
        <f>IFERROR(VLOOKUP(A187,작성용!A:AL,34,0),"-")</f>
        <v>-</v>
      </c>
      <c r="F187" s="168" t="s">
        <v>6313</v>
      </c>
      <c r="G187" s="179">
        <f>COUNTIF(작성용!A:B,$A187)-COUNTIFS(작성용!A:A,$A187,작성용!AA:AA,"평가철회")</f>
        <v>0</v>
      </c>
    </row>
    <row r="188" spans="1:7" ht="16.5" customHeight="1" x14ac:dyDescent="0.3">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x14ac:dyDescent="0.3">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596</v>
      </c>
      <c r="B193" s="165" t="s">
        <v>6342</v>
      </c>
      <c r="C193" s="165" t="str">
        <f>IFERROR(VLOOKUP($A193,작성용!A:AL,14,0),"-")</f>
        <v>-</v>
      </c>
      <c r="D193" s="169" t="s">
        <v>6333</v>
      </c>
      <c r="E193" s="167" t="str">
        <f>IFERROR(VLOOKUP(A193,작성용!A:AL,34,0),"-")</f>
        <v>-</v>
      </c>
      <c r="F193" s="168" t="s">
        <v>6317</v>
      </c>
      <c r="G193" s="179">
        <f>COUNTIF(작성용!A:B,$A193)-COUNTIFS(작성용!A:A,$A193,작성용!AA:AA,"평가철회")</f>
        <v>0</v>
      </c>
    </row>
    <row r="194" spans="1:7" ht="16.5" customHeight="1" x14ac:dyDescent="0.3">
      <c r="A194" s="170" t="s">
        <v>597</v>
      </c>
      <c r="B194" s="165" t="s">
        <v>598</v>
      </c>
      <c r="C194" s="165" t="str">
        <f>IFERROR(VLOOKUP($A194,작성용!A:AL,14,0),"-")</f>
        <v>-</v>
      </c>
      <c r="D194" s="169" t="s">
        <v>220</v>
      </c>
      <c r="E194" s="167" t="str">
        <f>IFERROR(VLOOKUP(A194,작성용!A:AL,34,0),"-")</f>
        <v>-</v>
      </c>
      <c r="F194" s="168" t="s">
        <v>6318</v>
      </c>
      <c r="G194" s="179">
        <f>COUNTIF(작성용!A:B,$A194)-COUNTIFS(작성용!A:A,$A194,작성용!AA:AA,"평가철회")</f>
        <v>0</v>
      </c>
    </row>
    <row r="195" spans="1:7" ht="16.5" customHeight="1" x14ac:dyDescent="0.3">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601</v>
      </c>
      <c r="B196" s="165" t="s">
        <v>602</v>
      </c>
      <c r="C196" s="165" t="str">
        <f>IFERROR(VLOOKUP($A196,작성용!A:AL,14,0),"-")</f>
        <v>-</v>
      </c>
      <c r="D196" s="169" t="s">
        <v>220</v>
      </c>
      <c r="E196" s="167" t="str">
        <f>IFERROR(VLOOKUP(A196,작성용!A:AL,34,0),"-")</f>
        <v>-</v>
      </c>
      <c r="F196" s="168" t="s">
        <v>6318</v>
      </c>
      <c r="G196" s="179">
        <f>COUNTIF(작성용!A:B,$A196)-COUNTIFS(작성용!A:A,$A196,작성용!AA:AA,"평가철회")</f>
        <v>0</v>
      </c>
    </row>
    <row r="197" spans="1:7" ht="16.5" customHeight="1" x14ac:dyDescent="0.3">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x14ac:dyDescent="0.3">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611</v>
      </c>
      <c r="B201" s="165" t="s">
        <v>612</v>
      </c>
      <c r="C201" s="165" t="str">
        <f>IFERROR(VLOOKUP($A201,작성용!A:AL,14,0),"-")</f>
        <v>-</v>
      </c>
      <c r="D201" s="169" t="s">
        <v>6343</v>
      </c>
      <c r="E201" s="167" t="str">
        <f>IFERROR(VLOOKUP(A201,작성용!A:AL,34,0),"-")</f>
        <v>-</v>
      </c>
      <c r="F201" s="168" t="s">
        <v>6313</v>
      </c>
      <c r="G201" s="179">
        <f>COUNTIF(작성용!A:B,$A201)-COUNTIFS(작성용!A:A,$A201,작성용!AA:AA,"평가철회")</f>
        <v>0</v>
      </c>
    </row>
    <row r="202" spans="1:7" ht="16.5" customHeight="1" x14ac:dyDescent="0.3">
      <c r="A202" s="170" t="s">
        <v>613</v>
      </c>
      <c r="B202" s="165" t="s">
        <v>614</v>
      </c>
      <c r="C202" s="165" t="str">
        <f>IFERROR(VLOOKUP($A202,작성용!A:AL,14,0),"-")</f>
        <v>-</v>
      </c>
      <c r="D202" s="169" t="s">
        <v>6301</v>
      </c>
      <c r="E202" s="167" t="str">
        <f>IFERROR(VLOOKUP(A202,작성용!A:AL,34,0),"-")</f>
        <v>-</v>
      </c>
      <c r="F202" s="168" t="s">
        <v>2</v>
      </c>
      <c r="G202" s="179">
        <f>COUNTIF(작성용!A:B,$A202)-COUNTIFS(작성용!A:A,$A202,작성용!AA:AA,"평가철회")</f>
        <v>0</v>
      </c>
    </row>
    <row r="203" spans="1:7" ht="16.5" customHeight="1" x14ac:dyDescent="0.3">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621</v>
      </c>
      <c r="B206" s="165" t="s">
        <v>622</v>
      </c>
      <c r="C206" s="165" t="str">
        <f>IFERROR(VLOOKUP($A206,작성용!A:AL,14,0),"-")</f>
        <v>-</v>
      </c>
      <c r="D206" s="169" t="s">
        <v>498</v>
      </c>
      <c r="E206" s="167" t="str">
        <f>IFERROR(VLOOKUP(A206,작성용!A:AL,34,0),"-")</f>
        <v>-</v>
      </c>
      <c r="F206" s="168" t="s">
        <v>6317</v>
      </c>
      <c r="G206" s="179">
        <f>COUNTIF(작성용!A:B,$A206)-COUNTIFS(작성용!A:A,$A206,작성용!AA:AA,"평가철회")</f>
        <v>0</v>
      </c>
    </row>
    <row r="207" spans="1:7" ht="16.5" customHeight="1" x14ac:dyDescent="0.3">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625</v>
      </c>
      <c r="B208" s="165" t="s">
        <v>626</v>
      </c>
      <c r="C208" s="165" t="str">
        <f>IFERROR(VLOOKUP($A208,작성용!A:AL,14,0),"-")</f>
        <v>-</v>
      </c>
      <c r="D208" s="169" t="s">
        <v>6344</v>
      </c>
      <c r="E208" s="167" t="str">
        <f>IFERROR(VLOOKUP(A208,작성용!A:AL,34,0),"-")</f>
        <v>-</v>
      </c>
      <c r="F208" s="168" t="s">
        <v>6252</v>
      </c>
      <c r="G208" s="179">
        <f>COUNTIF(작성용!A:B,$A208)-COUNTIFS(작성용!A:A,$A208,작성용!AA:AA,"평가철회")</f>
        <v>0</v>
      </c>
    </row>
    <row r="209" spans="1:7" ht="16.5" customHeight="1" x14ac:dyDescent="0.3">
      <c r="A209" s="170" t="s">
        <v>627</v>
      </c>
      <c r="B209" s="165" t="s">
        <v>628</v>
      </c>
      <c r="C209" s="165" t="str">
        <f>IFERROR(VLOOKUP($A209,작성용!A:AL,14,0),"-")</f>
        <v>연말</v>
      </c>
      <c r="D209" s="169" t="s">
        <v>6337</v>
      </c>
      <c r="E209" s="167" t="str">
        <f>IFERROR(VLOOKUP(A209,작성용!A:AL,34,0),"-")</f>
        <v>김예림</v>
      </c>
      <c r="F209" s="168" t="s">
        <v>6317</v>
      </c>
      <c r="G209" s="179">
        <f>COUNTIF(작성용!A:B,$A209)-COUNTIFS(작성용!A:A,$A209,작성용!AA:AA,"평가철회")</f>
        <v>7</v>
      </c>
    </row>
    <row r="210" spans="1:7" ht="16.5" customHeight="1" x14ac:dyDescent="0.3">
      <c r="A210" s="170" t="s">
        <v>629</v>
      </c>
      <c r="B210" s="165" t="s">
        <v>630</v>
      </c>
      <c r="C210" s="165" t="str">
        <f>IFERROR(VLOOKUP($A210,작성용!A:AL,14,0),"-")</f>
        <v>-</v>
      </c>
      <c r="D210" s="169" t="s">
        <v>6323</v>
      </c>
      <c r="E210" s="167" t="str">
        <f>IFERROR(VLOOKUP(A210,작성용!A:AL,34,0),"-")</f>
        <v>-</v>
      </c>
      <c r="F210" s="168" t="s">
        <v>6318</v>
      </c>
      <c r="G210" s="179">
        <f>COUNTIF(작성용!A:B,$A210)-COUNTIFS(작성용!A:A,$A210,작성용!AA:AA,"평가철회")</f>
        <v>0</v>
      </c>
    </row>
    <row r="211" spans="1:7" ht="16.5" customHeight="1" x14ac:dyDescent="0.3">
      <c r="A211" s="170" t="s">
        <v>631</v>
      </c>
      <c r="B211" s="165" t="s">
        <v>632</v>
      </c>
      <c r="C211" s="165" t="str">
        <f>IFERROR(VLOOKUP($A211,작성용!A:AL,14,0),"-")</f>
        <v>-</v>
      </c>
      <c r="D211" s="172" t="s">
        <v>6292</v>
      </c>
      <c r="E211" s="167" t="str">
        <f>IFERROR(VLOOKUP(A211,작성용!A:AL,34,0),"-")</f>
        <v>-</v>
      </c>
      <c r="F211" s="168" t="s">
        <v>6317</v>
      </c>
      <c r="G211" s="179">
        <f>COUNTIF(작성용!A:B,$A211)-COUNTIFS(작성용!A:A,$A211,작성용!AA:AA,"평가철회")</f>
        <v>0</v>
      </c>
    </row>
    <row r="212" spans="1:7" ht="16.5" customHeight="1" x14ac:dyDescent="0.3">
      <c r="A212" s="170" t="s">
        <v>18</v>
      </c>
      <c r="B212" s="165" t="s">
        <v>19</v>
      </c>
      <c r="C212" s="165" t="str">
        <f>IFERROR(VLOOKUP($A212,작성용!A:AL,14,0),"-")</f>
        <v>-</v>
      </c>
      <c r="D212" s="169" t="s">
        <v>6316</v>
      </c>
      <c r="E212" s="167" t="str">
        <f>IFERROR(VLOOKUP(A212,작성용!A:AL,34,0),"-")</f>
        <v>-</v>
      </c>
      <c r="F212" s="168" t="s">
        <v>6265</v>
      </c>
      <c r="G212" s="179">
        <f>COUNTIF(작성용!A:B,$A212)-COUNTIFS(작성용!A:A,$A212,작성용!AA:AA,"평가철회")</f>
        <v>0</v>
      </c>
    </row>
    <row r="213" spans="1:7" ht="16.5" customHeight="1" x14ac:dyDescent="0.3">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x14ac:dyDescent="0.3">
      <c r="A214" s="170" t="s">
        <v>636</v>
      </c>
      <c r="B214" s="165" t="s">
        <v>637</v>
      </c>
      <c r="C214" s="165" t="str">
        <f>IFERROR(VLOOKUP($A214,작성용!A:AL,14,0),"-")</f>
        <v>-</v>
      </c>
      <c r="D214" s="169" t="s">
        <v>463</v>
      </c>
      <c r="E214" s="167" t="str">
        <f>IFERROR(VLOOKUP(A214,작성용!A:AL,34,0),"-")</f>
        <v>-</v>
      </c>
      <c r="F214" s="168" t="s">
        <v>6265</v>
      </c>
      <c r="G214" s="179">
        <f>COUNTIF(작성용!A:B,$A214)-COUNTIFS(작성용!A:A,$A214,작성용!AA:AA,"평가철회")</f>
        <v>0</v>
      </c>
    </row>
    <row r="215" spans="1:7" ht="16.5" customHeight="1" x14ac:dyDescent="0.3">
      <c r="A215" s="170" t="s">
        <v>638</v>
      </c>
      <c r="B215" s="165" t="s">
        <v>639</v>
      </c>
      <c r="C215" s="165" t="str">
        <f>IFERROR(VLOOKUP($A215,작성용!A:AL,14,0),"-")</f>
        <v>-</v>
      </c>
      <c r="D215" s="169" t="s">
        <v>640</v>
      </c>
      <c r="E215" s="167" t="str">
        <f>IFERROR(VLOOKUP(A215,작성용!A:AL,34,0),"-")</f>
        <v>-</v>
      </c>
      <c r="F215" s="168" t="s">
        <v>6318</v>
      </c>
      <c r="G215" s="179">
        <f>COUNTIF(작성용!A:B,$A215)-COUNTIFS(작성용!A:A,$A215,작성용!AA:AA,"평가철회")</f>
        <v>0</v>
      </c>
    </row>
    <row r="216" spans="1:7" ht="16.5" customHeight="1" x14ac:dyDescent="0.3">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x14ac:dyDescent="0.3">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648</v>
      </c>
      <c r="B219" s="165" t="s">
        <v>649</v>
      </c>
      <c r="C219" s="165" t="str">
        <f>IFERROR(VLOOKUP($A219,작성용!A:AL,14,0),"-")</f>
        <v>-</v>
      </c>
      <c r="D219" s="169" t="s">
        <v>6345</v>
      </c>
      <c r="E219" s="167" t="str">
        <f>IFERROR(VLOOKUP(A219,작성용!A:AL,34,0),"-")</f>
        <v>-</v>
      </c>
      <c r="F219" s="168" t="s">
        <v>6318</v>
      </c>
      <c r="G219" s="179">
        <f>COUNTIF(작성용!A:B,$A219)-COUNTIFS(작성용!A:A,$A219,작성용!AA:AA,"평가철회")</f>
        <v>0</v>
      </c>
    </row>
    <row r="220" spans="1:7" ht="16.5" customHeight="1" x14ac:dyDescent="0.3">
      <c r="A220" s="170" t="s">
        <v>650</v>
      </c>
      <c r="B220" s="165" t="s">
        <v>651</v>
      </c>
      <c r="C220" s="165" t="str">
        <f>IFERROR(VLOOKUP($A220,작성용!A:AL,14,0),"-")</f>
        <v>-</v>
      </c>
      <c r="D220" s="169" t="s">
        <v>6346</v>
      </c>
      <c r="E220" s="167" t="str">
        <f>IFERROR(VLOOKUP(A220,작성용!A:AL,34,0),"-")</f>
        <v>-</v>
      </c>
      <c r="F220" s="168" t="s">
        <v>6324</v>
      </c>
      <c r="G220" s="179">
        <f>COUNTIF(작성용!A:B,$A220)-COUNTIFS(작성용!A:A,$A220,작성용!AA:AA,"평가철회")</f>
        <v>0</v>
      </c>
    </row>
    <row r="221" spans="1:7" ht="16.5" customHeight="1" x14ac:dyDescent="0.3">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x14ac:dyDescent="0.3">
      <c r="A223" s="170" t="s">
        <v>657</v>
      </c>
      <c r="B223" s="165" t="s">
        <v>6347</v>
      </c>
      <c r="C223" s="165" t="str">
        <f>IFERROR(VLOOKUP($A223,작성용!A:AL,14,0),"-")</f>
        <v>-</v>
      </c>
      <c r="D223" s="169" t="s">
        <v>6306</v>
      </c>
      <c r="E223" s="167" t="str">
        <f>IFERROR(VLOOKUP(A223,작성용!A:AL,34,0),"-")</f>
        <v>-</v>
      </c>
      <c r="F223" s="168" t="s">
        <v>6286</v>
      </c>
      <c r="G223" s="179">
        <f>COUNTIF(작성용!A:B,$A223)-COUNTIFS(작성용!A:A,$A223,작성용!AA:AA,"평가철회")</f>
        <v>0</v>
      </c>
    </row>
    <row r="224" spans="1:7" ht="16.5" customHeight="1" x14ac:dyDescent="0.3">
      <c r="A224" s="170" t="s">
        <v>658</v>
      </c>
      <c r="B224" s="165" t="s">
        <v>11</v>
      </c>
      <c r="C224" s="165" t="str">
        <f>IFERROR(VLOOKUP($A224,작성용!A:AL,14,0),"-")</f>
        <v>-</v>
      </c>
      <c r="D224" s="169" t="s">
        <v>6337</v>
      </c>
      <c r="E224" s="167" t="str">
        <f>IFERROR(VLOOKUP(A224,작성용!A:AL,34,0),"-")</f>
        <v>-</v>
      </c>
      <c r="F224" s="168" t="s">
        <v>6313</v>
      </c>
      <c r="G224" s="179">
        <f>COUNTIF(작성용!A:B,$A224)-COUNTIFS(작성용!A:A,$A224,작성용!AA:AA,"평가철회")</f>
        <v>0</v>
      </c>
    </row>
    <row r="225" spans="1:7" ht="16.5" customHeight="1" x14ac:dyDescent="0.3">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661</v>
      </c>
      <c r="B226" s="165" t="s">
        <v>6348</v>
      </c>
      <c r="C226" s="165" t="str">
        <f>IFERROR(VLOOKUP($A226,작성용!A:AL,14,0),"-")</f>
        <v>-</v>
      </c>
      <c r="D226" s="169" t="s">
        <v>6333</v>
      </c>
      <c r="E226" s="167" t="str">
        <f>IFERROR(VLOOKUP(A226,작성용!A:AL,34,0),"-")</f>
        <v>-</v>
      </c>
      <c r="F226" s="168" t="s">
        <v>6317</v>
      </c>
      <c r="G226" s="179">
        <f>COUNTIF(작성용!A:B,$A226)-COUNTIFS(작성용!A:A,$A226,작성용!AA:AA,"평가철회")</f>
        <v>0</v>
      </c>
    </row>
    <row r="227" spans="1:7" ht="16.5" customHeight="1" x14ac:dyDescent="0.3">
      <c r="A227" s="170" t="s">
        <v>662</v>
      </c>
      <c r="B227" s="165" t="s">
        <v>663</v>
      </c>
      <c r="C227" s="165" t="str">
        <f>IFERROR(VLOOKUP($A227,작성용!A:AL,14,0),"-")</f>
        <v>-</v>
      </c>
      <c r="D227" s="169" t="s">
        <v>72</v>
      </c>
      <c r="E227" s="167" t="str">
        <f>IFERROR(VLOOKUP(A227,작성용!A:AL,34,0),"-")</f>
        <v>-</v>
      </c>
      <c r="F227" s="168" t="s">
        <v>6318</v>
      </c>
      <c r="G227" s="179">
        <f>COUNTIF(작성용!A:B,$A227)-COUNTIFS(작성용!A:A,$A227,작성용!AA:AA,"평가철회")</f>
        <v>0</v>
      </c>
    </row>
    <row r="228" spans="1:7" ht="16.5" customHeight="1" x14ac:dyDescent="0.3">
      <c r="A228" s="170" t="s">
        <v>664</v>
      </c>
      <c r="B228" s="165" t="s">
        <v>665</v>
      </c>
      <c r="C228" s="165" t="str">
        <f>IFERROR(VLOOKUP($A228,작성용!A:AL,14,0),"-")</f>
        <v>-</v>
      </c>
      <c r="D228" s="169" t="s">
        <v>6301</v>
      </c>
      <c r="E228" s="167" t="str">
        <f>IFERROR(VLOOKUP(A228,작성용!A:AL,34,0),"-")</f>
        <v>-</v>
      </c>
      <c r="F228" s="168" t="s">
        <v>6286</v>
      </c>
      <c r="G228" s="179">
        <f>COUNTIF(작성용!A:B,$A228)-COUNTIFS(작성용!A:A,$A228,작성용!AA:AA,"평가철회")</f>
        <v>0</v>
      </c>
    </row>
    <row r="229" spans="1:7" ht="16.5" customHeight="1" x14ac:dyDescent="0.3">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668</v>
      </c>
      <c r="B230" s="165" t="s">
        <v>669</v>
      </c>
      <c r="C230" s="165" t="str">
        <f>IFERROR(VLOOKUP($A230,작성용!A:AL,14,0),"-")</f>
        <v>-</v>
      </c>
      <c r="D230" s="169" t="s">
        <v>239</v>
      </c>
      <c r="E230" s="167" t="str">
        <f>IFERROR(VLOOKUP(A230,작성용!A:AL,34,0),"-")</f>
        <v>-</v>
      </c>
      <c r="F230" s="168" t="s">
        <v>6313</v>
      </c>
      <c r="G230" s="179">
        <f>COUNTIF(작성용!A:B,$A230)-COUNTIFS(작성용!A:A,$A230,작성용!AA:AA,"평가철회")</f>
        <v>0</v>
      </c>
    </row>
    <row r="231" spans="1:7" ht="16.5" customHeight="1" x14ac:dyDescent="0.3">
      <c r="A231" s="170" t="s">
        <v>670</v>
      </c>
      <c r="B231" s="165" t="s">
        <v>6349</v>
      </c>
      <c r="C231" s="165" t="str">
        <f>IFERROR(VLOOKUP($A231,작성용!A:AL,14,0),"-")</f>
        <v>-</v>
      </c>
      <c r="D231" s="169" t="s">
        <v>6350</v>
      </c>
      <c r="E231" s="167" t="str">
        <f>IFERROR(VLOOKUP(A231,작성용!A:AL,34,0),"-")</f>
        <v>-</v>
      </c>
      <c r="F231" s="168" t="s">
        <v>6317</v>
      </c>
      <c r="G231" s="179">
        <f>COUNTIF(작성용!A:B,$A231)-COUNTIFS(작성용!A:A,$A231,작성용!AA:AA,"평가철회")</f>
        <v>0</v>
      </c>
    </row>
    <row r="232" spans="1:7" ht="16.5" customHeight="1" x14ac:dyDescent="0.3">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677</v>
      </c>
      <c r="B235" s="165" t="s">
        <v>678</v>
      </c>
      <c r="C235" s="165" t="str">
        <f>IFERROR(VLOOKUP($A235,작성용!A:AL,14,0),"-")</f>
        <v>-</v>
      </c>
      <c r="D235" s="169" t="s">
        <v>6343</v>
      </c>
      <c r="E235" s="167" t="str">
        <f>IFERROR(VLOOKUP(A235,작성용!A:AL,34,0),"-")</f>
        <v>-</v>
      </c>
      <c r="F235" s="168" t="s">
        <v>6324</v>
      </c>
      <c r="G235" s="179">
        <f>COUNTIF(작성용!A:B,$A235)-COUNTIFS(작성용!A:A,$A235,작성용!AA:AA,"평가철회")</f>
        <v>0</v>
      </c>
    </row>
    <row r="236" spans="1:7" ht="16.5" customHeight="1" x14ac:dyDescent="0.3">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681</v>
      </c>
      <c r="B237" s="165" t="s">
        <v>682</v>
      </c>
      <c r="C237" s="165" t="str">
        <f>IFERROR(VLOOKUP($A237,작성용!A:AL,14,0),"-")</f>
        <v>-</v>
      </c>
      <c r="D237" s="169" t="s">
        <v>6351</v>
      </c>
      <c r="E237" s="167" t="str">
        <f>IFERROR(VLOOKUP(A237,작성용!A:AL,34,0),"-")</f>
        <v>-</v>
      </c>
      <c r="F237" s="168" t="s">
        <v>6317</v>
      </c>
      <c r="G237" s="179">
        <f>COUNTIF(작성용!A:B,$A237)-COUNTIFS(작성용!A:A,$A237,작성용!AA:AA,"평가철회")</f>
        <v>0</v>
      </c>
    </row>
    <row r="238" spans="1:7" ht="16.5" customHeight="1" x14ac:dyDescent="0.3">
      <c r="A238" s="170" t="s">
        <v>683</v>
      </c>
      <c r="B238" s="165" t="s">
        <v>6352</v>
      </c>
      <c r="C238" s="165" t="str">
        <f>IFERROR(VLOOKUP($A238,작성용!A:AL,14,0),"-")</f>
        <v>-</v>
      </c>
      <c r="D238" s="169" t="s">
        <v>6353</v>
      </c>
      <c r="E238" s="167" t="str">
        <f>IFERROR(VLOOKUP(A238,작성용!A:AL,34,0),"-")</f>
        <v>-</v>
      </c>
      <c r="F238" s="168" t="s">
        <v>6317</v>
      </c>
      <c r="G238" s="179">
        <f>COUNTIF(작성용!A:B,$A238)-COUNTIFS(작성용!A:A,$A238,작성용!AA:AA,"평가철회")</f>
        <v>0</v>
      </c>
    </row>
    <row r="239" spans="1:7" ht="16.5" customHeight="1" x14ac:dyDescent="0.3">
      <c r="A239" s="170" t="s">
        <v>684</v>
      </c>
      <c r="B239" s="165" t="s">
        <v>685</v>
      </c>
      <c r="C239" s="165" t="str">
        <f>IFERROR(VLOOKUP($A239,작성용!A:AL,14,0),"-")</f>
        <v>-</v>
      </c>
      <c r="D239" s="169" t="s">
        <v>6307</v>
      </c>
      <c r="E239" s="167" t="str">
        <f>IFERROR(VLOOKUP(A239,작성용!A:AL,34,0),"-")</f>
        <v>-</v>
      </c>
      <c r="F239" s="168" t="s">
        <v>2</v>
      </c>
      <c r="G239" s="179">
        <f>COUNTIF(작성용!A:B,$A239)-COUNTIFS(작성용!A:A,$A239,작성용!AA:AA,"평가철회")</f>
        <v>0</v>
      </c>
    </row>
    <row r="240" spans="1:7" ht="16.5" customHeight="1" x14ac:dyDescent="0.3">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690</v>
      </c>
      <c r="B242" s="165" t="s">
        <v>691</v>
      </c>
      <c r="C242" s="165" t="str">
        <f>IFERROR(VLOOKUP($A242,작성용!A:AL,14,0),"-")</f>
        <v>-</v>
      </c>
      <c r="D242" s="169" t="s">
        <v>6354</v>
      </c>
      <c r="E242" s="167" t="str">
        <f>IFERROR(VLOOKUP(A242,작성용!A:AL,34,0),"-")</f>
        <v>-</v>
      </c>
      <c r="F242" s="168" t="s">
        <v>6319</v>
      </c>
      <c r="G242" s="179">
        <f>COUNTIF(작성용!A:B,$A242)-COUNTIFS(작성용!A:A,$A242,작성용!AA:AA,"평가철회")</f>
        <v>0</v>
      </c>
    </row>
    <row r="243" spans="1:7" ht="16.5" customHeight="1" x14ac:dyDescent="0.3">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x14ac:dyDescent="0.3">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x14ac:dyDescent="0.3">
      <c r="A245" s="170" t="s">
        <v>697</v>
      </c>
      <c r="B245" s="165" t="s">
        <v>698</v>
      </c>
      <c r="C245" s="165" t="str">
        <f>IFERROR(VLOOKUP($A245,작성용!A:AL,14,0),"-")</f>
        <v>-</v>
      </c>
      <c r="D245" s="169" t="s">
        <v>6355</v>
      </c>
      <c r="E245" s="167" t="str">
        <f>IFERROR(VLOOKUP(A245,작성용!A:AL,34,0),"-")</f>
        <v>-</v>
      </c>
      <c r="F245" s="168" t="s">
        <v>2</v>
      </c>
      <c r="G245" s="179">
        <f>COUNTIF(작성용!A:B,$A245)-COUNTIFS(작성용!A:A,$A245,작성용!AA:AA,"평가철회")</f>
        <v>0</v>
      </c>
    </row>
    <row r="246" spans="1:7" ht="16.5" customHeight="1" x14ac:dyDescent="0.3">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x14ac:dyDescent="0.3">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705</v>
      </c>
      <c r="B249" s="165" t="s">
        <v>706</v>
      </c>
      <c r="C249" s="165" t="str">
        <f>IFERROR(VLOOKUP($A249,작성용!A:AL,14,0),"-")</f>
        <v xml:space="preserve">반기 </v>
      </c>
      <c r="D249" s="169" t="s">
        <v>6356</v>
      </c>
      <c r="E249" s="167" t="str">
        <f>IFERROR(VLOOKUP(A249,작성용!A:AL,34,0),"-")</f>
        <v>원정우</v>
      </c>
      <c r="F249" s="168" t="s">
        <v>2</v>
      </c>
      <c r="G249" s="179">
        <f>COUNTIF(작성용!A:B,$A249)-COUNTIFS(작성용!A:A,$A249,작성용!AA:AA,"평가철회")</f>
        <v>6</v>
      </c>
    </row>
    <row r="250" spans="1:7" ht="16.5" customHeight="1" x14ac:dyDescent="0.3">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x14ac:dyDescent="0.3">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x14ac:dyDescent="0.3">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735</v>
      </c>
      <c r="B264" s="165" t="s">
        <v>736</v>
      </c>
      <c r="C264" s="165" t="str">
        <f>IFERROR(VLOOKUP($A264,작성용!A:AL,14,0),"-")</f>
        <v xml:space="preserve">반기 </v>
      </c>
      <c r="D264" s="169" t="s">
        <v>6357</v>
      </c>
      <c r="E264" s="167" t="str">
        <f>IFERROR(VLOOKUP(A264,작성용!A:AL,34,0),"-")</f>
        <v>백형진</v>
      </c>
      <c r="F264" s="168" t="s">
        <v>6324</v>
      </c>
      <c r="G264" s="179">
        <f>COUNTIF(작성용!A:B,$A264)-COUNTIFS(작성용!A:A,$A264,작성용!AA:AA,"평가철회")</f>
        <v>1</v>
      </c>
    </row>
    <row r="265" spans="1:7" ht="16.5" customHeight="1" x14ac:dyDescent="0.3">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x14ac:dyDescent="0.3">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x14ac:dyDescent="0.3">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x14ac:dyDescent="0.3">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753</v>
      </c>
      <c r="B273" s="165" t="s">
        <v>6358</v>
      </c>
      <c r="C273" s="165" t="str">
        <f>IFERROR(VLOOKUP($A273,작성용!A:AL,14,0),"-")</f>
        <v>연말</v>
      </c>
      <c r="D273" s="169" t="s">
        <v>116</v>
      </c>
      <c r="E273" s="167" t="str">
        <f>IFERROR(VLOOKUP(A273,작성용!A:AL,34,0),"-")</f>
        <v>유재호</v>
      </c>
      <c r="F273" s="168" t="s">
        <v>6360</v>
      </c>
      <c r="G273" s="179">
        <f>COUNTIF(작성용!A:B,$A273)-COUNTIFS(작성용!A:A,$A273,작성용!AA:AA,"평가철회")</f>
        <v>142</v>
      </c>
    </row>
    <row r="274" spans="1:7" ht="16.5" customHeight="1" x14ac:dyDescent="0.3">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x14ac:dyDescent="0.3">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x14ac:dyDescent="0.3">
      <c r="A277" s="170" t="s">
        <v>761</v>
      </c>
      <c r="B277" s="165" t="s">
        <v>762</v>
      </c>
      <c r="C277" s="165" t="str">
        <f>IFERROR(VLOOKUP($A277,작성용!A:AL,14,0),"-")</f>
        <v>-</v>
      </c>
      <c r="D277" s="169" t="s">
        <v>6361</v>
      </c>
      <c r="E277" s="167" t="str">
        <f>IFERROR(VLOOKUP(A277,작성용!A:AL,34,0),"-")</f>
        <v>-</v>
      </c>
      <c r="F277" s="168" t="s">
        <v>6362</v>
      </c>
      <c r="G277" s="179">
        <f>COUNTIF(작성용!A:B,$A277)-COUNTIFS(작성용!A:A,$A277,작성용!AA:AA,"평가철회")</f>
        <v>0</v>
      </c>
    </row>
    <row r="278" spans="1:7" ht="16.5" customHeight="1" x14ac:dyDescent="0.3">
      <c r="A278" s="170" t="s">
        <v>763</v>
      </c>
      <c r="B278" s="165" t="s">
        <v>764</v>
      </c>
      <c r="C278" s="165" t="str">
        <f>IFERROR(VLOOKUP($A278,작성용!A:AL,14,0),"-")</f>
        <v>연말</v>
      </c>
      <c r="D278" s="169" t="s">
        <v>6304</v>
      </c>
      <c r="E278" s="167" t="str">
        <f>IFERROR(VLOOKUP(A278,작성용!A:AL,34,0),"-")</f>
        <v>변혜진</v>
      </c>
      <c r="F278" s="168" t="s">
        <v>6286</v>
      </c>
      <c r="G278" s="179">
        <f>COUNTIF(작성용!A:B,$A278)-COUNTIFS(작성용!A:A,$A278,작성용!AA:AA,"평가철회")</f>
        <v>4</v>
      </c>
    </row>
    <row r="279" spans="1:7" ht="16.5" customHeight="1" x14ac:dyDescent="0.3">
      <c r="A279" s="170" t="s">
        <v>765</v>
      </c>
      <c r="B279" s="165" t="s">
        <v>766</v>
      </c>
      <c r="C279" s="165" t="str">
        <f>IFERROR(VLOOKUP($A279,작성용!A:AL,14,0),"-")</f>
        <v>-</v>
      </c>
      <c r="D279" s="169" t="s">
        <v>6359</v>
      </c>
      <c r="E279" s="167" t="str">
        <f>IFERROR(VLOOKUP(A279,작성용!A:AL,34,0),"-")</f>
        <v>-</v>
      </c>
      <c r="F279" s="168" t="s">
        <v>6360</v>
      </c>
      <c r="G279" s="179">
        <f>COUNTIF(작성용!A:B,$A279)-COUNTIFS(작성용!A:A,$A279,작성용!AA:AA,"평가철회")</f>
        <v>0</v>
      </c>
    </row>
    <row r="280" spans="1:7" ht="16.5" customHeight="1" x14ac:dyDescent="0.3">
      <c r="A280" s="170" t="s">
        <v>767</v>
      </c>
      <c r="B280" s="165" t="s">
        <v>768</v>
      </c>
      <c r="C280" s="165" t="str">
        <f>IFERROR(VLOOKUP($A280,작성용!A:AL,14,0),"-")</f>
        <v>연말</v>
      </c>
      <c r="D280" s="169" t="s">
        <v>6291</v>
      </c>
      <c r="E280" s="167" t="str">
        <f>IFERROR(VLOOKUP(A280,작성용!A:AL,34,0),"-")</f>
        <v>이문수</v>
      </c>
      <c r="F280" s="168" t="s">
        <v>6360</v>
      </c>
      <c r="G280" s="179">
        <f>COUNTIF(작성용!A:B,$A280)-COUNTIFS(작성용!A:A,$A280,작성용!AA:AA,"평가철회")</f>
        <v>2</v>
      </c>
    </row>
    <row r="281" spans="1:7" ht="16.5" customHeight="1" x14ac:dyDescent="0.3">
      <c r="A281" s="170" t="s">
        <v>769</v>
      </c>
      <c r="B281" s="165" t="s">
        <v>770</v>
      </c>
      <c r="C281" s="165" t="str">
        <f>IFERROR(VLOOKUP($A281,작성용!A:AL,14,0),"-")</f>
        <v>연말</v>
      </c>
      <c r="D281" s="169" t="s">
        <v>6361</v>
      </c>
      <c r="E281" s="167" t="str">
        <f>IFERROR(VLOOKUP(A281,작성용!A:AL,34,0),"-")</f>
        <v>강승현</v>
      </c>
      <c r="F281" s="168" t="s">
        <v>6360</v>
      </c>
      <c r="G281" s="179">
        <f>COUNTIF(작성용!A:B,$A281)-COUNTIFS(작성용!A:A,$A281,작성용!AA:AA,"평가철회")</f>
        <v>1</v>
      </c>
    </row>
    <row r="282" spans="1:7" ht="16.5" customHeight="1" x14ac:dyDescent="0.3">
      <c r="A282" s="170" t="s">
        <v>771</v>
      </c>
      <c r="B282" s="165" t="s">
        <v>772</v>
      </c>
      <c r="C282" s="165" t="str">
        <f>IFERROR(VLOOKUP($A282,작성용!A:AL,14,0),"-")</f>
        <v>-</v>
      </c>
      <c r="D282" s="169" t="s">
        <v>6359</v>
      </c>
      <c r="E282" s="167" t="str">
        <f>IFERROR(VLOOKUP(A282,작성용!A:AL,34,0),"-")</f>
        <v>-</v>
      </c>
      <c r="F282" s="168" t="s">
        <v>6286</v>
      </c>
      <c r="G282" s="179">
        <f>COUNTIF(작성용!A:B,$A282)-COUNTIFS(작성용!A:A,$A282,작성용!AA:AA,"평가철회")</f>
        <v>0</v>
      </c>
    </row>
    <row r="283" spans="1:7" ht="16.5" customHeight="1" x14ac:dyDescent="0.3">
      <c r="A283" s="170" t="s">
        <v>773</v>
      </c>
      <c r="B283" s="165" t="s">
        <v>774</v>
      </c>
      <c r="C283" s="165" t="str">
        <f>IFERROR(VLOOKUP($A283,작성용!A:AL,14,0),"-")</f>
        <v>-</v>
      </c>
      <c r="D283" s="169" t="s">
        <v>6294</v>
      </c>
      <c r="E283" s="167" t="str">
        <f>IFERROR(VLOOKUP(A283,작성용!A:AL,34,0),"-")</f>
        <v>-</v>
      </c>
      <c r="F283" s="168" t="s">
        <v>6363</v>
      </c>
      <c r="G283" s="179">
        <f>COUNTIF(작성용!A:B,$A283)-COUNTIFS(작성용!A:A,$A283,작성용!AA:AA,"평가철회")</f>
        <v>0</v>
      </c>
    </row>
    <row r="284" spans="1:7" ht="16.5" customHeight="1" x14ac:dyDescent="0.3">
      <c r="A284" s="170" t="s">
        <v>775</v>
      </c>
      <c r="B284" s="165" t="s">
        <v>776</v>
      </c>
      <c r="C284" s="165" t="str">
        <f>IFERROR(VLOOKUP($A284,작성용!A:AL,14,0),"-")</f>
        <v>-</v>
      </c>
      <c r="D284" s="169" t="s">
        <v>6288</v>
      </c>
      <c r="E284" s="167" t="str">
        <f>IFERROR(VLOOKUP(A284,작성용!A:AL,34,0),"-")</f>
        <v>-</v>
      </c>
      <c r="F284" s="168" t="s">
        <v>6364</v>
      </c>
      <c r="G284" s="179">
        <f>COUNTIF(작성용!A:B,$A284)-COUNTIFS(작성용!A:A,$A284,작성용!AA:AA,"평가철회")</f>
        <v>0</v>
      </c>
    </row>
    <row r="285" spans="1:7" ht="16.5" customHeight="1" x14ac:dyDescent="0.3">
      <c r="A285" s="170" t="s">
        <v>777</v>
      </c>
      <c r="B285" s="165" t="s">
        <v>778</v>
      </c>
      <c r="C285" s="165" t="str">
        <f>IFERROR(VLOOKUP($A285,작성용!A:AL,14,0),"-")</f>
        <v>-</v>
      </c>
      <c r="D285" s="169" t="s">
        <v>6365</v>
      </c>
      <c r="E285" s="167" t="str">
        <f>IFERROR(VLOOKUP(A285,작성용!A:AL,34,0),"-")</f>
        <v>-</v>
      </c>
      <c r="F285" s="168" t="s">
        <v>6360</v>
      </c>
      <c r="G285" s="179">
        <f>COUNTIF(작성용!A:B,$A285)-COUNTIFS(작성용!A:A,$A285,작성용!AA:AA,"평가철회")</f>
        <v>0</v>
      </c>
    </row>
    <row r="286" spans="1:7" ht="16.5" customHeight="1" x14ac:dyDescent="0.3">
      <c r="A286" s="170" t="s">
        <v>779</v>
      </c>
      <c r="B286" s="165" t="s">
        <v>780</v>
      </c>
      <c r="C286" s="165" t="str">
        <f>IFERROR(VLOOKUP($A286,작성용!A:AL,14,0),"-")</f>
        <v>-</v>
      </c>
      <c r="D286" s="169" t="s">
        <v>6365</v>
      </c>
      <c r="E286" s="167" t="str">
        <f>IFERROR(VLOOKUP(A286,작성용!A:AL,34,0),"-")</f>
        <v>-</v>
      </c>
      <c r="F286" s="168" t="s">
        <v>6364</v>
      </c>
      <c r="G286" s="179">
        <f>COUNTIF(작성용!A:B,$A286)-COUNTIFS(작성용!A:A,$A286,작성용!AA:AA,"평가철회")</f>
        <v>0</v>
      </c>
    </row>
    <row r="287" spans="1:7" ht="16.5" customHeight="1" x14ac:dyDescent="0.3">
      <c r="A287" s="170" t="s">
        <v>781</v>
      </c>
      <c r="B287" s="165" t="s">
        <v>782</v>
      </c>
      <c r="C287" s="165" t="str">
        <f>IFERROR(VLOOKUP($A287,작성용!A:AL,14,0),"-")</f>
        <v>-</v>
      </c>
      <c r="D287" s="169" t="s">
        <v>6290</v>
      </c>
      <c r="E287" s="167" t="str">
        <f>IFERROR(VLOOKUP(A287,작성용!A:AL,34,0),"-")</f>
        <v>-</v>
      </c>
      <c r="F287" s="168" t="s">
        <v>6364</v>
      </c>
      <c r="G287" s="179">
        <f>COUNTIF(작성용!A:B,$A287)-COUNTIFS(작성용!A:A,$A287,작성용!AA:AA,"평가철회")</f>
        <v>0</v>
      </c>
    </row>
    <row r="288" spans="1:7" ht="16.5" customHeight="1" x14ac:dyDescent="0.3">
      <c r="A288" s="170" t="s">
        <v>783</v>
      </c>
      <c r="B288" s="165" t="s">
        <v>784</v>
      </c>
      <c r="C288" s="165" t="str">
        <f>IFERROR(VLOOKUP($A288,작성용!A:AL,14,0),"-")</f>
        <v>년</v>
      </c>
      <c r="D288" s="169" t="s">
        <v>6306</v>
      </c>
      <c r="E288" s="167" t="str">
        <f>IFERROR(VLOOKUP(A288,작성용!A:AL,34,0),"-")</f>
        <v>조현우</v>
      </c>
      <c r="F288" s="168" t="s">
        <v>6364</v>
      </c>
      <c r="G288" s="179">
        <f>COUNTIF(작성용!A:B,$A288)-COUNTIFS(작성용!A:A,$A288,작성용!AA:AA,"평가철회")</f>
        <v>4</v>
      </c>
    </row>
    <row r="289" spans="1:7" ht="16.5" customHeight="1" x14ac:dyDescent="0.3">
      <c r="A289" s="170" t="s">
        <v>785</v>
      </c>
      <c r="B289" s="165" t="s">
        <v>786</v>
      </c>
      <c r="C289" s="165" t="str">
        <f>IFERROR(VLOOKUP($A289,작성용!A:AL,14,0),"-")</f>
        <v>-</v>
      </c>
      <c r="D289" s="169" t="s">
        <v>6366</v>
      </c>
      <c r="E289" s="167" t="str">
        <f>IFERROR(VLOOKUP(A289,작성용!A:AL,34,0),"-")</f>
        <v>-</v>
      </c>
      <c r="F289" s="168" t="s">
        <v>6360</v>
      </c>
      <c r="G289" s="179">
        <f>COUNTIF(작성용!A:B,$A289)-COUNTIFS(작성용!A:A,$A289,작성용!AA:AA,"평가철회")</f>
        <v>0</v>
      </c>
    </row>
    <row r="290" spans="1:7" ht="16.5" customHeight="1" x14ac:dyDescent="0.3">
      <c r="A290" s="170" t="s">
        <v>787</v>
      </c>
      <c r="B290" s="165" t="s">
        <v>788</v>
      </c>
      <c r="C290" s="165" t="str">
        <f>IFERROR(VLOOKUP($A290,작성용!A:AL,14,0),"-")</f>
        <v>-</v>
      </c>
      <c r="D290" s="169" t="s">
        <v>6306</v>
      </c>
      <c r="E290" s="167" t="str">
        <f>IFERROR(VLOOKUP(A290,작성용!A:AL,34,0),"-")</f>
        <v>-</v>
      </c>
      <c r="F290" s="168" t="s">
        <v>6360</v>
      </c>
      <c r="G290" s="179">
        <f>COUNTIF(작성용!A:B,$A290)-COUNTIFS(작성용!A:A,$A290,작성용!AA:AA,"평가철회")</f>
        <v>0</v>
      </c>
    </row>
    <row r="291" spans="1:7" ht="16.5" customHeight="1" x14ac:dyDescent="0.3">
      <c r="A291" s="170" t="s">
        <v>789</v>
      </c>
      <c r="B291" s="165" t="s">
        <v>790</v>
      </c>
      <c r="C291" s="165" t="str">
        <f>IFERROR(VLOOKUP($A291,작성용!A:AL,14,0),"-")</f>
        <v>-</v>
      </c>
      <c r="D291" s="169" t="s">
        <v>6359</v>
      </c>
      <c r="E291" s="167" t="str">
        <f>IFERROR(VLOOKUP(A291,작성용!A:AL,34,0),"-")</f>
        <v>-</v>
      </c>
      <c r="F291" s="168" t="s">
        <v>6364</v>
      </c>
      <c r="G291" s="179">
        <f>COUNTIF(작성용!A:B,$A291)-COUNTIFS(작성용!A:A,$A291,작성용!AA:AA,"평가철회")</f>
        <v>0</v>
      </c>
    </row>
    <row r="292" spans="1:7" ht="16.5" customHeight="1" x14ac:dyDescent="0.3">
      <c r="A292" s="170" t="s">
        <v>791</v>
      </c>
      <c r="B292" s="165" t="s">
        <v>792</v>
      </c>
      <c r="C292" s="165" t="str">
        <f>IFERROR(VLOOKUP($A292,작성용!A:AL,14,0),"-")</f>
        <v>연말</v>
      </c>
      <c r="D292" s="169" t="s">
        <v>6367</v>
      </c>
      <c r="E292" s="167" t="str">
        <f>IFERROR(VLOOKUP(A292,작성용!A:AL,34,0),"-")</f>
        <v>김영하</v>
      </c>
      <c r="F292" s="168" t="s">
        <v>6360</v>
      </c>
      <c r="G292" s="179">
        <f>COUNTIF(작성용!A:B,$A292)-COUNTIFS(작성용!A:A,$A292,작성용!AA:AA,"평가철회")</f>
        <v>1</v>
      </c>
    </row>
    <row r="293" spans="1:7" ht="16.5" customHeight="1" x14ac:dyDescent="0.3">
      <c r="A293" s="170" t="s">
        <v>793</v>
      </c>
      <c r="B293" s="165" t="s">
        <v>3570</v>
      </c>
      <c r="C293" s="165" t="str">
        <f>IFERROR(VLOOKUP($A293,작성용!A:AL,14,0),"-")</f>
        <v>-</v>
      </c>
      <c r="D293" s="169" t="s">
        <v>6368</v>
      </c>
      <c r="E293" s="167" t="str">
        <f>IFERROR(VLOOKUP(A293,작성용!A:AL,34,0),"-")</f>
        <v>-</v>
      </c>
      <c r="F293" s="168" t="s">
        <v>6362</v>
      </c>
      <c r="G293" s="179">
        <f>COUNTIF(작성용!A:B,$A293)-COUNTIFS(작성용!A:A,$A293,작성용!AA:AA,"평가철회")</f>
        <v>0</v>
      </c>
    </row>
    <row r="294" spans="1:7" ht="16.5" customHeight="1" x14ac:dyDescent="0.3">
      <c r="A294" s="170" t="s">
        <v>794</v>
      </c>
      <c r="B294" s="165" t="s">
        <v>6369</v>
      </c>
      <c r="C294" s="165" t="str">
        <f>IFERROR(VLOOKUP($A294,작성용!A:AL,14,0),"-")</f>
        <v>-</v>
      </c>
      <c r="D294" s="169" t="s">
        <v>6365</v>
      </c>
      <c r="E294" s="167" t="str">
        <f>IFERROR(VLOOKUP(A294,작성용!A:AL,34,0),"-")</f>
        <v>-</v>
      </c>
      <c r="F294" s="168" t="s">
        <v>2</v>
      </c>
      <c r="G294" s="179">
        <f>COUNTIF(작성용!A:B,$A294)-COUNTIFS(작성용!A:A,$A294,작성용!AA:AA,"평가철회")</f>
        <v>0</v>
      </c>
    </row>
    <row r="295" spans="1:7" ht="16.5" customHeight="1" x14ac:dyDescent="0.3">
      <c r="A295" s="170" t="s">
        <v>795</v>
      </c>
      <c r="B295" s="165" t="s">
        <v>796</v>
      </c>
      <c r="C295" s="165" t="str">
        <f>IFERROR(VLOOKUP($A295,작성용!A:AL,14,0),"-")</f>
        <v>-</v>
      </c>
      <c r="D295" s="169" t="s">
        <v>6368</v>
      </c>
      <c r="E295" s="167" t="str">
        <f>IFERROR(VLOOKUP(A295,작성용!A:AL,34,0),"-")</f>
        <v>-</v>
      </c>
      <c r="F295" s="168" t="s">
        <v>6364</v>
      </c>
      <c r="G295" s="179">
        <f>COUNTIF(작성용!A:B,$A295)-COUNTIFS(작성용!A:A,$A295,작성용!AA:AA,"평가철회")</f>
        <v>0</v>
      </c>
    </row>
    <row r="296" spans="1:7" ht="16.5" customHeight="1" x14ac:dyDescent="0.3">
      <c r="A296" s="170" t="s">
        <v>797</v>
      </c>
      <c r="B296" s="165" t="s">
        <v>798</v>
      </c>
      <c r="C296" s="165" t="str">
        <f>IFERROR(VLOOKUP($A296,작성용!A:AL,14,0),"-")</f>
        <v>-</v>
      </c>
      <c r="D296" s="169" t="s">
        <v>6368</v>
      </c>
      <c r="E296" s="167" t="str">
        <f>IFERROR(VLOOKUP(A296,작성용!A:AL,34,0),"-")</f>
        <v>-</v>
      </c>
      <c r="F296" s="168" t="s">
        <v>6265</v>
      </c>
      <c r="G296" s="179">
        <f>COUNTIF(작성용!A:B,$A296)-COUNTIFS(작성용!A:A,$A296,작성용!AA:AA,"평가철회")</f>
        <v>0</v>
      </c>
    </row>
    <row r="297" spans="1:7" ht="16.5" customHeight="1" x14ac:dyDescent="0.3">
      <c r="A297" s="170" t="s">
        <v>799</v>
      </c>
      <c r="B297" s="165" t="s">
        <v>800</v>
      </c>
      <c r="C297" s="165" t="str">
        <f>IFERROR(VLOOKUP($A297,작성용!A:AL,14,0),"-")</f>
        <v>-</v>
      </c>
      <c r="D297" s="169" t="s">
        <v>6368</v>
      </c>
      <c r="E297" s="167" t="str">
        <f>IFERROR(VLOOKUP(A297,작성용!A:AL,34,0),"-")</f>
        <v>-</v>
      </c>
      <c r="F297" s="168" t="s">
        <v>6362</v>
      </c>
      <c r="G297" s="179">
        <f>COUNTIF(작성용!A:B,$A297)-COUNTIFS(작성용!A:A,$A297,작성용!AA:AA,"평가철회")</f>
        <v>0</v>
      </c>
    </row>
    <row r="298" spans="1:7" ht="16.5" customHeight="1" x14ac:dyDescent="0.3">
      <c r="A298" s="170" t="s">
        <v>801</v>
      </c>
      <c r="B298" s="165" t="s">
        <v>802</v>
      </c>
      <c r="C298" s="165" t="str">
        <f>IFERROR(VLOOKUP($A298,작성용!A:AL,14,0),"-")</f>
        <v>-</v>
      </c>
      <c r="D298" s="169" t="s">
        <v>6368</v>
      </c>
      <c r="E298" s="167" t="str">
        <f>IFERROR(VLOOKUP(A298,작성용!A:AL,34,0),"-")</f>
        <v>-</v>
      </c>
      <c r="F298" s="168" t="s">
        <v>6265</v>
      </c>
      <c r="G298" s="179">
        <f>COUNTIF(작성용!A:B,$A298)-COUNTIFS(작성용!A:A,$A298,작성용!AA:AA,"평가철회")</f>
        <v>0</v>
      </c>
    </row>
    <row r="299" spans="1:7" ht="16.5" customHeight="1" x14ac:dyDescent="0.3">
      <c r="A299" s="170" t="s">
        <v>803</v>
      </c>
      <c r="B299" s="165" t="s">
        <v>804</v>
      </c>
      <c r="C299" s="165" t="str">
        <f>IFERROR(VLOOKUP($A299,작성용!A:AL,14,0),"-")</f>
        <v>-</v>
      </c>
      <c r="D299" s="169" t="s">
        <v>6368</v>
      </c>
      <c r="E299" s="167" t="str">
        <f>IFERROR(VLOOKUP(A299,작성용!A:AL,34,0),"-")</f>
        <v>-</v>
      </c>
      <c r="F299" s="168" t="s">
        <v>6362</v>
      </c>
      <c r="G299" s="179">
        <f>COUNTIF(작성용!A:B,$A299)-COUNTIFS(작성용!A:A,$A299,작성용!AA:AA,"평가철회")</f>
        <v>0</v>
      </c>
    </row>
    <row r="300" spans="1:7" ht="16.5" customHeight="1" x14ac:dyDescent="0.3">
      <c r="A300" s="170" t="s">
        <v>805</v>
      </c>
      <c r="B300" s="165" t="s">
        <v>806</v>
      </c>
      <c r="C300" s="165" t="str">
        <f>IFERROR(VLOOKUP($A300,작성용!A:AL,14,0),"-")</f>
        <v>-</v>
      </c>
      <c r="D300" s="169" t="s">
        <v>6368</v>
      </c>
      <c r="E300" s="167" t="str">
        <f>IFERROR(VLOOKUP(A300,작성용!A:AL,34,0),"-")</f>
        <v>-</v>
      </c>
      <c r="F300" s="168" t="s">
        <v>6364</v>
      </c>
      <c r="G300" s="179">
        <f>COUNTIF(작성용!A:B,$A300)-COUNTIFS(작성용!A:A,$A300,작성용!AA:AA,"평가철회")</f>
        <v>0</v>
      </c>
    </row>
    <row r="301" spans="1:7" ht="16.5" customHeight="1" x14ac:dyDescent="0.3">
      <c r="A301" s="170" t="s">
        <v>807</v>
      </c>
      <c r="B301" s="165" t="s">
        <v>808</v>
      </c>
      <c r="C301" s="165" t="str">
        <f>IFERROR(VLOOKUP($A301,작성용!A:AL,14,0),"-")</f>
        <v>-</v>
      </c>
      <c r="D301" s="169" t="s">
        <v>6260</v>
      </c>
      <c r="E301" s="167" t="str">
        <f>IFERROR(VLOOKUP(A301,작성용!A:AL,34,0),"-")</f>
        <v>-</v>
      </c>
      <c r="F301" s="168" t="s">
        <v>6362</v>
      </c>
      <c r="G301" s="179">
        <f>COUNTIF(작성용!A:B,$A301)-COUNTIFS(작성용!A:A,$A301,작성용!AA:AA,"평가철회")</f>
        <v>0</v>
      </c>
    </row>
    <row r="302" spans="1:7" ht="16.5" customHeight="1" x14ac:dyDescent="0.3">
      <c r="A302" s="170" t="s">
        <v>809</v>
      </c>
      <c r="B302" s="165" t="s">
        <v>810</v>
      </c>
      <c r="C302" s="165" t="str">
        <f>IFERROR(VLOOKUP($A302,작성용!A:AL,14,0),"-")</f>
        <v>-</v>
      </c>
      <c r="D302" s="169" t="s">
        <v>6368</v>
      </c>
      <c r="E302" s="167" t="str">
        <f>IFERROR(VLOOKUP(A302,작성용!A:AL,34,0),"-")</f>
        <v>-</v>
      </c>
      <c r="F302" s="168" t="s">
        <v>6362</v>
      </c>
      <c r="G302" s="179">
        <f>COUNTIF(작성용!A:B,$A302)-COUNTIFS(작성용!A:A,$A302,작성용!AA:AA,"평가철회")</f>
        <v>0</v>
      </c>
    </row>
    <row r="303" spans="1:7" ht="16.5" customHeight="1" x14ac:dyDescent="0.3">
      <c r="A303" s="170" t="s">
        <v>811</v>
      </c>
      <c r="B303" s="165" t="s">
        <v>812</v>
      </c>
      <c r="C303" s="165" t="str">
        <f>IFERROR(VLOOKUP($A303,작성용!A:AL,14,0),"-")</f>
        <v>-</v>
      </c>
      <c r="D303" s="169" t="s">
        <v>6368</v>
      </c>
      <c r="E303" s="167" t="str">
        <f>IFERROR(VLOOKUP(A303,작성용!A:AL,34,0),"-")</f>
        <v>-</v>
      </c>
      <c r="F303" s="168" t="s">
        <v>6324</v>
      </c>
      <c r="G303" s="179">
        <f>COUNTIF(작성용!A:B,$A303)-COUNTIFS(작성용!A:A,$A303,작성용!AA:AA,"평가철회")</f>
        <v>0</v>
      </c>
    </row>
    <row r="304" spans="1:7" ht="16.5" customHeight="1" x14ac:dyDescent="0.3">
      <c r="A304" s="170" t="s">
        <v>813</v>
      </c>
      <c r="B304" s="165" t="s">
        <v>814</v>
      </c>
      <c r="C304" s="165" t="str">
        <f>IFERROR(VLOOKUP($A304,작성용!A:AL,14,0),"-")</f>
        <v>-</v>
      </c>
      <c r="D304" s="169" t="s">
        <v>6368</v>
      </c>
      <c r="E304" s="167" t="str">
        <f>IFERROR(VLOOKUP(A304,작성용!A:AL,34,0),"-")</f>
        <v>-</v>
      </c>
      <c r="F304" s="168" t="s">
        <v>6364</v>
      </c>
      <c r="G304" s="179">
        <f>COUNTIF(작성용!A:B,$A304)-COUNTIFS(작성용!A:A,$A304,작성용!AA:AA,"평가철회")</f>
        <v>0</v>
      </c>
    </row>
    <row r="305" spans="1:7" ht="16.5" customHeight="1" x14ac:dyDescent="0.3">
      <c r="A305" s="170" t="s">
        <v>815</v>
      </c>
      <c r="B305" s="165" t="s">
        <v>816</v>
      </c>
      <c r="C305" s="165" t="str">
        <f>IFERROR(VLOOKUP($A305,작성용!A:AL,14,0),"-")</f>
        <v>-</v>
      </c>
      <c r="D305" s="169" t="s">
        <v>6368</v>
      </c>
      <c r="E305" s="167" t="str">
        <f>IFERROR(VLOOKUP(A305,작성용!A:AL,34,0),"-")</f>
        <v>-</v>
      </c>
      <c r="F305" s="168" t="s">
        <v>6364</v>
      </c>
      <c r="G305" s="179">
        <f>COUNTIF(작성용!A:B,$A305)-COUNTIFS(작성용!A:A,$A305,작성용!AA:AA,"평가철회")</f>
        <v>0</v>
      </c>
    </row>
    <row r="306" spans="1:7" ht="16.5" customHeight="1" x14ac:dyDescent="0.3">
      <c r="A306" s="170" t="s">
        <v>817</v>
      </c>
      <c r="B306" s="165" t="s">
        <v>818</v>
      </c>
      <c r="C306" s="165" t="str">
        <f>IFERROR(VLOOKUP($A306,작성용!A:AL,14,0),"-")</f>
        <v>-</v>
      </c>
      <c r="D306" s="169" t="s">
        <v>6368</v>
      </c>
      <c r="E306" s="167" t="str">
        <f>IFERROR(VLOOKUP(A306,작성용!A:AL,34,0),"-")</f>
        <v>-</v>
      </c>
      <c r="F306" s="168" t="s">
        <v>6324</v>
      </c>
      <c r="G306" s="179">
        <f>COUNTIF(작성용!A:B,$A306)-COUNTIFS(작성용!A:A,$A306,작성용!AA:AA,"평가철회")</f>
        <v>0</v>
      </c>
    </row>
    <row r="307" spans="1:7" ht="16.5" customHeight="1" x14ac:dyDescent="0.3">
      <c r="A307" s="170" t="s">
        <v>819</v>
      </c>
      <c r="B307" s="165" t="s">
        <v>820</v>
      </c>
      <c r="C307" s="165" t="str">
        <f>IFERROR(VLOOKUP($A307,작성용!A:AL,14,0),"-")</f>
        <v>-</v>
      </c>
      <c r="D307" s="169" t="s">
        <v>6368</v>
      </c>
      <c r="E307" s="167" t="str">
        <f>IFERROR(VLOOKUP(A307,작성용!A:AL,34,0),"-")</f>
        <v>-</v>
      </c>
      <c r="F307" s="168" t="s">
        <v>6364</v>
      </c>
      <c r="G307" s="179">
        <f>COUNTIF(작성용!A:B,$A307)-COUNTIFS(작성용!A:A,$A307,작성용!AA:AA,"평가철회")</f>
        <v>0</v>
      </c>
    </row>
    <row r="308" spans="1:7" ht="16.5" customHeight="1" x14ac:dyDescent="0.3">
      <c r="A308" s="170" t="s">
        <v>821</v>
      </c>
      <c r="B308" s="165" t="s">
        <v>822</v>
      </c>
      <c r="C308" s="165" t="str">
        <f>IFERROR(VLOOKUP($A308,작성용!A:AL,14,0),"-")</f>
        <v>-</v>
      </c>
      <c r="D308" s="169" t="s">
        <v>6368</v>
      </c>
      <c r="E308" s="167" t="str">
        <f>IFERROR(VLOOKUP(A308,작성용!A:AL,34,0),"-")</f>
        <v>-</v>
      </c>
      <c r="F308" s="168" t="s">
        <v>6265</v>
      </c>
      <c r="G308" s="179">
        <f>COUNTIF(작성용!A:B,$A308)-COUNTIFS(작성용!A:A,$A308,작성용!AA:AA,"평가철회")</f>
        <v>0</v>
      </c>
    </row>
    <row r="309" spans="1:7" ht="16.5" customHeight="1" x14ac:dyDescent="0.3">
      <c r="A309" s="170" t="s">
        <v>823</v>
      </c>
      <c r="B309" s="165" t="s">
        <v>824</v>
      </c>
      <c r="C309" s="165" t="str">
        <f>IFERROR(VLOOKUP($A309,작성용!A:AL,14,0),"-")</f>
        <v>-</v>
      </c>
      <c r="D309" s="169" t="s">
        <v>6359</v>
      </c>
      <c r="E309" s="167" t="str">
        <f>IFERROR(VLOOKUP(A309,작성용!A:AL,34,0),"-")</f>
        <v>-</v>
      </c>
      <c r="F309" s="168" t="s">
        <v>6363</v>
      </c>
      <c r="G309" s="179">
        <f>COUNTIF(작성용!A:B,$A309)-COUNTIFS(작성용!A:A,$A309,작성용!AA:AA,"평가철회")</f>
        <v>0</v>
      </c>
    </row>
    <row r="310" spans="1:7" ht="16.5" customHeight="1" x14ac:dyDescent="0.3">
      <c r="A310" s="170" t="s">
        <v>825</v>
      </c>
      <c r="B310" s="165" t="s">
        <v>826</v>
      </c>
      <c r="C310" s="165" t="str">
        <f>IFERROR(VLOOKUP($A310,작성용!A:AL,14,0),"-")</f>
        <v>-</v>
      </c>
      <c r="D310" s="169" t="s">
        <v>6367</v>
      </c>
      <c r="E310" s="167" t="str">
        <f>IFERROR(VLOOKUP(A310,작성용!A:AL,34,0),"-")</f>
        <v>-</v>
      </c>
      <c r="F310" s="168" t="s">
        <v>6265</v>
      </c>
      <c r="G310" s="179">
        <f>COUNTIF(작성용!A:B,$A310)-COUNTIFS(작성용!A:A,$A310,작성용!AA:AA,"평가철회")</f>
        <v>0</v>
      </c>
    </row>
    <row r="311" spans="1:7" ht="16.5" customHeight="1" x14ac:dyDescent="0.3">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837</v>
      </c>
      <c r="B316" s="165" t="s">
        <v>838</v>
      </c>
      <c r="C316" s="165" t="str">
        <f>IFERROR(VLOOKUP($A316,작성용!A:AL,14,0),"-")</f>
        <v>-</v>
      </c>
      <c r="D316" s="169" t="s">
        <v>6355</v>
      </c>
      <c r="E316" s="167" t="str">
        <f>IFERROR(VLOOKUP(A316,작성용!A:AL,34,0),"-")</f>
        <v>-</v>
      </c>
      <c r="F316" s="168" t="s">
        <v>2</v>
      </c>
      <c r="G316" s="179">
        <f>COUNTIF(작성용!A:B,$A316)-COUNTIFS(작성용!A:A,$A316,작성용!AA:AA,"평가철회")</f>
        <v>0</v>
      </c>
    </row>
    <row r="317" spans="1:7" ht="16.5" customHeight="1" x14ac:dyDescent="0.3">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841</v>
      </c>
      <c r="B318" s="165" t="s">
        <v>842</v>
      </c>
      <c r="C318" s="165" t="str">
        <f>IFERROR(VLOOKUP($A318,작성용!A:AL,14,0),"-")</f>
        <v>-</v>
      </c>
      <c r="D318" s="169" t="s">
        <v>6370</v>
      </c>
      <c r="E318" s="167" t="str">
        <f>IFERROR(VLOOKUP(A318,작성용!A:AL,34,0),"-")</f>
        <v>-</v>
      </c>
      <c r="F318" s="168" t="s">
        <v>2</v>
      </c>
      <c r="G318" s="179">
        <f>COUNTIF(작성용!A:B,$A318)-COUNTIFS(작성용!A:A,$A318,작성용!AA:AA,"평가철회")</f>
        <v>0</v>
      </c>
    </row>
    <row r="319" spans="1:7" ht="16.5" customHeight="1" x14ac:dyDescent="0.3">
      <c r="A319" s="170" t="s">
        <v>843</v>
      </c>
      <c r="B319" s="165" t="s">
        <v>361</v>
      </c>
      <c r="C319" s="165" t="str">
        <f>IFERROR(VLOOKUP($A319,작성용!A:AL,14,0),"-")</f>
        <v>-</v>
      </c>
      <c r="D319" s="169" t="s">
        <v>6355</v>
      </c>
      <c r="E319" s="167" t="str">
        <f>IFERROR(VLOOKUP(A319,작성용!A:AL,34,0),"-")</f>
        <v>-</v>
      </c>
      <c r="F319" s="168" t="s">
        <v>2</v>
      </c>
      <c r="G319" s="179">
        <f>COUNTIF(작성용!A:B,$A319)-COUNTIFS(작성용!A:A,$A319,작성용!AA:AA,"평가철회")</f>
        <v>0</v>
      </c>
    </row>
    <row r="320" spans="1:7" ht="16.5" customHeight="1" x14ac:dyDescent="0.3">
      <c r="A320" s="170" t="s">
        <v>844</v>
      </c>
      <c r="B320" s="165" t="s">
        <v>845</v>
      </c>
      <c r="C320" s="165" t="str">
        <f>IFERROR(VLOOKUP($A320,작성용!A:AL,14,0),"-")</f>
        <v>-</v>
      </c>
      <c r="D320" s="169" t="s">
        <v>6371</v>
      </c>
      <c r="E320" s="167" t="str">
        <f>IFERROR(VLOOKUP(A320,작성용!A:AL,34,0),"-")</f>
        <v>-</v>
      </c>
      <c r="F320" s="168" t="s">
        <v>2</v>
      </c>
      <c r="G320" s="179">
        <f>COUNTIF(작성용!A:B,$A320)-COUNTIFS(작성용!A:A,$A320,작성용!AA:AA,"평가철회")</f>
        <v>0</v>
      </c>
    </row>
    <row r="321" spans="1:7" ht="16.5" customHeight="1" x14ac:dyDescent="0.3">
      <c r="A321" s="170" t="s">
        <v>846</v>
      </c>
      <c r="B321" s="165" t="s">
        <v>847</v>
      </c>
      <c r="C321" s="165" t="str">
        <f>IFERROR(VLOOKUP($A321,작성용!A:AL,14,0),"-")</f>
        <v>-</v>
      </c>
      <c r="D321" s="169" t="s">
        <v>6372</v>
      </c>
      <c r="E321" s="167" t="str">
        <f>IFERROR(VLOOKUP(A321,작성용!A:AL,34,0),"-")</f>
        <v>-</v>
      </c>
      <c r="F321" s="168" t="s">
        <v>6252</v>
      </c>
      <c r="G321" s="179">
        <f>COUNTIF(작성용!A:B,$A321)-COUNTIFS(작성용!A:A,$A321,작성용!AA:AA,"평가철회")</f>
        <v>0</v>
      </c>
    </row>
    <row r="322" spans="1:7" ht="16.5" customHeight="1" x14ac:dyDescent="0.3">
      <c r="A322" s="170" t="s">
        <v>848</v>
      </c>
      <c r="B322" s="165" t="s">
        <v>849</v>
      </c>
      <c r="C322" s="165" t="str">
        <f>IFERROR(VLOOKUP($A322,작성용!A:AL,14,0),"-")</f>
        <v>-</v>
      </c>
      <c r="D322" s="169" t="s">
        <v>6355</v>
      </c>
      <c r="E322" s="167" t="str">
        <f>IFERROR(VLOOKUP(A322,작성용!A:AL,34,0),"-")</f>
        <v>-</v>
      </c>
      <c r="F322" s="168" t="s">
        <v>2</v>
      </c>
      <c r="G322" s="179">
        <f>COUNTIF(작성용!A:B,$A322)-COUNTIFS(작성용!A:A,$A322,작성용!AA:AA,"평가철회")</f>
        <v>0</v>
      </c>
    </row>
    <row r="323" spans="1:7" ht="16.5" customHeight="1" x14ac:dyDescent="0.3">
      <c r="A323" s="170" t="s">
        <v>850</v>
      </c>
      <c r="B323" s="165" t="s">
        <v>851</v>
      </c>
      <c r="C323" s="165" t="str">
        <f>IFERROR(VLOOKUP($A323,작성용!A:AL,14,0),"-")</f>
        <v>-</v>
      </c>
      <c r="D323" s="169" t="s">
        <v>6373</v>
      </c>
      <c r="E323" s="167" t="str">
        <f>IFERROR(VLOOKUP(A323,작성용!A:AL,34,0),"-")</f>
        <v>-</v>
      </c>
      <c r="F323" s="168" t="s">
        <v>6363</v>
      </c>
      <c r="G323" s="179">
        <f>COUNTIF(작성용!A:B,$A323)-COUNTIFS(작성용!A:A,$A323,작성용!AA:AA,"평가철회")</f>
        <v>0</v>
      </c>
    </row>
    <row r="324" spans="1:7" ht="16.5" customHeight="1" x14ac:dyDescent="0.3">
      <c r="A324" s="170" t="s">
        <v>852</v>
      </c>
      <c r="B324" s="165" t="s">
        <v>853</v>
      </c>
      <c r="C324" s="165" t="str">
        <f>IFERROR(VLOOKUP($A324,작성용!A:AL,14,0),"-")</f>
        <v>-</v>
      </c>
      <c r="D324" s="169" t="s">
        <v>6374</v>
      </c>
      <c r="E324" s="167" t="str">
        <f>IFERROR(VLOOKUP(A324,작성용!A:AL,34,0),"-")</f>
        <v>-</v>
      </c>
      <c r="F324" s="168" t="s">
        <v>6252</v>
      </c>
      <c r="G324" s="179">
        <f>COUNTIF(작성용!A:B,$A324)-COUNTIFS(작성용!A:A,$A324,작성용!AA:AA,"평가철회")</f>
        <v>0</v>
      </c>
    </row>
    <row r="325" spans="1:7" ht="16.5" customHeight="1" x14ac:dyDescent="0.3">
      <c r="A325" s="170" t="s">
        <v>854</v>
      </c>
      <c r="B325" s="165" t="s">
        <v>602</v>
      </c>
      <c r="C325" s="165" t="str">
        <f>IFERROR(VLOOKUP($A325,작성용!A:AL,14,0),"-")</f>
        <v>-</v>
      </c>
      <c r="D325" s="169" t="s">
        <v>6355</v>
      </c>
      <c r="E325" s="167" t="str">
        <f>IFERROR(VLOOKUP(A325,작성용!A:AL,34,0),"-")</f>
        <v>-</v>
      </c>
      <c r="F325" s="168" t="s">
        <v>6364</v>
      </c>
      <c r="G325" s="179">
        <f>COUNTIF(작성용!A:B,$A325)-COUNTIFS(작성용!A:A,$A325,작성용!AA:AA,"평가철회")</f>
        <v>0</v>
      </c>
    </row>
    <row r="326" spans="1:7" ht="16.5" customHeight="1" x14ac:dyDescent="0.3">
      <c r="A326" s="170" t="s">
        <v>855</v>
      </c>
      <c r="B326" s="165" t="s">
        <v>710</v>
      </c>
      <c r="C326" s="165" t="str">
        <f>IFERROR(VLOOKUP($A326,작성용!A:AL,14,0),"-")</f>
        <v>-</v>
      </c>
      <c r="D326" s="169" t="s">
        <v>6375</v>
      </c>
      <c r="E326" s="167" t="str">
        <f>IFERROR(VLOOKUP(A326,작성용!A:AL,34,0),"-")</f>
        <v>-</v>
      </c>
      <c r="F326" s="168" t="s">
        <v>6362</v>
      </c>
      <c r="G326" s="179">
        <f>COUNTIF(작성용!A:B,$A326)-COUNTIFS(작성용!A:A,$A326,작성용!AA:AA,"평가철회")</f>
        <v>0</v>
      </c>
    </row>
    <row r="327" spans="1:7" ht="16.5" customHeight="1" x14ac:dyDescent="0.3">
      <c r="A327" s="170" t="s">
        <v>856</v>
      </c>
      <c r="B327" s="165" t="s">
        <v>857</v>
      </c>
      <c r="C327" s="165" t="str">
        <f>IFERROR(VLOOKUP($A327,작성용!A:AL,14,0),"-")</f>
        <v>-</v>
      </c>
      <c r="D327" s="169" t="s">
        <v>6376</v>
      </c>
      <c r="E327" s="167" t="str">
        <f>IFERROR(VLOOKUP(A327,작성용!A:AL,34,0),"-")</f>
        <v>-</v>
      </c>
      <c r="F327" s="168" t="s">
        <v>6252</v>
      </c>
      <c r="G327" s="179">
        <f>COUNTIF(작성용!A:B,$A327)-COUNTIFS(작성용!A:A,$A327,작성용!AA:AA,"평가철회")</f>
        <v>0</v>
      </c>
    </row>
    <row r="328" spans="1:7" ht="16.5" customHeight="1" x14ac:dyDescent="0.3">
      <c r="A328" s="170" t="s">
        <v>858</v>
      </c>
      <c r="B328" s="165" t="s">
        <v>859</v>
      </c>
      <c r="C328" s="165" t="str">
        <f>IFERROR(VLOOKUP($A328,작성용!A:AL,14,0),"-")</f>
        <v>-</v>
      </c>
      <c r="D328" s="169" t="s">
        <v>305</v>
      </c>
      <c r="E328" s="167" t="str">
        <f>IFERROR(VLOOKUP(A328,작성용!A:AL,34,0),"-")</f>
        <v>-</v>
      </c>
      <c r="F328" s="168" t="s">
        <v>6363</v>
      </c>
      <c r="G328" s="179">
        <f>COUNTIF(작성용!A:B,$A328)-COUNTIFS(작성용!A:A,$A328,작성용!AA:AA,"평가철회")</f>
        <v>0</v>
      </c>
    </row>
    <row r="329" spans="1:7" ht="16.5" customHeight="1" x14ac:dyDescent="0.3">
      <c r="A329" s="170" t="s">
        <v>860</v>
      </c>
      <c r="B329" s="165" t="s">
        <v>832</v>
      </c>
      <c r="C329" s="165" t="str">
        <f>IFERROR(VLOOKUP($A329,작성용!A:AL,14,0),"-")</f>
        <v>-</v>
      </c>
      <c r="D329" s="169" t="s">
        <v>6355</v>
      </c>
      <c r="E329" s="167" t="str">
        <f>IFERROR(VLOOKUP(A329,작성용!A:AL,34,0),"-")</f>
        <v>-</v>
      </c>
      <c r="F329" s="168" t="s">
        <v>2</v>
      </c>
      <c r="G329" s="179">
        <f>COUNTIF(작성용!A:B,$A329)-COUNTIFS(작성용!A:A,$A329,작성용!AA:AA,"평가철회")</f>
        <v>0</v>
      </c>
    </row>
    <row r="330" spans="1:7" ht="16.5" customHeight="1" x14ac:dyDescent="0.3">
      <c r="A330" s="170" t="s">
        <v>861</v>
      </c>
      <c r="B330" s="165" t="s">
        <v>862</v>
      </c>
      <c r="C330" s="165" t="str">
        <f>IFERROR(VLOOKUP($A330,작성용!A:AL,14,0),"-")</f>
        <v>-</v>
      </c>
      <c r="D330" s="169" t="s">
        <v>6377</v>
      </c>
      <c r="E330" s="167" t="str">
        <f>IFERROR(VLOOKUP(A330,작성용!A:AL,34,0),"-")</f>
        <v>-</v>
      </c>
      <c r="F330" s="168" t="s">
        <v>6252</v>
      </c>
      <c r="G330" s="179">
        <f>COUNTIF(작성용!A:B,$A330)-COUNTIFS(작성용!A:A,$A330,작성용!AA:AA,"평가철회")</f>
        <v>0</v>
      </c>
    </row>
    <row r="331" spans="1:7" ht="16.5" customHeight="1" x14ac:dyDescent="0.3">
      <c r="A331" s="170" t="s">
        <v>863</v>
      </c>
      <c r="B331" s="165" t="s">
        <v>864</v>
      </c>
      <c r="C331" s="165" t="str">
        <f>IFERROR(VLOOKUP($A331,작성용!A:AL,14,0),"-")</f>
        <v>-</v>
      </c>
      <c r="D331" s="169" t="s">
        <v>305</v>
      </c>
      <c r="E331" s="167" t="str">
        <f>IFERROR(VLOOKUP(A331,작성용!A:AL,34,0),"-")</f>
        <v>-</v>
      </c>
      <c r="F331" s="168" t="s">
        <v>6252</v>
      </c>
      <c r="G331" s="179">
        <f>COUNTIF(작성용!A:B,$A331)-COUNTIFS(작성용!A:A,$A331,작성용!AA:AA,"평가철회")</f>
        <v>0</v>
      </c>
    </row>
    <row r="332" spans="1:7" ht="16.5" customHeight="1" x14ac:dyDescent="0.3">
      <c r="A332" s="170" t="s">
        <v>865</v>
      </c>
      <c r="B332" s="165" t="s">
        <v>866</v>
      </c>
      <c r="C332" s="165" t="str">
        <f>IFERROR(VLOOKUP($A332,작성용!A:AL,14,0),"-")</f>
        <v>-</v>
      </c>
      <c r="D332" s="169" t="s">
        <v>6378</v>
      </c>
      <c r="E332" s="167" t="str">
        <f>IFERROR(VLOOKUP(A332,작성용!A:AL,34,0),"-")</f>
        <v>-</v>
      </c>
      <c r="F332" s="168" t="s">
        <v>2</v>
      </c>
      <c r="G332" s="179">
        <f>COUNTIF(작성용!A:B,$A332)-COUNTIFS(작성용!A:A,$A332,작성용!AA:AA,"평가철회")</f>
        <v>0</v>
      </c>
    </row>
    <row r="333" spans="1:7" ht="16.5" customHeight="1" x14ac:dyDescent="0.3">
      <c r="A333" s="170" t="s">
        <v>867</v>
      </c>
      <c r="B333" s="165" t="s">
        <v>868</v>
      </c>
      <c r="C333" s="165" t="str">
        <f>IFERROR(VLOOKUP($A333,작성용!A:AL,14,0),"-")</f>
        <v>-</v>
      </c>
      <c r="D333" s="169" t="s">
        <v>6379</v>
      </c>
      <c r="E333" s="167" t="str">
        <f>IFERROR(VLOOKUP(A333,작성용!A:AL,34,0),"-")</f>
        <v>-</v>
      </c>
      <c r="F333" s="168" t="s">
        <v>6286</v>
      </c>
      <c r="G333" s="179">
        <f>COUNTIF(작성용!A:B,$A333)-COUNTIFS(작성용!A:A,$A333,작성용!AA:AA,"평가철회")</f>
        <v>0</v>
      </c>
    </row>
    <row r="334" spans="1:7" ht="16.5" customHeight="1" x14ac:dyDescent="0.3">
      <c r="A334" s="170" t="s">
        <v>869</v>
      </c>
      <c r="B334" s="165" t="s">
        <v>870</v>
      </c>
      <c r="C334" s="165" t="str">
        <f>IFERROR(VLOOKUP($A334,작성용!A:AL,14,0),"-")</f>
        <v>-</v>
      </c>
      <c r="D334" s="169" t="s">
        <v>6376</v>
      </c>
      <c r="E334" s="167" t="str">
        <f>IFERROR(VLOOKUP(A334,작성용!A:AL,34,0),"-")</f>
        <v>-</v>
      </c>
      <c r="F334" s="168" t="s">
        <v>2</v>
      </c>
      <c r="G334" s="179">
        <f>COUNTIF(작성용!A:B,$A334)-COUNTIFS(작성용!A:A,$A334,작성용!AA:AA,"평가철회")</f>
        <v>0</v>
      </c>
    </row>
    <row r="335" spans="1:7" ht="16.5" customHeight="1" x14ac:dyDescent="0.3">
      <c r="A335" s="170" t="s">
        <v>871</v>
      </c>
      <c r="B335" s="165" t="s">
        <v>872</v>
      </c>
      <c r="C335" s="165" t="str">
        <f>IFERROR(VLOOKUP($A335,작성용!A:AL,14,0),"-")</f>
        <v>-</v>
      </c>
      <c r="D335" s="169" t="s">
        <v>6355</v>
      </c>
      <c r="E335" s="167" t="str">
        <f>IFERROR(VLOOKUP(A335,작성용!A:AL,34,0),"-")</f>
        <v>-</v>
      </c>
      <c r="F335" s="168" t="s">
        <v>2</v>
      </c>
      <c r="G335" s="179">
        <f>COUNTIF(작성용!A:B,$A335)-COUNTIFS(작성용!A:A,$A335,작성용!AA:AA,"평가철회")</f>
        <v>0</v>
      </c>
    </row>
    <row r="336" spans="1:7" ht="16.5" customHeight="1" x14ac:dyDescent="0.3">
      <c r="A336" s="170" t="s">
        <v>873</v>
      </c>
      <c r="B336" s="165" t="s">
        <v>874</v>
      </c>
      <c r="C336" s="165" t="str">
        <f>IFERROR(VLOOKUP($A336,작성용!A:AL,14,0),"-")</f>
        <v>-</v>
      </c>
      <c r="D336" s="169" t="s">
        <v>6380</v>
      </c>
      <c r="E336" s="167" t="str">
        <f>IFERROR(VLOOKUP(A336,작성용!A:AL,34,0),"-")</f>
        <v>-</v>
      </c>
      <c r="F336" s="168" t="s">
        <v>2</v>
      </c>
      <c r="G336" s="179">
        <f>COUNTIF(작성용!A:B,$A336)-COUNTIFS(작성용!A:A,$A336,작성용!AA:AA,"평가철회")</f>
        <v>0</v>
      </c>
    </row>
    <row r="337" spans="1:7" ht="16.5" customHeight="1" x14ac:dyDescent="0.3">
      <c r="A337" s="170" t="s">
        <v>875</v>
      </c>
      <c r="B337" s="165" t="s">
        <v>876</v>
      </c>
      <c r="C337" s="165" t="str">
        <f>IFERROR(VLOOKUP($A337,작성용!A:AL,14,0),"-")</f>
        <v>-</v>
      </c>
      <c r="D337" s="169" t="s">
        <v>362</v>
      </c>
      <c r="E337" s="167" t="str">
        <f>IFERROR(VLOOKUP(A337,작성용!A:AL,34,0),"-")</f>
        <v>-</v>
      </c>
      <c r="F337" s="168" t="s">
        <v>6363</v>
      </c>
      <c r="G337" s="179">
        <f>COUNTIF(작성용!A:B,$A337)-COUNTIFS(작성용!A:A,$A337,작성용!AA:AA,"평가철회")</f>
        <v>0</v>
      </c>
    </row>
    <row r="338" spans="1:7" ht="16.5" customHeight="1" x14ac:dyDescent="0.3">
      <c r="A338" s="170" t="s">
        <v>877</v>
      </c>
      <c r="B338" s="165" t="s">
        <v>878</v>
      </c>
      <c r="C338" s="165" t="str">
        <f>IFERROR(VLOOKUP($A338,작성용!A:AL,14,0),"-")</f>
        <v>-</v>
      </c>
      <c r="D338" s="169" t="s">
        <v>6355</v>
      </c>
      <c r="E338" s="167" t="str">
        <f>IFERROR(VLOOKUP(A338,작성용!A:AL,34,0),"-")</f>
        <v>-</v>
      </c>
      <c r="F338" s="168" t="s">
        <v>2</v>
      </c>
      <c r="G338" s="179">
        <f>COUNTIF(작성용!A:B,$A338)-COUNTIFS(작성용!A:A,$A338,작성용!AA:AA,"평가철회")</f>
        <v>0</v>
      </c>
    </row>
    <row r="339" spans="1:7" ht="16.5" customHeight="1" x14ac:dyDescent="0.3">
      <c r="A339" s="170" t="s">
        <v>879</v>
      </c>
      <c r="B339" s="165" t="s">
        <v>880</v>
      </c>
      <c r="C339" s="165" t="str">
        <f>IFERROR(VLOOKUP($A339,작성용!A:AL,14,0),"-")</f>
        <v>-</v>
      </c>
      <c r="D339" s="169" t="s">
        <v>6355</v>
      </c>
      <c r="E339" s="167" t="str">
        <f>IFERROR(VLOOKUP(A339,작성용!A:AL,34,0),"-")</f>
        <v>-</v>
      </c>
      <c r="F339" s="168" t="s">
        <v>2</v>
      </c>
      <c r="G339" s="179">
        <f>COUNTIF(작성용!A:B,$A339)-COUNTIFS(작성용!A:A,$A339,작성용!AA:AA,"평가철회")</f>
        <v>0</v>
      </c>
    </row>
    <row r="340" spans="1:7" ht="16.5" customHeight="1" x14ac:dyDescent="0.3">
      <c r="A340" s="170" t="s">
        <v>881</v>
      </c>
      <c r="B340" s="165" t="s">
        <v>882</v>
      </c>
      <c r="C340" s="165" t="str">
        <f>IFERROR(VLOOKUP($A340,작성용!A:AL,14,0),"-")</f>
        <v>-</v>
      </c>
      <c r="D340" s="169" t="s">
        <v>6355</v>
      </c>
      <c r="E340" s="167" t="str">
        <f>IFERROR(VLOOKUP(A340,작성용!A:AL,34,0),"-")</f>
        <v>-</v>
      </c>
      <c r="F340" s="168" t="s">
        <v>2</v>
      </c>
      <c r="G340" s="179">
        <f>COUNTIF(작성용!A:B,$A340)-COUNTIFS(작성용!A:A,$A340,작성용!AA:AA,"평가철회")</f>
        <v>0</v>
      </c>
    </row>
    <row r="341" spans="1:7" ht="16.5" customHeight="1" x14ac:dyDescent="0.3">
      <c r="A341" s="170" t="s">
        <v>883</v>
      </c>
      <c r="B341" s="165" t="s">
        <v>884</v>
      </c>
      <c r="C341" s="165" t="str">
        <f>IFERROR(VLOOKUP($A341,작성용!A:AL,14,0),"-")</f>
        <v>-</v>
      </c>
      <c r="D341" s="169" t="s">
        <v>6355</v>
      </c>
      <c r="E341" s="167" t="str">
        <f>IFERROR(VLOOKUP(A341,작성용!A:AL,34,0),"-")</f>
        <v>-</v>
      </c>
      <c r="F341" s="168" t="s">
        <v>2</v>
      </c>
      <c r="G341" s="179">
        <f>COUNTIF(작성용!A:B,$A341)-COUNTIFS(작성용!A:A,$A341,작성용!AA:AA,"평가철회")</f>
        <v>0</v>
      </c>
    </row>
    <row r="342" spans="1:7" ht="16.5" customHeight="1" x14ac:dyDescent="0.3">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887</v>
      </c>
      <c r="B343" s="165" t="s">
        <v>888</v>
      </c>
      <c r="C343" s="165" t="str">
        <f>IFERROR(VLOOKUP($A343,작성용!A:AL,14,0),"-")</f>
        <v>-</v>
      </c>
      <c r="D343" s="169" t="s">
        <v>6380</v>
      </c>
      <c r="E343" s="167" t="str">
        <f>IFERROR(VLOOKUP(A343,작성용!A:AL,34,0),"-")</f>
        <v>-</v>
      </c>
      <c r="F343" s="168" t="s">
        <v>6360</v>
      </c>
      <c r="G343" s="179">
        <f>COUNTIF(작성용!A:B,$A343)-COUNTIFS(작성용!A:A,$A343,작성용!AA:AA,"평가철회")</f>
        <v>0</v>
      </c>
    </row>
    <row r="344" spans="1:7" ht="16.5" customHeight="1" x14ac:dyDescent="0.3">
      <c r="A344" s="170" t="s">
        <v>889</v>
      </c>
      <c r="B344" s="165" t="s">
        <v>890</v>
      </c>
      <c r="C344" s="165" t="str">
        <f>IFERROR(VLOOKUP($A344,작성용!A:AL,14,0),"-")</f>
        <v>-</v>
      </c>
      <c r="D344" s="169" t="s">
        <v>6380</v>
      </c>
      <c r="E344" s="167" t="str">
        <f>IFERROR(VLOOKUP(A344,작성용!A:AL,34,0),"-")</f>
        <v>-</v>
      </c>
      <c r="F344" s="168" t="s">
        <v>6286</v>
      </c>
      <c r="G344" s="179">
        <f>COUNTIF(작성용!A:B,$A344)-COUNTIFS(작성용!A:A,$A344,작성용!AA:AA,"평가철회")</f>
        <v>0</v>
      </c>
    </row>
    <row r="345" spans="1:7" ht="16.5" customHeight="1" x14ac:dyDescent="0.3">
      <c r="A345" s="170" t="s">
        <v>891</v>
      </c>
      <c r="B345" s="165" t="s">
        <v>892</v>
      </c>
      <c r="C345" s="165" t="str">
        <f>IFERROR(VLOOKUP($A345,작성용!A:AL,14,0),"-")</f>
        <v>-</v>
      </c>
      <c r="D345" s="169" t="s">
        <v>220</v>
      </c>
      <c r="E345" s="167" t="str">
        <f>IFERROR(VLOOKUP(A345,작성용!A:AL,34,0),"-")</f>
        <v>-</v>
      </c>
      <c r="F345" s="168" t="s">
        <v>6364</v>
      </c>
      <c r="G345" s="179">
        <f>COUNTIF(작성용!A:B,$A345)-COUNTIFS(작성용!A:A,$A345,작성용!AA:AA,"평가철회")</f>
        <v>0</v>
      </c>
    </row>
    <row r="346" spans="1:7" ht="16.5" customHeight="1" x14ac:dyDescent="0.3">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895</v>
      </c>
      <c r="B347" s="165" t="s">
        <v>896</v>
      </c>
      <c r="C347" s="165" t="str">
        <f>IFERROR(VLOOKUP($A347,작성용!A:AL,14,0),"-")</f>
        <v>-</v>
      </c>
      <c r="D347" s="169" t="s">
        <v>220</v>
      </c>
      <c r="E347" s="167" t="str">
        <f>IFERROR(VLOOKUP(A347,작성용!A:AL,34,0),"-")</f>
        <v>-</v>
      </c>
      <c r="F347" s="168" t="s">
        <v>6364</v>
      </c>
      <c r="G347" s="179">
        <f>COUNTIF(작성용!A:B,$A347)-COUNTIFS(작성용!A:A,$A347,작성용!AA:AA,"평가철회")</f>
        <v>0</v>
      </c>
    </row>
    <row r="348" spans="1:7" ht="16.5" customHeight="1" x14ac:dyDescent="0.3">
      <c r="A348" s="170" t="s">
        <v>24</v>
      </c>
      <c r="B348" s="165" t="s">
        <v>897</v>
      </c>
      <c r="C348" s="165" t="str">
        <f>IFERROR(VLOOKUP($A348,작성용!A:AL,14,0),"-")</f>
        <v>월</v>
      </c>
      <c r="D348" s="169" t="s">
        <v>220</v>
      </c>
      <c r="E348" s="167" t="str">
        <f>IFERROR(VLOOKUP(A348,작성용!A:AL,34,0),"-")</f>
        <v>메자닌평가팀</v>
      </c>
      <c r="F348" s="168" t="s">
        <v>6381</v>
      </c>
      <c r="G348" s="179">
        <f>COUNTIF(작성용!A:B,$A348)-COUNTIFS(작성용!A:A,$A348,작성용!AA:AA,"평가철회")</f>
        <v>2</v>
      </c>
    </row>
    <row r="349" spans="1:7" ht="16.5" customHeight="1" x14ac:dyDescent="0.3">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904</v>
      </c>
      <c r="B352" s="165" t="s">
        <v>905</v>
      </c>
      <c r="C352" s="165" t="str">
        <f>IFERROR(VLOOKUP($A352,작성용!A:AL,14,0),"-")</f>
        <v>-</v>
      </c>
      <c r="D352" s="169" t="s">
        <v>6382</v>
      </c>
      <c r="E352" s="167" t="str">
        <f>IFERROR(VLOOKUP(A352,작성용!A:AL,34,0),"-")</f>
        <v>-</v>
      </c>
      <c r="F352" s="168" t="s">
        <v>6252</v>
      </c>
      <c r="G352" s="179">
        <f>COUNTIF(작성용!A:B,$A352)-COUNTIFS(작성용!A:A,$A352,작성용!AA:AA,"평가철회")</f>
        <v>0</v>
      </c>
    </row>
    <row r="353" spans="1:7" ht="16.5" customHeight="1" x14ac:dyDescent="0.3">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908</v>
      </c>
      <c r="B354" s="165" t="s">
        <v>857</v>
      </c>
      <c r="C354" s="165" t="str">
        <f>IFERROR(VLOOKUP($A354,작성용!A:AL,14,0),"-")</f>
        <v>-</v>
      </c>
      <c r="D354" s="169" t="s">
        <v>220</v>
      </c>
      <c r="E354" s="167" t="str">
        <f>IFERROR(VLOOKUP(A354,작성용!A:AL,34,0),"-")</f>
        <v>-</v>
      </c>
      <c r="F354" s="168" t="s">
        <v>6265</v>
      </c>
      <c r="G354" s="179">
        <f>COUNTIF(작성용!A:B,$A354)-COUNTIFS(작성용!A:A,$A354,작성용!AA:AA,"평가철회")</f>
        <v>0</v>
      </c>
    </row>
    <row r="355" spans="1:7" ht="16.5" customHeight="1" x14ac:dyDescent="0.3">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913</v>
      </c>
      <c r="B357" s="165" t="s">
        <v>6383</v>
      </c>
      <c r="C357" s="165" t="str">
        <f>IFERROR(VLOOKUP($A357,작성용!A:AL,14,0),"-")</f>
        <v>-</v>
      </c>
      <c r="D357" s="169" t="s">
        <v>6274</v>
      </c>
      <c r="E357" s="167" t="str">
        <f>IFERROR(VLOOKUP(A357,작성용!A:AL,34,0),"-")</f>
        <v>-</v>
      </c>
      <c r="F357" s="168" t="s">
        <v>6286</v>
      </c>
      <c r="G357" s="179">
        <f>COUNTIF(작성용!A:B,$A357)-COUNTIFS(작성용!A:A,$A357,작성용!AA:AA,"평가철회")</f>
        <v>0</v>
      </c>
    </row>
    <row r="358" spans="1:7" ht="16.5" customHeight="1" x14ac:dyDescent="0.3">
      <c r="A358" s="170" t="s">
        <v>914</v>
      </c>
      <c r="B358" s="165" t="s">
        <v>915</v>
      </c>
      <c r="C358" s="165" t="str">
        <f>IFERROR(VLOOKUP($A358,작성용!A:AL,14,0),"-")</f>
        <v>-</v>
      </c>
      <c r="D358" s="169" t="s">
        <v>220</v>
      </c>
      <c r="E358" s="167" t="str">
        <f>IFERROR(VLOOKUP(A358,작성용!A:AL,34,0),"-")</f>
        <v>-</v>
      </c>
      <c r="F358" s="168" t="s">
        <v>6265</v>
      </c>
      <c r="G358" s="179">
        <f>COUNTIF(작성용!A:B,$A358)-COUNTIFS(작성용!A:A,$A358,작성용!AA:AA,"평가철회")</f>
        <v>0</v>
      </c>
    </row>
    <row r="359" spans="1:7" ht="16.5" customHeight="1" x14ac:dyDescent="0.3">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924</v>
      </c>
      <c r="B363" s="165" t="s">
        <v>925</v>
      </c>
      <c r="C363" s="165" t="str">
        <f>IFERROR(VLOOKUP($A363,작성용!A:AL,14,0),"-")</f>
        <v>-</v>
      </c>
      <c r="D363" s="169" t="s">
        <v>220</v>
      </c>
      <c r="E363" s="167" t="str">
        <f>IFERROR(VLOOKUP(A363,작성용!A:AL,34,0),"-")</f>
        <v>-</v>
      </c>
      <c r="F363" s="168" t="s">
        <v>6324</v>
      </c>
      <c r="G363" s="179">
        <f>COUNTIF(작성용!A:B,$A363)-COUNTIFS(작성용!A:A,$A363,작성용!AA:AA,"평가철회")</f>
        <v>0</v>
      </c>
    </row>
    <row r="364" spans="1:7" ht="16.5" customHeight="1" x14ac:dyDescent="0.3">
      <c r="A364" s="170" t="s">
        <v>926</v>
      </c>
      <c r="B364" s="165" t="s">
        <v>927</v>
      </c>
      <c r="C364" s="165" t="str">
        <f>IFERROR(VLOOKUP($A364,작성용!A:AL,14,0),"-")</f>
        <v>-</v>
      </c>
      <c r="D364" s="169" t="s">
        <v>220</v>
      </c>
      <c r="E364" s="167" t="str">
        <f>IFERROR(VLOOKUP(A364,작성용!A:AL,34,0),"-")</f>
        <v>-</v>
      </c>
      <c r="F364" s="168" t="s">
        <v>6324</v>
      </c>
      <c r="G364" s="179">
        <f>COUNTIF(작성용!A:B,$A364)-COUNTIFS(작성용!A:A,$A364,작성용!AA:AA,"평가철회")</f>
        <v>0</v>
      </c>
    </row>
    <row r="365" spans="1:7" ht="16.5" customHeight="1" x14ac:dyDescent="0.3">
      <c r="A365" s="170" t="s">
        <v>928</v>
      </c>
      <c r="B365" s="165" t="s">
        <v>929</v>
      </c>
      <c r="C365" s="165" t="str">
        <f>IFERROR(VLOOKUP($A365,작성용!A:AL,14,0),"-")</f>
        <v>-</v>
      </c>
      <c r="D365" s="169" t="s">
        <v>220</v>
      </c>
      <c r="E365" s="167" t="str">
        <f>IFERROR(VLOOKUP(A365,작성용!A:AL,34,0),"-")</f>
        <v>-</v>
      </c>
      <c r="F365" s="168" t="s">
        <v>6265</v>
      </c>
      <c r="G365" s="179">
        <f>COUNTIF(작성용!A:B,$A365)-COUNTIFS(작성용!A:A,$A365,작성용!AA:AA,"평가철회")</f>
        <v>0</v>
      </c>
    </row>
    <row r="366" spans="1:7" ht="16.5" customHeight="1" x14ac:dyDescent="0.3">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936</v>
      </c>
      <c r="B369" s="165" t="s">
        <v>937</v>
      </c>
      <c r="C369" s="165" t="str">
        <f>IFERROR(VLOOKUP($A369,작성용!A:AL,14,0),"-")</f>
        <v>-</v>
      </c>
      <c r="D369" s="169" t="s">
        <v>220</v>
      </c>
      <c r="E369" s="167" t="str">
        <f>IFERROR(VLOOKUP(A369,작성용!A:AL,34,0),"-")</f>
        <v>-</v>
      </c>
      <c r="F369" s="168" t="s">
        <v>6265</v>
      </c>
      <c r="G369" s="179">
        <f>COUNTIF(작성용!A:B,$A369)-COUNTIFS(작성용!A:A,$A369,작성용!AA:AA,"평가철회")</f>
        <v>0</v>
      </c>
    </row>
    <row r="370" spans="1:7" ht="16.5" customHeight="1" x14ac:dyDescent="0.3">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942</v>
      </c>
      <c r="B372" s="165" t="s">
        <v>943</v>
      </c>
      <c r="C372" s="165" t="str">
        <f>IFERROR(VLOOKUP($A372,작성용!A:AL,14,0),"-")</f>
        <v>-</v>
      </c>
      <c r="D372" s="169" t="s">
        <v>220</v>
      </c>
      <c r="E372" s="167" t="str">
        <f>IFERROR(VLOOKUP(A372,작성용!A:AL,34,0),"-")</f>
        <v>-</v>
      </c>
      <c r="F372" s="168" t="s">
        <v>6265</v>
      </c>
      <c r="G372" s="179">
        <f>COUNTIF(작성용!A:B,$A372)-COUNTIFS(작성용!A:A,$A372,작성용!AA:AA,"평가철회")</f>
        <v>0</v>
      </c>
    </row>
    <row r="373" spans="1:7" ht="16.5" customHeight="1" x14ac:dyDescent="0.3">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952</v>
      </c>
      <c r="B377" s="165" t="s">
        <v>953</v>
      </c>
      <c r="C377" s="165" t="str">
        <f>IFERROR(VLOOKUP($A377,작성용!A:AL,14,0),"-")</f>
        <v>-</v>
      </c>
      <c r="D377" s="169" t="s">
        <v>220</v>
      </c>
      <c r="E377" s="167" t="str">
        <f>IFERROR(VLOOKUP(A377,작성용!A:AL,34,0),"-")</f>
        <v>-</v>
      </c>
      <c r="F377" s="168" t="s">
        <v>6265</v>
      </c>
      <c r="G377" s="179">
        <f>COUNTIF(작성용!A:B,$A377)-COUNTIFS(작성용!A:A,$A377,작성용!AA:AA,"평가철회")</f>
        <v>0</v>
      </c>
    </row>
    <row r="378" spans="1:7" ht="16.5" customHeight="1" x14ac:dyDescent="0.3">
      <c r="A378" s="170" t="s">
        <v>954</v>
      </c>
      <c r="B378" s="165" t="s">
        <v>955</v>
      </c>
      <c r="C378" s="165" t="str">
        <f>IFERROR(VLOOKUP($A378,작성용!A:AL,14,0),"-")</f>
        <v>-</v>
      </c>
      <c r="D378" s="169" t="s">
        <v>220</v>
      </c>
      <c r="E378" s="167" t="str">
        <f>IFERROR(VLOOKUP(A378,작성용!A:AL,34,0),"-")</f>
        <v>-</v>
      </c>
      <c r="F378" s="168" t="s">
        <v>6265</v>
      </c>
      <c r="G378" s="179">
        <f>COUNTIF(작성용!A:B,$A378)-COUNTIFS(작성용!A:A,$A378,작성용!AA:AA,"평가철회")</f>
        <v>0</v>
      </c>
    </row>
    <row r="379" spans="1:7" ht="16.5" customHeight="1" x14ac:dyDescent="0.3">
      <c r="A379" s="170" t="s">
        <v>956</v>
      </c>
      <c r="B379" s="165" t="s">
        <v>957</v>
      </c>
      <c r="C379" s="165" t="str">
        <f>IFERROR(VLOOKUP($A379,작성용!A:AL,14,0),"-")</f>
        <v>-</v>
      </c>
      <c r="D379" s="169" t="s">
        <v>220</v>
      </c>
      <c r="E379" s="167" t="str">
        <f>IFERROR(VLOOKUP(A379,작성용!A:AL,34,0),"-")</f>
        <v>-</v>
      </c>
      <c r="F379" s="168" t="s">
        <v>6265</v>
      </c>
      <c r="G379" s="179">
        <f>COUNTIF(작성용!A:B,$A379)-COUNTIFS(작성용!A:A,$A379,작성용!AA:AA,"평가철회")</f>
        <v>0</v>
      </c>
    </row>
    <row r="380" spans="1:7" ht="16.5" customHeight="1" x14ac:dyDescent="0.3">
      <c r="A380" s="170" t="s">
        <v>958</v>
      </c>
      <c r="B380" s="165" t="s">
        <v>959</v>
      </c>
      <c r="C380" s="165" t="str">
        <f>IFERROR(VLOOKUP($A380,작성용!A:AL,14,0),"-")</f>
        <v>-</v>
      </c>
      <c r="D380" s="169" t="s">
        <v>220</v>
      </c>
      <c r="E380" s="167" t="str">
        <f>IFERROR(VLOOKUP(A380,작성용!A:AL,34,0),"-")</f>
        <v>-</v>
      </c>
      <c r="F380" s="168" t="s">
        <v>6265</v>
      </c>
      <c r="G380" s="179">
        <f>COUNTIF(작성용!A:B,$A380)-COUNTIFS(작성용!A:A,$A380,작성용!AA:AA,"평가철회")</f>
        <v>0</v>
      </c>
    </row>
    <row r="381" spans="1:7" ht="16.5" customHeight="1" x14ac:dyDescent="0.3">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962</v>
      </c>
      <c r="B382" s="165" t="s">
        <v>963</v>
      </c>
      <c r="C382" s="165" t="str">
        <f>IFERROR(VLOOKUP($A382,작성용!A:AL,14,0),"-")</f>
        <v>-</v>
      </c>
      <c r="D382" s="169" t="s">
        <v>220</v>
      </c>
      <c r="E382" s="167" t="str">
        <f>IFERROR(VLOOKUP(A382,작성용!A:AL,34,0),"-")</f>
        <v>-</v>
      </c>
      <c r="F382" s="168" t="s">
        <v>6265</v>
      </c>
      <c r="G382" s="179">
        <f>COUNTIF(작성용!A:B,$A382)-COUNTIFS(작성용!A:A,$A382,작성용!AA:AA,"평가철회")</f>
        <v>0</v>
      </c>
    </row>
    <row r="383" spans="1:7" ht="16.5" customHeight="1" x14ac:dyDescent="0.3">
      <c r="A383" s="170" t="s">
        <v>964</v>
      </c>
      <c r="B383" s="165" t="s">
        <v>965</v>
      </c>
      <c r="C383" s="165" t="str">
        <f>IFERROR(VLOOKUP($A383,작성용!A:AL,14,0),"-")</f>
        <v>-</v>
      </c>
      <c r="D383" s="169" t="s">
        <v>220</v>
      </c>
      <c r="E383" s="167" t="str">
        <f>IFERROR(VLOOKUP(A383,작성용!A:AL,34,0),"-")</f>
        <v>-</v>
      </c>
      <c r="F383" s="168" t="s">
        <v>6252</v>
      </c>
      <c r="G383" s="179">
        <f>COUNTIF(작성용!A:B,$A383)-COUNTIFS(작성용!A:A,$A383,작성용!AA:AA,"평가철회")</f>
        <v>0</v>
      </c>
    </row>
    <row r="384" spans="1:7" ht="16.5" customHeight="1" x14ac:dyDescent="0.3">
      <c r="A384" s="170" t="s">
        <v>966</v>
      </c>
      <c r="B384" s="165" t="s">
        <v>967</v>
      </c>
      <c r="C384" s="165" t="str">
        <f>IFERROR(VLOOKUP($A384,작성용!A:AL,14,0),"-")</f>
        <v>-</v>
      </c>
      <c r="D384" s="169" t="s">
        <v>220</v>
      </c>
      <c r="E384" s="167" t="str">
        <f>IFERROR(VLOOKUP(A384,작성용!A:AL,34,0),"-")</f>
        <v>-</v>
      </c>
      <c r="F384" s="168" t="s">
        <v>6265</v>
      </c>
      <c r="G384" s="179">
        <f>COUNTIF(작성용!A:B,$A384)-COUNTIFS(작성용!A:A,$A384,작성용!AA:AA,"평가철회")</f>
        <v>0</v>
      </c>
    </row>
    <row r="385" spans="1:7" ht="16.5" customHeight="1" x14ac:dyDescent="0.3">
      <c r="A385" s="170" t="s">
        <v>968</v>
      </c>
      <c r="B385" s="165" t="s">
        <v>969</v>
      </c>
      <c r="C385" s="165" t="str">
        <f>IFERROR(VLOOKUP($A385,작성용!A:AL,14,0),"-")</f>
        <v>-</v>
      </c>
      <c r="D385" s="169" t="s">
        <v>220</v>
      </c>
      <c r="E385" s="167" t="str">
        <f>IFERROR(VLOOKUP(A385,작성용!A:AL,34,0),"-")</f>
        <v>-</v>
      </c>
      <c r="F385" s="168" t="s">
        <v>6265</v>
      </c>
      <c r="G385" s="179">
        <f>COUNTIF(작성용!A:B,$A385)-COUNTIFS(작성용!A:A,$A385,작성용!AA:AA,"평가철회")</f>
        <v>0</v>
      </c>
    </row>
    <row r="386" spans="1:7" ht="16.5" customHeight="1" x14ac:dyDescent="0.3">
      <c r="A386" s="170" t="s">
        <v>970</v>
      </c>
      <c r="B386" s="165" t="s">
        <v>971</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972</v>
      </c>
      <c r="B387" s="165" t="s">
        <v>973</v>
      </c>
      <c r="C387" s="165" t="str">
        <f>IFERROR(VLOOKUP($A387,작성용!A:AL,14,0),"-")</f>
        <v>-</v>
      </c>
      <c r="D387" s="169" t="s">
        <v>6274</v>
      </c>
      <c r="E387" s="167" t="str">
        <f>IFERROR(VLOOKUP(A387,작성용!A:AL,34,0),"-")</f>
        <v>-</v>
      </c>
      <c r="F387" s="168" t="s">
        <v>6324</v>
      </c>
      <c r="G387" s="179">
        <f>COUNTIF(작성용!A:B,$A387)-COUNTIFS(작성용!A:A,$A387,작성용!AA:AA,"평가철회")</f>
        <v>0</v>
      </c>
    </row>
    <row r="388" spans="1:7" ht="16.5" customHeight="1" x14ac:dyDescent="0.3">
      <c r="A388" s="170" t="s">
        <v>974</v>
      </c>
      <c r="B388" s="165" t="s">
        <v>975</v>
      </c>
      <c r="C388" s="165" t="str">
        <f>IFERROR(VLOOKUP($A388,작성용!A:AL,14,0),"-")</f>
        <v>-</v>
      </c>
      <c r="D388" s="169" t="s">
        <v>220</v>
      </c>
      <c r="E388" s="167" t="str">
        <f>IFERROR(VLOOKUP(A388,작성용!A:AL,34,0),"-")</f>
        <v>-</v>
      </c>
      <c r="F388" s="168" t="s">
        <v>6252</v>
      </c>
      <c r="G388" s="179">
        <f>COUNTIF(작성용!A:B,$A388)-COUNTIFS(작성용!A:A,$A388,작성용!AA:AA,"평가철회")</f>
        <v>0</v>
      </c>
    </row>
    <row r="389" spans="1:7" ht="16.5" customHeight="1" x14ac:dyDescent="0.3">
      <c r="A389" s="170" t="s">
        <v>976</v>
      </c>
      <c r="B389" s="165" t="s">
        <v>977</v>
      </c>
      <c r="C389" s="165" t="str">
        <f>IFERROR(VLOOKUP($A389,작성용!A:AL,14,0),"-")</f>
        <v>-</v>
      </c>
      <c r="D389" s="169" t="s">
        <v>6274</v>
      </c>
      <c r="E389" s="167" t="str">
        <f>IFERROR(VLOOKUP(A389,작성용!A:AL,34,0),"-")</f>
        <v>-</v>
      </c>
      <c r="F389" s="168" t="s">
        <v>6265</v>
      </c>
      <c r="G389" s="179">
        <f>COUNTIF(작성용!A:B,$A389)-COUNTIFS(작성용!A:A,$A389,작성용!AA:AA,"평가철회")</f>
        <v>0</v>
      </c>
    </row>
    <row r="390" spans="1:7" ht="16.5" customHeight="1" x14ac:dyDescent="0.3">
      <c r="A390" s="170" t="s">
        <v>978</v>
      </c>
      <c r="B390" s="165" t="s">
        <v>979</v>
      </c>
      <c r="C390" s="165" t="str">
        <f>IFERROR(VLOOKUP($A390,작성용!A:AL,14,0),"-")</f>
        <v>-</v>
      </c>
      <c r="D390" s="169" t="s">
        <v>220</v>
      </c>
      <c r="E390" s="167" t="str">
        <f>IFERROR(VLOOKUP(A390,작성용!A:AL,34,0),"-")</f>
        <v>-</v>
      </c>
      <c r="F390" s="168" t="s">
        <v>6265</v>
      </c>
      <c r="G390" s="179">
        <f>COUNTIF(작성용!A:B,$A390)-COUNTIFS(작성용!A:A,$A390,작성용!AA:AA,"평가철회")</f>
        <v>0</v>
      </c>
    </row>
    <row r="391" spans="1:7" ht="16.5" customHeight="1" x14ac:dyDescent="0.3">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982</v>
      </c>
      <c r="B392" s="165" t="s">
        <v>983</v>
      </c>
      <c r="C392" s="165" t="str">
        <f>IFERROR(VLOOKUP($A392,작성용!A:AL,14,0),"-")</f>
        <v>-</v>
      </c>
      <c r="D392" s="169" t="s">
        <v>220</v>
      </c>
      <c r="E392" s="167" t="str">
        <f>IFERROR(VLOOKUP(A392,작성용!A:AL,34,0),"-")</f>
        <v>-</v>
      </c>
      <c r="F392" s="168" t="s">
        <v>6265</v>
      </c>
      <c r="G392" s="179">
        <f>COUNTIF(작성용!A:B,$A392)-COUNTIFS(작성용!A:A,$A392,작성용!AA:AA,"평가철회")</f>
        <v>0</v>
      </c>
    </row>
    <row r="393" spans="1:7" ht="16.5" customHeight="1" x14ac:dyDescent="0.3">
      <c r="A393" s="170" t="s">
        <v>984</v>
      </c>
      <c r="B393" s="165" t="s">
        <v>6384</v>
      </c>
      <c r="C393" s="165" t="str">
        <f>IFERROR(VLOOKUP($A393,작성용!A:AL,14,0),"-")</f>
        <v>-</v>
      </c>
      <c r="D393" s="169" t="s">
        <v>6274</v>
      </c>
      <c r="E393" s="167" t="str">
        <f>IFERROR(VLOOKUP(A393,작성용!A:AL,34,0),"-")</f>
        <v>-</v>
      </c>
      <c r="F393" s="168" t="s">
        <v>6286</v>
      </c>
      <c r="G393" s="179">
        <f>COUNTIF(작성용!A:B,$A393)-COUNTIFS(작성용!A:A,$A393,작성용!AA:AA,"평가철회")</f>
        <v>0</v>
      </c>
    </row>
    <row r="394" spans="1:7" ht="16.5" customHeight="1" x14ac:dyDescent="0.3">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987</v>
      </c>
      <c r="B395" s="165" t="s">
        <v>988</v>
      </c>
      <c r="C395" s="165" t="str">
        <f>IFERROR(VLOOKUP($A395,작성용!A:AL,14,0),"-")</f>
        <v>-</v>
      </c>
      <c r="D395" s="169" t="s">
        <v>220</v>
      </c>
      <c r="E395" s="167" t="str">
        <f>IFERROR(VLOOKUP(A395,작성용!A:AL,34,0),"-")</f>
        <v>-</v>
      </c>
      <c r="F395" s="168" t="s">
        <v>6265</v>
      </c>
      <c r="G395" s="179">
        <f>COUNTIF(작성용!A:B,$A395)-COUNTIFS(작성용!A:A,$A395,작성용!AA:AA,"평가철회")</f>
        <v>0</v>
      </c>
    </row>
    <row r="396" spans="1:7" ht="16.5" customHeight="1" x14ac:dyDescent="0.3">
      <c r="A396" s="170" t="s">
        <v>989</v>
      </c>
      <c r="B396" s="165" t="s">
        <v>990</v>
      </c>
      <c r="C396" s="165" t="str">
        <f>IFERROR(VLOOKUP($A396,작성용!A:AL,14,0),"-")</f>
        <v>-</v>
      </c>
      <c r="D396" s="169" t="s">
        <v>220</v>
      </c>
      <c r="E396" s="167" t="str">
        <f>IFERROR(VLOOKUP(A396,작성용!A:AL,34,0),"-")</f>
        <v>-</v>
      </c>
      <c r="F396" s="168" t="s">
        <v>6265</v>
      </c>
      <c r="G396" s="179">
        <f>COUNTIF(작성용!A:B,$A396)-COUNTIFS(작성용!A:A,$A396,작성용!AA:AA,"평가철회")</f>
        <v>0</v>
      </c>
    </row>
    <row r="397" spans="1:7" ht="16.5" customHeight="1" x14ac:dyDescent="0.3">
      <c r="A397" s="170" t="s">
        <v>991</v>
      </c>
      <c r="B397" s="165" t="s">
        <v>992</v>
      </c>
      <c r="C397" s="165" t="str">
        <f>IFERROR(VLOOKUP($A397,작성용!A:AL,14,0),"-")</f>
        <v>-</v>
      </c>
      <c r="D397" s="169" t="s">
        <v>220</v>
      </c>
      <c r="E397" s="167" t="str">
        <f>IFERROR(VLOOKUP(A397,작성용!A:AL,34,0),"-")</f>
        <v>-</v>
      </c>
      <c r="F397" s="168" t="s">
        <v>6265</v>
      </c>
      <c r="G397" s="179">
        <f>COUNTIF(작성용!A:B,$A397)-COUNTIFS(작성용!A:A,$A397,작성용!AA:AA,"평가철회")</f>
        <v>0</v>
      </c>
    </row>
    <row r="398" spans="1:7" ht="16.5" customHeight="1" x14ac:dyDescent="0.3">
      <c r="A398" s="170" t="s">
        <v>993</v>
      </c>
      <c r="B398" s="165" t="s">
        <v>994</v>
      </c>
      <c r="C398" s="165" t="str">
        <f>IFERROR(VLOOKUP($A398,작성용!A:AL,14,0),"-")</f>
        <v>-</v>
      </c>
      <c r="D398" s="169" t="s">
        <v>220</v>
      </c>
      <c r="E398" s="167" t="str">
        <f>IFERROR(VLOOKUP(A398,작성용!A:AL,34,0),"-")</f>
        <v>-</v>
      </c>
      <c r="F398" s="168" t="s">
        <v>6265</v>
      </c>
      <c r="G398" s="179">
        <f>COUNTIF(작성용!A:B,$A398)-COUNTIFS(작성용!A:A,$A398,작성용!AA:AA,"평가철회")</f>
        <v>0</v>
      </c>
    </row>
    <row r="399" spans="1:7" ht="16.5" customHeight="1" x14ac:dyDescent="0.3">
      <c r="A399" s="170" t="s">
        <v>995</v>
      </c>
      <c r="B399" s="165" t="s">
        <v>6385</v>
      </c>
      <c r="C399" s="165" t="str">
        <f>IFERROR(VLOOKUP($A399,작성용!A:AL,14,0),"-")</f>
        <v>-</v>
      </c>
      <c r="D399" s="169" t="s">
        <v>6274</v>
      </c>
      <c r="E399" s="167" t="str">
        <f>IFERROR(VLOOKUP(A399,작성용!A:AL,34,0),"-")</f>
        <v>-</v>
      </c>
      <c r="F399" s="168" t="s">
        <v>2</v>
      </c>
      <c r="G399" s="179">
        <f>COUNTIF(작성용!A:B,$A399)-COUNTIFS(작성용!A:A,$A399,작성용!AA:AA,"평가철회")</f>
        <v>0</v>
      </c>
    </row>
    <row r="400" spans="1:7" ht="16.5" customHeight="1" x14ac:dyDescent="0.3">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1000</v>
      </c>
      <c r="B402" s="165" t="s">
        <v>1001</v>
      </c>
      <c r="C402" s="165" t="str">
        <f>IFERROR(VLOOKUP($A402,작성용!A:AL,14,0),"-")</f>
        <v>-</v>
      </c>
      <c r="D402" s="169" t="s">
        <v>220</v>
      </c>
      <c r="E402" s="167" t="str">
        <f>IFERROR(VLOOKUP(A402,작성용!A:AL,34,0),"-")</f>
        <v>-</v>
      </c>
      <c r="F402" s="168" t="s">
        <v>6265</v>
      </c>
      <c r="G402" s="179">
        <f>COUNTIF(작성용!A:B,$A402)-COUNTIFS(작성용!A:A,$A402,작성용!AA:AA,"평가철회")</f>
        <v>0</v>
      </c>
    </row>
    <row r="403" spans="1:7" ht="16.5" customHeight="1" x14ac:dyDescent="0.3">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1006</v>
      </c>
      <c r="B405" s="165" t="s">
        <v>1007</v>
      </c>
      <c r="C405" s="165" t="str">
        <f>IFERROR(VLOOKUP($A405,작성용!A:AL,14,0),"-")</f>
        <v>-</v>
      </c>
      <c r="D405" s="169" t="s">
        <v>220</v>
      </c>
      <c r="E405" s="167" t="str">
        <f>IFERROR(VLOOKUP(A405,작성용!A:AL,34,0),"-")</f>
        <v>-</v>
      </c>
      <c r="F405" s="168" t="s">
        <v>6252</v>
      </c>
      <c r="G405" s="179">
        <f>COUNTIF(작성용!A:B,$A405)-COUNTIFS(작성용!A:A,$A405,작성용!AA:AA,"평가철회")</f>
        <v>0</v>
      </c>
    </row>
    <row r="406" spans="1:7" ht="16.5" customHeight="1" x14ac:dyDescent="0.3">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1010</v>
      </c>
      <c r="B407" s="165" t="s">
        <v>1011</v>
      </c>
      <c r="C407" s="165" t="str">
        <f>IFERROR(VLOOKUP($A407,작성용!A:AL,14,0),"-")</f>
        <v>-</v>
      </c>
      <c r="D407" s="169" t="s">
        <v>6281</v>
      </c>
      <c r="E407" s="167" t="str">
        <f>IFERROR(VLOOKUP(A407,작성용!A:AL,34,0),"-")</f>
        <v>-</v>
      </c>
      <c r="F407" s="168" t="s">
        <v>2</v>
      </c>
      <c r="G407" s="179">
        <f>COUNTIF(작성용!A:B,$A407)-COUNTIFS(작성용!A:A,$A407,작성용!AA:AA,"평가철회")</f>
        <v>0</v>
      </c>
    </row>
    <row r="408" spans="1:7" ht="16.5" customHeight="1" x14ac:dyDescent="0.3">
      <c r="A408" s="170" t="s">
        <v>1012</v>
      </c>
      <c r="B408" s="165" t="s">
        <v>6386</v>
      </c>
      <c r="C408" s="165" t="str">
        <f>IFERROR(VLOOKUP($A408,작성용!A:AL,14,0),"-")</f>
        <v>-</v>
      </c>
      <c r="D408" s="169" t="s">
        <v>6274</v>
      </c>
      <c r="E408" s="167" t="str">
        <f>IFERROR(VLOOKUP(A408,작성용!A:AL,34,0),"-")</f>
        <v>-</v>
      </c>
      <c r="F408" s="168" t="s">
        <v>6286</v>
      </c>
      <c r="G408" s="179">
        <f>COUNTIF(작성용!A:B,$A408)-COUNTIFS(작성용!A:A,$A408,작성용!AA:AA,"평가철회")</f>
        <v>0</v>
      </c>
    </row>
    <row r="409" spans="1:7" ht="16.5" customHeight="1" x14ac:dyDescent="0.3">
      <c r="A409" s="170" t="s">
        <v>1013</v>
      </c>
      <c r="B409" s="165" t="s">
        <v>1014</v>
      </c>
      <c r="C409" s="165" t="str">
        <f>IFERROR(VLOOKUP($A409,작성용!A:AL,14,0),"-")</f>
        <v>-</v>
      </c>
      <c r="D409" s="169" t="s">
        <v>220</v>
      </c>
      <c r="E409" s="167" t="str">
        <f>IFERROR(VLOOKUP(A409,작성용!A:AL,34,0),"-")</f>
        <v>-</v>
      </c>
      <c r="F409" s="168" t="s">
        <v>6265</v>
      </c>
      <c r="G409" s="179">
        <f>COUNTIF(작성용!A:B,$A409)-COUNTIFS(작성용!A:A,$A409,작성용!AA:AA,"평가철회")</f>
        <v>0</v>
      </c>
    </row>
    <row r="410" spans="1:7" ht="16.5" customHeight="1" x14ac:dyDescent="0.3">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1017</v>
      </c>
      <c r="B411" s="165" t="s">
        <v>1018</v>
      </c>
      <c r="C411" s="165" t="str">
        <f>IFERROR(VLOOKUP($A411,작성용!A:AL,14,0),"-")</f>
        <v>-</v>
      </c>
      <c r="D411" s="169" t="s">
        <v>220</v>
      </c>
      <c r="E411" s="167" t="str">
        <f>IFERROR(VLOOKUP(A411,작성용!A:AL,34,0),"-")</f>
        <v>-</v>
      </c>
      <c r="F411" s="168" t="s">
        <v>6265</v>
      </c>
      <c r="G411" s="179">
        <f>COUNTIF(작성용!A:B,$A411)-COUNTIFS(작성용!A:A,$A411,작성용!AA:AA,"평가철회")</f>
        <v>0</v>
      </c>
    </row>
    <row r="412" spans="1:7" ht="16.5" customHeight="1" x14ac:dyDescent="0.3">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1029</v>
      </c>
      <c r="B417" s="165" t="s">
        <v>6387</v>
      </c>
      <c r="C417" s="165" t="str">
        <f>IFERROR(VLOOKUP($A417,작성용!A:AL,14,0),"-")</f>
        <v>-</v>
      </c>
      <c r="D417" s="169" t="s">
        <v>6274</v>
      </c>
      <c r="E417" s="167" t="str">
        <f>IFERROR(VLOOKUP(A417,작성용!A:AL,34,0),"-")</f>
        <v>-</v>
      </c>
      <c r="F417" s="168" t="s">
        <v>6265</v>
      </c>
      <c r="G417" s="179">
        <f>COUNTIF(작성용!A:B,$A417)-COUNTIFS(작성용!A:A,$A417,작성용!AA:AA,"평가철회")</f>
        <v>0</v>
      </c>
    </row>
    <row r="418" spans="1:7" ht="16.5" customHeight="1" x14ac:dyDescent="0.3">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x14ac:dyDescent="0.3">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1046</v>
      </c>
      <c r="B426" s="165" t="s">
        <v>1047</v>
      </c>
      <c r="C426" s="165" t="str">
        <f>IFERROR(VLOOKUP($A426,작성용!A:AL,14,0),"-")</f>
        <v>-</v>
      </c>
      <c r="D426" s="169" t="s">
        <v>220</v>
      </c>
      <c r="E426" s="167" t="str">
        <f>IFERROR(VLOOKUP(A426,작성용!A:AL,34,0),"-")</f>
        <v>-</v>
      </c>
      <c r="F426" s="168" t="s">
        <v>6265</v>
      </c>
      <c r="G426" s="179">
        <f>COUNTIF(작성용!A:B,$A426)-COUNTIFS(작성용!A:A,$A426,작성용!AA:AA,"평가철회")</f>
        <v>0</v>
      </c>
    </row>
    <row r="427" spans="1:7" ht="16.5" customHeight="1" x14ac:dyDescent="0.3">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1052</v>
      </c>
      <c r="B429" s="165" t="s">
        <v>6388</v>
      </c>
      <c r="C429" s="165" t="str">
        <f>IFERROR(VLOOKUP($A429,작성용!A:AL,14,0),"-")</f>
        <v>-</v>
      </c>
      <c r="D429" s="169" t="s">
        <v>6274</v>
      </c>
      <c r="E429" s="167" t="str">
        <f>IFERROR(VLOOKUP(A429,작성용!A:AL,34,0),"-")</f>
        <v>-</v>
      </c>
      <c r="F429" s="168" t="s">
        <v>6265</v>
      </c>
      <c r="G429" s="179">
        <f>COUNTIF(작성용!A:B,$A429)-COUNTIFS(작성용!A:A,$A429,작성용!AA:AA,"평가철회")</f>
        <v>0</v>
      </c>
    </row>
    <row r="430" spans="1:7" ht="16.5" customHeight="1" x14ac:dyDescent="0.3">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1057</v>
      </c>
      <c r="B432" s="165" t="s">
        <v>1058</v>
      </c>
      <c r="C432" s="165" t="str">
        <f>IFERROR(VLOOKUP($A432,작성용!A:AL,14,0),"-")</f>
        <v>-</v>
      </c>
      <c r="D432" s="169" t="s">
        <v>220</v>
      </c>
      <c r="E432" s="167" t="str">
        <f>IFERROR(VLOOKUP(A432,작성용!A:AL,34,0),"-")</f>
        <v>-</v>
      </c>
      <c r="F432" s="168" t="s">
        <v>6265</v>
      </c>
      <c r="G432" s="179">
        <f>COUNTIF(작성용!A:B,$A432)-COUNTIFS(작성용!A:A,$A432,작성용!AA:AA,"평가철회")</f>
        <v>0</v>
      </c>
    </row>
    <row r="433" spans="1:7" ht="16.5" customHeight="1" x14ac:dyDescent="0.3">
      <c r="A433" s="170" t="s">
        <v>1059</v>
      </c>
      <c r="B433" s="165" t="s">
        <v>1060</v>
      </c>
      <c r="C433" s="165" t="str">
        <f>IFERROR(VLOOKUP($A433,작성용!A:AL,14,0),"-")</f>
        <v>-</v>
      </c>
      <c r="D433" s="169" t="s">
        <v>220</v>
      </c>
      <c r="E433" s="167" t="str">
        <f>IFERROR(VLOOKUP(A433,작성용!A:AL,34,0),"-")</f>
        <v>-</v>
      </c>
      <c r="F433" s="168" t="s">
        <v>6265</v>
      </c>
      <c r="G433" s="179">
        <f>COUNTIF(작성용!A:B,$A433)-COUNTIFS(작성용!A:A,$A433,작성용!AA:AA,"평가철회")</f>
        <v>0</v>
      </c>
    </row>
    <row r="434" spans="1:7" ht="16.5" customHeight="1" x14ac:dyDescent="0.3">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1063</v>
      </c>
      <c r="B435" s="165" t="s">
        <v>1064</v>
      </c>
      <c r="C435" s="165" t="str">
        <f>IFERROR(VLOOKUP($A435,작성용!A:AL,14,0),"-")</f>
        <v xml:space="preserve">반기 </v>
      </c>
      <c r="D435" s="169" t="s">
        <v>220</v>
      </c>
      <c r="E435" s="167" t="str">
        <f>IFERROR(VLOOKUP(A435,작성용!A:AL,34,0),"-")</f>
        <v>메자닌평가팀</v>
      </c>
      <c r="F435" s="168" t="s">
        <v>6324</v>
      </c>
      <c r="G435" s="179">
        <f>COUNTIF(작성용!A:B,$A435)-COUNTIFS(작성용!A:A,$A435,작성용!AA:AA,"평가철회")</f>
        <v>1</v>
      </c>
    </row>
    <row r="436" spans="1:7" ht="16.5" customHeight="1" x14ac:dyDescent="0.3">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1069</v>
      </c>
      <c r="B438" s="165" t="s">
        <v>1070</v>
      </c>
      <c r="C438" s="165" t="str">
        <f>IFERROR(VLOOKUP($A438,작성용!A:AL,14,0),"-")</f>
        <v>-</v>
      </c>
      <c r="D438" s="169" t="s">
        <v>220</v>
      </c>
      <c r="E438" s="167" t="str">
        <f>IFERROR(VLOOKUP(A438,작성용!A:AL,34,0),"-")</f>
        <v>-</v>
      </c>
      <c r="F438" s="168" t="s">
        <v>6265</v>
      </c>
      <c r="G438" s="179">
        <f>COUNTIF(작성용!A:B,$A438)-COUNTIFS(작성용!A:A,$A438,작성용!AA:AA,"평가철회")</f>
        <v>0</v>
      </c>
    </row>
    <row r="439" spans="1:7" ht="16.5" customHeight="1" x14ac:dyDescent="0.3">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x14ac:dyDescent="0.3">
      <c r="A440" s="170" t="s">
        <v>1073</v>
      </c>
      <c r="B440" s="165" t="s">
        <v>1074</v>
      </c>
      <c r="C440" s="165" t="str">
        <f>IFERROR(VLOOKUP($A440,작성용!A:AL,14,0),"-")</f>
        <v>-</v>
      </c>
      <c r="D440" s="169" t="s">
        <v>220</v>
      </c>
      <c r="E440" s="167" t="str">
        <f>IFERROR(VLOOKUP(A440,작성용!A:AL,34,0),"-")</f>
        <v>-</v>
      </c>
      <c r="F440" s="168" t="s">
        <v>6265</v>
      </c>
      <c r="G440" s="179">
        <f>COUNTIF(작성용!A:B,$A440)-COUNTIFS(작성용!A:A,$A440,작성용!AA:AA,"평가철회")</f>
        <v>0</v>
      </c>
    </row>
    <row r="441" spans="1:7" ht="16.5" customHeight="1" x14ac:dyDescent="0.3">
      <c r="A441" s="170" t="s">
        <v>1075</v>
      </c>
      <c r="B441" s="165" t="s">
        <v>6389</v>
      </c>
      <c r="C441" s="165" t="str">
        <f>IFERROR(VLOOKUP($A441,작성용!A:AL,14,0),"-")</f>
        <v>-</v>
      </c>
      <c r="D441" s="169" t="s">
        <v>6274</v>
      </c>
      <c r="E441" s="167" t="str">
        <f>IFERROR(VLOOKUP(A441,작성용!A:AL,34,0),"-")</f>
        <v>-</v>
      </c>
      <c r="F441" s="168" t="s">
        <v>475</v>
      </c>
      <c r="G441" s="179">
        <f>COUNTIF(작성용!A:B,$A441)-COUNTIFS(작성용!A:A,$A441,작성용!AA:AA,"평가철회")</f>
        <v>0</v>
      </c>
    </row>
    <row r="442" spans="1:7" ht="16.5" customHeight="1" x14ac:dyDescent="0.3">
      <c r="A442" s="170" t="s">
        <v>1076</v>
      </c>
      <c r="B442" s="165" t="s">
        <v>1077</v>
      </c>
      <c r="C442" s="165" t="str">
        <f>IFERROR(VLOOKUP($A442,작성용!A:AL,14,0),"-")</f>
        <v>-</v>
      </c>
      <c r="D442" s="169" t="s">
        <v>220</v>
      </c>
      <c r="E442" s="167" t="str">
        <f>IFERROR(VLOOKUP(A442,작성용!A:AL,34,0),"-")</f>
        <v>-</v>
      </c>
      <c r="F442" s="168" t="s">
        <v>6265</v>
      </c>
      <c r="G442" s="179">
        <f>COUNTIF(작성용!A:B,$A442)-COUNTIFS(작성용!A:A,$A442,작성용!AA:AA,"평가철회")</f>
        <v>0</v>
      </c>
    </row>
    <row r="443" spans="1:7" ht="16.5" customHeight="1" x14ac:dyDescent="0.3">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1080</v>
      </c>
      <c r="B444" s="165" t="s">
        <v>1081</v>
      </c>
      <c r="C444" s="165" t="str">
        <f>IFERROR(VLOOKUP($A444,작성용!A:AL,14,0),"-")</f>
        <v>-</v>
      </c>
      <c r="D444" s="169" t="s">
        <v>220</v>
      </c>
      <c r="E444" s="167" t="str">
        <f>IFERROR(VLOOKUP(A444,작성용!A:AL,34,0),"-")</f>
        <v>-</v>
      </c>
      <c r="F444" s="168" t="s">
        <v>6265</v>
      </c>
      <c r="G444" s="179">
        <f>COUNTIF(작성용!A:B,$A444)-COUNTIFS(작성용!A:A,$A444,작성용!AA:AA,"평가철회")</f>
        <v>0</v>
      </c>
    </row>
    <row r="445" spans="1:7" ht="16.5" customHeight="1" x14ac:dyDescent="0.3">
      <c r="A445" s="170" t="s">
        <v>1082</v>
      </c>
      <c r="B445" s="165" t="s">
        <v>6390</v>
      </c>
      <c r="C445" s="165" t="str">
        <f>IFERROR(VLOOKUP($A445,작성용!A:AL,14,0),"-")</f>
        <v>-</v>
      </c>
      <c r="D445" s="169" t="s">
        <v>220</v>
      </c>
      <c r="E445" s="167" t="str">
        <f>IFERROR(VLOOKUP(A445,작성용!A:AL,34,0),"-")</f>
        <v>-</v>
      </c>
      <c r="F445" s="168" t="s">
        <v>6252</v>
      </c>
      <c r="G445" s="179">
        <f>COUNTIF(작성용!A:B,$A445)-COUNTIFS(작성용!A:A,$A445,작성용!AA:AA,"평가철회")</f>
        <v>0</v>
      </c>
    </row>
    <row r="446" spans="1:7" ht="16.5" customHeight="1" x14ac:dyDescent="0.3">
      <c r="A446" s="170" t="s">
        <v>1083</v>
      </c>
      <c r="B446" s="165" t="s">
        <v>1084</v>
      </c>
      <c r="C446" s="165" t="str">
        <f>IFERROR(VLOOKUP($A446,작성용!A:AL,14,0),"-")</f>
        <v>-</v>
      </c>
      <c r="D446" s="169" t="s">
        <v>220</v>
      </c>
      <c r="E446" s="167" t="str">
        <f>IFERROR(VLOOKUP(A446,작성용!A:AL,34,0),"-")</f>
        <v>-</v>
      </c>
      <c r="F446" s="168" t="s">
        <v>6265</v>
      </c>
      <c r="G446" s="179">
        <f>COUNTIF(작성용!A:B,$A446)-COUNTIFS(작성용!A:A,$A446,작성용!AA:AA,"평가철회")</f>
        <v>0</v>
      </c>
    </row>
    <row r="447" spans="1:7" ht="16.5" customHeight="1" x14ac:dyDescent="0.3">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1087</v>
      </c>
      <c r="B448" s="165" t="s">
        <v>1088</v>
      </c>
      <c r="C448" s="165" t="str">
        <f>IFERROR(VLOOKUP($A448,작성용!A:AL,14,0),"-")</f>
        <v>-</v>
      </c>
      <c r="D448" s="169" t="s">
        <v>220</v>
      </c>
      <c r="E448" s="167" t="str">
        <f>IFERROR(VLOOKUP(A448,작성용!A:AL,34,0),"-")</f>
        <v>-</v>
      </c>
      <c r="F448" s="168" t="s">
        <v>6265</v>
      </c>
      <c r="G448" s="179">
        <f>COUNTIF(작성용!A:B,$A448)-COUNTIFS(작성용!A:A,$A448,작성용!AA:AA,"평가철회")</f>
        <v>0</v>
      </c>
    </row>
    <row r="449" spans="1:7" ht="16.5" customHeight="1" x14ac:dyDescent="0.3">
      <c r="A449" s="170" t="s">
        <v>1089</v>
      </c>
      <c r="B449" s="165" t="s">
        <v>3626</v>
      </c>
      <c r="C449" s="165" t="str">
        <f>IFERROR(VLOOKUP($A449,작성용!A:AL,14,0),"-")</f>
        <v>-</v>
      </c>
      <c r="D449" s="169" t="s">
        <v>6274</v>
      </c>
      <c r="E449" s="167" t="str">
        <f>IFERROR(VLOOKUP(A449,작성용!A:AL,34,0),"-")</f>
        <v>-</v>
      </c>
      <c r="F449" s="168" t="s">
        <v>6265</v>
      </c>
      <c r="G449" s="179">
        <f>COUNTIF(작성용!A:B,$A449)-COUNTIFS(작성용!A:A,$A449,작성용!AA:AA,"평가철회")</f>
        <v>0</v>
      </c>
    </row>
    <row r="450" spans="1:7" ht="16.5" customHeight="1" x14ac:dyDescent="0.3">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x14ac:dyDescent="0.3">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1098</v>
      </c>
      <c r="B454" s="165" t="s">
        <v>1099</v>
      </c>
      <c r="C454" s="165" t="str">
        <f>IFERROR(VLOOKUP($A454,작성용!A:AL,14,0),"-")</f>
        <v>-</v>
      </c>
      <c r="D454" s="169" t="s">
        <v>220</v>
      </c>
      <c r="E454" s="167" t="str">
        <f>IFERROR(VLOOKUP(A454,작성용!A:AL,34,0),"-")</f>
        <v>-</v>
      </c>
      <c r="F454" s="168" t="s">
        <v>6265</v>
      </c>
      <c r="G454" s="179">
        <f>COUNTIF(작성용!A:B,$A454)-COUNTIFS(작성용!A:A,$A454,작성용!AA:AA,"평가철회")</f>
        <v>0</v>
      </c>
    </row>
    <row r="455" spans="1:7" ht="16.5" customHeight="1" x14ac:dyDescent="0.3">
      <c r="A455" s="170" t="s">
        <v>1100</v>
      </c>
      <c r="B455" s="165" t="s">
        <v>1101</v>
      </c>
      <c r="C455" s="165" t="str">
        <f>IFERROR(VLOOKUP($A455,작성용!A:AL,14,0),"-")</f>
        <v xml:space="preserve">반기 </v>
      </c>
      <c r="D455" s="169" t="s">
        <v>220</v>
      </c>
      <c r="E455" s="167" t="str">
        <f>IFERROR(VLOOKUP(A455,작성용!A:AL,34,0),"-")</f>
        <v>메자닌평가팀</v>
      </c>
      <c r="F455" s="168" t="s">
        <v>6252</v>
      </c>
      <c r="G455" s="179">
        <f>COUNTIF(작성용!A:B,$A455)-COUNTIFS(작성용!A:A,$A455,작성용!AA:AA,"평가철회")</f>
        <v>1</v>
      </c>
    </row>
    <row r="456" spans="1:7" ht="16.5" customHeight="1" x14ac:dyDescent="0.3">
      <c r="A456" s="170" t="s">
        <v>1102</v>
      </c>
      <c r="B456" s="165" t="s">
        <v>1103</v>
      </c>
      <c r="C456" s="165" t="str">
        <f>IFERROR(VLOOKUP($A456,작성용!A:AL,14,0),"-")</f>
        <v>-</v>
      </c>
      <c r="D456" s="169" t="s">
        <v>220</v>
      </c>
      <c r="E456" s="167" t="str">
        <f>IFERROR(VLOOKUP(A456,작성용!A:AL,34,0),"-")</f>
        <v>-</v>
      </c>
      <c r="F456" s="168" t="s">
        <v>6286</v>
      </c>
      <c r="G456" s="179">
        <f>COUNTIF(작성용!A:B,$A456)-COUNTIFS(작성용!A:A,$A456,작성용!AA:AA,"평가철회")</f>
        <v>0</v>
      </c>
    </row>
    <row r="457" spans="1:7" ht="16.5" customHeight="1" x14ac:dyDescent="0.3">
      <c r="A457" s="170" t="s">
        <v>1104</v>
      </c>
      <c r="B457" s="165" t="s">
        <v>3631</v>
      </c>
      <c r="C457" s="165" t="str">
        <f>IFERROR(VLOOKUP($A457,작성용!A:AL,14,0),"-")</f>
        <v>-</v>
      </c>
      <c r="D457" s="169" t="s">
        <v>3625</v>
      </c>
      <c r="E457" s="167" t="str">
        <f>IFERROR(VLOOKUP(A457,작성용!A:AL,34,0),"-")</f>
        <v>-</v>
      </c>
      <c r="F457" s="168" t="s">
        <v>6286</v>
      </c>
      <c r="G457" s="179">
        <f>COUNTIF(작성용!A:B,$A457)-COUNTIFS(작성용!A:A,$A457,작성용!AA:AA,"평가철회")</f>
        <v>0</v>
      </c>
    </row>
    <row r="458" spans="1:7" ht="16.5" customHeight="1" x14ac:dyDescent="0.3">
      <c r="A458" s="170" t="s">
        <v>1105</v>
      </c>
      <c r="B458" s="165" t="s">
        <v>1106</v>
      </c>
      <c r="C458" s="165" t="str">
        <f>IFERROR(VLOOKUP($A458,작성용!A:AL,14,0),"-")</f>
        <v>-</v>
      </c>
      <c r="D458" s="169" t="s">
        <v>220</v>
      </c>
      <c r="E458" s="167" t="str">
        <f>IFERROR(VLOOKUP(A458,작성용!A:AL,34,0),"-")</f>
        <v>-</v>
      </c>
      <c r="F458" s="168" t="s">
        <v>6265</v>
      </c>
      <c r="G458" s="179">
        <f>COUNTIF(작성용!A:B,$A458)-COUNTIFS(작성용!A:A,$A458,작성용!AA:AA,"평가철회")</f>
        <v>0</v>
      </c>
    </row>
    <row r="459" spans="1:7" ht="16.5" customHeight="1" x14ac:dyDescent="0.3">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1109</v>
      </c>
      <c r="B460" s="165" t="s">
        <v>1110</v>
      </c>
      <c r="C460" s="165" t="str">
        <f>IFERROR(VLOOKUP($A460,작성용!A:AL,14,0),"-")</f>
        <v>-</v>
      </c>
      <c r="D460" s="169" t="s">
        <v>220</v>
      </c>
      <c r="E460" s="167" t="str">
        <f>IFERROR(VLOOKUP(A460,작성용!A:AL,34,0),"-")</f>
        <v>-</v>
      </c>
      <c r="F460" s="168" t="s">
        <v>6324</v>
      </c>
      <c r="G460" s="179">
        <f>COUNTIF(작성용!A:B,$A460)-COUNTIFS(작성용!A:A,$A460,작성용!AA:AA,"평가철회")</f>
        <v>0</v>
      </c>
    </row>
    <row r="461" spans="1:7" ht="16.5" customHeight="1" x14ac:dyDescent="0.3">
      <c r="A461" s="170" t="s">
        <v>1111</v>
      </c>
      <c r="B461" s="165" t="s">
        <v>1112</v>
      </c>
      <c r="C461" s="165" t="str">
        <f>IFERROR(VLOOKUP($A461,작성용!A:AL,14,0),"-")</f>
        <v>-</v>
      </c>
      <c r="D461" s="169" t="s">
        <v>6274</v>
      </c>
      <c r="E461" s="167" t="str">
        <f>IFERROR(VLOOKUP(A461,작성용!A:AL,34,0),"-")</f>
        <v>-</v>
      </c>
      <c r="F461" s="168" t="s">
        <v>401</v>
      </c>
      <c r="G461" s="179">
        <f>COUNTIF(작성용!A:B,$A461)-COUNTIFS(작성용!A:A,$A461,작성용!AA:AA,"평가철회")</f>
        <v>0</v>
      </c>
    </row>
    <row r="462" spans="1:7" ht="16.5" customHeight="1" x14ac:dyDescent="0.3">
      <c r="A462" s="170" t="s">
        <v>1113</v>
      </c>
      <c r="B462" s="165" t="s">
        <v>1114</v>
      </c>
      <c r="C462" s="165" t="str">
        <f>IFERROR(VLOOKUP($A462,작성용!A:AL,14,0),"-")</f>
        <v>-</v>
      </c>
      <c r="D462" s="169" t="s">
        <v>220</v>
      </c>
      <c r="E462" s="167" t="str">
        <f>IFERROR(VLOOKUP(A462,작성용!A:AL,34,0),"-")</f>
        <v>-</v>
      </c>
      <c r="F462" s="168" t="s">
        <v>6324</v>
      </c>
      <c r="G462" s="179">
        <f>COUNTIF(작성용!A:B,$A462)-COUNTIFS(작성용!A:A,$A462,작성용!AA:AA,"평가철회")</f>
        <v>0</v>
      </c>
    </row>
    <row r="463" spans="1:7" ht="16.5" customHeight="1" x14ac:dyDescent="0.3">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1133</v>
      </c>
      <c r="B472" s="165" t="s">
        <v>1134</v>
      </c>
      <c r="C472" s="165" t="str">
        <f>IFERROR(VLOOKUP($A472,작성용!A:AL,14,0),"-")</f>
        <v>-</v>
      </c>
      <c r="D472" s="169" t="s">
        <v>220</v>
      </c>
      <c r="E472" s="167" t="str">
        <f>IFERROR(VLOOKUP(A472,작성용!A:AL,34,0),"-")</f>
        <v>-</v>
      </c>
      <c r="F472" s="168" t="s">
        <v>6265</v>
      </c>
      <c r="G472" s="179">
        <f>COUNTIF(작성용!A:B,$A472)-COUNTIFS(작성용!A:A,$A472,작성용!AA:AA,"평가철회")</f>
        <v>0</v>
      </c>
    </row>
    <row r="473" spans="1:7" ht="16.5" customHeight="1" x14ac:dyDescent="0.3">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1141</v>
      </c>
      <c r="B476" s="165" t="s">
        <v>3632</v>
      </c>
      <c r="C476" s="165" t="str">
        <f>IFERROR(VLOOKUP($A476,작성용!A:AL,14,0),"-")</f>
        <v>-</v>
      </c>
      <c r="D476" s="169" t="s">
        <v>3625</v>
      </c>
      <c r="E476" s="167" t="str">
        <f>IFERROR(VLOOKUP(A476,작성용!A:AL,34,0),"-")</f>
        <v>-</v>
      </c>
      <c r="F476" s="168" t="s">
        <v>6286</v>
      </c>
      <c r="G476" s="179">
        <f>COUNTIF(작성용!A:B,$A476)-COUNTIFS(작성용!A:A,$A476,작성용!AA:AA,"평가철회")</f>
        <v>0</v>
      </c>
    </row>
    <row r="477" spans="1:7" ht="16.5" customHeight="1" x14ac:dyDescent="0.3">
      <c r="A477" s="170" t="s">
        <v>1142</v>
      </c>
      <c r="B477" s="165" t="s">
        <v>1143</v>
      </c>
      <c r="C477" s="165" t="str">
        <f>IFERROR(VLOOKUP($A477,작성용!A:AL,14,0),"-")</f>
        <v>-</v>
      </c>
      <c r="D477" s="169" t="s">
        <v>220</v>
      </c>
      <c r="E477" s="167" t="str">
        <f>IFERROR(VLOOKUP(A477,작성용!A:AL,34,0),"-")</f>
        <v>-</v>
      </c>
      <c r="F477" s="168" t="s">
        <v>6265</v>
      </c>
      <c r="G477" s="179">
        <f>COUNTIF(작성용!A:B,$A477)-COUNTIFS(작성용!A:A,$A477,작성용!AA:AA,"평가철회")</f>
        <v>0</v>
      </c>
    </row>
    <row r="478" spans="1:7" ht="16.5" customHeight="1" x14ac:dyDescent="0.3">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1154</v>
      </c>
      <c r="B483" s="165" t="s">
        <v>1155</v>
      </c>
      <c r="C483" s="165" t="str">
        <f>IFERROR(VLOOKUP($A483,작성용!A:AL,14,0),"-")</f>
        <v>-</v>
      </c>
      <c r="D483" s="169" t="s">
        <v>220</v>
      </c>
      <c r="E483" s="167" t="str">
        <f>IFERROR(VLOOKUP(A483,작성용!A:AL,34,0),"-")</f>
        <v>-</v>
      </c>
      <c r="F483" s="168" t="s">
        <v>6286</v>
      </c>
      <c r="G483" s="179">
        <f>COUNTIF(작성용!A:B,$A483)-COUNTIFS(작성용!A:A,$A483,작성용!AA:AA,"평가철회")</f>
        <v>0</v>
      </c>
    </row>
    <row r="484" spans="1:7" ht="16.5" customHeight="1" x14ac:dyDescent="0.3">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1158</v>
      </c>
      <c r="B485" s="165" t="s">
        <v>1159</v>
      </c>
      <c r="C485" s="165" t="str">
        <f>IFERROR(VLOOKUP($A485,작성용!A:AL,14,0),"-")</f>
        <v>-</v>
      </c>
      <c r="D485" s="169" t="s">
        <v>220</v>
      </c>
      <c r="E485" s="167" t="str">
        <f>IFERROR(VLOOKUP(A485,작성용!A:AL,34,0),"-")</f>
        <v>-</v>
      </c>
      <c r="F485" s="168" t="s">
        <v>6265</v>
      </c>
      <c r="G485" s="179">
        <f>COUNTIF(작성용!A:B,$A485)-COUNTIFS(작성용!A:A,$A485,작성용!AA:AA,"평가철회")</f>
        <v>0</v>
      </c>
    </row>
    <row r="486" spans="1:7" ht="16.5" customHeight="1" x14ac:dyDescent="0.3">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1166</v>
      </c>
      <c r="B489" s="165" t="s">
        <v>6391</v>
      </c>
      <c r="C489" s="165" t="str">
        <f>IFERROR(VLOOKUP($A489,작성용!A:AL,14,0),"-")</f>
        <v>-</v>
      </c>
      <c r="D489" s="169" t="s">
        <v>6274</v>
      </c>
      <c r="E489" s="167" t="str">
        <f>IFERROR(VLOOKUP(A489,작성용!A:AL,34,0),"-")</f>
        <v>-</v>
      </c>
      <c r="F489" s="168" t="s">
        <v>6265</v>
      </c>
      <c r="G489" s="179">
        <f>COUNTIF(작성용!A:B,$A489)-COUNTIFS(작성용!A:A,$A489,작성용!AA:AA,"평가철회")</f>
        <v>0</v>
      </c>
    </row>
    <row r="490" spans="1:7" ht="16.5" customHeight="1" x14ac:dyDescent="0.3">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1175</v>
      </c>
      <c r="B494" s="165" t="s">
        <v>6392</v>
      </c>
      <c r="C494" s="165" t="str">
        <f>IFERROR(VLOOKUP($A494,작성용!A:AL,14,0),"-")</f>
        <v>-</v>
      </c>
      <c r="D494" s="169" t="s">
        <v>6274</v>
      </c>
      <c r="E494" s="167" t="str">
        <f>IFERROR(VLOOKUP(A494,작성용!A:AL,34,0),"-")</f>
        <v>-</v>
      </c>
      <c r="F494" s="168" t="s">
        <v>6265</v>
      </c>
      <c r="G494" s="179">
        <f>COUNTIF(작성용!A:B,$A494)-COUNTIFS(작성용!A:A,$A494,작성용!AA:AA,"평가철회")</f>
        <v>0</v>
      </c>
    </row>
    <row r="495" spans="1:7" ht="16.5" customHeight="1" x14ac:dyDescent="0.3">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1180</v>
      </c>
      <c r="B497" s="165" t="s">
        <v>1181</v>
      </c>
      <c r="C497" s="165" t="str">
        <f>IFERROR(VLOOKUP($A497,작성용!A:AL,14,0),"-")</f>
        <v>-</v>
      </c>
      <c r="D497" s="169" t="s">
        <v>220</v>
      </c>
      <c r="E497" s="167" t="str">
        <f>IFERROR(VLOOKUP(A497,작성용!A:AL,34,0),"-")</f>
        <v>-</v>
      </c>
      <c r="F497" s="168" t="s">
        <v>6286</v>
      </c>
      <c r="G497" s="179">
        <f>COUNTIF(작성용!A:B,$A497)-COUNTIFS(작성용!A:A,$A497,작성용!AA:AA,"평가철회")</f>
        <v>0</v>
      </c>
    </row>
    <row r="498" spans="1:7" ht="16.5" customHeight="1" x14ac:dyDescent="0.3">
      <c r="A498" s="170" t="s">
        <v>1182</v>
      </c>
      <c r="B498" s="165" t="s">
        <v>1183</v>
      </c>
      <c r="C498" s="165" t="str">
        <f>IFERROR(VLOOKUP($A498,작성용!A:AL,14,0),"-")</f>
        <v>-</v>
      </c>
      <c r="D498" s="169" t="s">
        <v>220</v>
      </c>
      <c r="E498" s="167" t="str">
        <f>IFERROR(VLOOKUP(A498,작성용!A:AL,34,0),"-")</f>
        <v>-</v>
      </c>
      <c r="F498" s="168" t="s">
        <v>6265</v>
      </c>
      <c r="G498" s="179">
        <f>COUNTIF(작성용!A:B,$A498)-COUNTIFS(작성용!A:A,$A498,작성용!AA:AA,"평가철회")</f>
        <v>0</v>
      </c>
    </row>
    <row r="499" spans="1:7" ht="16.5" customHeight="1" x14ac:dyDescent="0.3">
      <c r="A499" s="170" t="s">
        <v>1184</v>
      </c>
      <c r="B499" s="165" t="s">
        <v>1185</v>
      </c>
      <c r="C499" s="165" t="str">
        <f>IFERROR(VLOOKUP($A499,작성용!A:AL,14,0),"-")</f>
        <v>-</v>
      </c>
      <c r="D499" s="169" t="s">
        <v>220</v>
      </c>
      <c r="E499" s="167" t="str">
        <f>IFERROR(VLOOKUP(A499,작성용!A:AL,34,0),"-")</f>
        <v>-</v>
      </c>
      <c r="F499" s="168" t="s">
        <v>6265</v>
      </c>
      <c r="G499" s="179">
        <f>COUNTIF(작성용!A:B,$A499)-COUNTIFS(작성용!A:A,$A499,작성용!AA:AA,"평가철회")</f>
        <v>0</v>
      </c>
    </row>
    <row r="500" spans="1:7" ht="16.5" customHeight="1" x14ac:dyDescent="0.3">
      <c r="A500" s="170" t="s">
        <v>1186</v>
      </c>
      <c r="B500" s="165" t="s">
        <v>1187</v>
      </c>
      <c r="C500" s="165" t="str">
        <f>IFERROR(VLOOKUP($A500,작성용!A:AL,14,0),"-")</f>
        <v>-</v>
      </c>
      <c r="D500" s="169" t="s">
        <v>220</v>
      </c>
      <c r="E500" s="167" t="str">
        <f>IFERROR(VLOOKUP(A500,작성용!A:AL,34,0),"-")</f>
        <v>-</v>
      </c>
      <c r="F500" s="168" t="s">
        <v>6286</v>
      </c>
      <c r="G500" s="179">
        <f>COUNTIF(작성용!A:B,$A500)-COUNTIFS(작성용!A:A,$A500,작성용!AA:AA,"평가철회")</f>
        <v>0</v>
      </c>
    </row>
    <row r="501" spans="1:7" ht="16.5" customHeight="1" x14ac:dyDescent="0.3">
      <c r="A501" s="170" t="s">
        <v>1188</v>
      </c>
      <c r="B501" s="165" t="s">
        <v>1189</v>
      </c>
      <c r="C501" s="165" t="str">
        <f>IFERROR(VLOOKUP($A501,작성용!A:AL,14,0),"-")</f>
        <v>-</v>
      </c>
      <c r="D501" s="169" t="s">
        <v>220</v>
      </c>
      <c r="E501" s="167" t="str">
        <f>IFERROR(VLOOKUP(A501,작성용!A:AL,34,0),"-")</f>
        <v>-</v>
      </c>
      <c r="F501" s="168" t="s">
        <v>6265</v>
      </c>
      <c r="G501" s="179">
        <f>COUNTIF(작성용!A:B,$A501)-COUNTIFS(작성용!A:A,$A501,작성용!AA:AA,"평가철회")</f>
        <v>0</v>
      </c>
    </row>
    <row r="502" spans="1:7" ht="16.5" customHeight="1" x14ac:dyDescent="0.3">
      <c r="A502" s="170" t="s">
        <v>1190</v>
      </c>
      <c r="B502" s="165" t="s">
        <v>1191</v>
      </c>
      <c r="C502" s="165" t="str">
        <f>IFERROR(VLOOKUP($A502,작성용!A:AL,14,0),"-")</f>
        <v>-</v>
      </c>
      <c r="D502" s="169" t="s">
        <v>220</v>
      </c>
      <c r="E502" s="167" t="str">
        <f>IFERROR(VLOOKUP(A502,작성용!A:AL,34,0),"-")</f>
        <v>-</v>
      </c>
      <c r="F502" s="168" t="s">
        <v>6252</v>
      </c>
      <c r="G502" s="179">
        <f>COUNTIF(작성용!A:B,$A502)-COUNTIFS(작성용!A:A,$A502,작성용!AA:AA,"평가철회")</f>
        <v>0</v>
      </c>
    </row>
    <row r="503" spans="1:7" ht="16.5" customHeight="1" x14ac:dyDescent="0.3">
      <c r="A503" s="170" t="s">
        <v>1192</v>
      </c>
      <c r="B503" s="165" t="s">
        <v>6393</v>
      </c>
      <c r="C503" s="165" t="str">
        <f>IFERROR(VLOOKUP($A503,작성용!A:AL,14,0),"-")</f>
        <v>-</v>
      </c>
      <c r="D503" s="169" t="s">
        <v>6274</v>
      </c>
      <c r="E503" s="167" t="str">
        <f>IFERROR(VLOOKUP(A503,작성용!A:AL,34,0),"-")</f>
        <v>-</v>
      </c>
      <c r="F503" s="168" t="s">
        <v>6265</v>
      </c>
      <c r="G503" s="179">
        <f>COUNTIF(작성용!A:B,$A503)-COUNTIFS(작성용!A:A,$A503,작성용!AA:AA,"평가철회")</f>
        <v>0</v>
      </c>
    </row>
    <row r="504" spans="1:7" ht="16.5" customHeight="1" x14ac:dyDescent="0.3">
      <c r="A504" s="170" t="s">
        <v>1193</v>
      </c>
      <c r="B504" s="165" t="s">
        <v>1194</v>
      </c>
      <c r="C504" s="165" t="str">
        <f>IFERROR(VLOOKUP($A504,작성용!A:AL,14,0),"-")</f>
        <v>-</v>
      </c>
      <c r="D504" s="169" t="s">
        <v>220</v>
      </c>
      <c r="E504" s="167" t="str">
        <f>IFERROR(VLOOKUP(A504,작성용!A:AL,34,0),"-")</f>
        <v>-</v>
      </c>
      <c r="F504" s="168" t="s">
        <v>6265</v>
      </c>
      <c r="G504" s="179">
        <f>COUNTIF(작성용!A:B,$A504)-COUNTIFS(작성용!A:A,$A504,작성용!AA:AA,"평가철회")</f>
        <v>0</v>
      </c>
    </row>
    <row r="505" spans="1:7" ht="16.5" customHeight="1" x14ac:dyDescent="0.3">
      <c r="A505" s="170" t="s">
        <v>1195</v>
      </c>
      <c r="B505" s="165" t="s">
        <v>6394</v>
      </c>
      <c r="C505" s="165" t="str">
        <f>IFERROR(VLOOKUP($A505,작성용!A:AL,14,0),"-")</f>
        <v>-</v>
      </c>
      <c r="D505" s="169" t="s">
        <v>6274</v>
      </c>
      <c r="E505" s="167" t="str">
        <f>IFERROR(VLOOKUP(A505,작성용!A:AL,34,0),"-")</f>
        <v>-</v>
      </c>
      <c r="F505" s="168" t="s">
        <v>6265</v>
      </c>
      <c r="G505" s="179">
        <f>COUNTIF(작성용!A:B,$A505)-COUNTIFS(작성용!A:A,$A505,작성용!AA:AA,"평가철회")</f>
        <v>0</v>
      </c>
    </row>
    <row r="506" spans="1:7" ht="16.5" customHeight="1" x14ac:dyDescent="0.3">
      <c r="A506" s="170" t="s">
        <v>1196</v>
      </c>
      <c r="B506" s="165" t="s">
        <v>1197</v>
      </c>
      <c r="C506" s="165" t="str">
        <f>IFERROR(VLOOKUP($A506,작성용!A:AL,14,0),"-")</f>
        <v>-</v>
      </c>
      <c r="D506" s="169" t="s">
        <v>220</v>
      </c>
      <c r="E506" s="167" t="str">
        <f>IFERROR(VLOOKUP(A506,작성용!A:AL,34,0),"-")</f>
        <v>-</v>
      </c>
      <c r="F506" s="168" t="s">
        <v>6265</v>
      </c>
      <c r="G506" s="179">
        <f>COUNTIF(작성용!A:B,$A506)-COUNTIFS(작성용!A:A,$A506,작성용!AA:AA,"평가철회")</f>
        <v>0</v>
      </c>
    </row>
    <row r="507" spans="1:7" ht="16.5" customHeight="1" x14ac:dyDescent="0.3">
      <c r="A507" s="170" t="s">
        <v>1198</v>
      </c>
      <c r="B507" s="165" t="s">
        <v>1199</v>
      </c>
      <c r="C507" s="165" t="str">
        <f>IFERROR(VLOOKUP($A507,작성용!A:AL,14,0),"-")</f>
        <v>-</v>
      </c>
      <c r="D507" s="169" t="s">
        <v>220</v>
      </c>
      <c r="E507" s="167" t="str">
        <f>IFERROR(VLOOKUP(A507,작성용!A:AL,34,0),"-")</f>
        <v>-</v>
      </c>
      <c r="F507" s="168" t="s">
        <v>6286</v>
      </c>
      <c r="G507" s="179">
        <f>COUNTIF(작성용!A:B,$A507)-COUNTIFS(작성용!A:A,$A507,작성용!AA:AA,"평가철회")</f>
        <v>0</v>
      </c>
    </row>
    <row r="508" spans="1:7" ht="16.5" customHeight="1" x14ac:dyDescent="0.3">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1206</v>
      </c>
      <c r="B511" s="165" t="s">
        <v>1207</v>
      </c>
      <c r="C511" s="165" t="str">
        <f>IFERROR(VLOOKUP($A511,작성용!A:AL,14,0),"-")</f>
        <v>-</v>
      </c>
      <c r="D511" s="169" t="s">
        <v>220</v>
      </c>
      <c r="E511" s="167" t="str">
        <f>IFERROR(VLOOKUP(A511,작성용!A:AL,34,0),"-")</f>
        <v>-</v>
      </c>
      <c r="F511" s="168" t="s">
        <v>6265</v>
      </c>
      <c r="G511" s="179">
        <f>COUNTIF(작성용!A:B,$A511)-COUNTIFS(작성용!A:A,$A511,작성용!AA:AA,"평가철회")</f>
        <v>0</v>
      </c>
    </row>
    <row r="512" spans="1:7" ht="16.5" customHeight="1" x14ac:dyDescent="0.3">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x14ac:dyDescent="0.3">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1212</v>
      </c>
      <c r="B514" s="165" t="s">
        <v>1213</v>
      </c>
      <c r="C514" s="165" t="str">
        <f>IFERROR(VLOOKUP($A514,작성용!A:AL,14,0),"-")</f>
        <v>-</v>
      </c>
      <c r="D514" s="169" t="s">
        <v>220</v>
      </c>
      <c r="E514" s="167" t="str">
        <f>IFERROR(VLOOKUP(A514,작성용!A:AL,34,0),"-")</f>
        <v>-</v>
      </c>
      <c r="F514" s="168" t="s">
        <v>6252</v>
      </c>
      <c r="G514" s="179">
        <f>COUNTIF(작성용!A:B,$A514)-COUNTIFS(작성용!A:A,$A514,작성용!AA:AA,"평가철회")</f>
        <v>0</v>
      </c>
    </row>
    <row r="515" spans="1:7" ht="16.5" customHeight="1" x14ac:dyDescent="0.3">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1230</v>
      </c>
      <c r="B523" s="165" t="s">
        <v>1231</v>
      </c>
      <c r="C523" s="165" t="str">
        <f>IFERROR(VLOOKUP($A523,작성용!A:AL,14,0),"-")</f>
        <v>-</v>
      </c>
      <c r="D523" s="169" t="s">
        <v>220</v>
      </c>
      <c r="E523" s="167" t="str">
        <f>IFERROR(VLOOKUP(A523,작성용!A:AL,34,0),"-")</f>
        <v>-</v>
      </c>
      <c r="F523" s="168" t="s">
        <v>6265</v>
      </c>
      <c r="G523" s="179">
        <f>COUNTIF(작성용!A:B,$A523)-COUNTIFS(작성용!A:A,$A523,작성용!AA:AA,"평가철회")</f>
        <v>0</v>
      </c>
    </row>
    <row r="524" spans="1:7" ht="16.5" customHeight="1" x14ac:dyDescent="0.3">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1238</v>
      </c>
      <c r="B527" s="165" t="s">
        <v>1239</v>
      </c>
      <c r="C527" s="165" t="str">
        <f>IFERROR(VLOOKUP($A527,작성용!A:AL,14,0),"-")</f>
        <v>-</v>
      </c>
      <c r="D527" s="169" t="s">
        <v>220</v>
      </c>
      <c r="E527" s="167" t="str">
        <f>IFERROR(VLOOKUP(A527,작성용!A:AL,34,0),"-")</f>
        <v>-</v>
      </c>
      <c r="F527" s="168" t="s">
        <v>6265</v>
      </c>
      <c r="G527" s="179">
        <f>COUNTIF(작성용!A:B,$A527)-COUNTIFS(작성용!A:A,$A527,작성용!AA:AA,"평가철회")</f>
        <v>0</v>
      </c>
    </row>
    <row r="528" spans="1:7" ht="16.5" customHeight="1" x14ac:dyDescent="0.3">
      <c r="A528" s="170" t="s">
        <v>1240</v>
      </c>
      <c r="B528" s="165" t="s">
        <v>1241</v>
      </c>
      <c r="C528" s="165" t="str">
        <f>IFERROR(VLOOKUP($A528,작성용!A:AL,14,0),"-")</f>
        <v>-</v>
      </c>
      <c r="D528" s="169" t="s">
        <v>220</v>
      </c>
      <c r="E528" s="167" t="str">
        <f>IFERROR(VLOOKUP(A528,작성용!A:AL,34,0),"-")</f>
        <v>-</v>
      </c>
      <c r="F528" s="168" t="s">
        <v>6286</v>
      </c>
      <c r="G528" s="179">
        <f>COUNTIF(작성용!A:B,$A528)-COUNTIFS(작성용!A:A,$A528,작성용!AA:AA,"평가철회")</f>
        <v>0</v>
      </c>
    </row>
    <row r="529" spans="1:7" ht="16.5" customHeight="1" x14ac:dyDescent="0.3">
      <c r="A529" s="170" t="s">
        <v>1242</v>
      </c>
      <c r="B529" s="165" t="s">
        <v>1243</v>
      </c>
      <c r="C529" s="165" t="str">
        <f>IFERROR(VLOOKUP($A529,작성용!A:AL,14,0),"-")</f>
        <v>-</v>
      </c>
      <c r="D529" s="169" t="s">
        <v>220</v>
      </c>
      <c r="E529" s="167" t="str">
        <f>IFERROR(VLOOKUP(A529,작성용!A:AL,34,0),"-")</f>
        <v>-</v>
      </c>
      <c r="F529" s="168" t="s">
        <v>6265</v>
      </c>
      <c r="G529" s="179">
        <f>COUNTIF(작성용!A:B,$A529)-COUNTIFS(작성용!A:A,$A529,작성용!AA:AA,"평가철회")</f>
        <v>0</v>
      </c>
    </row>
    <row r="530" spans="1:7" ht="16.5" customHeight="1" x14ac:dyDescent="0.3">
      <c r="A530" s="170" t="s">
        <v>1244</v>
      </c>
      <c r="B530" s="165" t="s">
        <v>1245</v>
      </c>
      <c r="C530" s="165" t="str">
        <f>IFERROR(VLOOKUP($A530,작성용!A:AL,14,0),"-")</f>
        <v>-</v>
      </c>
      <c r="D530" s="169" t="s">
        <v>220</v>
      </c>
      <c r="E530" s="167" t="str">
        <f>IFERROR(VLOOKUP(A530,작성용!A:AL,34,0),"-")</f>
        <v>-</v>
      </c>
      <c r="F530" s="168" t="s">
        <v>6265</v>
      </c>
      <c r="G530" s="179">
        <f>COUNTIF(작성용!A:B,$A530)-COUNTIFS(작성용!A:A,$A530,작성용!AA:AA,"평가철회")</f>
        <v>0</v>
      </c>
    </row>
    <row r="531" spans="1:7" ht="16.5" customHeight="1" x14ac:dyDescent="0.3">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1248</v>
      </c>
      <c r="B532" s="165" t="s">
        <v>1249</v>
      </c>
      <c r="C532" s="165" t="str">
        <f>IFERROR(VLOOKUP($A532,작성용!A:AL,14,0),"-")</f>
        <v>-</v>
      </c>
      <c r="D532" s="169" t="s">
        <v>220</v>
      </c>
      <c r="E532" s="167" t="str">
        <f>IFERROR(VLOOKUP(A532,작성용!A:AL,34,0),"-")</f>
        <v>-</v>
      </c>
      <c r="F532" s="168" t="s">
        <v>6265</v>
      </c>
      <c r="G532" s="179">
        <f>COUNTIF(작성용!A:B,$A532)-COUNTIFS(작성용!A:A,$A532,작성용!AA:AA,"평가철회")</f>
        <v>0</v>
      </c>
    </row>
    <row r="533" spans="1:7" ht="16.5" customHeight="1" x14ac:dyDescent="0.3">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1252</v>
      </c>
      <c r="B534" s="165" t="s">
        <v>1253</v>
      </c>
      <c r="C534" s="165" t="str">
        <f>IFERROR(VLOOKUP($A534,작성용!A:AL,14,0),"-")</f>
        <v>-</v>
      </c>
      <c r="D534" s="169" t="s">
        <v>220</v>
      </c>
      <c r="E534" s="167" t="str">
        <f>IFERROR(VLOOKUP(A534,작성용!A:AL,34,0),"-")</f>
        <v>-</v>
      </c>
      <c r="F534" s="168" t="s">
        <v>6265</v>
      </c>
      <c r="G534" s="179">
        <f>COUNTIF(작성용!A:B,$A534)-COUNTIFS(작성용!A:A,$A534,작성용!AA:AA,"평가철회")</f>
        <v>0</v>
      </c>
    </row>
    <row r="535" spans="1:7" ht="16.5" customHeight="1" x14ac:dyDescent="0.3">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1256</v>
      </c>
      <c r="B536" s="165" t="s">
        <v>1257</v>
      </c>
      <c r="C536" s="165" t="str">
        <f>IFERROR(VLOOKUP($A536,작성용!A:AL,14,0),"-")</f>
        <v>-</v>
      </c>
      <c r="D536" s="169" t="s">
        <v>220</v>
      </c>
      <c r="E536" s="167" t="str">
        <f>IFERROR(VLOOKUP(A536,작성용!A:AL,34,0),"-")</f>
        <v>-</v>
      </c>
      <c r="F536" s="168" t="s">
        <v>6265</v>
      </c>
      <c r="G536" s="179">
        <f>COUNTIF(작성용!A:B,$A536)-COUNTIFS(작성용!A:A,$A536,작성용!AA:AA,"평가철회")</f>
        <v>0</v>
      </c>
    </row>
    <row r="537" spans="1:7" ht="16.5" customHeight="1" x14ac:dyDescent="0.3">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1262</v>
      </c>
      <c r="B539" s="165" t="s">
        <v>1263</v>
      </c>
      <c r="C539" s="165" t="str">
        <f>IFERROR(VLOOKUP($A539,작성용!A:AL,14,0),"-")</f>
        <v>-</v>
      </c>
      <c r="D539" s="169" t="s">
        <v>220</v>
      </c>
      <c r="E539" s="167" t="str">
        <f>IFERROR(VLOOKUP(A539,작성용!A:AL,34,0),"-")</f>
        <v>-</v>
      </c>
      <c r="F539" s="168" t="s">
        <v>6324</v>
      </c>
      <c r="G539" s="179">
        <f>COUNTIF(작성용!A:B,$A539)-COUNTIFS(작성용!A:A,$A539,작성용!AA:AA,"평가철회")</f>
        <v>0</v>
      </c>
    </row>
    <row r="540" spans="1:7" ht="16.5" customHeight="1" x14ac:dyDescent="0.3">
      <c r="A540" s="170" t="s">
        <v>1264</v>
      </c>
      <c r="B540" s="165" t="s">
        <v>1265</v>
      </c>
      <c r="C540" s="165" t="str">
        <f>IFERROR(VLOOKUP($A540,작성용!A:AL,14,0),"-")</f>
        <v>-</v>
      </c>
      <c r="D540" s="169" t="s">
        <v>220</v>
      </c>
      <c r="E540" s="167" t="str">
        <f>IFERROR(VLOOKUP(A540,작성용!A:AL,34,0),"-")</f>
        <v>-</v>
      </c>
      <c r="F540" s="168" t="s">
        <v>6265</v>
      </c>
      <c r="G540" s="179">
        <f>COUNTIF(작성용!A:B,$A540)-COUNTIFS(작성용!A:A,$A540,작성용!AA:AA,"평가철회")</f>
        <v>0</v>
      </c>
    </row>
    <row r="541" spans="1:7" ht="16.5" customHeight="1" x14ac:dyDescent="0.3">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1270</v>
      </c>
      <c r="B543" s="165" t="s">
        <v>1271</v>
      </c>
      <c r="C543" s="165" t="str">
        <f>IFERROR(VLOOKUP($A543,작성용!A:AL,14,0),"-")</f>
        <v>-</v>
      </c>
      <c r="D543" s="169" t="s">
        <v>220</v>
      </c>
      <c r="E543" s="167" t="str">
        <f>IFERROR(VLOOKUP(A543,작성용!A:AL,34,0),"-")</f>
        <v>-</v>
      </c>
      <c r="F543" s="168" t="s">
        <v>6265</v>
      </c>
      <c r="G543" s="179">
        <f>COUNTIF(작성용!A:B,$A543)-COUNTIFS(작성용!A:A,$A543,작성용!AA:AA,"평가철회")</f>
        <v>0</v>
      </c>
    </row>
    <row r="544" spans="1:7" ht="16.5" customHeight="1" x14ac:dyDescent="0.3">
      <c r="A544" s="170" t="s">
        <v>1272</v>
      </c>
      <c r="B544" s="165" t="s">
        <v>1273</v>
      </c>
      <c r="C544" s="165" t="str">
        <f>IFERROR(VLOOKUP($A544,작성용!A:AL,14,0),"-")</f>
        <v>-</v>
      </c>
      <c r="D544" s="169" t="s">
        <v>220</v>
      </c>
      <c r="E544" s="167" t="str">
        <f>IFERROR(VLOOKUP(A544,작성용!A:AL,34,0),"-")</f>
        <v>-</v>
      </c>
      <c r="F544" s="168" t="s">
        <v>6265</v>
      </c>
      <c r="G544" s="179">
        <f>COUNTIF(작성용!A:B,$A544)-COUNTIFS(작성용!A:A,$A544,작성용!AA:AA,"평가철회")</f>
        <v>0</v>
      </c>
    </row>
    <row r="545" spans="1:7" ht="16.5" customHeight="1" x14ac:dyDescent="0.3">
      <c r="A545" s="170" t="s">
        <v>1274</v>
      </c>
      <c r="B545" s="165" t="s">
        <v>1275</v>
      </c>
      <c r="C545" s="165" t="str">
        <f>IFERROR(VLOOKUP($A545,작성용!A:AL,14,0),"-")</f>
        <v>-</v>
      </c>
      <c r="D545" s="169" t="s">
        <v>220</v>
      </c>
      <c r="E545" s="167" t="str">
        <f>IFERROR(VLOOKUP(A545,작성용!A:AL,34,0),"-")</f>
        <v>-</v>
      </c>
      <c r="F545" s="168" t="s">
        <v>6318</v>
      </c>
      <c r="G545" s="179">
        <f>COUNTIF(작성용!A:B,$A545)-COUNTIFS(작성용!A:A,$A545,작성용!AA:AA,"평가철회")</f>
        <v>0</v>
      </c>
    </row>
    <row r="546" spans="1:7" ht="16.5" customHeight="1" x14ac:dyDescent="0.3">
      <c r="A546" s="170" t="s">
        <v>1</v>
      </c>
      <c r="B546" s="165" t="s">
        <v>6395</v>
      </c>
      <c r="C546" s="165" t="str">
        <f>IFERROR(VLOOKUP($A546,작성용!A:AL,14,0),"-")</f>
        <v>-</v>
      </c>
      <c r="D546" s="169" t="s">
        <v>6333</v>
      </c>
      <c r="E546" s="167" t="str">
        <f>IFERROR(VLOOKUP(A546,작성용!A:AL,34,0),"-")</f>
        <v>-</v>
      </c>
      <c r="F546" s="168" t="s">
        <v>6265</v>
      </c>
      <c r="G546" s="179">
        <f>COUNTIF(작성용!A:B,$A546)-COUNTIFS(작성용!A:A,$A546,작성용!AA:AA,"평가철회")</f>
        <v>0</v>
      </c>
    </row>
    <row r="547" spans="1:7" ht="16.5" customHeight="1" x14ac:dyDescent="0.3">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1278</v>
      </c>
      <c r="B548" s="165" t="s">
        <v>1279</v>
      </c>
      <c r="C548" s="165" t="str">
        <f>IFERROR(VLOOKUP($A548,작성용!A:AL,14,0),"-")</f>
        <v>-</v>
      </c>
      <c r="D548" s="169" t="s">
        <v>6333</v>
      </c>
      <c r="E548" s="167" t="str">
        <f>IFERROR(VLOOKUP(A548,작성용!A:AL,34,0),"-")</f>
        <v>-</v>
      </c>
      <c r="F548" s="168" t="s">
        <v>6265</v>
      </c>
      <c r="G548" s="179">
        <f>COUNTIF(작성용!A:B,$A548)-COUNTIFS(작성용!A:A,$A548,작성용!AA:AA,"평가철회")</f>
        <v>0</v>
      </c>
    </row>
    <row r="549" spans="1:7" ht="16.5" customHeight="1" x14ac:dyDescent="0.3">
      <c r="A549" s="170" t="s">
        <v>1280</v>
      </c>
      <c r="B549" s="165" t="s">
        <v>6396</v>
      </c>
      <c r="C549" s="165" t="str">
        <f>IFERROR(VLOOKUP($A549,작성용!A:AL,14,0),"-")</f>
        <v>-</v>
      </c>
      <c r="D549" s="169" t="s">
        <v>6274</v>
      </c>
      <c r="E549" s="167" t="str">
        <f>IFERROR(VLOOKUP(A549,작성용!A:AL,34,0),"-")</f>
        <v>-</v>
      </c>
      <c r="F549" s="168" t="s">
        <v>6318</v>
      </c>
      <c r="G549" s="179">
        <f>COUNTIF(작성용!A:B,$A549)-COUNTIFS(작성용!A:A,$A549,작성용!AA:AA,"평가철회")</f>
        <v>0</v>
      </c>
    </row>
    <row r="550" spans="1:7" ht="16.5" customHeight="1" x14ac:dyDescent="0.3">
      <c r="A550" s="170" t="s">
        <v>1281</v>
      </c>
      <c r="B550" s="165" t="s">
        <v>1282</v>
      </c>
      <c r="C550" s="165" t="str">
        <f>IFERROR(VLOOKUP($A550,작성용!A:AL,14,0),"-")</f>
        <v>분기</v>
      </c>
      <c r="D550" s="169" t="s">
        <v>220</v>
      </c>
      <c r="E550" s="167" t="str">
        <f>IFERROR(VLOOKUP(A550,작성용!A:AL,34,0),"-")</f>
        <v>메자닌평가팀</v>
      </c>
      <c r="F550" s="168" t="s">
        <v>6265</v>
      </c>
      <c r="G550" s="179">
        <f>COUNTIF(작성용!A:B,$A550)-COUNTIFS(작성용!A:A,$A550,작성용!AA:AA,"평가철회")</f>
        <v>3</v>
      </c>
    </row>
    <row r="551" spans="1:7" ht="16.5" customHeight="1" x14ac:dyDescent="0.3">
      <c r="A551" s="170" t="s">
        <v>1283</v>
      </c>
      <c r="B551" s="165" t="s">
        <v>1284</v>
      </c>
      <c r="C551" s="165" t="str">
        <f>IFERROR(VLOOKUP($A551,작성용!A:AL,14,0),"-")</f>
        <v>-</v>
      </c>
      <c r="D551" s="169" t="s">
        <v>220</v>
      </c>
      <c r="E551" s="167" t="str">
        <f>IFERROR(VLOOKUP(A551,작성용!A:AL,34,0),"-")</f>
        <v>-</v>
      </c>
      <c r="F551" s="168" t="s">
        <v>6265</v>
      </c>
      <c r="G551" s="179">
        <f>COUNTIF(작성용!A:B,$A551)-COUNTIFS(작성용!A:A,$A551,작성용!AA:AA,"평가철회")</f>
        <v>0</v>
      </c>
    </row>
    <row r="552" spans="1:7" ht="16.5" customHeight="1" x14ac:dyDescent="0.3">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1289</v>
      </c>
      <c r="B554" s="165" t="s">
        <v>1290</v>
      </c>
      <c r="C554" s="165" t="str">
        <f>IFERROR(VLOOKUP($A554,작성용!A:AL,14,0),"-")</f>
        <v>-</v>
      </c>
      <c r="D554" s="169" t="s">
        <v>220</v>
      </c>
      <c r="E554" s="167" t="str">
        <f>IFERROR(VLOOKUP(A554,작성용!A:AL,34,0),"-")</f>
        <v>-</v>
      </c>
      <c r="F554" s="168" t="s">
        <v>6318</v>
      </c>
      <c r="G554" s="179">
        <f>COUNTIF(작성용!A:B,$A554)-COUNTIFS(작성용!A:A,$A554,작성용!AA:AA,"평가철회")</f>
        <v>0</v>
      </c>
    </row>
    <row r="555" spans="1:7" ht="16.5" customHeight="1" x14ac:dyDescent="0.3">
      <c r="A555" s="170" t="s">
        <v>1291</v>
      </c>
      <c r="B555" s="165" t="s">
        <v>1292</v>
      </c>
      <c r="C555" s="165" t="str">
        <f>IFERROR(VLOOKUP($A555,작성용!A:AL,14,0),"-")</f>
        <v>-</v>
      </c>
      <c r="D555" s="169" t="s">
        <v>220</v>
      </c>
      <c r="E555" s="167" t="str">
        <f>IFERROR(VLOOKUP(A555,작성용!A:AL,34,0),"-")</f>
        <v>-</v>
      </c>
      <c r="F555" s="168" t="s">
        <v>6313</v>
      </c>
      <c r="G555" s="179">
        <f>COUNTIF(작성용!A:B,$A555)-COUNTIFS(작성용!A:A,$A555,작성용!AA:AA,"평가철회")</f>
        <v>0</v>
      </c>
    </row>
    <row r="556" spans="1:7" ht="16.5" customHeight="1" x14ac:dyDescent="0.3">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1295</v>
      </c>
      <c r="B557" s="165" t="s">
        <v>1296</v>
      </c>
      <c r="C557" s="165" t="str">
        <f>IFERROR(VLOOKUP($A557,작성용!A:AL,14,0),"-")</f>
        <v>-</v>
      </c>
      <c r="D557" s="169" t="s">
        <v>220</v>
      </c>
      <c r="E557" s="167" t="str">
        <f>IFERROR(VLOOKUP(A557,작성용!A:AL,34,0),"-")</f>
        <v>-</v>
      </c>
      <c r="F557" s="168" t="s">
        <v>6252</v>
      </c>
      <c r="G557" s="179">
        <f>COUNTIF(작성용!A:B,$A557)-COUNTIFS(작성용!A:A,$A557,작성용!AA:AA,"평가철회")</f>
        <v>0</v>
      </c>
    </row>
    <row r="558" spans="1:7" ht="16.5" customHeight="1" x14ac:dyDescent="0.3">
      <c r="A558" s="170" t="s">
        <v>1297</v>
      </c>
      <c r="B558" s="165" t="s">
        <v>1298</v>
      </c>
      <c r="C558" s="165" t="str">
        <f>IFERROR(VLOOKUP($A558,작성용!A:AL,14,0),"-")</f>
        <v>-</v>
      </c>
      <c r="D558" s="169" t="s">
        <v>220</v>
      </c>
      <c r="E558" s="167" t="str">
        <f>IFERROR(VLOOKUP(A558,작성용!A:AL,34,0),"-")</f>
        <v>-</v>
      </c>
      <c r="F558" s="168" t="s">
        <v>6265</v>
      </c>
      <c r="G558" s="179">
        <f>COUNTIF(작성용!A:B,$A558)-COUNTIFS(작성용!A:A,$A558,작성용!AA:AA,"평가철회")</f>
        <v>0</v>
      </c>
    </row>
    <row r="559" spans="1:7" ht="16.5" customHeight="1" x14ac:dyDescent="0.3">
      <c r="A559" s="170" t="s">
        <v>1299</v>
      </c>
      <c r="B559" s="165" t="s">
        <v>1300</v>
      </c>
      <c r="C559" s="165" t="str">
        <f>IFERROR(VLOOKUP($A559,작성용!A:AL,14,0),"-")</f>
        <v>-</v>
      </c>
      <c r="D559" s="169" t="s">
        <v>220</v>
      </c>
      <c r="E559" s="167" t="str">
        <f>IFERROR(VLOOKUP(A559,작성용!A:AL,34,0),"-")</f>
        <v>-</v>
      </c>
      <c r="F559" s="168" t="s">
        <v>6318</v>
      </c>
      <c r="G559" s="179">
        <f>COUNTIF(작성용!A:B,$A559)-COUNTIFS(작성용!A:A,$A559,작성용!AA:AA,"평가철회")</f>
        <v>0</v>
      </c>
    </row>
    <row r="560" spans="1:7" ht="16.5" customHeight="1" x14ac:dyDescent="0.3">
      <c r="A560" s="170" t="s">
        <v>1301</v>
      </c>
      <c r="B560" s="165" t="s">
        <v>1302</v>
      </c>
      <c r="C560" s="165" t="str">
        <f>IFERROR(VLOOKUP($A560,작성용!A:AL,14,0),"-")</f>
        <v>-</v>
      </c>
      <c r="D560" s="169" t="s">
        <v>220</v>
      </c>
      <c r="E560" s="167" t="str">
        <f>IFERROR(VLOOKUP(A560,작성용!A:AL,34,0),"-")</f>
        <v>-</v>
      </c>
      <c r="F560" s="168" t="s">
        <v>6265</v>
      </c>
      <c r="G560" s="179">
        <f>COUNTIF(작성용!A:B,$A560)-COUNTIFS(작성용!A:A,$A560,작성용!AA:AA,"평가철회")</f>
        <v>0</v>
      </c>
    </row>
    <row r="561" spans="1:7" ht="16.5" customHeight="1" x14ac:dyDescent="0.3">
      <c r="A561" s="170" t="s">
        <v>1303</v>
      </c>
      <c r="B561" s="165" t="s">
        <v>1304</v>
      </c>
      <c r="C561" s="165" t="str">
        <f>IFERROR(VLOOKUP($A561,작성용!A:AL,14,0),"-")</f>
        <v>-</v>
      </c>
      <c r="D561" s="169" t="s">
        <v>6333</v>
      </c>
      <c r="E561" s="167" t="str">
        <f>IFERROR(VLOOKUP(A561,작성용!A:AL,34,0),"-")</f>
        <v>-</v>
      </c>
      <c r="F561" s="168" t="s">
        <v>2</v>
      </c>
      <c r="G561" s="179">
        <f>COUNTIF(작성용!A:B,$A561)-COUNTIFS(작성용!A:A,$A561,작성용!AA:AA,"평가철회")</f>
        <v>0</v>
      </c>
    </row>
    <row r="562" spans="1:7" ht="16.5" customHeight="1" x14ac:dyDescent="0.3">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1307</v>
      </c>
      <c r="B563" s="165" t="s">
        <v>1308</v>
      </c>
      <c r="C563" s="165" t="str">
        <f>IFERROR(VLOOKUP($A563,작성용!A:AL,14,0),"-")</f>
        <v>-</v>
      </c>
      <c r="D563" s="169" t="s">
        <v>220</v>
      </c>
      <c r="E563" s="167" t="str">
        <f>IFERROR(VLOOKUP(A563,작성용!A:AL,34,0),"-")</f>
        <v>-</v>
      </c>
      <c r="F563" s="168" t="s">
        <v>6265</v>
      </c>
      <c r="G563" s="179">
        <f>COUNTIF(작성용!A:B,$A563)-COUNTIFS(작성용!A:A,$A563,작성용!AA:AA,"평가철회")</f>
        <v>0</v>
      </c>
    </row>
    <row r="564" spans="1:7" ht="16.5" customHeight="1" x14ac:dyDescent="0.3">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1315</v>
      </c>
      <c r="B567" s="165" t="s">
        <v>1316</v>
      </c>
      <c r="C567" s="165" t="str">
        <f>IFERROR(VLOOKUP($A567,작성용!A:AL,14,0),"-")</f>
        <v>-</v>
      </c>
      <c r="D567" s="169" t="s">
        <v>220</v>
      </c>
      <c r="E567" s="167" t="str">
        <f>IFERROR(VLOOKUP(A567,작성용!A:AL,34,0),"-")</f>
        <v>-</v>
      </c>
      <c r="F567" s="168" t="s">
        <v>6318</v>
      </c>
      <c r="G567" s="179">
        <f>COUNTIF(작성용!A:B,$A567)-COUNTIFS(작성용!A:A,$A567,작성용!AA:AA,"평가철회")</f>
        <v>0</v>
      </c>
    </row>
    <row r="568" spans="1:7" ht="16.5" customHeight="1" x14ac:dyDescent="0.3">
      <c r="A568" s="170" t="s">
        <v>1317</v>
      </c>
      <c r="B568" s="165" t="s">
        <v>1318</v>
      </c>
      <c r="C568" s="165" t="str">
        <f>IFERROR(VLOOKUP($A568,작성용!A:AL,14,0),"-")</f>
        <v>-</v>
      </c>
      <c r="D568" s="169" t="s">
        <v>220</v>
      </c>
      <c r="E568" s="167" t="str">
        <f>IFERROR(VLOOKUP(A568,작성용!A:AL,34,0),"-")</f>
        <v>-</v>
      </c>
      <c r="F568" s="168" t="s">
        <v>6318</v>
      </c>
      <c r="G568" s="179">
        <f>COUNTIF(작성용!A:B,$A568)-COUNTIFS(작성용!A:A,$A568,작성용!AA:AA,"평가철회")</f>
        <v>0</v>
      </c>
    </row>
    <row r="569" spans="1:7" ht="16.5" customHeight="1" x14ac:dyDescent="0.3">
      <c r="A569" s="170" t="s">
        <v>1319</v>
      </c>
      <c r="B569" s="165" t="s">
        <v>1320</v>
      </c>
      <c r="C569" s="165" t="str">
        <f>IFERROR(VLOOKUP($A569,작성용!A:AL,14,0),"-")</f>
        <v>-</v>
      </c>
      <c r="D569" s="169" t="s">
        <v>220</v>
      </c>
      <c r="E569" s="167" t="str">
        <f>IFERROR(VLOOKUP(A569,작성용!A:AL,34,0),"-")</f>
        <v>-</v>
      </c>
      <c r="F569" s="168" t="s">
        <v>6318</v>
      </c>
      <c r="G569" s="179">
        <f>COUNTIF(작성용!A:B,$A569)-COUNTIFS(작성용!A:A,$A569,작성용!AA:AA,"평가철회")</f>
        <v>0</v>
      </c>
    </row>
    <row r="570" spans="1:7" ht="16.5" customHeight="1" x14ac:dyDescent="0.3">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1323</v>
      </c>
      <c r="B571" s="165" t="s">
        <v>1324</v>
      </c>
      <c r="C571" s="165" t="str">
        <f>IFERROR(VLOOKUP($A571,작성용!A:AL,14,0),"-")</f>
        <v>-</v>
      </c>
      <c r="D571" s="169" t="s">
        <v>220</v>
      </c>
      <c r="E571" s="167" t="str">
        <f>IFERROR(VLOOKUP(A571,작성용!A:AL,34,0),"-")</f>
        <v>-</v>
      </c>
      <c r="F571" s="168" t="s">
        <v>6318</v>
      </c>
      <c r="G571" s="179">
        <f>COUNTIF(작성용!A:B,$A571)-COUNTIFS(작성용!A:A,$A571,작성용!AA:AA,"평가철회")</f>
        <v>0</v>
      </c>
    </row>
    <row r="572" spans="1:7" ht="16.5" customHeight="1" x14ac:dyDescent="0.3">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1327</v>
      </c>
      <c r="B573" s="165" t="s">
        <v>1328</v>
      </c>
      <c r="C573" s="165" t="str">
        <f>IFERROR(VLOOKUP($A573,작성용!A:AL,14,0),"-")</f>
        <v>-</v>
      </c>
      <c r="D573" s="169" t="s">
        <v>220</v>
      </c>
      <c r="E573" s="167" t="str">
        <f>IFERROR(VLOOKUP(A573,작성용!A:AL,34,0),"-")</f>
        <v>-</v>
      </c>
      <c r="F573" s="168" t="s">
        <v>6265</v>
      </c>
      <c r="G573" s="179">
        <f>COUNTIF(작성용!A:B,$A573)-COUNTIFS(작성용!A:A,$A573,작성용!AA:AA,"평가철회")</f>
        <v>0</v>
      </c>
    </row>
    <row r="574" spans="1:7" ht="16.5" customHeight="1" x14ac:dyDescent="0.3">
      <c r="A574" s="170" t="s">
        <v>1329</v>
      </c>
      <c r="B574" s="165" t="s">
        <v>1330</v>
      </c>
      <c r="C574" s="165" t="str">
        <f>IFERROR(VLOOKUP($A574,작성용!A:AL,14,0),"-")</f>
        <v>-</v>
      </c>
      <c r="D574" s="169" t="s">
        <v>220</v>
      </c>
      <c r="E574" s="167" t="str">
        <f>IFERROR(VLOOKUP(A574,작성용!A:AL,34,0),"-")</f>
        <v>-</v>
      </c>
      <c r="F574" s="168" t="s">
        <v>6318</v>
      </c>
      <c r="G574" s="179">
        <f>COUNTIF(작성용!A:B,$A574)-COUNTIFS(작성용!A:A,$A574,작성용!AA:AA,"평가철회")</f>
        <v>0</v>
      </c>
    </row>
    <row r="575" spans="1:7" ht="16.5" customHeight="1" x14ac:dyDescent="0.3">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1335</v>
      </c>
      <c r="B577" s="165" t="s">
        <v>1336</v>
      </c>
      <c r="C577" s="165" t="str">
        <f>IFERROR(VLOOKUP($A577,작성용!A:AL,14,0),"-")</f>
        <v>-</v>
      </c>
      <c r="D577" s="169" t="s">
        <v>220</v>
      </c>
      <c r="E577" s="167" t="str">
        <f>IFERROR(VLOOKUP(A577,작성용!A:AL,34,0),"-")</f>
        <v>-</v>
      </c>
      <c r="F577" s="168" t="s">
        <v>6313</v>
      </c>
      <c r="G577" s="179">
        <f>COUNTIF(작성용!A:B,$A577)-COUNTIFS(작성용!A:A,$A577,작성용!AA:AA,"평가철회")</f>
        <v>0</v>
      </c>
    </row>
    <row r="578" spans="1:7" ht="16.5" customHeight="1" x14ac:dyDescent="0.3">
      <c r="A578" s="170" t="s">
        <v>1337</v>
      </c>
      <c r="B578" s="165" t="s">
        <v>1338</v>
      </c>
      <c r="C578" s="165" t="str">
        <f>IFERROR(VLOOKUP($A578,작성용!A:AL,14,0),"-")</f>
        <v>-</v>
      </c>
      <c r="D578" s="169" t="s">
        <v>6274</v>
      </c>
      <c r="E578" s="167" t="str">
        <f>IFERROR(VLOOKUP(A578,작성용!A:AL,34,0),"-")</f>
        <v>-</v>
      </c>
      <c r="F578" s="168" t="s">
        <v>6318</v>
      </c>
      <c r="G578" s="179">
        <f>COUNTIF(작성용!A:B,$A578)-COUNTIFS(작성용!A:A,$A578,작성용!AA:AA,"평가철회")</f>
        <v>0</v>
      </c>
    </row>
    <row r="579" spans="1:7" ht="16.5" customHeight="1" x14ac:dyDescent="0.3">
      <c r="A579" s="170" t="s">
        <v>1339</v>
      </c>
      <c r="B579" s="165" t="s">
        <v>1340</v>
      </c>
      <c r="C579" s="165" t="str">
        <f>IFERROR(VLOOKUP($A579,작성용!A:AL,14,0),"-")</f>
        <v>-</v>
      </c>
      <c r="D579" s="169" t="s">
        <v>220</v>
      </c>
      <c r="E579" s="167" t="str">
        <f>IFERROR(VLOOKUP(A579,작성용!A:AL,34,0),"-")</f>
        <v>-</v>
      </c>
      <c r="F579" s="168" t="s">
        <v>6324</v>
      </c>
      <c r="G579" s="179">
        <f>COUNTIF(작성용!A:B,$A579)-COUNTIFS(작성용!A:A,$A579,작성용!AA:AA,"평가철회")</f>
        <v>0</v>
      </c>
    </row>
    <row r="580" spans="1:7" ht="16.5" customHeight="1" x14ac:dyDescent="0.3">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1343</v>
      </c>
      <c r="B581" s="165" t="s">
        <v>1344</v>
      </c>
      <c r="C581" s="165" t="str">
        <f>IFERROR(VLOOKUP($A581,작성용!A:AL,14,0),"-")</f>
        <v>-</v>
      </c>
      <c r="D581" s="169" t="s">
        <v>220</v>
      </c>
      <c r="E581" s="167" t="str">
        <f>IFERROR(VLOOKUP(A581,작성용!A:AL,34,0),"-")</f>
        <v>-</v>
      </c>
      <c r="F581" s="168" t="s">
        <v>6265</v>
      </c>
      <c r="G581" s="179">
        <f>COUNTIF(작성용!A:B,$A581)-COUNTIFS(작성용!A:A,$A581,작성용!AA:AA,"평가철회")</f>
        <v>0</v>
      </c>
    </row>
    <row r="582" spans="1:7" ht="16.5" customHeight="1" x14ac:dyDescent="0.3">
      <c r="A582" s="170" t="s">
        <v>1345</v>
      </c>
      <c r="B582" s="165" t="s">
        <v>1346</v>
      </c>
      <c r="C582" s="165" t="str">
        <f>IFERROR(VLOOKUP($A582,작성용!A:AL,14,0),"-")</f>
        <v>-</v>
      </c>
      <c r="D582" s="169" t="s">
        <v>220</v>
      </c>
      <c r="E582" s="167" t="str">
        <f>IFERROR(VLOOKUP(A582,작성용!A:AL,34,0),"-")</f>
        <v>-</v>
      </c>
      <c r="F582" s="168" t="s">
        <v>6317</v>
      </c>
      <c r="G582" s="179">
        <f>COUNTIF(작성용!A:B,$A582)-COUNTIFS(작성용!A:A,$A582,작성용!AA:AA,"평가철회")</f>
        <v>0</v>
      </c>
    </row>
    <row r="583" spans="1:7" ht="16.5" customHeight="1" x14ac:dyDescent="0.3">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1351</v>
      </c>
      <c r="B585" s="165" t="s">
        <v>1352</v>
      </c>
      <c r="C585" s="165" t="str">
        <f>IFERROR(VLOOKUP($A585,작성용!A:AL,14,0),"-")</f>
        <v>-</v>
      </c>
      <c r="D585" s="169" t="s">
        <v>220</v>
      </c>
      <c r="E585" s="167" t="str">
        <f>IFERROR(VLOOKUP(A585,작성용!A:AL,34,0),"-")</f>
        <v>-</v>
      </c>
      <c r="F585" s="168" t="s">
        <v>6319</v>
      </c>
      <c r="G585" s="179">
        <f>COUNTIF(작성용!A:B,$A585)-COUNTIFS(작성용!A:A,$A585,작성용!AA:AA,"평가철회")</f>
        <v>0</v>
      </c>
    </row>
    <row r="586" spans="1:7" ht="16.5" customHeight="1" x14ac:dyDescent="0.3">
      <c r="A586" s="170" t="s">
        <v>1353</v>
      </c>
      <c r="B586" s="165" t="s">
        <v>6397</v>
      </c>
      <c r="C586" s="165" t="str">
        <f>IFERROR(VLOOKUP($A586,작성용!A:AL,14,0),"-")</f>
        <v>-</v>
      </c>
      <c r="D586" s="169" t="s">
        <v>6333</v>
      </c>
      <c r="E586" s="167" t="str">
        <f>IFERROR(VLOOKUP(A586,작성용!A:AL,34,0),"-")</f>
        <v>-</v>
      </c>
      <c r="F586" s="168" t="s">
        <v>6317</v>
      </c>
      <c r="G586" s="179">
        <f>COUNTIF(작성용!A:B,$A586)-COUNTIFS(작성용!A:A,$A586,작성용!AA:AA,"평가철회")</f>
        <v>0</v>
      </c>
    </row>
    <row r="587" spans="1:7" ht="16.5" customHeight="1" x14ac:dyDescent="0.3">
      <c r="A587" s="170" t="s">
        <v>1354</v>
      </c>
      <c r="B587" s="165" t="s">
        <v>6398</v>
      </c>
      <c r="C587" s="165" t="str">
        <f>IFERROR(VLOOKUP($A587,작성용!A:AL,14,0),"-")</f>
        <v>-</v>
      </c>
      <c r="D587" s="169" t="s">
        <v>6333</v>
      </c>
      <c r="E587" s="167" t="str">
        <f>IFERROR(VLOOKUP(A587,작성용!A:AL,34,0),"-")</f>
        <v>-</v>
      </c>
      <c r="F587" s="168" t="s">
        <v>6318</v>
      </c>
      <c r="G587" s="179">
        <f>COUNTIF(작성용!A:B,$A587)-COUNTIFS(작성용!A:A,$A587,작성용!AA:AA,"평가철회")</f>
        <v>0</v>
      </c>
    </row>
    <row r="588" spans="1:7" ht="16.5" customHeight="1" x14ac:dyDescent="0.3">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1363</v>
      </c>
      <c r="B592" s="165" t="s">
        <v>1364</v>
      </c>
      <c r="C592" s="165" t="str">
        <f>IFERROR(VLOOKUP($A592,작성용!A:AL,14,0),"-")</f>
        <v>-</v>
      </c>
      <c r="D592" s="169" t="s">
        <v>220</v>
      </c>
      <c r="E592" s="167" t="str">
        <f>IFERROR(VLOOKUP(A592,작성용!A:AL,34,0),"-")</f>
        <v>-</v>
      </c>
      <c r="F592" s="168" t="s">
        <v>6318</v>
      </c>
      <c r="G592" s="179">
        <f>COUNTIF(작성용!A:B,$A592)-COUNTIFS(작성용!A:A,$A592,작성용!AA:AA,"평가철회")</f>
        <v>0</v>
      </c>
    </row>
    <row r="593" spans="1:7" ht="16.5" customHeight="1" x14ac:dyDescent="0.3">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1367</v>
      </c>
      <c r="B594" s="165" t="s">
        <v>1368</v>
      </c>
      <c r="C594" s="165" t="str">
        <f>IFERROR(VLOOKUP($A594,작성용!A:AL,14,0),"-")</f>
        <v>-</v>
      </c>
      <c r="D594" s="169" t="s">
        <v>220</v>
      </c>
      <c r="E594" s="167" t="str">
        <f>IFERROR(VLOOKUP(A594,작성용!A:AL,34,0),"-")</f>
        <v>-</v>
      </c>
      <c r="F594" s="168" t="s">
        <v>6313</v>
      </c>
      <c r="G594" s="179">
        <f>COUNTIF(작성용!A:B,$A594)-COUNTIFS(작성용!A:A,$A594,작성용!AA:AA,"평가철회")</f>
        <v>0</v>
      </c>
    </row>
    <row r="595" spans="1:7" ht="16.5" customHeight="1" x14ac:dyDescent="0.3">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1371</v>
      </c>
      <c r="B596" s="165" t="s">
        <v>1372</v>
      </c>
      <c r="C596" s="165" t="str">
        <f>IFERROR(VLOOKUP($A596,작성용!A:AL,14,0),"-")</f>
        <v>-</v>
      </c>
      <c r="D596" s="169" t="s">
        <v>220</v>
      </c>
      <c r="E596" s="167" t="str">
        <f>IFERROR(VLOOKUP(A596,작성용!A:AL,34,0),"-")</f>
        <v>-</v>
      </c>
      <c r="F596" s="168" t="s">
        <v>6252</v>
      </c>
      <c r="G596" s="179">
        <f>COUNTIF(작성용!A:B,$A596)-COUNTIFS(작성용!A:A,$A596,작성용!AA:AA,"평가철회")</f>
        <v>0</v>
      </c>
    </row>
    <row r="597" spans="1:7" ht="16.5" customHeight="1" x14ac:dyDescent="0.3">
      <c r="A597" s="170" t="s">
        <v>1373</v>
      </c>
      <c r="B597" s="165" t="s">
        <v>1374</v>
      </c>
      <c r="C597" s="165" t="str">
        <f>IFERROR(VLOOKUP($A597,작성용!A:AL,14,0),"-")</f>
        <v>-</v>
      </c>
      <c r="D597" s="169" t="s">
        <v>220</v>
      </c>
      <c r="E597" s="167" t="str">
        <f>IFERROR(VLOOKUP(A597,작성용!A:AL,34,0),"-")</f>
        <v>-</v>
      </c>
      <c r="F597" s="168" t="s">
        <v>6265</v>
      </c>
      <c r="G597" s="179">
        <f>COUNTIF(작성용!A:B,$A597)-COUNTIFS(작성용!A:A,$A597,작성용!AA:AA,"평가철회")</f>
        <v>0</v>
      </c>
    </row>
    <row r="598" spans="1:7" ht="16.5" customHeight="1" x14ac:dyDescent="0.3">
      <c r="A598" s="170" t="s">
        <v>1375</v>
      </c>
      <c r="B598" s="165" t="s">
        <v>1376</v>
      </c>
      <c r="C598" s="165" t="str">
        <f>IFERROR(VLOOKUP($A598,작성용!A:AL,14,0),"-")</f>
        <v>-</v>
      </c>
      <c r="D598" s="169" t="s">
        <v>220</v>
      </c>
      <c r="E598" s="167" t="str">
        <f>IFERROR(VLOOKUP(A598,작성용!A:AL,34,0),"-")</f>
        <v>-</v>
      </c>
      <c r="F598" s="168" t="s">
        <v>6318</v>
      </c>
      <c r="G598" s="179">
        <f>COUNTIF(작성용!A:B,$A598)-COUNTIFS(작성용!A:A,$A598,작성용!AA:AA,"평가철회")</f>
        <v>0</v>
      </c>
    </row>
    <row r="599" spans="1:7" ht="16.5" customHeight="1" x14ac:dyDescent="0.3">
      <c r="A599" s="170" t="s">
        <v>1377</v>
      </c>
      <c r="B599" s="165" t="s">
        <v>1378</v>
      </c>
      <c r="C599" s="165" t="str">
        <f>IFERROR(VLOOKUP($A599,작성용!A:AL,14,0),"-")</f>
        <v>-</v>
      </c>
      <c r="D599" s="169" t="s">
        <v>220</v>
      </c>
      <c r="E599" s="167" t="str">
        <f>IFERROR(VLOOKUP(A599,작성용!A:AL,34,0),"-")</f>
        <v>-</v>
      </c>
      <c r="F599" s="168" t="s">
        <v>6265</v>
      </c>
      <c r="G599" s="179">
        <f>COUNTIF(작성용!A:B,$A599)-COUNTIFS(작성용!A:A,$A599,작성용!AA:AA,"평가철회")</f>
        <v>0</v>
      </c>
    </row>
    <row r="600" spans="1:7" ht="16.5" customHeight="1" x14ac:dyDescent="0.3">
      <c r="A600" s="170" t="s">
        <v>1379</v>
      </c>
      <c r="B600" s="165" t="s">
        <v>1380</v>
      </c>
      <c r="C600" s="165" t="str">
        <f>IFERROR(VLOOKUP($A600,작성용!A:AL,14,0),"-")</f>
        <v>-</v>
      </c>
      <c r="D600" s="169" t="s">
        <v>220</v>
      </c>
      <c r="E600" s="167" t="str">
        <f>IFERROR(VLOOKUP(A600,작성용!A:AL,34,0),"-")</f>
        <v>-</v>
      </c>
      <c r="F600" s="168" t="s">
        <v>6318</v>
      </c>
      <c r="G600" s="179">
        <f>COUNTIF(작성용!A:B,$A600)-COUNTIFS(작성용!A:A,$A600,작성용!AA:AA,"평가철회")</f>
        <v>0</v>
      </c>
    </row>
    <row r="601" spans="1:7" ht="16.5" customHeight="1" x14ac:dyDescent="0.3">
      <c r="A601" s="170" t="s">
        <v>1381</v>
      </c>
      <c r="B601" s="165" t="s">
        <v>1382</v>
      </c>
      <c r="C601" s="165" t="str">
        <f>IFERROR(VLOOKUP($A601,작성용!A:AL,14,0),"-")</f>
        <v>-</v>
      </c>
      <c r="D601" s="169" t="s">
        <v>220</v>
      </c>
      <c r="E601" s="167" t="str">
        <f>IFERROR(VLOOKUP(A601,작성용!A:AL,34,0),"-")</f>
        <v>-</v>
      </c>
      <c r="F601" s="168" t="s">
        <v>6265</v>
      </c>
      <c r="G601" s="179">
        <f>COUNTIF(작성용!A:B,$A601)-COUNTIFS(작성용!A:A,$A601,작성용!AA:AA,"평가철회")</f>
        <v>0</v>
      </c>
    </row>
    <row r="602" spans="1:7" ht="16.5" customHeight="1" x14ac:dyDescent="0.3">
      <c r="A602" s="170" t="s">
        <v>1383</v>
      </c>
      <c r="B602" s="165" t="s">
        <v>1384</v>
      </c>
      <c r="C602" s="165" t="str">
        <f>IFERROR(VLOOKUP($A602,작성용!A:AL,14,0),"-")</f>
        <v>-</v>
      </c>
      <c r="D602" s="169" t="s">
        <v>220</v>
      </c>
      <c r="E602" s="167" t="str">
        <f>IFERROR(VLOOKUP(A602,작성용!A:AL,34,0),"-")</f>
        <v>-</v>
      </c>
      <c r="F602" s="168" t="s">
        <v>6265</v>
      </c>
      <c r="G602" s="179">
        <f>COUNTIF(작성용!A:B,$A602)-COUNTIFS(작성용!A:A,$A602,작성용!AA:AA,"평가철회")</f>
        <v>0</v>
      </c>
    </row>
    <row r="603" spans="1:7" ht="16.5" customHeight="1" x14ac:dyDescent="0.3">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x14ac:dyDescent="0.3">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1392</v>
      </c>
      <c r="B606" s="165" t="s">
        <v>1393</v>
      </c>
      <c r="C606" s="165" t="str">
        <f>IFERROR(VLOOKUP($A606,작성용!A:AL,14,0),"-")</f>
        <v>-</v>
      </c>
      <c r="D606" s="169" t="s">
        <v>220</v>
      </c>
      <c r="E606" s="167" t="str">
        <f>IFERROR(VLOOKUP(A606,작성용!A:AL,34,0),"-")</f>
        <v>-</v>
      </c>
      <c r="F606" s="168" t="s">
        <v>6252</v>
      </c>
      <c r="G606" s="179">
        <f>COUNTIF(작성용!A:B,$A606)-COUNTIFS(작성용!A:A,$A606,작성용!AA:AA,"평가철회")</f>
        <v>0</v>
      </c>
    </row>
    <row r="607" spans="1:7" ht="16.5" customHeight="1" x14ac:dyDescent="0.3">
      <c r="A607" s="170" t="s">
        <v>1394</v>
      </c>
      <c r="B607" s="165" t="s">
        <v>1395</v>
      </c>
      <c r="C607" s="165" t="str">
        <f>IFERROR(VLOOKUP($A607,작성용!A:AL,14,0),"-")</f>
        <v>-</v>
      </c>
      <c r="D607" s="169" t="s">
        <v>220</v>
      </c>
      <c r="E607" s="167" t="str">
        <f>IFERROR(VLOOKUP(A607,작성용!A:AL,34,0),"-")</f>
        <v>-</v>
      </c>
      <c r="F607" s="168" t="s">
        <v>6252</v>
      </c>
      <c r="G607" s="179">
        <f>COUNTIF(작성용!A:B,$A607)-COUNTIFS(작성용!A:A,$A607,작성용!AA:AA,"평가철회")</f>
        <v>0</v>
      </c>
    </row>
    <row r="608" spans="1:7" ht="16.5" customHeight="1" x14ac:dyDescent="0.3">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1400</v>
      </c>
      <c r="B610" s="165" t="s">
        <v>1401</v>
      </c>
      <c r="C610" s="165" t="str">
        <f>IFERROR(VLOOKUP($A610,작성용!A:AL,14,0),"-")</f>
        <v>-</v>
      </c>
      <c r="D610" s="169" t="s">
        <v>220</v>
      </c>
      <c r="E610" s="167" t="str">
        <f>IFERROR(VLOOKUP(A610,작성용!A:AL,34,0),"-")</f>
        <v>-</v>
      </c>
      <c r="F610" s="168" t="s">
        <v>6265</v>
      </c>
      <c r="G610" s="179">
        <f>COUNTIF(작성용!A:B,$A610)-COUNTIFS(작성용!A:A,$A610,작성용!AA:AA,"평가철회")</f>
        <v>0</v>
      </c>
    </row>
    <row r="611" spans="1:7" ht="16.5" customHeight="1" x14ac:dyDescent="0.3">
      <c r="A611" s="170" t="s">
        <v>1402</v>
      </c>
      <c r="B611" s="165" t="s">
        <v>1403</v>
      </c>
      <c r="C611" s="165" t="str">
        <f>IFERROR(VLOOKUP($A611,작성용!A:AL,14,0),"-")</f>
        <v>-</v>
      </c>
      <c r="D611" s="169" t="s">
        <v>220</v>
      </c>
      <c r="E611" s="167" t="str">
        <f>IFERROR(VLOOKUP(A611,작성용!A:AL,34,0),"-")</f>
        <v>-</v>
      </c>
      <c r="F611" s="168" t="s">
        <v>6265</v>
      </c>
      <c r="G611" s="179">
        <f>COUNTIF(작성용!A:B,$A611)-COUNTIFS(작성용!A:A,$A611,작성용!AA:AA,"평가철회")</f>
        <v>0</v>
      </c>
    </row>
    <row r="612" spans="1:7" ht="16.5" customHeight="1" x14ac:dyDescent="0.3">
      <c r="A612" s="170" t="s">
        <v>1404</v>
      </c>
      <c r="B612" s="165" t="s">
        <v>1405</v>
      </c>
      <c r="C612" s="165" t="str">
        <f>IFERROR(VLOOKUP($A612,작성용!A:AL,14,0),"-")</f>
        <v>-</v>
      </c>
      <c r="D612" s="169" t="s">
        <v>6274</v>
      </c>
      <c r="E612" s="167" t="str">
        <f>IFERROR(VLOOKUP(A612,작성용!A:AL,34,0),"-")</f>
        <v>-</v>
      </c>
      <c r="F612" s="168" t="s">
        <v>6265</v>
      </c>
      <c r="G612" s="179">
        <f>COUNTIF(작성용!A:B,$A612)-COUNTIFS(작성용!A:A,$A612,작성용!AA:AA,"평가철회")</f>
        <v>0</v>
      </c>
    </row>
    <row r="613" spans="1:7" ht="16.5" customHeight="1" x14ac:dyDescent="0.3">
      <c r="A613" s="170" t="s">
        <v>1406</v>
      </c>
      <c r="B613" s="165" t="s">
        <v>1407</v>
      </c>
      <c r="C613" s="165" t="str">
        <f>IFERROR(VLOOKUP($A613,작성용!A:AL,14,0),"-")</f>
        <v>-</v>
      </c>
      <c r="D613" s="169" t="s">
        <v>220</v>
      </c>
      <c r="E613" s="167" t="str">
        <f>IFERROR(VLOOKUP(A613,작성용!A:AL,34,0),"-")</f>
        <v>-</v>
      </c>
      <c r="F613" s="168" t="s">
        <v>6265</v>
      </c>
      <c r="G613" s="179">
        <f>COUNTIF(작성용!A:B,$A613)-COUNTIFS(작성용!A:A,$A613,작성용!AA:AA,"평가철회")</f>
        <v>0</v>
      </c>
    </row>
    <row r="614" spans="1:7" ht="16.5" customHeight="1" x14ac:dyDescent="0.3">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1410</v>
      </c>
      <c r="B615" s="165" t="s">
        <v>1411</v>
      </c>
      <c r="C615" s="165" t="str">
        <f>IFERROR(VLOOKUP($A615,작성용!A:AL,14,0),"-")</f>
        <v>-</v>
      </c>
      <c r="D615" s="169" t="s">
        <v>6399</v>
      </c>
      <c r="E615" s="167" t="str">
        <f>IFERROR(VLOOKUP(A615,작성용!A:AL,34,0),"-")</f>
        <v>-</v>
      </c>
      <c r="F615" s="168" t="s">
        <v>6360</v>
      </c>
      <c r="G615" s="179">
        <f>COUNTIF(작성용!A:B,$A615)-COUNTIFS(작성용!A:A,$A615,작성용!AA:AA,"평가철회")</f>
        <v>0</v>
      </c>
    </row>
    <row r="616" spans="1:7" ht="16.5" customHeight="1" x14ac:dyDescent="0.3">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x14ac:dyDescent="0.3">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x14ac:dyDescent="0.3">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x14ac:dyDescent="0.3">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x14ac:dyDescent="0.3">
      <c r="A621" s="170" t="s">
        <v>1422</v>
      </c>
      <c r="B621" s="165" t="s">
        <v>343</v>
      </c>
      <c r="C621" s="165" t="str">
        <f>IFERROR(VLOOKUP($A621,작성용!A:AL,14,0),"-")</f>
        <v>-</v>
      </c>
      <c r="D621" s="169" t="s">
        <v>6400</v>
      </c>
      <c r="E621" s="167" t="str">
        <f>IFERROR(VLOOKUP(A621,작성용!A:AL,34,0),"-")</f>
        <v>-</v>
      </c>
      <c r="F621" s="168" t="s">
        <v>6317</v>
      </c>
      <c r="G621" s="179">
        <f>COUNTIF(작성용!A:B,$A621)-COUNTIFS(작성용!A:A,$A621,작성용!AA:AA,"평가철회")</f>
        <v>0</v>
      </c>
    </row>
    <row r="622" spans="1:7" ht="16.5" customHeight="1" x14ac:dyDescent="0.3">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x14ac:dyDescent="0.3">
      <c r="A623" s="170" t="s">
        <v>1425</v>
      </c>
      <c r="B623" s="165" t="s">
        <v>1426</v>
      </c>
      <c r="C623" s="165" t="str">
        <f>IFERROR(VLOOKUP($A623,작성용!A:AL,14,0),"-")</f>
        <v>-</v>
      </c>
      <c r="D623" s="169" t="s">
        <v>71</v>
      </c>
      <c r="E623" s="167" t="str">
        <f>IFERROR(VLOOKUP(A623,작성용!A:AL,34,0),"-")</f>
        <v>-</v>
      </c>
      <c r="F623" s="168" t="s">
        <v>6318</v>
      </c>
      <c r="G623" s="179">
        <f>COUNTIF(작성용!A:B,$A623)-COUNTIFS(작성용!A:A,$A623,작성용!AA:AA,"평가철회")</f>
        <v>0</v>
      </c>
    </row>
    <row r="624" spans="1:7" ht="16.5" customHeight="1" x14ac:dyDescent="0.3">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x14ac:dyDescent="0.3">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x14ac:dyDescent="0.3">
      <c r="A627" s="170" t="s">
        <v>1434</v>
      </c>
      <c r="B627" s="165" t="s">
        <v>1435</v>
      </c>
      <c r="C627" s="165" t="str">
        <f>IFERROR(VLOOKUP($A627,작성용!A:AL,14,0),"-")</f>
        <v>연말</v>
      </c>
      <c r="D627" s="169" t="s">
        <v>6359</v>
      </c>
      <c r="E627" s="167" t="str">
        <f>IFERROR(VLOOKUP(A627,작성용!A:AL,34,0),"-")</f>
        <v>서동현</v>
      </c>
      <c r="F627" s="168" t="s">
        <v>6286</v>
      </c>
      <c r="G627" s="179">
        <f>COUNTIF(작성용!A:B,$A627)-COUNTIFS(작성용!A:A,$A627,작성용!AA:AA,"평가철회")</f>
        <v>5</v>
      </c>
    </row>
    <row r="628" spans="1:7" ht="16.5" customHeight="1" x14ac:dyDescent="0.3">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1440</v>
      </c>
      <c r="B630" s="165" t="s">
        <v>1441</v>
      </c>
      <c r="C630" s="165" t="str">
        <f>IFERROR(VLOOKUP($A630,작성용!A:AL,14,0),"-")</f>
        <v>-</v>
      </c>
      <c r="D630" s="169" t="s">
        <v>6401</v>
      </c>
      <c r="E630" s="167" t="str">
        <f>IFERROR(VLOOKUP(A630,작성용!A:AL,34,0),"-")</f>
        <v>-</v>
      </c>
      <c r="F630" s="168" t="s">
        <v>6360</v>
      </c>
      <c r="G630" s="179">
        <f>COUNTIF(작성용!A:B,$A630)-COUNTIFS(작성용!A:A,$A630,작성용!AA:AA,"평가철회")</f>
        <v>0</v>
      </c>
    </row>
    <row r="631" spans="1:7" ht="16.5" customHeight="1" x14ac:dyDescent="0.3">
      <c r="A631" s="170" t="s">
        <v>1442</v>
      </c>
      <c r="B631" s="165" t="s">
        <v>376</v>
      </c>
      <c r="C631" s="165" t="str">
        <f>IFERROR(VLOOKUP($A631,작성용!A:AL,14,0),"-")</f>
        <v>-</v>
      </c>
      <c r="D631" s="169" t="s">
        <v>6272</v>
      </c>
      <c r="E631" s="167" t="str">
        <f>IFERROR(VLOOKUP(A631,작성용!A:AL,34,0),"-")</f>
        <v>-</v>
      </c>
      <c r="F631" s="168" t="s">
        <v>6362</v>
      </c>
      <c r="G631" s="179">
        <f>COUNTIF(작성용!A:B,$A631)-COUNTIFS(작성용!A:A,$A631,작성용!AA:AA,"평가철회")</f>
        <v>0</v>
      </c>
    </row>
    <row r="632" spans="1:7" ht="16.5" customHeight="1" x14ac:dyDescent="0.3">
      <c r="A632" s="170" t="s">
        <v>1443</v>
      </c>
      <c r="B632" s="165" t="s">
        <v>1444</v>
      </c>
      <c r="C632" s="165" t="str">
        <f>IFERROR(VLOOKUP($A632,작성용!A:AL,14,0),"-")</f>
        <v>-</v>
      </c>
      <c r="D632" s="169" t="s">
        <v>6281</v>
      </c>
      <c r="E632" s="167" t="str">
        <f>IFERROR(VLOOKUP(A632,작성용!A:AL,34,0),"-")</f>
        <v>-</v>
      </c>
      <c r="F632" s="168" t="s">
        <v>6286</v>
      </c>
      <c r="G632" s="179">
        <f>COUNTIF(작성용!A:B,$A632)-COUNTIFS(작성용!A:A,$A632,작성용!AA:AA,"평가철회")</f>
        <v>0</v>
      </c>
    </row>
    <row r="633" spans="1:7" ht="16.5" customHeight="1" x14ac:dyDescent="0.3">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x14ac:dyDescent="0.3">
      <c r="A634" s="170" t="s">
        <v>1448</v>
      </c>
      <c r="B634" s="165" t="s">
        <v>1449</v>
      </c>
      <c r="C634" s="165" t="str">
        <f>IFERROR(VLOOKUP($A634,작성용!A:AL,14,0),"-")</f>
        <v>-</v>
      </c>
      <c r="D634" s="169" t="s">
        <v>6289</v>
      </c>
      <c r="E634" s="167" t="str">
        <f>IFERROR(VLOOKUP(A634,작성용!A:AL,34,0),"-")</f>
        <v>-</v>
      </c>
      <c r="F634" s="168" t="s">
        <v>6313</v>
      </c>
      <c r="G634" s="179">
        <f>COUNTIF(작성용!A:B,$A634)-COUNTIFS(작성용!A:A,$A634,작성용!AA:AA,"평가철회")</f>
        <v>0</v>
      </c>
    </row>
    <row r="635" spans="1:7" ht="16.5" customHeight="1" x14ac:dyDescent="0.3">
      <c r="A635" s="170" t="s">
        <v>1450</v>
      </c>
      <c r="B635" s="165" t="s">
        <v>6402</v>
      </c>
      <c r="C635" s="165" t="str">
        <f>IFERROR(VLOOKUP($A635,작성용!A:AL,14,0),"-")</f>
        <v>-</v>
      </c>
      <c r="D635" s="169" t="s">
        <v>6333</v>
      </c>
      <c r="E635" s="167" t="str">
        <f>IFERROR(VLOOKUP(A635,작성용!A:AL,34,0),"-")</f>
        <v>-</v>
      </c>
      <c r="F635" s="168" t="s">
        <v>6317</v>
      </c>
      <c r="G635" s="179">
        <f>COUNTIF(작성용!A:B,$A635)-COUNTIFS(작성용!A:A,$A635,작성용!AA:AA,"평가철회")</f>
        <v>0</v>
      </c>
    </row>
    <row r="636" spans="1:7" ht="16.5" customHeight="1" x14ac:dyDescent="0.3">
      <c r="A636" s="170" t="s">
        <v>1451</v>
      </c>
      <c r="B636" s="165" t="s">
        <v>1452</v>
      </c>
      <c r="C636" s="165" t="str">
        <f>IFERROR(VLOOKUP($A636,작성용!A:AL,14,0),"-")</f>
        <v>-</v>
      </c>
      <c r="D636" s="169" t="s">
        <v>6294</v>
      </c>
      <c r="E636" s="167" t="str">
        <f>IFERROR(VLOOKUP(A636,작성용!A:AL,34,0),"-")</f>
        <v>-</v>
      </c>
      <c r="F636" s="168" t="s">
        <v>6360</v>
      </c>
      <c r="G636" s="179">
        <f>COUNTIF(작성용!A:B,$A636)-COUNTIFS(작성용!A:A,$A636,작성용!AA:AA,"평가철회")</f>
        <v>0</v>
      </c>
    </row>
    <row r="637" spans="1:7" ht="16.5" customHeight="1" x14ac:dyDescent="0.3">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1455</v>
      </c>
      <c r="B638" s="165" t="s">
        <v>6403</v>
      </c>
      <c r="C638" s="165" t="str">
        <f>IFERROR(VLOOKUP($A638,작성용!A:AL,14,0),"-")</f>
        <v>-</v>
      </c>
      <c r="D638" s="169" t="s">
        <v>6292</v>
      </c>
      <c r="E638" s="167" t="str">
        <f>IFERROR(VLOOKUP(A638,작성용!A:AL,34,0),"-")</f>
        <v>-</v>
      </c>
      <c r="F638" s="168" t="s">
        <v>2</v>
      </c>
      <c r="G638" s="179">
        <f>COUNTIF(작성용!A:B,$A638)-COUNTIFS(작성용!A:A,$A638,작성용!AA:AA,"평가철회")</f>
        <v>0</v>
      </c>
    </row>
    <row r="639" spans="1:7" ht="16.5" customHeight="1" x14ac:dyDescent="0.3">
      <c r="A639" s="170" t="s">
        <v>1456</v>
      </c>
      <c r="B639" s="165" t="s">
        <v>1457</v>
      </c>
      <c r="C639" s="165" t="str">
        <f>IFERROR(VLOOKUP($A639,작성용!A:AL,14,0),"-")</f>
        <v>-</v>
      </c>
      <c r="D639" s="169" t="s">
        <v>244</v>
      </c>
      <c r="E639" s="167" t="str">
        <f>IFERROR(VLOOKUP(A639,작성용!A:AL,34,0),"-")</f>
        <v>-</v>
      </c>
      <c r="F639" s="168" t="s">
        <v>6319</v>
      </c>
      <c r="G639" s="179">
        <f>COUNTIF(작성용!A:B,$A639)-COUNTIFS(작성용!A:A,$A639,작성용!AA:AA,"평가철회")</f>
        <v>0</v>
      </c>
    </row>
    <row r="640" spans="1:7" ht="16.5" customHeight="1" x14ac:dyDescent="0.3">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x14ac:dyDescent="0.3">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x14ac:dyDescent="0.3">
      <c r="A642" s="170" t="s">
        <v>1463</v>
      </c>
      <c r="B642" s="165" t="s">
        <v>382</v>
      </c>
      <c r="C642" s="165" t="str">
        <f>IFERROR(VLOOKUP($A642,작성용!A:AL,14,0),"-")</f>
        <v>-</v>
      </c>
      <c r="D642" s="169" t="s">
        <v>6327</v>
      </c>
      <c r="E642" s="167" t="str">
        <f>IFERROR(VLOOKUP(A642,작성용!A:AL,34,0),"-")</f>
        <v>-</v>
      </c>
      <c r="F642" s="168" t="s">
        <v>6318</v>
      </c>
      <c r="G642" s="179">
        <f>COUNTIF(작성용!A:B,$A642)-COUNTIFS(작성용!A:A,$A642,작성용!AA:AA,"평가철회")</f>
        <v>0</v>
      </c>
    </row>
    <row r="643" spans="1:7" ht="16.5" customHeight="1" x14ac:dyDescent="0.3">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x14ac:dyDescent="0.3">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x14ac:dyDescent="0.3">
      <c r="A646" s="170" t="s">
        <v>1470</v>
      </c>
      <c r="B646" s="165" t="s">
        <v>1471</v>
      </c>
      <c r="C646" s="165" t="str">
        <f>IFERROR(VLOOKUP($A646,작성용!A:AL,14,0),"-")</f>
        <v>-</v>
      </c>
      <c r="D646" s="169" t="s">
        <v>6337</v>
      </c>
      <c r="E646" s="167" t="str">
        <f>IFERROR(VLOOKUP(A646,작성용!A:AL,34,0),"-")</f>
        <v>-</v>
      </c>
      <c r="F646" s="168" t="s">
        <v>6286</v>
      </c>
      <c r="G646" s="179">
        <f>COUNTIF(작성용!A:B,$A646)-COUNTIFS(작성용!A:A,$A646,작성용!AA:AA,"평가철회")</f>
        <v>0</v>
      </c>
    </row>
    <row r="647" spans="1:7" ht="16.5" customHeight="1" x14ac:dyDescent="0.3">
      <c r="A647" s="170" t="s">
        <v>1472</v>
      </c>
      <c r="B647" s="165" t="s">
        <v>1473</v>
      </c>
      <c r="C647" s="165" t="str">
        <f>IFERROR(VLOOKUP($A647,작성용!A:AL,14,0),"-")</f>
        <v>-</v>
      </c>
      <c r="D647" s="169" t="s">
        <v>6404</v>
      </c>
      <c r="E647" s="167" t="str">
        <f>IFERROR(VLOOKUP(A647,작성용!A:AL,34,0),"-")</f>
        <v>-</v>
      </c>
      <c r="F647" s="168" t="s">
        <v>6360</v>
      </c>
      <c r="G647" s="179">
        <f>COUNTIF(작성용!A:B,$A647)-COUNTIFS(작성용!A:A,$A647,작성용!AA:AA,"평가철회")</f>
        <v>0</v>
      </c>
    </row>
    <row r="648" spans="1:7" ht="16.5" customHeight="1" x14ac:dyDescent="0.3">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1476</v>
      </c>
      <c r="B649" s="165" t="s">
        <v>6405</v>
      </c>
      <c r="C649" s="165" t="str">
        <f>IFERROR(VLOOKUP($A649,작성용!A:AL,14,0),"-")</f>
        <v>-</v>
      </c>
      <c r="D649" s="169" t="s">
        <v>6337</v>
      </c>
      <c r="E649" s="167" t="str">
        <f>IFERROR(VLOOKUP(A649,작성용!A:AL,34,0),"-")</f>
        <v>-</v>
      </c>
      <c r="F649" s="168" t="s">
        <v>6286</v>
      </c>
      <c r="G649" s="179">
        <f>COUNTIF(작성용!A:B,$A649)-COUNTIFS(작성용!A:A,$A649,작성용!AA:AA,"평가철회")</f>
        <v>0</v>
      </c>
    </row>
    <row r="650" spans="1:7" ht="16.5" customHeight="1" x14ac:dyDescent="0.3">
      <c r="A650" s="170" t="s">
        <v>1477</v>
      </c>
      <c r="B650" s="165" t="s">
        <v>6406</v>
      </c>
      <c r="C650" s="165" t="str">
        <f>IFERROR(VLOOKUP($A650,작성용!A:AL,14,0),"-")</f>
        <v>-</v>
      </c>
      <c r="D650" s="169" t="s">
        <v>6357</v>
      </c>
      <c r="E650" s="167" t="str">
        <f>IFERROR(VLOOKUP(A650,작성용!A:AL,34,0),"-")</f>
        <v>-</v>
      </c>
      <c r="F650" s="168" t="s">
        <v>6286</v>
      </c>
      <c r="G650" s="179">
        <f>COUNTIF(작성용!A:B,$A650)-COUNTIFS(작성용!A:A,$A650,작성용!AA:AA,"평가철회")</f>
        <v>0</v>
      </c>
    </row>
    <row r="651" spans="1:7" ht="16.5" customHeight="1" x14ac:dyDescent="0.3">
      <c r="A651" s="170" t="s">
        <v>1478</v>
      </c>
      <c r="B651" s="165" t="s">
        <v>6407</v>
      </c>
      <c r="C651" s="165" t="str">
        <f>IFERROR(VLOOKUP($A651,작성용!A:AL,14,0),"-")</f>
        <v>-</v>
      </c>
      <c r="D651" s="169" t="s">
        <v>6408</v>
      </c>
      <c r="E651" s="167" t="str">
        <f>IFERROR(VLOOKUP(A651,작성용!A:AL,34,0),"-")</f>
        <v>-</v>
      </c>
      <c r="F651" s="168" t="s">
        <v>6318</v>
      </c>
      <c r="G651" s="179">
        <f>COUNTIF(작성용!A:B,$A651)-COUNTIFS(작성용!A:A,$A651,작성용!AA:AA,"평가철회")</f>
        <v>0</v>
      </c>
    </row>
    <row r="652" spans="1:7" ht="16.5" customHeight="1" x14ac:dyDescent="0.3">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x14ac:dyDescent="0.3">
      <c r="A655" s="170" t="s">
        <v>1485</v>
      </c>
      <c r="B655" s="165" t="s">
        <v>1486</v>
      </c>
      <c r="C655" s="165" t="str">
        <f>IFERROR(VLOOKUP($A655,작성용!A:AL,14,0),"-")</f>
        <v>-</v>
      </c>
      <c r="D655" s="169" t="s">
        <v>6409</v>
      </c>
      <c r="E655" s="167" t="str">
        <f>IFERROR(VLOOKUP(A655,작성용!A:AL,34,0),"-")</f>
        <v>-</v>
      </c>
      <c r="F655" s="168" t="s">
        <v>2</v>
      </c>
      <c r="G655" s="179">
        <f>COUNTIF(작성용!A:B,$A655)-COUNTIFS(작성용!A:A,$A655,작성용!AA:AA,"평가철회")</f>
        <v>0</v>
      </c>
    </row>
    <row r="656" spans="1:7" ht="16.5" customHeight="1" x14ac:dyDescent="0.3">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1494</v>
      </c>
      <c r="B660" s="165" t="s">
        <v>1495</v>
      </c>
      <c r="C660" s="165" t="str">
        <f>IFERROR(VLOOKUP($A660,작성용!A:AL,14,0),"-")</f>
        <v>-</v>
      </c>
      <c r="D660" s="169" t="s">
        <v>656</v>
      </c>
      <c r="E660" s="167" t="str">
        <f>IFERROR(VLOOKUP(A660,작성용!A:AL,34,0),"-")</f>
        <v>-</v>
      </c>
      <c r="F660" s="168" t="s">
        <v>6286</v>
      </c>
      <c r="G660" s="179">
        <f>COUNTIF(작성용!A:B,$A660)-COUNTIFS(작성용!A:A,$A660,작성용!AA:AA,"평가철회")</f>
        <v>0</v>
      </c>
    </row>
    <row r="661" spans="1:7" ht="16.5" customHeight="1" x14ac:dyDescent="0.3">
      <c r="A661" s="170" t="s">
        <v>1496</v>
      </c>
      <c r="B661" s="165" t="s">
        <v>1497</v>
      </c>
      <c r="C661" s="165" t="str">
        <f>IFERROR(VLOOKUP($A661,작성용!A:AL,14,0),"-")</f>
        <v>-</v>
      </c>
      <c r="D661" s="169" t="s">
        <v>463</v>
      </c>
      <c r="E661" s="167" t="str">
        <f>IFERROR(VLOOKUP(A661,작성용!A:AL,34,0),"-")</f>
        <v>-</v>
      </c>
      <c r="F661" s="168" t="s">
        <v>6265</v>
      </c>
      <c r="G661" s="179">
        <f>COUNTIF(작성용!A:B,$A661)-COUNTIFS(작성용!A:A,$A661,작성용!AA:AA,"평가철회")</f>
        <v>0</v>
      </c>
    </row>
    <row r="662" spans="1:7" ht="16.5" customHeight="1" x14ac:dyDescent="0.3">
      <c r="A662" s="170" t="s">
        <v>1498</v>
      </c>
      <c r="B662" s="165" t="s">
        <v>1499</v>
      </c>
      <c r="C662" s="165" t="str">
        <f>IFERROR(VLOOKUP($A662,작성용!A:AL,14,0),"-")</f>
        <v>-</v>
      </c>
      <c r="D662" s="169" t="s">
        <v>6262</v>
      </c>
      <c r="E662" s="167" t="str">
        <f>IFERROR(VLOOKUP(A662,작성용!A:AL,34,0),"-")</f>
        <v>-</v>
      </c>
      <c r="F662" s="168" t="s">
        <v>6265</v>
      </c>
      <c r="G662" s="179">
        <f>COUNTIF(작성용!A:B,$A662)-COUNTIFS(작성용!A:A,$A662,작성용!AA:AA,"평가철회")</f>
        <v>0</v>
      </c>
    </row>
    <row r="663" spans="1:7" ht="16.5" customHeight="1" x14ac:dyDescent="0.3">
      <c r="A663" s="170" t="s">
        <v>1500</v>
      </c>
      <c r="B663" s="165" t="s">
        <v>6410</v>
      </c>
      <c r="C663" s="165" t="str">
        <f>IFERROR(VLOOKUP($A663,작성용!A:AL,14,0),"-")</f>
        <v>-</v>
      </c>
      <c r="D663" s="169" t="s">
        <v>6411</v>
      </c>
      <c r="E663" s="167" t="str">
        <f>IFERROR(VLOOKUP(A663,작성용!A:AL,34,0),"-")</f>
        <v>-</v>
      </c>
      <c r="F663" s="168" t="s">
        <v>6317</v>
      </c>
      <c r="G663" s="179">
        <f>COUNTIF(작성용!A:B,$A663)-COUNTIFS(작성용!A:A,$A663,작성용!AA:AA,"평가철회")</f>
        <v>0</v>
      </c>
    </row>
    <row r="664" spans="1:7" ht="16.5" customHeight="1" x14ac:dyDescent="0.3">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x14ac:dyDescent="0.3">
      <c r="A665" s="170" t="s">
        <v>1503</v>
      </c>
      <c r="B665" s="165" t="s">
        <v>1504</v>
      </c>
      <c r="C665" s="165" t="str">
        <f>IFERROR(VLOOKUP($A665,작성용!A:AL,14,0),"-")</f>
        <v>-</v>
      </c>
      <c r="D665" s="169" t="s">
        <v>6259</v>
      </c>
      <c r="E665" s="167" t="str">
        <f>IFERROR(VLOOKUP(A665,작성용!A:AL,34,0),"-")</f>
        <v>-</v>
      </c>
      <c r="F665" s="168" t="s">
        <v>6360</v>
      </c>
      <c r="G665" s="179">
        <f>COUNTIF(작성용!A:B,$A665)-COUNTIFS(작성용!A:A,$A665,작성용!AA:AA,"평가철회")</f>
        <v>0</v>
      </c>
    </row>
    <row r="666" spans="1:7" ht="16.5" customHeight="1" x14ac:dyDescent="0.3">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1509</v>
      </c>
      <c r="B668" s="165" t="s">
        <v>6412</v>
      </c>
      <c r="C668" s="165" t="str">
        <f>IFERROR(VLOOKUP($A668,작성용!A:AL,14,0),"-")</f>
        <v>-</v>
      </c>
      <c r="D668" s="169" t="s">
        <v>6413</v>
      </c>
      <c r="E668" s="167" t="str">
        <f>IFERROR(VLOOKUP(A668,작성용!A:AL,34,0),"-")</f>
        <v>-</v>
      </c>
      <c r="F668" s="168" t="s">
        <v>6362</v>
      </c>
      <c r="G668" s="179">
        <f>COUNTIF(작성용!A:B,$A668)-COUNTIFS(작성용!A:A,$A668,작성용!AA:AA,"평가철회")</f>
        <v>0</v>
      </c>
    </row>
    <row r="669" spans="1:7" ht="16.5" customHeight="1" x14ac:dyDescent="0.3">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1511</v>
      </c>
      <c r="B670" s="165" t="s">
        <v>1512</v>
      </c>
      <c r="C670" s="165" t="str">
        <f>IFERROR(VLOOKUP($A670,작성용!A:AL,14,0),"-")</f>
        <v>-</v>
      </c>
      <c r="D670" s="169" t="s">
        <v>495</v>
      </c>
      <c r="E670" s="167" t="str">
        <f>IFERROR(VLOOKUP(A670,작성용!A:AL,34,0),"-")</f>
        <v>-</v>
      </c>
      <c r="F670" s="168" t="s">
        <v>6286</v>
      </c>
      <c r="G670" s="179">
        <f>COUNTIF(작성용!A:B,$A670)-COUNTIFS(작성용!A:A,$A670,작성용!AA:AA,"평가철회")</f>
        <v>0</v>
      </c>
    </row>
    <row r="671" spans="1:7" ht="16.5" customHeight="1" x14ac:dyDescent="0.3">
      <c r="A671" s="170" t="s">
        <v>1513</v>
      </c>
      <c r="B671" s="165" t="s">
        <v>1514</v>
      </c>
      <c r="C671" s="165" t="str">
        <f>IFERROR(VLOOKUP($A671,작성용!A:AL,14,0),"-")</f>
        <v>-</v>
      </c>
      <c r="D671" s="169" t="s">
        <v>6301</v>
      </c>
      <c r="E671" s="167" t="str">
        <f>IFERROR(VLOOKUP(A671,작성용!A:AL,34,0),"-")</f>
        <v>-</v>
      </c>
      <c r="F671" s="168" t="s">
        <v>6286</v>
      </c>
      <c r="G671" s="179">
        <f>COUNTIF(작성용!A:B,$A671)-COUNTIFS(작성용!A:A,$A671,작성용!AA:AA,"평가철회")</f>
        <v>0</v>
      </c>
    </row>
    <row r="672" spans="1:7" ht="16.5" customHeight="1" x14ac:dyDescent="0.3">
      <c r="A672" s="170" t="s">
        <v>1515</v>
      </c>
      <c r="B672" s="165" t="s">
        <v>1516</v>
      </c>
      <c r="C672" s="165" t="str">
        <f>IFERROR(VLOOKUP($A672,작성용!A:AL,14,0),"-")</f>
        <v>-</v>
      </c>
      <c r="D672" s="169" t="s">
        <v>6401</v>
      </c>
      <c r="E672" s="167" t="str">
        <f>IFERROR(VLOOKUP(A672,작성용!A:AL,34,0),"-")</f>
        <v>-</v>
      </c>
      <c r="F672" s="168" t="s">
        <v>6286</v>
      </c>
      <c r="G672" s="179">
        <f>COUNTIF(작성용!A:B,$A672)-COUNTIFS(작성용!A:A,$A672,작성용!AA:AA,"평가철회")</f>
        <v>0</v>
      </c>
    </row>
    <row r="673" spans="1:7" ht="16.5" customHeight="1" x14ac:dyDescent="0.3">
      <c r="A673" s="170" t="s">
        <v>1517</v>
      </c>
      <c r="B673" s="165" t="s">
        <v>1518</v>
      </c>
      <c r="C673" s="165" t="str">
        <f>IFERROR(VLOOKUP($A673,작성용!A:AL,14,0),"-")</f>
        <v>-</v>
      </c>
      <c r="D673" s="169" t="s">
        <v>6306</v>
      </c>
      <c r="E673" s="167" t="str">
        <f>IFERROR(VLOOKUP(A673,작성용!A:AL,34,0),"-")</f>
        <v>-</v>
      </c>
      <c r="F673" s="168" t="s">
        <v>6319</v>
      </c>
      <c r="G673" s="179">
        <f>COUNTIF(작성용!A:B,$A673)-COUNTIFS(작성용!A:A,$A673,작성용!AA:AA,"평가철회")</f>
        <v>0</v>
      </c>
    </row>
    <row r="674" spans="1:7" ht="16.5" customHeight="1" x14ac:dyDescent="0.3">
      <c r="A674" s="170" t="s">
        <v>1519</v>
      </c>
      <c r="B674" s="165" t="s">
        <v>1520</v>
      </c>
      <c r="C674" s="165" t="str">
        <f>IFERROR(VLOOKUP($A674,작성용!A:AL,14,0),"-")</f>
        <v>-</v>
      </c>
      <c r="D674" s="169" t="s">
        <v>6354</v>
      </c>
      <c r="E674" s="167" t="str">
        <f>IFERROR(VLOOKUP(A674,작성용!A:AL,34,0),"-")</f>
        <v>-</v>
      </c>
      <c r="F674" s="168" t="s">
        <v>6317</v>
      </c>
      <c r="G674" s="179">
        <f>COUNTIF(작성용!A:B,$A674)-COUNTIFS(작성용!A:A,$A674,작성용!AA:AA,"평가철회")</f>
        <v>0</v>
      </c>
    </row>
    <row r="675" spans="1:7" ht="16.5" customHeight="1" x14ac:dyDescent="0.3">
      <c r="A675" s="170" t="s">
        <v>1521</v>
      </c>
      <c r="B675" s="165" t="s">
        <v>6414</v>
      </c>
      <c r="C675" s="165" t="str">
        <f>IFERROR(VLOOKUP($A675,작성용!A:AL,14,0),"-")</f>
        <v>-</v>
      </c>
      <c r="D675" s="169" t="s">
        <v>6355</v>
      </c>
      <c r="E675" s="167" t="str">
        <f>IFERROR(VLOOKUP(A675,작성용!A:AL,34,0),"-")</f>
        <v>-</v>
      </c>
      <c r="F675" s="168" t="s">
        <v>6317</v>
      </c>
      <c r="G675" s="179">
        <f>COUNTIF(작성용!A:B,$A675)-COUNTIFS(작성용!A:A,$A675,작성용!AA:AA,"평가철회")</f>
        <v>0</v>
      </c>
    </row>
    <row r="676" spans="1:7" ht="16.5" customHeight="1" x14ac:dyDescent="0.3">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x14ac:dyDescent="0.3">
      <c r="A678" s="170" t="s">
        <v>1526</v>
      </c>
      <c r="B678" s="165" t="s">
        <v>1527</v>
      </c>
      <c r="C678" s="165" t="str">
        <f>IFERROR(VLOOKUP($A678,작성용!A:AL,14,0),"-")</f>
        <v>-</v>
      </c>
      <c r="D678" s="169" t="s">
        <v>656</v>
      </c>
      <c r="E678" s="167" t="str">
        <f>IFERROR(VLOOKUP(A678,작성용!A:AL,34,0),"-")</f>
        <v>-</v>
      </c>
      <c r="F678" s="168" t="s">
        <v>6364</v>
      </c>
      <c r="G678" s="179">
        <f>COUNTIF(작성용!A:B,$A678)-COUNTIFS(작성용!A:A,$A678,작성용!AA:AA,"평가철회")</f>
        <v>0</v>
      </c>
    </row>
    <row r="679" spans="1:7" ht="16.5" customHeight="1" x14ac:dyDescent="0.3">
      <c r="A679" s="170" t="s">
        <v>1528</v>
      </c>
      <c r="B679" s="165" t="s">
        <v>6415</v>
      </c>
      <c r="C679" s="165" t="str">
        <f>IFERROR(VLOOKUP($A679,작성용!A:AL,14,0),"-")</f>
        <v>-</v>
      </c>
      <c r="D679" s="169" t="s">
        <v>6416</v>
      </c>
      <c r="E679" s="167" t="str">
        <f>IFERROR(VLOOKUP(A679,작성용!A:AL,34,0),"-")</f>
        <v>-</v>
      </c>
      <c r="F679" s="168" t="s">
        <v>6317</v>
      </c>
      <c r="G679" s="179">
        <f>COUNTIF(작성용!A:B,$A679)-COUNTIFS(작성용!A:A,$A679,작성용!AA:AA,"평가철회")</f>
        <v>0</v>
      </c>
    </row>
    <row r="680" spans="1:7" ht="16.5" customHeight="1" x14ac:dyDescent="0.3">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x14ac:dyDescent="0.3">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x14ac:dyDescent="0.3">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x14ac:dyDescent="0.3">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x14ac:dyDescent="0.3">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x14ac:dyDescent="0.3">
      <c r="A687" s="170" t="s">
        <v>1543</v>
      </c>
      <c r="B687" s="165" t="s">
        <v>1544</v>
      </c>
      <c r="C687" s="165" t="str">
        <f>IFERROR(VLOOKUP($A687,작성용!A:AL,14,0),"-")</f>
        <v>-</v>
      </c>
      <c r="D687" s="169" t="s">
        <v>6417</v>
      </c>
      <c r="E687" s="167" t="str">
        <f>IFERROR(VLOOKUP(A687,작성용!A:AL,34,0),"-")</f>
        <v>-</v>
      </c>
      <c r="F687" s="168" t="s">
        <v>6265</v>
      </c>
      <c r="G687" s="179">
        <f>COUNTIF(작성용!A:B,$A687)-COUNTIFS(작성용!A:A,$A687,작성용!AA:AA,"평가철회")</f>
        <v>0</v>
      </c>
    </row>
    <row r="688" spans="1:7" ht="16.5" customHeight="1" x14ac:dyDescent="0.3">
      <c r="A688" s="170" t="s">
        <v>1545</v>
      </c>
      <c r="B688" s="165" t="s">
        <v>1546</v>
      </c>
      <c r="C688" s="165" t="str">
        <f>IFERROR(VLOOKUP($A688,작성용!A:AL,14,0),"-")</f>
        <v>-</v>
      </c>
      <c r="D688" s="169" t="s">
        <v>6304</v>
      </c>
      <c r="E688" s="167" t="str">
        <f>IFERROR(VLOOKUP(A688,작성용!A:AL,34,0),"-")</f>
        <v>-</v>
      </c>
      <c r="F688" s="168" t="s">
        <v>2</v>
      </c>
      <c r="G688" s="179">
        <f>COUNTIF(작성용!A:B,$A688)-COUNTIFS(작성용!A:A,$A688,작성용!AA:AA,"평가철회")</f>
        <v>0</v>
      </c>
    </row>
    <row r="689" spans="1:7" ht="16.5" customHeight="1" x14ac:dyDescent="0.3">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x14ac:dyDescent="0.3">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x14ac:dyDescent="0.3">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x14ac:dyDescent="0.3">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x14ac:dyDescent="0.3">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x14ac:dyDescent="0.3">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x14ac:dyDescent="0.3">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1565</v>
      </c>
      <c r="B698" s="165" t="s">
        <v>1566</v>
      </c>
      <c r="C698" s="165" t="str">
        <f>IFERROR(VLOOKUP($A698,작성용!A:AL,14,0),"-")</f>
        <v>-</v>
      </c>
      <c r="D698" s="169" t="s">
        <v>6281</v>
      </c>
      <c r="E698" s="167" t="str">
        <f>IFERROR(VLOOKUP(A698,작성용!A:AL,34,0),"-")</f>
        <v>-</v>
      </c>
      <c r="F698" s="168" t="s">
        <v>6318</v>
      </c>
      <c r="G698" s="179">
        <f>COUNTIF(작성용!A:B,$A698)-COUNTIFS(작성용!A:A,$A698,작성용!AA:AA,"평가철회")</f>
        <v>0</v>
      </c>
    </row>
    <row r="699" spans="1:7" ht="16.5" customHeight="1" x14ac:dyDescent="0.3">
      <c r="A699" s="170" t="s">
        <v>1567</v>
      </c>
      <c r="B699" s="165" t="s">
        <v>1568</v>
      </c>
      <c r="C699" s="165" t="str">
        <f>IFERROR(VLOOKUP($A699,작성용!A:AL,14,0),"-")</f>
        <v>-</v>
      </c>
      <c r="D699" s="169" t="s">
        <v>336</v>
      </c>
      <c r="E699" s="167" t="str">
        <f>IFERROR(VLOOKUP(A699,작성용!A:AL,34,0),"-")</f>
        <v>-</v>
      </c>
      <c r="F699" s="168" t="s">
        <v>6364</v>
      </c>
      <c r="G699" s="179">
        <f>COUNTIF(작성용!A:B,$A699)-COUNTIFS(작성용!A:A,$A699,작성용!AA:AA,"평가철회")</f>
        <v>0</v>
      </c>
    </row>
    <row r="700" spans="1:7" ht="16.5" customHeight="1" x14ac:dyDescent="0.3">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x14ac:dyDescent="0.3">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x14ac:dyDescent="0.3">
      <c r="A704" s="170" t="s">
        <v>1576</v>
      </c>
      <c r="B704" s="165" t="s">
        <v>1577</v>
      </c>
      <c r="C704" s="165" t="str">
        <f>IFERROR(VLOOKUP($A704,작성용!A:AL,14,0),"-")</f>
        <v>-</v>
      </c>
      <c r="D704" s="169" t="s">
        <v>6409</v>
      </c>
      <c r="E704" s="167" t="str">
        <f>IFERROR(VLOOKUP(A704,작성용!A:AL,34,0),"-")</f>
        <v>-</v>
      </c>
      <c r="F704" s="168" t="s">
        <v>6318</v>
      </c>
      <c r="G704" s="179">
        <f>COUNTIF(작성용!A:B,$A704)-COUNTIFS(작성용!A:A,$A704,작성용!AA:AA,"평가철회")</f>
        <v>0</v>
      </c>
    </row>
    <row r="705" spans="1:7" ht="16.5" customHeight="1" x14ac:dyDescent="0.3">
      <c r="A705" s="170" t="s">
        <v>1578</v>
      </c>
      <c r="B705" s="165" t="s">
        <v>1579</v>
      </c>
      <c r="C705" s="165" t="str">
        <f>IFERROR(VLOOKUP($A705,작성용!A:AL,14,0),"-")</f>
        <v>-</v>
      </c>
      <c r="D705" s="169" t="s">
        <v>220</v>
      </c>
      <c r="E705" s="167" t="str">
        <f>IFERROR(VLOOKUP(A705,작성용!A:AL,34,0),"-")</f>
        <v>-</v>
      </c>
      <c r="F705" s="168" t="s">
        <v>6360</v>
      </c>
      <c r="G705" s="179">
        <f>COUNTIF(작성용!A:B,$A705)-COUNTIFS(작성용!A:A,$A705,작성용!AA:AA,"평가철회")</f>
        <v>0</v>
      </c>
    </row>
    <row r="706" spans="1:7" ht="16.5" customHeight="1" x14ac:dyDescent="0.3">
      <c r="A706" s="170" t="s">
        <v>1580</v>
      </c>
      <c r="B706" s="165" t="s">
        <v>1581</v>
      </c>
      <c r="C706" s="165" t="str">
        <f>IFERROR(VLOOKUP($A706,작성용!A:AL,14,0),"-")</f>
        <v>-</v>
      </c>
      <c r="D706" s="169" t="s">
        <v>6418</v>
      </c>
      <c r="E706" s="167" t="str">
        <f>IFERROR(VLOOKUP(A706,작성용!A:AL,34,0),"-")</f>
        <v>-</v>
      </c>
      <c r="F706" s="168" t="s">
        <v>6318</v>
      </c>
      <c r="G706" s="179">
        <f>COUNTIF(작성용!A:B,$A706)-COUNTIFS(작성용!A:A,$A706,작성용!AA:AA,"평가철회")</f>
        <v>0</v>
      </c>
    </row>
    <row r="707" spans="1:7" ht="16.5" customHeight="1" x14ac:dyDescent="0.3">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x14ac:dyDescent="0.3">
      <c r="A708" s="170" t="s">
        <v>1584</v>
      </c>
      <c r="B708" s="165" t="s">
        <v>1585</v>
      </c>
      <c r="C708" s="165" t="str">
        <f>IFERROR(VLOOKUP($A708,작성용!A:AL,14,0),"-")</f>
        <v>-</v>
      </c>
      <c r="D708" s="169" t="s">
        <v>6419</v>
      </c>
      <c r="E708" s="167" t="str">
        <f>IFERROR(VLOOKUP(A708,작성용!A:AL,34,0),"-")</f>
        <v>-</v>
      </c>
      <c r="F708" s="168" t="s">
        <v>6286</v>
      </c>
      <c r="G708" s="179">
        <f>COUNTIF(작성용!A:B,$A708)-COUNTIFS(작성용!A:A,$A708,작성용!AA:AA,"평가철회")</f>
        <v>0</v>
      </c>
    </row>
    <row r="709" spans="1:7" ht="16.5" customHeight="1" x14ac:dyDescent="0.3">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x14ac:dyDescent="0.3">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1592</v>
      </c>
      <c r="B712" s="165" t="s">
        <v>1593</v>
      </c>
      <c r="C712" s="165" t="str">
        <f>IFERROR(VLOOKUP($A712,작성용!A:AL,14,0),"-")</f>
        <v>-</v>
      </c>
      <c r="D712" s="169" t="s">
        <v>6420</v>
      </c>
      <c r="E712" s="167" t="str">
        <f>IFERROR(VLOOKUP(A712,작성용!A:AL,34,0),"-")</f>
        <v>-</v>
      </c>
      <c r="F712" s="168" t="s">
        <v>2</v>
      </c>
      <c r="G712" s="179">
        <f>COUNTIF(작성용!A:B,$A712)-COUNTIFS(작성용!A:A,$A712,작성용!AA:AA,"평가철회")</f>
        <v>0</v>
      </c>
    </row>
    <row r="713" spans="1:7" ht="16.5" customHeight="1" x14ac:dyDescent="0.3">
      <c r="A713" s="170" t="s">
        <v>1594</v>
      </c>
      <c r="B713" s="165" t="s">
        <v>1595</v>
      </c>
      <c r="C713" s="165" t="str">
        <f>IFERROR(VLOOKUP($A713,작성용!A:AL,14,0),"-")</f>
        <v>-</v>
      </c>
      <c r="D713" s="169" t="s">
        <v>6421</v>
      </c>
      <c r="E713" s="167" t="str">
        <f>IFERROR(VLOOKUP(A713,작성용!A:AL,34,0),"-")</f>
        <v>-</v>
      </c>
      <c r="F713" s="168" t="s">
        <v>6360</v>
      </c>
      <c r="G713" s="179">
        <f>COUNTIF(작성용!A:B,$A713)-COUNTIFS(작성용!A:A,$A713,작성용!AA:AA,"평가철회")</f>
        <v>0</v>
      </c>
    </row>
    <row r="714" spans="1:7" ht="16.5" customHeight="1" x14ac:dyDescent="0.3">
      <c r="A714" s="170" t="s">
        <v>1596</v>
      </c>
      <c r="B714" s="165" t="s">
        <v>1597</v>
      </c>
      <c r="C714" s="165" t="str">
        <f>IFERROR(VLOOKUP($A714,작성용!A:AL,14,0),"-")</f>
        <v>-</v>
      </c>
      <c r="D714" s="169" t="s">
        <v>6422</v>
      </c>
      <c r="E714" s="167" t="str">
        <f>IFERROR(VLOOKUP(A714,작성용!A:AL,34,0),"-")</f>
        <v>-</v>
      </c>
      <c r="F714" s="168" t="s">
        <v>6360</v>
      </c>
      <c r="G714" s="179">
        <f>COUNTIF(작성용!A:B,$A714)-COUNTIFS(작성용!A:A,$A714,작성용!AA:AA,"평가철회")</f>
        <v>0</v>
      </c>
    </row>
    <row r="715" spans="1:7" ht="16.5" customHeight="1" x14ac:dyDescent="0.3">
      <c r="A715" s="170" t="s">
        <v>1598</v>
      </c>
      <c r="B715" s="165" t="s">
        <v>1599</v>
      </c>
      <c r="C715" s="165" t="str">
        <f>IFERROR(VLOOKUP($A715,작성용!A:AL,14,0),"-")</f>
        <v>-</v>
      </c>
      <c r="D715" s="169" t="s">
        <v>6423</v>
      </c>
      <c r="E715" s="167" t="str">
        <f>IFERROR(VLOOKUP(A715,작성용!A:AL,34,0),"-")</f>
        <v>-</v>
      </c>
      <c r="F715" s="168" t="s">
        <v>6265</v>
      </c>
      <c r="G715" s="179">
        <f>COUNTIF(작성용!A:B,$A715)-COUNTIFS(작성용!A:A,$A715,작성용!AA:AA,"평가철회")</f>
        <v>0</v>
      </c>
    </row>
    <row r="716" spans="1:7" ht="16.5" customHeight="1" x14ac:dyDescent="0.3">
      <c r="A716" s="170" t="s">
        <v>1600</v>
      </c>
      <c r="B716" s="165" t="s">
        <v>1601</v>
      </c>
      <c r="C716" s="165" t="str">
        <f>IFERROR(VLOOKUP($A716,작성용!A:AL,14,0),"-")</f>
        <v>-</v>
      </c>
      <c r="D716" s="169" t="s">
        <v>15</v>
      </c>
      <c r="E716" s="167" t="str">
        <f>IFERROR(VLOOKUP(A716,작성용!A:AL,34,0),"-")</f>
        <v>-</v>
      </c>
      <c r="F716" s="168" t="s">
        <v>6252</v>
      </c>
      <c r="G716" s="179">
        <f>COUNTIF(작성용!A:B,$A716)-COUNTIFS(작성용!A:A,$A716,작성용!AA:AA,"평가철회")</f>
        <v>0</v>
      </c>
    </row>
    <row r="717" spans="1:7" ht="16.5" customHeight="1" x14ac:dyDescent="0.3">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1603</v>
      </c>
      <c r="B718" s="165" t="s">
        <v>1604</v>
      </c>
      <c r="C718" s="165" t="str">
        <f>IFERROR(VLOOKUP($A718,작성용!A:AL,14,0),"-")</f>
        <v>-</v>
      </c>
      <c r="D718" s="169" t="s">
        <v>6261</v>
      </c>
      <c r="E718" s="167" t="str">
        <f>IFERROR(VLOOKUP(A718,작성용!A:AL,34,0),"-")</f>
        <v>-</v>
      </c>
      <c r="F718" s="168" t="s">
        <v>6286</v>
      </c>
      <c r="G718" s="179">
        <f>COUNTIF(작성용!A:B,$A718)-COUNTIFS(작성용!A:A,$A718,작성용!AA:AA,"평가철회")</f>
        <v>0</v>
      </c>
    </row>
    <row r="719" spans="1:7" ht="16.5" customHeight="1" x14ac:dyDescent="0.3">
      <c r="A719" s="170" t="s">
        <v>1605</v>
      </c>
      <c r="B719" s="165" t="s">
        <v>1606</v>
      </c>
      <c r="C719" s="165" t="str">
        <f>IFERROR(VLOOKUP($A719,작성용!A:AL,14,0),"-")</f>
        <v>-</v>
      </c>
      <c r="D719" s="169" t="s">
        <v>6424</v>
      </c>
      <c r="E719" s="167" t="str">
        <f>IFERROR(VLOOKUP(A719,작성용!A:AL,34,0),"-")</f>
        <v>-</v>
      </c>
      <c r="F719" s="168" t="s">
        <v>6364</v>
      </c>
      <c r="G719" s="179">
        <f>COUNTIF(작성용!A:B,$A719)-COUNTIFS(작성용!A:A,$A719,작성용!AA:AA,"평가철회")</f>
        <v>0</v>
      </c>
    </row>
    <row r="720" spans="1:7" ht="16.5" customHeight="1" x14ac:dyDescent="0.3">
      <c r="A720" s="170" t="s">
        <v>1607</v>
      </c>
      <c r="B720" s="165" t="s">
        <v>1608</v>
      </c>
      <c r="C720" s="165" t="str">
        <f>IFERROR(VLOOKUP($A720,작성용!A:AL,14,0),"-")</f>
        <v>-</v>
      </c>
      <c r="D720" s="169" t="s">
        <v>6425</v>
      </c>
      <c r="E720" s="167" t="str">
        <f>IFERROR(VLOOKUP(A720,작성용!A:AL,34,0),"-")</f>
        <v>-</v>
      </c>
      <c r="F720" s="168" t="s">
        <v>6364</v>
      </c>
      <c r="G720" s="179">
        <f>COUNTIF(작성용!A:B,$A720)-COUNTIFS(작성용!A:A,$A720,작성용!AA:AA,"평가철회")</f>
        <v>0</v>
      </c>
    </row>
    <row r="721" spans="1:7" ht="16.5" customHeight="1" x14ac:dyDescent="0.3">
      <c r="A721" s="170" t="s">
        <v>1609</v>
      </c>
      <c r="B721" s="165" t="s">
        <v>1610</v>
      </c>
      <c r="C721" s="165" t="str">
        <f>IFERROR(VLOOKUP($A721,작성용!A:AL,14,0),"-")</f>
        <v>-</v>
      </c>
      <c r="D721" s="169" t="s">
        <v>6359</v>
      </c>
      <c r="E721" s="167" t="str">
        <f>IFERROR(VLOOKUP(A721,작성용!A:AL,34,0),"-")</f>
        <v>-</v>
      </c>
      <c r="F721" s="168" t="s">
        <v>6360</v>
      </c>
      <c r="G721" s="179">
        <f>COUNTIF(작성용!A:B,$A721)-COUNTIFS(작성용!A:A,$A721,작성용!AA:AA,"평가철회")</f>
        <v>0</v>
      </c>
    </row>
    <row r="722" spans="1:7" ht="16.5" customHeight="1" x14ac:dyDescent="0.3">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x14ac:dyDescent="0.3">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x14ac:dyDescent="0.3">
      <c r="A724" s="170" t="s">
        <v>1615</v>
      </c>
      <c r="B724" s="165" t="s">
        <v>1616</v>
      </c>
      <c r="C724" s="165" t="str">
        <f>IFERROR(VLOOKUP($A724,작성용!A:AL,14,0),"-")</f>
        <v>-</v>
      </c>
      <c r="D724" s="169" t="s">
        <v>6422</v>
      </c>
      <c r="E724" s="167" t="str">
        <f>IFERROR(VLOOKUP(A724,작성용!A:AL,34,0),"-")</f>
        <v>-</v>
      </c>
      <c r="F724" s="168" t="s">
        <v>2</v>
      </c>
      <c r="G724" s="179">
        <f>COUNTIF(작성용!A:B,$A724)-COUNTIFS(작성용!A:A,$A724,작성용!AA:AA,"평가철회")</f>
        <v>0</v>
      </c>
    </row>
    <row r="725" spans="1:7" ht="16.5" customHeight="1" x14ac:dyDescent="0.3">
      <c r="A725" s="170" t="s">
        <v>1617</v>
      </c>
      <c r="B725" s="165" t="s">
        <v>1618</v>
      </c>
      <c r="C725" s="165" t="str">
        <f>IFERROR(VLOOKUP($A725,작성용!A:AL,14,0),"-")</f>
        <v>-</v>
      </c>
      <c r="D725" s="169" t="s">
        <v>1619</v>
      </c>
      <c r="E725" s="167" t="str">
        <f>IFERROR(VLOOKUP(A725,작성용!A:AL,34,0),"-")</f>
        <v>-</v>
      </c>
      <c r="F725" s="168" t="s">
        <v>6360</v>
      </c>
      <c r="G725" s="179">
        <f>COUNTIF(작성용!A:B,$A725)-COUNTIFS(작성용!A:A,$A725,작성용!AA:AA,"평가철회")</f>
        <v>0</v>
      </c>
    </row>
    <row r="726" spans="1:7" ht="16.5" customHeight="1" x14ac:dyDescent="0.3">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x14ac:dyDescent="0.3">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x14ac:dyDescent="0.3">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x14ac:dyDescent="0.3">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x14ac:dyDescent="0.3">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x14ac:dyDescent="0.3">
      <c r="A732" s="170" t="s">
        <v>1632</v>
      </c>
      <c r="B732" s="165" t="s">
        <v>1633</v>
      </c>
      <c r="C732" s="165" t="str">
        <f>IFERROR(VLOOKUP($A732,작성용!A:AL,14,0),"-")</f>
        <v>-</v>
      </c>
      <c r="D732" s="169" t="s">
        <v>6370</v>
      </c>
      <c r="E732" s="167" t="str">
        <f>IFERROR(VLOOKUP(A732,작성용!A:AL,34,0),"-")</f>
        <v>-</v>
      </c>
      <c r="F732" s="168" t="s">
        <v>6265</v>
      </c>
      <c r="G732" s="179">
        <f>COUNTIF(작성용!A:B,$A732)-COUNTIFS(작성용!A:A,$A732,작성용!AA:AA,"평가철회")</f>
        <v>0</v>
      </c>
    </row>
    <row r="733" spans="1:7" ht="16.5" customHeight="1" x14ac:dyDescent="0.3">
      <c r="A733" s="170" t="s">
        <v>1634</v>
      </c>
      <c r="B733" s="165" t="s">
        <v>1635</v>
      </c>
      <c r="C733" s="165" t="str">
        <f>IFERROR(VLOOKUP($A733,작성용!A:AL,14,0),"-")</f>
        <v xml:space="preserve">연말 </v>
      </c>
      <c r="D733" s="169" t="s">
        <v>6298</v>
      </c>
      <c r="E733" s="167" t="str">
        <f>IFERROR(VLOOKUP(A733,작성용!A:AL,34,0),"-")</f>
        <v>서경덕</v>
      </c>
      <c r="F733" s="168" t="s">
        <v>6360</v>
      </c>
      <c r="G733" s="179">
        <f>COUNTIF(작성용!A:B,$A733)-COUNTIFS(작성용!A:A,$A733,작성용!AA:AA,"평가철회")</f>
        <v>1</v>
      </c>
    </row>
    <row r="734" spans="1:7" ht="16.5" customHeight="1" x14ac:dyDescent="0.3">
      <c r="A734" s="170" t="s">
        <v>1636</v>
      </c>
      <c r="B734" s="165" t="s">
        <v>1637</v>
      </c>
      <c r="C734" s="165" t="str">
        <f>IFERROR(VLOOKUP($A734,작성용!A:AL,14,0),"-")</f>
        <v>-</v>
      </c>
      <c r="D734" s="169" t="s">
        <v>6367</v>
      </c>
      <c r="E734" s="167" t="str">
        <f>IFERROR(VLOOKUP(A734,작성용!A:AL,34,0),"-")</f>
        <v>-</v>
      </c>
      <c r="F734" s="168" t="s">
        <v>2</v>
      </c>
      <c r="G734" s="179">
        <f>COUNTIF(작성용!A:B,$A734)-COUNTIFS(작성용!A:A,$A734,작성용!AA:AA,"평가철회")</f>
        <v>0</v>
      </c>
    </row>
    <row r="735" spans="1:7" ht="16.5" customHeight="1" x14ac:dyDescent="0.3">
      <c r="A735" s="170" t="s">
        <v>1638</v>
      </c>
      <c r="B735" s="165" t="s">
        <v>1639</v>
      </c>
      <c r="C735" s="165" t="str">
        <f>IFERROR(VLOOKUP($A735,작성용!A:AL,14,0),"-")</f>
        <v>-</v>
      </c>
      <c r="D735" s="169" t="s">
        <v>6302</v>
      </c>
      <c r="E735" s="167" t="str">
        <f>IFERROR(VLOOKUP(A735,작성용!A:AL,34,0),"-")</f>
        <v>-</v>
      </c>
      <c r="F735" s="168" t="s">
        <v>6286</v>
      </c>
      <c r="G735" s="179">
        <f>COUNTIF(작성용!A:B,$A735)-COUNTIFS(작성용!A:A,$A735,작성용!AA:AA,"평가철회")</f>
        <v>0</v>
      </c>
    </row>
    <row r="736" spans="1:7" ht="16.5" customHeight="1" x14ac:dyDescent="0.3">
      <c r="A736" s="170" t="s">
        <v>1640</v>
      </c>
      <c r="B736" s="165" t="s">
        <v>1641</v>
      </c>
      <c r="C736" s="165" t="str">
        <f>IFERROR(VLOOKUP($A736,작성용!A:AL,14,0),"-")</f>
        <v>연말</v>
      </c>
      <c r="D736" s="169" t="s">
        <v>3584</v>
      </c>
      <c r="E736" s="167" t="str">
        <f>IFERROR(VLOOKUP(A736,작성용!A:AL,34,0),"-")</f>
        <v>신원준</v>
      </c>
      <c r="F736" s="168" t="s">
        <v>6360</v>
      </c>
      <c r="G736" s="179">
        <f>COUNTIF(작성용!A:B,$A736)-COUNTIFS(작성용!A:A,$A736,작성용!AA:AA,"평가철회")</f>
        <v>12</v>
      </c>
    </row>
    <row r="737" spans="1:7" ht="16.5" customHeight="1" x14ac:dyDescent="0.3">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x14ac:dyDescent="0.3">
      <c r="A739" s="170" t="s">
        <v>1646</v>
      </c>
      <c r="B739" s="165" t="s">
        <v>1647</v>
      </c>
      <c r="C739" s="165" t="str">
        <f>IFERROR(VLOOKUP($A739,작성용!A:AL,14,0),"-")</f>
        <v>-</v>
      </c>
      <c r="D739" s="169" t="s">
        <v>6427</v>
      </c>
      <c r="E739" s="167" t="str">
        <f>IFERROR(VLOOKUP(A739,작성용!A:AL,34,0),"-")</f>
        <v>-</v>
      </c>
      <c r="F739" s="168" t="s">
        <v>6360</v>
      </c>
      <c r="G739" s="179">
        <f>COUNTIF(작성용!A:B,$A739)-COUNTIFS(작성용!A:A,$A739,작성용!AA:AA,"평가철회")</f>
        <v>0</v>
      </c>
    </row>
    <row r="740" spans="1:7" ht="16.5" customHeight="1" x14ac:dyDescent="0.3">
      <c r="A740" s="170" t="s">
        <v>1648</v>
      </c>
      <c r="B740" s="165" t="s">
        <v>1649</v>
      </c>
      <c r="C740" s="165" t="str">
        <f>IFERROR(VLOOKUP($A740,작성용!A:AL,14,0),"-")</f>
        <v>-</v>
      </c>
      <c r="D740" s="169" t="s">
        <v>6428</v>
      </c>
      <c r="E740" s="167" t="str">
        <f>IFERROR(VLOOKUP(A740,작성용!A:AL,34,0),"-")</f>
        <v>-</v>
      </c>
      <c r="F740" s="168" t="s">
        <v>6364</v>
      </c>
      <c r="G740" s="179">
        <f>COUNTIF(작성용!A:B,$A740)-COUNTIFS(작성용!A:A,$A740,작성용!AA:AA,"평가철회")</f>
        <v>0</v>
      </c>
    </row>
    <row r="741" spans="1:7" ht="16.5" customHeight="1" x14ac:dyDescent="0.3">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x14ac:dyDescent="0.3">
      <c r="A742" s="170" t="s">
        <v>1653</v>
      </c>
      <c r="B742" s="165" t="s">
        <v>1654</v>
      </c>
      <c r="C742" s="165" t="str">
        <f>IFERROR(VLOOKUP($A742,작성용!A:AL,14,0),"-")</f>
        <v>-</v>
      </c>
      <c r="D742" s="169" t="s">
        <v>1652</v>
      </c>
      <c r="E742" s="167" t="str">
        <f>IFERROR(VLOOKUP(A742,작성용!A:AL,34,0),"-")</f>
        <v>-</v>
      </c>
      <c r="F742" s="168" t="s">
        <v>6364</v>
      </c>
      <c r="G742" s="179">
        <f>COUNTIF(작성용!A:B,$A742)-COUNTIFS(작성용!A:A,$A742,작성용!AA:AA,"평가철회")</f>
        <v>0</v>
      </c>
    </row>
    <row r="743" spans="1:7" ht="16.5" customHeight="1" x14ac:dyDescent="0.3">
      <c r="A743" s="170" t="s">
        <v>1655</v>
      </c>
      <c r="B743" s="165" t="s">
        <v>1656</v>
      </c>
      <c r="C743" s="165" t="str">
        <f>IFERROR(VLOOKUP($A743,작성용!A:AL,14,0),"-")</f>
        <v>-</v>
      </c>
      <c r="D743" s="169" t="s">
        <v>6367</v>
      </c>
      <c r="E743" s="167" t="str">
        <f>IFERROR(VLOOKUP(A743,작성용!A:AL,34,0),"-")</f>
        <v>-</v>
      </c>
      <c r="F743" s="168" t="s">
        <v>6286</v>
      </c>
      <c r="G743" s="179">
        <f>COUNTIF(작성용!A:B,$A743)-COUNTIFS(작성용!A:A,$A743,작성용!AA:AA,"평가철회")</f>
        <v>0</v>
      </c>
    </row>
    <row r="744" spans="1:7" ht="16.5" customHeight="1" x14ac:dyDescent="0.3">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x14ac:dyDescent="0.3">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x14ac:dyDescent="0.3">
      <c r="A747" s="170" t="s">
        <v>1662</v>
      </c>
      <c r="B747" s="165" t="s">
        <v>953</v>
      </c>
      <c r="C747" s="165" t="str">
        <f>IFERROR(VLOOKUP($A747,작성용!A:AL,14,0),"-")</f>
        <v>-</v>
      </c>
      <c r="D747" s="169" t="s">
        <v>6429</v>
      </c>
      <c r="E747" s="167" t="str">
        <f>IFERROR(VLOOKUP(A747,작성용!A:AL,34,0),"-")</f>
        <v>-</v>
      </c>
      <c r="F747" s="168" t="s">
        <v>6362</v>
      </c>
      <c r="G747" s="179">
        <f>COUNTIF(작성용!A:B,$A747)-COUNTIFS(작성용!A:A,$A747,작성용!AA:AA,"평가철회")</f>
        <v>0</v>
      </c>
    </row>
    <row r="748" spans="1:7" ht="16.5" customHeight="1" x14ac:dyDescent="0.3">
      <c r="A748" s="170" t="s">
        <v>1663</v>
      </c>
      <c r="B748" s="165" t="s">
        <v>957</v>
      </c>
      <c r="C748" s="165" t="str">
        <f>IFERROR(VLOOKUP($A748,작성용!A:AL,14,0),"-")</f>
        <v>-</v>
      </c>
      <c r="D748" s="169" t="s">
        <v>6370</v>
      </c>
      <c r="E748" s="167" t="str">
        <f>IFERROR(VLOOKUP(A748,작성용!A:AL,34,0),"-")</f>
        <v>-</v>
      </c>
      <c r="F748" s="168" t="s">
        <v>2</v>
      </c>
      <c r="G748" s="179">
        <f>COUNTIF(작성용!A:B,$A748)-COUNTIFS(작성용!A:A,$A748,작성용!AA:AA,"평가철회")</f>
        <v>0</v>
      </c>
    </row>
    <row r="749" spans="1:7" ht="16.5" customHeight="1" x14ac:dyDescent="0.3">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1668</v>
      </c>
      <c r="B751" s="165" t="s">
        <v>1669</v>
      </c>
      <c r="C751" s="165" t="str">
        <f>IFERROR(VLOOKUP($A751,작성용!A:AL,14,0),"-")</f>
        <v>-</v>
      </c>
      <c r="D751" s="169" t="s">
        <v>6307</v>
      </c>
      <c r="E751" s="167" t="str">
        <f>IFERROR(VLOOKUP(A751,작성용!A:AL,34,0),"-")</f>
        <v>-</v>
      </c>
      <c r="F751" s="168" t="s">
        <v>2</v>
      </c>
      <c r="G751" s="179">
        <f>COUNTIF(작성용!A:B,$A751)-COUNTIFS(작성용!A:A,$A751,작성용!AA:AA,"평가철회")</f>
        <v>0</v>
      </c>
    </row>
    <row r="752" spans="1:7" ht="16.5" customHeight="1" x14ac:dyDescent="0.3">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x14ac:dyDescent="0.3">
      <c r="A753" s="170" t="s">
        <v>1673</v>
      </c>
      <c r="B753" s="165" t="s">
        <v>961</v>
      </c>
      <c r="C753" s="165" t="str">
        <f>IFERROR(VLOOKUP($A753,작성용!A:AL,14,0),"-")</f>
        <v>-</v>
      </c>
      <c r="D753" s="169" t="s">
        <v>6424</v>
      </c>
      <c r="E753" s="167" t="str">
        <f>IFERROR(VLOOKUP(A753,작성용!A:AL,34,0),"-")</f>
        <v>-</v>
      </c>
      <c r="F753" s="168" t="s">
        <v>6360</v>
      </c>
      <c r="G753" s="179">
        <f>COUNTIF(작성용!A:B,$A753)-COUNTIFS(작성용!A:A,$A753,작성용!AA:AA,"평가철회")</f>
        <v>0</v>
      </c>
    </row>
    <row r="754" spans="1:7" ht="16.5" customHeight="1" x14ac:dyDescent="0.3">
      <c r="A754" s="170" t="s">
        <v>1674</v>
      </c>
      <c r="B754" s="165" t="s">
        <v>1675</v>
      </c>
      <c r="C754" s="165" t="str">
        <f>IFERROR(VLOOKUP($A754,작성용!A:AL,14,0),"-")</f>
        <v>-</v>
      </c>
      <c r="D754" s="169" t="s">
        <v>6261</v>
      </c>
      <c r="E754" s="167" t="str">
        <f>IFERROR(VLOOKUP(A754,작성용!A:AL,34,0),"-")</f>
        <v>-</v>
      </c>
      <c r="F754" s="168" t="s">
        <v>6265</v>
      </c>
      <c r="G754" s="179">
        <f>COUNTIF(작성용!A:B,$A754)-COUNTIFS(작성용!A:A,$A754,작성용!AA:AA,"평가철회")</f>
        <v>0</v>
      </c>
    </row>
    <row r="755" spans="1:7" ht="16.5" customHeight="1" x14ac:dyDescent="0.3">
      <c r="A755" s="170" t="s">
        <v>1676</v>
      </c>
      <c r="B755" s="165" t="s">
        <v>6430</v>
      </c>
      <c r="C755" s="165" t="str">
        <f>IFERROR(VLOOKUP($A755,작성용!A:AL,14,0),"-")</f>
        <v>-</v>
      </c>
      <c r="D755" s="169" t="s">
        <v>6431</v>
      </c>
      <c r="E755" s="167" t="str">
        <f>IFERROR(VLOOKUP(A755,작성용!A:AL,34,0),"-")</f>
        <v>-</v>
      </c>
      <c r="F755" s="168" t="s">
        <v>6360</v>
      </c>
      <c r="G755" s="179">
        <f>COUNTIF(작성용!A:B,$A755)-COUNTIFS(작성용!A:A,$A755,작성용!AA:AA,"평가철회")</f>
        <v>0</v>
      </c>
    </row>
    <row r="756" spans="1:7" ht="16.5" customHeight="1" x14ac:dyDescent="0.3">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x14ac:dyDescent="0.3">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x14ac:dyDescent="0.3">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x14ac:dyDescent="0.3">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x14ac:dyDescent="0.3">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x14ac:dyDescent="0.3">
      <c r="A766" s="170" t="s">
        <v>1697</v>
      </c>
      <c r="B766" s="165" t="s">
        <v>1698</v>
      </c>
      <c r="C766" s="165" t="str">
        <f>IFERROR(VLOOKUP($A766,작성용!A:AL,14,0),"-")</f>
        <v>-</v>
      </c>
      <c r="D766" s="169" t="s">
        <v>6365</v>
      </c>
      <c r="E766" s="167" t="str">
        <f>IFERROR(VLOOKUP(A766,작성용!A:AL,34,0),"-")</f>
        <v>-</v>
      </c>
      <c r="F766" s="168" t="s">
        <v>6364</v>
      </c>
      <c r="G766" s="179">
        <f>COUNTIF(작성용!A:B,$A766)-COUNTIFS(작성용!A:A,$A766,작성용!AA:AA,"평가철회")</f>
        <v>0</v>
      </c>
    </row>
    <row r="767" spans="1:7" ht="16.5" customHeight="1" x14ac:dyDescent="0.3">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1701</v>
      </c>
      <c r="B768" s="165" t="s">
        <v>1702</v>
      </c>
      <c r="C768" s="165" t="str">
        <f>IFERROR(VLOOKUP($A768,작성용!A:AL,14,0),"-")</f>
        <v>-</v>
      </c>
      <c r="D768" s="169" t="s">
        <v>2</v>
      </c>
      <c r="E768" s="167" t="str">
        <f>IFERROR(VLOOKUP(A768,작성용!A:AL,34,0),"-")</f>
        <v>-</v>
      </c>
      <c r="F768" s="168" t="s">
        <v>6360</v>
      </c>
      <c r="G768" s="179">
        <f>COUNTIF(작성용!A:B,$A768)-COUNTIFS(작성용!A:A,$A768,작성용!AA:AA,"평가철회")</f>
        <v>0</v>
      </c>
    </row>
    <row r="769" spans="1:7" ht="16.5" customHeight="1" x14ac:dyDescent="0.3">
      <c r="A769" s="170" t="s">
        <v>1703</v>
      </c>
      <c r="B769" s="165" t="s">
        <v>1704</v>
      </c>
      <c r="C769" s="165" t="str">
        <f>IFERROR(VLOOKUP($A769,작성용!A:AL,14,0),"-")</f>
        <v>-</v>
      </c>
      <c r="D769" s="169" t="s">
        <v>71</v>
      </c>
      <c r="E769" s="167" t="str">
        <f>IFERROR(VLOOKUP(A769,작성용!A:AL,34,0),"-")</f>
        <v>-</v>
      </c>
      <c r="F769" s="168" t="s">
        <v>6360</v>
      </c>
      <c r="G769" s="179">
        <f>COUNTIF(작성용!A:B,$A769)-COUNTIFS(작성용!A:A,$A769,작성용!AA:AA,"평가철회")</f>
        <v>0</v>
      </c>
    </row>
    <row r="770" spans="1:7" ht="16.5" customHeight="1" x14ac:dyDescent="0.3">
      <c r="A770" s="170" t="s">
        <v>1705</v>
      </c>
      <c r="B770" s="165" t="s">
        <v>1706</v>
      </c>
      <c r="C770" s="165" t="str">
        <f>IFERROR(VLOOKUP($A770,작성용!A:AL,14,0),"-")</f>
        <v>-</v>
      </c>
      <c r="D770" s="169" t="s">
        <v>1652</v>
      </c>
      <c r="E770" s="167" t="str">
        <f>IFERROR(VLOOKUP(A770,작성용!A:AL,34,0),"-")</f>
        <v>-</v>
      </c>
      <c r="F770" s="168" t="s">
        <v>6360</v>
      </c>
      <c r="G770" s="179">
        <f>COUNTIF(작성용!A:B,$A770)-COUNTIFS(작성용!A:A,$A770,작성용!AA:AA,"평가철회")</f>
        <v>0</v>
      </c>
    </row>
    <row r="771" spans="1:7" ht="16.5" customHeight="1" x14ac:dyDescent="0.3">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x14ac:dyDescent="0.3">
      <c r="A772" s="170" t="s">
        <v>1709</v>
      </c>
      <c r="B772" s="165" t="s">
        <v>1710</v>
      </c>
      <c r="C772" s="165" t="str">
        <f>IFERROR(VLOOKUP($A772,작성용!A:AL,14,0),"-")</f>
        <v>-</v>
      </c>
      <c r="D772" s="169" t="s">
        <v>463</v>
      </c>
      <c r="E772" s="167" t="str">
        <f>IFERROR(VLOOKUP(A772,작성용!A:AL,34,0),"-")</f>
        <v>-</v>
      </c>
      <c r="F772" s="168" t="s">
        <v>6360</v>
      </c>
      <c r="G772" s="179">
        <f>COUNTIF(작성용!A:B,$A772)-COUNTIFS(작성용!A:A,$A772,작성용!AA:AA,"평가철회")</f>
        <v>0</v>
      </c>
    </row>
    <row r="773" spans="1:7" ht="16.5" customHeight="1" x14ac:dyDescent="0.3">
      <c r="A773" s="170" t="s">
        <v>1711</v>
      </c>
      <c r="B773" s="165" t="s">
        <v>1712</v>
      </c>
      <c r="C773" s="165" t="str">
        <f>IFERROR(VLOOKUP($A773,작성용!A:AL,14,0),"-")</f>
        <v>-</v>
      </c>
      <c r="D773" s="169" t="s">
        <v>6432</v>
      </c>
      <c r="E773" s="167" t="str">
        <f>IFERROR(VLOOKUP(A773,작성용!A:AL,34,0),"-")</f>
        <v>-</v>
      </c>
      <c r="F773" s="168" t="s">
        <v>6360</v>
      </c>
      <c r="G773" s="179">
        <f>COUNTIF(작성용!A:B,$A773)-COUNTIFS(작성용!A:A,$A773,작성용!AA:AA,"평가철회")</f>
        <v>0</v>
      </c>
    </row>
    <row r="774" spans="1:7" ht="16.5" customHeight="1" x14ac:dyDescent="0.3">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x14ac:dyDescent="0.3">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x14ac:dyDescent="0.3">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x14ac:dyDescent="0.3">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x14ac:dyDescent="0.3">
      <c r="A778" s="170" t="s">
        <v>1722</v>
      </c>
      <c r="B778" s="165" t="s">
        <v>1723</v>
      </c>
      <c r="C778" s="165" t="str">
        <f>IFERROR(VLOOKUP($A778,작성용!A:AL,14,0),"-")</f>
        <v>-</v>
      </c>
      <c r="D778" s="169" t="s">
        <v>6433</v>
      </c>
      <c r="E778" s="167" t="str">
        <f>IFERROR(VLOOKUP(A778,작성용!A:AL,34,0),"-")</f>
        <v>-</v>
      </c>
      <c r="F778" s="168" t="s">
        <v>6364</v>
      </c>
      <c r="G778" s="179">
        <f>COUNTIF(작성용!A:B,$A778)-COUNTIFS(작성용!A:A,$A778,작성용!AA:AA,"평가철회")</f>
        <v>0</v>
      </c>
    </row>
    <row r="779" spans="1:7" ht="16.5" customHeight="1" x14ac:dyDescent="0.3">
      <c r="A779" s="170" t="s">
        <v>1724</v>
      </c>
      <c r="B779" s="165" t="s">
        <v>1725</v>
      </c>
      <c r="C779" s="165" t="str">
        <f>IFERROR(VLOOKUP($A779,작성용!A:AL,14,0),"-")</f>
        <v>-</v>
      </c>
      <c r="D779" s="169" t="s">
        <v>6359</v>
      </c>
      <c r="E779" s="167" t="str">
        <f>IFERROR(VLOOKUP(A779,작성용!A:AL,34,0),"-")</f>
        <v>-</v>
      </c>
      <c r="F779" s="168" t="s">
        <v>6360</v>
      </c>
      <c r="G779" s="179">
        <f>COUNTIF(작성용!A:B,$A779)-COUNTIFS(작성용!A:A,$A779,작성용!AA:AA,"평가철회")</f>
        <v>0</v>
      </c>
    </row>
    <row r="780" spans="1:7" ht="16.5" customHeight="1" x14ac:dyDescent="0.3">
      <c r="A780" s="170" t="s">
        <v>1726</v>
      </c>
      <c r="B780" s="165" t="s">
        <v>1727</v>
      </c>
      <c r="C780" s="165" t="str">
        <f>IFERROR(VLOOKUP($A780,작성용!A:AL,14,0),"-")</f>
        <v>-</v>
      </c>
      <c r="D780" s="169" t="s">
        <v>1728</v>
      </c>
      <c r="E780" s="167" t="str">
        <f>IFERROR(VLOOKUP(A780,작성용!A:AL,34,0),"-")</f>
        <v>-</v>
      </c>
      <c r="F780" s="168" t="s">
        <v>2</v>
      </c>
      <c r="G780" s="179">
        <f>COUNTIF(작성용!A:B,$A780)-COUNTIFS(작성용!A:A,$A780,작성용!AA:AA,"평가철회")</f>
        <v>0</v>
      </c>
    </row>
    <row r="781" spans="1:7" ht="16.5" customHeight="1" x14ac:dyDescent="0.3">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x14ac:dyDescent="0.3">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1735</v>
      </c>
      <c r="B784" s="165" t="s">
        <v>1736</v>
      </c>
      <c r="C784" s="165" t="str">
        <f>IFERROR(VLOOKUP($A784,작성용!A:AL,14,0),"-")</f>
        <v>-</v>
      </c>
      <c r="D784" s="169" t="s">
        <v>6368</v>
      </c>
      <c r="E784" s="167" t="str">
        <f>IFERROR(VLOOKUP(A784,작성용!A:AL,34,0),"-")</f>
        <v>-</v>
      </c>
      <c r="F784" s="168" t="s">
        <v>6360</v>
      </c>
      <c r="G784" s="179">
        <f>COUNTIF(작성용!A:B,$A784)-COUNTIFS(작성용!A:A,$A784,작성용!AA:AA,"평가철회")</f>
        <v>0</v>
      </c>
    </row>
    <row r="785" spans="1:7" ht="16.5" customHeight="1" x14ac:dyDescent="0.3">
      <c r="A785" s="170" t="s">
        <v>1737</v>
      </c>
      <c r="B785" s="165" t="s">
        <v>1738</v>
      </c>
      <c r="C785" s="165" t="str">
        <f>IFERROR(VLOOKUP($A785,작성용!A:AL,14,0),"-")</f>
        <v>-</v>
      </c>
      <c r="D785" s="169" t="s">
        <v>6305</v>
      </c>
      <c r="E785" s="167" t="str">
        <f>IFERROR(VLOOKUP(A785,작성용!A:AL,34,0),"-")</f>
        <v>-</v>
      </c>
      <c r="F785" s="168" t="s">
        <v>6360</v>
      </c>
      <c r="G785" s="179">
        <f>COUNTIF(작성용!A:B,$A785)-COUNTIFS(작성용!A:A,$A785,작성용!AA:AA,"평가철회")</f>
        <v>0</v>
      </c>
    </row>
    <row r="786" spans="1:7" ht="16.5" customHeight="1" x14ac:dyDescent="0.3">
      <c r="A786" s="170" t="s">
        <v>1739</v>
      </c>
      <c r="B786" s="165" t="s">
        <v>1740</v>
      </c>
      <c r="C786" s="165" t="str">
        <f>IFERROR(VLOOKUP($A786,작성용!A:AL,14,0),"-")</f>
        <v>-</v>
      </c>
      <c r="D786" s="169" t="s">
        <v>6434</v>
      </c>
      <c r="E786" s="167" t="str">
        <f>IFERROR(VLOOKUP(A786,작성용!A:AL,34,0),"-")</f>
        <v>-</v>
      </c>
      <c r="F786" s="168" t="s">
        <v>6364</v>
      </c>
      <c r="G786" s="179">
        <f>COUNTIF(작성용!A:B,$A786)-COUNTIFS(작성용!A:A,$A786,작성용!AA:AA,"평가철회")</f>
        <v>0</v>
      </c>
    </row>
    <row r="787" spans="1:7" ht="16.5" customHeight="1" x14ac:dyDescent="0.3">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x14ac:dyDescent="0.3">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x14ac:dyDescent="0.3">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x14ac:dyDescent="0.3">
      <c r="A791" s="170" t="s">
        <v>1747</v>
      </c>
      <c r="B791" s="165" t="s">
        <v>1047</v>
      </c>
      <c r="C791" s="165" t="str">
        <f>IFERROR(VLOOKUP($A791,작성용!A:AL,14,0),"-")</f>
        <v>-</v>
      </c>
      <c r="D791" s="169" t="s">
        <v>6298</v>
      </c>
      <c r="E791" s="167" t="str">
        <f>IFERROR(VLOOKUP(A791,작성용!A:AL,34,0),"-")</f>
        <v>-</v>
      </c>
      <c r="F791" s="168" t="s">
        <v>6364</v>
      </c>
      <c r="G791" s="179">
        <f>COUNTIF(작성용!A:B,$A791)-COUNTIFS(작성용!A:A,$A791,작성용!AA:AA,"평가철회")</f>
        <v>0</v>
      </c>
    </row>
    <row r="792" spans="1:7" ht="16.5" customHeight="1" x14ac:dyDescent="0.3">
      <c r="A792" s="170" t="s">
        <v>1748</v>
      </c>
      <c r="B792" s="165" t="s">
        <v>6435</v>
      </c>
      <c r="C792" s="165" t="str">
        <f>IFERROR(VLOOKUP($A792,작성용!A:AL,14,0),"-")</f>
        <v>-</v>
      </c>
      <c r="D792" s="169" t="s">
        <v>6436</v>
      </c>
      <c r="E792" s="167" t="str">
        <f>IFERROR(VLOOKUP(A792,작성용!A:AL,34,0),"-")</f>
        <v>-</v>
      </c>
      <c r="F792" s="168" t="s">
        <v>6360</v>
      </c>
      <c r="G792" s="179">
        <f>COUNTIF(작성용!A:B,$A792)-COUNTIFS(작성용!A:A,$A792,작성용!AA:AA,"평가철회")</f>
        <v>0</v>
      </c>
    </row>
    <row r="793" spans="1:7" ht="16.5" customHeight="1" x14ac:dyDescent="0.3">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x14ac:dyDescent="0.3">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x14ac:dyDescent="0.3">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x14ac:dyDescent="0.3">
      <c r="A797" s="170" t="s">
        <v>1757</v>
      </c>
      <c r="B797" s="165" t="s">
        <v>6437</v>
      </c>
      <c r="C797" s="165" t="str">
        <f>IFERROR(VLOOKUP($A797,작성용!A:AL,14,0),"-")</f>
        <v>-</v>
      </c>
      <c r="D797" s="169" t="s">
        <v>6419</v>
      </c>
      <c r="E797" s="167" t="str">
        <f>IFERROR(VLOOKUP(A797,작성용!A:AL,34,0),"-")</f>
        <v>-</v>
      </c>
      <c r="F797" s="168" t="s">
        <v>6360</v>
      </c>
      <c r="G797" s="179">
        <f>COUNTIF(작성용!A:B,$A797)-COUNTIFS(작성용!A:A,$A797,작성용!AA:AA,"평가철회")</f>
        <v>0</v>
      </c>
    </row>
    <row r="798" spans="1:7" ht="16.5" customHeight="1" x14ac:dyDescent="0.3">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x14ac:dyDescent="0.3">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x14ac:dyDescent="0.3">
      <c r="A800" s="170" t="s">
        <v>1761</v>
      </c>
      <c r="B800" s="165" t="s">
        <v>1762</v>
      </c>
      <c r="C800" s="165" t="str">
        <f>IFERROR(VLOOKUP($A800,작성용!A:AL,14,0),"-")</f>
        <v>-</v>
      </c>
      <c r="D800" s="169" t="s">
        <v>6367</v>
      </c>
      <c r="E800" s="167" t="str">
        <f>IFERROR(VLOOKUP(A800,작성용!A:AL,34,0),"-")</f>
        <v>-</v>
      </c>
      <c r="F800" s="168" t="s">
        <v>6364</v>
      </c>
      <c r="G800" s="179">
        <f>COUNTIF(작성용!A:B,$A800)-COUNTIFS(작성용!A:A,$A800,작성용!AA:AA,"평가철회")</f>
        <v>0</v>
      </c>
    </row>
    <row r="801" spans="1:7" ht="16.5" customHeight="1" x14ac:dyDescent="0.3">
      <c r="A801" s="170" t="s">
        <v>1763</v>
      </c>
      <c r="B801" s="165" t="s">
        <v>6438</v>
      </c>
      <c r="C801" s="165" t="str">
        <f>IFERROR(VLOOKUP($A801,작성용!A:AL,14,0),"-")</f>
        <v>-</v>
      </c>
      <c r="D801" s="169" t="s">
        <v>6436</v>
      </c>
      <c r="E801" s="167" t="str">
        <f>IFERROR(VLOOKUP(A801,작성용!A:AL,34,0),"-")</f>
        <v>-</v>
      </c>
      <c r="F801" s="168" t="s">
        <v>6360</v>
      </c>
      <c r="G801" s="179">
        <f>COUNTIF(작성용!A:B,$A801)-COUNTIFS(작성용!A:A,$A801,작성용!AA:AA,"평가철회")</f>
        <v>0</v>
      </c>
    </row>
    <row r="802" spans="1:7" ht="16.5" customHeight="1" x14ac:dyDescent="0.3">
      <c r="A802" s="170" t="s">
        <v>1764</v>
      </c>
      <c r="B802" s="165" t="s">
        <v>1765</v>
      </c>
      <c r="C802" s="165" t="str">
        <f>IFERROR(VLOOKUP($A802,작성용!A:AL,14,0),"-")</f>
        <v>-</v>
      </c>
      <c r="D802" s="169" t="s">
        <v>1551</v>
      </c>
      <c r="E802" s="167" t="str">
        <f>IFERROR(VLOOKUP(A802,작성용!A:AL,34,0),"-")</f>
        <v>-</v>
      </c>
      <c r="F802" s="168" t="s">
        <v>6364</v>
      </c>
      <c r="G802" s="179">
        <f>COUNTIF(작성용!A:B,$A802)-COUNTIFS(작성용!A:A,$A802,작성용!AA:AA,"평가철회")</f>
        <v>0</v>
      </c>
    </row>
    <row r="803" spans="1:7" ht="16.5" customHeight="1" x14ac:dyDescent="0.3">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x14ac:dyDescent="0.3">
      <c r="A804" s="170" t="s">
        <v>1768</v>
      </c>
      <c r="B804" s="165" t="s">
        <v>6439</v>
      </c>
      <c r="C804" s="165" t="str">
        <f>IFERROR(VLOOKUP($A804,작성용!A:AL,14,0),"-")</f>
        <v>-</v>
      </c>
      <c r="D804" s="169" t="s">
        <v>6440</v>
      </c>
      <c r="E804" s="167" t="str">
        <f>IFERROR(VLOOKUP(A804,작성용!A:AL,34,0),"-")</f>
        <v>-</v>
      </c>
      <c r="F804" s="168" t="s">
        <v>2</v>
      </c>
      <c r="G804" s="179">
        <f>COUNTIF(작성용!A:B,$A804)-COUNTIFS(작성용!A:A,$A804,작성용!AA:AA,"평가철회")</f>
        <v>0</v>
      </c>
    </row>
    <row r="805" spans="1:7" ht="16.5" customHeight="1" x14ac:dyDescent="0.3">
      <c r="A805" s="170" t="s">
        <v>1769</v>
      </c>
      <c r="B805" s="165" t="s">
        <v>1770</v>
      </c>
      <c r="C805" s="165" t="str">
        <f>IFERROR(VLOOKUP($A805,작성용!A:AL,14,0),"-")</f>
        <v>미정</v>
      </c>
      <c r="D805" s="169" t="s">
        <v>6357</v>
      </c>
      <c r="E805" s="167" t="str">
        <f>IFERROR(VLOOKUP(A805,작성용!A:AL,34,0),"-")</f>
        <v>백형진</v>
      </c>
      <c r="F805" s="168" t="s">
        <v>6360</v>
      </c>
      <c r="G805" s="179">
        <f>COUNTIF(작성용!A:B,$A805)-COUNTIFS(작성용!A:A,$A805,작성용!AA:AA,"평가철회")</f>
        <v>4</v>
      </c>
    </row>
    <row r="806" spans="1:7" ht="16.5" customHeight="1" x14ac:dyDescent="0.3">
      <c r="A806" s="170" t="s">
        <v>1771</v>
      </c>
      <c r="B806" s="165" t="s">
        <v>1772</v>
      </c>
      <c r="C806" s="165" t="str">
        <f>IFERROR(VLOOKUP($A806,작성용!A:AL,14,0),"-")</f>
        <v>-</v>
      </c>
      <c r="D806" s="169" t="s">
        <v>6370</v>
      </c>
      <c r="E806" s="167" t="str">
        <f>IFERROR(VLOOKUP(A806,작성용!A:AL,34,0),"-")</f>
        <v>-</v>
      </c>
      <c r="F806" s="168" t="s">
        <v>6360</v>
      </c>
      <c r="G806" s="179">
        <f>COUNTIF(작성용!A:B,$A806)-COUNTIFS(작성용!A:A,$A806,작성용!AA:AA,"평가철회")</f>
        <v>0</v>
      </c>
    </row>
    <row r="807" spans="1:7" ht="16.5" customHeight="1" x14ac:dyDescent="0.3">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1781</v>
      </c>
      <c r="B811" s="165" t="s">
        <v>6441</v>
      </c>
      <c r="C811" s="165" t="str">
        <f>IFERROR(VLOOKUP($A811,작성용!A:AL,14,0),"-")</f>
        <v>-</v>
      </c>
      <c r="D811" s="169" t="s">
        <v>6442</v>
      </c>
      <c r="E811" s="167" t="str">
        <f>IFERROR(VLOOKUP(A811,작성용!A:AL,34,0),"-")</f>
        <v>-</v>
      </c>
      <c r="F811" s="168" t="s">
        <v>6286</v>
      </c>
      <c r="G811" s="179">
        <f>COUNTIF(작성용!A:B,$A811)-COUNTIFS(작성용!A:A,$A811,작성용!AA:AA,"평가철회")</f>
        <v>0</v>
      </c>
    </row>
    <row r="812" spans="1:7" ht="16.5" customHeight="1" x14ac:dyDescent="0.3">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x14ac:dyDescent="0.3">
      <c r="A813" s="170" t="s">
        <v>1784</v>
      </c>
      <c r="B813" s="165" t="s">
        <v>1785</v>
      </c>
      <c r="C813" s="165" t="str">
        <f>IFERROR(VLOOKUP($A813,작성용!A:AL,14,0),"-")</f>
        <v>-</v>
      </c>
      <c r="D813" s="169" t="s">
        <v>6443</v>
      </c>
      <c r="E813" s="167" t="str">
        <f>IFERROR(VLOOKUP(A813,작성용!A:AL,34,0),"-")</f>
        <v>-</v>
      </c>
      <c r="F813" s="168" t="s">
        <v>6364</v>
      </c>
      <c r="G813" s="179">
        <f>COUNTIF(작성용!A:B,$A813)-COUNTIFS(작성용!A:A,$A813,작성용!AA:AA,"평가철회")</f>
        <v>0</v>
      </c>
    </row>
    <row r="814" spans="1:7" ht="16.5" customHeight="1" x14ac:dyDescent="0.3">
      <c r="A814" s="170" t="s">
        <v>1786</v>
      </c>
      <c r="B814" s="165" t="s">
        <v>1787</v>
      </c>
      <c r="C814" s="165" t="str">
        <f>IFERROR(VLOOKUP($A814,작성용!A:AL,14,0),"-")</f>
        <v>년</v>
      </c>
      <c r="D814" s="169" t="s">
        <v>6409</v>
      </c>
      <c r="E814" s="167" t="str">
        <f>IFERROR(VLOOKUP(A814,작성용!A:AL,34,0),"-")</f>
        <v>조현우</v>
      </c>
      <c r="F814" s="168" t="s">
        <v>6364</v>
      </c>
      <c r="G814" s="179">
        <f>COUNTIF(작성용!A:B,$A814)-COUNTIFS(작성용!A:A,$A814,작성용!AA:AA,"평가철회")</f>
        <v>4</v>
      </c>
    </row>
    <row r="815" spans="1:7" ht="16.5" customHeight="1" x14ac:dyDescent="0.3">
      <c r="A815" s="170" t="s">
        <v>1788</v>
      </c>
      <c r="B815" s="165" t="s">
        <v>1789</v>
      </c>
      <c r="C815" s="165" t="str">
        <f>IFERROR(VLOOKUP($A815,작성용!A:AL,14,0),"-")</f>
        <v>-</v>
      </c>
      <c r="D815" s="169" t="s">
        <v>6426</v>
      </c>
      <c r="E815" s="167" t="str">
        <f>IFERROR(VLOOKUP(A815,작성용!A:AL,34,0),"-")</f>
        <v>-</v>
      </c>
      <c r="F815" s="168" t="s">
        <v>6360</v>
      </c>
      <c r="G815" s="179">
        <f>COUNTIF(작성용!A:B,$A815)-COUNTIFS(작성용!A:A,$A815,작성용!AA:AA,"평가철회")</f>
        <v>0</v>
      </c>
    </row>
    <row r="816" spans="1:7" ht="16.5" customHeight="1" x14ac:dyDescent="0.3">
      <c r="A816" s="170" t="s">
        <v>1790</v>
      </c>
      <c r="B816" s="165" t="s">
        <v>1791</v>
      </c>
      <c r="C816" s="165" t="str">
        <f>IFERROR(VLOOKUP($A816,작성용!A:AL,14,0),"-")</f>
        <v>-</v>
      </c>
      <c r="D816" s="169" t="s">
        <v>220</v>
      </c>
      <c r="E816" s="167" t="str">
        <f>IFERROR(VLOOKUP(A816,작성용!A:AL,34,0),"-")</f>
        <v>-</v>
      </c>
      <c r="F816" s="168" t="s">
        <v>6265</v>
      </c>
      <c r="G816" s="179">
        <f>COUNTIF(작성용!A:B,$A816)-COUNTIFS(작성용!A:A,$A816,작성용!AA:AA,"평가철회")</f>
        <v>0</v>
      </c>
    </row>
    <row r="817" spans="1:7" ht="16.5" customHeight="1" x14ac:dyDescent="0.3">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x14ac:dyDescent="0.3">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x14ac:dyDescent="0.3">
      <c r="A819" s="170" t="s">
        <v>1796</v>
      </c>
      <c r="B819" s="165" t="s">
        <v>1797</v>
      </c>
      <c r="C819" s="165" t="str">
        <f>IFERROR(VLOOKUP($A819,작성용!A:AL,14,0),"-")</f>
        <v>-</v>
      </c>
      <c r="D819" s="169" t="s">
        <v>6291</v>
      </c>
      <c r="E819" s="167" t="str">
        <f>IFERROR(VLOOKUP(A819,작성용!A:AL,34,0),"-")</f>
        <v>-</v>
      </c>
      <c r="F819" s="168" t="s">
        <v>6265</v>
      </c>
      <c r="G819" s="179">
        <f>COUNTIF(작성용!A:B,$A819)-COUNTIFS(작성용!A:A,$A819,작성용!AA:AA,"평가철회")</f>
        <v>0</v>
      </c>
    </row>
    <row r="820" spans="1:7" ht="16.5" customHeight="1" x14ac:dyDescent="0.3">
      <c r="A820" s="170" t="s">
        <v>1798</v>
      </c>
      <c r="B820" s="165" t="s">
        <v>6444</v>
      </c>
      <c r="C820" s="165" t="str">
        <f>IFERROR(VLOOKUP($A820,작성용!A:AL,14,0),"-")</f>
        <v>-</v>
      </c>
      <c r="D820" s="169" t="s">
        <v>6445</v>
      </c>
      <c r="E820" s="167" t="str">
        <f>IFERROR(VLOOKUP(A820,작성용!A:AL,34,0),"-")</f>
        <v>-</v>
      </c>
      <c r="F820" s="168" t="s">
        <v>6360</v>
      </c>
      <c r="G820" s="179">
        <f>COUNTIF(작성용!A:B,$A820)-COUNTIFS(작성용!A:A,$A820,작성용!AA:AA,"평가철회")</f>
        <v>0</v>
      </c>
    </row>
    <row r="821" spans="1:7" ht="16.5" customHeight="1" x14ac:dyDescent="0.3">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x14ac:dyDescent="0.3">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x14ac:dyDescent="0.3">
      <c r="A825" s="170" t="s">
        <v>1806</v>
      </c>
      <c r="B825" s="165" t="s">
        <v>1807</v>
      </c>
      <c r="C825" s="165" t="str">
        <f>IFERROR(VLOOKUP($A825,작성용!A:AL,14,0),"-")</f>
        <v>-</v>
      </c>
      <c r="D825" s="169" t="s">
        <v>6422</v>
      </c>
      <c r="E825" s="167" t="str">
        <f>IFERROR(VLOOKUP(A825,작성용!A:AL,34,0),"-")</f>
        <v>-</v>
      </c>
      <c r="F825" s="168" t="s">
        <v>2</v>
      </c>
      <c r="G825" s="179">
        <f>COUNTIF(작성용!A:B,$A825)-COUNTIFS(작성용!A:A,$A825,작성용!AA:AA,"평가철회")</f>
        <v>0</v>
      </c>
    </row>
    <row r="826" spans="1:7" ht="16.5" customHeight="1" x14ac:dyDescent="0.3">
      <c r="A826" s="170" t="s">
        <v>1808</v>
      </c>
      <c r="B826" s="165" t="s">
        <v>1809</v>
      </c>
      <c r="C826" s="165" t="str">
        <f>IFERROR(VLOOKUP($A826,작성용!A:AL,14,0),"-")</f>
        <v>-</v>
      </c>
      <c r="D826" s="169" t="s">
        <v>498</v>
      </c>
      <c r="E826" s="167" t="str">
        <f>IFERROR(VLOOKUP(A826,작성용!A:AL,34,0),"-")</f>
        <v>-</v>
      </c>
      <c r="F826" s="168" t="s">
        <v>6324</v>
      </c>
      <c r="G826" s="179">
        <f>COUNTIF(작성용!A:B,$A826)-COUNTIFS(작성용!A:A,$A826,작성용!AA:AA,"평가철회")</f>
        <v>0</v>
      </c>
    </row>
    <row r="827" spans="1:7" ht="16.5" customHeight="1" x14ac:dyDescent="0.3">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x14ac:dyDescent="0.3">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x14ac:dyDescent="0.3">
      <c r="A830" s="170" t="s">
        <v>1817</v>
      </c>
      <c r="B830" s="165" t="s">
        <v>1818</v>
      </c>
      <c r="C830" s="165" t="str">
        <f>IFERROR(VLOOKUP($A830,작성용!A:AL,14,0),"-")</f>
        <v>-</v>
      </c>
      <c r="D830" s="169" t="s">
        <v>694</v>
      </c>
      <c r="E830" s="167" t="str">
        <f>IFERROR(VLOOKUP(A830,작성용!A:AL,34,0),"-")</f>
        <v>-</v>
      </c>
      <c r="F830" s="168" t="s">
        <v>6364</v>
      </c>
      <c r="G830" s="179">
        <f>COUNTIF(작성용!A:B,$A830)-COUNTIFS(작성용!A:A,$A830,작성용!AA:AA,"평가철회")</f>
        <v>0</v>
      </c>
    </row>
    <row r="831" spans="1:7" ht="16.5" customHeight="1" x14ac:dyDescent="0.3">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x14ac:dyDescent="0.3">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1821</v>
      </c>
      <c r="B833" s="165" t="s">
        <v>1822</v>
      </c>
      <c r="C833" s="165" t="str">
        <f>IFERROR(VLOOKUP($A833,작성용!A:AL,14,0),"-")</f>
        <v>-</v>
      </c>
      <c r="D833" s="169" t="s">
        <v>6442</v>
      </c>
      <c r="E833" s="167" t="str">
        <f>IFERROR(VLOOKUP(A833,작성용!A:AL,34,0),"-")</f>
        <v>-</v>
      </c>
      <c r="F833" s="168" t="s">
        <v>6286</v>
      </c>
      <c r="G833" s="179">
        <f>COUNTIF(작성용!A:B,$A833)-COUNTIFS(작성용!A:A,$A833,작성용!AA:AA,"평가철회")</f>
        <v>0</v>
      </c>
    </row>
    <row r="834" spans="1:7" ht="16.5" customHeight="1" x14ac:dyDescent="0.3">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x14ac:dyDescent="0.3">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x14ac:dyDescent="0.3">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1832</v>
      </c>
      <c r="B838" s="165" t="s">
        <v>1833</v>
      </c>
      <c r="C838" s="165" t="str">
        <f>IFERROR(VLOOKUP($A838,작성용!A:AL,14,0),"-")</f>
        <v>-</v>
      </c>
      <c r="D838" s="169" t="s">
        <v>6446</v>
      </c>
      <c r="E838" s="167" t="str">
        <f>IFERROR(VLOOKUP(A838,작성용!A:AL,34,0),"-")</f>
        <v>-</v>
      </c>
      <c r="F838" s="168" t="s">
        <v>6360</v>
      </c>
      <c r="G838" s="179">
        <f>COUNTIF(작성용!A:B,$A838)-COUNTIFS(작성용!A:A,$A838,작성용!AA:AA,"평가철회")</f>
        <v>0</v>
      </c>
    </row>
    <row r="839" spans="1:7" ht="16.5" customHeight="1" x14ac:dyDescent="0.3">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x14ac:dyDescent="0.3">
      <c r="A840" s="170" t="s">
        <v>1836</v>
      </c>
      <c r="B840" s="165" t="s">
        <v>1837</v>
      </c>
      <c r="C840" s="165" t="str">
        <f>IFERROR(VLOOKUP($A840,작성용!A:AL,14,0),"-")</f>
        <v>-</v>
      </c>
      <c r="D840" s="169" t="s">
        <v>6446</v>
      </c>
      <c r="E840" s="167" t="str">
        <f>IFERROR(VLOOKUP(A840,작성용!A:AL,34,0),"-")</f>
        <v>-</v>
      </c>
      <c r="F840" s="168" t="s">
        <v>6364</v>
      </c>
      <c r="G840" s="179">
        <f>COUNTIF(작성용!A:B,$A840)-COUNTIFS(작성용!A:A,$A840,작성용!AA:AA,"평가철회")</f>
        <v>0</v>
      </c>
    </row>
    <row r="841" spans="1:7" ht="16.5" customHeight="1" x14ac:dyDescent="0.3">
      <c r="A841" s="170" t="s">
        <v>1838</v>
      </c>
      <c r="B841" s="165" t="s">
        <v>1839</v>
      </c>
      <c r="C841" s="165" t="str">
        <f>IFERROR(VLOOKUP($A841,작성용!A:AL,14,0),"-")</f>
        <v>-</v>
      </c>
      <c r="D841" s="169" t="s">
        <v>495</v>
      </c>
      <c r="E841" s="167" t="str">
        <f>IFERROR(VLOOKUP(A841,작성용!A:AL,34,0),"-")</f>
        <v>-</v>
      </c>
      <c r="F841" s="168" t="s">
        <v>6364</v>
      </c>
      <c r="G841" s="179">
        <f>COUNTIF(작성용!A:B,$A841)-COUNTIFS(작성용!A:A,$A841,작성용!AA:AA,"평가철회")</f>
        <v>0</v>
      </c>
    </row>
    <row r="842" spans="1:7" ht="16.5" customHeight="1" x14ac:dyDescent="0.3">
      <c r="A842" s="170" t="s">
        <v>1840</v>
      </c>
      <c r="B842" s="165" t="s">
        <v>1841</v>
      </c>
      <c r="C842" s="165" t="str">
        <f>IFERROR(VLOOKUP($A842,작성용!A:AL,14,0),"-")</f>
        <v>-</v>
      </c>
      <c r="D842" s="169" t="s">
        <v>6432</v>
      </c>
      <c r="E842" s="167" t="str">
        <f>IFERROR(VLOOKUP(A842,작성용!A:AL,34,0),"-")</f>
        <v>-</v>
      </c>
      <c r="F842" s="168" t="s">
        <v>2</v>
      </c>
      <c r="G842" s="179">
        <f>COUNTIF(작성용!A:B,$A842)-COUNTIFS(작성용!A:A,$A842,작성용!AA:AA,"평가철회")</f>
        <v>0</v>
      </c>
    </row>
    <row r="843" spans="1:7" ht="16.5" customHeight="1" x14ac:dyDescent="0.3">
      <c r="A843" s="170" t="s">
        <v>1842</v>
      </c>
      <c r="B843" s="165" t="s">
        <v>6447</v>
      </c>
      <c r="C843" s="165" t="str">
        <f>IFERROR(VLOOKUP($A843,작성용!A:AL,14,0),"-")</f>
        <v>-</v>
      </c>
      <c r="D843" s="169" t="s">
        <v>6446</v>
      </c>
      <c r="E843" s="167" t="str">
        <f>IFERROR(VLOOKUP(A843,작성용!A:AL,34,0),"-")</f>
        <v>-</v>
      </c>
      <c r="F843" s="168" t="s">
        <v>6360</v>
      </c>
      <c r="G843" s="179">
        <f>COUNTIF(작성용!A:B,$A843)-COUNTIFS(작성용!A:A,$A843,작성용!AA:AA,"평가철회")</f>
        <v>0</v>
      </c>
    </row>
    <row r="844" spans="1:7" ht="16.5" customHeight="1" x14ac:dyDescent="0.3">
      <c r="A844" s="170" t="s">
        <v>1843</v>
      </c>
      <c r="B844" s="165" t="s">
        <v>6448</v>
      </c>
      <c r="C844" s="165" t="str">
        <f>IFERROR(VLOOKUP($A844,작성용!A:AL,14,0),"-")</f>
        <v>-</v>
      </c>
      <c r="D844" s="169" t="s">
        <v>6367</v>
      </c>
      <c r="E844" s="167" t="str">
        <f>IFERROR(VLOOKUP(A844,작성용!A:AL,34,0),"-")</f>
        <v>-</v>
      </c>
      <c r="F844" s="168" t="s">
        <v>6360</v>
      </c>
      <c r="G844" s="179">
        <f>COUNTIF(작성용!A:B,$A844)-COUNTIFS(작성용!A:A,$A844,작성용!AA:AA,"평가철회")</f>
        <v>0</v>
      </c>
    </row>
    <row r="845" spans="1:7" ht="16.5" customHeight="1" x14ac:dyDescent="0.3">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x14ac:dyDescent="0.3">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x14ac:dyDescent="0.3">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x14ac:dyDescent="0.3">
      <c r="A850" s="170" t="s">
        <v>1855</v>
      </c>
      <c r="B850" s="165" t="s">
        <v>1856</v>
      </c>
      <c r="C850" s="165" t="str">
        <f>IFERROR(VLOOKUP($A850,작성용!A:AL,14,0),"-")</f>
        <v>-</v>
      </c>
      <c r="D850" s="169" t="s">
        <v>6449</v>
      </c>
      <c r="E850" s="167" t="str">
        <f>IFERROR(VLOOKUP(A850,작성용!A:AL,34,0),"-")</f>
        <v>-</v>
      </c>
      <c r="F850" s="168" t="s">
        <v>6364</v>
      </c>
      <c r="G850" s="179">
        <f>COUNTIF(작성용!A:B,$A850)-COUNTIFS(작성용!A:A,$A850,작성용!AA:AA,"평가철회")</f>
        <v>0</v>
      </c>
    </row>
    <row r="851" spans="1:7" ht="16.5" customHeight="1" x14ac:dyDescent="0.3">
      <c r="A851" s="170" t="s">
        <v>1857</v>
      </c>
      <c r="B851" s="165" t="s">
        <v>1858</v>
      </c>
      <c r="C851" s="165" t="str">
        <f>IFERROR(VLOOKUP($A851,작성용!A:AL,14,0),"-")</f>
        <v>-</v>
      </c>
      <c r="D851" s="169" t="s">
        <v>6370</v>
      </c>
      <c r="E851" s="167" t="str">
        <f>IFERROR(VLOOKUP(A851,작성용!A:AL,34,0),"-")</f>
        <v>-</v>
      </c>
      <c r="F851" s="168" t="s">
        <v>6362</v>
      </c>
      <c r="G851" s="179">
        <f>COUNTIF(작성용!A:B,$A851)-COUNTIFS(작성용!A:A,$A851,작성용!AA:AA,"평가철회")</f>
        <v>0</v>
      </c>
    </row>
    <row r="852" spans="1:7" ht="16.5" customHeight="1" x14ac:dyDescent="0.3">
      <c r="A852" s="170" t="s">
        <v>1859</v>
      </c>
      <c r="B852" s="165" t="s">
        <v>1860</v>
      </c>
      <c r="C852" s="165" t="str">
        <f>IFERROR(VLOOKUP($A852,작성용!A:AL,14,0),"-")</f>
        <v>-</v>
      </c>
      <c r="D852" s="169" t="s">
        <v>6367</v>
      </c>
      <c r="E852" s="167" t="str">
        <f>IFERROR(VLOOKUP(A852,작성용!A:AL,34,0),"-")</f>
        <v>-</v>
      </c>
      <c r="F852" s="168" t="s">
        <v>6360</v>
      </c>
      <c r="G852" s="179">
        <f>COUNTIF(작성용!A:B,$A852)-COUNTIFS(작성용!A:A,$A852,작성용!AA:AA,"평가철회")</f>
        <v>0</v>
      </c>
    </row>
    <row r="853" spans="1:7" ht="16.5" customHeight="1" x14ac:dyDescent="0.3">
      <c r="A853" s="170" t="s">
        <v>1861</v>
      </c>
      <c r="B853" s="165" t="s">
        <v>1862</v>
      </c>
      <c r="C853" s="165" t="str">
        <f>IFERROR(VLOOKUP($A853,작성용!A:AL,14,0),"-")</f>
        <v>-</v>
      </c>
      <c r="D853" s="169" t="s">
        <v>6440</v>
      </c>
      <c r="E853" s="167" t="str">
        <f>IFERROR(VLOOKUP(A853,작성용!A:AL,34,0),"-")</f>
        <v>-</v>
      </c>
      <c r="F853" s="168" t="s">
        <v>2</v>
      </c>
      <c r="G853" s="179">
        <f>COUNTIF(작성용!A:B,$A853)-COUNTIFS(작성용!A:A,$A853,작성용!AA:AA,"평가철회")</f>
        <v>0</v>
      </c>
    </row>
    <row r="854" spans="1:7" ht="16.5" customHeight="1" x14ac:dyDescent="0.3">
      <c r="A854" s="170" t="s">
        <v>1863</v>
      </c>
      <c r="B854" s="165" t="s">
        <v>1864</v>
      </c>
      <c r="C854" s="165" t="str">
        <f>IFERROR(VLOOKUP($A854,작성용!A:AL,14,0),"-")</f>
        <v>-</v>
      </c>
      <c r="D854" s="169" t="s">
        <v>6436</v>
      </c>
      <c r="E854" s="167" t="str">
        <f>IFERROR(VLOOKUP(A854,작성용!A:AL,34,0),"-")</f>
        <v>-</v>
      </c>
      <c r="F854" s="168" t="s">
        <v>6286</v>
      </c>
      <c r="G854" s="179">
        <f>COUNTIF(작성용!A:B,$A854)-COUNTIFS(작성용!A:A,$A854,작성용!AA:AA,"평가철회")</f>
        <v>0</v>
      </c>
    </row>
    <row r="855" spans="1:7" ht="16.5" customHeight="1" x14ac:dyDescent="0.3">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x14ac:dyDescent="0.3">
      <c r="A856" s="170" t="s">
        <v>1868</v>
      </c>
      <c r="B856" s="165" t="s">
        <v>6450</v>
      </c>
      <c r="C856" s="165" t="str">
        <f>IFERROR(VLOOKUP($A856,작성용!A:AL,14,0),"-")</f>
        <v>-</v>
      </c>
      <c r="D856" s="169" t="s">
        <v>6451</v>
      </c>
      <c r="E856" s="167" t="str">
        <f>IFERROR(VLOOKUP(A856,작성용!A:AL,34,0),"-")</f>
        <v>-</v>
      </c>
      <c r="F856" s="168" t="s">
        <v>6286</v>
      </c>
      <c r="G856" s="179">
        <f>COUNTIF(작성용!A:B,$A856)-COUNTIFS(작성용!A:A,$A856,작성용!AA:AA,"평가철회")</f>
        <v>0</v>
      </c>
    </row>
    <row r="857" spans="1:7" ht="16.5" customHeight="1" x14ac:dyDescent="0.3">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1871</v>
      </c>
      <c r="B858" s="165" t="s">
        <v>6452</v>
      </c>
      <c r="C858" s="165" t="str">
        <f>IFERROR(VLOOKUP($A858,작성용!A:AL,14,0),"-")</f>
        <v>미정</v>
      </c>
      <c r="D858" s="169" t="s">
        <v>6306</v>
      </c>
      <c r="E858" s="167" t="str">
        <f>IFERROR(VLOOKUP(A858,작성용!A:AL,34,0),"-")</f>
        <v>조현우</v>
      </c>
      <c r="F858" s="168" t="s">
        <v>6364</v>
      </c>
      <c r="G858" s="179">
        <f>COUNTIF(작성용!A:B,$A858)-COUNTIFS(작성용!A:A,$A858,작성용!AA:AA,"평가철회")</f>
        <v>3</v>
      </c>
    </row>
    <row r="859" spans="1:7" ht="16.5" customHeight="1" x14ac:dyDescent="0.3">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1873</v>
      </c>
      <c r="B860" s="165" t="s">
        <v>1874</v>
      </c>
      <c r="C860" s="165" t="str">
        <f>IFERROR(VLOOKUP($A860,작성용!A:AL,14,0),"-")</f>
        <v>-</v>
      </c>
      <c r="D860" s="169" t="s">
        <v>6453</v>
      </c>
      <c r="E860" s="167" t="str">
        <f>IFERROR(VLOOKUP(A860,작성용!A:AL,34,0),"-")</f>
        <v>-</v>
      </c>
      <c r="F860" s="168" t="s">
        <v>6362</v>
      </c>
      <c r="G860" s="179">
        <f>COUNTIF(작성용!A:B,$A860)-COUNTIFS(작성용!A:A,$A860,작성용!AA:AA,"평가철회")</f>
        <v>0</v>
      </c>
    </row>
    <row r="861" spans="1:7" ht="16.5" customHeight="1" x14ac:dyDescent="0.3">
      <c r="A861" s="170" t="s">
        <v>1875</v>
      </c>
      <c r="B861" s="165" t="s">
        <v>1876</v>
      </c>
      <c r="C861" s="165" t="str">
        <f>IFERROR(VLOOKUP($A861,작성용!A:AL,14,0),"-")</f>
        <v>-</v>
      </c>
      <c r="D861" s="169" t="s">
        <v>694</v>
      </c>
      <c r="E861" s="167" t="str">
        <f>IFERROR(VLOOKUP(A861,작성용!A:AL,34,0),"-")</f>
        <v>-</v>
      </c>
      <c r="F861" s="168" t="s">
        <v>6364</v>
      </c>
      <c r="G861" s="179">
        <f>COUNTIF(작성용!A:B,$A861)-COUNTIFS(작성용!A:A,$A861,작성용!AA:AA,"평가철회")</f>
        <v>0</v>
      </c>
    </row>
    <row r="862" spans="1:7" ht="16.5" customHeight="1" x14ac:dyDescent="0.3">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x14ac:dyDescent="0.3">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x14ac:dyDescent="0.3">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x14ac:dyDescent="0.3">
      <c r="A867" s="170" t="s">
        <v>1887</v>
      </c>
      <c r="B867" s="165" t="s">
        <v>6454</v>
      </c>
      <c r="C867" s="165" t="str">
        <f>IFERROR(VLOOKUP($A867,작성용!A:AL,14,0),"-")</f>
        <v>-</v>
      </c>
      <c r="D867" s="169" t="s">
        <v>6283</v>
      </c>
      <c r="E867" s="167" t="str">
        <f>IFERROR(VLOOKUP(A867,작성용!A:AL,34,0),"-")</f>
        <v>-</v>
      </c>
      <c r="F867" s="168" t="s">
        <v>6360</v>
      </c>
      <c r="G867" s="179">
        <f>COUNTIF(작성용!A:B,$A867)-COUNTIFS(작성용!A:A,$A867,작성용!AA:AA,"평가철회")</f>
        <v>0</v>
      </c>
    </row>
    <row r="868" spans="1:7" ht="16.5" customHeight="1" x14ac:dyDescent="0.3">
      <c r="A868" s="170" t="s">
        <v>1888</v>
      </c>
      <c r="B868" s="165" t="s">
        <v>1889</v>
      </c>
      <c r="C868" s="165" t="str">
        <f>IFERROR(VLOOKUP($A868,작성용!A:AL,14,0),"-")</f>
        <v>-</v>
      </c>
      <c r="D868" s="169" t="s">
        <v>6298</v>
      </c>
      <c r="E868" s="167" t="str">
        <f>IFERROR(VLOOKUP(A868,작성용!A:AL,34,0),"-")</f>
        <v>-</v>
      </c>
      <c r="F868" s="168" t="s">
        <v>6364</v>
      </c>
      <c r="G868" s="179">
        <f>COUNTIF(작성용!A:B,$A868)-COUNTIFS(작성용!A:A,$A868,작성용!AA:AA,"평가철회")</f>
        <v>0</v>
      </c>
    </row>
    <row r="869" spans="1:7" ht="16.5" customHeight="1" x14ac:dyDescent="0.3">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x14ac:dyDescent="0.3">
      <c r="A871" s="170" t="s">
        <v>1894</v>
      </c>
      <c r="B871" s="165" t="s">
        <v>1895</v>
      </c>
      <c r="C871" s="165" t="str">
        <f>IFERROR(VLOOKUP($A871,작성용!A:AL,14,0),"-")</f>
        <v>-</v>
      </c>
      <c r="D871" s="169" t="s">
        <v>1896</v>
      </c>
      <c r="E871" s="167" t="str">
        <f>IFERROR(VLOOKUP(A871,작성용!A:AL,34,0),"-")</f>
        <v>-</v>
      </c>
      <c r="F871" s="168" t="s">
        <v>6364</v>
      </c>
      <c r="G871" s="179">
        <f>COUNTIF(작성용!A:B,$A871)-COUNTIFS(작성용!A:A,$A871,작성용!AA:AA,"평가철회")</f>
        <v>0</v>
      </c>
    </row>
    <row r="872" spans="1:7" ht="16.5" customHeight="1" x14ac:dyDescent="0.3">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x14ac:dyDescent="0.3">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x14ac:dyDescent="0.3">
      <c r="A874" s="170" t="s">
        <v>1901</v>
      </c>
      <c r="B874" s="165" t="s">
        <v>6455</v>
      </c>
      <c r="C874" s="165" t="str">
        <f>IFERROR(VLOOKUP($A874,작성용!A:AL,14,0),"-")</f>
        <v>-</v>
      </c>
      <c r="D874" s="169" t="s">
        <v>6422</v>
      </c>
      <c r="E874" s="167" t="str">
        <f>IFERROR(VLOOKUP(A874,작성용!A:AL,34,0),"-")</f>
        <v>-</v>
      </c>
      <c r="F874" s="168" t="s">
        <v>6360</v>
      </c>
      <c r="G874" s="179">
        <f>COUNTIF(작성용!A:B,$A874)-COUNTIFS(작성용!A:A,$A874,작성용!AA:AA,"평가철회")</f>
        <v>0</v>
      </c>
    </row>
    <row r="875" spans="1:7" ht="16.5" customHeight="1" x14ac:dyDescent="0.3">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x14ac:dyDescent="0.3">
      <c r="A876" s="170" t="s">
        <v>1905</v>
      </c>
      <c r="B876" s="165" t="s">
        <v>6456</v>
      </c>
      <c r="C876" s="165" t="str">
        <f>IFERROR(VLOOKUP($A876,작성용!A:AL,14,0),"-")</f>
        <v>-</v>
      </c>
      <c r="D876" s="169" t="s">
        <v>6366</v>
      </c>
      <c r="E876" s="167" t="str">
        <f>IFERROR(VLOOKUP(A876,작성용!A:AL,34,0),"-")</f>
        <v>-</v>
      </c>
      <c r="F876" s="168" t="s">
        <v>2</v>
      </c>
      <c r="G876" s="179">
        <f>COUNTIF(작성용!A:B,$A876)-COUNTIFS(작성용!A:A,$A876,작성용!AA:AA,"평가철회")</f>
        <v>0</v>
      </c>
    </row>
    <row r="877" spans="1:7" ht="16.5" customHeight="1" x14ac:dyDescent="0.3">
      <c r="A877" s="170" t="s">
        <v>1906</v>
      </c>
      <c r="B877" s="165" t="s">
        <v>1907</v>
      </c>
      <c r="C877" s="165" t="str">
        <f>IFERROR(VLOOKUP($A877,작성용!A:AL,14,0),"-")</f>
        <v>-</v>
      </c>
      <c r="D877" s="169" t="s">
        <v>656</v>
      </c>
      <c r="E877" s="167" t="str">
        <f>IFERROR(VLOOKUP(A877,작성용!A:AL,34,0),"-")</f>
        <v>-</v>
      </c>
      <c r="F877" s="168" t="s">
        <v>6265</v>
      </c>
      <c r="G877" s="179">
        <f>COUNTIF(작성용!A:B,$A877)-COUNTIFS(작성용!A:A,$A877,작성용!AA:AA,"평가철회")</f>
        <v>0</v>
      </c>
    </row>
    <row r="878" spans="1:7" ht="16.5" customHeight="1" x14ac:dyDescent="0.3">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x14ac:dyDescent="0.3">
      <c r="A879" s="170" t="s">
        <v>1910</v>
      </c>
      <c r="B879" s="165" t="s">
        <v>1911</v>
      </c>
      <c r="C879" s="165" t="str">
        <f>IFERROR(VLOOKUP($A879,작성용!A:AL,14,0),"-")</f>
        <v>연말</v>
      </c>
      <c r="D879" s="169" t="s">
        <v>6307</v>
      </c>
      <c r="E879" s="167" t="str">
        <f>IFERROR(VLOOKUP(A879,작성용!A:AL,34,0),"-")</f>
        <v>김수현</v>
      </c>
      <c r="F879" s="168" t="s">
        <v>6360</v>
      </c>
      <c r="G879" s="179">
        <f>COUNTIF(작성용!A:B,$A879)-COUNTIFS(작성용!A:A,$A879,작성용!AA:AA,"평가철회")</f>
        <v>13</v>
      </c>
    </row>
    <row r="880" spans="1:7" ht="16.5" customHeight="1" x14ac:dyDescent="0.3">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x14ac:dyDescent="0.3">
      <c r="A882" s="170" t="s">
        <v>1916</v>
      </c>
      <c r="B882" s="165" t="s">
        <v>6457</v>
      </c>
      <c r="C882" s="165" t="str">
        <f>IFERROR(VLOOKUP($A882,작성용!A:AL,14,0),"-")</f>
        <v>-</v>
      </c>
      <c r="D882" s="169" t="s">
        <v>6420</v>
      </c>
      <c r="E882" s="167" t="str">
        <f>IFERROR(VLOOKUP(A882,작성용!A:AL,34,0),"-")</f>
        <v>-</v>
      </c>
      <c r="F882" s="168" t="s">
        <v>6364</v>
      </c>
      <c r="G882" s="179">
        <f>COUNTIF(작성용!A:B,$A882)-COUNTIFS(작성용!A:A,$A882,작성용!AA:AA,"평가철회")</f>
        <v>0</v>
      </c>
    </row>
    <row r="883" spans="1:7" ht="16.5" customHeight="1" x14ac:dyDescent="0.3">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x14ac:dyDescent="0.3">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x14ac:dyDescent="0.3">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x14ac:dyDescent="0.3">
      <c r="A889" s="170" t="s">
        <v>1928</v>
      </c>
      <c r="B889" s="165" t="s">
        <v>6458</v>
      </c>
      <c r="C889" s="165" t="str">
        <f>IFERROR(VLOOKUP($A889,작성용!A:AL,14,0),"-")</f>
        <v>-</v>
      </c>
      <c r="D889" s="169" t="s">
        <v>6442</v>
      </c>
      <c r="E889" s="167" t="str">
        <f>IFERROR(VLOOKUP(A889,작성용!A:AL,34,0),"-")</f>
        <v>-</v>
      </c>
      <c r="F889" s="168" t="s">
        <v>6360</v>
      </c>
      <c r="G889" s="179">
        <f>COUNTIF(작성용!A:B,$A889)-COUNTIFS(작성용!A:A,$A889,작성용!AA:AA,"평가철회")</f>
        <v>0</v>
      </c>
    </row>
    <row r="890" spans="1:7" ht="16.5" customHeight="1" x14ac:dyDescent="0.3">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x14ac:dyDescent="0.3">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x14ac:dyDescent="0.3">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x14ac:dyDescent="0.3">
      <c r="A894" s="170" t="s">
        <v>1937</v>
      </c>
      <c r="B894" s="165" t="s">
        <v>1938</v>
      </c>
      <c r="C894" s="165" t="str">
        <f>IFERROR(VLOOKUP($A894,작성용!A:AL,14,0),"-")</f>
        <v>-</v>
      </c>
      <c r="D894" s="169" t="s">
        <v>495</v>
      </c>
      <c r="E894" s="167" t="str">
        <f>IFERROR(VLOOKUP(A894,작성용!A:AL,34,0),"-")</f>
        <v>-</v>
      </c>
      <c r="F894" s="168" t="s">
        <v>6360</v>
      </c>
      <c r="G894" s="179">
        <f>COUNTIF(작성용!A:B,$A894)-COUNTIFS(작성용!A:A,$A894,작성용!AA:AA,"평가철회")</f>
        <v>0</v>
      </c>
    </row>
    <row r="895" spans="1:7" ht="16.5" customHeight="1" x14ac:dyDescent="0.3">
      <c r="A895" s="170" t="s">
        <v>1939</v>
      </c>
      <c r="B895" s="165" t="s">
        <v>6459</v>
      </c>
      <c r="C895" s="165" t="str">
        <f>IFERROR(VLOOKUP($A895,작성용!A:AL,14,0),"-")</f>
        <v>-</v>
      </c>
      <c r="D895" s="169" t="s">
        <v>6460</v>
      </c>
      <c r="E895" s="167" t="str">
        <f>IFERROR(VLOOKUP(A895,작성용!A:AL,34,0),"-")</f>
        <v>-</v>
      </c>
      <c r="F895" s="168" t="s">
        <v>6360</v>
      </c>
      <c r="G895" s="179">
        <f>COUNTIF(작성용!A:B,$A895)-COUNTIFS(작성용!A:A,$A895,작성용!AA:AA,"평가철회")</f>
        <v>0</v>
      </c>
    </row>
    <row r="896" spans="1:7" ht="16.5" customHeight="1" x14ac:dyDescent="0.3">
      <c r="A896" s="170" t="s">
        <v>1940</v>
      </c>
      <c r="B896" s="165" t="s">
        <v>1941</v>
      </c>
      <c r="C896" s="165" t="str">
        <f>IFERROR(VLOOKUP($A896,작성용!A:AL,14,0),"-")</f>
        <v>-</v>
      </c>
      <c r="D896" s="169" t="s">
        <v>6424</v>
      </c>
      <c r="E896" s="167" t="str">
        <f>IFERROR(VLOOKUP(A896,작성용!A:AL,34,0),"-")</f>
        <v>-</v>
      </c>
      <c r="F896" s="168" t="s">
        <v>2</v>
      </c>
      <c r="G896" s="179">
        <f>COUNTIF(작성용!A:B,$A896)-COUNTIFS(작성용!A:A,$A896,작성용!AA:AA,"평가철회")</f>
        <v>0</v>
      </c>
    </row>
    <row r="897" spans="1:7" ht="16.5" customHeight="1" x14ac:dyDescent="0.3">
      <c r="A897" s="170" t="s">
        <v>1942</v>
      </c>
      <c r="B897" s="165" t="s">
        <v>1943</v>
      </c>
      <c r="C897" s="165" t="str">
        <f>IFERROR(VLOOKUP($A897,작성용!A:AL,14,0),"-")</f>
        <v>-</v>
      </c>
      <c r="D897" s="169" t="s">
        <v>6366</v>
      </c>
      <c r="E897" s="167" t="str">
        <f>IFERROR(VLOOKUP(A897,작성용!A:AL,34,0),"-")</f>
        <v>-</v>
      </c>
      <c r="F897" s="168" t="s">
        <v>2</v>
      </c>
      <c r="G897" s="179">
        <f>COUNTIF(작성용!A:B,$A897)-COUNTIFS(작성용!A:A,$A897,작성용!AA:AA,"평가철회")</f>
        <v>0</v>
      </c>
    </row>
    <row r="898" spans="1:7" ht="16.5" customHeight="1" x14ac:dyDescent="0.3">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1945</v>
      </c>
      <c r="B899" s="165" t="s">
        <v>1249</v>
      </c>
      <c r="C899" s="165" t="str">
        <f>IFERROR(VLOOKUP($A899,작성용!A:AL,14,0),"-")</f>
        <v>-</v>
      </c>
      <c r="D899" s="169" t="s">
        <v>6461</v>
      </c>
      <c r="E899" s="167" t="str">
        <f>IFERROR(VLOOKUP(A899,작성용!A:AL,34,0),"-")</f>
        <v>-</v>
      </c>
      <c r="F899" s="168" t="s">
        <v>6360</v>
      </c>
      <c r="G899" s="179">
        <f>COUNTIF(작성용!A:B,$A899)-COUNTIFS(작성용!A:A,$A899,작성용!AA:AA,"평가철회")</f>
        <v>0</v>
      </c>
    </row>
    <row r="900" spans="1:7" ht="16.5" customHeight="1" x14ac:dyDescent="0.3">
      <c r="A900" s="170" t="s">
        <v>1946</v>
      </c>
      <c r="B900" s="165" t="s">
        <v>1947</v>
      </c>
      <c r="C900" s="165" t="str">
        <f>IFERROR(VLOOKUP($A900,작성용!A:AL,14,0),"-")</f>
        <v>-</v>
      </c>
      <c r="D900" s="169" t="s">
        <v>640</v>
      </c>
      <c r="E900" s="167" t="str">
        <f>IFERROR(VLOOKUP(A900,작성용!A:AL,34,0),"-")</f>
        <v>-</v>
      </c>
      <c r="F900" s="168" t="s">
        <v>6360</v>
      </c>
      <c r="G900" s="179">
        <f>COUNTIF(작성용!A:B,$A900)-COUNTIFS(작성용!A:A,$A900,작성용!AA:AA,"평가철회")</f>
        <v>0</v>
      </c>
    </row>
    <row r="901" spans="1:7" ht="16.5" customHeight="1" x14ac:dyDescent="0.3">
      <c r="A901" s="170" t="s">
        <v>1948</v>
      </c>
      <c r="B901" s="165" t="s">
        <v>1949</v>
      </c>
      <c r="C901" s="165" t="str">
        <f>IFERROR(VLOOKUP($A901,작성용!A:AL,14,0),"-")</f>
        <v>-</v>
      </c>
      <c r="D901" s="169" t="s">
        <v>1619</v>
      </c>
      <c r="E901" s="167" t="str">
        <f>IFERROR(VLOOKUP(A901,작성용!A:AL,34,0),"-")</f>
        <v>-</v>
      </c>
      <c r="F901" s="168" t="s">
        <v>6362</v>
      </c>
      <c r="G901" s="179">
        <f>COUNTIF(작성용!A:B,$A901)-COUNTIFS(작성용!A:A,$A901,작성용!AA:AA,"평가철회")</f>
        <v>0</v>
      </c>
    </row>
    <row r="902" spans="1:7" ht="16.5" customHeight="1" x14ac:dyDescent="0.3">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x14ac:dyDescent="0.3">
      <c r="A903" s="170" t="s">
        <v>1952</v>
      </c>
      <c r="B903" s="165" t="s">
        <v>1953</v>
      </c>
      <c r="C903" s="165" t="str">
        <f>IFERROR(VLOOKUP($A903,작성용!A:AL,14,0),"-")</f>
        <v>-</v>
      </c>
      <c r="D903" s="169" t="s">
        <v>336</v>
      </c>
      <c r="E903" s="167" t="str">
        <f>IFERROR(VLOOKUP(A903,작성용!A:AL,34,0),"-")</f>
        <v>-</v>
      </c>
      <c r="F903" s="168" t="s">
        <v>6360</v>
      </c>
      <c r="G903" s="179">
        <f>COUNTIF(작성용!A:B,$A903)-COUNTIFS(작성용!A:A,$A903,작성용!AA:AA,"평가철회")</f>
        <v>0</v>
      </c>
    </row>
    <row r="904" spans="1:7" ht="16.5" customHeight="1" x14ac:dyDescent="0.3">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x14ac:dyDescent="0.3">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x14ac:dyDescent="0.3">
      <c r="A907" s="170" t="s">
        <v>1960</v>
      </c>
      <c r="B907" s="165" t="s">
        <v>1961</v>
      </c>
      <c r="C907" s="165" t="str">
        <f>IFERROR(VLOOKUP($A907,작성용!A:AL,14,0),"-")</f>
        <v>-</v>
      </c>
      <c r="D907" s="169" t="s">
        <v>495</v>
      </c>
      <c r="E907" s="167" t="str">
        <f>IFERROR(VLOOKUP(A907,작성용!A:AL,34,0),"-")</f>
        <v>-</v>
      </c>
      <c r="F907" s="168" t="s">
        <v>6360</v>
      </c>
      <c r="G907" s="179">
        <f>COUNTIF(작성용!A:B,$A907)-COUNTIFS(작성용!A:A,$A907,작성용!AA:AA,"평가철회")</f>
        <v>0</v>
      </c>
    </row>
    <row r="908" spans="1:7" ht="16.5" customHeight="1" x14ac:dyDescent="0.3">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x14ac:dyDescent="0.3">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1966</v>
      </c>
      <c r="B910" s="165" t="s">
        <v>6462</v>
      </c>
      <c r="C910" s="165" t="str">
        <f>IFERROR(VLOOKUP($A910,작성용!A:AL,14,0),"-")</f>
        <v>-</v>
      </c>
      <c r="D910" s="169" t="s">
        <v>6420</v>
      </c>
      <c r="E910" s="167" t="str">
        <f>IFERROR(VLOOKUP(A910,작성용!A:AL,34,0),"-")</f>
        <v>-</v>
      </c>
      <c r="F910" s="168" t="s">
        <v>6364</v>
      </c>
      <c r="G910" s="179">
        <f>COUNTIF(작성용!A:B,$A910)-COUNTIFS(작성용!A:A,$A910,작성용!AA:AA,"평가철회")</f>
        <v>0</v>
      </c>
    </row>
    <row r="911" spans="1:7" ht="16.5" customHeight="1" x14ac:dyDescent="0.3">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x14ac:dyDescent="0.3">
      <c r="A912" s="170" t="s">
        <v>1969</v>
      </c>
      <c r="B912" s="165" t="s">
        <v>1970</v>
      </c>
      <c r="C912" s="165" t="str">
        <f>IFERROR(VLOOKUP($A912,작성용!A:AL,14,0),"-")</f>
        <v>-</v>
      </c>
      <c r="D912" s="169" t="s">
        <v>6361</v>
      </c>
      <c r="E912" s="167" t="str">
        <f>IFERROR(VLOOKUP(A912,작성용!A:AL,34,0),"-")</f>
        <v>-</v>
      </c>
      <c r="F912" s="168" t="s">
        <v>6360</v>
      </c>
      <c r="G912" s="179">
        <f>COUNTIF(작성용!A:B,$A912)-COUNTIFS(작성용!A:A,$A912,작성용!AA:AA,"평가철회")</f>
        <v>0</v>
      </c>
    </row>
    <row r="913" spans="1:7" ht="16.5" customHeight="1" x14ac:dyDescent="0.3">
      <c r="A913" s="170" t="s">
        <v>1971</v>
      </c>
      <c r="B913" s="165" t="s">
        <v>1972</v>
      </c>
      <c r="C913" s="165" t="str">
        <f>IFERROR(VLOOKUP($A913,작성용!A:AL,14,0),"-")</f>
        <v>-</v>
      </c>
      <c r="D913" s="169" t="s">
        <v>6463</v>
      </c>
      <c r="E913" s="167" t="str">
        <f>IFERROR(VLOOKUP(A913,작성용!A:AL,34,0),"-")</f>
        <v>-</v>
      </c>
      <c r="F913" s="168" t="s">
        <v>6360</v>
      </c>
      <c r="G913" s="179">
        <f>COUNTIF(작성용!A:B,$A913)-COUNTIFS(작성용!A:A,$A913,작성용!AA:AA,"평가철회")</f>
        <v>0</v>
      </c>
    </row>
    <row r="914" spans="1:7" ht="16.5" customHeight="1" x14ac:dyDescent="0.3">
      <c r="A914" s="170" t="s">
        <v>1973</v>
      </c>
      <c r="B914" s="165" t="s">
        <v>1974</v>
      </c>
      <c r="C914" s="165" t="str">
        <f>IFERROR(VLOOKUP($A914,작성용!A:AL,14,0),"-")</f>
        <v>-</v>
      </c>
      <c r="D914" s="169" t="s">
        <v>6296</v>
      </c>
      <c r="E914" s="167" t="str">
        <f>IFERROR(VLOOKUP(A914,작성용!A:AL,34,0),"-")</f>
        <v>-</v>
      </c>
      <c r="F914" s="168" t="s">
        <v>6286</v>
      </c>
      <c r="G914" s="179">
        <f>COUNTIF(작성용!A:B,$A914)-COUNTIFS(작성용!A:A,$A914,작성용!AA:AA,"평가철회")</f>
        <v>0</v>
      </c>
    </row>
    <row r="915" spans="1:7" ht="16.5" customHeight="1" x14ac:dyDescent="0.3">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x14ac:dyDescent="0.3">
      <c r="A916" s="170" t="s">
        <v>1977</v>
      </c>
      <c r="B916" s="165" t="s">
        <v>1267</v>
      </c>
      <c r="C916" s="165" t="str">
        <f>IFERROR(VLOOKUP($A916,작성용!A:AL,14,0),"-")</f>
        <v>-</v>
      </c>
      <c r="D916" s="169" t="s">
        <v>1978</v>
      </c>
      <c r="E916" s="167" t="str">
        <f>IFERROR(VLOOKUP(A916,작성용!A:AL,34,0),"-")</f>
        <v>-</v>
      </c>
      <c r="F916" s="168" t="s">
        <v>6360</v>
      </c>
      <c r="G916" s="179">
        <f>COUNTIF(작성용!A:B,$A916)-COUNTIFS(작성용!A:A,$A916,작성용!AA:AA,"평가철회")</f>
        <v>0</v>
      </c>
    </row>
    <row r="917" spans="1:7" ht="16.5" customHeight="1" x14ac:dyDescent="0.3">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x14ac:dyDescent="0.3">
      <c r="A918" s="170" t="s">
        <v>1981</v>
      </c>
      <c r="B918" s="165" t="s">
        <v>1982</v>
      </c>
      <c r="C918" s="165" t="str">
        <f>IFERROR(VLOOKUP($A918,작성용!A:AL,14,0),"-")</f>
        <v>-</v>
      </c>
      <c r="D918" s="169" t="s">
        <v>6359</v>
      </c>
      <c r="E918" s="167" t="str">
        <f>IFERROR(VLOOKUP(A918,작성용!A:AL,34,0),"-")</f>
        <v>-</v>
      </c>
      <c r="F918" s="168" t="s">
        <v>6360</v>
      </c>
      <c r="G918" s="179">
        <f>COUNTIF(작성용!A:B,$A918)-COUNTIFS(작성용!A:A,$A918,작성용!AA:AA,"평가철회")</f>
        <v>0</v>
      </c>
    </row>
    <row r="919" spans="1:7" ht="16.5" customHeight="1" x14ac:dyDescent="0.3">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x14ac:dyDescent="0.3">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1986</v>
      </c>
      <c r="B921" s="165" t="s">
        <v>1987</v>
      </c>
      <c r="C921" s="165" t="str">
        <f>IFERROR(VLOOKUP($A921,작성용!A:AL,14,0),"-")</f>
        <v>-</v>
      </c>
      <c r="D921" s="169" t="s">
        <v>436</v>
      </c>
      <c r="E921" s="167" t="str">
        <f>IFERROR(VLOOKUP(A921,작성용!A:AL,34,0),"-")</f>
        <v>-</v>
      </c>
      <c r="F921" s="168" t="s">
        <v>6364</v>
      </c>
      <c r="G921" s="179">
        <f>COUNTIF(작성용!A:B,$A921)-COUNTIFS(작성용!A:A,$A921,작성용!AA:AA,"평가철회")</f>
        <v>0</v>
      </c>
    </row>
    <row r="922" spans="1:7" ht="16.5" customHeight="1" x14ac:dyDescent="0.3">
      <c r="A922" s="170" t="s">
        <v>1988</v>
      </c>
      <c r="B922" s="165" t="s">
        <v>6464</v>
      </c>
      <c r="C922" s="165" t="str">
        <f>IFERROR(VLOOKUP($A922,작성용!A:AL,14,0),"-")</f>
        <v>-</v>
      </c>
      <c r="D922" s="169" t="s">
        <v>6370</v>
      </c>
      <c r="E922" s="167" t="str">
        <f>IFERROR(VLOOKUP(A922,작성용!A:AL,34,0),"-")</f>
        <v>-</v>
      </c>
      <c r="F922" s="168" t="s">
        <v>6360</v>
      </c>
      <c r="G922" s="179">
        <f>COUNTIF(작성용!A:B,$A922)-COUNTIFS(작성용!A:A,$A922,작성용!AA:AA,"평가철회")</f>
        <v>0</v>
      </c>
    </row>
    <row r="923" spans="1:7" ht="16.5" customHeight="1" x14ac:dyDescent="0.3">
      <c r="A923" s="170" t="s">
        <v>1989</v>
      </c>
      <c r="B923" s="165" t="s">
        <v>1990</v>
      </c>
      <c r="C923" s="165" t="str">
        <f>IFERROR(VLOOKUP($A923,작성용!A:AL,14,0),"-")</f>
        <v>-</v>
      </c>
      <c r="D923" s="169" t="s">
        <v>6370</v>
      </c>
      <c r="E923" s="167" t="str">
        <f>IFERROR(VLOOKUP(A923,작성용!A:AL,34,0),"-")</f>
        <v>-</v>
      </c>
      <c r="F923" s="168" t="s">
        <v>6364</v>
      </c>
      <c r="G923" s="179">
        <f>COUNTIF(작성용!A:B,$A923)-COUNTIFS(작성용!A:A,$A923,작성용!AA:AA,"평가철회")</f>
        <v>0</v>
      </c>
    </row>
    <row r="924" spans="1:7" ht="16.5" customHeight="1" x14ac:dyDescent="0.3">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x14ac:dyDescent="0.3">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x14ac:dyDescent="0.3">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x14ac:dyDescent="0.3">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2001</v>
      </c>
      <c r="B929" s="165" t="s">
        <v>2002</v>
      </c>
      <c r="C929" s="165" t="str">
        <f>IFERROR(VLOOKUP($A929,작성용!A:AL,14,0),"-")</f>
        <v>-</v>
      </c>
      <c r="D929" s="169" t="s">
        <v>492</v>
      </c>
      <c r="E929" s="167" t="str">
        <f>IFERROR(VLOOKUP(A929,작성용!A:AL,34,0),"-")</f>
        <v>-</v>
      </c>
      <c r="F929" s="168" t="s">
        <v>6364</v>
      </c>
      <c r="G929" s="179">
        <f>COUNTIF(작성용!A:B,$A929)-COUNTIFS(작성용!A:A,$A929,작성용!AA:AA,"평가철회")</f>
        <v>0</v>
      </c>
    </row>
    <row r="930" spans="1:7" ht="16.5" customHeight="1" x14ac:dyDescent="0.3">
      <c r="A930" s="170" t="s">
        <v>2003</v>
      </c>
      <c r="B930" s="165" t="s">
        <v>1282</v>
      </c>
      <c r="C930" s="165" t="str">
        <f>IFERROR(VLOOKUP($A930,작성용!A:AL,14,0),"-")</f>
        <v>-</v>
      </c>
      <c r="D930" s="169" t="s">
        <v>6420</v>
      </c>
      <c r="E930" s="167" t="str">
        <f>IFERROR(VLOOKUP(A930,작성용!A:AL,34,0),"-")</f>
        <v>-</v>
      </c>
      <c r="F930" s="168" t="s">
        <v>6324</v>
      </c>
      <c r="G930" s="179">
        <f>COUNTIF(작성용!A:B,$A930)-COUNTIFS(작성용!A:A,$A930,작성용!AA:AA,"평가철회")</f>
        <v>0</v>
      </c>
    </row>
    <row r="931" spans="1:7" ht="16.5" customHeight="1" x14ac:dyDescent="0.3">
      <c r="A931" s="170" t="s">
        <v>2004</v>
      </c>
      <c r="B931" s="165" t="s">
        <v>2005</v>
      </c>
      <c r="C931" s="165" t="str">
        <f>IFERROR(VLOOKUP($A931,작성용!A:AL,14,0),"-")</f>
        <v>-</v>
      </c>
      <c r="D931" s="169" t="s">
        <v>6465</v>
      </c>
      <c r="E931" s="167" t="str">
        <f>IFERROR(VLOOKUP(A931,작성용!A:AL,34,0),"-")</f>
        <v>-</v>
      </c>
      <c r="F931" s="168" t="s">
        <v>6362</v>
      </c>
      <c r="G931" s="179">
        <f>COUNTIF(작성용!A:B,$A931)-COUNTIFS(작성용!A:A,$A931,작성용!AA:AA,"평가철회")</f>
        <v>0</v>
      </c>
    </row>
    <row r="932" spans="1:7" ht="16.5" customHeight="1" x14ac:dyDescent="0.3">
      <c r="A932" s="170" t="s">
        <v>2006</v>
      </c>
      <c r="B932" s="165" t="s">
        <v>2007</v>
      </c>
      <c r="C932" s="165" t="str">
        <f>IFERROR(VLOOKUP($A932,작성용!A:AL,14,0),"-")</f>
        <v>-</v>
      </c>
      <c r="D932" s="169" t="s">
        <v>6426</v>
      </c>
      <c r="E932" s="167" t="str">
        <f>IFERROR(VLOOKUP(A932,작성용!A:AL,34,0),"-")</f>
        <v>-</v>
      </c>
      <c r="F932" s="168" t="s">
        <v>6362</v>
      </c>
      <c r="G932" s="179">
        <f>COUNTIF(작성용!A:B,$A932)-COUNTIFS(작성용!A:A,$A932,작성용!AA:AA,"평가철회")</f>
        <v>0</v>
      </c>
    </row>
    <row r="933" spans="1:7" ht="16.5" customHeight="1" x14ac:dyDescent="0.3">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x14ac:dyDescent="0.3">
      <c r="A934" s="170" t="s">
        <v>2010</v>
      </c>
      <c r="B934" s="165" t="s">
        <v>2011</v>
      </c>
      <c r="C934" s="165" t="str">
        <f>IFERROR(VLOOKUP($A934,작성용!A:AL,14,0),"-")</f>
        <v>-</v>
      </c>
      <c r="D934" s="169" t="s">
        <v>6262</v>
      </c>
      <c r="E934" s="167" t="str">
        <f>IFERROR(VLOOKUP(A934,작성용!A:AL,34,0),"-")</f>
        <v>-</v>
      </c>
      <c r="F934" s="168" t="s">
        <v>6362</v>
      </c>
      <c r="G934" s="179">
        <f>COUNTIF(작성용!A:B,$A934)-COUNTIFS(작성용!A:A,$A934,작성용!AA:AA,"평가철회")</f>
        <v>0</v>
      </c>
    </row>
    <row r="935" spans="1:7" ht="16.5" customHeight="1" x14ac:dyDescent="0.3">
      <c r="A935" s="170" t="s">
        <v>2012</v>
      </c>
      <c r="B935" s="165" t="s">
        <v>2013</v>
      </c>
      <c r="C935" s="165" t="str">
        <f>IFERROR(VLOOKUP($A935,작성용!A:AL,14,0),"-")</f>
        <v>-</v>
      </c>
      <c r="D935" s="169" t="s">
        <v>6409</v>
      </c>
      <c r="E935" s="167" t="str">
        <f>IFERROR(VLOOKUP(A935,작성용!A:AL,34,0),"-")</f>
        <v>-</v>
      </c>
      <c r="F935" s="168" t="s">
        <v>6362</v>
      </c>
      <c r="G935" s="179">
        <f>COUNTIF(작성용!A:B,$A935)-COUNTIFS(작성용!A:A,$A935,작성용!AA:AA,"평가철회")</f>
        <v>0</v>
      </c>
    </row>
    <row r="936" spans="1:7" ht="16.5" customHeight="1" x14ac:dyDescent="0.3">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2016</v>
      </c>
      <c r="B937" s="165" t="s">
        <v>2017</v>
      </c>
      <c r="C937" s="165" t="str">
        <f>IFERROR(VLOOKUP($A937,작성용!A:AL,14,0),"-")</f>
        <v>-</v>
      </c>
      <c r="D937" s="169" t="s">
        <v>244</v>
      </c>
      <c r="E937" s="167" t="str">
        <f>IFERROR(VLOOKUP(A937,작성용!A:AL,34,0),"-")</f>
        <v>-</v>
      </c>
      <c r="F937" s="168" t="s">
        <v>6362</v>
      </c>
      <c r="G937" s="179">
        <f>COUNTIF(작성용!A:B,$A937)-COUNTIFS(작성용!A:A,$A937,작성용!AA:AA,"평가철회")</f>
        <v>0</v>
      </c>
    </row>
    <row r="938" spans="1:7" ht="16.5" customHeight="1" x14ac:dyDescent="0.3">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x14ac:dyDescent="0.3">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x14ac:dyDescent="0.3">
      <c r="A942" s="170" t="s">
        <v>2026</v>
      </c>
      <c r="B942" s="165" t="s">
        <v>2027</v>
      </c>
      <c r="C942" s="165" t="str">
        <f>IFERROR(VLOOKUP($A942,작성용!A:AL,14,0),"-")</f>
        <v>-</v>
      </c>
      <c r="D942" s="169" t="s">
        <v>1431</v>
      </c>
      <c r="E942" s="167" t="str">
        <f>IFERROR(VLOOKUP(A942,작성용!A:AL,34,0),"-")</f>
        <v>-</v>
      </c>
      <c r="F942" s="168" t="s">
        <v>6364</v>
      </c>
      <c r="G942" s="179">
        <f>COUNTIF(작성용!A:B,$A942)-COUNTIFS(작성용!A:A,$A942,작성용!AA:AA,"평가철회")</f>
        <v>0</v>
      </c>
    </row>
    <row r="943" spans="1:7" ht="16.5" customHeight="1" x14ac:dyDescent="0.3">
      <c r="A943" s="170" t="s">
        <v>2028</v>
      </c>
      <c r="B943" s="165" t="s">
        <v>1290</v>
      </c>
      <c r="C943" s="165" t="str">
        <f>IFERROR(VLOOKUP($A943,작성용!A:AL,14,0),"-")</f>
        <v>-</v>
      </c>
      <c r="D943" s="169" t="s">
        <v>492</v>
      </c>
      <c r="E943" s="167" t="str">
        <f>IFERROR(VLOOKUP(A943,작성용!A:AL,34,0),"-")</f>
        <v>-</v>
      </c>
      <c r="F943" s="168" t="s">
        <v>6364</v>
      </c>
      <c r="G943" s="179">
        <f>COUNTIF(작성용!A:B,$A943)-COUNTIFS(작성용!A:A,$A943,작성용!AA:AA,"평가철회")</f>
        <v>0</v>
      </c>
    </row>
    <row r="944" spans="1:7" ht="16.5" customHeight="1" x14ac:dyDescent="0.3">
      <c r="A944" s="170" t="s">
        <v>2029</v>
      </c>
      <c r="B944" s="165" t="s">
        <v>2030</v>
      </c>
      <c r="C944" s="165" t="str">
        <f>IFERROR(VLOOKUP($A944,작성용!A:AL,14,0),"-")</f>
        <v>-</v>
      </c>
      <c r="D944" s="169" t="s">
        <v>495</v>
      </c>
      <c r="E944" s="167" t="str">
        <f>IFERROR(VLOOKUP(A944,작성용!A:AL,34,0),"-")</f>
        <v>-</v>
      </c>
      <c r="F944" s="168" t="s">
        <v>6265</v>
      </c>
      <c r="G944" s="179">
        <f>COUNTIF(작성용!A:B,$A944)-COUNTIFS(작성용!A:A,$A944,작성용!AA:AA,"평가철회")</f>
        <v>0</v>
      </c>
    </row>
    <row r="945" spans="1:7" ht="16.5" customHeight="1" x14ac:dyDescent="0.3">
      <c r="A945" s="170" t="s">
        <v>2031</v>
      </c>
      <c r="B945" s="165" t="s">
        <v>2032</v>
      </c>
      <c r="C945" s="165" t="str">
        <f>IFERROR(VLOOKUP($A945,작성용!A:AL,14,0),"-")</f>
        <v>-</v>
      </c>
      <c r="D945" s="169" t="s">
        <v>6426</v>
      </c>
      <c r="E945" s="167" t="str">
        <f>IFERROR(VLOOKUP(A945,작성용!A:AL,34,0),"-")</f>
        <v>-</v>
      </c>
      <c r="F945" s="168" t="s">
        <v>6360</v>
      </c>
      <c r="G945" s="179">
        <f>COUNTIF(작성용!A:B,$A945)-COUNTIFS(작성용!A:A,$A945,작성용!AA:AA,"평가철회")</f>
        <v>0</v>
      </c>
    </row>
    <row r="946" spans="1:7" ht="16.5" customHeight="1" x14ac:dyDescent="0.3">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x14ac:dyDescent="0.3">
      <c r="A947" s="170" t="s">
        <v>2035</v>
      </c>
      <c r="B947" s="165" t="s">
        <v>2036</v>
      </c>
      <c r="C947" s="165" t="str">
        <f>IFERROR(VLOOKUP($A947,작성용!A:AL,14,0),"-")</f>
        <v>-</v>
      </c>
      <c r="D947" s="169" t="s">
        <v>6292</v>
      </c>
      <c r="E947" s="167" t="str">
        <f>IFERROR(VLOOKUP(A947,작성용!A:AL,34,0),"-")</f>
        <v>-</v>
      </c>
      <c r="F947" s="168" t="s">
        <v>6360</v>
      </c>
      <c r="G947" s="179">
        <f>COUNTIF(작성용!A:B,$A947)-COUNTIFS(작성용!A:A,$A947,작성용!AA:AA,"평가철회")</f>
        <v>0</v>
      </c>
    </row>
    <row r="948" spans="1:7" ht="16.5" customHeight="1" x14ac:dyDescent="0.3">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x14ac:dyDescent="0.3">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2041</v>
      </c>
      <c r="B950" s="165" t="s">
        <v>2042</v>
      </c>
      <c r="C950" s="165" t="str">
        <f>IFERROR(VLOOKUP($A950,작성용!A:AL,14,0),"-")</f>
        <v>-</v>
      </c>
      <c r="D950" s="169" t="s">
        <v>6466</v>
      </c>
      <c r="E950" s="167" t="str">
        <f>IFERROR(VLOOKUP(A950,작성용!A:AL,34,0),"-")</f>
        <v>-</v>
      </c>
      <c r="F950" s="168" t="s">
        <v>6362</v>
      </c>
      <c r="G950" s="179">
        <f>COUNTIF(작성용!A:B,$A950)-COUNTIFS(작성용!A:A,$A950,작성용!AA:AA,"평가철회")</f>
        <v>0</v>
      </c>
    </row>
    <row r="951" spans="1:7" ht="16.5" customHeight="1" x14ac:dyDescent="0.3">
      <c r="A951" s="170" t="s">
        <v>2043</v>
      </c>
      <c r="B951" s="165" t="s">
        <v>2044</v>
      </c>
      <c r="C951" s="165" t="str">
        <f>IFERROR(VLOOKUP($A951,작성용!A:AL,14,0),"-")</f>
        <v xml:space="preserve">연말 </v>
      </c>
      <c r="D951" s="169" t="s">
        <v>6356</v>
      </c>
      <c r="E951" s="167" t="str">
        <f>IFERROR(VLOOKUP(A951,작성용!A:AL,34,0),"-")</f>
        <v>원정우</v>
      </c>
      <c r="F951" s="168" t="s">
        <v>6360</v>
      </c>
      <c r="G951" s="179">
        <f>COUNTIF(작성용!A:B,$A951)-COUNTIFS(작성용!A:A,$A951,작성용!AA:AA,"평가철회")</f>
        <v>2</v>
      </c>
    </row>
    <row r="952" spans="1:7" ht="16.5" customHeight="1" x14ac:dyDescent="0.3">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x14ac:dyDescent="0.3">
      <c r="A953" s="170" t="s">
        <v>2047</v>
      </c>
      <c r="B953" s="165" t="s">
        <v>2048</v>
      </c>
      <c r="C953" s="165" t="str">
        <f>IFERROR(VLOOKUP($A953,작성용!A:AL,14,0),"-")</f>
        <v>-</v>
      </c>
      <c r="D953" s="169" t="s">
        <v>6453</v>
      </c>
      <c r="E953" s="167" t="str">
        <f>IFERROR(VLOOKUP(A953,작성용!A:AL,34,0),"-")</f>
        <v>-</v>
      </c>
      <c r="F953" s="168" t="s">
        <v>6364</v>
      </c>
      <c r="G953" s="179">
        <f>COUNTIF(작성용!A:B,$A953)-COUNTIFS(작성용!A:A,$A953,작성용!AA:AA,"평가철회")</f>
        <v>0</v>
      </c>
    </row>
    <row r="954" spans="1:7" ht="16.5" customHeight="1" x14ac:dyDescent="0.3">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2057</v>
      </c>
      <c r="B958" s="165" t="s">
        <v>2058</v>
      </c>
      <c r="C958" s="165" t="str">
        <f>IFERROR(VLOOKUP($A958,작성용!A:AL,14,0),"-")</f>
        <v>-</v>
      </c>
      <c r="D958" s="169" t="s">
        <v>1619</v>
      </c>
      <c r="E958" s="167" t="str">
        <f>IFERROR(VLOOKUP(A958,작성용!A:AL,34,0),"-")</f>
        <v>-</v>
      </c>
      <c r="F958" s="168" t="s">
        <v>6360</v>
      </c>
      <c r="G958" s="179">
        <f>COUNTIF(작성용!A:B,$A958)-COUNTIFS(작성용!A:A,$A958,작성용!AA:AA,"평가철회")</f>
        <v>0</v>
      </c>
    </row>
    <row r="959" spans="1:7" ht="16.5" customHeight="1" x14ac:dyDescent="0.3">
      <c r="A959" s="170" t="s">
        <v>2059</v>
      </c>
      <c r="B959" s="165" t="s">
        <v>2060</v>
      </c>
      <c r="C959" s="165" t="str">
        <f>IFERROR(VLOOKUP($A959,작성용!A:AL,14,0),"-")</f>
        <v>-</v>
      </c>
      <c r="D959" s="169" t="s">
        <v>6453</v>
      </c>
      <c r="E959" s="167" t="str">
        <f>IFERROR(VLOOKUP(A959,작성용!A:AL,34,0),"-")</f>
        <v>-</v>
      </c>
      <c r="F959" s="168" t="s">
        <v>6364</v>
      </c>
      <c r="G959" s="179">
        <f>COUNTIF(작성용!A:B,$A959)-COUNTIFS(작성용!A:A,$A959,작성용!AA:AA,"평가철회")</f>
        <v>0</v>
      </c>
    </row>
    <row r="960" spans="1:7" ht="16.5" customHeight="1" x14ac:dyDescent="0.3">
      <c r="A960" s="170" t="s">
        <v>2061</v>
      </c>
      <c r="B960" s="165" t="s">
        <v>2062</v>
      </c>
      <c r="C960" s="165" t="str">
        <f>IFERROR(VLOOKUP($A960,작성용!A:AL,14,0),"-")</f>
        <v>-</v>
      </c>
      <c r="D960" s="169" t="s">
        <v>2</v>
      </c>
      <c r="E960" s="167" t="str">
        <f>IFERROR(VLOOKUP(A960,작성용!A:AL,34,0),"-")</f>
        <v>-</v>
      </c>
      <c r="F960" s="168" t="s">
        <v>6364</v>
      </c>
      <c r="G960" s="179">
        <f>COUNTIF(작성용!A:B,$A960)-COUNTIFS(작성용!A:A,$A960,작성용!AA:AA,"평가철회")</f>
        <v>0</v>
      </c>
    </row>
    <row r="961" spans="1:7" ht="16.5" customHeight="1" x14ac:dyDescent="0.3">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x14ac:dyDescent="0.3">
      <c r="A962" s="170" t="s">
        <v>2065</v>
      </c>
      <c r="B962" s="165" t="s">
        <v>2066</v>
      </c>
      <c r="C962" s="165" t="str">
        <f>IFERROR(VLOOKUP($A962,작성용!A:AL,14,0),"-")</f>
        <v>-</v>
      </c>
      <c r="D962" s="169" t="s">
        <v>71</v>
      </c>
      <c r="E962" s="167" t="str">
        <f>IFERROR(VLOOKUP(A962,작성용!A:AL,34,0),"-")</f>
        <v>-</v>
      </c>
      <c r="F962" s="168" t="s">
        <v>6364</v>
      </c>
      <c r="G962" s="179">
        <f>COUNTIF(작성용!A:B,$A962)-COUNTIFS(작성용!A:A,$A962,작성용!AA:AA,"평가철회")</f>
        <v>0</v>
      </c>
    </row>
    <row r="963" spans="1:7" ht="16.5" customHeight="1" x14ac:dyDescent="0.3">
      <c r="A963" s="170" t="s">
        <v>2067</v>
      </c>
      <c r="B963" s="165" t="s">
        <v>2068</v>
      </c>
      <c r="C963" s="165" t="str">
        <f>IFERROR(VLOOKUP($A963,작성용!A:AL,14,0),"-")</f>
        <v>-</v>
      </c>
      <c r="D963" s="169" t="s">
        <v>6467</v>
      </c>
      <c r="E963" s="167" t="str">
        <f>IFERROR(VLOOKUP(A963,작성용!A:AL,34,0),"-")</f>
        <v>-</v>
      </c>
      <c r="F963" s="168" t="s">
        <v>6360</v>
      </c>
      <c r="G963" s="179">
        <f>COUNTIF(작성용!A:B,$A963)-COUNTIFS(작성용!A:A,$A963,작성용!AA:AA,"평가철회")</f>
        <v>0</v>
      </c>
    </row>
    <row r="964" spans="1:7" ht="16.5" customHeight="1" x14ac:dyDescent="0.3">
      <c r="A964" s="170" t="s">
        <v>2069</v>
      </c>
      <c r="B964" s="165" t="s">
        <v>2070</v>
      </c>
      <c r="C964" s="165" t="str">
        <f>IFERROR(VLOOKUP($A964,작성용!A:AL,14,0),"-")</f>
        <v>-</v>
      </c>
      <c r="D964" s="169" t="s">
        <v>6443</v>
      </c>
      <c r="E964" s="167" t="str">
        <f>IFERROR(VLOOKUP(A964,작성용!A:AL,34,0),"-")</f>
        <v>-</v>
      </c>
      <c r="F964" s="168" t="s">
        <v>6362</v>
      </c>
      <c r="G964" s="179">
        <f>COUNTIF(작성용!A:B,$A964)-COUNTIFS(작성용!A:A,$A964,작성용!AA:AA,"평가철회")</f>
        <v>0</v>
      </c>
    </row>
    <row r="965" spans="1:7" ht="16.5" customHeight="1" x14ac:dyDescent="0.3">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2075</v>
      </c>
      <c r="B967" s="165" t="s">
        <v>2076</v>
      </c>
      <c r="C967" s="165" t="str">
        <f>IFERROR(VLOOKUP($A967,작성용!A:AL,14,0),"-")</f>
        <v>-</v>
      </c>
      <c r="D967" s="169" t="s">
        <v>495</v>
      </c>
      <c r="E967" s="167" t="str">
        <f>IFERROR(VLOOKUP(A967,작성용!A:AL,34,0),"-")</f>
        <v>-</v>
      </c>
      <c r="F967" s="168" t="s">
        <v>6364</v>
      </c>
      <c r="G967" s="179">
        <f>COUNTIF(작성용!A:B,$A967)-COUNTIFS(작성용!A:A,$A967,작성용!AA:AA,"평가철회")</f>
        <v>0</v>
      </c>
    </row>
    <row r="968" spans="1:7" ht="16.5" customHeight="1" x14ac:dyDescent="0.3">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2079</v>
      </c>
      <c r="B969" s="165" t="s">
        <v>1336</v>
      </c>
      <c r="C969" s="165" t="str">
        <f>IFERROR(VLOOKUP($A969,작성용!A:AL,14,0),"-")</f>
        <v>-</v>
      </c>
      <c r="D969" s="169" t="s">
        <v>6468</v>
      </c>
      <c r="E969" s="167" t="str">
        <f>IFERROR(VLOOKUP(A969,작성용!A:AL,34,0),"-")</f>
        <v>-</v>
      </c>
      <c r="F969" s="168" t="s">
        <v>6362</v>
      </c>
      <c r="G969" s="179">
        <f>COUNTIF(작성용!A:B,$A969)-COUNTIFS(작성용!A:A,$A969,작성용!AA:AA,"평가철회")</f>
        <v>0</v>
      </c>
    </row>
    <row r="970" spans="1:7" ht="16.5" customHeight="1" x14ac:dyDescent="0.3">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x14ac:dyDescent="0.3">
      <c r="A971" s="170" t="s">
        <v>2081</v>
      </c>
      <c r="B971" s="165" t="s">
        <v>2082</v>
      </c>
      <c r="C971" s="165" t="str">
        <f>IFERROR(VLOOKUP($A971,작성용!A:AL,14,0),"-")</f>
        <v>-</v>
      </c>
      <c r="D971" s="169" t="s">
        <v>694</v>
      </c>
      <c r="E971" s="167" t="str">
        <f>IFERROR(VLOOKUP(A971,작성용!A:AL,34,0),"-")</f>
        <v>-</v>
      </c>
      <c r="F971" s="168" t="s">
        <v>6364</v>
      </c>
      <c r="G971" s="179">
        <f>COUNTIF(작성용!A:B,$A971)-COUNTIFS(작성용!A:A,$A971,작성용!AA:AA,"평가철회")</f>
        <v>0</v>
      </c>
    </row>
    <row r="972" spans="1:7" ht="16.5" customHeight="1" x14ac:dyDescent="0.3">
      <c r="A972" s="170" t="s">
        <v>2083</v>
      </c>
      <c r="B972" s="165" t="s">
        <v>2084</v>
      </c>
      <c r="C972" s="165" t="str">
        <f>IFERROR(VLOOKUP($A972,작성용!A:AL,14,0),"-")</f>
        <v>-</v>
      </c>
      <c r="D972" s="169" t="s">
        <v>6468</v>
      </c>
      <c r="E972" s="167" t="str">
        <f>IFERROR(VLOOKUP(A972,작성용!A:AL,34,0),"-")</f>
        <v>-</v>
      </c>
      <c r="F972" s="168" t="s">
        <v>6360</v>
      </c>
      <c r="G972" s="179">
        <f>COUNTIF(작성용!A:B,$A972)-COUNTIFS(작성용!A:A,$A972,작성용!AA:AA,"평가철회")</f>
        <v>0</v>
      </c>
    </row>
    <row r="973" spans="1:7" ht="16.5" customHeight="1" x14ac:dyDescent="0.3">
      <c r="A973" s="170" t="s">
        <v>2085</v>
      </c>
      <c r="B973" s="165" t="s">
        <v>2086</v>
      </c>
      <c r="C973" s="165" t="str">
        <f>IFERROR(VLOOKUP($A973,작성용!A:AL,14,0),"-")</f>
        <v>-</v>
      </c>
      <c r="D973" s="169" t="s">
        <v>6368</v>
      </c>
      <c r="E973" s="167" t="str">
        <f>IFERROR(VLOOKUP(A973,작성용!A:AL,34,0),"-")</f>
        <v>-</v>
      </c>
      <c r="F973" s="168" t="s">
        <v>6364</v>
      </c>
      <c r="G973" s="179">
        <f>COUNTIF(작성용!A:B,$A973)-COUNTIFS(작성용!A:A,$A973,작성용!AA:AA,"평가철회")</f>
        <v>0</v>
      </c>
    </row>
    <row r="974" spans="1:7" ht="16.5" customHeight="1" x14ac:dyDescent="0.3">
      <c r="A974" s="170" t="s">
        <v>2087</v>
      </c>
      <c r="B974" s="165" t="s">
        <v>2088</v>
      </c>
      <c r="C974" s="165" t="str">
        <f>IFERROR(VLOOKUP($A974,작성용!A:AL,14,0),"-")</f>
        <v>-</v>
      </c>
      <c r="D974" s="169" t="s">
        <v>6466</v>
      </c>
      <c r="E974" s="167" t="str">
        <f>IFERROR(VLOOKUP(A974,작성용!A:AL,34,0),"-")</f>
        <v>-</v>
      </c>
      <c r="F974" s="168" t="s">
        <v>6360</v>
      </c>
      <c r="G974" s="179">
        <f>COUNTIF(작성용!A:B,$A974)-COUNTIFS(작성용!A:A,$A974,작성용!AA:AA,"평가철회")</f>
        <v>0</v>
      </c>
    </row>
    <row r="975" spans="1:7" ht="16.5" customHeight="1" x14ac:dyDescent="0.3">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2091</v>
      </c>
      <c r="B976" s="165" t="s">
        <v>2092</v>
      </c>
      <c r="C976" s="165" t="str">
        <f>IFERROR(VLOOKUP($A976,작성용!A:AL,14,0),"-")</f>
        <v>-</v>
      </c>
      <c r="D976" s="169" t="s">
        <v>6366</v>
      </c>
      <c r="E976" s="167" t="str">
        <f>IFERROR(VLOOKUP(A976,작성용!A:AL,34,0),"-")</f>
        <v>-</v>
      </c>
      <c r="F976" s="168" t="s">
        <v>6364</v>
      </c>
      <c r="G976" s="179">
        <f>COUNTIF(작성용!A:B,$A976)-COUNTIFS(작성용!A:A,$A976,작성용!AA:AA,"평가철회")</f>
        <v>0</v>
      </c>
    </row>
    <row r="977" spans="1:7" ht="16.5" customHeight="1" x14ac:dyDescent="0.3">
      <c r="A977" s="170" t="s">
        <v>2093</v>
      </c>
      <c r="B977" s="165" t="s">
        <v>2094</v>
      </c>
      <c r="C977" s="165" t="str">
        <f>IFERROR(VLOOKUP($A977,작성용!A:AL,14,0),"-")</f>
        <v>-</v>
      </c>
      <c r="D977" s="169" t="s">
        <v>6461</v>
      </c>
      <c r="E977" s="167" t="str">
        <f>IFERROR(VLOOKUP(A977,작성용!A:AL,34,0),"-")</f>
        <v>-</v>
      </c>
      <c r="F977" s="168" t="s">
        <v>6360</v>
      </c>
      <c r="G977" s="179">
        <f>COUNTIF(작성용!A:B,$A977)-COUNTIFS(작성용!A:A,$A977,작성용!AA:AA,"평가철회")</f>
        <v>0</v>
      </c>
    </row>
    <row r="978" spans="1:7" ht="16.5" customHeight="1" x14ac:dyDescent="0.3">
      <c r="A978" s="170" t="s">
        <v>2095</v>
      </c>
      <c r="B978" s="165" t="s">
        <v>2096</v>
      </c>
      <c r="C978" s="165" t="str">
        <f>IFERROR(VLOOKUP($A978,작성용!A:AL,14,0),"-")</f>
        <v>-</v>
      </c>
      <c r="D978" s="169" t="s">
        <v>694</v>
      </c>
      <c r="E978" s="167" t="str">
        <f>IFERROR(VLOOKUP(A978,작성용!A:AL,34,0),"-")</f>
        <v>-</v>
      </c>
      <c r="F978" s="168" t="s">
        <v>6364</v>
      </c>
      <c r="G978" s="179">
        <f>COUNTIF(작성용!A:B,$A978)-COUNTIFS(작성용!A:A,$A978,작성용!AA:AA,"평가철회")</f>
        <v>0</v>
      </c>
    </row>
    <row r="979" spans="1:7" ht="16.5" customHeight="1" x14ac:dyDescent="0.3">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x14ac:dyDescent="0.3">
      <c r="A981" s="170" t="s">
        <v>2101</v>
      </c>
      <c r="B981" s="165" t="s">
        <v>2102</v>
      </c>
      <c r="C981" s="165" t="str">
        <f>IFERROR(VLOOKUP($A981,작성용!A:AL,14,0),"-")</f>
        <v>-</v>
      </c>
      <c r="D981" s="169" t="s">
        <v>6469</v>
      </c>
      <c r="E981" s="167" t="str">
        <f>IFERROR(VLOOKUP(A981,작성용!A:AL,34,0),"-")</f>
        <v>-</v>
      </c>
      <c r="F981" s="168" t="s">
        <v>6362</v>
      </c>
      <c r="G981" s="179">
        <f>COUNTIF(작성용!A:B,$A981)-COUNTIFS(작성용!A:A,$A981,작성용!AA:AA,"평가철회")</f>
        <v>0</v>
      </c>
    </row>
    <row r="982" spans="1:7" ht="16.5" customHeight="1" x14ac:dyDescent="0.3">
      <c r="A982" s="170" t="s">
        <v>2103</v>
      </c>
      <c r="B982" s="165" t="s">
        <v>602</v>
      </c>
      <c r="C982" s="165" t="str">
        <f>IFERROR(VLOOKUP($A982,작성용!A:AL,14,0),"-")</f>
        <v>-</v>
      </c>
      <c r="D982" s="169" t="s">
        <v>6359</v>
      </c>
      <c r="E982" s="167" t="str">
        <f>IFERROR(VLOOKUP(A982,작성용!A:AL,34,0),"-")</f>
        <v>-</v>
      </c>
      <c r="F982" s="168" t="s">
        <v>6363</v>
      </c>
      <c r="G982" s="179">
        <f>COUNTIF(작성용!A:B,$A982)-COUNTIFS(작성용!A:A,$A982,작성용!AA:AA,"평가철회")</f>
        <v>0</v>
      </c>
    </row>
    <row r="983" spans="1:7" ht="16.5" customHeight="1" x14ac:dyDescent="0.3">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x14ac:dyDescent="0.3">
      <c r="A984" s="170" t="s">
        <v>2107</v>
      </c>
      <c r="B984" s="165" t="s">
        <v>2108</v>
      </c>
      <c r="C984" s="165" t="str">
        <f>IFERROR(VLOOKUP($A984,작성용!A:AL,14,0),"-")</f>
        <v>-</v>
      </c>
      <c r="D984" s="169" t="s">
        <v>556</v>
      </c>
      <c r="E984" s="167" t="str">
        <f>IFERROR(VLOOKUP(A984,작성용!A:AL,34,0),"-")</f>
        <v>-</v>
      </c>
      <c r="F984" s="168" t="s">
        <v>6364</v>
      </c>
      <c r="G984" s="179">
        <f>COUNTIF(작성용!A:B,$A984)-COUNTIFS(작성용!A:A,$A984,작성용!AA:AA,"평가철회")</f>
        <v>0</v>
      </c>
    </row>
    <row r="985" spans="1:7" ht="16.5" customHeight="1" x14ac:dyDescent="0.3">
      <c r="A985" s="170" t="s">
        <v>2109</v>
      </c>
      <c r="B985" s="165" t="s">
        <v>2110</v>
      </c>
      <c r="C985" s="165" t="str">
        <f>IFERROR(VLOOKUP($A985,작성용!A:AL,14,0),"-")</f>
        <v>-</v>
      </c>
      <c r="D985" s="169" t="s">
        <v>6420</v>
      </c>
      <c r="E985" s="167" t="str">
        <f>IFERROR(VLOOKUP(A985,작성용!A:AL,34,0),"-")</f>
        <v>-</v>
      </c>
      <c r="F985" s="168" t="s">
        <v>6364</v>
      </c>
      <c r="G985" s="179">
        <f>COUNTIF(작성용!A:B,$A985)-COUNTIFS(작성용!A:A,$A985,작성용!AA:AA,"평가철회")</f>
        <v>0</v>
      </c>
    </row>
    <row r="986" spans="1:7" ht="16.5" customHeight="1" x14ac:dyDescent="0.3">
      <c r="A986" s="170" t="s">
        <v>2111</v>
      </c>
      <c r="B986" s="165" t="s">
        <v>2112</v>
      </c>
      <c r="C986" s="165" t="str">
        <f>IFERROR(VLOOKUP($A986,작성용!A:AL,14,0),"-")</f>
        <v>-</v>
      </c>
      <c r="D986" s="169" t="s">
        <v>6470</v>
      </c>
      <c r="E986" s="167" t="str">
        <f>IFERROR(VLOOKUP(A986,작성용!A:AL,34,0),"-")</f>
        <v>-</v>
      </c>
      <c r="F986" s="168" t="s">
        <v>6362</v>
      </c>
      <c r="G986" s="179">
        <f>COUNTIF(작성용!A:B,$A986)-COUNTIFS(작성용!A:A,$A986,작성용!AA:AA,"평가철회")</f>
        <v>0</v>
      </c>
    </row>
    <row r="987" spans="1:7" ht="16.5" customHeight="1" x14ac:dyDescent="0.3">
      <c r="A987" s="170" t="s">
        <v>2113</v>
      </c>
      <c r="B987" s="165" t="s">
        <v>2114</v>
      </c>
      <c r="C987" s="165" t="str">
        <f>IFERROR(VLOOKUP($A987,작성용!A:AL,14,0),"-")</f>
        <v>-</v>
      </c>
      <c r="D987" s="169" t="s">
        <v>6370</v>
      </c>
      <c r="E987" s="167" t="str">
        <f>IFERROR(VLOOKUP(A987,작성용!A:AL,34,0),"-")</f>
        <v>-</v>
      </c>
      <c r="F987" s="168" t="s">
        <v>6364</v>
      </c>
      <c r="G987" s="179">
        <f>COUNTIF(작성용!A:B,$A987)-COUNTIFS(작성용!A:A,$A987,작성용!AA:AA,"평가철회")</f>
        <v>0</v>
      </c>
    </row>
    <row r="988" spans="1:7" ht="16.5" customHeight="1" x14ac:dyDescent="0.3">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x14ac:dyDescent="0.3">
      <c r="A989" s="170" t="s">
        <v>2117</v>
      </c>
      <c r="B989" s="165" t="s">
        <v>2118</v>
      </c>
      <c r="C989" s="165" t="str">
        <f>IFERROR(VLOOKUP($A989,작성용!A:AL,14,0),"-")</f>
        <v>-</v>
      </c>
      <c r="D989" s="169" t="s">
        <v>6471</v>
      </c>
      <c r="E989" s="167" t="str">
        <f>IFERROR(VLOOKUP(A989,작성용!A:AL,34,0),"-")</f>
        <v>-</v>
      </c>
      <c r="F989" s="168" t="s">
        <v>2</v>
      </c>
      <c r="G989" s="179">
        <f>COUNTIF(작성용!A:B,$A989)-COUNTIFS(작성용!A:A,$A989,작성용!AA:AA,"평가철회")</f>
        <v>0</v>
      </c>
    </row>
    <row r="990" spans="1:7" ht="16.5" customHeight="1" x14ac:dyDescent="0.3">
      <c r="A990" s="170" t="s">
        <v>2119</v>
      </c>
      <c r="B990" s="165" t="s">
        <v>6472</v>
      </c>
      <c r="C990" s="165" t="str">
        <f>IFERROR(VLOOKUP($A990,작성용!A:AL,14,0),"-")</f>
        <v>-</v>
      </c>
      <c r="D990" s="169" t="s">
        <v>6296</v>
      </c>
      <c r="E990" s="167" t="str">
        <f>IFERROR(VLOOKUP(A990,작성용!A:AL,34,0),"-")</f>
        <v>-</v>
      </c>
      <c r="F990" s="168" t="s">
        <v>6363</v>
      </c>
      <c r="G990" s="179">
        <f>COUNTIF(작성용!A:B,$A990)-COUNTIFS(작성용!A:A,$A990,작성용!AA:AA,"평가철회")</f>
        <v>0</v>
      </c>
    </row>
    <row r="991" spans="1:7" ht="16.5" customHeight="1" x14ac:dyDescent="0.3">
      <c r="A991" s="170" t="s">
        <v>2120</v>
      </c>
      <c r="B991" s="165" t="s">
        <v>6473</v>
      </c>
      <c r="C991" s="165" t="str">
        <f>IFERROR(VLOOKUP($A991,작성용!A:AL,14,0),"-")</f>
        <v>월</v>
      </c>
      <c r="D991" s="169" t="s">
        <v>6466</v>
      </c>
      <c r="E991" s="167" t="str">
        <f>IFERROR(VLOOKUP(A991,작성용!A:AL,34,0),"-")</f>
        <v>메자닌평가팀</v>
      </c>
      <c r="F991" s="168" t="s">
        <v>6363</v>
      </c>
      <c r="G991" s="179">
        <f>COUNTIF(작성용!A:B,$A991)-COUNTIFS(작성용!A:A,$A991,작성용!AA:AA,"평가철회")</f>
        <v>3</v>
      </c>
    </row>
    <row r="992" spans="1:7" ht="16.5" customHeight="1" x14ac:dyDescent="0.3">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x14ac:dyDescent="0.3">
      <c r="A993" s="170" t="s">
        <v>2122</v>
      </c>
      <c r="B993" s="165" t="s">
        <v>2123</v>
      </c>
      <c r="C993" s="165" t="str">
        <f>IFERROR(VLOOKUP($A993,작성용!A:AL,14,0),"-")</f>
        <v>-</v>
      </c>
      <c r="D993" s="169" t="s">
        <v>6445</v>
      </c>
      <c r="E993" s="167" t="str">
        <f>IFERROR(VLOOKUP(A993,작성용!A:AL,34,0),"-")</f>
        <v>-</v>
      </c>
      <c r="F993" s="168" t="s">
        <v>6364</v>
      </c>
      <c r="G993" s="179">
        <f>COUNTIF(작성용!A:B,$A993)-COUNTIFS(작성용!A:A,$A993,작성용!AA:AA,"평가철회")</f>
        <v>0</v>
      </c>
    </row>
    <row r="994" spans="1:7" ht="16.5" customHeight="1" x14ac:dyDescent="0.3">
      <c r="A994" s="170" t="s">
        <v>2124</v>
      </c>
      <c r="B994" s="165" t="s">
        <v>6474</v>
      </c>
      <c r="C994" s="165" t="str">
        <f>IFERROR(VLOOKUP($A994,작성용!A:AL,14,0),"-")</f>
        <v>-</v>
      </c>
      <c r="D994" s="169" t="s">
        <v>6470</v>
      </c>
      <c r="E994" s="167" t="str">
        <f>IFERROR(VLOOKUP(A994,작성용!A:AL,34,0),"-")</f>
        <v>-</v>
      </c>
      <c r="F994" s="168" t="s">
        <v>6363</v>
      </c>
      <c r="G994" s="179">
        <f>COUNTIF(작성용!A:B,$A994)-COUNTIFS(작성용!A:A,$A994,작성용!AA:AA,"평가철회")</f>
        <v>0</v>
      </c>
    </row>
    <row r="995" spans="1:7" ht="16.5" customHeight="1" x14ac:dyDescent="0.3">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2127</v>
      </c>
      <c r="B996" s="165" t="s">
        <v>6475</v>
      </c>
      <c r="C996" s="165" t="str">
        <f>IFERROR(VLOOKUP($A996,작성용!A:AL,14,0),"-")</f>
        <v>-</v>
      </c>
      <c r="D996" s="169" t="s">
        <v>6445</v>
      </c>
      <c r="E996" s="167" t="str">
        <f>IFERROR(VLOOKUP(A996,작성용!A:AL,34,0),"-")</f>
        <v>-</v>
      </c>
      <c r="F996" s="168" t="s">
        <v>6363</v>
      </c>
      <c r="G996" s="179">
        <f>COUNTIF(작성용!A:B,$A996)-COUNTIFS(작성용!A:A,$A996,작성용!AA:AA,"평가철회")</f>
        <v>0</v>
      </c>
    </row>
    <row r="997" spans="1:7" ht="16.5" customHeight="1" x14ac:dyDescent="0.3">
      <c r="A997" s="170" t="s">
        <v>2128</v>
      </c>
      <c r="B997" s="165" t="s">
        <v>6476</v>
      </c>
      <c r="C997" s="165" t="str">
        <f>IFERROR(VLOOKUP($A997,작성용!A:AL,14,0),"-")</f>
        <v>-</v>
      </c>
      <c r="D997" s="169" t="s">
        <v>6466</v>
      </c>
      <c r="E997" s="167" t="str">
        <f>IFERROR(VLOOKUP(A997,작성용!A:AL,34,0),"-")</f>
        <v>-</v>
      </c>
      <c r="F997" s="168" t="s">
        <v>6364</v>
      </c>
      <c r="G997" s="179">
        <f>COUNTIF(작성용!A:B,$A997)-COUNTIFS(작성용!A:A,$A997,작성용!AA:AA,"평가철회")</f>
        <v>0</v>
      </c>
    </row>
    <row r="998" spans="1:7" ht="16.5" customHeight="1" x14ac:dyDescent="0.3">
      <c r="A998" s="170" t="s">
        <v>2129</v>
      </c>
      <c r="B998" s="165" t="s">
        <v>6477</v>
      </c>
      <c r="C998" s="165" t="str">
        <f>IFERROR(VLOOKUP($A998,작성용!A:AL,14,0),"-")</f>
        <v>-</v>
      </c>
      <c r="D998" s="169" t="s">
        <v>6284</v>
      </c>
      <c r="E998" s="167" t="str">
        <f>IFERROR(VLOOKUP(A998,작성용!A:AL,34,0),"-")</f>
        <v>-</v>
      </c>
      <c r="F998" s="168" t="s">
        <v>6363</v>
      </c>
      <c r="G998" s="179">
        <f>COUNTIF(작성용!A:B,$A998)-COUNTIFS(작성용!A:A,$A998,작성용!AA:AA,"평가철회")</f>
        <v>0</v>
      </c>
    </row>
    <row r="999" spans="1:7" ht="16.5" customHeight="1" x14ac:dyDescent="0.3">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x14ac:dyDescent="0.3">
      <c r="A1000" s="170" t="s">
        <v>2133</v>
      </c>
      <c r="B1000" s="165" t="s">
        <v>2134</v>
      </c>
      <c r="C1000" s="165" t="str">
        <f>IFERROR(VLOOKUP($A1000,작성용!A:AL,14,0),"-")</f>
        <v>-</v>
      </c>
      <c r="D1000" s="169" t="s">
        <v>694</v>
      </c>
      <c r="E1000" s="167" t="str">
        <f>IFERROR(VLOOKUP(A1000,작성용!A:AL,34,0),"-")</f>
        <v>-</v>
      </c>
      <c r="F1000" s="168" t="s">
        <v>6364</v>
      </c>
      <c r="G1000" s="179">
        <f>COUNTIF(작성용!A:B,$A1000)-COUNTIFS(작성용!A:A,$A1000,작성용!AA:AA,"평가철회")</f>
        <v>0</v>
      </c>
    </row>
    <row r="1001" spans="1:7" ht="16.5" customHeight="1" x14ac:dyDescent="0.3">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2136</v>
      </c>
      <c r="B1002" s="165" t="s">
        <v>1616</v>
      </c>
      <c r="C1002" s="165" t="str">
        <f>IFERROR(VLOOKUP($A1002,작성용!A:AL,14,0),"-")</f>
        <v>-</v>
      </c>
      <c r="D1002" s="169" t="s">
        <v>6422</v>
      </c>
      <c r="E1002" s="167" t="str">
        <f>IFERROR(VLOOKUP(A1002,작성용!A:AL,34,0),"-")</f>
        <v>-</v>
      </c>
      <c r="F1002" s="168" t="s">
        <v>6360</v>
      </c>
      <c r="G1002" s="179">
        <f>COUNTIF(작성용!A:B,$A1002)-COUNTIFS(작성용!A:A,$A1002,작성용!AA:AA,"평가철회")</f>
        <v>0</v>
      </c>
    </row>
    <row r="1003" spans="1:7" ht="16.5" customHeight="1" x14ac:dyDescent="0.3">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x14ac:dyDescent="0.3">
      <c r="A1004" s="170" t="s">
        <v>2139</v>
      </c>
      <c r="B1004" s="165" t="s">
        <v>2140</v>
      </c>
      <c r="C1004" s="165" t="str">
        <f>IFERROR(VLOOKUP($A1004,작성용!A:AL,14,0),"-")</f>
        <v>-</v>
      </c>
      <c r="D1004" s="169" t="s">
        <v>6370</v>
      </c>
      <c r="E1004" s="167" t="str">
        <f>IFERROR(VLOOKUP(A1004,작성용!A:AL,34,0),"-")</f>
        <v>-</v>
      </c>
      <c r="F1004" s="168" t="s">
        <v>6363</v>
      </c>
      <c r="G1004" s="179">
        <f>COUNTIF(작성용!A:B,$A1004)-COUNTIFS(작성용!A:A,$A1004,작성용!AA:AA,"평가철회")</f>
        <v>0</v>
      </c>
    </row>
    <row r="1005" spans="1:7" ht="16.5" customHeight="1" x14ac:dyDescent="0.3">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x14ac:dyDescent="0.3">
      <c r="A1006" s="170" t="s">
        <v>2143</v>
      </c>
      <c r="B1006" s="165" t="s">
        <v>6478</v>
      </c>
      <c r="C1006" s="165" t="str">
        <f>IFERROR(VLOOKUP($A1006,작성용!A:AL,14,0),"-")</f>
        <v>-</v>
      </c>
      <c r="D1006" s="169" t="s">
        <v>6479</v>
      </c>
      <c r="E1006" s="167" t="str">
        <f>IFERROR(VLOOKUP(A1006,작성용!A:AL,34,0),"-")</f>
        <v>-</v>
      </c>
      <c r="F1006" s="168" t="s">
        <v>6360</v>
      </c>
      <c r="G1006" s="179">
        <f>COUNTIF(작성용!A:B,$A1006)-COUNTIFS(작성용!A:A,$A1006,작성용!AA:AA,"평가철회")</f>
        <v>0</v>
      </c>
    </row>
    <row r="1007" spans="1:7" ht="16.5" customHeight="1" x14ac:dyDescent="0.3">
      <c r="A1007" s="170" t="s">
        <v>2144</v>
      </c>
      <c r="B1007" s="165" t="s">
        <v>2145</v>
      </c>
      <c r="C1007" s="165" t="str">
        <f>IFERROR(VLOOKUP($A1007,작성용!A:AL,14,0),"-")</f>
        <v xml:space="preserve">반기 </v>
      </c>
      <c r="D1007" s="169" t="s">
        <v>6409</v>
      </c>
      <c r="E1007" s="167" t="str">
        <f>IFERROR(VLOOKUP(A1007,작성용!A:AL,34,0),"-")</f>
        <v>조현우</v>
      </c>
      <c r="F1007" s="168" t="s">
        <v>6364</v>
      </c>
      <c r="G1007" s="179">
        <f>COUNTIF(작성용!A:B,$A1007)-COUNTIFS(작성용!A:A,$A1007,작성용!AA:AA,"평가철회")</f>
        <v>46</v>
      </c>
    </row>
    <row r="1008" spans="1:7" ht="16.5" customHeight="1" x14ac:dyDescent="0.3">
      <c r="A1008" s="170" t="s">
        <v>2146</v>
      </c>
      <c r="B1008" s="165" t="s">
        <v>2147</v>
      </c>
      <c r="C1008" s="165" t="str">
        <f>IFERROR(VLOOKUP($A1008,작성용!A:AL,14,0),"-")</f>
        <v>-</v>
      </c>
      <c r="D1008" s="169" t="s">
        <v>6480</v>
      </c>
      <c r="E1008" s="167" t="str">
        <f>IFERROR(VLOOKUP(A1008,작성용!A:AL,34,0),"-")</f>
        <v>-</v>
      </c>
      <c r="F1008" s="168" t="s">
        <v>6324</v>
      </c>
      <c r="G1008" s="179">
        <f>COUNTIF(작성용!A:B,$A1008)-COUNTIFS(작성용!A:A,$A1008,작성용!AA:AA,"평가철회")</f>
        <v>0</v>
      </c>
    </row>
    <row r="1009" spans="1:7" ht="16.5" customHeight="1" x14ac:dyDescent="0.3">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2150</v>
      </c>
      <c r="B1010" s="165" t="s">
        <v>6481</v>
      </c>
      <c r="C1010" s="165" t="str">
        <f>IFERROR(VLOOKUP($A1010,작성용!A:AL,14,0),"-")</f>
        <v>-</v>
      </c>
      <c r="D1010" s="169" t="s">
        <v>6301</v>
      </c>
      <c r="E1010" s="167" t="str">
        <f>IFERROR(VLOOKUP(A1010,작성용!A:AL,34,0),"-")</f>
        <v>-</v>
      </c>
      <c r="F1010" s="168" t="s">
        <v>6286</v>
      </c>
      <c r="G1010" s="179">
        <f>COUNTIF(작성용!A:B,$A1010)-COUNTIFS(작성용!A:A,$A1010,작성용!AA:AA,"평가철회")</f>
        <v>0</v>
      </c>
    </row>
    <row r="1011" spans="1:7" x14ac:dyDescent="0.3">
      <c r="A1011" s="170" t="s">
        <v>2151</v>
      </c>
      <c r="B1011" s="165" t="s">
        <v>838</v>
      </c>
      <c r="C1011" s="165" t="str">
        <f>IFERROR(VLOOKUP($A1011,작성용!A:AL,14,0),"-")</f>
        <v>-</v>
      </c>
      <c r="D1011" s="169" t="s">
        <v>6366</v>
      </c>
      <c r="E1011" s="167" t="str">
        <f>IFERROR(VLOOKUP(A1011,작성용!A:AL,34,0),"-")</f>
        <v>-</v>
      </c>
      <c r="F1011" s="168" t="s">
        <v>6363</v>
      </c>
      <c r="G1011" s="179">
        <f>COUNTIF(작성용!A:B,$A1011)-COUNTIFS(작성용!A:A,$A1011,작성용!AA:AA,"평가철회")</f>
        <v>0</v>
      </c>
    </row>
    <row r="1012" spans="1:7" ht="16.5" customHeight="1" x14ac:dyDescent="0.3">
      <c r="A1012" s="170" t="s">
        <v>2152</v>
      </c>
      <c r="B1012" s="165" t="s">
        <v>939</v>
      </c>
      <c r="C1012" s="165" t="str">
        <f>IFERROR(VLOOKUP($A1012,작성용!A:AL,14,0),"-")</f>
        <v>년</v>
      </c>
      <c r="D1012" s="169" t="s">
        <v>6359</v>
      </c>
      <c r="E1012" s="167" t="str">
        <f>IFERROR(VLOOKUP(A1012,작성용!A:AL,34,0),"-")</f>
        <v>서동현</v>
      </c>
      <c r="F1012" s="168" t="s">
        <v>6360</v>
      </c>
      <c r="G1012" s="179">
        <f>COUNTIF(작성용!A:B,$A1012)-COUNTIFS(작성용!A:A,$A1012,작성용!AA:AA,"평가철회")</f>
        <v>5</v>
      </c>
    </row>
    <row r="1013" spans="1:7" ht="16.5" customHeight="1" x14ac:dyDescent="0.3">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x14ac:dyDescent="0.3">
      <c r="A1014" s="170" t="s">
        <v>2155</v>
      </c>
      <c r="B1014" s="165" t="s">
        <v>2156</v>
      </c>
      <c r="C1014" s="165" t="str">
        <f>IFERROR(VLOOKUP($A1014,작성용!A:AL,14,0),"-")</f>
        <v>-</v>
      </c>
      <c r="D1014" s="169" t="s">
        <v>6294</v>
      </c>
      <c r="E1014" s="167" t="str">
        <f>IFERROR(VLOOKUP(A1014,작성용!A:AL,34,0),"-")</f>
        <v>-</v>
      </c>
      <c r="F1014" s="168" t="s">
        <v>6360</v>
      </c>
      <c r="G1014" s="179">
        <f>COUNTIF(작성용!A:B,$A1014)-COUNTIFS(작성용!A:A,$A1014,작성용!AA:AA,"평가철회")</f>
        <v>0</v>
      </c>
    </row>
    <row r="1015" spans="1:7" ht="16.5" customHeight="1" x14ac:dyDescent="0.3">
      <c r="A1015" s="170" t="s">
        <v>2157</v>
      </c>
      <c r="B1015" s="165" t="s">
        <v>2158</v>
      </c>
      <c r="C1015" s="165" t="str">
        <f>IFERROR(VLOOKUP($A1015,작성용!A:AL,14,0),"-")</f>
        <v>-</v>
      </c>
      <c r="D1015" s="169" t="s">
        <v>6482</v>
      </c>
      <c r="E1015" s="167" t="str">
        <f>IFERROR(VLOOKUP(A1015,작성용!A:AL,34,0),"-")</f>
        <v>-</v>
      </c>
      <c r="F1015" s="168" t="s">
        <v>6363</v>
      </c>
      <c r="G1015" s="179">
        <f>COUNTIF(작성용!A:B,$A1015)-COUNTIFS(작성용!A:A,$A1015,작성용!AA:AA,"평가철회")</f>
        <v>0</v>
      </c>
    </row>
    <row r="1016" spans="1:7" ht="16.5" customHeight="1" x14ac:dyDescent="0.3">
      <c r="A1016" s="170" t="s">
        <v>2159</v>
      </c>
      <c r="B1016" s="165" t="s">
        <v>6483</v>
      </c>
      <c r="C1016" s="165" t="str">
        <f>IFERROR(VLOOKUP($A1016,작성용!A:AL,14,0),"-")</f>
        <v>-</v>
      </c>
      <c r="D1016" s="169" t="s">
        <v>6281</v>
      </c>
      <c r="E1016" s="167" t="str">
        <f>IFERROR(VLOOKUP(A1016,작성용!A:AL,34,0),"-")</f>
        <v>-</v>
      </c>
      <c r="F1016" s="168" t="s">
        <v>6360</v>
      </c>
      <c r="G1016" s="179">
        <f>COUNTIF(작성용!A:B,$A1016)-COUNTIFS(작성용!A:A,$A1016,작성용!AA:AA,"평가철회")</f>
        <v>0</v>
      </c>
    </row>
    <row r="1017" spans="1:7" ht="16.5" customHeight="1" x14ac:dyDescent="0.3">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2162</v>
      </c>
      <c r="B1018" s="165" t="s">
        <v>2163</v>
      </c>
      <c r="C1018" s="165" t="str">
        <f>IFERROR(VLOOKUP($A1018,작성용!A:AL,14,0),"-")</f>
        <v>-</v>
      </c>
      <c r="D1018" s="169" t="s">
        <v>6467</v>
      </c>
      <c r="E1018" s="167" t="str">
        <f>IFERROR(VLOOKUP(A1018,작성용!A:AL,34,0),"-")</f>
        <v>-</v>
      </c>
      <c r="F1018" s="168" t="s">
        <v>6364</v>
      </c>
      <c r="G1018" s="179">
        <f>COUNTIF(작성용!A:B,$A1018)-COUNTIFS(작성용!A:A,$A1018,작성용!AA:AA,"평가철회")</f>
        <v>0</v>
      </c>
    </row>
    <row r="1019" spans="1:7" ht="16.5" customHeight="1" x14ac:dyDescent="0.3">
      <c r="A1019" s="170" t="s">
        <v>2164</v>
      </c>
      <c r="B1019" s="165" t="s">
        <v>2165</v>
      </c>
      <c r="C1019" s="165" t="str">
        <f>IFERROR(VLOOKUP($A1019,작성용!A:AL,14,0),"-")</f>
        <v>-</v>
      </c>
      <c r="D1019" s="169" t="s">
        <v>6365</v>
      </c>
      <c r="E1019" s="167" t="str">
        <f>IFERROR(VLOOKUP(A1019,작성용!A:AL,34,0),"-")</f>
        <v>-</v>
      </c>
      <c r="F1019" s="168" t="s">
        <v>6363</v>
      </c>
      <c r="G1019" s="179">
        <f>COUNTIF(작성용!A:B,$A1019)-COUNTIFS(작성용!A:A,$A1019,작성용!AA:AA,"평가철회")</f>
        <v>0</v>
      </c>
    </row>
    <row r="1020" spans="1:7" ht="16.5" customHeight="1" x14ac:dyDescent="0.3">
      <c r="A1020" s="170" t="s">
        <v>2166</v>
      </c>
      <c r="B1020" s="165" t="s">
        <v>2167</v>
      </c>
      <c r="C1020" s="165" t="str">
        <f>IFERROR(VLOOKUP($A1020,작성용!A:AL,14,0),"-")</f>
        <v>-</v>
      </c>
      <c r="D1020" s="169" t="s">
        <v>6419</v>
      </c>
      <c r="E1020" s="167" t="str">
        <f>IFERROR(VLOOKUP(A1020,작성용!A:AL,34,0),"-")</f>
        <v>-</v>
      </c>
      <c r="F1020" s="168" t="s">
        <v>6364</v>
      </c>
      <c r="G1020" s="179">
        <f>COUNTIF(작성용!A:B,$A1020)-COUNTIFS(작성용!A:A,$A1020,작성용!AA:AA,"평가철회")</f>
        <v>0</v>
      </c>
    </row>
    <row r="1021" spans="1:7" ht="16.5" customHeight="1" x14ac:dyDescent="0.3">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2170</v>
      </c>
      <c r="B1022" s="165" t="s">
        <v>2171</v>
      </c>
      <c r="C1022" s="165" t="str">
        <f>IFERROR(VLOOKUP($A1022,작성용!A:AL,14,0),"-")</f>
        <v>-</v>
      </c>
      <c r="D1022" s="169" t="s">
        <v>640</v>
      </c>
      <c r="E1022" s="167" t="str">
        <f>IFERROR(VLOOKUP(A1022,작성용!A:AL,34,0),"-")</f>
        <v>-</v>
      </c>
      <c r="F1022" s="168" t="s">
        <v>6362</v>
      </c>
      <c r="G1022" s="179">
        <f>COUNTIF(작성용!A:B,$A1022)-COUNTIFS(작성용!A:A,$A1022,작성용!AA:AA,"평가철회")</f>
        <v>0</v>
      </c>
    </row>
    <row r="1023" spans="1:7" ht="16.5" customHeight="1" x14ac:dyDescent="0.3">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2174</v>
      </c>
      <c r="B1024" s="165" t="s">
        <v>2175</v>
      </c>
      <c r="C1024" s="165" t="str">
        <f>IFERROR(VLOOKUP($A1024,작성용!A:AL,14,0),"-")</f>
        <v>-</v>
      </c>
      <c r="D1024" s="169" t="s">
        <v>2176</v>
      </c>
      <c r="E1024" s="167" t="str">
        <f>IFERROR(VLOOKUP(A1024,작성용!A:AL,34,0),"-")</f>
        <v>-</v>
      </c>
      <c r="F1024" s="168" t="s">
        <v>6364</v>
      </c>
      <c r="G1024" s="179">
        <f>COUNTIF(작성용!A:B,$A1024)-COUNTIFS(작성용!A:A,$A1024,작성용!AA:AA,"평가철회")</f>
        <v>0</v>
      </c>
    </row>
    <row r="1025" spans="1:7" ht="16.5" customHeight="1" x14ac:dyDescent="0.3">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x14ac:dyDescent="0.3">
      <c r="A1026" s="170" t="s">
        <v>2179</v>
      </c>
      <c r="B1026" s="165" t="s">
        <v>2180</v>
      </c>
      <c r="C1026" s="165" t="str">
        <f>IFERROR(VLOOKUP($A1026,작성용!A:AL,14,0),"-")</f>
        <v>-</v>
      </c>
      <c r="D1026" s="169" t="s">
        <v>6368</v>
      </c>
      <c r="E1026" s="167" t="str">
        <f>IFERROR(VLOOKUP(A1026,작성용!A:AL,34,0),"-")</f>
        <v>-</v>
      </c>
      <c r="F1026" s="168" t="s">
        <v>6360</v>
      </c>
      <c r="G1026" s="179">
        <f>COUNTIF(작성용!A:B,$A1026)-COUNTIFS(작성용!A:A,$A1026,작성용!AA:AA,"평가철회")</f>
        <v>0</v>
      </c>
    </row>
    <row r="1027" spans="1:7" ht="16.5" customHeight="1" x14ac:dyDescent="0.3">
      <c r="A1027" s="170" t="s">
        <v>2181</v>
      </c>
      <c r="B1027" s="165" t="s">
        <v>2182</v>
      </c>
      <c r="C1027" s="165" t="str">
        <f>IFERROR(VLOOKUP($A1027,작성용!A:AL,14,0),"-")</f>
        <v>-</v>
      </c>
      <c r="D1027" s="169" t="s">
        <v>6366</v>
      </c>
      <c r="E1027" s="167" t="str">
        <f>IFERROR(VLOOKUP(A1027,작성용!A:AL,34,0),"-")</f>
        <v>-</v>
      </c>
      <c r="F1027" s="168" t="s">
        <v>6364</v>
      </c>
      <c r="G1027" s="179">
        <f>COUNTIF(작성용!A:B,$A1027)-COUNTIFS(작성용!A:A,$A1027,작성용!AA:AA,"평가철회")</f>
        <v>0</v>
      </c>
    </row>
    <row r="1028" spans="1:7" ht="16.5" customHeight="1" x14ac:dyDescent="0.3">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x14ac:dyDescent="0.3">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2187</v>
      </c>
      <c r="B1030" s="165" t="s">
        <v>2188</v>
      </c>
      <c r="C1030" s="165" t="str">
        <f>IFERROR(VLOOKUP($A1030,작성용!A:AL,14,0),"-")</f>
        <v>분기</v>
      </c>
      <c r="D1030" s="169" t="s">
        <v>6357</v>
      </c>
      <c r="E1030" s="167" t="str">
        <f>IFERROR(VLOOKUP(A1030,작성용!A:AL,34,0),"-")</f>
        <v>백형진</v>
      </c>
      <c r="F1030" s="168" t="s">
        <v>6360</v>
      </c>
      <c r="G1030" s="179">
        <f>COUNTIF(작성용!A:B,$A1030)-COUNTIFS(작성용!A:A,$A1030,작성용!AA:AA,"평가철회")</f>
        <v>34</v>
      </c>
    </row>
    <row r="1031" spans="1:7" ht="16.5" customHeight="1" x14ac:dyDescent="0.3">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x14ac:dyDescent="0.3">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x14ac:dyDescent="0.3">
      <c r="A1033" s="170" t="s">
        <v>2193</v>
      </c>
      <c r="B1033" s="165" t="s">
        <v>2194</v>
      </c>
      <c r="C1033" s="165" t="str">
        <f>IFERROR(VLOOKUP($A1033,작성용!A:AL,14,0),"-")</f>
        <v>-</v>
      </c>
      <c r="D1033" s="169" t="s">
        <v>6307</v>
      </c>
      <c r="E1033" s="167" t="str">
        <f>IFERROR(VLOOKUP(A1033,작성용!A:AL,34,0),"-")</f>
        <v>-</v>
      </c>
      <c r="F1033" s="168" t="s">
        <v>6252</v>
      </c>
      <c r="G1033" s="179">
        <f>COUNTIF(작성용!A:B,$A1033)-COUNTIFS(작성용!A:A,$A1033,작성용!AA:AA,"평가철회")</f>
        <v>0</v>
      </c>
    </row>
    <row r="1034" spans="1:7" ht="16.5" customHeight="1" x14ac:dyDescent="0.3">
      <c r="A1034" s="170" t="s">
        <v>2195</v>
      </c>
      <c r="B1034" s="165" t="s">
        <v>2196</v>
      </c>
      <c r="C1034" s="165" t="str">
        <f>IFERROR(VLOOKUP($A1034,작성용!A:AL,14,0),"-")</f>
        <v>-</v>
      </c>
      <c r="D1034" s="169" t="s">
        <v>6302</v>
      </c>
      <c r="E1034" s="167" t="str">
        <f>IFERROR(VLOOKUP(A1034,작성용!A:AL,34,0),"-")</f>
        <v>-</v>
      </c>
      <c r="F1034" s="168" t="s">
        <v>6286</v>
      </c>
      <c r="G1034" s="179">
        <f>COUNTIF(작성용!A:B,$A1034)-COUNTIFS(작성용!A:A,$A1034,작성용!AA:AA,"평가철회")</f>
        <v>0</v>
      </c>
    </row>
    <row r="1035" spans="1:7" ht="16.5" customHeight="1" x14ac:dyDescent="0.3">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6484</v>
      </c>
      <c r="C1036" s="165" t="str">
        <f>IFERROR(VLOOKUP($A1036,작성용!A:AL,14,0),"-")</f>
        <v>-</v>
      </c>
      <c r="D1036" s="169" t="s">
        <v>6480</v>
      </c>
      <c r="E1036" s="167" t="str">
        <f>IFERROR(VLOOKUP(A1036,작성용!A:AL,34,0),"-")</f>
        <v>-</v>
      </c>
      <c r="F1036" s="168" t="s">
        <v>6363</v>
      </c>
      <c r="G1036" s="179">
        <f>COUNTIF(작성용!A:B,$A1036)-COUNTIFS(작성용!A:A,$A1036,작성용!AA:AA,"평가철회")</f>
        <v>0</v>
      </c>
    </row>
    <row r="1037" spans="1:7" ht="16.5" customHeight="1" x14ac:dyDescent="0.3">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x14ac:dyDescent="0.3">
      <c r="A1038" s="170" t="s">
        <v>2202</v>
      </c>
      <c r="B1038" s="165" t="s">
        <v>2203</v>
      </c>
      <c r="C1038" s="165" t="str">
        <f>IFERROR(VLOOKUP($A1038,작성용!A:AL,14,0),"-")</f>
        <v>분기</v>
      </c>
      <c r="D1038" s="169" t="s">
        <v>6361</v>
      </c>
      <c r="E1038" s="167" t="str">
        <f>IFERROR(VLOOKUP(A1038,작성용!A:AL,34,0),"-")</f>
        <v>강승현</v>
      </c>
      <c r="F1038" s="168" t="s">
        <v>6362</v>
      </c>
      <c r="G1038" s="179">
        <f>COUNTIF(작성용!A:B,$A1038)-COUNTIFS(작성용!A:A,$A1038,작성용!AA:AA,"평가철회")</f>
        <v>37</v>
      </c>
    </row>
    <row r="1039" spans="1:7" ht="16.5" customHeight="1" x14ac:dyDescent="0.3">
      <c r="A1039" s="170" t="s">
        <v>2204</v>
      </c>
      <c r="B1039" s="165" t="s">
        <v>2205</v>
      </c>
      <c r="C1039" s="165" t="str">
        <f>IFERROR(VLOOKUP($A1039,작성용!A:AL,14,0),"-")</f>
        <v>-</v>
      </c>
      <c r="D1039" s="169" t="s">
        <v>6263</v>
      </c>
      <c r="E1039" s="167" t="str">
        <f>IFERROR(VLOOKUP(A1039,작성용!A:AL,34,0),"-")</f>
        <v>-</v>
      </c>
      <c r="F1039" s="168" t="s">
        <v>2</v>
      </c>
      <c r="G1039" s="179">
        <f>COUNTIF(작성용!A:B,$A1039)-COUNTIFS(작성용!A:A,$A1039,작성용!AA:AA,"평가철회")</f>
        <v>0</v>
      </c>
    </row>
    <row r="1040" spans="1:7" ht="16.5" customHeight="1" x14ac:dyDescent="0.3">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x14ac:dyDescent="0.3">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x14ac:dyDescent="0.3">
      <c r="A1043" s="170" t="s">
        <v>2212</v>
      </c>
      <c r="B1043" s="165" t="s">
        <v>2213</v>
      </c>
      <c r="C1043" s="165" t="str">
        <f>IFERROR(VLOOKUP($A1043,작성용!A:AL,14,0),"-")</f>
        <v>-</v>
      </c>
      <c r="D1043" s="169" t="s">
        <v>2</v>
      </c>
      <c r="E1043" s="167" t="str">
        <f>IFERROR(VLOOKUP(A1043,작성용!A:AL,34,0),"-")</f>
        <v>-</v>
      </c>
      <c r="F1043" s="168" t="s">
        <v>6360</v>
      </c>
      <c r="G1043" s="179">
        <f>COUNTIF(작성용!A:B,$A1043)-COUNTIFS(작성용!A:A,$A1043,작성용!AA:AA,"평가철회")</f>
        <v>0</v>
      </c>
    </row>
    <row r="1044" spans="1:7" ht="16.5" customHeight="1" x14ac:dyDescent="0.3">
      <c r="A1044" s="170" t="s">
        <v>2214</v>
      </c>
      <c r="B1044" s="165" t="s">
        <v>2215</v>
      </c>
      <c r="C1044" s="165" t="str">
        <f>IFERROR(VLOOKUP($A1044,작성용!A:AL,14,0),"-")</f>
        <v>-</v>
      </c>
      <c r="D1044" s="169" t="s">
        <v>6370</v>
      </c>
      <c r="E1044" s="167" t="str">
        <f>IFERROR(VLOOKUP(A1044,작성용!A:AL,34,0),"-")</f>
        <v>-</v>
      </c>
      <c r="F1044" s="168" t="s">
        <v>6360</v>
      </c>
      <c r="G1044" s="179">
        <f>COUNTIF(작성용!A:B,$A1044)-COUNTIFS(작성용!A:A,$A1044,작성용!AA:AA,"평가철회")</f>
        <v>0</v>
      </c>
    </row>
    <row r="1045" spans="1:7" ht="16.5" customHeight="1" x14ac:dyDescent="0.3">
      <c r="A1045" s="170" t="s">
        <v>2216</v>
      </c>
      <c r="B1045" s="165" t="s">
        <v>2217</v>
      </c>
      <c r="C1045" s="165" t="str">
        <f>IFERROR(VLOOKUP($A1045,작성용!A:AL,14,0),"-")</f>
        <v>-</v>
      </c>
      <c r="D1045" s="169" t="s">
        <v>6485</v>
      </c>
      <c r="E1045" s="167" t="str">
        <f>IFERROR(VLOOKUP(A1045,작성용!A:AL,34,0),"-")</f>
        <v>-</v>
      </c>
      <c r="F1045" s="168" t="s">
        <v>2</v>
      </c>
      <c r="G1045" s="179">
        <f>COUNTIF(작성용!A:B,$A1045)-COUNTIFS(작성용!A:A,$A1045,작성용!AA:AA,"평가철회")</f>
        <v>0</v>
      </c>
    </row>
    <row r="1046" spans="1:7" ht="16.5" customHeight="1" x14ac:dyDescent="0.3">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x14ac:dyDescent="0.3">
      <c r="A1047" s="170" t="s">
        <v>2221</v>
      </c>
      <c r="B1047" s="165" t="s">
        <v>2222</v>
      </c>
      <c r="C1047" s="165" t="str">
        <f>IFERROR(VLOOKUP($A1047,작성용!A:AL,14,0),"-")</f>
        <v>년</v>
      </c>
      <c r="D1047" s="169" t="s">
        <v>6365</v>
      </c>
      <c r="E1047" s="167" t="str">
        <f>IFERROR(VLOOKUP(A1047,작성용!A:AL,34,0),"-")</f>
        <v>강성은</v>
      </c>
      <c r="F1047" s="168" t="s">
        <v>6363</v>
      </c>
      <c r="G1047" s="179">
        <f>COUNTIF(작성용!A:B,$A1047)-COUNTIFS(작성용!A:A,$A1047,작성용!AA:AA,"평가철회")</f>
        <v>36</v>
      </c>
    </row>
    <row r="1048" spans="1:7" ht="16.5" customHeight="1" x14ac:dyDescent="0.3">
      <c r="A1048" s="170" t="s">
        <v>2223</v>
      </c>
      <c r="B1048" s="165" t="s">
        <v>2224</v>
      </c>
      <c r="C1048" s="165" t="str">
        <f>IFERROR(VLOOKUP($A1048,작성용!A:AL,14,0),"-")</f>
        <v>분기</v>
      </c>
      <c r="D1048" s="169" t="s">
        <v>6446</v>
      </c>
      <c r="E1048" s="167" t="str">
        <f>IFERROR(VLOOKUP(A1048,작성용!A:AL,34,0),"-")</f>
        <v>이문수</v>
      </c>
      <c r="F1048" s="168" t="s">
        <v>6364</v>
      </c>
      <c r="G1048" s="179">
        <f>COUNTIF(작성용!A:B,$A1048)-COUNTIFS(작성용!A:A,$A1048,작성용!AA:AA,"평가철회")</f>
        <v>9</v>
      </c>
    </row>
    <row r="1049" spans="1:7" ht="16.5" customHeight="1" x14ac:dyDescent="0.3">
      <c r="A1049" s="170" t="s">
        <v>2225</v>
      </c>
      <c r="B1049" s="165" t="s">
        <v>1161</v>
      </c>
      <c r="C1049" s="165" t="str">
        <f>IFERROR(VLOOKUP($A1049,작성용!A:AL,14,0),"-")</f>
        <v>-</v>
      </c>
      <c r="D1049" s="169" t="s">
        <v>6418</v>
      </c>
      <c r="E1049" s="167" t="str">
        <f>IFERROR(VLOOKUP(A1049,작성용!A:AL,34,0),"-")</f>
        <v>-</v>
      </c>
      <c r="F1049" s="168" t="s">
        <v>6363</v>
      </c>
      <c r="G1049" s="179">
        <f>COUNTIF(작성용!A:B,$A1049)-COUNTIFS(작성용!A:A,$A1049,작성용!AA:AA,"평가철회")</f>
        <v>0</v>
      </c>
    </row>
    <row r="1050" spans="1:7" ht="16.5" customHeight="1" x14ac:dyDescent="0.3">
      <c r="A1050" s="170" t="s">
        <v>2226</v>
      </c>
      <c r="B1050" s="165" t="s">
        <v>2227</v>
      </c>
      <c r="C1050" s="165" t="str">
        <f>IFERROR(VLOOKUP($A1050,작성용!A:AL,14,0),"-")</f>
        <v>년</v>
      </c>
      <c r="D1050" s="169" t="s">
        <v>6421</v>
      </c>
      <c r="E1050" s="167" t="str">
        <f>IFERROR(VLOOKUP(A1050,작성용!A:AL,34,0),"-")</f>
        <v>오수현</v>
      </c>
      <c r="F1050" s="168" t="s">
        <v>6364</v>
      </c>
      <c r="G1050" s="179">
        <f>COUNTIF(작성용!A:B,$A1050)-COUNTIFS(작성용!A:A,$A1050,작성용!AA:AA,"평가철회")</f>
        <v>58</v>
      </c>
    </row>
    <row r="1051" spans="1:7" ht="16.5" customHeight="1" x14ac:dyDescent="0.3">
      <c r="A1051" s="170" t="s">
        <v>2228</v>
      </c>
      <c r="B1051" s="165" t="s">
        <v>2229</v>
      </c>
      <c r="C1051" s="165" t="str">
        <f>IFERROR(VLOOKUP($A1051,작성용!A:AL,14,0),"-")</f>
        <v>-</v>
      </c>
      <c r="D1051" s="169" t="s">
        <v>492</v>
      </c>
      <c r="E1051" s="167" t="str">
        <f>IFERROR(VLOOKUP(A1051,작성용!A:AL,34,0),"-")</f>
        <v>-</v>
      </c>
      <c r="F1051" s="168" t="s">
        <v>6364</v>
      </c>
      <c r="G1051" s="179">
        <f>COUNTIF(작성용!A:B,$A1051)-COUNTIFS(작성용!A:A,$A1051,작성용!AA:AA,"평가철회")</f>
        <v>0</v>
      </c>
    </row>
    <row r="1052" spans="1:7" ht="16.5" customHeight="1" x14ac:dyDescent="0.3">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2232</v>
      </c>
      <c r="B1053" s="165" t="s">
        <v>6486</v>
      </c>
      <c r="C1053" s="165" t="str">
        <f>IFERROR(VLOOKUP($A1053,작성용!A:AL,14,0),"-")</f>
        <v>-</v>
      </c>
      <c r="D1053" s="169" t="s">
        <v>6487</v>
      </c>
      <c r="E1053" s="167" t="str">
        <f>IFERROR(VLOOKUP(A1053,작성용!A:AL,34,0),"-")</f>
        <v>-</v>
      </c>
      <c r="F1053" s="168" t="s">
        <v>6360</v>
      </c>
      <c r="G1053" s="179">
        <f>COUNTIF(작성용!A:B,$A1053)-COUNTIFS(작성용!A:A,$A1053,작성용!AA:AA,"평가철회")</f>
        <v>0</v>
      </c>
    </row>
    <row r="1054" spans="1:7" ht="16.5" customHeight="1" x14ac:dyDescent="0.3">
      <c r="A1054" s="170" t="s">
        <v>2233</v>
      </c>
      <c r="B1054" s="165" t="s">
        <v>6488</v>
      </c>
      <c r="C1054" s="165" t="str">
        <f>IFERROR(VLOOKUP($A1054,작성용!A:AL,14,0),"-")</f>
        <v>-</v>
      </c>
      <c r="D1054" s="169" t="s">
        <v>6382</v>
      </c>
      <c r="E1054" s="167" t="str">
        <f>IFERROR(VLOOKUP(A1054,작성용!A:AL,34,0),"-")</f>
        <v>-</v>
      </c>
      <c r="F1054" s="168" t="s">
        <v>6364</v>
      </c>
      <c r="G1054" s="179">
        <f>COUNTIF(작성용!A:B,$A1054)-COUNTIFS(작성용!A:A,$A1054,작성용!AA:AA,"평가철회")</f>
        <v>0</v>
      </c>
    </row>
    <row r="1055" spans="1:7" ht="16.5" customHeight="1" x14ac:dyDescent="0.3">
      <c r="A1055" s="170" t="s">
        <v>2234</v>
      </c>
      <c r="B1055" s="165" t="s">
        <v>2235</v>
      </c>
      <c r="C1055" s="165" t="str">
        <f>IFERROR(VLOOKUP($A1055,작성용!A:AL,14,0),"-")</f>
        <v>-</v>
      </c>
      <c r="D1055" s="169" t="s">
        <v>556</v>
      </c>
      <c r="E1055" s="167" t="str">
        <f>IFERROR(VLOOKUP(A1055,작성용!A:AL,34,0),"-")</f>
        <v>-</v>
      </c>
      <c r="F1055" s="168" t="s">
        <v>6362</v>
      </c>
      <c r="G1055" s="179">
        <f>COUNTIF(작성용!A:B,$A1055)-COUNTIFS(작성용!A:A,$A1055,작성용!AA:AA,"평가철회")</f>
        <v>0</v>
      </c>
    </row>
    <row r="1056" spans="1:7" ht="16.5" customHeight="1" x14ac:dyDescent="0.3">
      <c r="A1056" s="170" t="s">
        <v>2236</v>
      </c>
      <c r="B1056" s="165" t="s">
        <v>2237</v>
      </c>
      <c r="C1056" s="165" t="str">
        <f>IFERROR(VLOOKUP($A1056,작성용!A:AL,14,0),"-")</f>
        <v xml:space="preserve">반기 </v>
      </c>
      <c r="D1056" s="169" t="s">
        <v>6359</v>
      </c>
      <c r="E1056" s="167" t="str">
        <f>IFERROR(VLOOKUP(A1056,작성용!A:AL,34,0),"-")</f>
        <v>서동현</v>
      </c>
      <c r="F1056" s="168" t="s">
        <v>6362</v>
      </c>
      <c r="G1056" s="179">
        <f>COUNTIF(작성용!A:B,$A1056)-COUNTIFS(작성용!A:A,$A1056,작성용!AA:AA,"평가철회")</f>
        <v>2</v>
      </c>
    </row>
    <row r="1057" spans="1:7" ht="16.5" customHeight="1" x14ac:dyDescent="0.3">
      <c r="A1057" s="170" t="s">
        <v>2238</v>
      </c>
      <c r="B1057" s="165" t="s">
        <v>2239</v>
      </c>
      <c r="C1057" s="165" t="str">
        <f>IFERROR(VLOOKUP($A1057,작성용!A:AL,14,0),"-")</f>
        <v>미정</v>
      </c>
      <c r="D1057" s="169" t="s">
        <v>7351</v>
      </c>
      <c r="E1057" s="167" t="str">
        <f>IFERROR(VLOOKUP(A1057,작성용!A:AL,34,0),"-")</f>
        <v>김수현</v>
      </c>
      <c r="F1057" s="168" t="s">
        <v>2</v>
      </c>
      <c r="G1057" s="179">
        <f>COUNTIF(작성용!A:B,$A1057)-COUNTIFS(작성용!A:A,$A1057,작성용!AA:AA,"평가철회")</f>
        <v>80</v>
      </c>
    </row>
    <row r="1058" spans="1:7" ht="16.5" customHeight="1" x14ac:dyDescent="0.3">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x14ac:dyDescent="0.3">
      <c r="A1060" s="170" t="s">
        <v>2244</v>
      </c>
      <c r="B1060" s="165" t="s">
        <v>2245</v>
      </c>
      <c r="C1060" s="165" t="str">
        <f>IFERROR(VLOOKUP($A1060,작성용!A:AL,14,0),"-")</f>
        <v>-</v>
      </c>
      <c r="D1060" s="169" t="s">
        <v>6489</v>
      </c>
      <c r="E1060" s="167" t="str">
        <f>IFERROR(VLOOKUP(A1060,작성용!A:AL,34,0),"-")</f>
        <v>-</v>
      </c>
      <c r="F1060" s="168" t="s">
        <v>6360</v>
      </c>
      <c r="G1060" s="179">
        <f>COUNTIF(작성용!A:B,$A1060)-COUNTIFS(작성용!A:A,$A1060,작성용!AA:AA,"평가철회")</f>
        <v>0</v>
      </c>
    </row>
    <row r="1061" spans="1:7" ht="16.5" customHeight="1" x14ac:dyDescent="0.3">
      <c r="A1061" s="170" t="s">
        <v>2246</v>
      </c>
      <c r="B1061" s="165" t="s">
        <v>6490</v>
      </c>
      <c r="C1061" s="165" t="str">
        <f>IFERROR(VLOOKUP($A1061,작성용!A:AL,14,0),"-")</f>
        <v>-</v>
      </c>
      <c r="D1061" s="169" t="s">
        <v>6359</v>
      </c>
      <c r="E1061" s="167" t="str">
        <f>IFERROR(VLOOKUP(A1061,작성용!A:AL,34,0),"-")</f>
        <v>-</v>
      </c>
      <c r="F1061" s="168" t="s">
        <v>6364</v>
      </c>
      <c r="G1061" s="179">
        <f>COUNTIF(작성용!A:B,$A1061)-COUNTIFS(작성용!A:A,$A1061,작성용!AA:AA,"평가철회")</f>
        <v>0</v>
      </c>
    </row>
    <row r="1062" spans="1:7" ht="16.5" customHeight="1" x14ac:dyDescent="0.3">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2249</v>
      </c>
      <c r="B1063" s="165" t="s">
        <v>2250</v>
      </c>
      <c r="C1063" s="165" t="str">
        <f>IFERROR(VLOOKUP($A1063,작성용!A:AL,14,0),"-")</f>
        <v xml:space="preserve">반기 </v>
      </c>
      <c r="D1063" s="169" t="s">
        <v>6366</v>
      </c>
      <c r="E1063" s="167" t="str">
        <f>IFERROR(VLOOKUP(A1063,작성용!A:AL,34,0),"-")</f>
        <v>서경덕</v>
      </c>
      <c r="F1063" s="168" t="s">
        <v>6364</v>
      </c>
      <c r="G1063" s="179">
        <f>COUNTIF(작성용!A:B,$A1063)-COUNTIFS(작성용!A:A,$A1063,작성용!AA:AA,"평가철회")</f>
        <v>45</v>
      </c>
    </row>
    <row r="1064" spans="1:7" ht="16.5" customHeight="1" x14ac:dyDescent="0.3">
      <c r="A1064" s="170" t="s">
        <v>2251</v>
      </c>
      <c r="B1064" s="165" t="s">
        <v>2252</v>
      </c>
      <c r="C1064" s="165" t="str">
        <f>IFERROR(VLOOKUP($A1064,작성용!A:AL,14,0),"-")</f>
        <v>년</v>
      </c>
      <c r="D1064" s="169" t="s">
        <v>6298</v>
      </c>
      <c r="E1064" s="167" t="str">
        <f>IFERROR(VLOOKUP(A1064,작성용!A:AL,34,0),"-")</f>
        <v>서경덕</v>
      </c>
      <c r="F1064" s="168" t="s">
        <v>6360</v>
      </c>
      <c r="G1064" s="179">
        <f>COUNTIF(작성용!A:B,$A1064)-COUNTIFS(작성용!A:A,$A1064,작성용!AA:AA,"평가철회")</f>
        <v>10</v>
      </c>
    </row>
    <row r="1065" spans="1:7" ht="16.5" customHeight="1" x14ac:dyDescent="0.3">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2255</v>
      </c>
      <c r="B1066" s="165" t="s">
        <v>2256</v>
      </c>
      <c r="C1066" s="165" t="str">
        <f>IFERROR(VLOOKUP($A1066,작성용!A:AL,14,0),"-")</f>
        <v>-</v>
      </c>
      <c r="D1066" s="169" t="s">
        <v>492</v>
      </c>
      <c r="E1066" s="167" t="str">
        <f>IFERROR(VLOOKUP(A1066,작성용!A:AL,34,0),"-")</f>
        <v>-</v>
      </c>
      <c r="F1066" s="168" t="s">
        <v>6360</v>
      </c>
      <c r="G1066" s="179">
        <f>COUNTIF(작성용!A:B,$A1066)-COUNTIFS(작성용!A:A,$A1066,작성용!AA:AA,"평가철회")</f>
        <v>0</v>
      </c>
    </row>
    <row r="1067" spans="1:7" ht="16.5" customHeight="1" x14ac:dyDescent="0.3">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x14ac:dyDescent="0.3">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x14ac:dyDescent="0.3">
      <c r="A1069" s="170" t="s">
        <v>2262</v>
      </c>
      <c r="B1069" s="165" t="s">
        <v>2263</v>
      </c>
      <c r="C1069" s="165" t="str">
        <f>IFERROR(VLOOKUP($A1069,작성용!A:AL,14,0),"-")</f>
        <v>-</v>
      </c>
      <c r="D1069" s="169" t="s">
        <v>2</v>
      </c>
      <c r="E1069" s="167" t="str">
        <f>IFERROR(VLOOKUP(A1069,작성용!A:AL,34,0),"-")</f>
        <v>-</v>
      </c>
      <c r="F1069" s="168" t="s">
        <v>6360</v>
      </c>
      <c r="G1069" s="179">
        <f>COUNTIF(작성용!A:B,$A1069)-COUNTIFS(작성용!A:A,$A1069,작성용!AA:AA,"평가철회")</f>
        <v>0</v>
      </c>
    </row>
    <row r="1070" spans="1:7" ht="16.5" customHeight="1" x14ac:dyDescent="0.3">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2266</v>
      </c>
      <c r="B1071" s="165" t="s">
        <v>2267</v>
      </c>
      <c r="C1071" s="165" t="str">
        <f>IFERROR(VLOOKUP($A1071,작성용!A:AL,14,0),"-")</f>
        <v>-</v>
      </c>
      <c r="D1071" s="169" t="s">
        <v>492</v>
      </c>
      <c r="E1071" s="167" t="str">
        <f>IFERROR(VLOOKUP(A1071,작성용!A:AL,34,0),"-")</f>
        <v>-</v>
      </c>
      <c r="F1071" s="168" t="s">
        <v>6364</v>
      </c>
      <c r="G1071" s="179">
        <f>COUNTIF(작성용!A:B,$A1071)-COUNTIFS(작성용!A:A,$A1071,작성용!AA:AA,"평가철회")</f>
        <v>0</v>
      </c>
    </row>
    <row r="1072" spans="1:7" ht="16.5" customHeight="1" x14ac:dyDescent="0.3">
      <c r="A1072" s="170" t="s">
        <v>2268</v>
      </c>
      <c r="B1072" s="165" t="s">
        <v>2269</v>
      </c>
      <c r="C1072" s="165" t="str">
        <f>IFERROR(VLOOKUP($A1072,작성용!A:AL,14,0),"-")</f>
        <v>-</v>
      </c>
      <c r="D1072" s="169" t="s">
        <v>6461</v>
      </c>
      <c r="E1072" s="167" t="str">
        <f>IFERROR(VLOOKUP(A1072,작성용!A:AL,34,0),"-")</f>
        <v>-</v>
      </c>
      <c r="F1072" s="168" t="s">
        <v>6324</v>
      </c>
      <c r="G1072" s="179">
        <f>COUNTIF(작성용!A:B,$A1072)-COUNTIFS(작성용!A:A,$A1072,작성용!AA:AA,"평가철회")</f>
        <v>0</v>
      </c>
    </row>
    <row r="1073" spans="1:7" ht="16.5" customHeight="1" x14ac:dyDescent="0.3">
      <c r="A1073" s="170" t="s">
        <v>2270</v>
      </c>
      <c r="B1073" s="165" t="s">
        <v>2271</v>
      </c>
      <c r="C1073" s="165" t="str">
        <f>IFERROR(VLOOKUP($A1073,작성용!A:AL,14,0),"-")</f>
        <v>-</v>
      </c>
      <c r="D1073" s="169" t="s">
        <v>6482</v>
      </c>
      <c r="E1073" s="167" t="str">
        <f>IFERROR(VLOOKUP(A1073,작성용!A:AL,34,0),"-")</f>
        <v>-</v>
      </c>
      <c r="F1073" s="168" t="s">
        <v>6364</v>
      </c>
      <c r="G1073" s="179">
        <f>COUNTIF(작성용!A:B,$A1073)-COUNTIFS(작성용!A:A,$A1073,작성용!AA:AA,"평가철회")</f>
        <v>0</v>
      </c>
    </row>
    <row r="1074" spans="1:7" ht="16.5" customHeight="1" x14ac:dyDescent="0.3">
      <c r="A1074" s="170" t="s">
        <v>2272</v>
      </c>
      <c r="B1074" s="165" t="s">
        <v>2273</v>
      </c>
      <c r="C1074" s="165" t="str">
        <f>IFERROR(VLOOKUP($A1074,작성용!A:AL,14,0),"-")</f>
        <v>-</v>
      </c>
      <c r="D1074" s="169" t="s">
        <v>6419</v>
      </c>
      <c r="E1074" s="167" t="str">
        <f>IFERROR(VLOOKUP(A1074,작성용!A:AL,34,0),"-")</f>
        <v>-</v>
      </c>
      <c r="F1074" s="168" t="s">
        <v>6360</v>
      </c>
      <c r="G1074" s="179">
        <f>COUNTIF(작성용!A:B,$A1074)-COUNTIFS(작성용!A:A,$A1074,작성용!AA:AA,"평가철회")</f>
        <v>0</v>
      </c>
    </row>
    <row r="1075" spans="1:7" ht="16.5" customHeight="1" x14ac:dyDescent="0.3">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2276</v>
      </c>
      <c r="B1076" s="165" t="s">
        <v>2277</v>
      </c>
      <c r="C1076" s="165" t="str">
        <f>IFERROR(VLOOKUP($A1076,작성용!A:AL,14,0),"-")</f>
        <v>-</v>
      </c>
      <c r="D1076" s="169" t="s">
        <v>71</v>
      </c>
      <c r="E1076" s="167" t="str">
        <f>IFERROR(VLOOKUP(A1076,작성용!A:AL,34,0),"-")</f>
        <v>-</v>
      </c>
      <c r="F1076" s="168" t="s">
        <v>6364</v>
      </c>
      <c r="G1076" s="179">
        <f>COUNTIF(작성용!A:B,$A1076)-COUNTIFS(작성용!A:A,$A1076,작성용!AA:AA,"평가철회")</f>
        <v>0</v>
      </c>
    </row>
    <row r="1077" spans="1:7" ht="16.5" customHeight="1" x14ac:dyDescent="0.3">
      <c r="A1077" s="170" t="s">
        <v>2278</v>
      </c>
      <c r="B1077" s="165" t="s">
        <v>2279</v>
      </c>
      <c r="C1077" s="165" t="str">
        <f>IFERROR(VLOOKUP($A1077,작성용!A:AL,14,0),"-")</f>
        <v>-</v>
      </c>
      <c r="D1077" s="169" t="s">
        <v>6471</v>
      </c>
      <c r="E1077" s="167" t="str">
        <f>IFERROR(VLOOKUP(A1077,작성용!A:AL,34,0),"-")</f>
        <v>-</v>
      </c>
      <c r="F1077" s="168" t="s">
        <v>6360</v>
      </c>
      <c r="G1077" s="179">
        <f>COUNTIF(작성용!A:B,$A1077)-COUNTIFS(작성용!A:A,$A1077,작성용!AA:AA,"평가철회")</f>
        <v>0</v>
      </c>
    </row>
    <row r="1078" spans="1:7" ht="16.5" customHeight="1" x14ac:dyDescent="0.3">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x14ac:dyDescent="0.3">
      <c r="A1080" s="170" t="s">
        <v>2284</v>
      </c>
      <c r="B1080" s="165" t="s">
        <v>2285</v>
      </c>
      <c r="C1080" s="165" t="str">
        <f>IFERROR(VLOOKUP($A1080,작성용!A:AL,14,0),"-")</f>
        <v>-</v>
      </c>
      <c r="D1080" s="169" t="s">
        <v>6367</v>
      </c>
      <c r="E1080" s="167" t="str">
        <f>IFERROR(VLOOKUP(A1080,작성용!A:AL,34,0),"-")</f>
        <v>-</v>
      </c>
      <c r="F1080" s="168" t="s">
        <v>6362</v>
      </c>
      <c r="G1080" s="179">
        <f>COUNTIF(작성용!A:B,$A1080)-COUNTIFS(작성용!A:A,$A1080,작성용!AA:AA,"평가철회")</f>
        <v>0</v>
      </c>
    </row>
    <row r="1081" spans="1:7" ht="16.5" customHeight="1" x14ac:dyDescent="0.3">
      <c r="A1081" s="170" t="s">
        <v>2286</v>
      </c>
      <c r="B1081" s="165" t="s">
        <v>6491</v>
      </c>
      <c r="C1081" s="165" t="str">
        <f>IFERROR(VLOOKUP($A1081,작성용!A:AL,14,0),"-")</f>
        <v>-</v>
      </c>
      <c r="D1081" s="169" t="s">
        <v>6440</v>
      </c>
      <c r="E1081" s="167" t="str">
        <f>IFERROR(VLOOKUP(A1081,작성용!A:AL,34,0),"-")</f>
        <v>-</v>
      </c>
      <c r="F1081" s="168" t="s">
        <v>6360</v>
      </c>
      <c r="G1081" s="179">
        <f>COUNTIF(작성용!A:B,$A1081)-COUNTIFS(작성용!A:A,$A1081,작성용!AA:AA,"평가철회")</f>
        <v>0</v>
      </c>
    </row>
    <row r="1082" spans="1:7" ht="16.5" customHeight="1" x14ac:dyDescent="0.3">
      <c r="A1082" s="170" t="s">
        <v>2287</v>
      </c>
      <c r="B1082" s="165" t="s">
        <v>2288</v>
      </c>
      <c r="C1082" s="165" t="str">
        <f>IFERROR(VLOOKUP($A1082,작성용!A:AL,14,0),"-")</f>
        <v>-</v>
      </c>
      <c r="D1082" s="169" t="s">
        <v>6492</v>
      </c>
      <c r="E1082" s="167" t="str">
        <f>IFERROR(VLOOKUP(A1082,작성용!A:AL,34,0),"-")</f>
        <v>-</v>
      </c>
      <c r="F1082" s="168" t="s">
        <v>6364</v>
      </c>
      <c r="G1082" s="179">
        <f>COUNTIF(작성용!A:B,$A1082)-COUNTIFS(작성용!A:A,$A1082,작성용!AA:AA,"평가철회")</f>
        <v>0</v>
      </c>
    </row>
    <row r="1083" spans="1:7" ht="16.5" customHeight="1" x14ac:dyDescent="0.3">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x14ac:dyDescent="0.3">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x14ac:dyDescent="0.3">
      <c r="A1085" s="170" t="s">
        <v>2293</v>
      </c>
      <c r="B1085" s="165" t="s">
        <v>2294</v>
      </c>
      <c r="C1085" s="165" t="str">
        <f>IFERROR(VLOOKUP($A1085,작성용!A:AL,14,0),"-")</f>
        <v>-</v>
      </c>
      <c r="D1085" s="169" t="s">
        <v>71</v>
      </c>
      <c r="E1085" s="167" t="str">
        <f>IFERROR(VLOOKUP(A1085,작성용!A:AL,34,0),"-")</f>
        <v>-</v>
      </c>
      <c r="F1085" s="168" t="s">
        <v>6364</v>
      </c>
      <c r="G1085" s="179">
        <f>COUNTIF(작성용!A:B,$A1085)-COUNTIFS(작성용!A:A,$A1085,작성용!AA:AA,"평가철회")</f>
        <v>0</v>
      </c>
    </row>
    <row r="1086" spans="1:7" ht="16.5" customHeight="1" x14ac:dyDescent="0.3">
      <c r="A1086" s="170" t="s">
        <v>2295</v>
      </c>
      <c r="B1086" s="165" t="s">
        <v>2296</v>
      </c>
      <c r="C1086" s="165" t="str">
        <f>IFERROR(VLOOKUP($A1086,작성용!A:AL,14,0),"-")</f>
        <v>-</v>
      </c>
      <c r="D1086" s="169" t="s">
        <v>635</v>
      </c>
      <c r="E1086" s="167" t="str">
        <f>IFERROR(VLOOKUP(A1086,작성용!A:AL,34,0),"-")</f>
        <v>-</v>
      </c>
      <c r="F1086" s="168" t="s">
        <v>6364</v>
      </c>
      <c r="G1086" s="179">
        <f>COUNTIF(작성용!A:B,$A1086)-COUNTIFS(작성용!A:A,$A1086,작성용!AA:AA,"평가철회")</f>
        <v>0</v>
      </c>
    </row>
    <row r="1087" spans="1:7" ht="16.5" customHeight="1" x14ac:dyDescent="0.3">
      <c r="A1087" s="170" t="s">
        <v>2297</v>
      </c>
      <c r="B1087" s="165" t="s">
        <v>2298</v>
      </c>
      <c r="C1087" s="165" t="str">
        <f>IFERROR(VLOOKUP($A1087,작성용!A:AL,14,0),"-")</f>
        <v>-</v>
      </c>
      <c r="D1087" s="169" t="s">
        <v>6471</v>
      </c>
      <c r="E1087" s="167" t="str">
        <f>IFERROR(VLOOKUP(A1087,작성용!A:AL,34,0),"-")</f>
        <v>-</v>
      </c>
      <c r="F1087" s="168" t="s">
        <v>6364</v>
      </c>
      <c r="G1087" s="179">
        <f>COUNTIF(작성용!A:B,$A1087)-COUNTIFS(작성용!A:A,$A1087,작성용!AA:AA,"평가철회")</f>
        <v>0</v>
      </c>
    </row>
    <row r="1088" spans="1:7" ht="16.5" customHeight="1" x14ac:dyDescent="0.3">
      <c r="A1088" s="170" t="s">
        <v>2299</v>
      </c>
      <c r="B1088" s="165" t="s">
        <v>2300</v>
      </c>
      <c r="C1088" s="165" t="str">
        <f>IFERROR(VLOOKUP($A1088,작성용!A:AL,14,0),"-")</f>
        <v>-</v>
      </c>
      <c r="D1088" s="169" t="s">
        <v>1462</v>
      </c>
      <c r="E1088" s="167" t="str">
        <f>IFERROR(VLOOKUP(A1088,작성용!A:AL,34,0),"-")</f>
        <v>-</v>
      </c>
      <c r="F1088" s="168" t="s">
        <v>6364</v>
      </c>
      <c r="G1088" s="179">
        <f>COUNTIF(작성용!A:B,$A1088)-COUNTIFS(작성용!A:A,$A1088,작성용!AA:AA,"평가철회")</f>
        <v>0</v>
      </c>
    </row>
    <row r="1089" spans="1:7" ht="16.5" customHeight="1" x14ac:dyDescent="0.3">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2305</v>
      </c>
      <c r="B1091" s="165" t="s">
        <v>2306</v>
      </c>
      <c r="C1091" s="165" t="str">
        <f>IFERROR(VLOOKUP($A1091,작성용!A:AL,14,0),"-")</f>
        <v>-</v>
      </c>
      <c r="D1091" s="169" t="s">
        <v>220</v>
      </c>
      <c r="E1091" s="167" t="str">
        <f>IFERROR(VLOOKUP(A1091,작성용!A:AL,34,0),"-")</f>
        <v>-</v>
      </c>
      <c r="F1091" s="168" t="s">
        <v>6265</v>
      </c>
      <c r="G1091" s="179">
        <f>COUNTIF(작성용!A:B,$A1091)-COUNTIFS(작성용!A:A,$A1091,작성용!AA:AA,"평가철회")</f>
        <v>0</v>
      </c>
    </row>
    <row r="1092" spans="1:7" ht="16.5" customHeight="1" x14ac:dyDescent="0.3">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2309</v>
      </c>
      <c r="B1093" s="165" t="s">
        <v>2310</v>
      </c>
      <c r="C1093" s="165" t="str">
        <f>IFERROR(VLOOKUP($A1093,작성용!A:AL,14,0),"-")</f>
        <v>-</v>
      </c>
      <c r="D1093" s="169" t="s">
        <v>6433</v>
      </c>
      <c r="E1093" s="167" t="str">
        <f>IFERROR(VLOOKUP(A1093,작성용!A:AL,34,0),"-")</f>
        <v>-</v>
      </c>
      <c r="F1093" s="168" t="s">
        <v>6265</v>
      </c>
      <c r="G1093" s="179">
        <f>COUNTIF(작성용!A:B,$A1093)-COUNTIFS(작성용!A:A,$A1093,작성용!AA:AA,"평가철회")</f>
        <v>0</v>
      </c>
    </row>
    <row r="1094" spans="1:7" ht="16.5" customHeight="1" x14ac:dyDescent="0.3">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x14ac:dyDescent="0.3">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2314</v>
      </c>
      <c r="B1096" s="165" t="s">
        <v>2315</v>
      </c>
      <c r="C1096" s="165" t="str">
        <f>IFERROR(VLOOKUP($A1096,작성용!A:AL,14,0),"-")</f>
        <v>-</v>
      </c>
      <c r="D1096" s="169" t="s">
        <v>220</v>
      </c>
      <c r="E1096" s="167" t="str">
        <f>IFERROR(VLOOKUP(A1096,작성용!A:AL,34,0),"-")</f>
        <v>-</v>
      </c>
      <c r="F1096" s="168" t="s">
        <v>6364</v>
      </c>
      <c r="G1096" s="179">
        <f>COUNTIF(작성용!A:B,$A1096)-COUNTIFS(작성용!A:A,$A1096,작성용!AA:AA,"평가철회")</f>
        <v>0</v>
      </c>
    </row>
    <row r="1097" spans="1:7" ht="16.5" customHeight="1" x14ac:dyDescent="0.3">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x14ac:dyDescent="0.3">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x14ac:dyDescent="0.3">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x14ac:dyDescent="0.3">
      <c r="A1101" s="170" t="s">
        <v>2324</v>
      </c>
      <c r="B1101" s="165" t="s">
        <v>6493</v>
      </c>
      <c r="C1101" s="165" t="str">
        <f>IFERROR(VLOOKUP($A1101,작성용!A:AL,14,0),"-")</f>
        <v>-</v>
      </c>
      <c r="D1101" s="169" t="s">
        <v>6489</v>
      </c>
      <c r="E1101" s="167" t="str">
        <f>IFERROR(VLOOKUP(A1101,작성용!A:AL,34,0),"-")</f>
        <v>-</v>
      </c>
      <c r="F1101" s="168" t="s">
        <v>2</v>
      </c>
      <c r="G1101" s="179">
        <f>COUNTIF(작성용!A:B,$A1101)-COUNTIFS(작성용!A:A,$A1101,작성용!AA:AA,"평가철회")</f>
        <v>0</v>
      </c>
    </row>
    <row r="1102" spans="1:7" ht="16.5" customHeight="1" x14ac:dyDescent="0.3">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x14ac:dyDescent="0.3">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2329</v>
      </c>
      <c r="B1104" s="165" t="s">
        <v>6494</v>
      </c>
      <c r="C1104" s="165" t="str">
        <f>IFERROR(VLOOKUP($A1104,작성용!A:AL,14,0),"-")</f>
        <v>-</v>
      </c>
      <c r="D1104" s="169" t="s">
        <v>6409</v>
      </c>
      <c r="E1104" s="167" t="str">
        <f>IFERROR(VLOOKUP(A1104,작성용!A:AL,34,0),"-")</f>
        <v>-</v>
      </c>
      <c r="F1104" s="168" t="s">
        <v>6286</v>
      </c>
      <c r="G1104" s="179">
        <f>COUNTIF(작성용!A:B,$A1104)-COUNTIFS(작성용!A:A,$A1104,작성용!AA:AA,"평가철회")</f>
        <v>0</v>
      </c>
    </row>
    <row r="1105" spans="1:7" ht="16.5" customHeight="1" x14ac:dyDescent="0.3">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x14ac:dyDescent="0.3">
      <c r="A1106" s="170" t="s">
        <v>2332</v>
      </c>
      <c r="B1106" s="165" t="s">
        <v>2333</v>
      </c>
      <c r="C1106" s="165" t="str">
        <f>IFERROR(VLOOKUP($A1106,작성용!A:AL,14,0),"-")</f>
        <v>-</v>
      </c>
      <c r="D1106" s="169" t="s">
        <v>6495</v>
      </c>
      <c r="E1106" s="167" t="str">
        <f>IFERROR(VLOOKUP(A1106,작성용!A:AL,34,0),"-")</f>
        <v>-</v>
      </c>
      <c r="F1106" s="168" t="s">
        <v>6364</v>
      </c>
      <c r="G1106" s="179">
        <f>COUNTIF(작성용!A:B,$A1106)-COUNTIFS(작성용!A:A,$A1106,작성용!AA:AA,"평가철회")</f>
        <v>0</v>
      </c>
    </row>
    <row r="1107" spans="1:7" ht="16.5" customHeight="1" x14ac:dyDescent="0.3">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2336</v>
      </c>
      <c r="B1108" s="165" t="s">
        <v>2337</v>
      </c>
      <c r="C1108" s="165" t="str">
        <f>IFERROR(VLOOKUP($A1108,작성용!A:AL,14,0),"-")</f>
        <v>분기</v>
      </c>
      <c r="D1108" s="169" t="s">
        <v>6427</v>
      </c>
      <c r="E1108" s="167" t="str">
        <f>IFERROR(VLOOKUP(A1108,작성용!A:AL,34,0),"-")</f>
        <v>채동우</v>
      </c>
      <c r="F1108" s="168" t="s">
        <v>6363</v>
      </c>
      <c r="G1108" s="179">
        <f>COUNTIF(작성용!A:B,$A1108)-COUNTIFS(작성용!A:A,$A1108,작성용!AA:AA,"평가철회")</f>
        <v>26</v>
      </c>
    </row>
    <row r="1109" spans="1:7" ht="16.5" customHeight="1" x14ac:dyDescent="0.3">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x14ac:dyDescent="0.3">
      <c r="A1110" s="170" t="s">
        <v>2340</v>
      </c>
      <c r="B1110" s="165" t="s">
        <v>1370</v>
      </c>
      <c r="C1110" s="165" t="str">
        <f>IFERROR(VLOOKUP($A1110,작성용!A:AL,14,0),"-")</f>
        <v>-</v>
      </c>
      <c r="D1110" s="169" t="s">
        <v>436</v>
      </c>
      <c r="E1110" s="167" t="str">
        <f>IFERROR(VLOOKUP(A1110,작성용!A:AL,34,0),"-")</f>
        <v>-</v>
      </c>
      <c r="F1110" s="168" t="s">
        <v>6364</v>
      </c>
      <c r="G1110" s="179">
        <f>COUNTIF(작성용!A:B,$A1110)-COUNTIFS(작성용!A:A,$A1110,작성용!AA:AA,"평가철회")</f>
        <v>0</v>
      </c>
    </row>
    <row r="1111" spans="1:7" ht="16.5" customHeight="1" x14ac:dyDescent="0.3">
      <c r="A1111" s="170" t="s">
        <v>2341</v>
      </c>
      <c r="B1111" s="165" t="s">
        <v>3526</v>
      </c>
      <c r="C1111" s="165" t="str">
        <f>IFERROR(VLOOKUP($A1111,작성용!A:AL,14,0),"-")</f>
        <v>분기</v>
      </c>
      <c r="D1111" s="169" t="s">
        <v>6422</v>
      </c>
      <c r="E1111" s="167" t="str">
        <f>IFERROR(VLOOKUP(A1111,작성용!A:AL,34,0),"-")</f>
        <v>김예림</v>
      </c>
      <c r="F1111" s="168" t="s">
        <v>6265</v>
      </c>
      <c r="G1111" s="179">
        <f>COUNTIF(작성용!A:B,$A1111)-COUNTIFS(작성용!A:A,$A1111,작성용!AA:AA,"평가철회")</f>
        <v>29</v>
      </c>
    </row>
    <row r="1112" spans="1:7" ht="16.5" customHeight="1" x14ac:dyDescent="0.3">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x14ac:dyDescent="0.3">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x14ac:dyDescent="0.3">
      <c r="A1116" s="170" t="s">
        <v>2350</v>
      </c>
      <c r="B1116" s="165" t="s">
        <v>6496</v>
      </c>
      <c r="C1116" s="165" t="str">
        <f>IFERROR(VLOOKUP($A1116,작성용!A:AL,14,0),"-")</f>
        <v>-</v>
      </c>
      <c r="D1116" s="169" t="s">
        <v>6419</v>
      </c>
      <c r="E1116" s="167" t="str">
        <f>IFERROR(VLOOKUP(A1116,작성용!A:AL,34,0),"-")</f>
        <v>-</v>
      </c>
      <c r="F1116" s="168" t="s">
        <v>6364</v>
      </c>
      <c r="G1116" s="179">
        <f>COUNTIF(작성용!A:B,$A1116)-COUNTIFS(작성용!A:A,$A1116,작성용!AA:AA,"평가철회")</f>
        <v>0</v>
      </c>
    </row>
    <row r="1117" spans="1:7" ht="16.5" customHeight="1" x14ac:dyDescent="0.3">
      <c r="A1117" s="170" t="s">
        <v>2351</v>
      </c>
      <c r="B1117" s="165" t="s">
        <v>2352</v>
      </c>
      <c r="C1117" s="165" t="str">
        <f>IFERROR(VLOOKUP($A1117,작성용!A:AL,14,0),"-")</f>
        <v>-</v>
      </c>
      <c r="D1117" s="169" t="s">
        <v>220</v>
      </c>
      <c r="E1117" s="167" t="str">
        <f>IFERROR(VLOOKUP(A1117,작성용!A:AL,34,0),"-")</f>
        <v>-</v>
      </c>
      <c r="F1117" s="168" t="s">
        <v>6364</v>
      </c>
      <c r="G1117" s="179">
        <f>COUNTIF(작성용!A:B,$A1117)-COUNTIFS(작성용!A:A,$A1117,작성용!AA:AA,"평가철회")</f>
        <v>0</v>
      </c>
    </row>
    <row r="1118" spans="1:7" ht="16.5" customHeight="1" x14ac:dyDescent="0.3">
      <c r="A1118" s="170" t="s">
        <v>2353</v>
      </c>
      <c r="B1118" s="165" t="s">
        <v>2354</v>
      </c>
      <c r="C1118" s="165" t="str">
        <f>IFERROR(VLOOKUP($A1118,작성용!A:AL,14,0),"-")</f>
        <v>-</v>
      </c>
      <c r="D1118" s="169" t="s">
        <v>6263</v>
      </c>
      <c r="E1118" s="167" t="str">
        <f>IFERROR(VLOOKUP(A1118,작성용!A:AL,34,0),"-")</f>
        <v>-</v>
      </c>
      <c r="F1118" s="168" t="s">
        <v>6360</v>
      </c>
      <c r="G1118" s="179">
        <f>COUNTIF(작성용!A:B,$A1118)-COUNTIFS(작성용!A:A,$A1118,작성용!AA:AA,"평가철회")</f>
        <v>0</v>
      </c>
    </row>
    <row r="1119" spans="1:7" ht="16.5" customHeight="1" x14ac:dyDescent="0.3">
      <c r="A1119" s="170" t="s">
        <v>2355</v>
      </c>
      <c r="B1119" s="165" t="s">
        <v>6497</v>
      </c>
      <c r="C1119" s="165" t="str">
        <f>IFERROR(VLOOKUP($A1119,작성용!A:AL,14,0),"-")</f>
        <v>-</v>
      </c>
      <c r="D1119" s="169" t="s">
        <v>6382</v>
      </c>
      <c r="E1119" s="167" t="str">
        <f>IFERROR(VLOOKUP(A1119,작성용!A:AL,34,0),"-")</f>
        <v>-</v>
      </c>
      <c r="F1119" s="168" t="s">
        <v>6360</v>
      </c>
      <c r="G1119" s="179">
        <f>COUNTIF(작성용!A:B,$A1119)-COUNTIFS(작성용!A:A,$A1119,작성용!AA:AA,"평가철회")</f>
        <v>0</v>
      </c>
    </row>
    <row r="1120" spans="1:7" ht="16.5" customHeight="1" x14ac:dyDescent="0.3">
      <c r="A1120" s="170" t="s">
        <v>2356</v>
      </c>
      <c r="B1120" s="165" t="s">
        <v>6498</v>
      </c>
      <c r="C1120" s="165" t="str">
        <f>IFERROR(VLOOKUP($A1120,작성용!A:AL,14,0),"-")</f>
        <v>-</v>
      </c>
      <c r="D1120" s="169" t="s">
        <v>6274</v>
      </c>
      <c r="E1120" s="167" t="str">
        <f>IFERROR(VLOOKUP(A1120,작성용!A:AL,34,0),"-")</f>
        <v>-</v>
      </c>
      <c r="F1120" s="168" t="s">
        <v>6286</v>
      </c>
      <c r="G1120" s="179">
        <f>COUNTIF(작성용!A:B,$A1120)-COUNTIFS(작성용!A:A,$A1120,작성용!AA:AA,"평가철회")</f>
        <v>0</v>
      </c>
    </row>
    <row r="1121" spans="1:7" ht="16.5" customHeight="1" x14ac:dyDescent="0.3">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2359</v>
      </c>
      <c r="B1122" s="165" t="s">
        <v>6499</v>
      </c>
      <c r="C1122" s="165" t="str">
        <f>IFERROR(VLOOKUP($A1122,작성용!A:AL,14,0),"-")</f>
        <v>-</v>
      </c>
      <c r="D1122" s="169" t="s">
        <v>6283</v>
      </c>
      <c r="E1122" s="167" t="str">
        <f>IFERROR(VLOOKUP(A1122,작성용!A:AL,34,0),"-")</f>
        <v>-</v>
      </c>
      <c r="F1122" s="168" t="s">
        <v>6265</v>
      </c>
      <c r="G1122" s="179">
        <f>COUNTIF(작성용!A:B,$A1122)-COUNTIFS(작성용!A:A,$A1122,작성용!AA:AA,"평가철회")</f>
        <v>0</v>
      </c>
    </row>
    <row r="1123" spans="1:7" ht="16.5" customHeight="1" x14ac:dyDescent="0.3">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x14ac:dyDescent="0.3">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2367</v>
      </c>
      <c r="B1127" s="165" t="s">
        <v>2368</v>
      </c>
      <c r="C1127" s="165" t="str">
        <f>IFERROR(VLOOKUP($A1127,작성용!A:AL,14,0),"-")</f>
        <v>-</v>
      </c>
      <c r="D1127" s="169" t="s">
        <v>220</v>
      </c>
      <c r="E1127" s="167" t="str">
        <f>IFERROR(VLOOKUP(A1127,작성용!A:AL,34,0),"-")</f>
        <v>-</v>
      </c>
      <c r="F1127" s="168" t="s">
        <v>6265</v>
      </c>
      <c r="G1127" s="179">
        <f>COUNTIF(작성용!A:B,$A1127)-COUNTIFS(작성용!A:A,$A1127,작성용!AA:AA,"평가철회")</f>
        <v>0</v>
      </c>
    </row>
    <row r="1128" spans="1:7" ht="16.5" customHeight="1" x14ac:dyDescent="0.3">
      <c r="A1128" s="170" t="s">
        <v>2369</v>
      </c>
      <c r="B1128" s="165" t="s">
        <v>2370</v>
      </c>
      <c r="C1128" s="165" t="str">
        <f>IFERROR(VLOOKUP($A1128,작성용!A:AL,14,0),"-")</f>
        <v>-</v>
      </c>
      <c r="D1128" s="169" t="s">
        <v>220</v>
      </c>
      <c r="E1128" s="167" t="str">
        <f>IFERROR(VLOOKUP(A1128,작성용!A:AL,34,0),"-")</f>
        <v>-</v>
      </c>
      <c r="F1128" s="168" t="s">
        <v>6265</v>
      </c>
      <c r="G1128" s="179">
        <f>COUNTIF(작성용!A:B,$A1128)-COUNTIFS(작성용!A:A,$A1128,작성용!AA:AA,"평가철회")</f>
        <v>0</v>
      </c>
    </row>
    <row r="1129" spans="1:7" ht="16.5" customHeight="1" x14ac:dyDescent="0.3">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2373</v>
      </c>
      <c r="B1130" s="165" t="s">
        <v>6500</v>
      </c>
      <c r="C1130" s="165" t="str">
        <f>IFERROR(VLOOKUP($A1130,작성용!A:AL,14,0),"-")</f>
        <v>-</v>
      </c>
      <c r="D1130" s="169" t="s">
        <v>6274</v>
      </c>
      <c r="E1130" s="167" t="str">
        <f>IFERROR(VLOOKUP(A1130,작성용!A:AL,34,0),"-")</f>
        <v>-</v>
      </c>
      <c r="F1130" s="168" t="s">
        <v>6286</v>
      </c>
      <c r="G1130" s="179">
        <f>COUNTIF(작성용!A:B,$A1130)-COUNTIFS(작성용!A:A,$A1130,작성용!AA:AA,"평가철회")</f>
        <v>0</v>
      </c>
    </row>
    <row r="1131" spans="1:7" ht="16.5" customHeight="1" x14ac:dyDescent="0.3">
      <c r="A1131" s="170" t="s">
        <v>2374</v>
      </c>
      <c r="B1131" s="165" t="s">
        <v>6501</v>
      </c>
      <c r="C1131" s="165" t="str">
        <f>IFERROR(VLOOKUP($A1131,작성용!A:AL,14,0),"-")</f>
        <v>-</v>
      </c>
      <c r="D1131" s="169" t="s">
        <v>6283</v>
      </c>
      <c r="E1131" s="167" t="str">
        <f>IFERROR(VLOOKUP(A1131,작성용!A:AL,34,0),"-")</f>
        <v>-</v>
      </c>
      <c r="F1131" s="168" t="s">
        <v>6364</v>
      </c>
      <c r="G1131" s="179">
        <f>COUNTIF(작성용!A:B,$A1131)-COUNTIFS(작성용!A:A,$A1131,작성용!AA:AA,"평가철회")</f>
        <v>0</v>
      </c>
    </row>
    <row r="1132" spans="1:7" ht="16.5" customHeight="1" x14ac:dyDescent="0.3">
      <c r="A1132" s="170" t="s">
        <v>2375</v>
      </c>
      <c r="B1132" s="165" t="s">
        <v>6502</v>
      </c>
      <c r="C1132" s="165" t="str">
        <f>IFERROR(VLOOKUP($A1132,작성용!A:AL,14,0),"-")</f>
        <v>-</v>
      </c>
      <c r="D1132" s="169" t="s">
        <v>6451</v>
      </c>
      <c r="E1132" s="167" t="str">
        <f>IFERROR(VLOOKUP(A1132,작성용!A:AL,34,0),"-")</f>
        <v>-</v>
      </c>
      <c r="F1132" s="168" t="s">
        <v>6286</v>
      </c>
      <c r="G1132" s="179">
        <f>COUNTIF(작성용!A:B,$A1132)-COUNTIFS(작성용!A:A,$A1132,작성용!AA:AA,"평가철회")</f>
        <v>0</v>
      </c>
    </row>
    <row r="1133" spans="1:7" ht="16.5" customHeight="1" x14ac:dyDescent="0.3">
      <c r="A1133" s="170" t="s">
        <v>2376</v>
      </c>
      <c r="B1133" s="165" t="s">
        <v>1378</v>
      </c>
      <c r="C1133" s="165" t="str">
        <f>IFERROR(VLOOKUP($A1133,작성용!A:AL,14,0),"-")</f>
        <v>-</v>
      </c>
      <c r="D1133" s="169" t="s">
        <v>6357</v>
      </c>
      <c r="E1133" s="167" t="str">
        <f>IFERROR(VLOOKUP(A1133,작성용!A:AL,34,0),"-")</f>
        <v>-</v>
      </c>
      <c r="F1133" s="168" t="s">
        <v>6364</v>
      </c>
      <c r="G1133" s="179">
        <f>COUNTIF(작성용!A:B,$A1133)-COUNTIFS(작성용!A:A,$A1133,작성용!AA:AA,"평가철회")</f>
        <v>0</v>
      </c>
    </row>
    <row r="1134" spans="1:7" ht="16.5" customHeight="1" x14ac:dyDescent="0.3">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2381</v>
      </c>
      <c r="B1136" s="165" t="s">
        <v>2382</v>
      </c>
      <c r="C1136" s="165" t="str">
        <f>IFERROR(VLOOKUP($A1136,작성용!A:AL,14,0),"-")</f>
        <v>-</v>
      </c>
      <c r="D1136" s="169" t="s">
        <v>6425</v>
      </c>
      <c r="E1136" s="167" t="str">
        <f>IFERROR(VLOOKUP(A1136,작성용!A:AL,34,0),"-")</f>
        <v>-</v>
      </c>
      <c r="F1136" s="168" t="s">
        <v>6364</v>
      </c>
      <c r="G1136" s="179">
        <f>COUNTIF(작성용!A:B,$A1136)-COUNTIFS(작성용!A:A,$A1136,작성용!AA:AA,"평가철회")</f>
        <v>0</v>
      </c>
    </row>
    <row r="1137" spans="1:7" ht="16.5" customHeight="1" x14ac:dyDescent="0.3">
      <c r="A1137" s="170" t="s">
        <v>2383</v>
      </c>
      <c r="B1137" s="165" t="s">
        <v>2384</v>
      </c>
      <c r="C1137" s="165" t="str">
        <f>IFERROR(VLOOKUP($A1137,작성용!A:AL,14,0),"-")</f>
        <v>-</v>
      </c>
      <c r="D1137" s="169" t="s">
        <v>6359</v>
      </c>
      <c r="E1137" s="167" t="str">
        <f>IFERROR(VLOOKUP(A1137,작성용!A:AL,34,0),"-")</f>
        <v>-</v>
      </c>
      <c r="F1137" s="168" t="s">
        <v>2</v>
      </c>
      <c r="G1137" s="179">
        <f>COUNTIF(작성용!A:B,$A1137)-COUNTIFS(작성용!A:A,$A1137,작성용!AA:AA,"평가철회")</f>
        <v>0</v>
      </c>
    </row>
    <row r="1138" spans="1:7" ht="16.5" customHeight="1" x14ac:dyDescent="0.3">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x14ac:dyDescent="0.3">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x14ac:dyDescent="0.3">
      <c r="A1140" s="170" t="s">
        <v>2389</v>
      </c>
      <c r="B1140" s="165" t="s">
        <v>2390</v>
      </c>
      <c r="C1140" s="165" t="str">
        <f>IFERROR(VLOOKUP($A1140,작성용!A:AL,14,0),"-")</f>
        <v>-</v>
      </c>
      <c r="D1140" s="169" t="s">
        <v>6432</v>
      </c>
      <c r="E1140" s="167" t="str">
        <f>IFERROR(VLOOKUP(A1140,작성용!A:AL,34,0),"-")</f>
        <v>-</v>
      </c>
      <c r="F1140" s="168" t="s">
        <v>2</v>
      </c>
      <c r="G1140" s="179">
        <f>COUNTIF(작성용!A:B,$A1140)-COUNTIFS(작성용!A:A,$A1140,작성용!AA:AA,"평가철회")</f>
        <v>0</v>
      </c>
    </row>
    <row r="1141" spans="1:7" ht="16.5" customHeight="1" x14ac:dyDescent="0.3">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2393</v>
      </c>
      <c r="B1142" s="165" t="s">
        <v>6497</v>
      </c>
      <c r="C1142" s="165" t="str">
        <f>IFERROR(VLOOKUP($A1142,작성용!A:AL,14,0),"-")</f>
        <v>-</v>
      </c>
      <c r="D1142" s="169" t="s">
        <v>6419</v>
      </c>
      <c r="E1142" s="167" t="str">
        <f>IFERROR(VLOOKUP(A1142,작성용!A:AL,34,0),"-")</f>
        <v>-</v>
      </c>
      <c r="F1142" s="168" t="s">
        <v>6265</v>
      </c>
      <c r="G1142" s="179">
        <f>COUNTIF(작성용!A:B,$A1142)-COUNTIFS(작성용!A:A,$A1142,작성용!AA:AA,"평가철회")</f>
        <v>0</v>
      </c>
    </row>
    <row r="1143" spans="1:7" ht="16.5" customHeight="1" x14ac:dyDescent="0.3">
      <c r="A1143" s="170" t="s">
        <v>2394</v>
      </c>
      <c r="B1143" s="165" t="s">
        <v>2395</v>
      </c>
      <c r="C1143" s="165" t="str">
        <f>IFERROR(VLOOKUP($A1143,작성용!A:AL,14,0),"-")</f>
        <v>-</v>
      </c>
      <c r="D1143" s="169" t="s">
        <v>220</v>
      </c>
      <c r="E1143" s="167" t="str">
        <f>IFERROR(VLOOKUP(A1143,작성용!A:AL,34,0),"-")</f>
        <v>-</v>
      </c>
      <c r="F1143" s="168" t="s">
        <v>6364</v>
      </c>
      <c r="G1143" s="179">
        <f>COUNTIF(작성용!A:B,$A1143)-COUNTIFS(작성용!A:A,$A1143,작성용!AA:AA,"평가철회")</f>
        <v>0</v>
      </c>
    </row>
    <row r="1144" spans="1:7" ht="16.5" customHeight="1" x14ac:dyDescent="0.3">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x14ac:dyDescent="0.3">
      <c r="A1145" s="170" t="s">
        <v>2398</v>
      </c>
      <c r="B1145" s="165" t="s">
        <v>2399</v>
      </c>
      <c r="C1145" s="165" t="str">
        <f>IFERROR(VLOOKUP($A1145,작성용!A:AL,14,0),"-")</f>
        <v>-</v>
      </c>
      <c r="D1145" s="169" t="s">
        <v>6425</v>
      </c>
      <c r="E1145" s="167" t="str">
        <f>IFERROR(VLOOKUP(A1145,작성용!A:AL,34,0),"-")</f>
        <v>-</v>
      </c>
      <c r="F1145" s="168" t="s">
        <v>2</v>
      </c>
      <c r="G1145" s="179">
        <f>COUNTIF(작성용!A:B,$A1145)-COUNTIFS(작성용!A:A,$A1145,작성용!AA:AA,"평가철회")</f>
        <v>0</v>
      </c>
    </row>
    <row r="1146" spans="1:7" ht="16.5" customHeight="1" x14ac:dyDescent="0.3">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x14ac:dyDescent="0.3">
      <c r="A1147" s="170" t="s">
        <v>2402</v>
      </c>
      <c r="B1147" s="165" t="s">
        <v>2403</v>
      </c>
      <c r="C1147" s="165" t="str">
        <f>IFERROR(VLOOKUP($A1147,작성용!A:AL,14,0),"-")</f>
        <v>-</v>
      </c>
      <c r="D1147" s="169" t="s">
        <v>220</v>
      </c>
      <c r="E1147" s="167" t="str">
        <f>IFERROR(VLOOKUP(A1147,작성용!A:AL,34,0),"-")</f>
        <v>-</v>
      </c>
      <c r="F1147" s="168" t="s">
        <v>6363</v>
      </c>
      <c r="G1147" s="179">
        <f>COUNTIF(작성용!A:B,$A1147)-COUNTIFS(작성용!A:A,$A1147,작성용!AA:AA,"평가철회")</f>
        <v>0</v>
      </c>
    </row>
    <row r="1148" spans="1:7" ht="16.5" customHeight="1" x14ac:dyDescent="0.3">
      <c r="A1148" s="170" t="s">
        <v>2404</v>
      </c>
      <c r="B1148" s="165" t="s">
        <v>2405</v>
      </c>
      <c r="C1148" s="165" t="str">
        <f>IFERROR(VLOOKUP($A1148,작성용!A:AL,14,0),"-")</f>
        <v>-</v>
      </c>
      <c r="D1148" s="169" t="s">
        <v>6373</v>
      </c>
      <c r="E1148" s="167" t="str">
        <f>IFERROR(VLOOKUP(A1148,작성용!A:AL,34,0),"-")</f>
        <v>-</v>
      </c>
      <c r="F1148" s="168" t="s">
        <v>6252</v>
      </c>
      <c r="G1148" s="179">
        <f>COUNTIF(작성용!A:B,$A1148)-COUNTIFS(작성용!A:A,$A1148,작성용!AA:AA,"평가철회")</f>
        <v>0</v>
      </c>
    </row>
    <row r="1149" spans="1:7" ht="16.5" customHeight="1" x14ac:dyDescent="0.3">
      <c r="A1149" s="170" t="s">
        <v>2406</v>
      </c>
      <c r="B1149" s="165" t="s">
        <v>2407</v>
      </c>
      <c r="C1149" s="165" t="str">
        <f>IFERROR(VLOOKUP($A1149,작성용!A:AL,14,0),"-")</f>
        <v>-</v>
      </c>
      <c r="D1149" s="169" t="s">
        <v>6503</v>
      </c>
      <c r="E1149" s="167" t="str">
        <f>IFERROR(VLOOKUP(A1149,작성용!A:AL,34,0),"-")</f>
        <v>-</v>
      </c>
      <c r="F1149" s="168" t="s">
        <v>6363</v>
      </c>
      <c r="G1149" s="179">
        <f>COUNTIF(작성용!A:B,$A1149)-COUNTIFS(작성용!A:A,$A1149,작성용!AA:AA,"평가철회")</f>
        <v>0</v>
      </c>
    </row>
    <row r="1150" spans="1:7" ht="16.5" customHeight="1" x14ac:dyDescent="0.3">
      <c r="A1150" s="170" t="s">
        <v>2408</v>
      </c>
      <c r="B1150" s="165" t="s">
        <v>2409</v>
      </c>
      <c r="C1150" s="165" t="str">
        <f>IFERROR(VLOOKUP($A1150,작성용!A:AL,14,0),"-")</f>
        <v>-</v>
      </c>
      <c r="D1150" s="169" t="s">
        <v>220</v>
      </c>
      <c r="E1150" s="167" t="str">
        <f>IFERROR(VLOOKUP(A1150,작성용!A:AL,34,0),"-")</f>
        <v>-</v>
      </c>
      <c r="F1150" s="168" t="s">
        <v>6265</v>
      </c>
      <c r="G1150" s="179">
        <f>COUNTIF(작성용!A:B,$A1150)-COUNTIFS(작성용!A:A,$A1150,작성용!AA:AA,"평가철회")</f>
        <v>0</v>
      </c>
    </row>
    <row r="1151" spans="1:7" ht="16.5" customHeight="1" x14ac:dyDescent="0.3">
      <c r="A1151" s="170" t="s">
        <v>2410</v>
      </c>
      <c r="B1151" s="165" t="s">
        <v>2411</v>
      </c>
      <c r="C1151" s="165" t="str">
        <f>IFERROR(VLOOKUP($A1151,작성용!A:AL,14,0),"-")</f>
        <v>-</v>
      </c>
      <c r="D1151" s="169" t="s">
        <v>220</v>
      </c>
      <c r="E1151" s="167" t="str">
        <f>IFERROR(VLOOKUP(A1151,작성용!A:AL,34,0),"-")</f>
        <v>-</v>
      </c>
      <c r="F1151" s="168" t="s">
        <v>6286</v>
      </c>
      <c r="G1151" s="179">
        <f>COUNTIF(작성용!A:B,$A1151)-COUNTIFS(작성용!A:A,$A1151,작성용!AA:AA,"평가철회")</f>
        <v>0</v>
      </c>
    </row>
    <row r="1152" spans="1:7" ht="16.5" customHeight="1" x14ac:dyDescent="0.3">
      <c r="A1152" s="170" t="s">
        <v>2412</v>
      </c>
      <c r="B1152" s="165" t="s">
        <v>2413</v>
      </c>
      <c r="C1152" s="165" t="str">
        <f>IFERROR(VLOOKUP($A1152,작성용!A:AL,14,0),"-")</f>
        <v>-</v>
      </c>
      <c r="D1152" s="169" t="s">
        <v>492</v>
      </c>
      <c r="E1152" s="167" t="str">
        <f>IFERROR(VLOOKUP(A1152,작성용!A:AL,34,0),"-")</f>
        <v>-</v>
      </c>
      <c r="F1152" s="168" t="s">
        <v>6286</v>
      </c>
      <c r="G1152" s="179">
        <f>COUNTIF(작성용!A:B,$A1152)-COUNTIFS(작성용!A:A,$A1152,작성용!AA:AA,"평가철회")</f>
        <v>0</v>
      </c>
    </row>
    <row r="1153" spans="1:7" ht="16.5" customHeight="1" x14ac:dyDescent="0.3">
      <c r="A1153" s="170" t="s">
        <v>2414</v>
      </c>
      <c r="B1153" s="165" t="s">
        <v>2415</v>
      </c>
      <c r="C1153" s="165" t="str">
        <f>IFERROR(VLOOKUP($A1153,작성용!A:AL,14,0),"-")</f>
        <v>-</v>
      </c>
      <c r="D1153" s="169" t="s">
        <v>220</v>
      </c>
      <c r="E1153" s="167" t="str">
        <f>IFERROR(VLOOKUP(A1153,작성용!A:AL,34,0),"-")</f>
        <v>-</v>
      </c>
      <c r="F1153" s="168" t="s">
        <v>6265</v>
      </c>
      <c r="G1153" s="179">
        <f>COUNTIF(작성용!A:B,$A1153)-COUNTIFS(작성용!A:A,$A1153,작성용!AA:AA,"평가철회")</f>
        <v>0</v>
      </c>
    </row>
    <row r="1154" spans="1:7" ht="16.5" customHeight="1" x14ac:dyDescent="0.3">
      <c r="A1154" s="170" t="s">
        <v>2416</v>
      </c>
      <c r="B1154" s="165" t="s">
        <v>842</v>
      </c>
      <c r="C1154" s="165" t="str">
        <f>IFERROR(VLOOKUP($A1154,작성용!A:AL,14,0),"-")</f>
        <v>-</v>
      </c>
      <c r="D1154" s="169" t="s">
        <v>6504</v>
      </c>
      <c r="E1154" s="167" t="str">
        <f>IFERROR(VLOOKUP(A1154,작성용!A:AL,34,0),"-")</f>
        <v>-</v>
      </c>
      <c r="F1154" s="168" t="s">
        <v>6252</v>
      </c>
      <c r="G1154" s="179">
        <f>COUNTIF(작성용!A:B,$A1154)-COUNTIFS(작성용!A:A,$A1154,작성용!AA:AA,"평가철회")</f>
        <v>0</v>
      </c>
    </row>
    <row r="1155" spans="1:7" ht="16.5" customHeight="1" x14ac:dyDescent="0.3">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x14ac:dyDescent="0.3">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2422</v>
      </c>
      <c r="B1157" s="165" t="s">
        <v>2423</v>
      </c>
      <c r="C1157" s="165" t="str">
        <f>IFERROR(VLOOKUP($A1157,작성용!A:AL,14,0),"-")</f>
        <v>-</v>
      </c>
      <c r="D1157" s="169" t="s">
        <v>220</v>
      </c>
      <c r="E1157" s="167" t="str">
        <f>IFERROR(VLOOKUP(A1157,작성용!A:AL,34,0),"-")</f>
        <v>-</v>
      </c>
      <c r="F1157" s="168" t="s">
        <v>6252</v>
      </c>
      <c r="G1157" s="179">
        <f>COUNTIF(작성용!A:B,$A1157)-COUNTIFS(작성용!A:A,$A1157,작성용!AA:AA,"평가철회")</f>
        <v>0</v>
      </c>
    </row>
    <row r="1158" spans="1:7" ht="16.5" customHeight="1" x14ac:dyDescent="0.3">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2430</v>
      </c>
      <c r="B1161" s="165" t="s">
        <v>6505</v>
      </c>
      <c r="C1161" s="165" t="str">
        <f>IFERROR(VLOOKUP($A1161,작성용!A:AL,14,0),"-")</f>
        <v>-</v>
      </c>
      <c r="D1161" s="169" t="s">
        <v>6274</v>
      </c>
      <c r="E1161" s="167" t="str">
        <f>IFERROR(VLOOKUP(A1161,작성용!A:AL,34,0),"-")</f>
        <v>-</v>
      </c>
      <c r="F1161" s="168" t="s">
        <v>6286</v>
      </c>
      <c r="G1161" s="179">
        <f>COUNTIF(작성용!A:B,$A1161)-COUNTIFS(작성용!A:A,$A1161,작성용!AA:AA,"평가철회")</f>
        <v>0</v>
      </c>
    </row>
    <row r="1162" spans="1:7" ht="16.5" customHeight="1" x14ac:dyDescent="0.3">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x14ac:dyDescent="0.3">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x14ac:dyDescent="0.3">
      <c r="A1164" s="170" t="s">
        <v>2435</v>
      </c>
      <c r="B1164" s="165" t="s">
        <v>2436</v>
      </c>
      <c r="C1164" s="165" t="str">
        <f>IFERROR(VLOOKUP($A1164,작성용!A:AL,14,0),"-")</f>
        <v>-</v>
      </c>
      <c r="D1164" s="169" t="s">
        <v>72</v>
      </c>
      <c r="E1164" s="167" t="str">
        <f>IFERROR(VLOOKUP(A1164,작성용!A:AL,34,0),"-")</f>
        <v>-</v>
      </c>
      <c r="F1164" s="168" t="s">
        <v>6265</v>
      </c>
      <c r="G1164" s="179">
        <f>COUNTIF(작성용!A:B,$A1164)-COUNTIFS(작성용!A:A,$A1164,작성용!AA:AA,"평가철회")</f>
        <v>0</v>
      </c>
    </row>
    <row r="1165" spans="1:7" ht="16.5" customHeight="1" x14ac:dyDescent="0.3">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x14ac:dyDescent="0.3">
      <c r="A1167" s="170" t="s">
        <v>2441</v>
      </c>
      <c r="B1167" s="165" t="s">
        <v>2442</v>
      </c>
      <c r="C1167" s="165" t="str">
        <f>IFERROR(VLOOKUP($A1167,작성용!A:AL,14,0),"-")</f>
        <v>년</v>
      </c>
      <c r="D1167" s="169" t="s">
        <v>6296</v>
      </c>
      <c r="E1167" s="167" t="str">
        <f>IFERROR(VLOOKUP(A1167,작성용!A:AL,34,0),"-")</f>
        <v>강승현</v>
      </c>
      <c r="F1167" s="168" t="s">
        <v>6286</v>
      </c>
      <c r="G1167" s="179">
        <f>COUNTIF(작성용!A:B,$A1167)-COUNTIFS(작성용!A:A,$A1167,작성용!AA:AA,"평가철회")</f>
        <v>14</v>
      </c>
    </row>
    <row r="1168" spans="1:7" ht="16.5" customHeight="1" x14ac:dyDescent="0.3">
      <c r="A1168" s="170" t="s">
        <v>2443</v>
      </c>
      <c r="B1168" s="165" t="s">
        <v>2444</v>
      </c>
      <c r="C1168" s="165" t="str">
        <f>IFERROR(VLOOKUP($A1168,작성용!A:AL,14,0),"-")</f>
        <v>-</v>
      </c>
      <c r="D1168" s="169" t="s">
        <v>220</v>
      </c>
      <c r="E1168" s="167" t="str">
        <f>IFERROR(VLOOKUP(A1168,작성용!A:AL,34,0),"-")</f>
        <v>-</v>
      </c>
      <c r="F1168" s="168" t="s">
        <v>6265</v>
      </c>
      <c r="G1168" s="179">
        <f>COUNTIF(작성용!A:B,$A1168)-COUNTIFS(작성용!A:A,$A1168,작성용!AA:AA,"평가철회")</f>
        <v>0</v>
      </c>
    </row>
    <row r="1169" spans="1:7" ht="16.5" customHeight="1" x14ac:dyDescent="0.3">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x14ac:dyDescent="0.3">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x14ac:dyDescent="0.3">
      <c r="A1172" s="170" t="s">
        <v>2451</v>
      </c>
      <c r="B1172" s="165" t="s">
        <v>2452</v>
      </c>
      <c r="C1172" s="165" t="str">
        <f>IFERROR(VLOOKUP($A1172,작성용!A:AL,14,0),"-")</f>
        <v>-</v>
      </c>
      <c r="D1172" s="169" t="s">
        <v>6276</v>
      </c>
      <c r="E1172" s="167" t="str">
        <f>IFERROR(VLOOKUP(A1172,작성용!A:AL,34,0),"-")</f>
        <v>-</v>
      </c>
      <c r="F1172" s="168" t="s">
        <v>6265</v>
      </c>
      <c r="G1172" s="179">
        <f>COUNTIF(작성용!A:B,$A1172)-COUNTIFS(작성용!A:A,$A1172,작성용!AA:AA,"평가철회")</f>
        <v>0</v>
      </c>
    </row>
    <row r="1173" spans="1:7" ht="16.5" customHeight="1" x14ac:dyDescent="0.3">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2455</v>
      </c>
      <c r="B1174" s="165" t="s">
        <v>2456</v>
      </c>
      <c r="C1174" s="165" t="str">
        <f>IFERROR(VLOOKUP($A1174,작성용!A:AL,14,0),"-")</f>
        <v>-</v>
      </c>
      <c r="D1174" s="169" t="s">
        <v>6258</v>
      </c>
      <c r="E1174" s="167" t="str">
        <f>IFERROR(VLOOKUP(A1174,작성용!A:AL,34,0),"-")</f>
        <v>-</v>
      </c>
      <c r="F1174" s="168" t="s">
        <v>6252</v>
      </c>
      <c r="G1174" s="179">
        <f>COUNTIF(작성용!A:B,$A1174)-COUNTIFS(작성용!A:A,$A1174,작성용!AA:AA,"평가철회")</f>
        <v>0</v>
      </c>
    </row>
    <row r="1175" spans="1:7" ht="16.5" customHeight="1" x14ac:dyDescent="0.3">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x14ac:dyDescent="0.3">
      <c r="A1176" s="170" t="s">
        <v>2459</v>
      </c>
      <c r="B1176" s="165" t="s">
        <v>2460</v>
      </c>
      <c r="C1176" s="165" t="str">
        <f>IFERROR(VLOOKUP($A1176,작성용!A:AL,14,0),"-")</f>
        <v>-</v>
      </c>
      <c r="D1176" s="169" t="s">
        <v>220</v>
      </c>
      <c r="E1176" s="167" t="str">
        <f>IFERROR(VLOOKUP(A1176,작성용!A:AL,34,0),"-")</f>
        <v>-</v>
      </c>
      <c r="F1176" s="168" t="s">
        <v>6265</v>
      </c>
      <c r="G1176" s="179">
        <f>COUNTIF(작성용!A:B,$A1176)-COUNTIFS(작성용!A:A,$A1176,작성용!AA:AA,"평가철회")</f>
        <v>0</v>
      </c>
    </row>
    <row r="1177" spans="1:7" ht="16.5" customHeight="1" x14ac:dyDescent="0.3">
      <c r="A1177" s="170" t="s">
        <v>413</v>
      </c>
      <c r="B1177" s="165" t="s">
        <v>2461</v>
      </c>
      <c r="C1177" s="165" t="str">
        <f>IFERROR(VLOOKUP($A1177,작성용!A:AL,14,0),"-")</f>
        <v>-</v>
      </c>
      <c r="D1177" s="169" t="s">
        <v>220</v>
      </c>
      <c r="E1177" s="167" t="str">
        <f>IFERROR(VLOOKUP(A1177,작성용!A:AL,34,0),"-")</f>
        <v>-</v>
      </c>
      <c r="F1177" s="168" t="s">
        <v>6252</v>
      </c>
      <c r="G1177" s="179">
        <f>COUNTIF(작성용!A:B,$A1177)-COUNTIFS(작성용!A:A,$A1177,작성용!AA:AA,"평가철회")</f>
        <v>0</v>
      </c>
    </row>
    <row r="1178" spans="1:7" ht="16.5" customHeight="1" x14ac:dyDescent="0.3">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x14ac:dyDescent="0.3">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x14ac:dyDescent="0.3">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x14ac:dyDescent="0.3">
      <c r="A1181" s="170" t="s">
        <v>2468</v>
      </c>
      <c r="B1181" s="165" t="s">
        <v>2469</v>
      </c>
      <c r="C1181" s="165" t="str">
        <f>IFERROR(VLOOKUP($A1181,작성용!A:AL,14,0),"-")</f>
        <v>-</v>
      </c>
      <c r="D1181" s="169" t="s">
        <v>6307</v>
      </c>
      <c r="E1181" s="167" t="str">
        <f>IFERROR(VLOOKUP(A1181,작성용!A:AL,34,0),"-")</f>
        <v>-</v>
      </c>
      <c r="F1181" s="168" t="s">
        <v>6286</v>
      </c>
      <c r="G1181" s="179">
        <f>COUNTIF(작성용!A:B,$A1181)-COUNTIFS(작성용!A:A,$A1181,작성용!AA:AA,"평가철회")</f>
        <v>0</v>
      </c>
    </row>
    <row r="1182" spans="1:7" ht="16.5" customHeight="1" x14ac:dyDescent="0.3">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2472</v>
      </c>
      <c r="B1183" s="165" t="s">
        <v>2473</v>
      </c>
      <c r="C1183" s="165" t="str">
        <f>IFERROR(VLOOKUP($A1183,작성용!A:AL,14,0),"-")</f>
        <v>-</v>
      </c>
      <c r="D1183" s="169" t="s">
        <v>220</v>
      </c>
      <c r="E1183" s="167" t="str">
        <f>IFERROR(VLOOKUP(A1183,작성용!A:AL,34,0),"-")</f>
        <v>-</v>
      </c>
      <c r="F1183" s="168" t="s">
        <v>6265</v>
      </c>
      <c r="G1183" s="179">
        <f>COUNTIF(작성용!A:B,$A1183)-COUNTIFS(작성용!A:A,$A1183,작성용!AA:AA,"평가철회")</f>
        <v>0</v>
      </c>
    </row>
    <row r="1184" spans="1:7" ht="16.5" customHeight="1" x14ac:dyDescent="0.3">
      <c r="A1184" s="170" t="s">
        <v>2474</v>
      </c>
      <c r="B1184" s="165" t="s">
        <v>2475</v>
      </c>
      <c r="C1184" s="165" t="str">
        <f>IFERROR(VLOOKUP($A1184,작성용!A:AL,14,0),"-")</f>
        <v>-</v>
      </c>
      <c r="D1184" s="169" t="s">
        <v>6274</v>
      </c>
      <c r="E1184" s="167" t="str">
        <f>IFERROR(VLOOKUP(A1184,작성용!A:AL,34,0),"-")</f>
        <v>-</v>
      </c>
      <c r="F1184" s="168" t="s">
        <v>6265</v>
      </c>
      <c r="G1184" s="179">
        <f>COUNTIF(작성용!A:B,$A1184)-COUNTIFS(작성용!A:A,$A1184,작성용!AA:AA,"평가철회")</f>
        <v>0</v>
      </c>
    </row>
    <row r="1185" spans="1:7" ht="16.5" customHeight="1" x14ac:dyDescent="0.3">
      <c r="A1185" s="170" t="s">
        <v>2476</v>
      </c>
      <c r="B1185" s="165" t="s">
        <v>2477</v>
      </c>
      <c r="C1185" s="165" t="str">
        <f>IFERROR(VLOOKUP($A1185,작성용!A:AL,14,0),"-")</f>
        <v>-</v>
      </c>
      <c r="D1185" s="169" t="s">
        <v>220</v>
      </c>
      <c r="E1185" s="167" t="str">
        <f>IFERROR(VLOOKUP(A1185,작성용!A:AL,34,0),"-")</f>
        <v>-</v>
      </c>
      <c r="F1185" s="168" t="s">
        <v>6324</v>
      </c>
      <c r="G1185" s="179">
        <f>COUNTIF(작성용!A:B,$A1185)-COUNTIFS(작성용!A:A,$A1185,작성용!AA:AA,"평가철회")</f>
        <v>0</v>
      </c>
    </row>
    <row r="1186" spans="1:7" ht="16.5" customHeight="1" x14ac:dyDescent="0.3">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2480</v>
      </c>
      <c r="B1187" s="165" t="s">
        <v>2481</v>
      </c>
      <c r="C1187" s="165" t="str">
        <f>IFERROR(VLOOKUP($A1187,작성용!A:AL,14,0),"-")</f>
        <v>-</v>
      </c>
      <c r="D1187" s="169" t="s">
        <v>6302</v>
      </c>
      <c r="E1187" s="167" t="str">
        <f>IFERROR(VLOOKUP(A1187,작성용!A:AL,34,0),"-")</f>
        <v>-</v>
      </c>
      <c r="F1187" s="168" t="s">
        <v>6286</v>
      </c>
      <c r="G1187" s="179">
        <f>COUNTIF(작성용!A:B,$A1187)-COUNTIFS(작성용!A:A,$A1187,작성용!AA:AA,"평가철회")</f>
        <v>0</v>
      </c>
    </row>
    <row r="1188" spans="1:7" ht="16.5" customHeight="1" x14ac:dyDescent="0.3">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2484</v>
      </c>
      <c r="B1189" s="165" t="s">
        <v>2485</v>
      </c>
      <c r="C1189" s="165" t="str">
        <f>IFERROR(VLOOKUP($A1189,작성용!A:AL,14,0),"-")</f>
        <v>분기</v>
      </c>
      <c r="D1189" s="169" t="s">
        <v>220</v>
      </c>
      <c r="E1189" s="167" t="str">
        <f>IFERROR(VLOOKUP(A1189,작성용!A:AL,34,0),"-")</f>
        <v>메자닌평가팀</v>
      </c>
      <c r="F1189" s="168" t="s">
        <v>6265</v>
      </c>
      <c r="G1189" s="179">
        <f>COUNTIF(작성용!A:B,$A1189)-COUNTIFS(작성용!A:A,$A1189,작성용!AA:AA,"평가철회")</f>
        <v>1</v>
      </c>
    </row>
    <row r="1190" spans="1:7" ht="16.5" customHeight="1" x14ac:dyDescent="0.3">
      <c r="A1190" s="170" t="s">
        <v>2486</v>
      </c>
      <c r="B1190" s="165" t="s">
        <v>2487</v>
      </c>
      <c r="C1190" s="165" t="str">
        <f>IFERROR(VLOOKUP($A1190,작성용!A:AL,14,0),"-")</f>
        <v>-</v>
      </c>
      <c r="D1190" s="169" t="s">
        <v>220</v>
      </c>
      <c r="E1190" s="167" t="str">
        <f>IFERROR(VLOOKUP(A1190,작성용!A:AL,34,0),"-")</f>
        <v>-</v>
      </c>
      <c r="F1190" s="168" t="s">
        <v>6265</v>
      </c>
      <c r="G1190" s="179">
        <f>COUNTIF(작성용!A:B,$A1190)-COUNTIFS(작성용!A:A,$A1190,작성용!AA:AA,"평가철회")</f>
        <v>0</v>
      </c>
    </row>
    <row r="1191" spans="1:7" ht="16.5" customHeight="1" x14ac:dyDescent="0.3">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x14ac:dyDescent="0.3">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2494</v>
      </c>
      <c r="B1194" s="165" t="s">
        <v>2495</v>
      </c>
      <c r="C1194" s="165" t="str">
        <f>IFERROR(VLOOKUP($A1194,작성용!A:AL,14,0),"-")</f>
        <v>-</v>
      </c>
      <c r="D1194" s="169" t="s">
        <v>220</v>
      </c>
      <c r="E1194" s="167" t="str">
        <f>IFERROR(VLOOKUP(A1194,작성용!A:AL,34,0),"-")</f>
        <v>-</v>
      </c>
      <c r="F1194" s="168" t="s">
        <v>6265</v>
      </c>
      <c r="G1194" s="179">
        <f>COUNTIF(작성용!A:B,$A1194)-COUNTIFS(작성용!A:A,$A1194,작성용!AA:AA,"평가철회")</f>
        <v>0</v>
      </c>
    </row>
    <row r="1195" spans="1:7" ht="16.5" customHeight="1" x14ac:dyDescent="0.3">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x14ac:dyDescent="0.3">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2508</v>
      </c>
      <c r="B1202" s="165" t="s">
        <v>6506</v>
      </c>
      <c r="C1202" s="165" t="str">
        <f>IFERROR(VLOOKUP($A1202,작성용!A:AL,14,0),"-")</f>
        <v>-</v>
      </c>
      <c r="D1202" s="169" t="s">
        <v>6274</v>
      </c>
      <c r="E1202" s="167" t="str">
        <f>IFERROR(VLOOKUP(A1202,작성용!A:AL,34,0),"-")</f>
        <v>-</v>
      </c>
      <c r="F1202" s="168" t="s">
        <v>6286</v>
      </c>
      <c r="G1202" s="179">
        <f>COUNTIF(작성용!A:B,$A1202)-COUNTIFS(작성용!A:A,$A1202,작성용!AA:AA,"평가철회")</f>
        <v>0</v>
      </c>
    </row>
    <row r="1203" spans="1:7" ht="16.5" customHeight="1" x14ac:dyDescent="0.3">
      <c r="A1203" s="170" t="s">
        <v>2509</v>
      </c>
      <c r="B1203" s="165" t="s">
        <v>2510</v>
      </c>
      <c r="C1203" s="165" t="str">
        <f>IFERROR(VLOOKUP($A1203,작성용!A:AL,14,0),"-")</f>
        <v>-</v>
      </c>
      <c r="D1203" s="169" t="s">
        <v>220</v>
      </c>
      <c r="E1203" s="167" t="str">
        <f>IFERROR(VLOOKUP(A1203,작성용!A:AL,34,0),"-")</f>
        <v>-</v>
      </c>
      <c r="F1203" s="168" t="s">
        <v>6252</v>
      </c>
      <c r="G1203" s="179">
        <f>COUNTIF(작성용!A:B,$A1203)-COUNTIFS(작성용!A:A,$A1203,작성용!AA:AA,"평가철회")</f>
        <v>0</v>
      </c>
    </row>
    <row r="1204" spans="1:7" ht="16.5" customHeight="1" x14ac:dyDescent="0.3">
      <c r="A1204" s="170" t="s">
        <v>2511</v>
      </c>
      <c r="B1204" s="165" t="s">
        <v>2512</v>
      </c>
      <c r="C1204" s="165" t="str">
        <f>IFERROR(VLOOKUP($A1204,작성용!A:AL,14,0),"-")</f>
        <v>-</v>
      </c>
      <c r="D1204" s="169" t="s">
        <v>220</v>
      </c>
      <c r="E1204" s="167" t="str">
        <f>IFERROR(VLOOKUP(A1204,작성용!A:AL,34,0),"-")</f>
        <v>-</v>
      </c>
      <c r="F1204" s="168" t="s">
        <v>6324</v>
      </c>
      <c r="G1204" s="179">
        <f>COUNTIF(작성용!A:B,$A1204)-COUNTIFS(작성용!A:A,$A1204,작성용!AA:AA,"평가철회")</f>
        <v>0</v>
      </c>
    </row>
    <row r="1205" spans="1:7" ht="16.5" customHeight="1" x14ac:dyDescent="0.3">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2517</v>
      </c>
      <c r="B1207" s="165" t="s">
        <v>2370</v>
      </c>
      <c r="C1207" s="165" t="str">
        <f>IFERROR(VLOOKUP($A1207,작성용!A:AL,14,0),"-")</f>
        <v>-</v>
      </c>
      <c r="D1207" s="169" t="s">
        <v>75</v>
      </c>
      <c r="E1207" s="167" t="str">
        <f>IFERROR(VLOOKUP(A1207,작성용!A:AL,34,0),"-")</f>
        <v>-</v>
      </c>
      <c r="F1207" s="168" t="s">
        <v>6265</v>
      </c>
      <c r="G1207" s="179">
        <f>COUNTIF(작성용!A:B,$A1207)-COUNTIFS(작성용!A:A,$A1207,작성용!AA:AA,"평가철회")</f>
        <v>0</v>
      </c>
    </row>
    <row r="1208" spans="1:7" ht="16.5" customHeight="1" x14ac:dyDescent="0.3">
      <c r="A1208" s="170" t="s">
        <v>2518</v>
      </c>
      <c r="B1208" s="165" t="s">
        <v>6507</v>
      </c>
      <c r="C1208" s="165" t="str">
        <f>IFERROR(VLOOKUP($A1208,작성용!A:AL,14,0),"-")</f>
        <v>-</v>
      </c>
      <c r="D1208" s="169" t="s">
        <v>4044</v>
      </c>
      <c r="E1208" s="167" t="str">
        <f>IFERROR(VLOOKUP(A1208,작성용!A:AL,34,0),"-")</f>
        <v>-</v>
      </c>
      <c r="F1208" s="168" t="s">
        <v>6286</v>
      </c>
      <c r="G1208" s="179">
        <f>COUNTIF(작성용!A:B,$A1208)-COUNTIFS(작성용!A:A,$A1208,작성용!AA:AA,"평가철회")</f>
        <v>0</v>
      </c>
    </row>
    <row r="1209" spans="1:7" ht="16.5" customHeight="1" x14ac:dyDescent="0.3">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4030</v>
      </c>
      <c r="E1211" s="167" t="str">
        <f>IFERROR(VLOOKUP(A1211,작성용!A:AL,34,0),"-")</f>
        <v>심태진</v>
      </c>
      <c r="F1211" s="168" t="s">
        <v>6252</v>
      </c>
      <c r="G1211" s="179">
        <f>COUNTIF(작성용!A:B,$A1211)-COUNTIFS(작성용!A:A,$A1211,작성용!AA:AA,"평가철회")</f>
        <v>9</v>
      </c>
    </row>
    <row r="1212" spans="1:7" ht="16.5" customHeight="1" x14ac:dyDescent="0.3">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x14ac:dyDescent="0.3">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2529</v>
      </c>
      <c r="B1215" s="165" t="s">
        <v>2530</v>
      </c>
      <c r="C1215" s="165" t="str">
        <f>IFERROR(VLOOKUP($A1215,작성용!A:AL,14,0),"-")</f>
        <v>-</v>
      </c>
      <c r="D1215" s="169" t="s">
        <v>6275</v>
      </c>
      <c r="E1215" s="167" t="str">
        <f>IFERROR(VLOOKUP(A1215,작성용!A:AL,34,0),"-")</f>
        <v>-</v>
      </c>
      <c r="F1215" s="168" t="s">
        <v>2</v>
      </c>
      <c r="G1215" s="179">
        <f>COUNTIF(작성용!A:B,$A1215)-COUNTIFS(작성용!A:A,$A1215,작성용!AA:AA,"평가철회")</f>
        <v>0</v>
      </c>
    </row>
    <row r="1216" spans="1:7" ht="16.5" customHeight="1" x14ac:dyDescent="0.3">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2533</v>
      </c>
      <c r="B1217" s="165" t="s">
        <v>2534</v>
      </c>
      <c r="C1217" s="165" t="str">
        <f>IFERROR(VLOOKUP($A1217,작성용!A:AL,14,0),"-")</f>
        <v>-</v>
      </c>
      <c r="D1217" s="169" t="s">
        <v>6355</v>
      </c>
      <c r="E1217" s="167" t="str">
        <f>IFERROR(VLOOKUP(A1217,작성용!A:AL,34,0),"-")</f>
        <v>-</v>
      </c>
      <c r="F1217" s="168" t="s">
        <v>2</v>
      </c>
      <c r="G1217" s="179">
        <f>COUNTIF(작성용!A:B,$A1217)-COUNTIFS(작성용!A:A,$A1217,작성용!AA:AA,"평가철회")</f>
        <v>0</v>
      </c>
    </row>
    <row r="1218" spans="1:7" ht="16.5" customHeight="1" x14ac:dyDescent="0.3">
      <c r="A1218" s="170" t="s">
        <v>2535</v>
      </c>
      <c r="B1218" s="165" t="s">
        <v>2536</v>
      </c>
      <c r="C1218" s="165" t="str">
        <f>IFERROR(VLOOKUP($A1218,작성용!A:AL,14,0),"-")</f>
        <v>-</v>
      </c>
      <c r="D1218" s="169" t="s">
        <v>6421</v>
      </c>
      <c r="E1218" s="167" t="str">
        <f>IFERROR(VLOOKUP(A1218,작성용!A:AL,34,0),"-")</f>
        <v>-</v>
      </c>
      <c r="F1218" s="168" t="s">
        <v>6360</v>
      </c>
      <c r="G1218" s="179">
        <f>COUNTIF(작성용!A:B,$A1218)-COUNTIFS(작성용!A:A,$A1218,작성용!AA:AA,"평가철회")</f>
        <v>0</v>
      </c>
    </row>
    <row r="1219" spans="1:7" ht="16.5" customHeight="1" x14ac:dyDescent="0.3">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x14ac:dyDescent="0.3">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x14ac:dyDescent="0.3">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x14ac:dyDescent="0.3">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x14ac:dyDescent="0.3">
      <c r="A1224" s="170" t="s">
        <v>2548</v>
      </c>
      <c r="B1224" s="165" t="s">
        <v>6508</v>
      </c>
      <c r="C1224" s="165" t="str">
        <f>IFERROR(VLOOKUP($A1224,작성용!A:AL,14,0),"-")</f>
        <v>-</v>
      </c>
      <c r="D1224" s="169" t="s">
        <v>6367</v>
      </c>
      <c r="E1224" s="167" t="str">
        <f>IFERROR(VLOOKUP(A1224,작성용!A:AL,34,0),"-")</f>
        <v>-</v>
      </c>
      <c r="F1224" s="168" t="s">
        <v>6360</v>
      </c>
      <c r="G1224" s="179">
        <f>COUNTIF(작성용!A:B,$A1224)-COUNTIFS(작성용!A:A,$A1224,작성용!AA:AA,"평가철회")</f>
        <v>0</v>
      </c>
    </row>
    <row r="1225" spans="1:7" ht="16.5" customHeight="1" x14ac:dyDescent="0.3">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2551</v>
      </c>
      <c r="B1226" s="165" t="s">
        <v>2552</v>
      </c>
      <c r="C1226" s="165" t="str">
        <f>IFERROR(VLOOKUP($A1226,작성용!A:AL,14,0),"-")</f>
        <v>-</v>
      </c>
      <c r="D1226" s="169" t="s">
        <v>6261</v>
      </c>
      <c r="E1226" s="167" t="str">
        <f>IFERROR(VLOOKUP(A1226,작성용!A:AL,34,0),"-")</f>
        <v>-</v>
      </c>
      <c r="F1226" s="168" t="s">
        <v>6324</v>
      </c>
      <c r="G1226" s="179">
        <f>COUNTIF(작성용!A:B,$A1226)-COUNTIFS(작성용!A:A,$A1226,작성용!AA:AA,"평가철회")</f>
        <v>0</v>
      </c>
    </row>
    <row r="1227" spans="1:7" ht="16.5" customHeight="1" x14ac:dyDescent="0.3">
      <c r="A1227" s="170" t="s">
        <v>2553</v>
      </c>
      <c r="B1227" s="165" t="s">
        <v>2554</v>
      </c>
      <c r="C1227" s="165" t="str">
        <f>IFERROR(VLOOKUP($A1227,작성용!A:AL,14,0),"-")</f>
        <v>-</v>
      </c>
      <c r="D1227" s="169" t="s">
        <v>6355</v>
      </c>
      <c r="E1227" s="167" t="str">
        <f>IFERROR(VLOOKUP(A1227,작성용!A:AL,34,0),"-")</f>
        <v>-</v>
      </c>
      <c r="F1227" s="168" t="s">
        <v>2</v>
      </c>
      <c r="G1227" s="179">
        <f>COUNTIF(작성용!A:B,$A1227)-COUNTIFS(작성용!A:A,$A1227,작성용!AA:AA,"평가철회")</f>
        <v>0</v>
      </c>
    </row>
    <row r="1228" spans="1:7" ht="16.5" customHeight="1" x14ac:dyDescent="0.3">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2559</v>
      </c>
      <c r="B1230" s="165" t="s">
        <v>6509</v>
      </c>
      <c r="C1230" s="165" t="str">
        <f>IFERROR(VLOOKUP($A1230,작성용!A:AL,14,0),"-")</f>
        <v>-</v>
      </c>
      <c r="D1230" s="169" t="s">
        <v>4045</v>
      </c>
      <c r="E1230" s="167" t="str">
        <f>IFERROR(VLOOKUP(A1230,작성용!A:AL,34,0),"-")</f>
        <v>-</v>
      </c>
      <c r="F1230" s="168" t="s">
        <v>2</v>
      </c>
      <c r="G1230" s="179">
        <f>COUNTIF(작성용!A:B,$A1230)-COUNTIFS(작성용!A:A,$A1230,작성용!AA:AA,"평가철회")</f>
        <v>0</v>
      </c>
    </row>
    <row r="1231" spans="1:7" ht="16.5" customHeight="1" x14ac:dyDescent="0.3">
      <c r="A1231" s="170" t="s">
        <v>2560</v>
      </c>
      <c r="B1231" s="165" t="s">
        <v>3555</v>
      </c>
      <c r="C1231" s="165" t="str">
        <f>IFERROR(VLOOKUP($A1231,작성용!A:AL,14,0),"-")</f>
        <v>-</v>
      </c>
      <c r="D1231" s="169" t="s">
        <v>6301</v>
      </c>
      <c r="E1231" s="167" t="str">
        <f>IFERROR(VLOOKUP(A1231,작성용!A:AL,34,0),"-")</f>
        <v>-</v>
      </c>
      <c r="F1231" s="168" t="s">
        <v>6252</v>
      </c>
      <c r="G1231" s="179">
        <f>COUNTIF(작성용!A:B,$A1231)-COUNTIFS(작성용!A:A,$A1231,작성용!AA:AA,"평가철회")</f>
        <v>0</v>
      </c>
    </row>
    <row r="1232" spans="1:7" ht="16.5" customHeight="1" x14ac:dyDescent="0.3">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x14ac:dyDescent="0.3">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2567</v>
      </c>
      <c r="B1235" s="165" t="s">
        <v>2568</v>
      </c>
      <c r="C1235" s="165" t="str">
        <f>IFERROR(VLOOKUP($A1235,작성용!A:AL,14,0),"-")</f>
        <v>-</v>
      </c>
      <c r="D1235" s="169" t="s">
        <v>6294</v>
      </c>
      <c r="E1235" s="167" t="str">
        <f>IFERROR(VLOOKUP(A1235,작성용!A:AL,34,0),"-")</f>
        <v>-</v>
      </c>
      <c r="F1235" s="168" t="s">
        <v>6360</v>
      </c>
      <c r="G1235" s="179">
        <f>COUNTIF(작성용!A:B,$A1235)-COUNTIFS(작성용!A:A,$A1235,작성용!AA:AA,"평가철회")</f>
        <v>0</v>
      </c>
    </row>
    <row r="1236" spans="1:7" ht="16.5" customHeight="1" x14ac:dyDescent="0.3">
      <c r="A1236" s="170" t="s">
        <v>2569</v>
      </c>
      <c r="B1236" s="165" t="s">
        <v>2570</v>
      </c>
      <c r="C1236" s="165" t="str">
        <f>IFERROR(VLOOKUP($A1236,작성용!A:AL,14,0),"-")</f>
        <v>-</v>
      </c>
      <c r="D1236" s="169" t="s">
        <v>6307</v>
      </c>
      <c r="E1236" s="167" t="str">
        <f>IFERROR(VLOOKUP(A1236,작성용!A:AL,34,0),"-")</f>
        <v>-</v>
      </c>
      <c r="F1236" s="168" t="s">
        <v>85</v>
      </c>
      <c r="G1236" s="179">
        <f>COUNTIF(작성용!A:B,$A1236)-COUNTIFS(작성용!A:A,$A1236,작성용!AA:AA,"평가철회")</f>
        <v>0</v>
      </c>
    </row>
    <row r="1237" spans="1:7" ht="16.5" customHeight="1" x14ac:dyDescent="0.3">
      <c r="A1237" s="170" t="s">
        <v>2571</v>
      </c>
      <c r="B1237" s="165" t="s">
        <v>2572</v>
      </c>
      <c r="C1237" s="165" t="str">
        <f>IFERROR(VLOOKUP($A1237,작성용!A:AL,14,0),"-")</f>
        <v>-</v>
      </c>
      <c r="D1237" s="169" t="s">
        <v>220</v>
      </c>
      <c r="E1237" s="167" t="str">
        <f>IFERROR(VLOOKUP(A1237,작성용!A:AL,34,0),"-")</f>
        <v>-</v>
      </c>
      <c r="F1237" s="168" t="s">
        <v>6364</v>
      </c>
      <c r="G1237" s="179">
        <f>COUNTIF(작성용!A:B,$A1237)-COUNTIFS(작성용!A:A,$A1237,작성용!AA:AA,"평가철회")</f>
        <v>0</v>
      </c>
    </row>
    <row r="1238" spans="1:7" ht="16.5" customHeight="1" x14ac:dyDescent="0.3">
      <c r="A1238" s="170" t="s">
        <v>2573</v>
      </c>
      <c r="B1238" s="165" t="s">
        <v>6505</v>
      </c>
      <c r="C1238" s="165" t="str">
        <f>IFERROR(VLOOKUP($A1238,작성용!A:AL,14,0),"-")</f>
        <v>-</v>
      </c>
      <c r="D1238" s="169" t="s">
        <v>6510</v>
      </c>
      <c r="E1238" s="167" t="str">
        <f>IFERROR(VLOOKUP(A1238,작성용!A:AL,34,0),"-")</f>
        <v>-</v>
      </c>
      <c r="F1238" s="168" t="s">
        <v>6286</v>
      </c>
      <c r="G1238" s="179">
        <f>COUNTIF(작성용!A:B,$A1238)-COUNTIFS(작성용!A:A,$A1238,작성용!AA:AA,"평가철회")</f>
        <v>0</v>
      </c>
    </row>
    <row r="1239" spans="1:7" ht="16.5" customHeight="1" x14ac:dyDescent="0.3">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2576</v>
      </c>
      <c r="B1240" s="165" t="s">
        <v>2577</v>
      </c>
      <c r="C1240" s="165" t="str">
        <f>IFERROR(VLOOKUP($A1240,작성용!A:AL,14,0),"-")</f>
        <v>-</v>
      </c>
      <c r="D1240" s="169" t="s">
        <v>1619</v>
      </c>
      <c r="E1240" s="167" t="str">
        <f>IFERROR(VLOOKUP(A1240,작성용!A:AL,34,0),"-")</f>
        <v>-</v>
      </c>
      <c r="F1240" s="168" t="s">
        <v>6364</v>
      </c>
      <c r="G1240" s="179">
        <f>COUNTIF(작성용!A:B,$A1240)-COUNTIFS(작성용!A:A,$A1240,작성용!AA:AA,"평가철회")</f>
        <v>0</v>
      </c>
    </row>
    <row r="1241" spans="1:7" ht="16.5" customHeight="1" x14ac:dyDescent="0.3">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2580</v>
      </c>
      <c r="B1242" s="165" t="s">
        <v>2581</v>
      </c>
      <c r="C1242" s="165" t="str">
        <f>IFERROR(VLOOKUP($A1242,작성용!A:AL,14,0),"-")</f>
        <v>-</v>
      </c>
      <c r="D1242" s="169" t="s">
        <v>6260</v>
      </c>
      <c r="E1242" s="167" t="str">
        <f>IFERROR(VLOOKUP(A1242,작성용!A:AL,34,0),"-")</f>
        <v>-</v>
      </c>
      <c r="F1242" s="168" t="s">
        <v>6364</v>
      </c>
      <c r="G1242" s="179">
        <f>COUNTIF(작성용!A:B,$A1242)-COUNTIFS(작성용!A:A,$A1242,작성용!AA:AA,"평가철회")</f>
        <v>0</v>
      </c>
    </row>
    <row r="1243" spans="1:7" ht="16.5" customHeight="1" x14ac:dyDescent="0.3">
      <c r="A1243" s="170" t="s">
        <v>2582</v>
      </c>
      <c r="B1243" s="165" t="s">
        <v>2583</v>
      </c>
      <c r="C1243" s="165" t="str">
        <f>IFERROR(VLOOKUP($A1243,작성용!A:AL,14,0),"-")</f>
        <v>-</v>
      </c>
      <c r="D1243" s="169" t="s">
        <v>6368</v>
      </c>
      <c r="E1243" s="167" t="str">
        <f>IFERROR(VLOOKUP(A1243,작성용!A:AL,34,0),"-")</f>
        <v>-</v>
      </c>
      <c r="F1243" s="168" t="s">
        <v>6324</v>
      </c>
      <c r="G1243" s="179">
        <f>COUNTIF(작성용!A:B,$A1243)-COUNTIFS(작성용!A:A,$A1243,작성용!AA:AA,"평가철회")</f>
        <v>0</v>
      </c>
    </row>
    <row r="1244" spans="1:7" ht="16.5" customHeight="1" x14ac:dyDescent="0.3">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x14ac:dyDescent="0.3">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x14ac:dyDescent="0.3">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x14ac:dyDescent="0.3">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2591</v>
      </c>
      <c r="B1248" s="165" t="s">
        <v>2592</v>
      </c>
      <c r="C1248" s="165" t="str">
        <f>IFERROR(VLOOKUP($A1248,작성용!A:AL,14,0),"-")</f>
        <v>-</v>
      </c>
      <c r="D1248" s="169" t="s">
        <v>6276</v>
      </c>
      <c r="E1248" s="167" t="str">
        <f>IFERROR(VLOOKUP(A1248,작성용!A:AL,34,0),"-")</f>
        <v>-</v>
      </c>
      <c r="F1248" s="168" t="s">
        <v>6286</v>
      </c>
      <c r="G1248" s="179">
        <f>COUNTIF(작성용!A:B,$A1248)-COUNTIFS(작성용!A:A,$A1248,작성용!AA:AA,"평가철회")</f>
        <v>0</v>
      </c>
    </row>
    <row r="1249" spans="1:7" ht="16.5" customHeight="1" x14ac:dyDescent="0.3">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2595</v>
      </c>
      <c r="B1250" s="165" t="s">
        <v>2596</v>
      </c>
      <c r="C1250" s="165" t="str">
        <f>IFERROR(VLOOKUP($A1250,작성용!A:AL,14,0),"-")</f>
        <v>-</v>
      </c>
      <c r="D1250" s="169" t="s">
        <v>6511</v>
      </c>
      <c r="E1250" s="167" t="str">
        <f>IFERROR(VLOOKUP(A1250,작성용!A:AL,34,0),"-")</f>
        <v>-</v>
      </c>
      <c r="F1250" s="168" t="s">
        <v>2</v>
      </c>
      <c r="G1250" s="179">
        <f>COUNTIF(작성용!A:B,$A1250)-COUNTIFS(작성용!A:A,$A1250,작성용!AA:AA,"평가철회")</f>
        <v>0</v>
      </c>
    </row>
    <row r="1251" spans="1:7" ht="16.5" customHeight="1" x14ac:dyDescent="0.3">
      <c r="A1251" s="170" t="s">
        <v>2597</v>
      </c>
      <c r="B1251" s="165" t="s">
        <v>2598</v>
      </c>
      <c r="C1251" s="165" t="str">
        <f>IFERROR(VLOOKUP($A1251,작성용!A:AL,14,0),"-")</f>
        <v>-</v>
      </c>
      <c r="D1251" s="169" t="s">
        <v>6445</v>
      </c>
      <c r="E1251" s="167" t="str">
        <f>IFERROR(VLOOKUP(A1251,작성용!A:AL,34,0),"-")</f>
        <v>-</v>
      </c>
      <c r="F1251" s="168" t="s">
        <v>2</v>
      </c>
      <c r="G1251" s="179">
        <f>COUNTIF(작성용!A:B,$A1251)-COUNTIFS(작성용!A:A,$A1251,작성용!AA:AA,"평가철회")</f>
        <v>0</v>
      </c>
    </row>
    <row r="1252" spans="1:7" ht="16.5" customHeight="1" x14ac:dyDescent="0.3">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20</v>
      </c>
    </row>
    <row r="1253" spans="1:7" ht="16.5" customHeight="1" x14ac:dyDescent="0.3">
      <c r="A1253" s="170" t="s">
        <v>2601</v>
      </c>
      <c r="B1253" s="165" t="s">
        <v>2602</v>
      </c>
      <c r="C1253" s="165" t="str">
        <f>IFERROR(VLOOKUP($A1253,작성용!A:AL,14,0),"-")</f>
        <v>-</v>
      </c>
      <c r="D1253" s="169" t="s">
        <v>6420</v>
      </c>
      <c r="E1253" s="167" t="str">
        <f>IFERROR(VLOOKUP(A1253,작성용!A:AL,34,0),"-")</f>
        <v>-</v>
      </c>
      <c r="F1253" s="168" t="s">
        <v>2</v>
      </c>
      <c r="G1253" s="179">
        <f>COUNTIF(작성용!A:B,$A1253)-COUNTIFS(작성용!A:A,$A1253,작성용!AA:AA,"평가철회")</f>
        <v>0</v>
      </c>
    </row>
    <row r="1254" spans="1:7" ht="16.5" customHeight="1" x14ac:dyDescent="0.3">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x14ac:dyDescent="0.3">
      <c r="A1256" s="170" t="s">
        <v>2607</v>
      </c>
      <c r="B1256" s="165" t="s">
        <v>2608</v>
      </c>
      <c r="C1256" s="165" t="str">
        <f>IFERROR(VLOOKUP($A1256,작성용!A:AL,14,0),"-")</f>
        <v>-</v>
      </c>
      <c r="D1256" s="169" t="s">
        <v>6512</v>
      </c>
      <c r="E1256" s="167" t="str">
        <f>IFERROR(VLOOKUP(A1256,작성용!A:AL,34,0),"-")</f>
        <v>-</v>
      </c>
      <c r="F1256" s="168" t="s">
        <v>2</v>
      </c>
      <c r="G1256" s="179">
        <f>COUNTIF(작성용!A:B,$A1256)-COUNTIFS(작성용!A:A,$A1256,작성용!AA:AA,"평가철회")</f>
        <v>0</v>
      </c>
    </row>
    <row r="1257" spans="1:7" ht="16.5" customHeight="1" x14ac:dyDescent="0.3">
      <c r="A1257" s="170" t="s">
        <v>2609</v>
      </c>
      <c r="B1257" s="165" t="s">
        <v>2610</v>
      </c>
      <c r="C1257" s="165" t="str">
        <f>IFERROR(VLOOKUP($A1257,작성용!A:AL,14,0),"-")</f>
        <v>-</v>
      </c>
      <c r="D1257" s="169" t="s">
        <v>6513</v>
      </c>
      <c r="E1257" s="167" t="str">
        <f>IFERROR(VLOOKUP(A1257,작성용!A:AL,34,0),"-")</f>
        <v>-</v>
      </c>
      <c r="F1257" s="168" t="s">
        <v>2</v>
      </c>
      <c r="G1257" s="179">
        <f>COUNTIF(작성용!A:B,$A1257)-COUNTIFS(작성용!A:A,$A1257,작성용!AA:AA,"평가철회")</f>
        <v>0</v>
      </c>
    </row>
    <row r="1258" spans="1:7" ht="16.5" customHeight="1" x14ac:dyDescent="0.3">
      <c r="A1258" s="170" t="s">
        <v>2611</v>
      </c>
      <c r="B1258" s="165" t="s">
        <v>2612</v>
      </c>
      <c r="C1258" s="165" t="str">
        <f>IFERROR(VLOOKUP($A1258,작성용!A:AL,14,0),"-")</f>
        <v xml:space="preserve">연말 </v>
      </c>
      <c r="D1258" s="169" t="s">
        <v>6272</v>
      </c>
      <c r="E1258" s="167" t="str">
        <f>IFERROR(VLOOKUP(A1258,작성용!A:AL,34,0),"-")</f>
        <v>원정우</v>
      </c>
      <c r="F1258" s="168" t="s">
        <v>6286</v>
      </c>
      <c r="G1258" s="179">
        <f>COUNTIF(작성용!A:B,$A1258)-COUNTIFS(작성용!A:A,$A1258,작성용!AA:AA,"평가철회")</f>
        <v>1</v>
      </c>
    </row>
    <row r="1259" spans="1:7" ht="16.5" customHeight="1" x14ac:dyDescent="0.3">
      <c r="A1259" s="170" t="s">
        <v>2613</v>
      </c>
      <c r="B1259" s="165" t="s">
        <v>2614</v>
      </c>
      <c r="C1259" s="165" t="str">
        <f>IFERROR(VLOOKUP($A1259,작성용!A:AL,14,0),"-")</f>
        <v>-</v>
      </c>
      <c r="D1259" s="169" t="s">
        <v>6367</v>
      </c>
      <c r="E1259" s="167" t="str">
        <f>IFERROR(VLOOKUP(A1259,작성용!A:AL,34,0),"-")</f>
        <v>-</v>
      </c>
      <c r="F1259" s="168" t="s">
        <v>2</v>
      </c>
      <c r="G1259" s="179">
        <f>COUNTIF(작성용!A:B,$A1259)-COUNTIFS(작성용!A:A,$A1259,작성용!AA:AA,"평가철회")</f>
        <v>0</v>
      </c>
    </row>
    <row r="1260" spans="1:7" ht="16.5" customHeight="1" x14ac:dyDescent="0.3">
      <c r="A1260" s="170" t="s">
        <v>2615</v>
      </c>
      <c r="B1260" s="165" t="s">
        <v>2616</v>
      </c>
      <c r="C1260" s="165" t="str">
        <f>IFERROR(VLOOKUP($A1260,작성용!A:AL,14,0),"-")</f>
        <v>연말</v>
      </c>
      <c r="D1260" s="169" t="s">
        <v>13</v>
      </c>
      <c r="E1260" s="167" t="str">
        <f>IFERROR(VLOOKUP(A1260,작성용!A:AL,34,0),"-")</f>
        <v>김영규</v>
      </c>
      <c r="F1260" s="168" t="s">
        <v>6286</v>
      </c>
      <c r="G1260" s="179">
        <f>COUNTIF(작성용!A:B,$A1260)-COUNTIFS(작성용!A:A,$A1260,작성용!AA:AA,"평가철회")</f>
        <v>65</v>
      </c>
    </row>
    <row r="1261" spans="1:7" ht="16.5" customHeight="1" x14ac:dyDescent="0.3">
      <c r="A1261" s="170" t="s">
        <v>2617</v>
      </c>
      <c r="B1261" s="165" t="s">
        <v>2618</v>
      </c>
      <c r="C1261" s="165" t="str">
        <f>IFERROR(VLOOKUP($A1261,작성용!A:AL,14,0),"-")</f>
        <v>-</v>
      </c>
      <c r="D1261" s="169" t="s">
        <v>220</v>
      </c>
      <c r="E1261" s="167" t="str">
        <f>IFERROR(VLOOKUP(A1261,작성용!A:AL,34,0),"-")</f>
        <v>-</v>
      </c>
      <c r="F1261" s="168" t="s">
        <v>6252</v>
      </c>
      <c r="G1261" s="179">
        <f>COUNTIF(작성용!A:B,$A1261)-COUNTIFS(작성용!A:A,$A1261,작성용!AA:AA,"평가철회")</f>
        <v>0</v>
      </c>
    </row>
    <row r="1262" spans="1:7" ht="16.5" customHeight="1" x14ac:dyDescent="0.3">
      <c r="A1262" s="170" t="s">
        <v>2619</v>
      </c>
      <c r="B1262" s="165" t="s">
        <v>2620</v>
      </c>
      <c r="C1262" s="165" t="str">
        <f>IFERROR(VLOOKUP($A1262,작성용!A:AL,14,0),"-")</f>
        <v>-</v>
      </c>
      <c r="D1262" s="169" t="s">
        <v>6294</v>
      </c>
      <c r="E1262" s="167" t="str">
        <f>IFERROR(VLOOKUP(A1262,작성용!A:AL,34,0),"-")</f>
        <v>-</v>
      </c>
      <c r="F1262" s="168" t="s">
        <v>6286</v>
      </c>
      <c r="G1262" s="179">
        <f>COUNTIF(작성용!A:B,$A1262)-COUNTIFS(작성용!A:A,$A1262,작성용!AA:AA,"평가철회")</f>
        <v>0</v>
      </c>
    </row>
    <row r="1263" spans="1:7" ht="16.5" customHeight="1" x14ac:dyDescent="0.3">
      <c r="A1263" s="170" t="s">
        <v>2621</v>
      </c>
      <c r="B1263" s="165" t="s">
        <v>2473</v>
      </c>
      <c r="C1263" s="165" t="str">
        <f>IFERROR(VLOOKUP($A1263,작성용!A:AL,14,0),"-")</f>
        <v>-</v>
      </c>
      <c r="D1263" s="169" t="s">
        <v>6292</v>
      </c>
      <c r="E1263" s="167" t="str">
        <f>IFERROR(VLOOKUP(A1263,작성용!A:AL,34,0),"-")</f>
        <v>-</v>
      </c>
      <c r="F1263" s="168" t="s">
        <v>6363</v>
      </c>
      <c r="G1263" s="179">
        <f>COUNTIF(작성용!A:B,$A1263)-COUNTIFS(작성용!A:A,$A1263,작성용!AA:AA,"평가철회")</f>
        <v>0</v>
      </c>
    </row>
    <row r="1264" spans="1:7" ht="16.5" customHeight="1" x14ac:dyDescent="0.3">
      <c r="A1264" s="170" t="s">
        <v>2622</v>
      </c>
      <c r="B1264" s="165" t="s">
        <v>6514</v>
      </c>
      <c r="C1264" s="165" t="str">
        <f>IFERROR(VLOOKUP($A1264,작성용!A:AL,14,0),"-")</f>
        <v>-</v>
      </c>
      <c r="D1264" s="169" t="s">
        <v>6277</v>
      </c>
      <c r="E1264" s="167" t="str">
        <f>IFERROR(VLOOKUP(A1264,작성용!A:AL,34,0),"-")</f>
        <v>-</v>
      </c>
      <c r="F1264" s="168" t="s">
        <v>6265</v>
      </c>
      <c r="G1264" s="179">
        <f>COUNTIF(작성용!A:B,$A1264)-COUNTIFS(작성용!A:A,$A1264,작성용!AA:AA,"평가철회")</f>
        <v>0</v>
      </c>
    </row>
    <row r="1265" spans="1:7" ht="16.5" customHeight="1" x14ac:dyDescent="0.3">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2625</v>
      </c>
      <c r="B1266" s="165" t="s">
        <v>2626</v>
      </c>
      <c r="C1266" s="165" t="str">
        <f>IFERROR(VLOOKUP($A1266,작성용!A:AL,14,0),"-")</f>
        <v>-</v>
      </c>
      <c r="D1266" s="169" t="s">
        <v>6334</v>
      </c>
      <c r="E1266" s="167" t="str">
        <f>IFERROR(VLOOKUP(A1266,작성용!A:AL,34,0),"-")</f>
        <v>-</v>
      </c>
      <c r="F1266" s="168" t="s">
        <v>2</v>
      </c>
      <c r="G1266" s="179">
        <f>COUNTIF(작성용!A:B,$A1266)-COUNTIFS(작성용!A:A,$A1266,작성용!AA:AA,"평가철회")</f>
        <v>0</v>
      </c>
    </row>
    <row r="1267" spans="1:7" ht="16.5" customHeight="1" x14ac:dyDescent="0.3">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x14ac:dyDescent="0.3">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x14ac:dyDescent="0.3">
      <c r="A1270" s="170" t="s">
        <v>2633</v>
      </c>
      <c r="B1270" s="165" t="s">
        <v>2634</v>
      </c>
      <c r="C1270" s="165" t="str">
        <f>IFERROR(VLOOKUP($A1270,작성용!A:AL,14,0),"-")</f>
        <v>연말</v>
      </c>
      <c r="D1270" s="169" t="s">
        <v>6359</v>
      </c>
      <c r="E1270" s="167" t="str">
        <f>IFERROR(VLOOKUP(A1270,작성용!A:AL,34,0),"-")</f>
        <v>서동현</v>
      </c>
      <c r="F1270" s="168" t="s">
        <v>2</v>
      </c>
      <c r="G1270" s="179">
        <f>COUNTIF(작성용!A:B,$A1270)-COUNTIFS(작성용!A:A,$A1270,작성용!AA:AA,"평가철회")</f>
        <v>3</v>
      </c>
    </row>
    <row r="1271" spans="1:7" ht="16.5" customHeight="1" x14ac:dyDescent="0.3">
      <c r="A1271" s="170" t="s">
        <v>2635</v>
      </c>
      <c r="B1271" s="165" t="s">
        <v>2636</v>
      </c>
      <c r="C1271" s="165" t="str">
        <f>IFERROR(VLOOKUP($A1271,작성용!A:AL,14,0),"-")</f>
        <v>-</v>
      </c>
      <c r="D1271" s="169" t="s">
        <v>6307</v>
      </c>
      <c r="E1271" s="167" t="str">
        <f>IFERROR(VLOOKUP(A1271,작성용!A:AL,34,0),"-")</f>
        <v>-</v>
      </c>
      <c r="F1271" s="168" t="s">
        <v>6286</v>
      </c>
      <c r="G1271" s="179">
        <f>COUNTIF(작성용!A:B,$A1271)-COUNTIFS(작성용!A:A,$A1271,작성용!AA:AA,"평가철회")</f>
        <v>0</v>
      </c>
    </row>
    <row r="1272" spans="1:7" ht="16.5" customHeight="1" x14ac:dyDescent="0.3">
      <c r="A1272" s="170" t="s">
        <v>2637</v>
      </c>
      <c r="B1272" s="165" t="s">
        <v>2638</v>
      </c>
      <c r="C1272" s="165" t="str">
        <f>IFERROR(VLOOKUP($A1272,작성용!A:AL,14,0),"-")</f>
        <v>-</v>
      </c>
      <c r="D1272" s="169" t="s">
        <v>6515</v>
      </c>
      <c r="E1272" s="167" t="str">
        <f>IFERROR(VLOOKUP(A1272,작성용!A:AL,34,0),"-")</f>
        <v>-</v>
      </c>
      <c r="F1272" s="168" t="s">
        <v>6286</v>
      </c>
      <c r="G1272" s="179">
        <f>COUNTIF(작성용!A:B,$A1272)-COUNTIFS(작성용!A:A,$A1272,작성용!AA:AA,"평가철회")</f>
        <v>0</v>
      </c>
    </row>
    <row r="1273" spans="1:7" ht="16.5" customHeight="1" x14ac:dyDescent="0.3">
      <c r="A1273" s="170" t="s">
        <v>2639</v>
      </c>
      <c r="B1273" s="165" t="s">
        <v>2640</v>
      </c>
      <c r="C1273" s="165" t="str">
        <f>IFERROR(VLOOKUP($A1273,작성용!A:AL,14,0),"-")</f>
        <v>-</v>
      </c>
      <c r="D1273" s="169" t="s">
        <v>6516</v>
      </c>
      <c r="E1273" s="167" t="str">
        <f>IFERROR(VLOOKUP(A1273,작성용!A:AL,34,0),"-")</f>
        <v>-</v>
      </c>
      <c r="F1273" s="168" t="s">
        <v>6360</v>
      </c>
      <c r="G1273" s="179">
        <f>COUNTIF(작성용!A:B,$A1273)-COUNTIFS(작성용!A:A,$A1273,작성용!AA:AA,"평가철회")</f>
        <v>0</v>
      </c>
    </row>
    <row r="1274" spans="1:7" ht="16.5" customHeight="1" x14ac:dyDescent="0.3">
      <c r="A1274" s="170" t="s">
        <v>2641</v>
      </c>
      <c r="B1274" s="165" t="s">
        <v>2642</v>
      </c>
      <c r="C1274" s="165" t="str">
        <f>IFERROR(VLOOKUP($A1274,작성용!A:AL,14,0),"-")</f>
        <v>-</v>
      </c>
      <c r="D1274" s="169" t="s">
        <v>220</v>
      </c>
      <c r="E1274" s="167" t="str">
        <f>IFERROR(VLOOKUP(A1274,작성용!A:AL,34,0),"-")</f>
        <v>-</v>
      </c>
      <c r="F1274" s="168" t="s">
        <v>6363</v>
      </c>
      <c r="G1274" s="179">
        <f>COUNTIF(작성용!A:B,$A1274)-COUNTIFS(작성용!A:A,$A1274,작성용!AA:AA,"평가철회")</f>
        <v>0</v>
      </c>
    </row>
    <row r="1275" spans="1:7" ht="16.5" customHeight="1" x14ac:dyDescent="0.3">
      <c r="A1275" s="170" t="s">
        <v>2643</v>
      </c>
      <c r="B1275" s="165" t="s">
        <v>2644</v>
      </c>
      <c r="C1275" s="165" t="str">
        <f>IFERROR(VLOOKUP($A1275,작성용!A:AL,14,0),"-")</f>
        <v>-</v>
      </c>
      <c r="D1275" s="169" t="s">
        <v>6487</v>
      </c>
      <c r="E1275" s="167" t="str">
        <f>IFERROR(VLOOKUP(A1275,작성용!A:AL,34,0),"-")</f>
        <v>-</v>
      </c>
      <c r="F1275" s="168" t="s">
        <v>6362</v>
      </c>
      <c r="G1275" s="179">
        <f>COUNTIF(작성용!A:B,$A1275)-COUNTIFS(작성용!A:A,$A1275,작성용!AA:AA,"평가철회")</f>
        <v>0</v>
      </c>
    </row>
    <row r="1276" spans="1:7" ht="16.5" customHeight="1" x14ac:dyDescent="0.3">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x14ac:dyDescent="0.3">
      <c r="A1277" s="170" t="s">
        <v>2647</v>
      </c>
      <c r="B1277" s="165" t="s">
        <v>2648</v>
      </c>
      <c r="C1277" s="165" t="str">
        <f>IFERROR(VLOOKUP($A1277,작성용!A:AL,14,0),"-")</f>
        <v>-</v>
      </c>
      <c r="D1277" s="169" t="s">
        <v>6355</v>
      </c>
      <c r="E1277" s="167" t="str">
        <f>IFERROR(VLOOKUP(A1277,작성용!A:AL,34,0),"-")</f>
        <v>-</v>
      </c>
      <c r="F1277" s="168" t="s">
        <v>2</v>
      </c>
      <c r="G1277" s="179">
        <f>COUNTIF(작성용!A:B,$A1277)-COUNTIFS(작성용!A:A,$A1277,작성용!AA:AA,"평가철회")</f>
        <v>0</v>
      </c>
    </row>
    <row r="1278" spans="1:7" ht="16.5" customHeight="1" x14ac:dyDescent="0.3">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x14ac:dyDescent="0.3">
      <c r="A1279" s="170" t="s">
        <v>2651</v>
      </c>
      <c r="B1279" s="165" t="s">
        <v>2652</v>
      </c>
      <c r="C1279" s="165" t="str">
        <f>IFERROR(VLOOKUP($A1279,작성용!A:AL,14,0),"-")</f>
        <v>-</v>
      </c>
      <c r="D1279" s="169" t="s">
        <v>220</v>
      </c>
      <c r="E1279" s="167" t="str">
        <f>IFERROR(VLOOKUP(A1279,작성용!A:AL,34,0),"-")</f>
        <v>-</v>
      </c>
      <c r="F1279" s="168" t="s">
        <v>6364</v>
      </c>
      <c r="G1279" s="179">
        <f>COUNTIF(작성용!A:B,$A1279)-COUNTIFS(작성용!A:A,$A1279,작성용!AA:AA,"평가철회")</f>
        <v>0</v>
      </c>
    </row>
    <row r="1280" spans="1:7" ht="16.5" customHeight="1" x14ac:dyDescent="0.3">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2655</v>
      </c>
      <c r="B1281" s="165" t="s">
        <v>2656</v>
      </c>
      <c r="C1281" s="165" t="str">
        <f>IFERROR(VLOOKUP($A1281,작성용!A:AL,14,0),"-")</f>
        <v>연말</v>
      </c>
      <c r="D1281" s="169" t="s">
        <v>13</v>
      </c>
      <c r="E1281" s="167" t="str">
        <f>IFERROR(VLOOKUP(A1281,작성용!A:AL,34,0),"-")</f>
        <v>김영규</v>
      </c>
      <c r="F1281" s="168" t="s">
        <v>2</v>
      </c>
      <c r="G1281" s="179">
        <f>COUNTIF(작성용!A:B,$A1281)-COUNTIFS(작성용!A:A,$A1281,작성용!AA:AA,"평가철회")</f>
        <v>13</v>
      </c>
    </row>
    <row r="1282" spans="1:7" ht="16.5" customHeight="1" x14ac:dyDescent="0.3">
      <c r="A1282" s="170" t="s">
        <v>2657</v>
      </c>
      <c r="B1282" s="165" t="s">
        <v>2658</v>
      </c>
      <c r="C1282" s="165" t="str">
        <f>IFERROR(VLOOKUP($A1282,작성용!A:AL,14,0),"-")</f>
        <v>-</v>
      </c>
      <c r="D1282" s="169" t="s">
        <v>6517</v>
      </c>
      <c r="E1282" s="167" t="str">
        <f>IFERROR(VLOOKUP(A1282,작성용!A:AL,34,0),"-")</f>
        <v>-</v>
      </c>
      <c r="F1282" s="168" t="s">
        <v>2</v>
      </c>
      <c r="G1282" s="179">
        <f>COUNTIF(작성용!A:B,$A1282)-COUNTIFS(작성용!A:A,$A1282,작성용!AA:AA,"평가철회")</f>
        <v>0</v>
      </c>
    </row>
    <row r="1283" spans="1:7" ht="16.5" customHeight="1" x14ac:dyDescent="0.3">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2663</v>
      </c>
      <c r="B1285" s="165" t="s">
        <v>2495</v>
      </c>
      <c r="C1285" s="165" t="str">
        <f>IFERROR(VLOOKUP($A1285,작성용!A:AL,14,0),"-")</f>
        <v>-</v>
      </c>
      <c r="D1285" s="169" t="s">
        <v>6294</v>
      </c>
      <c r="E1285" s="167" t="str">
        <f>IFERROR(VLOOKUP(A1285,작성용!A:AL,34,0),"-")</f>
        <v>-</v>
      </c>
      <c r="F1285" s="168" t="s">
        <v>6362</v>
      </c>
      <c r="G1285" s="179">
        <f>COUNTIF(작성용!A:B,$A1285)-COUNTIFS(작성용!A:A,$A1285,작성용!AA:AA,"평가철회")</f>
        <v>0</v>
      </c>
    </row>
    <row r="1286" spans="1:7" ht="16.5" customHeight="1" x14ac:dyDescent="0.3">
      <c r="A1286" s="170" t="s">
        <v>2664</v>
      </c>
      <c r="B1286" s="165" t="s">
        <v>2665</v>
      </c>
      <c r="C1286" s="165" t="str">
        <f>IFERROR(VLOOKUP($A1286,작성용!A:AL,14,0),"-")</f>
        <v>-</v>
      </c>
      <c r="D1286" s="169" t="s">
        <v>6443</v>
      </c>
      <c r="E1286" s="167" t="str">
        <f>IFERROR(VLOOKUP(A1286,작성용!A:AL,34,0),"-")</f>
        <v>-</v>
      </c>
      <c r="F1286" s="168" t="s">
        <v>6362</v>
      </c>
      <c r="G1286" s="179">
        <f>COUNTIF(작성용!A:B,$A1286)-COUNTIFS(작성용!A:A,$A1286,작성용!AA:AA,"평가철회")</f>
        <v>0</v>
      </c>
    </row>
    <row r="1287" spans="1:7" ht="16.5" customHeight="1" x14ac:dyDescent="0.3">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x14ac:dyDescent="0.3">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x14ac:dyDescent="0.3">
      <c r="A1289" s="170" t="s">
        <v>2670</v>
      </c>
      <c r="B1289" s="165" t="s">
        <v>2671</v>
      </c>
      <c r="C1289" s="165" t="str">
        <f>IFERROR(VLOOKUP($A1289,작성용!A:AL,14,0),"-")</f>
        <v>-</v>
      </c>
      <c r="D1289" s="169" t="s">
        <v>6518</v>
      </c>
      <c r="E1289" s="167" t="str">
        <f>IFERROR(VLOOKUP(A1289,작성용!A:AL,34,0),"-")</f>
        <v>-</v>
      </c>
      <c r="F1289" s="168" t="s">
        <v>6360</v>
      </c>
      <c r="G1289" s="179">
        <f>COUNTIF(작성용!A:B,$A1289)-COUNTIFS(작성용!A:A,$A1289,작성용!AA:AA,"평가철회")</f>
        <v>0</v>
      </c>
    </row>
    <row r="1290" spans="1:7" ht="16.5" customHeight="1" x14ac:dyDescent="0.3">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x14ac:dyDescent="0.3">
      <c r="A1291" s="170" t="s">
        <v>2674</v>
      </c>
      <c r="B1291" s="165" t="s">
        <v>2675</v>
      </c>
      <c r="C1291" s="165" t="str">
        <f>IFERROR(VLOOKUP($A1291,작성용!A:AL,14,0),"-")</f>
        <v>-</v>
      </c>
      <c r="D1291" s="169" t="s">
        <v>6426</v>
      </c>
      <c r="E1291" s="167" t="str">
        <f>IFERROR(VLOOKUP(A1291,작성용!A:AL,34,0),"-")</f>
        <v>-</v>
      </c>
      <c r="F1291" s="168" t="s">
        <v>6364</v>
      </c>
      <c r="G1291" s="179">
        <f>COUNTIF(작성용!A:B,$A1291)-COUNTIFS(작성용!A:A,$A1291,작성용!AA:AA,"평가철회")</f>
        <v>0</v>
      </c>
    </row>
    <row r="1292" spans="1:7" ht="16.5" customHeight="1" x14ac:dyDescent="0.3">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x14ac:dyDescent="0.3">
      <c r="A1293" s="170" t="s">
        <v>2678</v>
      </c>
      <c r="B1293" s="165" t="s">
        <v>2679</v>
      </c>
      <c r="C1293" s="165" t="str">
        <f>IFERROR(VLOOKUP($A1293,작성용!A:AL,14,0),"-")</f>
        <v>-</v>
      </c>
      <c r="D1293" s="169" t="s">
        <v>6519</v>
      </c>
      <c r="E1293" s="167" t="str">
        <f>IFERROR(VLOOKUP(A1293,작성용!A:AL,34,0),"-")</f>
        <v>-</v>
      </c>
      <c r="F1293" s="168" t="s">
        <v>6265</v>
      </c>
      <c r="G1293" s="179">
        <f>COUNTIF(작성용!A:B,$A1293)-COUNTIFS(작성용!A:A,$A1293,작성용!AA:AA,"평가철회")</f>
        <v>0</v>
      </c>
    </row>
    <row r="1294" spans="1:7" ht="16.5" customHeight="1" x14ac:dyDescent="0.3">
      <c r="A1294" s="170" t="s">
        <v>2680</v>
      </c>
      <c r="B1294" s="165" t="s">
        <v>2681</v>
      </c>
      <c r="C1294" s="165" t="str">
        <f>IFERROR(VLOOKUP($A1294,작성용!A:AL,14,0),"-")</f>
        <v>-</v>
      </c>
      <c r="D1294" s="169" t="s">
        <v>220</v>
      </c>
      <c r="E1294" s="167" t="str">
        <f>IFERROR(VLOOKUP(A1294,작성용!A:AL,34,0),"-")</f>
        <v>-</v>
      </c>
      <c r="F1294" s="168" t="s">
        <v>6364</v>
      </c>
      <c r="G1294" s="179">
        <f>COUNTIF(작성용!A:B,$A1294)-COUNTIFS(작성용!A:A,$A1294,작성용!AA:AA,"평가철회")</f>
        <v>0</v>
      </c>
    </row>
    <row r="1295" spans="1:7" ht="16.5" customHeight="1" x14ac:dyDescent="0.3">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x14ac:dyDescent="0.3">
      <c r="A1296" s="170" t="s">
        <v>2684</v>
      </c>
      <c r="B1296" s="165" t="s">
        <v>6520</v>
      </c>
      <c r="C1296" s="165" t="str">
        <f>IFERROR(VLOOKUP($A1296,작성용!A:AL,14,0),"-")</f>
        <v>-</v>
      </c>
      <c r="D1296" s="169" t="s">
        <v>6303</v>
      </c>
      <c r="E1296" s="167" t="str">
        <f>IFERROR(VLOOKUP(A1296,작성용!A:AL,34,0),"-")</f>
        <v>-</v>
      </c>
      <c r="F1296" s="168" t="s">
        <v>6360</v>
      </c>
      <c r="G1296" s="179">
        <f>COUNTIF(작성용!A:B,$A1296)-COUNTIFS(작성용!A:A,$A1296,작성용!AA:AA,"평가철회")</f>
        <v>0</v>
      </c>
    </row>
    <row r="1297" spans="1:7" ht="16.5" customHeight="1" x14ac:dyDescent="0.3">
      <c r="A1297" s="170" t="s">
        <v>2685</v>
      </c>
      <c r="B1297" s="165" t="s">
        <v>6521</v>
      </c>
      <c r="C1297" s="165" t="str">
        <f>IFERROR(VLOOKUP($A1297,작성용!A:AL,14,0),"-")</f>
        <v>-</v>
      </c>
      <c r="D1297" s="169" t="s">
        <v>6299</v>
      </c>
      <c r="E1297" s="167" t="str">
        <f>IFERROR(VLOOKUP(A1297,작성용!A:AL,34,0),"-")</f>
        <v>-</v>
      </c>
      <c r="F1297" s="168" t="s">
        <v>6360</v>
      </c>
      <c r="G1297" s="179">
        <f>COUNTIF(작성용!A:B,$A1297)-COUNTIFS(작성용!A:A,$A1297,작성용!AA:AA,"평가철회")</f>
        <v>0</v>
      </c>
    </row>
    <row r="1298" spans="1:7" ht="16.5" customHeight="1" x14ac:dyDescent="0.3">
      <c r="A1298" s="170" t="s">
        <v>2686</v>
      </c>
      <c r="B1298" s="165" t="s">
        <v>2510</v>
      </c>
      <c r="C1298" s="165" t="str">
        <f>IFERROR(VLOOKUP($A1298,작성용!A:AL,14,0),"-")</f>
        <v>-</v>
      </c>
      <c r="D1298" s="169" t="s">
        <v>2</v>
      </c>
      <c r="E1298" s="167" t="str">
        <f>IFERROR(VLOOKUP(A1298,작성용!A:AL,34,0),"-")</f>
        <v>-</v>
      </c>
      <c r="F1298" s="168" t="s">
        <v>6324</v>
      </c>
      <c r="G1298" s="179">
        <f>COUNTIF(작성용!A:B,$A1298)-COUNTIFS(작성용!A:A,$A1298,작성용!AA:AA,"평가철회")</f>
        <v>0</v>
      </c>
    </row>
    <row r="1299" spans="1:7" ht="16.5" customHeight="1" x14ac:dyDescent="0.3">
      <c r="A1299" s="170" t="s">
        <v>2687</v>
      </c>
      <c r="B1299" s="165" t="s">
        <v>2688</v>
      </c>
      <c r="C1299" s="165" t="str">
        <f>IFERROR(VLOOKUP($A1299,작성용!A:AL,14,0),"-")</f>
        <v>년</v>
      </c>
      <c r="D1299" s="169" t="s">
        <v>6421</v>
      </c>
      <c r="E1299" s="167" t="str">
        <f>IFERROR(VLOOKUP(A1299,작성용!A:AL,34,0),"-")</f>
        <v>오수현</v>
      </c>
      <c r="F1299" s="168" t="s">
        <v>6362</v>
      </c>
      <c r="G1299" s="179">
        <f>COUNTIF(작성용!A:B,$A1299)-COUNTIFS(작성용!A:A,$A1299,작성용!AA:AA,"평가철회")</f>
        <v>15</v>
      </c>
    </row>
    <row r="1300" spans="1:7" ht="16.5" customHeight="1" x14ac:dyDescent="0.3">
      <c r="A1300" s="170" t="s">
        <v>2689</v>
      </c>
      <c r="B1300" s="165" t="s">
        <v>2690</v>
      </c>
      <c r="C1300" s="165" t="str">
        <f>IFERROR(VLOOKUP($A1300,작성용!A:AL,14,0),"-")</f>
        <v>-</v>
      </c>
      <c r="D1300" s="169" t="s">
        <v>2691</v>
      </c>
      <c r="E1300" s="167" t="str">
        <f>IFERROR(VLOOKUP(A1300,작성용!A:AL,34,0),"-")</f>
        <v>-</v>
      </c>
      <c r="F1300" s="168" t="s">
        <v>6364</v>
      </c>
      <c r="G1300" s="179">
        <f>COUNTIF(작성용!A:B,$A1300)-COUNTIFS(작성용!A:A,$A1300,작성용!AA:AA,"평가철회")</f>
        <v>0</v>
      </c>
    </row>
    <row r="1301" spans="1:7" ht="16.5" customHeight="1" x14ac:dyDescent="0.3">
      <c r="A1301" s="170" t="s">
        <v>2692</v>
      </c>
      <c r="B1301" s="165" t="s">
        <v>2693</v>
      </c>
      <c r="C1301" s="165" t="str">
        <f>IFERROR(VLOOKUP($A1301,작성용!A:AL,14,0),"-")</f>
        <v>-</v>
      </c>
      <c r="D1301" s="169" t="s">
        <v>6522</v>
      </c>
      <c r="E1301" s="167" t="str">
        <f>IFERROR(VLOOKUP(A1301,작성용!A:AL,34,0),"-")</f>
        <v>-</v>
      </c>
      <c r="F1301" s="168" t="s">
        <v>6363</v>
      </c>
      <c r="G1301" s="179">
        <f>COUNTIF(작성용!A:B,$A1301)-COUNTIFS(작성용!A:A,$A1301,작성용!AA:AA,"평가철회")</f>
        <v>0</v>
      </c>
    </row>
    <row r="1302" spans="1:7" ht="16.5" customHeight="1" x14ac:dyDescent="0.3">
      <c r="A1302" s="170" t="s">
        <v>2694</v>
      </c>
      <c r="B1302" s="165" t="s">
        <v>2695</v>
      </c>
      <c r="C1302" s="165" t="str">
        <f>IFERROR(VLOOKUP($A1302,작성용!A:AL,14,0),"-")</f>
        <v>-</v>
      </c>
      <c r="D1302" s="169" t="s">
        <v>220</v>
      </c>
      <c r="E1302" s="167" t="str">
        <f>IFERROR(VLOOKUP(A1302,작성용!A:AL,34,0),"-")</f>
        <v>-</v>
      </c>
      <c r="F1302" s="168" t="s">
        <v>6362</v>
      </c>
      <c r="G1302" s="179">
        <f>COUNTIF(작성용!A:B,$A1302)-COUNTIFS(작성용!A:A,$A1302,작성용!AA:AA,"평가철회")</f>
        <v>0</v>
      </c>
    </row>
    <row r="1303" spans="1:7" ht="16.5" customHeight="1" x14ac:dyDescent="0.3">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x14ac:dyDescent="0.3">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x14ac:dyDescent="0.3">
      <c r="A1306" s="170" t="s">
        <v>2701</v>
      </c>
      <c r="B1306" s="165" t="s">
        <v>2702</v>
      </c>
      <c r="C1306" s="165" t="str">
        <f>IFERROR(VLOOKUP($A1306,작성용!A:AL,14,0),"-")</f>
        <v>-</v>
      </c>
      <c r="D1306" s="169" t="s">
        <v>74</v>
      </c>
      <c r="E1306" s="167" t="str">
        <f>IFERROR(VLOOKUP(A1306,작성용!A:AL,34,0),"-")</f>
        <v>-</v>
      </c>
      <c r="F1306" s="168" t="s">
        <v>6265</v>
      </c>
      <c r="G1306" s="179">
        <f>COUNTIF(작성용!A:B,$A1306)-COUNTIFS(작성용!A:A,$A1306,작성용!AA:AA,"평가철회")</f>
        <v>0</v>
      </c>
    </row>
    <row r="1307" spans="1:7" ht="16.5" customHeight="1" x14ac:dyDescent="0.3">
      <c r="A1307" s="170" t="s">
        <v>2703</v>
      </c>
      <c r="B1307" s="165" t="s">
        <v>2704</v>
      </c>
      <c r="C1307" s="165" t="str">
        <f>IFERROR(VLOOKUP($A1307,작성용!A:AL,14,0),"-")</f>
        <v>-</v>
      </c>
      <c r="D1307" s="169" t="s">
        <v>220</v>
      </c>
      <c r="E1307" s="167" t="str">
        <f>IFERROR(VLOOKUP(A1307,작성용!A:AL,34,0),"-")</f>
        <v>-</v>
      </c>
      <c r="F1307" s="168" t="s">
        <v>6364</v>
      </c>
      <c r="G1307" s="179">
        <f>COUNTIF(작성용!A:B,$A1307)-COUNTIFS(작성용!A:A,$A1307,작성용!AA:AA,"평가철회")</f>
        <v>0</v>
      </c>
    </row>
    <row r="1308" spans="1:7" ht="16.5" customHeight="1" x14ac:dyDescent="0.3">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x14ac:dyDescent="0.3">
      <c r="A1309" s="170" t="s">
        <v>2707</v>
      </c>
      <c r="B1309" s="165" t="s">
        <v>2708</v>
      </c>
      <c r="C1309" s="165" t="str">
        <f>IFERROR(VLOOKUP($A1309,작성용!A:AL,14,0),"-")</f>
        <v>-</v>
      </c>
      <c r="D1309" s="169" t="s">
        <v>6420</v>
      </c>
      <c r="E1309" s="167" t="str">
        <f>IFERROR(VLOOKUP(A1309,작성용!A:AL,34,0),"-")</f>
        <v>-</v>
      </c>
      <c r="F1309" s="168" t="s">
        <v>2</v>
      </c>
      <c r="G1309" s="179">
        <f>COUNTIF(작성용!A:B,$A1309)-COUNTIFS(작성용!A:A,$A1309,작성용!AA:AA,"평가철회")</f>
        <v>0</v>
      </c>
    </row>
    <row r="1310" spans="1:7" ht="16.5" customHeight="1" x14ac:dyDescent="0.3">
      <c r="A1310" s="170" t="s">
        <v>2709</v>
      </c>
      <c r="B1310" s="165" t="s">
        <v>2710</v>
      </c>
      <c r="C1310" s="165" t="str">
        <f>IFERROR(VLOOKUP($A1310,작성용!A:AL,14,0),"-")</f>
        <v>-</v>
      </c>
      <c r="D1310" s="169" t="s">
        <v>6287</v>
      </c>
      <c r="E1310" s="167" t="str">
        <f>IFERROR(VLOOKUP(A1310,작성용!A:AL,34,0),"-")</f>
        <v>-</v>
      </c>
      <c r="F1310" s="168" t="s">
        <v>6252</v>
      </c>
      <c r="G1310" s="179">
        <f>COUNTIF(작성용!A:B,$A1310)-COUNTIFS(작성용!A:A,$A1310,작성용!AA:AA,"평가철회")</f>
        <v>0</v>
      </c>
    </row>
    <row r="1311" spans="1:7" ht="16.5" customHeight="1" x14ac:dyDescent="0.3">
      <c r="A1311" s="170" t="s">
        <v>2711</v>
      </c>
      <c r="B1311" s="165" t="s">
        <v>6523</v>
      </c>
      <c r="C1311" s="165" t="str">
        <f>IFERROR(VLOOKUP($A1311,작성용!A:AL,14,0),"-")</f>
        <v>-</v>
      </c>
      <c r="D1311" s="169" t="s">
        <v>6418</v>
      </c>
      <c r="E1311" s="167" t="str">
        <f>IFERROR(VLOOKUP(A1311,작성용!A:AL,34,0),"-")</f>
        <v>-</v>
      </c>
      <c r="F1311" s="168" t="s">
        <v>6360</v>
      </c>
      <c r="G1311" s="179">
        <f>COUNTIF(작성용!A:B,$A1311)-COUNTIFS(작성용!A:A,$A1311,작성용!AA:AA,"평가철회")</f>
        <v>0</v>
      </c>
    </row>
    <row r="1312" spans="1:7" ht="16.5" customHeight="1" x14ac:dyDescent="0.3">
      <c r="A1312" s="170" t="s">
        <v>2712</v>
      </c>
      <c r="B1312" s="165" t="s">
        <v>2713</v>
      </c>
      <c r="C1312" s="165" t="str">
        <f>IFERROR(VLOOKUP($A1312,작성용!A:AL,14,0),"-")</f>
        <v>연말</v>
      </c>
      <c r="D1312" s="169" t="s">
        <v>6511</v>
      </c>
      <c r="E1312" s="167" t="str">
        <f>IFERROR(VLOOKUP(A1312,작성용!A:AL,34,0),"-")</f>
        <v>박태호</v>
      </c>
      <c r="F1312" s="168" t="s">
        <v>6286</v>
      </c>
      <c r="G1312" s="179">
        <f>COUNTIF(작성용!A:B,$A1312)-COUNTIFS(작성용!A:A,$A1312,작성용!AA:AA,"평가철회")</f>
        <v>5</v>
      </c>
    </row>
    <row r="1313" spans="1:7" ht="16.5" customHeight="1" x14ac:dyDescent="0.3">
      <c r="A1313" s="170" t="s">
        <v>2714</v>
      </c>
      <c r="B1313" s="165" t="s">
        <v>2715</v>
      </c>
      <c r="C1313" s="165" t="str">
        <f>IFERROR(VLOOKUP($A1313,작성용!A:AL,14,0),"-")</f>
        <v>-</v>
      </c>
      <c r="D1313" s="169" t="s">
        <v>6470</v>
      </c>
      <c r="E1313" s="167" t="str">
        <f>IFERROR(VLOOKUP(A1313,작성용!A:AL,34,0),"-")</f>
        <v>-</v>
      </c>
      <c r="F1313" s="168" t="s">
        <v>6252</v>
      </c>
      <c r="G1313" s="179">
        <f>COUNTIF(작성용!A:B,$A1313)-COUNTIFS(작성용!A:A,$A1313,작성용!AA:AA,"평가철회")</f>
        <v>0</v>
      </c>
    </row>
    <row r="1314" spans="1:7" ht="16.5" customHeight="1" x14ac:dyDescent="0.3">
      <c r="A1314" s="170" t="s">
        <v>2716</v>
      </c>
      <c r="B1314" s="165" t="s">
        <v>2717</v>
      </c>
      <c r="C1314" s="165" t="str">
        <f>IFERROR(VLOOKUP($A1314,작성용!A:AL,14,0),"-")</f>
        <v>-</v>
      </c>
      <c r="D1314" s="169" t="s">
        <v>6480</v>
      </c>
      <c r="E1314" s="167" t="str">
        <f>IFERROR(VLOOKUP(A1314,작성용!A:AL,34,0),"-")</f>
        <v>-</v>
      </c>
      <c r="F1314" s="168" t="s">
        <v>2</v>
      </c>
      <c r="G1314" s="179">
        <f>COUNTIF(작성용!A:B,$A1314)-COUNTIFS(작성용!A:A,$A1314,작성용!AA:AA,"평가철회")</f>
        <v>0</v>
      </c>
    </row>
    <row r="1315" spans="1:7" ht="16.5" customHeight="1" x14ac:dyDescent="0.3">
      <c r="A1315" s="170" t="s">
        <v>2718</v>
      </c>
      <c r="B1315" s="165" t="s">
        <v>2528</v>
      </c>
      <c r="C1315" s="165" t="str">
        <f>IFERROR(VLOOKUP($A1315,작성용!A:AL,14,0),"-")</f>
        <v>-</v>
      </c>
      <c r="D1315" s="169" t="s">
        <v>6292</v>
      </c>
      <c r="E1315" s="167" t="str">
        <f>IFERROR(VLOOKUP(A1315,작성용!A:AL,34,0),"-")</f>
        <v>-</v>
      </c>
      <c r="F1315" s="168" t="s">
        <v>6360</v>
      </c>
      <c r="G1315" s="179">
        <f>COUNTIF(작성용!A:B,$A1315)-COUNTIFS(작성용!A:A,$A1315,작성용!AA:AA,"평가철회")</f>
        <v>0</v>
      </c>
    </row>
    <row r="1316" spans="1:7" ht="16.5" customHeight="1" x14ac:dyDescent="0.3">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x14ac:dyDescent="0.3">
      <c r="A1317" s="170" t="s">
        <v>2721</v>
      </c>
      <c r="B1317" s="165" t="s">
        <v>6524</v>
      </c>
      <c r="C1317" s="165" t="str">
        <f>IFERROR(VLOOKUP($A1317,작성용!A:AL,14,0),"-")</f>
        <v>-</v>
      </c>
      <c r="D1317" s="169" t="s">
        <v>6291</v>
      </c>
      <c r="E1317" s="167" t="str">
        <f>IFERROR(VLOOKUP(A1317,작성용!A:AL,34,0),"-")</f>
        <v>-</v>
      </c>
      <c r="F1317" s="168" t="s">
        <v>6286</v>
      </c>
      <c r="G1317" s="179">
        <f>COUNTIF(작성용!A:B,$A1317)-COUNTIFS(작성용!A:A,$A1317,작성용!AA:AA,"평가철회")</f>
        <v>0</v>
      </c>
    </row>
    <row r="1318" spans="1:7" ht="16.5" customHeight="1" x14ac:dyDescent="0.3">
      <c r="A1318" s="170" t="s">
        <v>2722</v>
      </c>
      <c r="B1318" s="165" t="s">
        <v>2723</v>
      </c>
      <c r="C1318" s="165" t="str">
        <f>IFERROR(VLOOKUP($A1318,작성용!A:AL,14,0),"-")</f>
        <v>-</v>
      </c>
      <c r="D1318" s="169" t="s">
        <v>220</v>
      </c>
      <c r="E1318" s="167" t="str">
        <f>IFERROR(VLOOKUP(A1318,작성용!A:AL,34,0),"-")</f>
        <v>-</v>
      </c>
      <c r="F1318" s="168" t="s">
        <v>6265</v>
      </c>
      <c r="G1318" s="179">
        <f>COUNTIF(작성용!A:B,$A1318)-COUNTIFS(작성용!A:A,$A1318,작성용!AA:AA,"평가철회")</f>
        <v>0</v>
      </c>
    </row>
    <row r="1319" spans="1:7" ht="16.5" customHeight="1" x14ac:dyDescent="0.3">
      <c r="A1319" s="170" t="s">
        <v>2724</v>
      </c>
      <c r="B1319" s="165" t="s">
        <v>2725</v>
      </c>
      <c r="C1319" s="165" t="str">
        <f>IFERROR(VLOOKUP($A1319,작성용!A:AL,14,0),"-")</f>
        <v>연말</v>
      </c>
      <c r="D1319" s="169" t="s">
        <v>6461</v>
      </c>
      <c r="E1319" s="167" t="str">
        <f>IFERROR(VLOOKUP(A1319,작성용!A:AL,34,0),"-")</f>
        <v>서동현</v>
      </c>
      <c r="F1319" s="168" t="s">
        <v>6286</v>
      </c>
      <c r="G1319" s="179">
        <f>COUNTIF(작성용!A:B,$A1319)-COUNTIFS(작성용!A:A,$A1319,작성용!AA:AA,"평가철회")</f>
        <v>4</v>
      </c>
    </row>
    <row r="1320" spans="1:7" ht="16.5" customHeight="1" x14ac:dyDescent="0.3">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2728</v>
      </c>
      <c r="B1321" s="165" t="s">
        <v>2729</v>
      </c>
      <c r="C1321" s="165" t="str">
        <f>IFERROR(VLOOKUP($A1321,작성용!A:AL,14,0),"-")</f>
        <v>-</v>
      </c>
      <c r="D1321" s="169" t="s">
        <v>220</v>
      </c>
      <c r="E1321" s="167" t="str">
        <f>IFERROR(VLOOKUP(A1321,작성용!A:AL,34,0),"-")</f>
        <v>-</v>
      </c>
      <c r="F1321" s="168" t="s">
        <v>6364</v>
      </c>
      <c r="G1321" s="179">
        <f>COUNTIF(작성용!A:B,$A1321)-COUNTIFS(작성용!A:A,$A1321,작성용!AA:AA,"평가철회")</f>
        <v>0</v>
      </c>
    </row>
    <row r="1322" spans="1:7" ht="16.5" customHeight="1" x14ac:dyDescent="0.3">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x14ac:dyDescent="0.3">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2738</v>
      </c>
      <c r="B1326" s="165" t="s">
        <v>2739</v>
      </c>
      <c r="C1326" s="165" t="str">
        <f>IFERROR(VLOOKUP($A1326,작성용!A:AL,14,0),"-")</f>
        <v>-</v>
      </c>
      <c r="D1326" s="169" t="s">
        <v>6307</v>
      </c>
      <c r="E1326" s="167" t="str">
        <f>IFERROR(VLOOKUP(A1326,작성용!A:AL,34,0),"-")</f>
        <v>-</v>
      </c>
      <c r="F1326" s="168" t="s">
        <v>6360</v>
      </c>
      <c r="G1326" s="179">
        <f>COUNTIF(작성용!A:B,$A1326)-COUNTIFS(작성용!A:A,$A1326,작성용!AA:AA,"평가철회")</f>
        <v>0</v>
      </c>
    </row>
    <row r="1327" spans="1:7" ht="16.5" customHeight="1" x14ac:dyDescent="0.3">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2744</v>
      </c>
      <c r="B1329" s="165" t="s">
        <v>2745</v>
      </c>
      <c r="C1329" s="165" t="str">
        <f>IFERROR(VLOOKUP($A1329,작성용!A:AL,14,0),"-")</f>
        <v>-</v>
      </c>
      <c r="D1329" s="169" t="s">
        <v>6258</v>
      </c>
      <c r="E1329" s="167" t="str">
        <f>IFERROR(VLOOKUP(A1329,작성용!A:AL,34,0),"-")</f>
        <v>-</v>
      </c>
      <c r="F1329" s="168" t="s">
        <v>6252</v>
      </c>
      <c r="G1329" s="179">
        <f>COUNTIF(작성용!A:B,$A1329)-COUNTIFS(작성용!A:A,$A1329,작성용!AA:AA,"평가철회")</f>
        <v>0</v>
      </c>
    </row>
    <row r="1330" spans="1:7" ht="16.5" customHeight="1" x14ac:dyDescent="0.3">
      <c r="A1330" s="170" t="s">
        <v>2746</v>
      </c>
      <c r="B1330" s="165" t="s">
        <v>2747</v>
      </c>
      <c r="C1330" s="165" t="str">
        <f>IFERROR(VLOOKUP($A1330,작성용!A:AL,14,0),"-")</f>
        <v>-</v>
      </c>
      <c r="D1330" s="169" t="s">
        <v>220</v>
      </c>
      <c r="E1330" s="167" t="str">
        <f>IFERROR(VLOOKUP(A1330,작성용!A:AL,34,0),"-")</f>
        <v>-</v>
      </c>
      <c r="F1330" s="168" t="s">
        <v>6286</v>
      </c>
      <c r="G1330" s="179">
        <f>COUNTIF(작성용!A:B,$A1330)-COUNTIFS(작성용!A:A,$A1330,작성용!AA:AA,"평가철회")</f>
        <v>0</v>
      </c>
    </row>
    <row r="1331" spans="1:7" ht="16.5" customHeight="1" x14ac:dyDescent="0.3">
      <c r="A1331" s="170" t="s">
        <v>2748</v>
      </c>
      <c r="B1331" s="165" t="s">
        <v>2749</v>
      </c>
      <c r="C1331" s="165" t="str">
        <f>IFERROR(VLOOKUP($A1331,작성용!A:AL,14,0),"-")</f>
        <v>-</v>
      </c>
      <c r="D1331" s="169" t="s">
        <v>220</v>
      </c>
      <c r="E1331" s="167" t="str">
        <f>IFERROR(VLOOKUP(A1331,작성용!A:AL,34,0),"-")</f>
        <v>-</v>
      </c>
      <c r="F1331" s="168" t="s">
        <v>6265</v>
      </c>
      <c r="G1331" s="179">
        <f>COUNTIF(작성용!A:B,$A1331)-COUNTIFS(작성용!A:A,$A1331,작성용!AA:AA,"평가철회")</f>
        <v>0</v>
      </c>
    </row>
    <row r="1332" spans="1:7" ht="16.5" customHeight="1" x14ac:dyDescent="0.3">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x14ac:dyDescent="0.3">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x14ac:dyDescent="0.3">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2756</v>
      </c>
      <c r="B1335" s="165" t="s">
        <v>2757</v>
      </c>
      <c r="C1335" s="165" t="str">
        <f>IFERROR(VLOOKUP($A1335,작성용!A:AL,14,0),"-")</f>
        <v>-</v>
      </c>
      <c r="D1335" s="169" t="s">
        <v>6420</v>
      </c>
      <c r="E1335" s="167" t="str">
        <f>IFERROR(VLOOKUP(A1335,작성용!A:AL,34,0),"-")</f>
        <v>-</v>
      </c>
      <c r="F1335" s="168" t="s">
        <v>6360</v>
      </c>
      <c r="G1335" s="179">
        <f>COUNTIF(작성용!A:B,$A1335)-COUNTIFS(작성용!A:A,$A1335,작성용!AA:AA,"평가철회")</f>
        <v>0</v>
      </c>
    </row>
    <row r="1336" spans="1:7" ht="16.5" customHeight="1" x14ac:dyDescent="0.3">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x14ac:dyDescent="0.3">
      <c r="A1337" s="170" t="s">
        <v>2760</v>
      </c>
      <c r="B1337" s="165" t="s">
        <v>6525</v>
      </c>
      <c r="C1337" s="165" t="str">
        <f>IFERROR(VLOOKUP($A1337,작성용!A:AL,14,0),"-")</f>
        <v>-</v>
      </c>
      <c r="D1337" s="169" t="s">
        <v>6261</v>
      </c>
      <c r="E1337" s="167" t="str">
        <f>IFERROR(VLOOKUP(A1337,작성용!A:AL,34,0),"-")</f>
        <v>-</v>
      </c>
      <c r="F1337" s="168" t="s">
        <v>2</v>
      </c>
      <c r="G1337" s="179">
        <f>COUNTIF(작성용!A:B,$A1337)-COUNTIFS(작성용!A:A,$A1337,작성용!AA:AA,"평가철회")</f>
        <v>0</v>
      </c>
    </row>
    <row r="1338" spans="1:7" ht="16.5" customHeight="1" x14ac:dyDescent="0.3">
      <c r="A1338" s="170" t="s">
        <v>2761</v>
      </c>
      <c r="B1338" s="165" t="s">
        <v>2762</v>
      </c>
      <c r="C1338" s="165" t="str">
        <f>IFERROR(VLOOKUP($A1338,작성용!A:AL,14,0),"-")</f>
        <v>-</v>
      </c>
      <c r="D1338" s="169" t="s">
        <v>6359</v>
      </c>
      <c r="E1338" s="167" t="str">
        <f>IFERROR(VLOOKUP(A1338,작성용!A:AL,34,0),"-")</f>
        <v>-</v>
      </c>
      <c r="F1338" s="168" t="s">
        <v>6360</v>
      </c>
      <c r="G1338" s="179">
        <f>COUNTIF(작성용!A:B,$A1338)-COUNTIFS(작성용!A:A,$A1338,작성용!AA:AA,"평가철회")</f>
        <v>0</v>
      </c>
    </row>
    <row r="1339" spans="1:7" ht="16.5" customHeight="1" x14ac:dyDescent="0.3">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2765</v>
      </c>
      <c r="B1340" s="165" t="s">
        <v>2766</v>
      </c>
      <c r="C1340" s="165" t="str">
        <f>IFERROR(VLOOKUP($A1340,작성용!A:AL,14,0),"-")</f>
        <v>-</v>
      </c>
      <c r="D1340" s="169" t="s">
        <v>556</v>
      </c>
      <c r="E1340" s="167" t="str">
        <f>IFERROR(VLOOKUP(A1340,작성용!A:AL,34,0),"-")</f>
        <v>-</v>
      </c>
      <c r="F1340" s="168" t="s">
        <v>6286</v>
      </c>
      <c r="G1340" s="179">
        <f>COUNTIF(작성용!A:B,$A1340)-COUNTIFS(작성용!A:A,$A1340,작성용!AA:AA,"평가철회")</f>
        <v>0</v>
      </c>
    </row>
    <row r="1341" spans="1:7" ht="16.5" customHeight="1" x14ac:dyDescent="0.3">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x14ac:dyDescent="0.3">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x14ac:dyDescent="0.3">
      <c r="A1343" s="170" t="s">
        <v>2771</v>
      </c>
      <c r="B1343" s="165" t="s">
        <v>2772</v>
      </c>
      <c r="C1343" s="165" t="str">
        <f>IFERROR(VLOOKUP($A1343,작성용!A:AL,14,0),"-")</f>
        <v>-</v>
      </c>
      <c r="D1343" s="169" t="s">
        <v>6432</v>
      </c>
      <c r="E1343" s="167" t="str">
        <f>IFERROR(VLOOKUP(A1343,작성용!A:AL,34,0),"-")</f>
        <v>-</v>
      </c>
      <c r="F1343" s="168" t="s">
        <v>6286</v>
      </c>
      <c r="G1343" s="179">
        <f>COUNTIF(작성용!A:B,$A1343)-COUNTIFS(작성용!A:A,$A1343,작성용!AA:AA,"평가철회")</f>
        <v>0</v>
      </c>
    </row>
    <row r="1344" spans="1:7" ht="16.5" customHeight="1" x14ac:dyDescent="0.3">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x14ac:dyDescent="0.3">
      <c r="A1345" s="170" t="s">
        <v>2775</v>
      </c>
      <c r="B1345" s="165" t="s">
        <v>2776</v>
      </c>
      <c r="C1345" s="165" t="str">
        <f>IFERROR(VLOOKUP($A1345,작성용!A:AL,14,0),"-")</f>
        <v>-</v>
      </c>
      <c r="D1345" s="169" t="s">
        <v>220</v>
      </c>
      <c r="E1345" s="167" t="str">
        <f>IFERROR(VLOOKUP(A1345,작성용!A:AL,34,0),"-")</f>
        <v>-</v>
      </c>
      <c r="F1345" s="168" t="s">
        <v>6363</v>
      </c>
      <c r="G1345" s="179">
        <f>COUNTIF(작성용!A:B,$A1345)-COUNTIFS(작성용!A:A,$A1345,작성용!AA:AA,"평가철회")</f>
        <v>0</v>
      </c>
    </row>
    <row r="1346" spans="1:7" ht="16.5" customHeight="1" x14ac:dyDescent="0.3">
      <c r="A1346" s="170" t="s">
        <v>2777</v>
      </c>
      <c r="B1346" s="165" t="s">
        <v>2778</v>
      </c>
      <c r="C1346" s="165" t="str">
        <f>IFERROR(VLOOKUP($A1346,작성용!A:AL,14,0),"-")</f>
        <v>-</v>
      </c>
      <c r="D1346" s="169" t="s">
        <v>220</v>
      </c>
      <c r="E1346" s="167" t="str">
        <f>IFERROR(VLOOKUP(A1346,작성용!A:AL,34,0),"-")</f>
        <v>-</v>
      </c>
      <c r="F1346" s="168" t="s">
        <v>6364</v>
      </c>
      <c r="G1346" s="179">
        <f>COUNTIF(작성용!A:B,$A1346)-COUNTIFS(작성용!A:A,$A1346,작성용!AA:AA,"평가철회")</f>
        <v>0</v>
      </c>
    </row>
    <row r="1347" spans="1:7" ht="16.5" customHeight="1" x14ac:dyDescent="0.3">
      <c r="A1347" s="170" t="s">
        <v>2779</v>
      </c>
      <c r="B1347" s="165" t="s">
        <v>2780</v>
      </c>
      <c r="C1347" s="165" t="str">
        <f>IFERROR(VLOOKUP($A1347,작성용!A:AL,14,0),"-")</f>
        <v>-</v>
      </c>
      <c r="D1347" s="169" t="s">
        <v>6446</v>
      </c>
      <c r="E1347" s="167" t="str">
        <f>IFERROR(VLOOKUP(A1347,작성용!A:AL,34,0),"-")</f>
        <v>-</v>
      </c>
      <c r="F1347" s="168" t="s">
        <v>6364</v>
      </c>
      <c r="G1347" s="179">
        <f>COUNTIF(작성용!A:B,$A1347)-COUNTIFS(작성용!A:A,$A1347,작성용!AA:AA,"평가철회")</f>
        <v>0</v>
      </c>
    </row>
    <row r="1348" spans="1:7" ht="16.5" customHeight="1" x14ac:dyDescent="0.3">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x14ac:dyDescent="0.3">
      <c r="A1349" s="170" t="s">
        <v>2784</v>
      </c>
      <c r="B1349" s="165" t="s">
        <v>2785</v>
      </c>
      <c r="C1349" s="165" t="str">
        <f>IFERROR(VLOOKUP($A1349,작성용!A:AL,14,0),"-")</f>
        <v>-</v>
      </c>
      <c r="D1349" s="169" t="s">
        <v>6355</v>
      </c>
      <c r="E1349" s="167" t="str">
        <f>IFERROR(VLOOKUP(A1349,작성용!A:AL,34,0),"-")</f>
        <v>-</v>
      </c>
      <c r="F1349" s="168" t="s">
        <v>6324</v>
      </c>
      <c r="G1349" s="179">
        <f>COUNTIF(작성용!A:B,$A1349)-COUNTIFS(작성용!A:A,$A1349,작성용!AA:AA,"평가철회")</f>
        <v>0</v>
      </c>
    </row>
    <row r="1350" spans="1:7" ht="16.5" customHeight="1" x14ac:dyDescent="0.3">
      <c r="A1350" s="170" t="s">
        <v>2786</v>
      </c>
      <c r="B1350" s="165" t="s">
        <v>6526</v>
      </c>
      <c r="C1350" s="165" t="str">
        <f>IFERROR(VLOOKUP($A1350,작성용!A:AL,14,0),"-")</f>
        <v>-</v>
      </c>
      <c r="D1350" s="169" t="s">
        <v>6426</v>
      </c>
      <c r="E1350" s="167" t="str">
        <f>IFERROR(VLOOKUP(A1350,작성용!A:AL,34,0),"-")</f>
        <v>-</v>
      </c>
      <c r="F1350" s="168" t="s">
        <v>6360</v>
      </c>
      <c r="G1350" s="179">
        <f>COUNTIF(작성용!A:B,$A1350)-COUNTIFS(작성용!A:A,$A1350,작성용!AA:AA,"평가철회")</f>
        <v>0</v>
      </c>
    </row>
    <row r="1351" spans="1:7" ht="16.5" customHeight="1" x14ac:dyDescent="0.3">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x14ac:dyDescent="0.3">
      <c r="A1353" s="170" t="s">
        <v>2791</v>
      </c>
      <c r="B1353" s="165" t="s">
        <v>2792</v>
      </c>
      <c r="C1353" s="165" t="str">
        <f>IFERROR(VLOOKUP($A1353,작성용!A:AL,14,0),"-")</f>
        <v>-</v>
      </c>
      <c r="D1353" s="169" t="s">
        <v>6419</v>
      </c>
      <c r="E1353" s="167" t="str">
        <f>IFERROR(VLOOKUP(A1353,작성용!A:AL,34,0),"-")</f>
        <v>-</v>
      </c>
      <c r="F1353" s="168" t="s">
        <v>2</v>
      </c>
      <c r="G1353" s="179">
        <f>COUNTIF(작성용!A:B,$A1353)-COUNTIFS(작성용!A:A,$A1353,작성용!AA:AA,"평가철회")</f>
        <v>0</v>
      </c>
    </row>
    <row r="1354" spans="1:7" ht="16.5" customHeight="1" x14ac:dyDescent="0.3">
      <c r="A1354" s="170" t="s">
        <v>2793</v>
      </c>
      <c r="B1354" s="165" t="s">
        <v>2794</v>
      </c>
      <c r="C1354" s="165" t="str">
        <f>IFERROR(VLOOKUP($A1354,작성용!A:AL,14,0),"-")</f>
        <v>-</v>
      </c>
      <c r="D1354" s="169" t="s">
        <v>6357</v>
      </c>
      <c r="E1354" s="167" t="str">
        <f>IFERROR(VLOOKUP(A1354,작성용!A:AL,34,0),"-")</f>
        <v>-</v>
      </c>
      <c r="F1354" s="168" t="s">
        <v>6286</v>
      </c>
      <c r="G1354" s="179">
        <f>COUNTIF(작성용!A:B,$A1354)-COUNTIFS(작성용!A:A,$A1354,작성용!AA:AA,"평가철회")</f>
        <v>0</v>
      </c>
    </row>
    <row r="1355" spans="1:7" ht="16.5" customHeight="1" x14ac:dyDescent="0.3">
      <c r="A1355" s="170" t="s">
        <v>2795</v>
      </c>
      <c r="B1355" s="165" t="s">
        <v>2796</v>
      </c>
      <c r="C1355" s="165" t="str">
        <f>IFERROR(VLOOKUP($A1355,작성용!A:AL,14,0),"-")</f>
        <v>-</v>
      </c>
      <c r="D1355" s="169" t="s">
        <v>220</v>
      </c>
      <c r="E1355" s="167" t="str">
        <f>IFERROR(VLOOKUP(A1355,작성용!A:AL,34,0),"-")</f>
        <v>-</v>
      </c>
      <c r="F1355" s="168" t="s">
        <v>6324</v>
      </c>
      <c r="G1355" s="179">
        <f>COUNTIF(작성용!A:B,$A1355)-COUNTIFS(작성용!A:A,$A1355,작성용!AA:AA,"평가철회")</f>
        <v>0</v>
      </c>
    </row>
    <row r="1356" spans="1:7" ht="16.5" customHeight="1" x14ac:dyDescent="0.3">
      <c r="A1356" s="170" t="s">
        <v>2797</v>
      </c>
      <c r="B1356" s="165" t="s">
        <v>2798</v>
      </c>
      <c r="C1356" s="165" t="str">
        <f>IFERROR(VLOOKUP($A1356,작성용!A:AL,14,0),"-")</f>
        <v>-</v>
      </c>
      <c r="D1356" s="169" t="s">
        <v>220</v>
      </c>
      <c r="E1356" s="167" t="str">
        <f>IFERROR(VLOOKUP(A1356,작성용!A:AL,34,0),"-")</f>
        <v>-</v>
      </c>
      <c r="F1356" s="168" t="s">
        <v>6364</v>
      </c>
      <c r="G1356" s="179">
        <f>COUNTIF(작성용!A:B,$A1356)-COUNTIFS(작성용!A:A,$A1356,작성용!AA:AA,"평가철회")</f>
        <v>0</v>
      </c>
    </row>
    <row r="1357" spans="1:7" ht="16.5" customHeight="1" x14ac:dyDescent="0.3">
      <c r="A1357" s="170" t="s">
        <v>2799</v>
      </c>
      <c r="B1357" s="165" t="s">
        <v>2800</v>
      </c>
      <c r="C1357" s="165" t="str">
        <f>IFERROR(VLOOKUP($A1357,작성용!A:AL,14,0),"-")</f>
        <v>-</v>
      </c>
      <c r="D1357" s="169" t="s">
        <v>220</v>
      </c>
      <c r="E1357" s="167" t="str">
        <f>IFERROR(VLOOKUP(A1357,작성용!A:AL,34,0),"-")</f>
        <v>-</v>
      </c>
      <c r="F1357" s="168" t="s">
        <v>6265</v>
      </c>
      <c r="G1357" s="179">
        <f>COUNTIF(작성용!A:B,$A1357)-COUNTIFS(작성용!A:A,$A1357,작성용!AA:AA,"평가철회")</f>
        <v>0</v>
      </c>
    </row>
    <row r="1358" spans="1:7" ht="16.5" customHeight="1" x14ac:dyDescent="0.3">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x14ac:dyDescent="0.3">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2805</v>
      </c>
      <c r="B1360" s="165" t="s">
        <v>6527</v>
      </c>
      <c r="C1360" s="165" t="str">
        <f>IFERROR(VLOOKUP($A1360,작성용!A:AL,14,0),"-")</f>
        <v>-</v>
      </c>
      <c r="D1360" s="169" t="s">
        <v>6277</v>
      </c>
      <c r="E1360" s="167" t="str">
        <f>IFERROR(VLOOKUP(A1360,작성용!A:AL,34,0),"-")</f>
        <v>-</v>
      </c>
      <c r="F1360" s="168" t="s">
        <v>6360</v>
      </c>
      <c r="G1360" s="179">
        <f>COUNTIF(작성용!A:B,$A1360)-COUNTIFS(작성용!A:A,$A1360,작성용!AA:AA,"평가철회")</f>
        <v>0</v>
      </c>
    </row>
    <row r="1361" spans="1:7" ht="16.5" customHeight="1" x14ac:dyDescent="0.3">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x14ac:dyDescent="0.3">
      <c r="A1363" s="170" t="s">
        <v>2810</v>
      </c>
      <c r="B1363" s="165" t="s">
        <v>6528</v>
      </c>
      <c r="C1363" s="165" t="str">
        <f>IFERROR(VLOOKUP($A1363,작성용!A:AL,14,0),"-")</f>
        <v>-</v>
      </c>
      <c r="D1363" s="169" t="s">
        <v>6261</v>
      </c>
      <c r="E1363" s="167" t="str">
        <f>IFERROR(VLOOKUP(A1363,작성용!A:AL,34,0),"-")</f>
        <v>-</v>
      </c>
      <c r="F1363" s="168" t="s">
        <v>6360</v>
      </c>
      <c r="G1363" s="179">
        <f>COUNTIF(작성용!A:B,$A1363)-COUNTIFS(작성용!A:A,$A1363,작성용!AA:AA,"평가철회")</f>
        <v>0</v>
      </c>
    </row>
    <row r="1364" spans="1:7" ht="16.5" customHeight="1" x14ac:dyDescent="0.3">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2813</v>
      </c>
      <c r="B1365" s="165" t="s">
        <v>2814</v>
      </c>
      <c r="C1365" s="165" t="str">
        <f>IFERROR(VLOOKUP($A1365,작성용!A:AL,14,0),"-")</f>
        <v>-</v>
      </c>
      <c r="D1365" s="169" t="s">
        <v>6529</v>
      </c>
      <c r="E1365" s="167" t="str">
        <f>IFERROR(VLOOKUP(A1365,작성용!A:AL,34,0),"-")</f>
        <v>-</v>
      </c>
      <c r="F1365" s="168" t="s">
        <v>6362</v>
      </c>
      <c r="G1365" s="179">
        <f>COUNTIF(작성용!A:B,$A1365)-COUNTIFS(작성용!A:A,$A1365,작성용!AA:AA,"평가철회")</f>
        <v>0</v>
      </c>
    </row>
    <row r="1366" spans="1:7" ht="16.5" customHeight="1" x14ac:dyDescent="0.3">
      <c r="A1366" s="170" t="s">
        <v>2815</v>
      </c>
      <c r="B1366" s="165" t="s">
        <v>2729</v>
      </c>
      <c r="C1366" s="165" t="str">
        <f>IFERROR(VLOOKUP($A1366,작성용!A:AL,14,0),"-")</f>
        <v>-</v>
      </c>
      <c r="D1366" s="169" t="s">
        <v>694</v>
      </c>
      <c r="E1366" s="167" t="str">
        <f>IFERROR(VLOOKUP(A1366,작성용!A:AL,34,0),"-")</f>
        <v>-</v>
      </c>
      <c r="F1366" s="168" t="s">
        <v>6286</v>
      </c>
      <c r="G1366" s="179">
        <f>COUNTIF(작성용!A:B,$A1366)-COUNTIFS(작성용!A:A,$A1366,작성용!AA:AA,"평가철회")</f>
        <v>0</v>
      </c>
    </row>
    <row r="1367" spans="1:7" ht="16.5" customHeight="1" x14ac:dyDescent="0.3">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2818</v>
      </c>
      <c r="B1368" s="165" t="s">
        <v>2819</v>
      </c>
      <c r="C1368" s="165" t="str">
        <f>IFERROR(VLOOKUP($A1368,작성용!A:AL,14,0),"-")</f>
        <v>-</v>
      </c>
      <c r="D1368" s="169" t="s">
        <v>6530</v>
      </c>
      <c r="E1368" s="167" t="str">
        <f>IFERROR(VLOOKUP(A1368,작성용!A:AL,34,0),"-")</f>
        <v>-</v>
      </c>
      <c r="F1368" s="168" t="s">
        <v>2</v>
      </c>
      <c r="G1368" s="179">
        <f>COUNTIF(작성용!A:B,$A1368)-COUNTIFS(작성용!A:A,$A1368,작성용!AA:AA,"평가철회")</f>
        <v>0</v>
      </c>
    </row>
    <row r="1369" spans="1:7" ht="16.5" customHeight="1" x14ac:dyDescent="0.3">
      <c r="A1369" s="170" t="s">
        <v>2820</v>
      </c>
      <c r="B1369" s="165" t="s">
        <v>2776</v>
      </c>
      <c r="C1369" s="165" t="str">
        <f>IFERROR(VLOOKUP($A1369,작성용!A:AL,14,0),"-")</f>
        <v>-</v>
      </c>
      <c r="D1369" s="169" t="s">
        <v>6426</v>
      </c>
      <c r="E1369" s="167" t="str">
        <f>IFERROR(VLOOKUP(A1369,작성용!A:AL,34,0),"-")</f>
        <v>-</v>
      </c>
      <c r="F1369" s="168" t="s">
        <v>2</v>
      </c>
      <c r="G1369" s="179">
        <f>COUNTIF(작성용!A:B,$A1369)-COUNTIFS(작성용!A:A,$A1369,작성용!AA:AA,"평가철회")</f>
        <v>0</v>
      </c>
    </row>
    <row r="1370" spans="1:7" ht="16.5" customHeight="1" x14ac:dyDescent="0.3">
      <c r="A1370" s="170" t="s">
        <v>2821</v>
      </c>
      <c r="B1370" s="165" t="s">
        <v>2796</v>
      </c>
      <c r="C1370" s="165" t="str">
        <f>IFERROR(VLOOKUP($A1370,작성용!A:AL,14,0),"-")</f>
        <v>-</v>
      </c>
      <c r="D1370" s="169" t="s">
        <v>6431</v>
      </c>
      <c r="E1370" s="167" t="str">
        <f>IFERROR(VLOOKUP(A1370,작성용!A:AL,34,0),"-")</f>
        <v>-</v>
      </c>
      <c r="F1370" s="168" t="s">
        <v>6265</v>
      </c>
      <c r="G1370" s="179">
        <f>COUNTIF(작성용!A:B,$A1370)-COUNTIFS(작성용!A:A,$A1370,작성용!AA:AA,"평가철회")</f>
        <v>0</v>
      </c>
    </row>
    <row r="1371" spans="1:7" ht="16.5" customHeight="1" x14ac:dyDescent="0.3">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x14ac:dyDescent="0.3">
      <c r="A1372" s="170" t="s">
        <v>2824</v>
      </c>
      <c r="B1372" s="165" t="s">
        <v>2800</v>
      </c>
      <c r="C1372" s="165" t="str">
        <f>IFERROR(VLOOKUP($A1372,작성용!A:AL,14,0),"-")</f>
        <v>-</v>
      </c>
      <c r="D1372" s="169" t="s">
        <v>6370</v>
      </c>
      <c r="E1372" s="167" t="str">
        <f>IFERROR(VLOOKUP(A1372,작성용!A:AL,34,0),"-")</f>
        <v>-</v>
      </c>
      <c r="F1372" s="168" t="s">
        <v>6360</v>
      </c>
      <c r="G1372" s="179">
        <f>COUNTIF(작성용!A:B,$A1372)-COUNTIFS(작성용!A:A,$A1372,작성용!AA:AA,"평가철회")</f>
        <v>0</v>
      </c>
    </row>
    <row r="1373" spans="1:7" ht="16.5" customHeight="1" x14ac:dyDescent="0.3">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2827</v>
      </c>
      <c r="B1374" s="165" t="s">
        <v>2828</v>
      </c>
      <c r="C1374" s="165" t="str">
        <f>IFERROR(VLOOKUP($A1374,작성용!A:AL,14,0),"-")</f>
        <v>-</v>
      </c>
      <c r="D1374" s="169" t="s">
        <v>220</v>
      </c>
      <c r="E1374" s="167" t="str">
        <f>IFERROR(VLOOKUP(A1374,작성용!A:AL,34,0),"-")</f>
        <v>-</v>
      </c>
      <c r="F1374" s="168" t="s">
        <v>6360</v>
      </c>
      <c r="G1374" s="179">
        <f>COUNTIF(작성용!A:B,$A1374)-COUNTIFS(작성용!A:A,$A1374,작성용!AA:AA,"평가철회")</f>
        <v>0</v>
      </c>
    </row>
    <row r="1375" spans="1:7" ht="16.5" customHeight="1" x14ac:dyDescent="0.3">
      <c r="A1375" s="170" t="s">
        <v>2829</v>
      </c>
      <c r="B1375" s="165" t="s">
        <v>2830</v>
      </c>
      <c r="C1375" s="165" t="str">
        <f>IFERROR(VLOOKUP($A1375,작성용!A:AL,14,0),"-")</f>
        <v>-</v>
      </c>
      <c r="D1375" s="169" t="s">
        <v>305</v>
      </c>
      <c r="E1375" s="167" t="str">
        <f>IFERROR(VLOOKUP(A1375,작성용!A:AL,34,0),"-")</f>
        <v>-</v>
      </c>
      <c r="F1375" s="168" t="s">
        <v>6252</v>
      </c>
      <c r="G1375" s="179">
        <f>COUNTIF(작성용!A:B,$A1375)-COUNTIFS(작성용!A:A,$A1375,작성용!AA:AA,"평가철회")</f>
        <v>0</v>
      </c>
    </row>
    <row r="1376" spans="1:7" ht="16.5" customHeight="1" x14ac:dyDescent="0.3">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x14ac:dyDescent="0.3">
      <c r="A1377" s="170" t="s">
        <v>2832</v>
      </c>
      <c r="B1377" s="165" t="s">
        <v>2833</v>
      </c>
      <c r="C1377" s="165" t="str">
        <f>IFERROR(VLOOKUP($A1377,작성용!A:AL,14,0),"-")</f>
        <v>-</v>
      </c>
      <c r="D1377" s="169" t="s">
        <v>220</v>
      </c>
      <c r="E1377" s="167" t="str">
        <f>IFERROR(VLOOKUP(A1377,작성용!A:AL,34,0),"-")</f>
        <v>-</v>
      </c>
      <c r="F1377" s="168" t="s">
        <v>6265</v>
      </c>
      <c r="G1377" s="179">
        <f>COUNTIF(작성용!A:B,$A1377)-COUNTIFS(작성용!A:A,$A1377,작성용!AA:AA,"평가철회")</f>
        <v>0</v>
      </c>
    </row>
    <row r="1378" spans="1:7" ht="16.5" customHeight="1" x14ac:dyDescent="0.3">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2840</v>
      </c>
      <c r="B1381" s="165" t="s">
        <v>2841</v>
      </c>
      <c r="C1381" s="165" t="str">
        <f>IFERROR(VLOOKUP($A1381,작성용!A:AL,14,0),"-")</f>
        <v>-</v>
      </c>
      <c r="D1381" s="169" t="s">
        <v>6299</v>
      </c>
      <c r="E1381" s="167" t="str">
        <f>IFERROR(VLOOKUP(A1381,작성용!A:AL,34,0),"-")</f>
        <v>-</v>
      </c>
      <c r="F1381" s="168" t="s">
        <v>6362</v>
      </c>
      <c r="G1381" s="179">
        <f>COUNTIF(작성용!A:B,$A1381)-COUNTIFS(작성용!A:A,$A1381,작성용!AA:AA,"평가철회")</f>
        <v>0</v>
      </c>
    </row>
    <row r="1382" spans="1:7" ht="16.5" customHeight="1" x14ac:dyDescent="0.3">
      <c r="A1382" s="170" t="s">
        <v>2842</v>
      </c>
      <c r="B1382" s="165" t="s">
        <v>2843</v>
      </c>
      <c r="C1382" s="165" t="str">
        <f>IFERROR(VLOOKUP($A1382,작성용!A:AL,14,0),"-")</f>
        <v>-</v>
      </c>
      <c r="D1382" s="169" t="s">
        <v>220</v>
      </c>
      <c r="E1382" s="167" t="str">
        <f>IFERROR(VLOOKUP(A1382,작성용!A:AL,34,0),"-")</f>
        <v>-</v>
      </c>
      <c r="F1382" s="168" t="s">
        <v>6364</v>
      </c>
      <c r="G1382" s="179">
        <f>COUNTIF(작성용!A:B,$A1382)-COUNTIFS(작성용!A:A,$A1382,작성용!AA:AA,"평가철회")</f>
        <v>0</v>
      </c>
    </row>
    <row r="1383" spans="1:7" ht="16.5" customHeight="1" x14ac:dyDescent="0.3">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x14ac:dyDescent="0.3">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x14ac:dyDescent="0.3">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x14ac:dyDescent="0.3">
      <c r="A1388" s="170" t="s">
        <v>2854</v>
      </c>
      <c r="B1388" s="165" t="s">
        <v>6531</v>
      </c>
      <c r="C1388" s="165" t="str">
        <f>IFERROR(VLOOKUP($A1388,작성용!A:AL,14,0),"-")</f>
        <v>-</v>
      </c>
      <c r="D1388" s="169" t="s">
        <v>6382</v>
      </c>
      <c r="E1388" s="167" t="str">
        <f>IFERROR(VLOOKUP(A1388,작성용!A:AL,34,0),"-")</f>
        <v>-</v>
      </c>
      <c r="F1388" s="168" t="s">
        <v>6286</v>
      </c>
      <c r="G1388" s="179">
        <f>COUNTIF(작성용!A:B,$A1388)-COUNTIFS(작성용!A:A,$A1388,작성용!AA:AA,"평가철회")</f>
        <v>0</v>
      </c>
    </row>
    <row r="1389" spans="1:7" ht="16.5" customHeight="1" x14ac:dyDescent="0.3">
      <c r="A1389" s="170" t="s">
        <v>2855</v>
      </c>
      <c r="B1389" s="165" t="s">
        <v>9</v>
      </c>
      <c r="C1389" s="165" t="str">
        <f>IFERROR(VLOOKUP($A1389,작성용!A:AL,14,0),"-")</f>
        <v>-</v>
      </c>
      <c r="D1389" s="169" t="s">
        <v>220</v>
      </c>
      <c r="E1389" s="167" t="str">
        <f>IFERROR(VLOOKUP(A1389,작성용!A:AL,34,0),"-")</f>
        <v>-</v>
      </c>
      <c r="F1389" s="168" t="s">
        <v>6364</v>
      </c>
      <c r="G1389" s="179">
        <f>COUNTIF(작성용!A:B,$A1389)-COUNTIFS(작성용!A:A,$A1389,작성용!AA:AA,"평가철회")</f>
        <v>0</v>
      </c>
    </row>
    <row r="1390" spans="1:7" ht="16.5" customHeight="1" x14ac:dyDescent="0.3">
      <c r="A1390" s="170" t="s">
        <v>2856</v>
      </c>
      <c r="B1390" s="165" t="s">
        <v>880</v>
      </c>
      <c r="C1390" s="165" t="str">
        <f>IFERROR(VLOOKUP($A1390,작성용!A:AL,14,0),"-")</f>
        <v>-</v>
      </c>
      <c r="D1390" s="169" t="s">
        <v>6368</v>
      </c>
      <c r="E1390" s="167" t="str">
        <f>IFERROR(VLOOKUP(A1390,작성용!A:AL,34,0),"-")</f>
        <v>-</v>
      </c>
      <c r="F1390" s="168" t="s">
        <v>6364</v>
      </c>
      <c r="G1390" s="179">
        <f>COUNTIF(작성용!A:B,$A1390)-COUNTIFS(작성용!A:A,$A1390,작성용!AA:AA,"평가철회")</f>
        <v>0</v>
      </c>
    </row>
    <row r="1391" spans="1:7" ht="16.5" customHeight="1" x14ac:dyDescent="0.3">
      <c r="A1391" s="170" t="s">
        <v>2857</v>
      </c>
      <c r="B1391" s="165" t="s">
        <v>2858</v>
      </c>
      <c r="C1391" s="165" t="str">
        <f>IFERROR(VLOOKUP($A1391,작성용!A:AL,14,0),"-")</f>
        <v>-</v>
      </c>
      <c r="D1391" s="169" t="s">
        <v>6277</v>
      </c>
      <c r="E1391" s="167" t="str">
        <f>IFERROR(VLOOKUP(A1391,작성용!A:AL,34,0),"-")</f>
        <v>-</v>
      </c>
      <c r="F1391" s="168" t="s">
        <v>6360</v>
      </c>
      <c r="G1391" s="179">
        <f>COUNTIF(작성용!A:B,$A1391)-COUNTIFS(작성용!A:A,$A1391,작성용!AA:AA,"평가철회")</f>
        <v>0</v>
      </c>
    </row>
    <row r="1392" spans="1:7" ht="16.5" customHeight="1" x14ac:dyDescent="0.3">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2863</v>
      </c>
      <c r="B1394" s="165" t="s">
        <v>6532</v>
      </c>
      <c r="C1394" s="165" t="str">
        <f>IFERROR(VLOOKUP($A1394,작성용!A:AL,14,0),"-")</f>
        <v>-</v>
      </c>
      <c r="D1394" s="169" t="s">
        <v>6533</v>
      </c>
      <c r="E1394" s="167" t="str">
        <f>IFERROR(VLOOKUP(A1394,작성용!A:AL,34,0),"-")</f>
        <v>-</v>
      </c>
      <c r="F1394" s="168" t="s">
        <v>6360</v>
      </c>
      <c r="G1394" s="179">
        <f>COUNTIF(작성용!A:B,$A1394)-COUNTIFS(작성용!A:A,$A1394,작성용!AA:AA,"평가철회")</f>
        <v>0</v>
      </c>
    </row>
    <row r="1395" spans="1:7" ht="16.5" customHeight="1" x14ac:dyDescent="0.3">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2870</v>
      </c>
      <c r="B1398" s="165" t="s">
        <v>2871</v>
      </c>
      <c r="C1398" s="165" t="str">
        <f>IFERROR(VLOOKUP($A1398,작성용!A:AL,14,0),"-")</f>
        <v>-</v>
      </c>
      <c r="D1398" s="169" t="s">
        <v>6367</v>
      </c>
      <c r="E1398" s="167" t="str">
        <f>IFERROR(VLOOKUP(A1398,작성용!A:AL,34,0),"-")</f>
        <v>-</v>
      </c>
      <c r="F1398" s="168" t="s">
        <v>6286</v>
      </c>
      <c r="G1398" s="179">
        <f>COUNTIF(작성용!A:B,$A1398)-COUNTIFS(작성용!A:A,$A1398,작성용!AA:AA,"평가철회")</f>
        <v>0</v>
      </c>
    </row>
    <row r="1399" spans="1:7" ht="16.5" customHeight="1" x14ac:dyDescent="0.3">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x14ac:dyDescent="0.3">
      <c r="A1400" s="170" t="s">
        <v>2874</v>
      </c>
      <c r="B1400" s="165" t="s">
        <v>2875</v>
      </c>
      <c r="C1400" s="165" t="str">
        <f>IFERROR(VLOOKUP($A1400,작성용!A:AL,14,0),"-")</f>
        <v>-</v>
      </c>
      <c r="D1400" s="169" t="s">
        <v>656</v>
      </c>
      <c r="E1400" s="167" t="str">
        <f>IFERROR(VLOOKUP(A1400,작성용!A:AL,34,0),"-")</f>
        <v>-</v>
      </c>
      <c r="F1400" s="168" t="s">
        <v>6360</v>
      </c>
      <c r="G1400" s="179">
        <f>COUNTIF(작성용!A:B,$A1400)-COUNTIFS(작성용!A:A,$A1400,작성용!AA:AA,"평가철회")</f>
        <v>0</v>
      </c>
    </row>
    <row r="1401" spans="1:7" ht="16.5" customHeight="1" x14ac:dyDescent="0.3">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x14ac:dyDescent="0.3">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2880</v>
      </c>
      <c r="B1403" s="165" t="s">
        <v>2881</v>
      </c>
      <c r="C1403" s="165" t="str">
        <f>IFERROR(VLOOKUP($A1403,작성용!A:AL,14,0),"-")</f>
        <v>-</v>
      </c>
      <c r="D1403" s="169" t="s">
        <v>6330</v>
      </c>
      <c r="E1403" s="167" t="str">
        <f>IFERROR(VLOOKUP(A1403,작성용!A:AL,34,0),"-")</f>
        <v>-</v>
      </c>
      <c r="F1403" s="168" t="s">
        <v>6252</v>
      </c>
      <c r="G1403" s="179">
        <f>COUNTIF(작성용!A:B,$A1403)-COUNTIFS(작성용!A:A,$A1403,작성용!AA:AA,"평가철회")</f>
        <v>0</v>
      </c>
    </row>
    <row r="1404" spans="1:7" ht="16.5" customHeight="1" x14ac:dyDescent="0.3">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x14ac:dyDescent="0.3">
      <c r="A1405" s="170" t="s">
        <v>2884</v>
      </c>
      <c r="B1405" s="165" t="s">
        <v>2885</v>
      </c>
      <c r="C1405" s="165" t="str">
        <f>IFERROR(VLOOKUP($A1405,작성용!A:AL,14,0),"-")</f>
        <v>-</v>
      </c>
      <c r="D1405" s="169" t="s">
        <v>6420</v>
      </c>
      <c r="E1405" s="167" t="str">
        <f>IFERROR(VLOOKUP(A1405,작성용!A:AL,34,0),"-")</f>
        <v>-</v>
      </c>
      <c r="F1405" s="168" t="s">
        <v>2</v>
      </c>
      <c r="G1405" s="179">
        <f>COUNTIF(작성용!A:B,$A1405)-COUNTIFS(작성용!A:A,$A1405,작성용!AA:AA,"평가철회")</f>
        <v>0</v>
      </c>
    </row>
    <row r="1406" spans="1:7" ht="16.5" customHeight="1" x14ac:dyDescent="0.3">
      <c r="A1406" s="170" t="s">
        <v>2886</v>
      </c>
      <c r="B1406" s="165" t="s">
        <v>2887</v>
      </c>
      <c r="C1406" s="165" t="str">
        <f>IFERROR(VLOOKUP($A1406,작성용!A:AL,14,0),"-")</f>
        <v>-</v>
      </c>
      <c r="D1406" s="169" t="s">
        <v>220</v>
      </c>
      <c r="E1406" s="167" t="str">
        <f>IFERROR(VLOOKUP(A1406,작성용!A:AL,34,0),"-")</f>
        <v>-</v>
      </c>
      <c r="F1406" s="168" t="s">
        <v>6362</v>
      </c>
      <c r="G1406" s="179">
        <f>COUNTIF(작성용!A:B,$A1406)-COUNTIFS(작성용!A:A,$A1406,작성용!AA:AA,"평가철회")</f>
        <v>0</v>
      </c>
    </row>
    <row r="1407" spans="1:7" ht="16.5" customHeight="1" x14ac:dyDescent="0.3">
      <c r="A1407" s="170" t="s">
        <v>2888</v>
      </c>
      <c r="B1407" s="165" t="s">
        <v>2889</v>
      </c>
      <c r="C1407" s="165" t="str">
        <f>IFERROR(VLOOKUP($A1407,작성용!A:AL,14,0),"-")</f>
        <v>-</v>
      </c>
      <c r="D1407" s="169" t="s">
        <v>220</v>
      </c>
      <c r="E1407" s="167" t="str">
        <f>IFERROR(VLOOKUP(A1407,작성용!A:AL,34,0),"-")</f>
        <v>-</v>
      </c>
      <c r="F1407" s="168" t="s">
        <v>6362</v>
      </c>
      <c r="G1407" s="179">
        <f>COUNTIF(작성용!A:B,$A1407)-COUNTIFS(작성용!A:A,$A1407,작성용!AA:AA,"평가철회")</f>
        <v>0</v>
      </c>
    </row>
    <row r="1408" spans="1:7" ht="16.5" customHeight="1" x14ac:dyDescent="0.3">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2892</v>
      </c>
      <c r="B1409" s="165" t="s">
        <v>2893</v>
      </c>
      <c r="C1409" s="165" t="str">
        <f>IFERROR(VLOOKUP($A1409,작성용!A:AL,14,0),"-")</f>
        <v>-</v>
      </c>
      <c r="D1409" s="169" t="s">
        <v>220</v>
      </c>
      <c r="E1409" s="167" t="str">
        <f>IFERROR(VLOOKUP(A1409,작성용!A:AL,34,0),"-")</f>
        <v>-</v>
      </c>
      <c r="F1409" s="168" t="s">
        <v>6252</v>
      </c>
      <c r="G1409" s="179">
        <f>COUNTIF(작성용!A:B,$A1409)-COUNTIFS(작성용!A:A,$A1409,작성용!AA:AA,"평가철회")</f>
        <v>0</v>
      </c>
    </row>
    <row r="1410" spans="1:7" ht="16.5" customHeight="1" x14ac:dyDescent="0.3">
      <c r="A1410" s="170" t="s">
        <v>2894</v>
      </c>
      <c r="B1410" s="165" t="s">
        <v>2895</v>
      </c>
      <c r="C1410" s="165" t="str">
        <f>IFERROR(VLOOKUP($A1410,작성용!A:AL,14,0),"-")</f>
        <v>-</v>
      </c>
      <c r="D1410" s="169" t="s">
        <v>220</v>
      </c>
      <c r="E1410" s="167" t="str">
        <f>IFERROR(VLOOKUP(A1410,작성용!A:AL,34,0),"-")</f>
        <v>-</v>
      </c>
      <c r="F1410" s="168" t="s">
        <v>6363</v>
      </c>
      <c r="G1410" s="179">
        <f>COUNTIF(작성용!A:B,$A1410)-COUNTIFS(작성용!A:A,$A1410,작성용!AA:AA,"평가철회")</f>
        <v>0</v>
      </c>
    </row>
    <row r="1411" spans="1:7" ht="16.5" customHeight="1" x14ac:dyDescent="0.3">
      <c r="A1411" s="170" t="s">
        <v>2896</v>
      </c>
      <c r="B1411" s="165" t="s">
        <v>6534</v>
      </c>
      <c r="C1411" s="165" t="str">
        <f>IFERROR(VLOOKUP($A1411,작성용!A:AL,14,0),"-")</f>
        <v>-</v>
      </c>
      <c r="D1411" s="169" t="s">
        <v>6431</v>
      </c>
      <c r="E1411" s="167" t="str">
        <f>IFERROR(VLOOKUP(A1411,작성용!A:AL,34,0),"-")</f>
        <v>-</v>
      </c>
      <c r="F1411" s="168" t="s">
        <v>6360</v>
      </c>
      <c r="G1411" s="179">
        <f>COUNTIF(작성용!A:B,$A1411)-COUNTIFS(작성용!A:A,$A1411,작성용!AA:AA,"평가철회")</f>
        <v>0</v>
      </c>
    </row>
    <row r="1412" spans="1:7" ht="16.5" customHeight="1" x14ac:dyDescent="0.3">
      <c r="A1412" s="170" t="s">
        <v>2897</v>
      </c>
      <c r="B1412" s="165" t="s">
        <v>2898</v>
      </c>
      <c r="C1412" s="165" t="str">
        <f>IFERROR(VLOOKUP($A1412,작성용!A:AL,14,0),"-")</f>
        <v>-</v>
      </c>
      <c r="D1412" s="169" t="s">
        <v>220</v>
      </c>
      <c r="E1412" s="167" t="str">
        <f>IFERROR(VLOOKUP(A1412,작성용!A:AL,34,0),"-")</f>
        <v>-</v>
      </c>
      <c r="F1412" s="168" t="s">
        <v>6363</v>
      </c>
      <c r="G1412" s="179">
        <f>COUNTIF(작성용!A:B,$A1412)-COUNTIFS(작성용!A:A,$A1412,작성용!AA:AA,"평가철회")</f>
        <v>0</v>
      </c>
    </row>
    <row r="1413" spans="1:7" ht="16.5" customHeight="1" x14ac:dyDescent="0.3">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x14ac:dyDescent="0.3">
      <c r="A1416" s="170" t="s">
        <v>2905</v>
      </c>
      <c r="B1416" s="165" t="s">
        <v>2906</v>
      </c>
      <c r="C1416" s="165" t="str">
        <f>IFERROR(VLOOKUP($A1416,작성용!A:AL,14,0),"-")</f>
        <v>-</v>
      </c>
      <c r="D1416" s="169" t="s">
        <v>6294</v>
      </c>
      <c r="E1416" s="167" t="str">
        <f>IFERROR(VLOOKUP(A1416,작성용!A:AL,34,0),"-")</f>
        <v>-</v>
      </c>
      <c r="F1416" s="168" t="s">
        <v>6360</v>
      </c>
      <c r="G1416" s="179">
        <f>COUNTIF(작성용!A:B,$A1416)-COUNTIFS(작성용!A:A,$A1416,작성용!AA:AA,"평가철회")</f>
        <v>0</v>
      </c>
    </row>
    <row r="1417" spans="1:7" ht="16.5" customHeight="1" x14ac:dyDescent="0.3">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2909</v>
      </c>
      <c r="B1418" s="165" t="s">
        <v>6535</v>
      </c>
      <c r="C1418" s="165" t="str">
        <f>IFERROR(VLOOKUP($A1418,작성용!A:AL,14,0),"-")</f>
        <v>-</v>
      </c>
      <c r="D1418" s="169" t="s">
        <v>6419</v>
      </c>
      <c r="E1418" s="167" t="str">
        <f>IFERROR(VLOOKUP(A1418,작성용!A:AL,34,0),"-")</f>
        <v>-</v>
      </c>
      <c r="F1418" s="168" t="s">
        <v>6360</v>
      </c>
      <c r="G1418" s="179">
        <f>COUNTIF(작성용!A:B,$A1418)-COUNTIFS(작성용!A:A,$A1418,작성용!AA:AA,"평가철회")</f>
        <v>0</v>
      </c>
    </row>
    <row r="1419" spans="1:7" ht="16.5" customHeight="1" x14ac:dyDescent="0.3">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2912</v>
      </c>
      <c r="B1420" s="165" t="s">
        <v>2893</v>
      </c>
      <c r="C1420" s="165" t="str">
        <f>IFERROR(VLOOKUP($A1420,작성용!A:AL,14,0),"-")</f>
        <v>-</v>
      </c>
      <c r="D1420" s="169" t="s">
        <v>6420</v>
      </c>
      <c r="E1420" s="167" t="str">
        <f>IFERROR(VLOOKUP(A1420,작성용!A:AL,34,0),"-")</f>
        <v>-</v>
      </c>
      <c r="F1420" s="168" t="s">
        <v>6364</v>
      </c>
      <c r="G1420" s="179">
        <f>COUNTIF(작성용!A:B,$A1420)-COUNTIFS(작성용!A:A,$A1420,작성용!AA:AA,"평가철회")</f>
        <v>0</v>
      </c>
    </row>
    <row r="1421" spans="1:7" ht="16.5" customHeight="1" x14ac:dyDescent="0.3">
      <c r="A1421" s="170" t="s">
        <v>2913</v>
      </c>
      <c r="B1421" s="165" t="s">
        <v>2898</v>
      </c>
      <c r="C1421" s="165" t="str">
        <f>IFERROR(VLOOKUP($A1421,작성용!A:AL,14,0),"-")</f>
        <v>-</v>
      </c>
      <c r="D1421" s="169" t="s">
        <v>6306</v>
      </c>
      <c r="E1421" s="167" t="str">
        <f>IFERROR(VLOOKUP(A1421,작성용!A:AL,34,0),"-")</f>
        <v>-</v>
      </c>
      <c r="F1421" s="168" t="s">
        <v>6364</v>
      </c>
      <c r="G1421" s="179">
        <f>COUNTIF(작성용!A:B,$A1421)-COUNTIFS(작성용!A:A,$A1421,작성용!AA:AA,"평가철회")</f>
        <v>0</v>
      </c>
    </row>
    <row r="1422" spans="1:7" ht="16.5" customHeight="1" x14ac:dyDescent="0.3">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x14ac:dyDescent="0.3">
      <c r="A1423" s="170" t="s">
        <v>2915</v>
      </c>
      <c r="B1423" s="165" t="s">
        <v>2916</v>
      </c>
      <c r="C1423" s="165" t="str">
        <f>IFERROR(VLOOKUP($A1423,작성용!A:AL,14,0),"-")</f>
        <v>-</v>
      </c>
      <c r="D1423" s="169" t="s">
        <v>220</v>
      </c>
      <c r="E1423" s="167" t="str">
        <f>IFERROR(VLOOKUP(A1423,작성용!A:AL,34,0),"-")</f>
        <v>-</v>
      </c>
      <c r="F1423" s="168" t="s">
        <v>6363</v>
      </c>
      <c r="G1423" s="179">
        <f>COUNTIF(작성용!A:B,$A1423)-COUNTIFS(작성용!A:A,$A1423,작성용!AA:AA,"평가철회")</f>
        <v>0</v>
      </c>
    </row>
    <row r="1424" spans="1:7" ht="16.5" customHeight="1" x14ac:dyDescent="0.3">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2919</v>
      </c>
      <c r="B1425" s="165" t="s">
        <v>2920</v>
      </c>
      <c r="C1425" s="165" t="str">
        <f>IFERROR(VLOOKUP($A1425,작성용!A:AL,14,0),"-")</f>
        <v>-</v>
      </c>
      <c r="D1425" s="169" t="s">
        <v>6536</v>
      </c>
      <c r="E1425" s="167" t="str">
        <f>IFERROR(VLOOKUP(A1425,작성용!A:AL,34,0),"-")</f>
        <v>-</v>
      </c>
      <c r="F1425" s="168" t="s">
        <v>6364</v>
      </c>
      <c r="G1425" s="179">
        <f>COUNTIF(작성용!A:B,$A1425)-COUNTIFS(작성용!A:A,$A1425,작성용!AA:AA,"평가철회")</f>
        <v>0</v>
      </c>
    </row>
    <row r="1426" spans="1:7" ht="16.5" customHeight="1" x14ac:dyDescent="0.3">
      <c r="A1426" s="170" t="s">
        <v>2921</v>
      </c>
      <c r="B1426" s="165" t="s">
        <v>2922</v>
      </c>
      <c r="C1426" s="165" t="str">
        <f>IFERROR(VLOOKUP($A1426,작성용!A:AL,14,0),"-")</f>
        <v>-</v>
      </c>
      <c r="D1426" s="169" t="s">
        <v>220</v>
      </c>
      <c r="E1426" s="167" t="str">
        <f>IFERROR(VLOOKUP(A1426,작성용!A:AL,34,0),"-")</f>
        <v>-</v>
      </c>
      <c r="F1426" s="168" t="s">
        <v>6265</v>
      </c>
      <c r="G1426" s="179">
        <f>COUNTIF(작성용!A:B,$A1426)-COUNTIFS(작성용!A:A,$A1426,작성용!AA:AA,"평가철회")</f>
        <v>0</v>
      </c>
    </row>
    <row r="1427" spans="1:7" ht="16.5" customHeight="1" x14ac:dyDescent="0.3">
      <c r="A1427" s="170" t="s">
        <v>2923</v>
      </c>
      <c r="B1427" s="165" t="s">
        <v>2924</v>
      </c>
      <c r="C1427" s="165" t="str">
        <f>IFERROR(VLOOKUP($A1427,작성용!A:AL,14,0),"-")</f>
        <v>-</v>
      </c>
      <c r="D1427" s="169" t="s">
        <v>220</v>
      </c>
      <c r="E1427" s="167" t="str">
        <f>IFERROR(VLOOKUP(A1427,작성용!A:AL,34,0),"-")</f>
        <v>-</v>
      </c>
      <c r="F1427" s="168" t="s">
        <v>6364</v>
      </c>
      <c r="G1427" s="179">
        <f>COUNTIF(작성용!A:B,$A1427)-COUNTIFS(작성용!A:A,$A1427,작성용!AA:AA,"평가철회")</f>
        <v>0</v>
      </c>
    </row>
    <row r="1428" spans="1:7" ht="16.5" customHeight="1" x14ac:dyDescent="0.3">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x14ac:dyDescent="0.3">
      <c r="A1429" s="170" t="s">
        <v>2927</v>
      </c>
      <c r="B1429" s="165" t="s">
        <v>2928</v>
      </c>
      <c r="C1429" s="165" t="str">
        <f>IFERROR(VLOOKUP($A1429,작성용!A:AL,14,0),"-")</f>
        <v>-</v>
      </c>
      <c r="D1429" s="169" t="s">
        <v>6366</v>
      </c>
      <c r="E1429" s="167" t="str">
        <f>IFERROR(VLOOKUP(A1429,작성용!A:AL,34,0),"-")</f>
        <v>-</v>
      </c>
      <c r="F1429" s="168" t="s">
        <v>6363</v>
      </c>
      <c r="G1429" s="179">
        <f>COUNTIF(작성용!A:B,$A1429)-COUNTIFS(작성용!A:A,$A1429,작성용!AA:AA,"평가철회")</f>
        <v>0</v>
      </c>
    </row>
    <row r="1430" spans="1:7" ht="16.5" customHeight="1" x14ac:dyDescent="0.3">
      <c r="A1430" s="170" t="s">
        <v>2929</v>
      </c>
      <c r="B1430" s="165" t="s">
        <v>2930</v>
      </c>
      <c r="C1430" s="165" t="str">
        <f>IFERROR(VLOOKUP($A1430,작성용!A:AL,14,0),"-")</f>
        <v>-</v>
      </c>
      <c r="D1430" s="169" t="s">
        <v>220</v>
      </c>
      <c r="E1430" s="167" t="str">
        <f>IFERROR(VLOOKUP(A1430,작성용!A:AL,34,0),"-")</f>
        <v>-</v>
      </c>
      <c r="F1430" s="168" t="s">
        <v>6364</v>
      </c>
      <c r="G1430" s="179">
        <f>COUNTIF(작성용!A:B,$A1430)-COUNTIFS(작성용!A:A,$A1430,작성용!AA:AA,"평가철회")</f>
        <v>0</v>
      </c>
    </row>
    <row r="1431" spans="1:7" ht="16.5" customHeight="1" x14ac:dyDescent="0.3">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2937</v>
      </c>
      <c r="B1434" s="165" t="s">
        <v>2938</v>
      </c>
      <c r="C1434" s="165" t="str">
        <f>IFERROR(VLOOKUP($A1434,작성용!A:AL,14,0),"-")</f>
        <v>-</v>
      </c>
      <c r="D1434" s="169" t="s">
        <v>6537</v>
      </c>
      <c r="E1434" s="167" t="str">
        <f>IFERROR(VLOOKUP(A1434,작성용!A:AL,34,0),"-")</f>
        <v>-</v>
      </c>
      <c r="F1434" s="168" t="s">
        <v>6286</v>
      </c>
      <c r="G1434" s="179">
        <f>COUNTIF(작성용!A:B,$A1434)-COUNTIFS(작성용!A:A,$A1434,작성용!AA:AA,"평가철회")</f>
        <v>0</v>
      </c>
    </row>
    <row r="1435" spans="1:7" ht="16.5" customHeight="1" x14ac:dyDescent="0.3">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2941</v>
      </c>
      <c r="B1436" s="165" t="s">
        <v>2942</v>
      </c>
      <c r="C1436" s="165" t="str">
        <f>IFERROR(VLOOKUP($A1436,작성용!A:AL,14,0),"-")</f>
        <v>-</v>
      </c>
      <c r="D1436" s="169" t="s">
        <v>220</v>
      </c>
      <c r="E1436" s="167" t="str">
        <f>IFERROR(VLOOKUP(A1436,작성용!A:AL,34,0),"-")</f>
        <v>-</v>
      </c>
      <c r="F1436" s="168" t="s">
        <v>6363</v>
      </c>
      <c r="G1436" s="179">
        <f>COUNTIF(작성용!A:B,$A1436)-COUNTIFS(작성용!A:A,$A1436,작성용!AA:AA,"평가철회")</f>
        <v>0</v>
      </c>
    </row>
    <row r="1437" spans="1:7" ht="16.5" customHeight="1" x14ac:dyDescent="0.3">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2945</v>
      </c>
      <c r="B1438" s="165" t="s">
        <v>6538</v>
      </c>
      <c r="C1438" s="165" t="str">
        <f>IFERROR(VLOOKUP($A1438,작성용!A:AL,14,0),"-")</f>
        <v>-</v>
      </c>
      <c r="D1438" s="169" t="s">
        <v>6424</v>
      </c>
      <c r="E1438" s="167" t="str">
        <f>IFERROR(VLOOKUP(A1438,작성용!A:AL,34,0),"-")</f>
        <v>-</v>
      </c>
      <c r="F1438" s="168" t="s">
        <v>6286</v>
      </c>
      <c r="G1438" s="179">
        <f>COUNTIF(작성용!A:B,$A1438)-COUNTIFS(작성용!A:A,$A1438,작성용!AA:AA,"평가철회")</f>
        <v>0</v>
      </c>
    </row>
    <row r="1439" spans="1:7" ht="16.5" customHeight="1" x14ac:dyDescent="0.3">
      <c r="A1439" s="170" t="s">
        <v>2946</v>
      </c>
      <c r="B1439" s="165" t="s">
        <v>2947</v>
      </c>
      <c r="C1439" s="165" t="str">
        <f>IFERROR(VLOOKUP($A1439,작성용!A:AL,14,0),"-")</f>
        <v>-</v>
      </c>
      <c r="D1439" s="169" t="s">
        <v>220</v>
      </c>
      <c r="E1439" s="167" t="str">
        <f>IFERROR(VLOOKUP(A1439,작성용!A:AL,34,0),"-")</f>
        <v>-</v>
      </c>
      <c r="F1439" s="168" t="s">
        <v>6364</v>
      </c>
      <c r="G1439" s="179">
        <f>COUNTIF(작성용!A:B,$A1439)-COUNTIFS(작성용!A:A,$A1439,작성용!AA:AA,"평가철회")</f>
        <v>0</v>
      </c>
    </row>
    <row r="1440" spans="1:7" ht="16.5" customHeight="1" x14ac:dyDescent="0.3">
      <c r="A1440" s="170" t="s">
        <v>2948</v>
      </c>
      <c r="B1440" s="165" t="s">
        <v>2949</v>
      </c>
      <c r="C1440" s="165" t="str">
        <f>IFERROR(VLOOKUP($A1440,작성용!A:AL,14,0),"-")</f>
        <v>-</v>
      </c>
      <c r="D1440" s="169" t="s">
        <v>220</v>
      </c>
      <c r="E1440" s="167" t="str">
        <f>IFERROR(VLOOKUP(A1440,작성용!A:AL,34,0),"-")</f>
        <v>-</v>
      </c>
      <c r="F1440" s="168" t="s">
        <v>6362</v>
      </c>
      <c r="G1440" s="179">
        <f>COUNTIF(작성용!A:B,$A1440)-COUNTIFS(작성용!A:A,$A1440,작성용!AA:AA,"평가철회")</f>
        <v>0</v>
      </c>
    </row>
    <row r="1441" spans="1:7" ht="16.5" customHeight="1" x14ac:dyDescent="0.3">
      <c r="A1441" s="170" t="s">
        <v>2950</v>
      </c>
      <c r="B1441" s="165" t="s">
        <v>2951</v>
      </c>
      <c r="C1441" s="165" t="str">
        <f>IFERROR(VLOOKUP($A1441,작성용!A:AL,14,0),"-")</f>
        <v>-</v>
      </c>
      <c r="D1441" s="169" t="s">
        <v>6367</v>
      </c>
      <c r="E1441" s="167" t="str">
        <f>IFERROR(VLOOKUP(A1441,작성용!A:AL,34,0),"-")</f>
        <v>-</v>
      </c>
      <c r="F1441" s="168" t="s">
        <v>6364</v>
      </c>
      <c r="G1441" s="179">
        <f>COUNTIF(작성용!A:B,$A1441)-COUNTIFS(작성용!A:A,$A1441,작성용!AA:AA,"평가철회")</f>
        <v>0</v>
      </c>
    </row>
    <row r="1442" spans="1:7" ht="16.5" customHeight="1" x14ac:dyDescent="0.3">
      <c r="A1442" s="170" t="s">
        <v>2952</v>
      </c>
      <c r="B1442" s="165" t="s">
        <v>2953</v>
      </c>
      <c r="C1442" s="165" t="str">
        <f>IFERROR(VLOOKUP($A1442,작성용!A:AL,14,0),"-")</f>
        <v>-</v>
      </c>
      <c r="D1442" s="169" t="s">
        <v>220</v>
      </c>
      <c r="E1442" s="167" t="str">
        <f>IFERROR(VLOOKUP(A1442,작성용!A:AL,34,0),"-")</f>
        <v>-</v>
      </c>
      <c r="F1442" s="168" t="s">
        <v>6364</v>
      </c>
      <c r="G1442" s="179">
        <f>COUNTIF(작성용!A:B,$A1442)-COUNTIFS(작성용!A:A,$A1442,작성용!AA:AA,"평가철회")</f>
        <v>0</v>
      </c>
    </row>
    <row r="1443" spans="1:7" ht="16.5" customHeight="1" x14ac:dyDescent="0.3">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2958</v>
      </c>
      <c r="B1445" s="165" t="s">
        <v>2959</v>
      </c>
      <c r="C1445" s="165" t="str">
        <f>IFERROR(VLOOKUP($A1445,작성용!A:AL,14,0),"-")</f>
        <v>-</v>
      </c>
      <c r="D1445" s="169" t="s">
        <v>220</v>
      </c>
      <c r="E1445" s="167" t="str">
        <f>IFERROR(VLOOKUP(A1445,작성용!A:AL,34,0),"-")</f>
        <v>-</v>
      </c>
      <c r="F1445" s="168" t="s">
        <v>6364</v>
      </c>
      <c r="G1445" s="179">
        <f>COUNTIF(작성용!A:B,$A1445)-COUNTIFS(작성용!A:A,$A1445,작성용!AA:AA,"평가철회")</f>
        <v>0</v>
      </c>
    </row>
    <row r="1446" spans="1:7" ht="16.5" customHeight="1" x14ac:dyDescent="0.3">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2962</v>
      </c>
      <c r="B1447" s="165" t="s">
        <v>2963</v>
      </c>
      <c r="C1447" s="165" t="str">
        <f>IFERROR(VLOOKUP($A1447,작성용!A:AL,14,0),"-")</f>
        <v>-</v>
      </c>
      <c r="D1447" s="169" t="s">
        <v>220</v>
      </c>
      <c r="E1447" s="167" t="str">
        <f>IFERROR(VLOOKUP(A1447,작성용!A:AL,34,0),"-")</f>
        <v>-</v>
      </c>
      <c r="F1447" s="168" t="s">
        <v>6364</v>
      </c>
      <c r="G1447" s="179">
        <f>COUNTIF(작성용!A:B,$A1447)-COUNTIFS(작성용!A:A,$A1447,작성용!AA:AA,"평가철회")</f>
        <v>0</v>
      </c>
    </row>
    <row r="1448" spans="1:7" ht="16.5" customHeight="1" x14ac:dyDescent="0.3">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2968</v>
      </c>
      <c r="B1450" s="165" t="s">
        <v>6539</v>
      </c>
      <c r="C1450" s="165" t="str">
        <f>IFERROR(VLOOKUP($A1450,작성용!A:AL,14,0),"-")</f>
        <v>-</v>
      </c>
      <c r="D1450" s="169" t="s">
        <v>6471</v>
      </c>
      <c r="E1450" s="167" t="str">
        <f>IFERROR(VLOOKUP(A1450,작성용!A:AL,34,0),"-")</f>
        <v>-</v>
      </c>
      <c r="F1450" s="168" t="s">
        <v>6364</v>
      </c>
      <c r="G1450" s="179">
        <f>COUNTIF(작성용!A:B,$A1450)-COUNTIFS(작성용!A:A,$A1450,작성용!AA:AA,"평가철회")</f>
        <v>0</v>
      </c>
    </row>
    <row r="1451" spans="1:7" ht="16.5" customHeight="1" x14ac:dyDescent="0.3">
      <c r="A1451" s="170" t="s">
        <v>2969</v>
      </c>
      <c r="B1451" s="165" t="s">
        <v>2970</v>
      </c>
      <c r="C1451" s="165" t="str">
        <f>IFERROR(VLOOKUP($A1451,작성용!A:AL,14,0),"-")</f>
        <v>-</v>
      </c>
      <c r="D1451" s="169" t="s">
        <v>6460</v>
      </c>
      <c r="E1451" s="167" t="str">
        <f>IFERROR(VLOOKUP(A1451,작성용!A:AL,34,0),"-")</f>
        <v>-</v>
      </c>
      <c r="F1451" s="168" t="s">
        <v>6364</v>
      </c>
      <c r="G1451" s="179">
        <f>COUNTIF(작성용!A:B,$A1451)-COUNTIFS(작성용!A:A,$A1451,작성용!AA:AA,"평가철회")</f>
        <v>0</v>
      </c>
    </row>
    <row r="1452" spans="1:7" ht="16.5" customHeight="1" x14ac:dyDescent="0.3">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2973</v>
      </c>
      <c r="B1453" s="165" t="s">
        <v>2974</v>
      </c>
      <c r="C1453" s="165" t="str">
        <f>IFERROR(VLOOKUP($A1453,작성용!A:AL,14,0),"-")</f>
        <v>-</v>
      </c>
      <c r="D1453" s="169" t="s">
        <v>220</v>
      </c>
      <c r="E1453" s="167" t="str">
        <f>IFERROR(VLOOKUP(A1453,작성용!A:AL,34,0),"-")</f>
        <v>-</v>
      </c>
      <c r="F1453" s="168" t="s">
        <v>6362</v>
      </c>
      <c r="G1453" s="179">
        <f>COUNTIF(작성용!A:B,$A1453)-COUNTIFS(작성용!A:A,$A1453,작성용!AA:AA,"평가철회")</f>
        <v>0</v>
      </c>
    </row>
    <row r="1454" spans="1:7" ht="16.5" customHeight="1" x14ac:dyDescent="0.3">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2983</v>
      </c>
      <c r="B1458" s="165" t="s">
        <v>2984</v>
      </c>
      <c r="C1458" s="165" t="str">
        <f>IFERROR(VLOOKUP($A1458,작성용!A:AL,14,0),"-")</f>
        <v>-</v>
      </c>
      <c r="D1458" s="169" t="s">
        <v>6422</v>
      </c>
      <c r="E1458" s="167" t="str">
        <f>IFERROR(VLOOKUP(A1458,작성용!A:AL,34,0),"-")</f>
        <v>-</v>
      </c>
      <c r="F1458" s="168" t="s">
        <v>6360</v>
      </c>
      <c r="G1458" s="179">
        <f>COUNTIF(작성용!A:B,$A1458)-COUNTIFS(작성용!A:A,$A1458,작성용!AA:AA,"평가철회")</f>
        <v>0</v>
      </c>
    </row>
    <row r="1459" spans="1:7" ht="16.5" customHeight="1" x14ac:dyDescent="0.3">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2987</v>
      </c>
      <c r="B1460" s="165" t="s">
        <v>2988</v>
      </c>
      <c r="C1460" s="165" t="str">
        <f>IFERROR(VLOOKUP($A1460,작성용!A:AL,14,0),"-")</f>
        <v>-</v>
      </c>
      <c r="D1460" s="169" t="s">
        <v>6846</v>
      </c>
      <c r="E1460" s="167" t="str">
        <f>IFERROR(VLOOKUP(A1460,작성용!A:AL,34,0),"-")</f>
        <v>-</v>
      </c>
      <c r="F1460" s="168" t="s">
        <v>6360</v>
      </c>
      <c r="G1460" s="179">
        <f>COUNTIF(작성용!A:B,$A1460)-COUNTIFS(작성용!A:A,$A1460,작성용!AA:AA,"평가철회")</f>
        <v>0</v>
      </c>
    </row>
    <row r="1461" spans="1:7" ht="16.5" customHeight="1" x14ac:dyDescent="0.3">
      <c r="A1461" s="170" t="s">
        <v>2989</v>
      </c>
      <c r="B1461" s="165" t="s">
        <v>2990</v>
      </c>
      <c r="C1461" s="165" t="str">
        <f>IFERROR(VLOOKUP($A1461,작성용!A:AL,14,0),"-")</f>
        <v>-</v>
      </c>
      <c r="D1461" s="169" t="s">
        <v>6449</v>
      </c>
      <c r="E1461" s="167" t="str">
        <f>IFERROR(VLOOKUP(A1461,작성용!A:AL,34,0),"-")</f>
        <v>-</v>
      </c>
      <c r="F1461" s="168" t="s">
        <v>6360</v>
      </c>
      <c r="G1461" s="179">
        <f>COUNTIF(작성용!A:B,$A1461)-COUNTIFS(작성용!A:A,$A1461,작성용!AA:AA,"평가철회")</f>
        <v>0</v>
      </c>
    </row>
    <row r="1462" spans="1:7" ht="16.5" customHeight="1" x14ac:dyDescent="0.3">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x14ac:dyDescent="0.3">
      <c r="A1463" s="170" t="s">
        <v>2993</v>
      </c>
      <c r="B1463" s="165" t="s">
        <v>2994</v>
      </c>
      <c r="C1463" s="165" t="str">
        <f>IFERROR(VLOOKUP($A1463,작성용!A:AL,14,0),"-")</f>
        <v>-</v>
      </c>
      <c r="D1463" s="169" t="s">
        <v>1976</v>
      </c>
      <c r="E1463" s="167" t="str">
        <f>IFERROR(VLOOKUP(A1463,작성용!A:AL,34,0),"-")</f>
        <v>-</v>
      </c>
      <c r="F1463" s="168" t="s">
        <v>6364</v>
      </c>
      <c r="G1463" s="179">
        <f>COUNTIF(작성용!A:B,$A1463)-COUNTIFS(작성용!A:A,$A1463,작성용!AA:AA,"평가철회")</f>
        <v>0</v>
      </c>
    </row>
    <row r="1464" spans="1:7" ht="16.5" customHeight="1" x14ac:dyDescent="0.3">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2997</v>
      </c>
      <c r="B1465" s="165" t="s">
        <v>2998</v>
      </c>
      <c r="C1465" s="165" t="str">
        <f>IFERROR(VLOOKUP($A1465,작성용!A:AL,14,0),"-")</f>
        <v>-</v>
      </c>
      <c r="D1465" s="169" t="s">
        <v>6420</v>
      </c>
      <c r="E1465" s="167" t="str">
        <f>IFERROR(VLOOKUP(A1465,작성용!A:AL,34,0),"-")</f>
        <v>-</v>
      </c>
      <c r="F1465" s="168" t="s">
        <v>6364</v>
      </c>
      <c r="G1465" s="179">
        <f>COUNTIF(작성용!A:B,$A1465)-COUNTIFS(작성용!A:A,$A1465,작성용!AA:AA,"평가철회")</f>
        <v>0</v>
      </c>
    </row>
    <row r="1466" spans="1:7" ht="16.5" customHeight="1" x14ac:dyDescent="0.3">
      <c r="A1466" s="170" t="s">
        <v>2999</v>
      </c>
      <c r="B1466" s="165" t="s">
        <v>3000</v>
      </c>
      <c r="C1466" s="165" t="str">
        <f>IFERROR(VLOOKUP($A1466,작성용!A:AL,14,0),"-")</f>
        <v>-</v>
      </c>
      <c r="D1466" s="169" t="s">
        <v>6420</v>
      </c>
      <c r="E1466" s="167" t="str">
        <f>IFERROR(VLOOKUP(A1466,작성용!A:AL,34,0),"-")</f>
        <v>-</v>
      </c>
      <c r="F1466" s="168" t="s">
        <v>6364</v>
      </c>
      <c r="G1466" s="179">
        <f>COUNTIF(작성용!A:B,$A1466)-COUNTIFS(작성용!A:A,$A1466,작성용!AA:AA,"평가철회")</f>
        <v>0</v>
      </c>
    </row>
    <row r="1467" spans="1:7" ht="16.5" customHeight="1" x14ac:dyDescent="0.3">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x14ac:dyDescent="0.3">
      <c r="A1470" s="170" t="s">
        <v>3007</v>
      </c>
      <c r="B1470" s="165" t="s">
        <v>3008</v>
      </c>
      <c r="C1470" s="165" t="str">
        <f>IFERROR(VLOOKUP($A1470,작성용!A:AL,14,0),"-")</f>
        <v>-</v>
      </c>
      <c r="D1470" s="169" t="s">
        <v>220</v>
      </c>
      <c r="E1470" s="167" t="str">
        <f>IFERROR(VLOOKUP(A1470,작성용!A:AL,34,0),"-")</f>
        <v>-</v>
      </c>
      <c r="F1470" s="168" t="s">
        <v>6364</v>
      </c>
      <c r="G1470" s="179">
        <f>COUNTIF(작성용!A:B,$A1470)-COUNTIFS(작성용!A:A,$A1470,작성용!AA:AA,"평가철회")</f>
        <v>0</v>
      </c>
    </row>
    <row r="1471" spans="1:7" ht="16.5" customHeight="1" x14ac:dyDescent="0.3">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3017</v>
      </c>
      <c r="B1475" s="165" t="s">
        <v>3018</v>
      </c>
      <c r="C1475" s="165" t="str">
        <f>IFERROR(VLOOKUP($A1475,작성용!A:AL,14,0),"-")</f>
        <v>-</v>
      </c>
      <c r="D1475" s="169" t="s">
        <v>220</v>
      </c>
      <c r="E1475" s="167" t="str">
        <f>IFERROR(VLOOKUP(A1475,작성용!A:AL,34,0),"-")</f>
        <v>-</v>
      </c>
      <c r="F1475" s="168" t="s">
        <v>6360</v>
      </c>
      <c r="G1475" s="179">
        <f>COUNTIF(작성용!A:B,$A1475)-COUNTIFS(작성용!A:A,$A1475,작성용!AA:AA,"평가철회")</f>
        <v>0</v>
      </c>
    </row>
    <row r="1476" spans="1:7" ht="16.5" customHeight="1" x14ac:dyDescent="0.3">
      <c r="A1476" s="170" t="s">
        <v>3019</v>
      </c>
      <c r="B1476" s="165" t="s">
        <v>3020</v>
      </c>
      <c r="C1476" s="165" t="str">
        <f>IFERROR(VLOOKUP($A1476,작성용!A:AL,14,0),"-")</f>
        <v>-</v>
      </c>
      <c r="D1476" s="169" t="s">
        <v>220</v>
      </c>
      <c r="E1476" s="167" t="str">
        <f>IFERROR(VLOOKUP(A1476,작성용!A:AL,34,0),"-")</f>
        <v>-</v>
      </c>
      <c r="F1476" s="168" t="s">
        <v>6360</v>
      </c>
      <c r="G1476" s="179">
        <f>COUNTIF(작성용!A:B,$A1476)-COUNTIFS(작성용!A:A,$A1476,작성용!AA:AA,"평가철회")</f>
        <v>0</v>
      </c>
    </row>
    <row r="1477" spans="1:7" ht="16.5" customHeight="1" x14ac:dyDescent="0.3">
      <c r="A1477" s="170" t="s">
        <v>3021</v>
      </c>
      <c r="B1477" s="165" t="s">
        <v>3022</v>
      </c>
      <c r="C1477" s="165" t="str">
        <f>IFERROR(VLOOKUP($A1477,작성용!A:AL,14,0),"-")</f>
        <v>-</v>
      </c>
      <c r="D1477" s="169" t="s">
        <v>6461</v>
      </c>
      <c r="E1477" s="167" t="str">
        <f>IFERROR(VLOOKUP(A1477,작성용!A:AL,34,0),"-")</f>
        <v>-</v>
      </c>
      <c r="F1477" s="168" t="s">
        <v>6363</v>
      </c>
      <c r="G1477" s="179">
        <f>COUNTIF(작성용!A:B,$A1477)-COUNTIFS(작성용!A:A,$A1477,작성용!AA:AA,"평가철회")</f>
        <v>0</v>
      </c>
    </row>
    <row r="1478" spans="1:7" ht="16.5" customHeight="1" x14ac:dyDescent="0.3">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3027</v>
      </c>
      <c r="B1480" s="165" t="s">
        <v>3028</v>
      </c>
      <c r="C1480" s="165" t="str">
        <f>IFERROR(VLOOKUP($A1480,작성용!A:AL,14,0),"-")</f>
        <v>-</v>
      </c>
      <c r="D1480" s="169" t="s">
        <v>6359</v>
      </c>
      <c r="E1480" s="167" t="str">
        <f>IFERROR(VLOOKUP(A1480,작성용!A:AL,34,0),"-")</f>
        <v>-</v>
      </c>
      <c r="F1480" s="168" t="s">
        <v>6360</v>
      </c>
      <c r="G1480" s="179">
        <f>COUNTIF(작성용!A:B,$A1480)-COUNTIFS(작성용!A:A,$A1480,작성용!AA:AA,"평가철회")</f>
        <v>0</v>
      </c>
    </row>
    <row r="1481" spans="1:7" ht="16.5" customHeight="1" x14ac:dyDescent="0.3">
      <c r="A1481" s="170" t="s">
        <v>3029</v>
      </c>
      <c r="B1481" s="165" t="s">
        <v>3556</v>
      </c>
      <c r="C1481" s="165" t="str">
        <f>IFERROR(VLOOKUP($A1481,작성용!A:AL,14,0),"-")</f>
        <v>-</v>
      </c>
      <c r="D1481" s="169" t="s">
        <v>6461</v>
      </c>
      <c r="E1481" s="167" t="str">
        <f>IFERROR(VLOOKUP(A1481,작성용!A:AL,34,0),"-")</f>
        <v>-</v>
      </c>
      <c r="F1481" s="168" t="s">
        <v>6364</v>
      </c>
      <c r="G1481" s="179">
        <f>COUNTIF(작성용!A:B,$A1481)-COUNTIFS(작성용!A:A,$A1481,작성용!AA:AA,"평가철회")</f>
        <v>0</v>
      </c>
    </row>
    <row r="1482" spans="1:7" ht="16.5" customHeight="1" x14ac:dyDescent="0.3">
      <c r="A1482" s="170" t="s">
        <v>3030</v>
      </c>
      <c r="B1482" s="165" t="s">
        <v>6540</v>
      </c>
      <c r="C1482" s="165" t="str">
        <f>IFERROR(VLOOKUP($A1482,작성용!A:AL,14,0),"-")</f>
        <v>-</v>
      </c>
      <c r="D1482" s="169" t="s">
        <v>6461</v>
      </c>
      <c r="E1482" s="167" t="str">
        <f>IFERROR(VLOOKUP(A1482,작성용!A:AL,34,0),"-")</f>
        <v>-</v>
      </c>
      <c r="F1482" s="168" t="s">
        <v>2</v>
      </c>
      <c r="G1482" s="179">
        <f>COUNTIF(작성용!A:B,$A1482)-COUNTIFS(작성용!A:A,$A1482,작성용!AA:AA,"평가철회")</f>
        <v>0</v>
      </c>
    </row>
    <row r="1483" spans="1:7" ht="16.5" customHeight="1" x14ac:dyDescent="0.3">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x14ac:dyDescent="0.3">
      <c r="A1484" s="170" t="s">
        <v>3033</v>
      </c>
      <c r="B1484" s="165" t="s">
        <v>3034</v>
      </c>
      <c r="C1484" s="165" t="str">
        <f>IFERROR(VLOOKUP($A1484,작성용!A:AL,14,0),"-")</f>
        <v>-</v>
      </c>
      <c r="D1484" s="169" t="s">
        <v>6426</v>
      </c>
      <c r="E1484" s="167" t="str">
        <f>IFERROR(VLOOKUP(A1484,작성용!A:AL,34,0),"-")</f>
        <v>-</v>
      </c>
      <c r="F1484" s="168" t="s">
        <v>6364</v>
      </c>
      <c r="G1484" s="179">
        <f>COUNTIF(작성용!A:B,$A1484)-COUNTIFS(작성용!A:A,$A1484,작성용!AA:AA,"평가철회")</f>
        <v>0</v>
      </c>
    </row>
    <row r="1485" spans="1:7" ht="16.5" customHeight="1" x14ac:dyDescent="0.3">
      <c r="A1485" s="170" t="s">
        <v>3035</v>
      </c>
      <c r="B1485" s="165" t="s">
        <v>3036</v>
      </c>
      <c r="C1485" s="165" t="str">
        <f>IFERROR(VLOOKUP($A1485,작성용!A:AL,14,0),"-")</f>
        <v>-</v>
      </c>
      <c r="D1485" s="169" t="s">
        <v>220</v>
      </c>
      <c r="E1485" s="167" t="str">
        <f>IFERROR(VLOOKUP(A1485,작성용!A:AL,34,0),"-")</f>
        <v>-</v>
      </c>
      <c r="F1485" s="168" t="s">
        <v>6364</v>
      </c>
      <c r="G1485" s="179">
        <f>COUNTIF(작성용!A:B,$A1485)-COUNTIFS(작성용!A:A,$A1485,작성용!AA:AA,"평가철회")</f>
        <v>0</v>
      </c>
    </row>
    <row r="1486" spans="1:7" x14ac:dyDescent="0.3">
      <c r="A1486" s="170" t="s">
        <v>3037</v>
      </c>
      <c r="B1486" s="165" t="s">
        <v>2928</v>
      </c>
      <c r="C1486" s="165" t="str">
        <f>IFERROR(VLOOKUP($A1486,작성용!A:AL,14,0),"-")</f>
        <v>-</v>
      </c>
      <c r="D1486" s="169" t="s">
        <v>6471</v>
      </c>
      <c r="E1486" s="167" t="str">
        <f>IFERROR(VLOOKUP(A1486,작성용!A:AL,34,0),"-")</f>
        <v>-</v>
      </c>
      <c r="F1486" s="168" t="s">
        <v>6363</v>
      </c>
      <c r="G1486" s="179">
        <f>COUNTIF(작성용!A:B,$A1486)-COUNTIFS(작성용!A:A,$A1486,작성용!AA:AA,"평가철회")</f>
        <v>0</v>
      </c>
    </row>
    <row r="1487" spans="1:7" ht="16.5" customHeight="1" x14ac:dyDescent="0.3">
      <c r="A1487" s="170" t="s">
        <v>3038</v>
      </c>
      <c r="B1487" s="165" t="s">
        <v>3039</v>
      </c>
      <c r="C1487" s="165" t="str">
        <f>IFERROR(VLOOKUP($A1487,작성용!A:AL,14,0),"-")</f>
        <v>-</v>
      </c>
      <c r="D1487" s="169" t="s">
        <v>220</v>
      </c>
      <c r="E1487" s="167" t="str">
        <f>IFERROR(VLOOKUP(A1487,작성용!A:AL,34,0),"-")</f>
        <v>-</v>
      </c>
      <c r="F1487" s="168" t="s">
        <v>6364</v>
      </c>
      <c r="G1487" s="179">
        <f>COUNTIF(작성용!A:B,$A1487)-COUNTIFS(작성용!A:A,$A1487,작성용!AA:AA,"평가철회")</f>
        <v>0</v>
      </c>
    </row>
    <row r="1488" spans="1:7" ht="16.5" customHeight="1" x14ac:dyDescent="0.3">
      <c r="A1488" s="170" t="s">
        <v>3040</v>
      </c>
      <c r="B1488" s="165" t="s">
        <v>6541</v>
      </c>
      <c r="C1488" s="165" t="str">
        <f>IFERROR(VLOOKUP($A1488,작성용!A:AL,14,0),"-")</f>
        <v>연말</v>
      </c>
      <c r="D1488" s="169" t="s">
        <v>6844</v>
      </c>
      <c r="E1488" s="167" t="str">
        <f>IFERROR(VLOOKUP(A1488,작성용!A:AL,34,0),"-")</f>
        <v>이상민</v>
      </c>
      <c r="F1488" s="168" t="s">
        <v>2</v>
      </c>
      <c r="G1488" s="179">
        <f>COUNTIF(작성용!A:B,$A1488)-COUNTIFS(작성용!A:A,$A1488,작성용!AA:AA,"평가철회")</f>
        <v>5</v>
      </c>
    </row>
    <row r="1489" spans="1:7" ht="16.5" customHeight="1" x14ac:dyDescent="0.3">
      <c r="A1489" s="170" t="s">
        <v>3041</v>
      </c>
      <c r="B1489" s="165" t="s">
        <v>882</v>
      </c>
      <c r="C1489" s="165" t="str">
        <f>IFERROR(VLOOKUP($A1489,작성용!A:AL,14,0),"-")</f>
        <v>-</v>
      </c>
      <c r="D1489" s="169" t="s">
        <v>6431</v>
      </c>
      <c r="E1489" s="167" t="str">
        <f>IFERROR(VLOOKUP(A1489,작성용!A:AL,34,0),"-")</f>
        <v>-</v>
      </c>
      <c r="F1489" s="168" t="s">
        <v>6363</v>
      </c>
      <c r="G1489" s="179">
        <f>COUNTIF(작성용!A:B,$A1489)-COUNTIFS(작성용!A:A,$A1489,작성용!AA:AA,"평가철회")</f>
        <v>0</v>
      </c>
    </row>
    <row r="1490" spans="1:7" ht="16.5" customHeight="1" x14ac:dyDescent="0.3">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x14ac:dyDescent="0.3">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x14ac:dyDescent="0.3">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3051</v>
      </c>
      <c r="B1495" s="165" t="s">
        <v>3052</v>
      </c>
      <c r="C1495" s="165" t="str">
        <f>IFERROR(VLOOKUP($A1495,작성용!A:AL,14,0),"-")</f>
        <v>-</v>
      </c>
      <c r="D1495" s="169" t="s">
        <v>492</v>
      </c>
      <c r="E1495" s="167" t="str">
        <f>IFERROR(VLOOKUP(A1495,작성용!A:AL,34,0),"-")</f>
        <v>-</v>
      </c>
      <c r="F1495" s="168" t="s">
        <v>6360</v>
      </c>
      <c r="G1495" s="179">
        <f>COUNTIF(작성용!A:B,$A1495)-COUNTIFS(작성용!A:A,$A1495,작성용!AA:AA,"평가철회")</f>
        <v>0</v>
      </c>
    </row>
    <row r="1496" spans="1:7" ht="16.5" customHeight="1" x14ac:dyDescent="0.3">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x14ac:dyDescent="0.3">
      <c r="A1497" s="170" t="s">
        <v>3055</v>
      </c>
      <c r="B1497" s="165" t="s">
        <v>6542</v>
      </c>
      <c r="C1497" s="165" t="str">
        <f>IFERROR(VLOOKUP($A1497,작성용!A:AL,14,0),"-")</f>
        <v>-</v>
      </c>
      <c r="D1497" s="169" t="s">
        <v>6365</v>
      </c>
      <c r="E1497" s="167" t="str">
        <f>IFERROR(VLOOKUP(A1497,작성용!A:AL,34,0),"-")</f>
        <v>-</v>
      </c>
      <c r="F1497" s="168" t="s">
        <v>6360</v>
      </c>
      <c r="G1497" s="179">
        <f>COUNTIF(작성용!A:B,$A1497)-COUNTIFS(작성용!A:A,$A1497,작성용!AA:AA,"평가철회")</f>
        <v>0</v>
      </c>
    </row>
    <row r="1498" spans="1:7" ht="16.5" customHeight="1" x14ac:dyDescent="0.3">
      <c r="A1498" s="170" t="s">
        <v>3056</v>
      </c>
      <c r="B1498" s="165" t="s">
        <v>3057</v>
      </c>
      <c r="C1498" s="165" t="str">
        <f>IFERROR(VLOOKUP($A1498,작성용!A:AL,14,0),"-")</f>
        <v>-</v>
      </c>
      <c r="D1498" s="169" t="s">
        <v>3058</v>
      </c>
      <c r="E1498" s="167" t="str">
        <f>IFERROR(VLOOKUP(A1498,작성용!A:AL,34,0),"-")</f>
        <v>-</v>
      </c>
      <c r="F1498" s="168" t="s">
        <v>6362</v>
      </c>
      <c r="G1498" s="179">
        <f>COUNTIF(작성용!A:B,$A1498)-COUNTIFS(작성용!A:A,$A1498,작성용!AA:AA,"평가철회")</f>
        <v>0</v>
      </c>
    </row>
    <row r="1499" spans="1:7" ht="16.5" customHeight="1" x14ac:dyDescent="0.3">
      <c r="A1499" s="170" t="s">
        <v>3059</v>
      </c>
      <c r="B1499" s="165" t="s">
        <v>3060</v>
      </c>
      <c r="C1499" s="165" t="str">
        <f>IFERROR(VLOOKUP($A1499,작성용!A:AL,14,0),"-")</f>
        <v>-</v>
      </c>
      <c r="D1499" s="169" t="s">
        <v>492</v>
      </c>
      <c r="E1499" s="167" t="str">
        <f>IFERROR(VLOOKUP(A1499,작성용!A:AL,34,0),"-")</f>
        <v>-</v>
      </c>
      <c r="F1499" s="168" t="s">
        <v>6363</v>
      </c>
      <c r="G1499" s="179">
        <f>COUNTIF(작성용!A:B,$A1499)-COUNTIFS(작성용!A:A,$A1499,작성용!AA:AA,"평가철회")</f>
        <v>0</v>
      </c>
    </row>
    <row r="1500" spans="1:7" ht="16.5" customHeight="1" x14ac:dyDescent="0.3">
      <c r="A1500" s="170" t="s">
        <v>3061</v>
      </c>
      <c r="B1500" s="165" t="s">
        <v>3062</v>
      </c>
      <c r="C1500" s="165" t="str">
        <f>IFERROR(VLOOKUP($A1500,작성용!A:AL,14,0),"-")</f>
        <v>-</v>
      </c>
      <c r="D1500" s="169" t="s">
        <v>492</v>
      </c>
      <c r="E1500" s="167" t="str">
        <f>IFERROR(VLOOKUP(A1500,작성용!A:AL,34,0),"-")</f>
        <v>-</v>
      </c>
      <c r="F1500" s="168" t="s">
        <v>6363</v>
      </c>
      <c r="G1500" s="179">
        <f>COUNTIF(작성용!A:B,$A1500)-COUNTIFS(작성용!A:A,$A1500,작성용!AA:AA,"평가철회")</f>
        <v>0</v>
      </c>
    </row>
    <row r="1501" spans="1:7" ht="16.5" customHeight="1" x14ac:dyDescent="0.3">
      <c r="A1501" s="170" t="s">
        <v>3063</v>
      </c>
      <c r="B1501" s="165" t="s">
        <v>3064</v>
      </c>
      <c r="C1501" s="165" t="str">
        <f>IFERROR(VLOOKUP($A1501,작성용!A:AL,14,0),"-")</f>
        <v>-</v>
      </c>
      <c r="D1501" s="169" t="s">
        <v>492</v>
      </c>
      <c r="E1501" s="167" t="str">
        <f>IFERROR(VLOOKUP(A1501,작성용!A:AL,34,0),"-")</f>
        <v>-</v>
      </c>
      <c r="F1501" s="168" t="s">
        <v>6363</v>
      </c>
      <c r="G1501" s="179">
        <f>COUNTIF(작성용!A:B,$A1501)-COUNTIFS(작성용!A:A,$A1501,작성용!AA:AA,"평가철회")</f>
        <v>0</v>
      </c>
    </row>
    <row r="1502" spans="1:7" ht="16.5" customHeight="1" x14ac:dyDescent="0.3">
      <c r="A1502" s="170" t="s">
        <v>3065</v>
      </c>
      <c r="B1502" s="165" t="s">
        <v>3066</v>
      </c>
      <c r="C1502" s="165" t="str">
        <f>IFERROR(VLOOKUP($A1502,작성용!A:AL,14,0),"-")</f>
        <v>-</v>
      </c>
      <c r="D1502" s="169" t="s">
        <v>6482</v>
      </c>
      <c r="E1502" s="167" t="str">
        <f>IFERROR(VLOOKUP(A1502,작성용!A:AL,34,0),"-")</f>
        <v>-</v>
      </c>
      <c r="F1502" s="168" t="s">
        <v>6364</v>
      </c>
      <c r="G1502" s="179">
        <f>COUNTIF(작성용!A:B,$A1502)-COUNTIFS(작성용!A:A,$A1502,작성용!AA:AA,"평가철회")</f>
        <v>0</v>
      </c>
    </row>
    <row r="1503" spans="1:7" ht="16.5" customHeight="1" x14ac:dyDescent="0.3">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x14ac:dyDescent="0.3">
      <c r="A1504" s="170" t="s">
        <v>3069</v>
      </c>
      <c r="B1504" s="165" t="s">
        <v>3070</v>
      </c>
      <c r="C1504" s="165" t="str">
        <f>IFERROR(VLOOKUP($A1504,작성용!A:AL,14,0),"-")</f>
        <v>반기</v>
      </c>
      <c r="D1504" s="169" t="s">
        <v>6443</v>
      </c>
      <c r="E1504" s="167" t="str">
        <f>IFERROR(VLOOKUP(A1504,작성용!A:AL,34,0),"-")</f>
        <v>윤광일</v>
      </c>
      <c r="F1504" s="168" t="s">
        <v>6362</v>
      </c>
      <c r="G1504" s="179">
        <f>COUNTIF(작성용!A:B,$A1504)-COUNTIFS(작성용!A:A,$A1504,작성용!AA:AA,"평가철회")</f>
        <v>8</v>
      </c>
    </row>
    <row r="1505" spans="1:7" ht="16.5" customHeight="1" x14ac:dyDescent="0.3">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3075</v>
      </c>
      <c r="B1507" s="165" t="s">
        <v>3076</v>
      </c>
      <c r="C1507" s="165" t="str">
        <f>IFERROR(VLOOKUP($A1507,작성용!A:AL,14,0),"-")</f>
        <v>-</v>
      </c>
      <c r="D1507" s="169" t="s">
        <v>492</v>
      </c>
      <c r="E1507" s="167" t="str">
        <f>IFERROR(VLOOKUP(A1507,작성용!A:AL,34,0),"-")</f>
        <v>-</v>
      </c>
      <c r="F1507" s="168" t="s">
        <v>6364</v>
      </c>
      <c r="G1507" s="179">
        <f>COUNTIF(작성용!A:B,$A1507)-COUNTIFS(작성용!A:A,$A1507,작성용!AA:AA,"평가철회")</f>
        <v>0</v>
      </c>
    </row>
    <row r="1508" spans="1:7" ht="16.5" customHeight="1" x14ac:dyDescent="0.3">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3078</v>
      </c>
      <c r="B1509" s="165" t="s">
        <v>3079</v>
      </c>
      <c r="C1509" s="165" t="str">
        <f>IFERROR(VLOOKUP($A1509,작성용!A:AL,14,0),"-")</f>
        <v>-</v>
      </c>
      <c r="D1509" s="169" t="s">
        <v>6426</v>
      </c>
      <c r="E1509" s="167" t="str">
        <f>IFERROR(VLOOKUP(A1509,작성용!A:AL,34,0),"-")</f>
        <v>-</v>
      </c>
      <c r="F1509" s="168" t="s">
        <v>2</v>
      </c>
      <c r="G1509" s="179">
        <f>COUNTIF(작성용!A:B,$A1509)-COUNTIFS(작성용!A:A,$A1509,작성용!AA:AA,"평가철회")</f>
        <v>0</v>
      </c>
    </row>
    <row r="1510" spans="1:7" ht="16.5" customHeight="1" x14ac:dyDescent="0.3">
      <c r="A1510" s="170" t="s">
        <v>3080</v>
      </c>
      <c r="B1510" s="165" t="s">
        <v>3081</v>
      </c>
      <c r="C1510" s="165" t="str">
        <f>IFERROR(VLOOKUP($A1510,작성용!A:AL,14,0),"-")</f>
        <v>-</v>
      </c>
      <c r="D1510" s="169" t="s">
        <v>220</v>
      </c>
      <c r="E1510" s="167" t="str">
        <f>IFERROR(VLOOKUP(A1510,작성용!A:AL,34,0),"-")</f>
        <v>-</v>
      </c>
      <c r="F1510" s="168" t="s">
        <v>6364</v>
      </c>
      <c r="G1510" s="179">
        <f>COUNTIF(작성용!A:B,$A1510)-COUNTIFS(작성용!A:A,$A1510,작성용!AA:AA,"평가철회")</f>
        <v>0</v>
      </c>
    </row>
    <row r="1511" spans="1:7" ht="16.5" customHeight="1" x14ac:dyDescent="0.3">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3084</v>
      </c>
      <c r="B1512" s="165" t="s">
        <v>3085</v>
      </c>
      <c r="C1512" s="165" t="str">
        <f>IFERROR(VLOOKUP($A1512,작성용!A:AL,14,0),"-")</f>
        <v>-</v>
      </c>
      <c r="D1512" s="169" t="s">
        <v>6419</v>
      </c>
      <c r="E1512" s="167" t="str">
        <f>IFERROR(VLOOKUP(A1512,작성용!A:AL,34,0),"-")</f>
        <v>-</v>
      </c>
      <c r="F1512" s="168" t="s">
        <v>6360</v>
      </c>
      <c r="G1512" s="179">
        <f>COUNTIF(작성용!A:B,$A1512)-COUNTIFS(작성용!A:A,$A1512,작성용!AA:AA,"평가철회")</f>
        <v>0</v>
      </c>
    </row>
    <row r="1513" spans="1:7" ht="16.5" customHeight="1" x14ac:dyDescent="0.3">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x14ac:dyDescent="0.3">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x14ac:dyDescent="0.3">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x14ac:dyDescent="0.3">
      <c r="A1518" s="170" t="s">
        <v>3095</v>
      </c>
      <c r="B1518" s="165" t="s">
        <v>3096</v>
      </c>
      <c r="C1518" s="165" t="str">
        <f>IFERROR(VLOOKUP($A1518,작성용!A:AL,14,0),"-")</f>
        <v>-</v>
      </c>
      <c r="D1518" s="169" t="s">
        <v>220</v>
      </c>
      <c r="E1518" s="167" t="str">
        <f>IFERROR(VLOOKUP(A1518,작성용!A:AL,34,0),"-")</f>
        <v>-</v>
      </c>
      <c r="F1518" s="168" t="s">
        <v>6363</v>
      </c>
      <c r="G1518" s="179">
        <f>COUNTIF(작성용!A:B,$A1518)-COUNTIFS(작성용!A:A,$A1518,작성용!AA:AA,"평가철회")</f>
        <v>0</v>
      </c>
    </row>
    <row r="1519" spans="1:7" ht="16.5" customHeight="1" x14ac:dyDescent="0.3">
      <c r="A1519" s="170" t="s">
        <v>3097</v>
      </c>
      <c r="B1519" s="165" t="s">
        <v>6543</v>
      </c>
      <c r="C1519" s="165" t="str">
        <f>IFERROR(VLOOKUP($A1519,작성용!A:AL,14,0),"-")</f>
        <v>-</v>
      </c>
      <c r="D1519" s="169" t="s">
        <v>6368</v>
      </c>
      <c r="E1519" s="167" t="str">
        <f>IFERROR(VLOOKUP(A1519,작성용!A:AL,34,0),"-")</f>
        <v>-</v>
      </c>
      <c r="F1519" s="168" t="s">
        <v>6360</v>
      </c>
      <c r="G1519" s="179">
        <f>COUNTIF(작성용!A:B,$A1519)-COUNTIFS(작성용!A:A,$A1519,작성용!AA:AA,"평가철회")</f>
        <v>0</v>
      </c>
    </row>
    <row r="1520" spans="1:7" ht="16.5" customHeight="1" x14ac:dyDescent="0.3">
      <c r="A1520" s="170" t="s">
        <v>3098</v>
      </c>
      <c r="B1520" s="165" t="s">
        <v>3099</v>
      </c>
      <c r="C1520" s="165" t="str">
        <f>IFERROR(VLOOKUP($A1520,작성용!A:AL,14,0),"-")</f>
        <v>-</v>
      </c>
      <c r="D1520" s="169" t="s">
        <v>6446</v>
      </c>
      <c r="E1520" s="167" t="str">
        <f>IFERROR(VLOOKUP(A1520,작성용!A:AL,34,0),"-")</f>
        <v>-</v>
      </c>
      <c r="F1520" s="168" t="s">
        <v>6360</v>
      </c>
      <c r="G1520" s="179">
        <f>COUNTIF(작성용!A:B,$A1520)-COUNTIFS(작성용!A:A,$A1520,작성용!AA:AA,"평가철회")</f>
        <v>0</v>
      </c>
    </row>
    <row r="1521" spans="1:7" ht="16.5" customHeight="1" x14ac:dyDescent="0.3">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x14ac:dyDescent="0.3">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x14ac:dyDescent="0.3">
      <c r="A1524" s="170" t="s">
        <v>3106</v>
      </c>
      <c r="B1524" s="165" t="s">
        <v>3107</v>
      </c>
      <c r="C1524" s="165" t="str">
        <f>IFERROR(VLOOKUP($A1524,작성용!A:AL,14,0),"-")</f>
        <v>-</v>
      </c>
      <c r="D1524" s="169" t="s">
        <v>220</v>
      </c>
      <c r="E1524" s="167" t="str">
        <f>IFERROR(VLOOKUP(A1524,작성용!A:AL,34,0),"-")</f>
        <v>-</v>
      </c>
      <c r="F1524" s="168" t="s">
        <v>6362</v>
      </c>
      <c r="G1524" s="179">
        <f>COUNTIF(작성용!A:B,$A1524)-COUNTIFS(작성용!A:A,$A1524,작성용!AA:AA,"평가철회")</f>
        <v>0</v>
      </c>
    </row>
    <row r="1525" spans="1:7" ht="16.5" customHeight="1" x14ac:dyDescent="0.3">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x14ac:dyDescent="0.3">
      <c r="A1527" s="170" t="s">
        <v>3112</v>
      </c>
      <c r="B1527" s="165" t="s">
        <v>3113</v>
      </c>
      <c r="C1527" s="165" t="str">
        <f>IFERROR(VLOOKUP($A1527,작성용!A:AL,14,0),"-")</f>
        <v>-</v>
      </c>
      <c r="D1527" s="169" t="s">
        <v>220</v>
      </c>
      <c r="E1527" s="167" t="str">
        <f>IFERROR(VLOOKUP(A1527,작성용!A:AL,34,0),"-")</f>
        <v>-</v>
      </c>
      <c r="F1527" s="168" t="s">
        <v>6364</v>
      </c>
      <c r="G1527" s="179">
        <f>COUNTIF(작성용!A:B,$A1527)-COUNTIFS(작성용!A:A,$A1527,작성용!AA:AA,"평가철회")</f>
        <v>0</v>
      </c>
    </row>
    <row r="1528" spans="1:7" ht="16.5" customHeight="1" x14ac:dyDescent="0.3">
      <c r="A1528" s="170" t="s">
        <v>3114</v>
      </c>
      <c r="B1528" s="165" t="s">
        <v>6544</v>
      </c>
      <c r="C1528" s="165" t="str">
        <f>IFERROR(VLOOKUP($A1528,작성용!A:AL,14,0),"-")</f>
        <v>-</v>
      </c>
      <c r="D1528" s="169" t="s">
        <v>6382</v>
      </c>
      <c r="E1528" s="167" t="str">
        <f>IFERROR(VLOOKUP(A1528,작성용!A:AL,34,0),"-")</f>
        <v>-</v>
      </c>
      <c r="F1528" s="168" t="s">
        <v>6364</v>
      </c>
      <c r="G1528" s="179">
        <f>COUNTIF(작성용!A:B,$A1528)-COUNTIFS(작성용!A:A,$A1528,작성용!AA:AA,"평가철회")</f>
        <v>0</v>
      </c>
    </row>
    <row r="1529" spans="1:7" ht="16.5" customHeight="1" x14ac:dyDescent="0.3">
      <c r="A1529" s="170" t="s">
        <v>3115</v>
      </c>
      <c r="B1529" s="165" t="s">
        <v>3116</v>
      </c>
      <c r="C1529" s="165" t="str">
        <f>IFERROR(VLOOKUP($A1529,작성용!A:AL,14,0),"-")</f>
        <v>-</v>
      </c>
      <c r="D1529" s="169" t="s">
        <v>220</v>
      </c>
      <c r="E1529" s="167" t="str">
        <f>IFERROR(VLOOKUP(A1529,작성용!A:AL,34,0),"-")</f>
        <v>-</v>
      </c>
      <c r="F1529" s="168" t="s">
        <v>6364</v>
      </c>
      <c r="G1529" s="179">
        <f>COUNTIF(작성용!A:B,$A1529)-COUNTIFS(작성용!A:A,$A1529,작성용!AA:AA,"평가철회")</f>
        <v>0</v>
      </c>
    </row>
    <row r="1530" spans="1:7" ht="16.5" customHeight="1" x14ac:dyDescent="0.3">
      <c r="A1530" s="170" t="s">
        <v>3117</v>
      </c>
      <c r="B1530" s="165" t="s">
        <v>3118</v>
      </c>
      <c r="C1530" s="165" t="str">
        <f>IFERROR(VLOOKUP($A1530,작성용!A:AL,14,0),"-")</f>
        <v>-</v>
      </c>
      <c r="D1530" s="169" t="s">
        <v>6537</v>
      </c>
      <c r="E1530" s="167" t="str">
        <f>IFERROR(VLOOKUP(A1530,작성용!A:AL,34,0),"-")</f>
        <v>-</v>
      </c>
      <c r="F1530" s="168" t="s">
        <v>6360</v>
      </c>
      <c r="G1530" s="179">
        <f>COUNTIF(작성용!A:B,$A1530)-COUNTIFS(작성용!A:A,$A1530,작성용!AA:AA,"평가철회")</f>
        <v>0</v>
      </c>
    </row>
    <row r="1531" spans="1:7" ht="16.5" customHeight="1" x14ac:dyDescent="0.3">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x14ac:dyDescent="0.3">
      <c r="A1532" s="170" t="s">
        <v>3121</v>
      </c>
      <c r="B1532" s="165" t="s">
        <v>3122</v>
      </c>
      <c r="C1532" s="165" t="str">
        <f>IFERROR(VLOOKUP($A1532,작성용!A:AL,14,0),"-")</f>
        <v>연말</v>
      </c>
      <c r="D1532" s="169" t="s">
        <v>6368</v>
      </c>
      <c r="E1532" s="167" t="str">
        <f>IFERROR(VLOOKUP(A1532,작성용!A:AL,34,0),"-")</f>
        <v>유재호</v>
      </c>
      <c r="F1532" s="168" t="s">
        <v>6362</v>
      </c>
      <c r="G1532" s="179">
        <f>COUNTIF(작성용!A:B,$A1532)-COUNTIFS(작성용!A:A,$A1532,작성용!AA:AA,"평가철회")</f>
        <v>53</v>
      </c>
    </row>
    <row r="1533" spans="1:7" ht="16.5" customHeight="1" x14ac:dyDescent="0.3">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x14ac:dyDescent="0.3">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3131</v>
      </c>
      <c r="B1537" s="165" t="s">
        <v>6545</v>
      </c>
      <c r="C1537" s="165" t="str">
        <f>IFERROR(VLOOKUP($A1537,작성용!A:AL,14,0),"-")</f>
        <v>-</v>
      </c>
      <c r="D1537" s="169" t="s">
        <v>6359</v>
      </c>
      <c r="E1537" s="167" t="str">
        <f>IFERROR(VLOOKUP(A1537,작성용!A:AL,34,0),"-")</f>
        <v>-</v>
      </c>
      <c r="F1537" s="168" t="s">
        <v>6360</v>
      </c>
      <c r="G1537" s="179">
        <f>COUNTIF(작성용!A:B,$A1537)-COUNTIFS(작성용!A:A,$A1537,작성용!AA:AA,"평가철회")</f>
        <v>0</v>
      </c>
    </row>
    <row r="1538" spans="1:7" ht="16.5" customHeight="1" x14ac:dyDescent="0.3">
      <c r="A1538" s="170" t="s">
        <v>3132</v>
      </c>
      <c r="B1538" s="165" t="s">
        <v>3133</v>
      </c>
      <c r="C1538" s="165" t="str">
        <f>IFERROR(VLOOKUP($A1538,작성용!A:AL,14,0),"-")</f>
        <v>-</v>
      </c>
      <c r="D1538" s="169" t="s">
        <v>6465</v>
      </c>
      <c r="E1538" s="167" t="str">
        <f>IFERROR(VLOOKUP(A1538,작성용!A:AL,34,0),"-")</f>
        <v>-</v>
      </c>
      <c r="F1538" s="168" t="s">
        <v>2</v>
      </c>
      <c r="G1538" s="179">
        <f>COUNTIF(작성용!A:B,$A1538)-COUNTIFS(작성용!A:A,$A1538,작성용!AA:AA,"평가철회")</f>
        <v>0</v>
      </c>
    </row>
    <row r="1539" spans="1:7" ht="16.5" customHeight="1" x14ac:dyDescent="0.3">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x14ac:dyDescent="0.3">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3138</v>
      </c>
      <c r="B1541" s="165" t="s">
        <v>3139</v>
      </c>
      <c r="C1541" s="165" t="str">
        <f>IFERROR(VLOOKUP($A1541,작성용!A:AL,14,0),"-")</f>
        <v>-</v>
      </c>
      <c r="D1541" s="169" t="s">
        <v>220</v>
      </c>
      <c r="E1541" s="167" t="str">
        <f>IFERROR(VLOOKUP(A1541,작성용!A:AL,34,0),"-")</f>
        <v>-</v>
      </c>
      <c r="F1541" s="168" t="s">
        <v>6360</v>
      </c>
      <c r="G1541" s="179">
        <f>COUNTIF(작성용!A:B,$A1541)-COUNTIFS(작성용!A:A,$A1541,작성용!AA:AA,"평가철회")</f>
        <v>0</v>
      </c>
    </row>
    <row r="1542" spans="1:7" ht="16.5" customHeight="1" x14ac:dyDescent="0.3">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3142</v>
      </c>
      <c r="B1543" s="165" t="s">
        <v>3143</v>
      </c>
      <c r="C1543" s="165" t="str">
        <f>IFERROR(VLOOKUP($A1543,작성용!A:AL,14,0),"-")</f>
        <v>-</v>
      </c>
      <c r="D1543" s="169" t="s">
        <v>6370</v>
      </c>
      <c r="E1543" s="167" t="str">
        <f>IFERROR(VLOOKUP(A1543,작성용!A:AL,34,0),"-")</f>
        <v>-</v>
      </c>
      <c r="F1543" s="168" t="s">
        <v>6364</v>
      </c>
      <c r="G1543" s="179">
        <f>COUNTIF(작성용!A:B,$A1543)-COUNTIFS(작성용!A:A,$A1543,작성용!AA:AA,"평가철회")</f>
        <v>0</v>
      </c>
    </row>
    <row r="1544" spans="1:7" ht="16.5" customHeight="1" x14ac:dyDescent="0.3">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x14ac:dyDescent="0.3">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x14ac:dyDescent="0.3">
      <c r="A1546" s="170" t="s">
        <v>3148</v>
      </c>
      <c r="B1546" s="165" t="s">
        <v>6546</v>
      </c>
      <c r="C1546" s="165" t="str">
        <f>IFERROR(VLOOKUP($A1546,작성용!A:AL,14,0),"-")</f>
        <v>-</v>
      </c>
      <c r="D1546" s="169" t="s">
        <v>6370</v>
      </c>
      <c r="E1546" s="167" t="str">
        <f>IFERROR(VLOOKUP(A1546,작성용!A:AL,34,0),"-")</f>
        <v>-</v>
      </c>
      <c r="F1546" s="168" t="s">
        <v>6363</v>
      </c>
      <c r="G1546" s="179">
        <f>COUNTIF(작성용!A:B,$A1546)-COUNTIFS(작성용!A:A,$A1546,작성용!AA:AA,"평가철회")</f>
        <v>0</v>
      </c>
    </row>
    <row r="1547" spans="1:7" ht="16.5" customHeight="1" x14ac:dyDescent="0.3">
      <c r="A1547" s="170" t="s">
        <v>3149</v>
      </c>
      <c r="B1547" s="165" t="s">
        <v>3150</v>
      </c>
      <c r="C1547" s="165" t="str">
        <f>IFERROR(VLOOKUP($A1547,작성용!A:AL,14,0),"-")</f>
        <v>-</v>
      </c>
      <c r="D1547" s="169" t="s">
        <v>220</v>
      </c>
      <c r="E1547" s="167" t="str">
        <f>IFERROR(VLOOKUP(A1547,작성용!A:AL,34,0),"-")</f>
        <v>-</v>
      </c>
      <c r="F1547" s="168" t="s">
        <v>6252</v>
      </c>
      <c r="G1547" s="179">
        <f>COUNTIF(작성용!A:B,$A1547)-COUNTIFS(작성용!A:A,$A1547,작성용!AA:AA,"평가철회")</f>
        <v>0</v>
      </c>
    </row>
    <row r="1548" spans="1:7" ht="16.5" customHeight="1" x14ac:dyDescent="0.3">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x14ac:dyDescent="0.3">
      <c r="A1549" s="170" t="s">
        <v>3153</v>
      </c>
      <c r="B1549" s="165" t="s">
        <v>3154</v>
      </c>
      <c r="C1549" s="165" t="str">
        <f>IFERROR(VLOOKUP($A1549,작성용!A:AL,14,0),"-")</f>
        <v>-</v>
      </c>
      <c r="D1549" s="169" t="s">
        <v>6316</v>
      </c>
      <c r="E1549" s="167" t="str">
        <f>IFERROR(VLOOKUP(A1549,작성용!A:AL,34,0),"-")</f>
        <v>-</v>
      </c>
      <c r="F1549" s="168" t="s">
        <v>6318</v>
      </c>
      <c r="G1549" s="179">
        <f>COUNTIF(작성용!A:B,$A1549)-COUNTIFS(작성용!A:A,$A1549,작성용!AA:AA,"평가철회")</f>
        <v>0</v>
      </c>
    </row>
    <row r="1550" spans="1:7" ht="16.5" customHeight="1" x14ac:dyDescent="0.3">
      <c r="A1550" s="170" t="s">
        <v>3155</v>
      </c>
      <c r="B1550" s="165" t="s">
        <v>3156</v>
      </c>
      <c r="C1550" s="165" t="str">
        <f>IFERROR(VLOOKUP($A1550,작성용!A:AL,14,0),"-")</f>
        <v>-</v>
      </c>
      <c r="D1550" s="169" t="s">
        <v>220</v>
      </c>
      <c r="E1550" s="167" t="str">
        <f>IFERROR(VLOOKUP(A1550,작성용!A:AL,34,0),"-")</f>
        <v>-</v>
      </c>
      <c r="F1550" s="168" t="s">
        <v>6319</v>
      </c>
      <c r="G1550" s="179">
        <f>COUNTIF(작성용!A:B,$A1550)-COUNTIFS(작성용!A:A,$A1550,작성용!AA:AA,"평가철회")</f>
        <v>0</v>
      </c>
    </row>
    <row r="1551" spans="1:7" ht="16.5" customHeight="1" x14ac:dyDescent="0.3">
      <c r="A1551" s="170" t="s">
        <v>3157</v>
      </c>
      <c r="B1551" s="165" t="s">
        <v>3158</v>
      </c>
      <c r="C1551" s="165" t="str">
        <f>IFERROR(VLOOKUP($A1551,작성용!A:AL,14,0),"-")</f>
        <v>-</v>
      </c>
      <c r="D1551" s="169" t="s">
        <v>694</v>
      </c>
      <c r="E1551" s="167" t="str">
        <f>IFERROR(VLOOKUP(A1551,작성용!A:AL,34,0),"-")</f>
        <v>-</v>
      </c>
      <c r="F1551" s="168" t="s">
        <v>6317</v>
      </c>
      <c r="G1551" s="179">
        <f>COUNTIF(작성용!A:B,$A1551)-COUNTIFS(작성용!A:A,$A1551,작성용!AA:AA,"평가철회")</f>
        <v>0</v>
      </c>
    </row>
    <row r="1552" spans="1:7" ht="16.5" customHeight="1" x14ac:dyDescent="0.3">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3161</v>
      </c>
      <c r="B1553" s="165" t="s">
        <v>3162</v>
      </c>
      <c r="C1553" s="165" t="str">
        <f>IFERROR(VLOOKUP($A1553,작성용!A:AL,14,0),"-")</f>
        <v>-</v>
      </c>
      <c r="D1553" s="169" t="s">
        <v>220</v>
      </c>
      <c r="E1553" s="167" t="str">
        <f>IFERROR(VLOOKUP(A1553,작성용!A:AL,34,0),"-")</f>
        <v>-</v>
      </c>
      <c r="F1553" s="168" t="s">
        <v>6265</v>
      </c>
      <c r="G1553" s="179">
        <f>COUNTIF(작성용!A:B,$A1553)-COUNTIFS(작성용!A:A,$A1553,작성용!AA:AA,"평가철회")</f>
        <v>0</v>
      </c>
    </row>
    <row r="1554" spans="1:7" ht="16.5" customHeight="1" x14ac:dyDescent="0.3">
      <c r="A1554" s="170" t="s">
        <v>3163</v>
      </c>
      <c r="B1554" s="165" t="s">
        <v>6547</v>
      </c>
      <c r="C1554" s="165" t="str">
        <f>IFERROR(VLOOKUP($A1554,작성용!A:AL,14,0),"-")</f>
        <v>-</v>
      </c>
      <c r="D1554" s="169" t="s">
        <v>6333</v>
      </c>
      <c r="E1554" s="167" t="str">
        <f>IFERROR(VLOOKUP(A1554,작성용!A:AL,34,0),"-")</f>
        <v>-</v>
      </c>
      <c r="F1554" s="168" t="s">
        <v>6317</v>
      </c>
      <c r="G1554" s="179">
        <f>COUNTIF(작성용!A:B,$A1554)-COUNTIFS(작성용!A:A,$A1554,작성용!AA:AA,"평가철회")</f>
        <v>0</v>
      </c>
    </row>
    <row r="1555" spans="1:7" ht="16.5" customHeight="1" x14ac:dyDescent="0.3">
      <c r="A1555" s="170" t="s">
        <v>3164</v>
      </c>
      <c r="B1555" s="165" t="s">
        <v>3165</v>
      </c>
      <c r="C1555" s="165" t="str">
        <f>IFERROR(VLOOKUP($A1555,작성용!A:AL,14,0),"-")</f>
        <v>-</v>
      </c>
      <c r="D1555" s="169" t="s">
        <v>244</v>
      </c>
      <c r="E1555" s="167" t="str">
        <f>IFERROR(VLOOKUP(A1555,작성용!A:AL,34,0),"-")</f>
        <v>-</v>
      </c>
      <c r="F1555" s="168" t="s">
        <v>6318</v>
      </c>
      <c r="G1555" s="179">
        <f>COUNTIF(작성용!A:B,$A1555)-COUNTIFS(작성용!A:A,$A1555,작성용!AA:AA,"평가철회")</f>
        <v>0</v>
      </c>
    </row>
    <row r="1556" spans="1:7" ht="16.5" customHeight="1" x14ac:dyDescent="0.3">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3167</v>
      </c>
      <c r="B1557" s="165" t="s">
        <v>3168</v>
      </c>
      <c r="C1557" s="165" t="str">
        <f>IFERROR(VLOOKUP($A1557,작성용!A:AL,14,0),"-")</f>
        <v>-</v>
      </c>
      <c r="D1557" s="169" t="s">
        <v>6333</v>
      </c>
      <c r="E1557" s="167" t="str">
        <f>IFERROR(VLOOKUP(A1557,작성용!A:AL,34,0),"-")</f>
        <v>-</v>
      </c>
      <c r="F1557" s="168" t="s">
        <v>6318</v>
      </c>
      <c r="G1557" s="179">
        <f>COUNTIF(작성용!A:B,$A1557)-COUNTIFS(작성용!A:A,$A1557,작성용!AA:AA,"평가철회")</f>
        <v>0</v>
      </c>
    </row>
    <row r="1558" spans="1:7" ht="16.5" customHeight="1" x14ac:dyDescent="0.3">
      <c r="A1558" s="170" t="s">
        <v>3169</v>
      </c>
      <c r="B1558" s="165" t="s">
        <v>6548</v>
      </c>
      <c r="C1558" s="165" t="str">
        <f>IFERROR(VLOOKUP($A1558,작성용!A:AL,14,0),"-")</f>
        <v>-</v>
      </c>
      <c r="D1558" s="169" t="s">
        <v>6327</v>
      </c>
      <c r="E1558" s="167" t="str">
        <f>IFERROR(VLOOKUP(A1558,작성용!A:AL,34,0),"-")</f>
        <v>-</v>
      </c>
      <c r="F1558" s="168" t="s">
        <v>6265</v>
      </c>
      <c r="G1558" s="179">
        <f>COUNTIF(작성용!A:B,$A1558)-COUNTIFS(작성용!A:A,$A1558,작성용!AA:AA,"평가철회")</f>
        <v>0</v>
      </c>
    </row>
    <row r="1559" spans="1:7" ht="16.5" customHeight="1" x14ac:dyDescent="0.3">
      <c r="A1559" s="170" t="s">
        <v>3170</v>
      </c>
      <c r="B1559" s="165" t="s">
        <v>3171</v>
      </c>
      <c r="C1559" s="165" t="str">
        <f>IFERROR(VLOOKUP($A1559,작성용!A:AL,14,0),"-")</f>
        <v>-</v>
      </c>
      <c r="D1559" s="169" t="s">
        <v>220</v>
      </c>
      <c r="E1559" s="167" t="str">
        <f>IFERROR(VLOOKUP(A1559,작성용!A:AL,34,0),"-")</f>
        <v>-</v>
      </c>
      <c r="F1559" s="168" t="s">
        <v>6265</v>
      </c>
      <c r="G1559" s="179">
        <f>COUNTIF(작성용!A:B,$A1559)-COUNTIFS(작성용!A:A,$A1559,작성용!AA:AA,"평가철회")</f>
        <v>0</v>
      </c>
    </row>
    <row r="1560" spans="1:7" ht="16.5" customHeight="1" x14ac:dyDescent="0.3">
      <c r="A1560" s="170" t="s">
        <v>3172</v>
      </c>
      <c r="B1560" s="165" t="s">
        <v>3173</v>
      </c>
      <c r="C1560" s="165" t="str">
        <f>IFERROR(VLOOKUP($A1560,작성용!A:AL,14,0),"-")</f>
        <v>-</v>
      </c>
      <c r="D1560" s="169" t="s">
        <v>220</v>
      </c>
      <c r="E1560" s="167" t="str">
        <f>IFERROR(VLOOKUP(A1560,작성용!A:AL,34,0),"-")</f>
        <v>-</v>
      </c>
      <c r="F1560" s="168" t="s">
        <v>6265</v>
      </c>
      <c r="G1560" s="179">
        <f>COUNTIF(작성용!A:B,$A1560)-COUNTIFS(작성용!A:A,$A1560,작성용!AA:AA,"평가철회")</f>
        <v>0</v>
      </c>
    </row>
    <row r="1561" spans="1:7" ht="16.5" customHeight="1" x14ac:dyDescent="0.3">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x14ac:dyDescent="0.3">
      <c r="A1563" s="170" t="s">
        <v>3178</v>
      </c>
      <c r="B1563" s="165" t="s">
        <v>6549</v>
      </c>
      <c r="C1563" s="165" t="str">
        <f>IFERROR(VLOOKUP($A1563,작성용!A:AL,14,0),"-")</f>
        <v>-</v>
      </c>
      <c r="D1563" s="169" t="s">
        <v>6550</v>
      </c>
      <c r="E1563" s="167" t="str">
        <f>IFERROR(VLOOKUP(A1563,작성용!A:AL,34,0),"-")</f>
        <v>-</v>
      </c>
      <c r="F1563" s="168" t="s">
        <v>6286</v>
      </c>
      <c r="G1563" s="179">
        <f>COUNTIF(작성용!A:B,$A1563)-COUNTIFS(작성용!A:A,$A1563,작성용!AA:AA,"평가철회")</f>
        <v>0</v>
      </c>
    </row>
    <row r="1564" spans="1:7" ht="16.5" customHeight="1" x14ac:dyDescent="0.3">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x14ac:dyDescent="0.3">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3184</v>
      </c>
      <c r="B1566" s="165" t="s">
        <v>3185</v>
      </c>
      <c r="C1566" s="165" t="str">
        <f>IFERROR(VLOOKUP($A1566,작성용!A:AL,14,0),"-")</f>
        <v>-</v>
      </c>
      <c r="D1566" s="169" t="s">
        <v>220</v>
      </c>
      <c r="E1566" s="167" t="str">
        <f>IFERROR(VLOOKUP(A1566,작성용!A:AL,34,0),"-")</f>
        <v>-</v>
      </c>
      <c r="F1566" s="168" t="s">
        <v>6265</v>
      </c>
      <c r="G1566" s="179">
        <f>COUNTIF(작성용!A:B,$A1566)-COUNTIFS(작성용!A:A,$A1566,작성용!AA:AA,"평가철회")</f>
        <v>0</v>
      </c>
    </row>
    <row r="1567" spans="1:7" ht="16.5" customHeight="1" x14ac:dyDescent="0.3">
      <c r="A1567" s="170" t="s">
        <v>3186</v>
      </c>
      <c r="B1567" s="165" t="s">
        <v>3187</v>
      </c>
      <c r="C1567" s="165" t="str">
        <f>IFERROR(VLOOKUP($A1567,작성용!A:AL,14,0),"-")</f>
        <v>-</v>
      </c>
      <c r="D1567" s="169" t="s">
        <v>6291</v>
      </c>
      <c r="E1567" s="167" t="str">
        <f>IFERROR(VLOOKUP(A1567,작성용!A:AL,34,0),"-")</f>
        <v>-</v>
      </c>
      <c r="F1567" s="168" t="s">
        <v>6265</v>
      </c>
      <c r="G1567" s="179">
        <f>COUNTIF(작성용!A:B,$A1567)-COUNTIFS(작성용!A:A,$A1567,작성용!AA:AA,"평가철회")</f>
        <v>0</v>
      </c>
    </row>
    <row r="1568" spans="1:7" ht="16.5" customHeight="1" x14ac:dyDescent="0.3">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x14ac:dyDescent="0.3">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x14ac:dyDescent="0.3">
      <c r="A1570" s="170" t="s">
        <v>3192</v>
      </c>
      <c r="B1570" s="165" t="s">
        <v>3193</v>
      </c>
      <c r="C1570" s="165" t="str">
        <f>IFERROR(VLOOKUP($A1570,작성용!A:AL,14,0),"-")</f>
        <v>-</v>
      </c>
      <c r="D1570" s="169" t="s">
        <v>6269</v>
      </c>
      <c r="E1570" s="167" t="str">
        <f>IFERROR(VLOOKUP(A1570,작성용!A:AL,34,0),"-")</f>
        <v>-</v>
      </c>
      <c r="F1570" s="168" t="s">
        <v>6286</v>
      </c>
      <c r="G1570" s="179">
        <f>COUNTIF(작성용!A:B,$A1570)-COUNTIFS(작성용!A:A,$A1570,작성용!AA:AA,"평가철회")</f>
        <v>0</v>
      </c>
    </row>
    <row r="1571" spans="1:7" ht="16.5" customHeight="1" x14ac:dyDescent="0.3">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x14ac:dyDescent="0.3">
      <c r="A1572" s="170" t="s">
        <v>3196</v>
      </c>
      <c r="B1572" s="165" t="s">
        <v>3197</v>
      </c>
      <c r="C1572" s="165" t="str">
        <f>IFERROR(VLOOKUP($A1572,작성용!A:AL,14,0),"-")</f>
        <v>-</v>
      </c>
      <c r="D1572" s="169" t="s">
        <v>75</v>
      </c>
      <c r="E1572" s="167" t="str">
        <f>IFERROR(VLOOKUP(A1572,작성용!A:AL,34,0),"-")</f>
        <v>-</v>
      </c>
      <c r="F1572" s="168" t="s">
        <v>6286</v>
      </c>
      <c r="G1572" s="179">
        <f>COUNTIF(작성용!A:B,$A1572)-COUNTIFS(작성용!A:A,$A1572,작성용!AA:AA,"평가철회")</f>
        <v>0</v>
      </c>
    </row>
    <row r="1573" spans="1:7" ht="16.5" customHeight="1" x14ac:dyDescent="0.3">
      <c r="A1573" s="170" t="s">
        <v>3198</v>
      </c>
      <c r="B1573" s="165" t="s">
        <v>3018</v>
      </c>
      <c r="C1573" s="165" t="str">
        <f>IFERROR(VLOOKUP($A1573,작성용!A:AL,14,0),"-")</f>
        <v>년</v>
      </c>
      <c r="D1573" s="169" t="s">
        <v>6291</v>
      </c>
      <c r="E1573" s="167" t="str">
        <f>IFERROR(VLOOKUP(A1573,작성용!A:AL,34,0),"-")</f>
        <v>이문수</v>
      </c>
      <c r="F1573" s="168" t="s">
        <v>6317</v>
      </c>
      <c r="G1573" s="179">
        <f>COUNTIF(작성용!A:B,$A1573)-COUNTIFS(작성용!A:A,$A1573,작성용!AA:AA,"평가철회")</f>
        <v>15</v>
      </c>
    </row>
    <row r="1574" spans="1:7" ht="16.5" customHeight="1" x14ac:dyDescent="0.3">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x14ac:dyDescent="0.3">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3204</v>
      </c>
      <c r="B1577" s="165" t="s">
        <v>4732</v>
      </c>
      <c r="C1577" s="165" t="str">
        <f>IFERROR(VLOOKUP($A1577,작성용!A:AL,14,0),"-")</f>
        <v>연말</v>
      </c>
      <c r="D1577" s="169" t="s">
        <v>6294</v>
      </c>
      <c r="E1577" s="167" t="str">
        <f>IFERROR(VLOOKUP(A1577,작성용!A:AL,34,0),"-")</f>
        <v>김예림</v>
      </c>
      <c r="F1577" s="168" t="s">
        <v>6265</v>
      </c>
      <c r="G1577" s="179">
        <f>COUNTIF(작성용!A:B,$A1577)-COUNTIFS(작성용!A:A,$A1577,작성용!AA:AA,"평가철회")</f>
        <v>1</v>
      </c>
    </row>
    <row r="1578" spans="1:7" ht="16.5" customHeight="1" x14ac:dyDescent="0.3">
      <c r="A1578" s="170" t="s">
        <v>3205</v>
      </c>
      <c r="B1578" s="165" t="s">
        <v>3206</v>
      </c>
      <c r="C1578" s="165" t="str">
        <f>IFERROR(VLOOKUP($A1578,작성용!A:AL,14,0),"-")</f>
        <v xml:space="preserve">연말 </v>
      </c>
      <c r="D1578" s="169" t="s">
        <v>6291</v>
      </c>
      <c r="E1578" s="167" t="str">
        <f>IFERROR(VLOOKUP(A1578,작성용!A:AL,34,0),"-")</f>
        <v>이문수</v>
      </c>
      <c r="F1578" s="168" t="s">
        <v>6317</v>
      </c>
      <c r="G1578" s="179">
        <f>COUNTIF(작성용!A:B,$A1578)-COUNTIFS(작성용!A:A,$A1578,작성용!AA:AA,"평가철회")</f>
        <v>9</v>
      </c>
    </row>
    <row r="1579" spans="1:7" ht="16.5" customHeight="1" x14ac:dyDescent="0.3">
      <c r="A1579" s="170" t="s">
        <v>3207</v>
      </c>
      <c r="B1579" s="165" t="s">
        <v>3208</v>
      </c>
      <c r="C1579" s="165" t="str">
        <f>IFERROR(VLOOKUP($A1579,작성용!A:AL,14,0),"-")</f>
        <v>-</v>
      </c>
      <c r="D1579" s="169" t="s">
        <v>6298</v>
      </c>
      <c r="E1579" s="167" t="str">
        <f>IFERROR(VLOOKUP(A1579,작성용!A:AL,34,0),"-")</f>
        <v>-</v>
      </c>
      <c r="F1579" s="168" t="s">
        <v>6317</v>
      </c>
      <c r="G1579" s="179">
        <f>COUNTIF(작성용!A:B,$A1579)-COUNTIFS(작성용!A:A,$A1579,작성용!AA:AA,"평가철회")</f>
        <v>0</v>
      </c>
    </row>
    <row r="1580" spans="1:7" ht="16.5" customHeight="1" x14ac:dyDescent="0.3">
      <c r="A1580" s="170" t="s">
        <v>3209</v>
      </c>
      <c r="B1580" s="165" t="s">
        <v>6551</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x14ac:dyDescent="0.3">
      <c r="A1581" s="170" t="s">
        <v>3211</v>
      </c>
      <c r="B1581" s="165" t="s">
        <v>6552</v>
      </c>
      <c r="C1581" s="165" t="str">
        <f>IFERROR(VLOOKUP($A1581,작성용!A:AL,14,0),"-")</f>
        <v>-</v>
      </c>
      <c r="D1581" s="169" t="s">
        <v>6258</v>
      </c>
      <c r="E1581" s="167" t="str">
        <f>IFERROR(VLOOKUP(A1581,작성용!A:AL,34,0),"-")</f>
        <v>-</v>
      </c>
      <c r="F1581" s="168" t="s">
        <v>2</v>
      </c>
      <c r="G1581" s="179">
        <f>COUNTIF(작성용!A:B,$A1581)-COUNTIFS(작성용!A:A,$A1581,작성용!AA:AA,"평가철회")</f>
        <v>0</v>
      </c>
    </row>
    <row r="1582" spans="1:7" ht="16.5" customHeight="1" x14ac:dyDescent="0.3">
      <c r="A1582" s="170" t="s">
        <v>3212</v>
      </c>
      <c r="B1582" s="165" t="s">
        <v>6553</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3217</v>
      </c>
      <c r="B1585" s="165" t="s">
        <v>6554</v>
      </c>
      <c r="C1585" s="165" t="str">
        <f>IFERROR(VLOOKUP($A1585,작성용!A:AL,14,0),"-")</f>
        <v>-</v>
      </c>
      <c r="D1585" s="169" t="s">
        <v>6555</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6556</v>
      </c>
      <c r="C1586" s="165" t="str">
        <f>IFERROR(VLOOKUP($A1586,작성용!A:AL,14,0),"-")</f>
        <v>-</v>
      </c>
      <c r="D1586" s="169" t="s">
        <v>6557</v>
      </c>
      <c r="E1586" s="167" t="str">
        <f>IFERROR(VLOOKUP(A1586,작성용!A:AL,34,0),"-")</f>
        <v>-</v>
      </c>
      <c r="F1586" s="168" t="s">
        <v>6252</v>
      </c>
      <c r="G1586" s="179">
        <f>COUNTIF(작성용!A:B,$A1586)-COUNTIFS(작성용!A:A,$A1586,작성용!AA:AA,"평가철회")</f>
        <v>0</v>
      </c>
    </row>
    <row r="1587" spans="1:7" ht="16.5" customHeight="1" x14ac:dyDescent="0.3">
      <c r="A1587" s="170" t="s">
        <v>3218</v>
      </c>
      <c r="B1587" s="165" t="s">
        <v>6558</v>
      </c>
      <c r="C1587" s="165" t="str">
        <f>IFERROR(VLOOKUP($A1587,작성용!A:AL,14,0),"-")</f>
        <v>-</v>
      </c>
      <c r="D1587" s="169" t="s">
        <v>6559</v>
      </c>
      <c r="E1587" s="167" t="str">
        <f>IFERROR(VLOOKUP(A1587,작성용!A:AL,34,0),"-")</f>
        <v>-</v>
      </c>
      <c r="F1587" s="168" t="s">
        <v>2</v>
      </c>
      <c r="G1587" s="179">
        <f>COUNTIF(작성용!A:B,$A1587)-COUNTIFS(작성용!A:A,$A1587,작성용!AA:AA,"평가철회")</f>
        <v>0</v>
      </c>
    </row>
    <row r="1588" spans="1:7" ht="16.5" customHeight="1" x14ac:dyDescent="0.3">
      <c r="A1588" s="170" t="s">
        <v>3219</v>
      </c>
      <c r="B1588" s="165" t="s">
        <v>6560</v>
      </c>
      <c r="C1588" s="165" t="str">
        <f>IFERROR(VLOOKUP($A1588,작성용!A:AL,14,0),"-")</f>
        <v>-</v>
      </c>
      <c r="D1588" s="169" t="s">
        <v>6316</v>
      </c>
      <c r="E1588" s="167" t="str">
        <f>IFERROR(VLOOKUP(A1588,작성용!A:AL,34,0),"-")</f>
        <v>-</v>
      </c>
      <c r="F1588" s="168" t="s">
        <v>6252</v>
      </c>
      <c r="G1588" s="179">
        <f>COUNTIF(작성용!A:B,$A1588)-COUNTIFS(작성용!A:A,$A1588,작성용!AA:AA,"평가철회")</f>
        <v>0</v>
      </c>
    </row>
    <row r="1589" spans="1:7" ht="16.5" customHeight="1" x14ac:dyDescent="0.3">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3222</v>
      </c>
      <c r="B1590" s="165" t="s">
        <v>3223</v>
      </c>
      <c r="C1590" s="165" t="str">
        <f>IFERROR(VLOOKUP($A1590,작성용!A:AL,14,0),"-")</f>
        <v>-</v>
      </c>
      <c r="D1590" s="169" t="s">
        <v>498</v>
      </c>
      <c r="E1590" s="167" t="str">
        <f>IFERROR(VLOOKUP(A1590,작성용!A:AL,34,0),"-")</f>
        <v>-</v>
      </c>
      <c r="F1590" s="168" t="s">
        <v>6265</v>
      </c>
      <c r="G1590" s="179">
        <f>COUNTIF(작성용!A:B,$A1590)-COUNTIFS(작성용!A:A,$A1590,작성용!AA:AA,"평가철회")</f>
        <v>0</v>
      </c>
    </row>
    <row r="1591" spans="1:7" ht="16.5" customHeight="1" x14ac:dyDescent="0.3">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x14ac:dyDescent="0.3">
      <c r="A1592" s="170" t="s">
        <v>3225</v>
      </c>
      <c r="B1592" s="165" t="s">
        <v>3074</v>
      </c>
      <c r="C1592" s="165" t="str">
        <f>IFERROR(VLOOKUP($A1592,작성용!A:AL,14,0),"-")</f>
        <v>-</v>
      </c>
      <c r="D1592" s="169" t="s">
        <v>6287</v>
      </c>
      <c r="E1592" s="167" t="str">
        <f>IFERROR(VLOOKUP(A1592,작성용!A:AL,34,0),"-")</f>
        <v>-</v>
      </c>
      <c r="F1592" s="168" t="s">
        <v>6317</v>
      </c>
      <c r="G1592" s="179">
        <f>COUNTIF(작성용!A:B,$A1592)-COUNTIFS(작성용!A:A,$A1592,작성용!AA:AA,"평가철회")</f>
        <v>0</v>
      </c>
    </row>
    <row r="1593" spans="1:7" ht="16.5" customHeight="1" x14ac:dyDescent="0.3">
      <c r="A1593" s="170" t="s">
        <v>3226</v>
      </c>
      <c r="B1593" s="165" t="s">
        <v>3227</v>
      </c>
      <c r="C1593" s="165" t="str">
        <f>IFERROR(VLOOKUP($A1593,작성용!A:AL,14,0),"-")</f>
        <v>-</v>
      </c>
      <c r="D1593" s="169" t="s">
        <v>6316</v>
      </c>
      <c r="E1593" s="167" t="str">
        <f>IFERROR(VLOOKUP(A1593,작성용!A:AL,34,0),"-")</f>
        <v>-</v>
      </c>
      <c r="F1593" s="168" t="s">
        <v>6318</v>
      </c>
      <c r="G1593" s="179">
        <f>COUNTIF(작성용!A:B,$A1593)-COUNTIFS(작성용!A:A,$A1593,작성용!AA:AA,"평가철회")</f>
        <v>0</v>
      </c>
    </row>
    <row r="1594" spans="1:7" ht="16.5" customHeight="1" x14ac:dyDescent="0.3">
      <c r="A1594" s="170" t="s">
        <v>3228</v>
      </c>
      <c r="B1594" s="165" t="s">
        <v>6561</v>
      </c>
      <c r="C1594" s="165" t="str">
        <f>IFERROR(VLOOKUP($A1594,작성용!A:AL,14,0),"-")</f>
        <v>-</v>
      </c>
      <c r="D1594" s="169" t="s">
        <v>6562</v>
      </c>
      <c r="E1594" s="167" t="str">
        <f>IFERROR(VLOOKUP(A1594,작성용!A:AL,34,0),"-")</f>
        <v>-</v>
      </c>
      <c r="F1594" s="168" t="s">
        <v>2</v>
      </c>
      <c r="G1594" s="179">
        <f>COUNTIF(작성용!A:B,$A1594)-COUNTIFS(작성용!A:A,$A1594,작성용!AA:AA,"평가철회")</f>
        <v>0</v>
      </c>
    </row>
    <row r="1595" spans="1:7" ht="16.5" customHeight="1" x14ac:dyDescent="0.3">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x14ac:dyDescent="0.3">
      <c r="A1596" s="170" t="s">
        <v>3231</v>
      </c>
      <c r="B1596" s="165" t="s">
        <v>3232</v>
      </c>
      <c r="C1596" s="165" t="str">
        <f>IFERROR(VLOOKUP($A1596,작성용!A:AL,14,0),"-")</f>
        <v>-</v>
      </c>
      <c r="D1596" s="169" t="s">
        <v>6330</v>
      </c>
      <c r="E1596" s="167" t="str">
        <f>IFERROR(VLOOKUP(A1596,작성용!A:AL,34,0),"-")</f>
        <v>-</v>
      </c>
      <c r="F1596" s="168" t="s">
        <v>6286</v>
      </c>
      <c r="G1596" s="179">
        <f>COUNTIF(작성용!A:B,$A1596)-COUNTIFS(작성용!A:A,$A1596,작성용!AA:AA,"평가철회")</f>
        <v>0</v>
      </c>
    </row>
    <row r="1597" spans="1:7" ht="16.5" customHeight="1" x14ac:dyDescent="0.3">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3243</v>
      </c>
      <c r="B1602" s="165" t="s">
        <v>3244</v>
      </c>
      <c r="C1602" s="165" t="str">
        <f>IFERROR(VLOOKUP($A1602,작성용!A:AL,14,0),"-")</f>
        <v>-</v>
      </c>
      <c r="D1602" s="169" t="s">
        <v>220</v>
      </c>
      <c r="E1602" s="167" t="str">
        <f>IFERROR(VLOOKUP(A1602,작성용!A:AL,34,0),"-")</f>
        <v>-</v>
      </c>
      <c r="F1602" s="168" t="s">
        <v>6317</v>
      </c>
      <c r="G1602" s="179">
        <f>COUNTIF(작성용!A:B,$A1602)-COUNTIFS(작성용!A:A,$A1602,작성용!AA:AA,"평가철회")</f>
        <v>0</v>
      </c>
    </row>
    <row r="1603" spans="1:7" ht="16.5" customHeight="1" x14ac:dyDescent="0.3">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3247</v>
      </c>
      <c r="B1604" s="165" t="s">
        <v>6563</v>
      </c>
      <c r="C1604" s="165" t="str">
        <f>IFERROR(VLOOKUP($A1604,작성용!A:AL,14,0),"-")</f>
        <v>-</v>
      </c>
      <c r="D1604" s="169" t="s">
        <v>6333</v>
      </c>
      <c r="E1604" s="167" t="str">
        <f>IFERROR(VLOOKUP(A1604,작성용!A:AL,34,0),"-")</f>
        <v>-</v>
      </c>
      <c r="F1604" s="168" t="s">
        <v>6286</v>
      </c>
      <c r="G1604" s="179">
        <f>COUNTIF(작성용!A:B,$A1604)-COUNTIFS(작성용!A:A,$A1604,작성용!AA:AA,"평가철회")</f>
        <v>0</v>
      </c>
    </row>
    <row r="1605" spans="1:7" ht="16.5" customHeight="1" x14ac:dyDescent="0.3">
      <c r="A1605" s="170" t="s">
        <v>3248</v>
      </c>
      <c r="B1605" s="165" t="s">
        <v>3249</v>
      </c>
      <c r="C1605" s="165" t="str">
        <f>IFERROR(VLOOKUP($A1605,작성용!A:AL,14,0),"-")</f>
        <v>-</v>
      </c>
      <c r="D1605" s="169" t="s">
        <v>220</v>
      </c>
      <c r="E1605" s="167" t="str">
        <f>IFERROR(VLOOKUP(A1605,작성용!A:AL,34,0),"-")</f>
        <v>-</v>
      </c>
      <c r="F1605" s="168" t="s">
        <v>6318</v>
      </c>
      <c r="G1605" s="179">
        <f>COUNTIF(작성용!A:B,$A1605)-COUNTIFS(작성용!A:A,$A1605,작성용!AA:AA,"평가철회")</f>
        <v>0</v>
      </c>
    </row>
    <row r="1606" spans="1:7" ht="16.5" customHeight="1" x14ac:dyDescent="0.3">
      <c r="A1606" s="170" t="s">
        <v>3250</v>
      </c>
      <c r="B1606" s="165" t="s">
        <v>6564</v>
      </c>
      <c r="C1606" s="165" t="str">
        <f>IFERROR(VLOOKUP($A1606,작성용!A:AL,14,0),"-")</f>
        <v>-</v>
      </c>
      <c r="D1606" s="169" t="s">
        <v>6565</v>
      </c>
      <c r="E1606" s="167" t="str">
        <f>IFERROR(VLOOKUP(A1606,작성용!A:AL,34,0),"-")</f>
        <v>-</v>
      </c>
      <c r="F1606" s="168" t="s">
        <v>6319</v>
      </c>
      <c r="G1606" s="179">
        <f>COUNTIF(작성용!A:B,$A1606)-COUNTIFS(작성용!A:A,$A1606,작성용!AA:AA,"평가철회")</f>
        <v>0</v>
      </c>
    </row>
    <row r="1607" spans="1:7" ht="16.5" customHeight="1" x14ac:dyDescent="0.3">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x14ac:dyDescent="0.3">
      <c r="A1609" s="170" t="s">
        <v>3256</v>
      </c>
      <c r="B1609" s="165" t="s">
        <v>3257</v>
      </c>
      <c r="C1609" s="165" t="str">
        <f>IFERROR(VLOOKUP($A1609,작성용!A:AL,14,0),"-")</f>
        <v>-</v>
      </c>
      <c r="D1609" s="169" t="s">
        <v>220</v>
      </c>
      <c r="E1609" s="167" t="str">
        <f>IFERROR(VLOOKUP(A1609,작성용!A:AL,34,0),"-")</f>
        <v>-</v>
      </c>
      <c r="F1609" s="168" t="s">
        <v>6318</v>
      </c>
      <c r="G1609" s="179">
        <f>COUNTIF(작성용!A:B,$A1609)-COUNTIFS(작성용!A:A,$A1609,작성용!AA:AA,"평가철회")</f>
        <v>0</v>
      </c>
    </row>
    <row r="1610" spans="1:7" ht="16.5" customHeight="1" x14ac:dyDescent="0.3">
      <c r="A1610" s="170" t="s">
        <v>3258</v>
      </c>
      <c r="B1610" s="165" t="s">
        <v>3259</v>
      </c>
      <c r="C1610" s="165" t="str">
        <f>IFERROR(VLOOKUP($A1610,작성용!A:AL,14,0),"-")</f>
        <v>-</v>
      </c>
      <c r="D1610" s="169" t="s">
        <v>6566</v>
      </c>
      <c r="E1610" s="167" t="str">
        <f>IFERROR(VLOOKUP(A1610,작성용!A:AL,34,0),"-")</f>
        <v>-</v>
      </c>
      <c r="F1610" s="168" t="s">
        <v>6324</v>
      </c>
      <c r="G1610" s="179">
        <f>COUNTIF(작성용!A:B,$A1610)-COUNTIFS(작성용!A:A,$A1610,작성용!AA:AA,"평가철회")</f>
        <v>0</v>
      </c>
    </row>
    <row r="1611" spans="1:7" ht="16.5" customHeight="1" x14ac:dyDescent="0.3">
      <c r="A1611" s="170" t="s">
        <v>3260</v>
      </c>
      <c r="B1611" s="165" t="s">
        <v>3261</v>
      </c>
      <c r="C1611" s="165" t="str">
        <f>IFERROR(VLOOKUP($A1611,작성용!A:AL,14,0),"-")</f>
        <v>-</v>
      </c>
      <c r="D1611" s="169" t="s">
        <v>6277</v>
      </c>
      <c r="E1611" s="167" t="str">
        <f>IFERROR(VLOOKUP(A1611,작성용!A:AL,34,0),"-")</f>
        <v>-</v>
      </c>
      <c r="F1611" s="168" t="s">
        <v>6286</v>
      </c>
      <c r="G1611" s="179">
        <f>COUNTIF(작성용!A:B,$A1611)-COUNTIFS(작성용!A:A,$A1611,작성용!AA:AA,"평가철회")</f>
        <v>0</v>
      </c>
    </row>
    <row r="1612" spans="1:7" ht="16.5" customHeight="1" x14ac:dyDescent="0.3">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3264</v>
      </c>
      <c r="B1613" s="165" t="s">
        <v>3265</v>
      </c>
      <c r="C1613" s="165" t="str">
        <f>IFERROR(VLOOKUP($A1613,작성용!A:AL,14,0),"-")</f>
        <v>-</v>
      </c>
      <c r="D1613" s="169" t="s">
        <v>6337</v>
      </c>
      <c r="E1613" s="167" t="str">
        <f>IFERROR(VLOOKUP(A1613,작성용!A:AL,34,0),"-")</f>
        <v>-</v>
      </c>
      <c r="F1613" s="168" t="s">
        <v>6286</v>
      </c>
      <c r="G1613" s="179">
        <f>COUNTIF(작성용!A:B,$A1613)-COUNTIFS(작성용!A:A,$A1613,작성용!AA:AA,"평가철회")</f>
        <v>0</v>
      </c>
    </row>
    <row r="1614" spans="1:7" ht="16.5" customHeight="1" x14ac:dyDescent="0.3">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x14ac:dyDescent="0.3">
      <c r="A1617" s="170" t="s">
        <v>3272</v>
      </c>
      <c r="B1617" s="165" t="s">
        <v>3273</v>
      </c>
      <c r="C1617" s="165" t="str">
        <f>IFERROR(VLOOKUP($A1617,작성용!A:AL,14,0),"-")</f>
        <v>-</v>
      </c>
      <c r="D1617" s="169" t="s">
        <v>2</v>
      </c>
      <c r="E1617" s="167" t="str">
        <f>IFERROR(VLOOKUP(A1617,작성용!A:AL,34,0),"-")</f>
        <v>-</v>
      </c>
      <c r="F1617" s="168" t="s">
        <v>6317</v>
      </c>
      <c r="G1617" s="179">
        <f>COUNTIF(작성용!A:B,$A1617)-COUNTIFS(작성용!A:A,$A1617,작성용!AA:AA,"평가철회")</f>
        <v>0</v>
      </c>
    </row>
    <row r="1618" spans="1:7" ht="16.5" customHeight="1" x14ac:dyDescent="0.3">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3281</v>
      </c>
      <c r="B1622" s="165" t="s">
        <v>3141</v>
      </c>
      <c r="C1622" s="165" t="str">
        <f>IFERROR(VLOOKUP($A1622,작성용!A:AL,14,0),"-")</f>
        <v>-</v>
      </c>
      <c r="D1622" s="169" t="s">
        <v>1652</v>
      </c>
      <c r="E1622" s="167" t="str">
        <f>IFERROR(VLOOKUP(A1622,작성용!A:AL,34,0),"-")</f>
        <v>-</v>
      </c>
      <c r="F1622" s="168" t="s">
        <v>6252</v>
      </c>
      <c r="G1622" s="179">
        <f>COUNTIF(작성용!A:B,$A1622)-COUNTIFS(작성용!A:A,$A1622,작성용!AA:AA,"평가철회")</f>
        <v>0</v>
      </c>
    </row>
    <row r="1623" spans="1:7" ht="16.5" customHeight="1" x14ac:dyDescent="0.3">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x14ac:dyDescent="0.3">
      <c r="A1626" s="170" t="s">
        <v>3288</v>
      </c>
      <c r="B1626" s="165" t="s">
        <v>3289</v>
      </c>
      <c r="C1626" s="165" t="str">
        <f>IFERROR(VLOOKUP($A1626,작성용!A:AL,14,0),"-")</f>
        <v>-</v>
      </c>
      <c r="D1626" s="169" t="s">
        <v>6567</v>
      </c>
      <c r="E1626" s="167" t="str">
        <f>IFERROR(VLOOKUP(A1626,작성용!A:AL,34,0),"-")</f>
        <v>-</v>
      </c>
      <c r="F1626" s="168" t="s">
        <v>6286</v>
      </c>
      <c r="G1626" s="179">
        <f>COUNTIF(작성용!A:B,$A1626)-COUNTIFS(작성용!A:A,$A1626,작성용!AA:AA,"평가철회")</f>
        <v>0</v>
      </c>
    </row>
    <row r="1627" spans="1:7" ht="16.5" customHeight="1" x14ac:dyDescent="0.3">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x14ac:dyDescent="0.3">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3296</v>
      </c>
      <c r="B1631" s="165" t="s">
        <v>6568</v>
      </c>
      <c r="C1631" s="165" t="str">
        <f>IFERROR(VLOOKUP($A1631,작성용!A:AL,14,0),"-")</f>
        <v>-</v>
      </c>
      <c r="D1631" s="169" t="s">
        <v>6569</v>
      </c>
      <c r="E1631" s="167" t="str">
        <f>IFERROR(VLOOKUP(A1631,작성용!A:AL,34,0),"-")</f>
        <v>-</v>
      </c>
      <c r="F1631" s="168" t="s">
        <v>6265</v>
      </c>
      <c r="G1631" s="179">
        <f>COUNTIF(작성용!A:B,$A1631)-COUNTIFS(작성용!A:A,$A1631,작성용!AA:AA,"평가철회")</f>
        <v>0</v>
      </c>
    </row>
    <row r="1632" spans="1:7" ht="16.5" customHeight="1" x14ac:dyDescent="0.3">
      <c r="A1632" s="170" t="s">
        <v>3297</v>
      </c>
      <c r="B1632" s="165" t="s">
        <v>6570</v>
      </c>
      <c r="C1632" s="165" t="str">
        <f>IFERROR(VLOOKUP($A1632,작성용!A:AL,14,0),"-")</f>
        <v>-</v>
      </c>
      <c r="D1632" s="169" t="s">
        <v>6571</v>
      </c>
      <c r="E1632" s="167" t="str">
        <f>IFERROR(VLOOKUP(A1632,작성용!A:AL,34,0),"-")</f>
        <v>-</v>
      </c>
      <c r="F1632" s="168" t="s">
        <v>6265</v>
      </c>
      <c r="G1632" s="179">
        <f>COUNTIF(작성용!A:B,$A1632)-COUNTIFS(작성용!A:A,$A1632,작성용!AA:AA,"평가철회")</f>
        <v>0</v>
      </c>
    </row>
    <row r="1633" spans="1:7" ht="16.5" customHeight="1" x14ac:dyDescent="0.3">
      <c r="A1633" s="170" t="s">
        <v>3298</v>
      </c>
      <c r="B1633" s="165" t="s">
        <v>3299</v>
      </c>
      <c r="C1633" s="165" t="str">
        <f>IFERROR(VLOOKUP($A1633,작성용!A:AL,14,0),"-")</f>
        <v>-</v>
      </c>
      <c r="D1633" s="169" t="s">
        <v>6572</v>
      </c>
      <c r="E1633" s="167" t="str">
        <f>IFERROR(VLOOKUP(A1633,작성용!A:AL,34,0),"-")</f>
        <v>-</v>
      </c>
      <c r="F1633" s="168" t="s">
        <v>2</v>
      </c>
      <c r="G1633" s="179">
        <f>COUNTIF(작성용!A:B,$A1633)-COUNTIFS(작성용!A:A,$A1633,작성용!AA:AA,"평가철회")</f>
        <v>0</v>
      </c>
    </row>
    <row r="1634" spans="1:7" ht="16.5" customHeight="1" x14ac:dyDescent="0.3">
      <c r="A1634" s="170" t="s">
        <v>3300</v>
      </c>
      <c r="B1634" s="165" t="s">
        <v>3301</v>
      </c>
      <c r="C1634" s="165" t="str">
        <f>IFERROR(VLOOKUP($A1634,작성용!A:AL,14,0),"-")</f>
        <v>-</v>
      </c>
      <c r="D1634" s="169" t="s">
        <v>3302</v>
      </c>
      <c r="E1634" s="167" t="str">
        <f>IFERROR(VLOOKUP(A1634,작성용!A:AL,34,0),"-")</f>
        <v>-</v>
      </c>
      <c r="F1634" s="168" t="s">
        <v>6286</v>
      </c>
      <c r="G1634" s="179">
        <f>COUNTIF(작성용!A:B,$A1634)-COUNTIFS(작성용!A:A,$A1634,작성용!AA:AA,"평가철회")</f>
        <v>0</v>
      </c>
    </row>
    <row r="1635" spans="1:7" ht="16.5" customHeight="1" x14ac:dyDescent="0.3">
      <c r="A1635" s="170" t="s">
        <v>3303</v>
      </c>
      <c r="B1635" s="165" t="s">
        <v>3304</v>
      </c>
      <c r="C1635" s="165" t="str">
        <f>IFERROR(VLOOKUP($A1635,작성용!A:AL,14,0),"-")</f>
        <v>-</v>
      </c>
      <c r="D1635" s="169" t="s">
        <v>220</v>
      </c>
      <c r="E1635" s="167" t="str">
        <f>IFERROR(VLOOKUP(A1635,작성용!A:AL,34,0),"-")</f>
        <v>-</v>
      </c>
      <c r="F1635" s="168" t="s">
        <v>6317</v>
      </c>
      <c r="G1635" s="179">
        <f>COUNTIF(작성용!A:B,$A1635)-COUNTIFS(작성용!A:A,$A1635,작성용!AA:AA,"평가철회")</f>
        <v>0</v>
      </c>
    </row>
    <row r="1636" spans="1:7" x14ac:dyDescent="0.3">
      <c r="A1636" s="170" t="s">
        <v>3305</v>
      </c>
      <c r="B1636" s="165" t="s">
        <v>3306</v>
      </c>
      <c r="C1636" s="165" t="str">
        <f>IFERROR(VLOOKUP($A1636,작성용!A:AL,14,0),"-")</f>
        <v>-</v>
      </c>
      <c r="D1636" s="169" t="s">
        <v>6573</v>
      </c>
      <c r="E1636" s="167" t="str">
        <f>IFERROR(VLOOKUP(A1636,작성용!A:AL,34,0),"-")</f>
        <v>-</v>
      </c>
      <c r="F1636" s="168" t="s">
        <v>6286</v>
      </c>
      <c r="G1636" s="179">
        <f>COUNTIF(작성용!A:B,$A1636)-COUNTIFS(작성용!A:A,$A1636,작성용!AA:AA,"평가철회")</f>
        <v>0</v>
      </c>
    </row>
    <row r="1637" spans="1:7" ht="16.5" customHeight="1" x14ac:dyDescent="0.3">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3309</v>
      </c>
      <c r="B1638" s="165" t="s">
        <v>6574</v>
      </c>
      <c r="C1638" s="165" t="str">
        <f>IFERROR(VLOOKUP($A1638,작성용!A:AL,14,0),"-")</f>
        <v>-</v>
      </c>
      <c r="D1638" s="169" t="s">
        <v>6559</v>
      </c>
      <c r="E1638" s="167" t="str">
        <f>IFERROR(VLOOKUP(A1638,작성용!A:AL,34,0),"-")</f>
        <v>-</v>
      </c>
      <c r="F1638" s="168" t="s">
        <v>6265</v>
      </c>
      <c r="G1638" s="179">
        <f>COUNTIF(작성용!A:B,$A1638)-COUNTIFS(작성용!A:A,$A1638,작성용!AA:AA,"평가철회")</f>
        <v>0</v>
      </c>
    </row>
    <row r="1639" spans="1:7" ht="16.5" customHeight="1" x14ac:dyDescent="0.3">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x14ac:dyDescent="0.3">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3316</v>
      </c>
      <c r="B1642" s="165" t="s">
        <v>3317</v>
      </c>
      <c r="C1642" s="165" t="str">
        <f>IFERROR(VLOOKUP($A1642,작성용!A:AL,14,0),"-")</f>
        <v>-</v>
      </c>
      <c r="D1642" s="169" t="s">
        <v>6305</v>
      </c>
      <c r="E1642" s="167" t="str">
        <f>IFERROR(VLOOKUP(A1642,작성용!A:AL,34,0),"-")</f>
        <v>-</v>
      </c>
      <c r="F1642" s="168" t="s">
        <v>6265</v>
      </c>
      <c r="G1642" s="179">
        <f>COUNTIF(작성용!A:B,$A1642)-COUNTIFS(작성용!A:A,$A1642,작성용!AA:AA,"평가철회")</f>
        <v>0</v>
      </c>
    </row>
    <row r="1643" spans="1:7" ht="16.5" customHeight="1" x14ac:dyDescent="0.3">
      <c r="A1643" s="170" t="s">
        <v>3318</v>
      </c>
      <c r="B1643" s="165" t="s">
        <v>6575</v>
      </c>
      <c r="C1643" s="165" t="str">
        <f>IFERROR(VLOOKUP($A1643,작성용!A:AL,14,0),"-")</f>
        <v>-</v>
      </c>
      <c r="D1643" s="169" t="s">
        <v>6263</v>
      </c>
      <c r="E1643" s="167" t="str">
        <f>IFERROR(VLOOKUP(A1643,작성용!A:AL,34,0),"-")</f>
        <v>-</v>
      </c>
      <c r="F1643" s="168" t="s">
        <v>6286</v>
      </c>
      <c r="G1643" s="179">
        <f>COUNTIF(작성용!A:B,$A1643)-COUNTIFS(작성용!A:A,$A1643,작성용!AA:AA,"평가철회")</f>
        <v>0</v>
      </c>
    </row>
    <row r="1644" spans="1:7" ht="16.5" customHeight="1" x14ac:dyDescent="0.3">
      <c r="A1644" s="170" t="s">
        <v>3319</v>
      </c>
      <c r="B1644" s="165" t="s">
        <v>3320</v>
      </c>
      <c r="C1644" s="165" t="str">
        <f>IFERROR(VLOOKUP($A1644,작성용!A:AL,14,0),"-")</f>
        <v>-</v>
      </c>
      <c r="D1644" s="169" t="s">
        <v>6576</v>
      </c>
      <c r="E1644" s="167" t="str">
        <f>IFERROR(VLOOKUP(A1644,작성용!A:AL,34,0),"-")</f>
        <v>-</v>
      </c>
      <c r="F1644" s="168" t="s">
        <v>6265</v>
      </c>
      <c r="G1644" s="179">
        <f>COUNTIF(작성용!A:B,$A1644)-COUNTIFS(작성용!A:A,$A1644,작성용!AA:AA,"평가철회")</f>
        <v>0</v>
      </c>
    </row>
    <row r="1645" spans="1:7" ht="16.5" customHeight="1" x14ac:dyDescent="0.3">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3322</v>
      </c>
      <c r="B1646" s="165" t="s">
        <v>6577</v>
      </c>
      <c r="C1646" s="165" t="str">
        <f>IFERROR(VLOOKUP($A1646,작성용!A:AL,14,0),"-")</f>
        <v>-</v>
      </c>
      <c r="D1646" s="169" t="s">
        <v>6578</v>
      </c>
      <c r="E1646" s="167" t="str">
        <f>IFERROR(VLOOKUP(A1646,작성용!A:AL,34,0),"-")</f>
        <v>-</v>
      </c>
      <c r="F1646" s="168" t="s">
        <v>6265</v>
      </c>
      <c r="G1646" s="179">
        <f>COUNTIF(작성용!A:B,$A1646)-COUNTIFS(작성용!A:A,$A1646,작성용!AA:AA,"평가철회")</f>
        <v>0</v>
      </c>
    </row>
    <row r="1647" spans="1:7" ht="16.5" customHeight="1" x14ac:dyDescent="0.3">
      <c r="A1647" s="170" t="s">
        <v>3323</v>
      </c>
      <c r="B1647" s="165" t="s">
        <v>3252</v>
      </c>
      <c r="C1647" s="165" t="str">
        <f>IFERROR(VLOOKUP($A1647,작성용!A:AL,14,0),"-")</f>
        <v>-</v>
      </c>
      <c r="D1647" s="169" t="s">
        <v>6307</v>
      </c>
      <c r="E1647" s="167" t="str">
        <f>IFERROR(VLOOKUP(A1647,작성용!A:AL,34,0),"-")</f>
        <v>-</v>
      </c>
      <c r="F1647" s="168" t="s">
        <v>6286</v>
      </c>
      <c r="G1647" s="179">
        <f>COUNTIF(작성용!A:B,$A1647)-COUNTIFS(작성용!A:A,$A1647,작성용!AA:AA,"평가철회")</f>
        <v>0</v>
      </c>
    </row>
    <row r="1648" spans="1:7" ht="16.5" customHeight="1" x14ac:dyDescent="0.3">
      <c r="A1648" s="170" t="s">
        <v>3324</v>
      </c>
      <c r="B1648" s="165" t="s">
        <v>3325</v>
      </c>
      <c r="C1648" s="165" t="str">
        <f>IFERROR(VLOOKUP($A1648,작성용!A:AL,14,0),"-")</f>
        <v>-</v>
      </c>
      <c r="D1648" s="169" t="s">
        <v>6294</v>
      </c>
      <c r="E1648" s="167" t="str">
        <f>IFERROR(VLOOKUP(A1648,작성용!A:AL,34,0),"-")</f>
        <v>-</v>
      </c>
      <c r="F1648" s="168" t="s">
        <v>6313</v>
      </c>
      <c r="G1648" s="179">
        <f>COUNTIF(작성용!A:B,$A1648)-COUNTIFS(작성용!A:A,$A1648,작성용!AA:AA,"평가철회")</f>
        <v>0</v>
      </c>
    </row>
    <row r="1649" spans="1:7" ht="16.5" customHeight="1" x14ac:dyDescent="0.3">
      <c r="A1649" s="170" t="s">
        <v>3326</v>
      </c>
      <c r="B1649" s="165" t="s">
        <v>3327</v>
      </c>
      <c r="C1649" s="165" t="str">
        <f>IFERROR(VLOOKUP($A1649,작성용!A:AL,14,0),"-")</f>
        <v xml:space="preserve">연말 </v>
      </c>
      <c r="D1649" s="169" t="s">
        <v>6337</v>
      </c>
      <c r="E1649" s="167" t="str">
        <f>IFERROR(VLOOKUP(A1649,작성용!A:AL,34,0),"-")</f>
        <v>김예림</v>
      </c>
      <c r="F1649" s="168" t="s">
        <v>6317</v>
      </c>
      <c r="G1649" s="179">
        <f>COUNTIF(작성용!A:B,$A1649)-COUNTIFS(작성용!A:A,$A1649,작성용!AA:AA,"평가철회")</f>
        <v>1</v>
      </c>
    </row>
    <row r="1650" spans="1:7" ht="16.5" customHeight="1" x14ac:dyDescent="0.3">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3330</v>
      </c>
      <c r="B1651" s="165" t="s">
        <v>3331</v>
      </c>
      <c r="C1651" s="165" t="str">
        <f>IFERROR(VLOOKUP($A1651,작성용!A:AL,14,0),"-")</f>
        <v>반기</v>
      </c>
      <c r="D1651" s="169" t="s">
        <v>220</v>
      </c>
      <c r="E1651" s="167" t="str">
        <f>IFERROR(VLOOKUP(A1651,작성용!A:AL,34,0),"-")</f>
        <v>메자닌평가팀</v>
      </c>
      <c r="F1651" s="168" t="s">
        <v>6324</v>
      </c>
      <c r="G1651" s="179">
        <f>COUNTIF(작성용!A:B,$A1651)-COUNTIFS(작성용!A:A,$A1651,작성용!AA:AA,"평가철회")</f>
        <v>8</v>
      </c>
    </row>
    <row r="1652" spans="1:7" ht="16.5" customHeight="1" x14ac:dyDescent="0.3">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x14ac:dyDescent="0.3">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x14ac:dyDescent="0.3">
      <c r="A1656" s="170" t="s">
        <v>3339</v>
      </c>
      <c r="B1656" s="165" t="s">
        <v>6579</v>
      </c>
      <c r="C1656" s="165" t="str">
        <f>IFERROR(VLOOKUP($A1656,작성용!A:AL,14,0),"-")</f>
        <v>-</v>
      </c>
      <c r="D1656" s="169" t="s">
        <v>6353</v>
      </c>
      <c r="E1656" s="167" t="str">
        <f>IFERROR(VLOOKUP(A1656,작성용!A:AL,34,0),"-")</f>
        <v>-</v>
      </c>
      <c r="F1656" s="168" t="s">
        <v>2</v>
      </c>
      <c r="G1656" s="179">
        <f>COUNTIF(작성용!A:B,$A1656)-COUNTIFS(작성용!A:A,$A1656,작성용!AA:AA,"평가철회")</f>
        <v>0</v>
      </c>
    </row>
    <row r="1657" spans="1:7" ht="16.5" customHeight="1" x14ac:dyDescent="0.3">
      <c r="A1657" s="170" t="s">
        <v>3340</v>
      </c>
      <c r="B1657" s="165" t="s">
        <v>3341</v>
      </c>
      <c r="C1657" s="165" t="str">
        <f>IFERROR(VLOOKUP($A1657,작성용!A:AL,14,0),"-")</f>
        <v>-</v>
      </c>
      <c r="D1657" s="169" t="s">
        <v>244</v>
      </c>
      <c r="E1657" s="167" t="str">
        <f>IFERROR(VLOOKUP(A1657,작성용!A:AL,34,0),"-")</f>
        <v>-</v>
      </c>
      <c r="F1657" s="168" t="s">
        <v>6265</v>
      </c>
      <c r="G1657" s="179">
        <f>COUNTIF(작성용!A:B,$A1657)-COUNTIFS(작성용!A:A,$A1657,작성용!AA:AA,"평가철회")</f>
        <v>0</v>
      </c>
    </row>
    <row r="1658" spans="1:7" ht="16.5" customHeight="1" x14ac:dyDescent="0.3">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3344</v>
      </c>
      <c r="B1659" s="165" t="s">
        <v>6580</v>
      </c>
      <c r="C1659" s="165" t="str">
        <f>IFERROR(VLOOKUP($A1659,작성용!A:AL,14,0),"-")</f>
        <v>-</v>
      </c>
      <c r="D1659" s="169" t="s">
        <v>6279</v>
      </c>
      <c r="E1659" s="167" t="str">
        <f>IFERROR(VLOOKUP(A1659,작성용!A:AL,34,0),"-")</f>
        <v>-</v>
      </c>
      <c r="F1659" s="168" t="s">
        <v>2</v>
      </c>
      <c r="G1659" s="179">
        <f>COUNTIF(작성용!A:B,$A1659)-COUNTIFS(작성용!A:A,$A1659,작성용!AA:AA,"평가철회")</f>
        <v>0</v>
      </c>
    </row>
    <row r="1660" spans="1:7" ht="16.5" customHeight="1" x14ac:dyDescent="0.3">
      <c r="A1660" s="170" t="s">
        <v>3345</v>
      </c>
      <c r="B1660" s="165" t="s">
        <v>6581</v>
      </c>
      <c r="C1660" s="165" t="str">
        <f>IFERROR(VLOOKUP($A1660,작성용!A:AL,14,0),"-")</f>
        <v>-</v>
      </c>
      <c r="D1660" s="169" t="s">
        <v>6582</v>
      </c>
      <c r="E1660" s="167" t="str">
        <f>IFERROR(VLOOKUP(A1660,작성용!A:AL,34,0),"-")</f>
        <v>-</v>
      </c>
      <c r="F1660" s="168" t="s">
        <v>6317</v>
      </c>
      <c r="G1660" s="179">
        <f>COUNTIF(작성용!A:B,$A1660)-COUNTIFS(작성용!A:A,$A1660,작성용!AA:AA,"평가철회")</f>
        <v>0</v>
      </c>
    </row>
    <row r="1661" spans="1:7" ht="16.5" customHeight="1" x14ac:dyDescent="0.3">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x14ac:dyDescent="0.3">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x14ac:dyDescent="0.3">
      <c r="A1665" s="170" t="s">
        <v>3353</v>
      </c>
      <c r="B1665" s="165" t="s">
        <v>3354</v>
      </c>
      <c r="C1665" s="165" t="str">
        <f>IFERROR(VLOOKUP($A1665,작성용!A:AL,14,0),"-")</f>
        <v>-</v>
      </c>
      <c r="D1665" s="169" t="s">
        <v>6294</v>
      </c>
      <c r="E1665" s="167" t="str">
        <f>IFERROR(VLOOKUP(A1665,작성용!A:AL,34,0),"-")</f>
        <v>-</v>
      </c>
      <c r="F1665" s="168" t="s">
        <v>6252</v>
      </c>
      <c r="G1665" s="179">
        <f>COUNTIF(작성용!A:B,$A1665)-COUNTIFS(작성용!A:A,$A1665,작성용!AA:AA,"평가철회")</f>
        <v>0</v>
      </c>
    </row>
    <row r="1666" spans="1:7" ht="16.5" customHeight="1" x14ac:dyDescent="0.3">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3359</v>
      </c>
      <c r="B1668" s="165" t="s">
        <v>3360</v>
      </c>
      <c r="C1668" s="165" t="str">
        <f>IFERROR(VLOOKUP($A1668,작성용!A:AL,14,0),"-")</f>
        <v>-</v>
      </c>
      <c r="D1668" s="169" t="s">
        <v>74</v>
      </c>
      <c r="E1668" s="167" t="str">
        <f>IFERROR(VLOOKUP(A1668,작성용!A:AL,34,0),"-")</f>
        <v>-</v>
      </c>
      <c r="F1668" s="168" t="s">
        <v>6317</v>
      </c>
      <c r="G1668" s="179">
        <f>COUNTIF(작성용!A:B,$A1668)-COUNTIFS(작성용!A:A,$A1668,작성용!AA:AA,"평가철회")</f>
        <v>0</v>
      </c>
    </row>
    <row r="1669" spans="1:7" ht="16.5" customHeight="1" x14ac:dyDescent="0.3">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x14ac:dyDescent="0.3">
      <c r="A1670" s="170" t="s">
        <v>3363</v>
      </c>
      <c r="B1670" s="165" t="s">
        <v>3364</v>
      </c>
      <c r="C1670" s="165" t="str">
        <f>IFERROR(VLOOKUP($A1670,작성용!A:AL,14,0),"-")</f>
        <v>-</v>
      </c>
      <c r="D1670" s="169" t="s">
        <v>6277</v>
      </c>
      <c r="E1670" s="167" t="str">
        <f>IFERROR(VLOOKUP(A1670,작성용!A:AL,34,0),"-")</f>
        <v>-</v>
      </c>
      <c r="F1670" s="168" t="s">
        <v>6317</v>
      </c>
      <c r="G1670" s="179">
        <f>COUNTIF(작성용!A:B,$A1670)-COUNTIFS(작성용!A:A,$A1670,작성용!AA:AA,"평가철회")</f>
        <v>0</v>
      </c>
    </row>
    <row r="1671" spans="1:7" ht="16.5" customHeight="1" x14ac:dyDescent="0.3">
      <c r="A1671" s="170" t="s">
        <v>3365</v>
      </c>
      <c r="B1671" s="165" t="s">
        <v>3366</v>
      </c>
      <c r="C1671" s="165" t="str">
        <f>IFERROR(VLOOKUP($A1671,작성용!A:AL,14,0),"-")</f>
        <v>-</v>
      </c>
      <c r="D1671" s="169" t="s">
        <v>6583</v>
      </c>
      <c r="E1671" s="167" t="str">
        <f>IFERROR(VLOOKUP(A1671,작성용!A:AL,34,0),"-")</f>
        <v>-</v>
      </c>
      <c r="F1671" s="168" t="s">
        <v>6313</v>
      </c>
      <c r="G1671" s="179">
        <f>COUNTIF(작성용!A:B,$A1671)-COUNTIFS(작성용!A:A,$A1671,작성용!AA:AA,"평가철회")</f>
        <v>0</v>
      </c>
    </row>
    <row r="1672" spans="1:7" ht="16.5" customHeight="1" x14ac:dyDescent="0.3">
      <c r="A1672" s="170" t="s">
        <v>3367</v>
      </c>
      <c r="B1672" s="165" t="s">
        <v>3156</v>
      </c>
      <c r="C1672" s="165" t="str">
        <f>IFERROR(VLOOKUP($A1672,작성용!A:AL,14,0),"-")</f>
        <v>-</v>
      </c>
      <c r="D1672" s="169" t="s">
        <v>6303</v>
      </c>
      <c r="E1672" s="167" t="str">
        <f>IFERROR(VLOOKUP(A1672,작성용!A:AL,34,0),"-")</f>
        <v>-</v>
      </c>
      <c r="F1672" s="168" t="s">
        <v>6324</v>
      </c>
      <c r="G1672" s="179">
        <f>COUNTIF(작성용!A:B,$A1672)-COUNTIFS(작성용!A:A,$A1672,작성용!AA:AA,"평가철회")</f>
        <v>0</v>
      </c>
    </row>
    <row r="1673" spans="1:7" ht="16.5" customHeight="1" x14ac:dyDescent="0.3">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x14ac:dyDescent="0.3">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3373</v>
      </c>
      <c r="B1675" s="165" t="s">
        <v>6584</v>
      </c>
      <c r="C1675" s="165" t="str">
        <f>IFERROR(VLOOKUP($A1675,작성용!A:AL,14,0),"-")</f>
        <v>-</v>
      </c>
      <c r="D1675" s="169" t="s">
        <v>6583</v>
      </c>
      <c r="E1675" s="167" t="str">
        <f>IFERROR(VLOOKUP(A1675,작성용!A:AL,34,0),"-")</f>
        <v>-</v>
      </c>
      <c r="F1675" s="168" t="s">
        <v>6318</v>
      </c>
      <c r="G1675" s="179">
        <f>COUNTIF(작성용!A:B,$A1675)-COUNTIFS(작성용!A:A,$A1675,작성용!AA:AA,"평가철회")</f>
        <v>0</v>
      </c>
    </row>
    <row r="1676" spans="1:7" ht="16.5" customHeight="1" x14ac:dyDescent="0.3">
      <c r="A1676" s="170" t="s">
        <v>3374</v>
      </c>
      <c r="B1676" s="165" t="s">
        <v>3375</v>
      </c>
      <c r="C1676" s="165" t="str">
        <f>IFERROR(VLOOKUP($A1676,작성용!A:AL,14,0),"-")</f>
        <v>년</v>
      </c>
      <c r="D1676" s="169" t="s">
        <v>6572</v>
      </c>
      <c r="E1676" s="167" t="str">
        <f>IFERROR(VLOOKUP(A1676,작성용!A:AL,34,0),"-")</f>
        <v>조현우</v>
      </c>
      <c r="F1676" s="168" t="s">
        <v>6286</v>
      </c>
      <c r="G1676" s="179">
        <f>COUNTIF(작성용!A:B,$A1676)-COUNTIFS(작성용!A:A,$A1676,작성용!AA:AA,"평가철회")</f>
        <v>1</v>
      </c>
    </row>
    <row r="1677" spans="1:7" ht="16.5" customHeight="1" x14ac:dyDescent="0.3">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3378</v>
      </c>
      <c r="B1678" s="165" t="s">
        <v>3379</v>
      </c>
      <c r="C1678" s="165" t="str">
        <f>IFERROR(VLOOKUP($A1678,작성용!A:AL,14,0),"-")</f>
        <v>-</v>
      </c>
      <c r="D1678" s="169" t="s">
        <v>6354</v>
      </c>
      <c r="E1678" s="167" t="str">
        <f>IFERROR(VLOOKUP(A1678,작성용!A:AL,34,0),"-")</f>
        <v>-</v>
      </c>
      <c r="F1678" s="168" t="s">
        <v>6318</v>
      </c>
      <c r="G1678" s="179">
        <f>COUNTIF(작성용!A:B,$A1678)-COUNTIFS(작성용!A:A,$A1678,작성용!AA:AA,"평가철회")</f>
        <v>0</v>
      </c>
    </row>
    <row r="1679" spans="1:7" ht="16.5" customHeight="1" x14ac:dyDescent="0.3">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3384</v>
      </c>
      <c r="B1681" s="165" t="s">
        <v>3366</v>
      </c>
      <c r="C1681" s="165" t="str">
        <f>IFERROR(VLOOKUP($A1681,작성용!A:AL,14,0),"-")</f>
        <v>-</v>
      </c>
      <c r="D1681" s="169" t="s">
        <v>220</v>
      </c>
      <c r="E1681" s="167" t="str">
        <f>IFERROR(VLOOKUP(A1681,작성용!A:AL,34,0),"-")</f>
        <v>-</v>
      </c>
      <c r="F1681" s="168" t="s">
        <v>6265</v>
      </c>
      <c r="G1681" s="179">
        <f>COUNTIF(작성용!A:B,$A1681)-COUNTIFS(작성용!A:A,$A1681,작성용!AA:AA,"평가철회")</f>
        <v>0</v>
      </c>
    </row>
    <row r="1682" spans="1:7" ht="16.5" customHeight="1" x14ac:dyDescent="0.3">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x14ac:dyDescent="0.3">
      <c r="A1684" s="170" t="s">
        <v>3389</v>
      </c>
      <c r="B1684" s="165" t="s">
        <v>3390</v>
      </c>
      <c r="C1684" s="165" t="str">
        <f>IFERROR(VLOOKUP($A1684,작성용!A:AL,14,0),"-")</f>
        <v>-</v>
      </c>
      <c r="D1684" s="169" t="s">
        <v>6345</v>
      </c>
      <c r="E1684" s="167" t="str">
        <f>IFERROR(VLOOKUP(A1684,작성용!A:AL,34,0),"-")</f>
        <v>-</v>
      </c>
      <c r="F1684" s="168" t="s">
        <v>6317</v>
      </c>
      <c r="G1684" s="179">
        <f>COUNTIF(작성용!A:B,$A1684)-COUNTIFS(작성용!A:A,$A1684,작성용!AA:AA,"평가철회")</f>
        <v>0</v>
      </c>
    </row>
    <row r="1685" spans="1:7" ht="16.5" customHeight="1" x14ac:dyDescent="0.3">
      <c r="A1685" s="170" t="s">
        <v>3391</v>
      </c>
      <c r="B1685" s="165" t="s">
        <v>3392</v>
      </c>
      <c r="C1685" s="165" t="str">
        <f>IFERROR(VLOOKUP($A1685,작성용!A:AL,14,0),"-")</f>
        <v>-</v>
      </c>
      <c r="D1685" s="169" t="s">
        <v>220</v>
      </c>
      <c r="E1685" s="167" t="str">
        <f>IFERROR(VLOOKUP(A1685,작성용!A:AL,34,0),"-")</f>
        <v>-</v>
      </c>
      <c r="F1685" s="168" t="s">
        <v>6265</v>
      </c>
      <c r="G1685" s="179">
        <f>COUNTIF(작성용!A:B,$A1685)-COUNTIFS(작성용!A:A,$A1685,작성용!AA:AA,"평가철회")</f>
        <v>0</v>
      </c>
    </row>
    <row r="1686" spans="1:7" ht="16.5" customHeight="1" x14ac:dyDescent="0.3">
      <c r="A1686" s="170" t="s">
        <v>3393</v>
      </c>
      <c r="B1686" s="165" t="s">
        <v>3394</v>
      </c>
      <c r="C1686" s="165" t="str">
        <f>IFERROR(VLOOKUP($A1686,작성용!A:AL,14,0),"-")</f>
        <v>-</v>
      </c>
      <c r="D1686" s="169" t="s">
        <v>6585</v>
      </c>
      <c r="E1686" s="167" t="str">
        <f>IFERROR(VLOOKUP(A1686,작성용!A:AL,34,0),"-")</f>
        <v>-</v>
      </c>
      <c r="F1686" s="168" t="s">
        <v>6265</v>
      </c>
      <c r="G1686" s="179">
        <f>COUNTIF(작성용!A:B,$A1686)-COUNTIFS(작성용!A:A,$A1686,작성용!AA:AA,"평가철회")</f>
        <v>0</v>
      </c>
    </row>
    <row r="1687" spans="1:7" ht="16.5" customHeight="1" x14ac:dyDescent="0.3">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x14ac:dyDescent="0.3">
      <c r="A1690" s="170" t="s">
        <v>3401</v>
      </c>
      <c r="B1690" s="165" t="s">
        <v>845</v>
      </c>
      <c r="C1690" s="165" t="str">
        <f>IFERROR(VLOOKUP($A1690,작성용!A:AL,14,0),"-")</f>
        <v>-</v>
      </c>
      <c r="D1690" s="169" t="s">
        <v>6346</v>
      </c>
      <c r="E1690" s="167" t="str">
        <f>IFERROR(VLOOKUP(A1690,작성용!A:AL,34,0),"-")</f>
        <v>-</v>
      </c>
      <c r="F1690" s="168" t="s">
        <v>2</v>
      </c>
      <c r="G1690" s="179">
        <f>COUNTIF(작성용!A:B,$A1690)-COUNTIFS(작성용!A:A,$A1690,작성용!AA:AA,"평가철회")</f>
        <v>0</v>
      </c>
    </row>
    <row r="1691" spans="1:7" ht="16.5" customHeight="1" x14ac:dyDescent="0.3">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3408</v>
      </c>
      <c r="B1694" s="165" t="s">
        <v>3409</v>
      </c>
      <c r="C1694" s="165" t="str">
        <f>IFERROR(VLOOKUP($A1694,작성용!A:AL,14,0),"-")</f>
        <v>-</v>
      </c>
      <c r="D1694" s="169" t="s">
        <v>6315</v>
      </c>
      <c r="E1694" s="167" t="str">
        <f>IFERROR(VLOOKUP(A1694,작성용!A:AL,34,0),"-")</f>
        <v>-</v>
      </c>
      <c r="F1694" s="168" t="s">
        <v>6252</v>
      </c>
      <c r="G1694" s="179">
        <f>COUNTIF(작성용!A:B,$A1694)-COUNTIFS(작성용!A:A,$A1694,작성용!AA:AA,"평가철회")</f>
        <v>0</v>
      </c>
    </row>
    <row r="1695" spans="1:7" ht="16.5" customHeight="1" x14ac:dyDescent="0.3">
      <c r="A1695" s="170" t="s">
        <v>3410</v>
      </c>
      <c r="B1695" s="165" t="s">
        <v>3411</v>
      </c>
      <c r="C1695" s="165" t="str">
        <f>IFERROR(VLOOKUP($A1695,작성용!A:AL,14,0),"-")</f>
        <v>-</v>
      </c>
      <c r="D1695" s="169" t="s">
        <v>6258</v>
      </c>
      <c r="E1695" s="167" t="str">
        <f>IFERROR(VLOOKUP(A1695,작성용!A:AL,34,0),"-")</f>
        <v>-</v>
      </c>
      <c r="F1695" s="168" t="s">
        <v>6252</v>
      </c>
      <c r="G1695" s="179">
        <f>COUNTIF(작성용!A:B,$A1695)-COUNTIFS(작성용!A:A,$A1695,작성용!AA:AA,"평가철회")</f>
        <v>0</v>
      </c>
    </row>
    <row r="1696" spans="1:7" ht="16.5" customHeight="1" x14ac:dyDescent="0.3">
      <c r="A1696" s="170" t="s">
        <v>3412</v>
      </c>
      <c r="B1696" s="165" t="s">
        <v>3554</v>
      </c>
      <c r="C1696" s="165" t="str">
        <f>IFERROR(VLOOKUP($A1696,작성용!A:AL,14,0),"-")</f>
        <v>-</v>
      </c>
      <c r="D1696" s="169" t="s">
        <v>6298</v>
      </c>
      <c r="E1696" s="167" t="str">
        <f>IFERROR(VLOOKUP(A1696,작성용!A:AL,34,0),"-")</f>
        <v>-</v>
      </c>
      <c r="F1696" s="168" t="s">
        <v>6313</v>
      </c>
      <c r="G1696" s="179">
        <f>COUNTIF(작성용!A:B,$A1696)-COUNTIFS(작성용!A:A,$A1696,작성용!AA:AA,"평가철회")</f>
        <v>0</v>
      </c>
    </row>
    <row r="1697" spans="1:7" ht="16.5" customHeight="1" x14ac:dyDescent="0.3">
      <c r="A1697" s="170" t="s">
        <v>3413</v>
      </c>
      <c r="B1697" s="165" t="s">
        <v>3414</v>
      </c>
      <c r="C1697" s="165" t="str">
        <f>IFERROR(VLOOKUP($A1697,작성용!A:AL,14,0),"-")</f>
        <v>-</v>
      </c>
      <c r="D1697" s="169" t="s">
        <v>6586</v>
      </c>
      <c r="E1697" s="167" t="str">
        <f>IFERROR(VLOOKUP(A1697,작성용!A:AL,34,0),"-")</f>
        <v>-</v>
      </c>
      <c r="F1697" s="168" t="s">
        <v>6313</v>
      </c>
      <c r="G1697" s="179">
        <f>COUNTIF(작성용!A:B,$A1697)-COUNTIFS(작성용!A:A,$A1697,작성용!AA:AA,"평가철회")</f>
        <v>0</v>
      </c>
    </row>
    <row r="1698" spans="1:7" ht="16.5" customHeight="1" x14ac:dyDescent="0.3">
      <c r="A1698" s="170" t="s">
        <v>3415</v>
      </c>
      <c r="B1698" s="165" t="s">
        <v>6587</v>
      </c>
      <c r="C1698" s="165" t="str">
        <f>IFERROR(VLOOKUP($A1698,작성용!A:AL,14,0),"-")</f>
        <v>-</v>
      </c>
      <c r="D1698" s="169" t="s">
        <v>6588</v>
      </c>
      <c r="E1698" s="167" t="str">
        <f>IFERROR(VLOOKUP(A1698,작성용!A:AL,34,0),"-")</f>
        <v>-</v>
      </c>
      <c r="F1698" s="168" t="s">
        <v>6313</v>
      </c>
      <c r="G1698" s="179">
        <f>COUNTIF(작성용!A:B,$A1698)-COUNTIFS(작성용!A:A,$A1698,작성용!AA:AA,"평가철회")</f>
        <v>0</v>
      </c>
    </row>
    <row r="1699" spans="1:7" ht="16.5" customHeight="1" x14ac:dyDescent="0.3">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x14ac:dyDescent="0.3">
      <c r="A1700" s="170" t="s">
        <v>3417</v>
      </c>
      <c r="B1700" s="165" t="s">
        <v>3418</v>
      </c>
      <c r="C1700" s="165" t="str">
        <f>IFERROR(VLOOKUP($A1700,작성용!A:AL,14,0),"-")</f>
        <v>-</v>
      </c>
      <c r="D1700" s="169" t="s">
        <v>694</v>
      </c>
      <c r="E1700" s="167" t="str">
        <f>IFERROR(VLOOKUP(A1700,작성용!A:AL,34,0),"-")</f>
        <v>-</v>
      </c>
      <c r="F1700" s="168" t="s">
        <v>6286</v>
      </c>
      <c r="G1700" s="179">
        <f>COUNTIF(작성용!A:B,$A1700)-COUNTIFS(작성용!A:A,$A1700,작성용!AA:AA,"평가철회")</f>
        <v>0</v>
      </c>
    </row>
    <row r="1701" spans="1:7" ht="16.5" customHeight="1" x14ac:dyDescent="0.3">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3421</v>
      </c>
      <c r="B1702" s="165" t="s">
        <v>6589</v>
      </c>
      <c r="C1702" s="165" t="str">
        <f>IFERROR(VLOOKUP($A1702,작성용!A:AL,14,0),"-")</f>
        <v>-</v>
      </c>
      <c r="D1702" s="169" t="s">
        <v>6274</v>
      </c>
      <c r="E1702" s="167" t="str">
        <f>IFERROR(VLOOKUP(A1702,작성용!A:AL,34,0),"-")</f>
        <v>-</v>
      </c>
      <c r="F1702" s="168" t="s">
        <v>6265</v>
      </c>
      <c r="G1702" s="179">
        <f>COUNTIF(작성용!A:B,$A1702)-COUNTIFS(작성용!A:A,$A1702,작성용!AA:AA,"평가철회")</f>
        <v>0</v>
      </c>
    </row>
    <row r="1703" spans="1:7" ht="16.5" customHeight="1" x14ac:dyDescent="0.3">
      <c r="A1703" s="170" t="s">
        <v>3422</v>
      </c>
      <c r="B1703" s="165" t="s">
        <v>6590</v>
      </c>
      <c r="C1703" s="165" t="str">
        <f>IFERROR(VLOOKUP($A1703,작성용!A:AL,14,0),"-")</f>
        <v>-</v>
      </c>
      <c r="D1703" s="169" t="s">
        <v>6591</v>
      </c>
      <c r="E1703" s="167" t="str">
        <f>IFERROR(VLOOKUP(A1703,작성용!A:AL,34,0),"-")</f>
        <v>-</v>
      </c>
      <c r="F1703" s="168" t="s">
        <v>6265</v>
      </c>
      <c r="G1703" s="179">
        <f>COUNTIF(작성용!A:B,$A1703)-COUNTIFS(작성용!A:A,$A1703,작성용!AA:AA,"평가철회")</f>
        <v>0</v>
      </c>
    </row>
    <row r="1704" spans="1:7" ht="16.5" customHeight="1" x14ac:dyDescent="0.3">
      <c r="A1704" s="170" t="s">
        <v>3423</v>
      </c>
      <c r="B1704" s="165" t="s">
        <v>6592</v>
      </c>
      <c r="C1704" s="165" t="str">
        <f>IFERROR(VLOOKUP($A1704,작성용!A:AL,14,0),"-")</f>
        <v>-</v>
      </c>
      <c r="D1704" s="169" t="s">
        <v>6327</v>
      </c>
      <c r="E1704" s="167" t="str">
        <f>IFERROR(VLOOKUP(A1704,작성용!A:AL,34,0),"-")</f>
        <v>-</v>
      </c>
      <c r="F1704" s="168" t="s">
        <v>6324</v>
      </c>
      <c r="G1704" s="179">
        <f>COUNTIF(작성용!A:B,$A1704)-COUNTIFS(작성용!A:A,$A1704,작성용!AA:AA,"평가철회")</f>
        <v>0</v>
      </c>
    </row>
    <row r="1705" spans="1:7" ht="16.5" customHeight="1" x14ac:dyDescent="0.3">
      <c r="A1705" s="170" t="s">
        <v>3424</v>
      </c>
      <c r="B1705" s="165" t="s">
        <v>3425</v>
      </c>
      <c r="C1705" s="165" t="str">
        <f>IFERROR(VLOOKUP($A1705,작성용!A:AL,14,0),"-")</f>
        <v>-</v>
      </c>
      <c r="D1705" s="169" t="s">
        <v>6593</v>
      </c>
      <c r="E1705" s="167" t="str">
        <f>IFERROR(VLOOKUP(A1705,작성용!A:AL,34,0),"-")</f>
        <v>-</v>
      </c>
      <c r="F1705" s="168" t="s">
        <v>6252</v>
      </c>
      <c r="G1705" s="179">
        <f>COUNTIF(작성용!A:B,$A1705)-COUNTIFS(작성용!A:A,$A1705,작성용!AA:AA,"평가철회")</f>
        <v>0</v>
      </c>
    </row>
    <row r="1706" spans="1:7" ht="16.5" customHeight="1" x14ac:dyDescent="0.3">
      <c r="A1706" s="170" t="s">
        <v>3426</v>
      </c>
      <c r="B1706" s="165" t="s">
        <v>3427</v>
      </c>
      <c r="C1706" s="165" t="str">
        <f>IFERROR(VLOOKUP($A1706,작성용!A:AL,14,0),"-")</f>
        <v>-</v>
      </c>
      <c r="D1706" s="169" t="s">
        <v>6274</v>
      </c>
      <c r="E1706" s="167" t="str">
        <f>IFERROR(VLOOKUP(A1706,작성용!A:AL,34,0),"-")</f>
        <v>-</v>
      </c>
      <c r="F1706" s="168" t="s">
        <v>6355</v>
      </c>
      <c r="G1706" s="179">
        <f>COUNTIF(작성용!A:B,$A1706)-COUNTIFS(작성용!A:A,$A1706,작성용!AA:AA,"평가철회")</f>
        <v>0</v>
      </c>
    </row>
    <row r="1707" spans="1:7" ht="16.5" customHeight="1" x14ac:dyDescent="0.3">
      <c r="A1707" s="170" t="s">
        <v>3428</v>
      </c>
      <c r="B1707" s="165" t="s">
        <v>2873</v>
      </c>
      <c r="C1707" s="165" t="str">
        <f>IFERROR(VLOOKUP($A1707,작성용!A:AL,14,0),"-")</f>
        <v>-</v>
      </c>
      <c r="D1707" s="169" t="s">
        <v>6382</v>
      </c>
      <c r="E1707" s="167" t="str">
        <f>IFERROR(VLOOKUP(A1707,작성용!A:AL,34,0),"-")</f>
        <v>-</v>
      </c>
      <c r="F1707" s="168" t="s">
        <v>6355</v>
      </c>
      <c r="G1707" s="179">
        <f>COUNTIF(작성용!A:B,$A1707)-COUNTIFS(작성용!A:A,$A1707,작성용!AA:AA,"평가철회")</f>
        <v>0</v>
      </c>
    </row>
    <row r="1708" spans="1:7" ht="16.5" customHeight="1" x14ac:dyDescent="0.3">
      <c r="A1708" s="170" t="s">
        <v>593</v>
      </c>
      <c r="B1708" s="165" t="s">
        <v>6594</v>
      </c>
      <c r="C1708" s="165" t="str">
        <f>IFERROR(VLOOKUP($A1708,작성용!A:AL,14,0),"-")</f>
        <v>-</v>
      </c>
      <c r="D1708" s="169" t="s">
        <v>6595</v>
      </c>
      <c r="E1708" s="167" t="str">
        <f>IFERROR(VLOOKUP(A1708,작성용!A:AL,34,0),"-")</f>
        <v>-</v>
      </c>
      <c r="F1708" s="168" t="s">
        <v>6420</v>
      </c>
      <c r="G1708" s="179">
        <f>COUNTIF(작성용!A:B,$A1708)-COUNTIFS(작성용!A:A,$A1708,작성용!AA:AA,"평가철회")</f>
        <v>0</v>
      </c>
    </row>
    <row r="1709" spans="1:7" ht="16.5" customHeight="1" x14ac:dyDescent="0.3">
      <c r="A1709" s="170" t="s">
        <v>3429</v>
      </c>
      <c r="B1709" s="165" t="s">
        <v>6596</v>
      </c>
      <c r="C1709" s="165" t="str">
        <f>IFERROR(VLOOKUP($A1709,작성용!A:AL,14,0),"-")</f>
        <v>-</v>
      </c>
      <c r="D1709" s="169" t="s">
        <v>6409</v>
      </c>
      <c r="E1709" s="167" t="str">
        <f>IFERROR(VLOOKUP(A1709,작성용!A:AL,34,0),"-")</f>
        <v>-</v>
      </c>
      <c r="F1709" s="168" t="s">
        <v>6363</v>
      </c>
      <c r="G1709" s="179">
        <f>COUNTIF(작성용!A:B,$A1709)-COUNTIFS(작성용!A:A,$A1709,작성용!AA:AA,"평가철회")</f>
        <v>0</v>
      </c>
    </row>
    <row r="1710" spans="1:7" ht="16.5" customHeight="1" x14ac:dyDescent="0.3">
      <c r="A1710" s="170" t="s">
        <v>3430</v>
      </c>
      <c r="B1710" s="165" t="s">
        <v>6597</v>
      </c>
      <c r="C1710" s="165" t="str">
        <f>IFERROR(VLOOKUP($A1710,작성용!A:AL,14,0),"-")</f>
        <v>-</v>
      </c>
      <c r="D1710" s="169" t="s">
        <v>6275</v>
      </c>
      <c r="E1710" s="167" t="str">
        <f>IFERROR(VLOOKUP(A1710,작성용!A:AL,34,0),"-")</f>
        <v>-</v>
      </c>
      <c r="F1710" s="168" t="s">
        <v>6362</v>
      </c>
      <c r="G1710" s="179">
        <f>COUNTIF(작성용!A:B,$A1710)-COUNTIFS(작성용!A:A,$A1710,작성용!AA:AA,"평가철회")</f>
        <v>0</v>
      </c>
    </row>
    <row r="1711" spans="1:7" ht="16.5" customHeight="1" x14ac:dyDescent="0.3">
      <c r="A1711" s="170" t="s">
        <v>3431</v>
      </c>
      <c r="B1711" s="165" t="s">
        <v>6598</v>
      </c>
      <c r="C1711" s="165" t="str">
        <f>IFERROR(VLOOKUP($A1711,작성용!A:AL,14,0),"-")</f>
        <v>-</v>
      </c>
      <c r="D1711" s="169" t="s">
        <v>6599</v>
      </c>
      <c r="E1711" s="167" t="str">
        <f>IFERROR(VLOOKUP(A1711,작성용!A:AL,34,0),"-")</f>
        <v>-</v>
      </c>
      <c r="F1711" s="168" t="s">
        <v>6355</v>
      </c>
      <c r="G1711" s="179">
        <f>COUNTIF(작성용!A:B,$A1711)-COUNTIFS(작성용!A:A,$A1711,작성용!AA:AA,"평가철회")</f>
        <v>0</v>
      </c>
    </row>
    <row r="1712" spans="1:7" ht="16.5" customHeight="1" x14ac:dyDescent="0.3">
      <c r="A1712" s="170" t="s">
        <v>3432</v>
      </c>
      <c r="B1712" s="165" t="s">
        <v>6600</v>
      </c>
      <c r="C1712" s="165" t="str">
        <f>IFERROR(VLOOKUP($A1712,작성용!A:AL,14,0),"-")</f>
        <v>-</v>
      </c>
      <c r="D1712" s="169" t="s">
        <v>6601</v>
      </c>
      <c r="E1712" s="167" t="str">
        <f>IFERROR(VLOOKUP(A1712,작성용!A:AL,34,0),"-")</f>
        <v>-</v>
      </c>
      <c r="F1712" s="168" t="s">
        <v>6313</v>
      </c>
      <c r="G1712" s="179">
        <f>COUNTIF(작성용!A:B,$A1712)-COUNTIFS(작성용!A:A,$A1712,작성용!AA:AA,"평가철회")</f>
        <v>0</v>
      </c>
    </row>
    <row r="1713" spans="1:7" ht="16.5" customHeight="1" x14ac:dyDescent="0.3">
      <c r="A1713" s="170" t="s">
        <v>3433</v>
      </c>
      <c r="B1713" s="165" t="s">
        <v>6602</v>
      </c>
      <c r="C1713" s="165" t="str">
        <f>IFERROR(VLOOKUP($A1713,작성용!A:AL,14,0),"-")</f>
        <v>-</v>
      </c>
      <c r="D1713" s="169" t="s">
        <v>6333</v>
      </c>
      <c r="E1713" s="167" t="str">
        <f>IFERROR(VLOOKUP(A1713,작성용!A:AL,34,0),"-")</f>
        <v>-</v>
      </c>
      <c r="F1713" s="168" t="s">
        <v>6252</v>
      </c>
      <c r="G1713" s="179">
        <f>COUNTIF(작성용!A:B,$A1713)-COUNTIFS(작성용!A:A,$A1713,작성용!AA:AA,"평가철회")</f>
        <v>0</v>
      </c>
    </row>
    <row r="1714" spans="1:7" ht="16.5" customHeight="1" x14ac:dyDescent="0.3">
      <c r="A1714" s="170" t="s">
        <v>3434</v>
      </c>
      <c r="B1714" s="165" t="s">
        <v>1587</v>
      </c>
      <c r="C1714" s="165" t="str">
        <f>IFERROR(VLOOKUP($A1714,작성용!A:AL,14,0),"-")</f>
        <v>-</v>
      </c>
      <c r="D1714" s="169" t="s">
        <v>6274</v>
      </c>
      <c r="E1714" s="167" t="str">
        <f>IFERROR(VLOOKUP(A1714,작성용!A:AL,34,0),"-")</f>
        <v>-</v>
      </c>
      <c r="F1714" s="168" t="s">
        <v>6355</v>
      </c>
      <c r="G1714" s="179">
        <f>COUNTIF(작성용!A:B,$A1714)-COUNTIFS(작성용!A:A,$A1714,작성용!AA:AA,"평가철회")</f>
        <v>0</v>
      </c>
    </row>
    <row r="1715" spans="1:7" ht="16.5" customHeight="1" x14ac:dyDescent="0.3">
      <c r="A1715" s="170" t="s">
        <v>3435</v>
      </c>
      <c r="B1715" s="165" t="s">
        <v>3436</v>
      </c>
      <c r="C1715" s="165" t="str">
        <f>IFERROR(VLOOKUP($A1715,작성용!A:AL,14,0),"-")</f>
        <v>년</v>
      </c>
      <c r="D1715" s="169" t="s">
        <v>6465</v>
      </c>
      <c r="E1715" s="167" t="str">
        <f>IFERROR(VLOOKUP(A1715,작성용!A:AL,34,0),"-")</f>
        <v>오영석</v>
      </c>
      <c r="F1715" s="168" t="s">
        <v>6355</v>
      </c>
      <c r="G1715" s="179">
        <f>COUNTIF(작성용!A:B,$A1715)-COUNTIFS(작성용!A:A,$A1715,작성용!AA:AA,"평가철회")</f>
        <v>1</v>
      </c>
    </row>
    <row r="1716" spans="1:7" ht="16.5" customHeight="1" x14ac:dyDescent="0.3">
      <c r="A1716" s="170" t="s">
        <v>3437</v>
      </c>
      <c r="B1716" s="165" t="s">
        <v>3438</v>
      </c>
      <c r="C1716" s="165" t="str">
        <f>IFERROR(VLOOKUP($A1716,작성용!A:AL,14,0),"-")</f>
        <v>-</v>
      </c>
      <c r="D1716" s="169" t="s">
        <v>6424</v>
      </c>
      <c r="E1716" s="167" t="str">
        <f>IFERROR(VLOOKUP(A1716,작성용!A:AL,34,0),"-")</f>
        <v>-</v>
      </c>
      <c r="F1716" s="168" t="s">
        <v>6355</v>
      </c>
      <c r="G1716" s="179">
        <f>COUNTIF(작성용!A:B,$A1716)-COUNTIFS(작성용!A:A,$A1716,작성용!AA:AA,"평가철회")</f>
        <v>0</v>
      </c>
    </row>
    <row r="1717" spans="1:7" ht="16.5" customHeight="1" x14ac:dyDescent="0.3">
      <c r="A1717" s="170" t="s">
        <v>3439</v>
      </c>
      <c r="B1717" s="165" t="s">
        <v>3440</v>
      </c>
      <c r="C1717" s="165" t="str">
        <f>IFERROR(VLOOKUP($A1717,작성용!A:AL,14,0),"-")</f>
        <v>-</v>
      </c>
      <c r="D1717" s="169" t="s">
        <v>6567</v>
      </c>
      <c r="E1717" s="167" t="str">
        <f>IFERROR(VLOOKUP(A1717,작성용!A:AL,34,0),"-")</f>
        <v>-</v>
      </c>
      <c r="F1717" s="168" t="s">
        <v>6420</v>
      </c>
      <c r="G1717" s="179">
        <f>COUNTIF(작성용!A:B,$A1717)-COUNTIFS(작성용!A:A,$A1717,작성용!AA:AA,"평가철회")</f>
        <v>0</v>
      </c>
    </row>
    <row r="1718" spans="1:7" ht="16.5" customHeight="1" x14ac:dyDescent="0.3">
      <c r="A1718" s="170" t="s">
        <v>3441</v>
      </c>
      <c r="B1718" s="165" t="s">
        <v>3442</v>
      </c>
      <c r="C1718" s="165" t="str">
        <f>IFERROR(VLOOKUP($A1718,작성용!A:AL,14,0),"-")</f>
        <v>년</v>
      </c>
      <c r="D1718" s="169" t="s">
        <v>6603</v>
      </c>
      <c r="E1718" s="167" t="str">
        <f>IFERROR(VLOOKUP(A1718,작성용!A:AL,34,0),"-")</f>
        <v>김에스더</v>
      </c>
      <c r="F1718" s="168" t="s">
        <v>6399</v>
      </c>
      <c r="G1718" s="179">
        <f>COUNTIF(작성용!A:B,$A1718)-COUNTIFS(작성용!A:A,$A1718,작성용!AA:AA,"평가철회")</f>
        <v>6</v>
      </c>
    </row>
    <row r="1719" spans="1:7" ht="16.5" customHeight="1" x14ac:dyDescent="0.3">
      <c r="A1719" s="170" t="s">
        <v>3443</v>
      </c>
      <c r="B1719" s="165" t="s">
        <v>6604</v>
      </c>
      <c r="C1719" s="165" t="str">
        <f>IFERROR(VLOOKUP($A1719,작성용!A:AL,14,0),"-")</f>
        <v>년</v>
      </c>
      <c r="D1719" s="169" t="s">
        <v>6443</v>
      </c>
      <c r="E1719" s="167" t="str">
        <f>IFERROR(VLOOKUP(A1719,작성용!A:AL,34,0),"-")</f>
        <v>윤광일</v>
      </c>
      <c r="F1719" s="168" t="s">
        <v>6399</v>
      </c>
      <c r="G1719" s="179">
        <f>COUNTIF(작성용!A:B,$A1719)-COUNTIFS(작성용!A:A,$A1719,작성용!AA:AA,"평가철회")</f>
        <v>21</v>
      </c>
    </row>
    <row r="1720" spans="1:7" ht="16.5" customHeight="1" x14ac:dyDescent="0.3">
      <c r="A1720" s="170" t="s">
        <v>3444</v>
      </c>
      <c r="B1720" s="165" t="s">
        <v>6605</v>
      </c>
      <c r="C1720" s="165" t="str">
        <f>IFERROR(VLOOKUP($A1720,작성용!A:AL,14,0),"-")</f>
        <v>-</v>
      </c>
      <c r="D1720" s="169" t="s">
        <v>6606</v>
      </c>
      <c r="E1720" s="167" t="str">
        <f>IFERROR(VLOOKUP(A1720,작성용!A:AL,34,0),"-")</f>
        <v>-</v>
      </c>
      <c r="F1720" s="168" t="s">
        <v>6363</v>
      </c>
      <c r="G1720" s="179">
        <f>COUNTIF(작성용!A:B,$A1720)-COUNTIFS(작성용!A:A,$A1720,작성용!AA:AA,"평가철회")</f>
        <v>0</v>
      </c>
    </row>
    <row r="1721" spans="1:7" ht="16.5" customHeight="1" x14ac:dyDescent="0.3">
      <c r="A1721" s="170" t="s">
        <v>3445</v>
      </c>
      <c r="B1721" s="165" t="s">
        <v>6607</v>
      </c>
      <c r="C1721" s="165" t="str">
        <f>IFERROR(VLOOKUP($A1721,작성용!A:AL,14,0),"-")</f>
        <v>-</v>
      </c>
      <c r="D1721" s="169" t="s">
        <v>6489</v>
      </c>
      <c r="E1721" s="167" t="str">
        <f>IFERROR(VLOOKUP(A1721,작성용!A:AL,34,0),"-")</f>
        <v>-</v>
      </c>
      <c r="F1721" s="168" t="s">
        <v>6399</v>
      </c>
      <c r="G1721" s="179">
        <f>COUNTIF(작성용!A:B,$A1721)-COUNTIFS(작성용!A:A,$A1721,작성용!AA:AA,"평가철회")</f>
        <v>0</v>
      </c>
    </row>
    <row r="1722" spans="1:7" ht="16.5" customHeight="1" x14ac:dyDescent="0.3">
      <c r="A1722" s="170" t="s">
        <v>3446</v>
      </c>
      <c r="B1722" s="165" t="s">
        <v>6608</v>
      </c>
      <c r="C1722" s="165" t="str">
        <f>IFERROR(VLOOKUP($A1722,작성용!A:AL,14,0),"-")</f>
        <v>-</v>
      </c>
      <c r="D1722" s="169" t="s">
        <v>6453</v>
      </c>
      <c r="E1722" s="167" t="str">
        <f>IFERROR(VLOOKUP(A1722,작성용!A:AL,34,0),"-")</f>
        <v>-</v>
      </c>
      <c r="F1722" s="168" t="s">
        <v>6399</v>
      </c>
      <c r="G1722" s="179">
        <f>COUNTIF(작성용!A:B,$A1722)-COUNTIFS(작성용!A:A,$A1722,작성용!AA:AA,"평가철회")</f>
        <v>0</v>
      </c>
    </row>
    <row r="1723" spans="1:7" ht="16.5" customHeight="1" x14ac:dyDescent="0.3">
      <c r="A1723" s="170" t="s">
        <v>3447</v>
      </c>
      <c r="B1723" s="165" t="s">
        <v>6609</v>
      </c>
      <c r="C1723" s="165" t="str">
        <f>IFERROR(VLOOKUP($A1723,작성용!A:AL,14,0),"-")</f>
        <v>-</v>
      </c>
      <c r="D1723" s="169" t="s">
        <v>6368</v>
      </c>
      <c r="E1723" s="167" t="str">
        <f>IFERROR(VLOOKUP(A1723,작성용!A:AL,34,0),"-")</f>
        <v>-</v>
      </c>
      <c r="F1723" s="168" t="s">
        <v>6399</v>
      </c>
      <c r="G1723" s="179">
        <f>COUNTIF(작성용!A:B,$A1723)-COUNTIFS(작성용!A:A,$A1723,작성용!AA:AA,"평가철회")</f>
        <v>0</v>
      </c>
    </row>
    <row r="1724" spans="1:7" ht="16.5" customHeight="1" x14ac:dyDescent="0.3">
      <c r="A1724" s="170" t="s">
        <v>3448</v>
      </c>
      <c r="B1724" s="165" t="s">
        <v>6610</v>
      </c>
      <c r="C1724" s="165" t="str">
        <f>IFERROR(VLOOKUP($A1724,작성용!A:AL,14,0),"-")</f>
        <v>년</v>
      </c>
      <c r="D1724" s="169" t="s">
        <v>6356</v>
      </c>
      <c r="E1724" s="167" t="str">
        <f>IFERROR(VLOOKUP(A1724,작성용!A:AL,34,0),"-")</f>
        <v>원정우</v>
      </c>
      <c r="F1724" s="168" t="s">
        <v>6399</v>
      </c>
      <c r="G1724" s="179">
        <f>COUNTIF(작성용!A:B,$A1724)-COUNTIFS(작성용!A:A,$A1724,작성용!AA:AA,"평가철회")</f>
        <v>10</v>
      </c>
    </row>
    <row r="1725" spans="1:7" ht="16.5" customHeight="1" x14ac:dyDescent="0.3">
      <c r="A1725" s="170" t="s">
        <v>3449</v>
      </c>
      <c r="B1725" s="165" t="s">
        <v>6611</v>
      </c>
      <c r="C1725" s="165" t="str">
        <f>IFERROR(VLOOKUP($A1725,작성용!A:AL,14,0),"-")</f>
        <v>-</v>
      </c>
      <c r="D1725" s="169" t="s">
        <v>6382</v>
      </c>
      <c r="E1725" s="167" t="str">
        <f>IFERROR(VLOOKUP(A1725,작성용!A:AL,34,0),"-")</f>
        <v>-</v>
      </c>
      <c r="F1725" s="168" t="s">
        <v>6399</v>
      </c>
      <c r="G1725" s="179">
        <f>COUNTIF(작성용!A:B,$A1725)-COUNTIFS(작성용!A:A,$A1725,작성용!AA:AA,"평가철회")</f>
        <v>0</v>
      </c>
    </row>
    <row r="1726" spans="1:7" ht="16.5" customHeight="1" x14ac:dyDescent="0.3">
      <c r="A1726" s="170" t="s">
        <v>3450</v>
      </c>
      <c r="B1726" s="165" t="s">
        <v>6612</v>
      </c>
      <c r="C1726" s="165" t="str">
        <f>IFERROR(VLOOKUP($A1726,작성용!A:AL,14,0),"-")</f>
        <v>-</v>
      </c>
      <c r="D1726" s="169" t="s">
        <v>6382</v>
      </c>
      <c r="E1726" s="167" t="str">
        <f>IFERROR(VLOOKUP(A1726,작성용!A:AL,34,0),"-")</f>
        <v>-</v>
      </c>
      <c r="F1726" s="168" t="s">
        <v>6399</v>
      </c>
      <c r="G1726" s="179">
        <f>COUNTIF(작성용!A:B,$A1726)-COUNTIFS(작성용!A:A,$A1726,작성용!AA:AA,"평가철회")</f>
        <v>0</v>
      </c>
    </row>
    <row r="1727" spans="1:7" ht="16.5" customHeight="1" x14ac:dyDescent="0.3">
      <c r="A1727" s="170" t="s">
        <v>3451</v>
      </c>
      <c r="B1727" s="165" t="s">
        <v>6613</v>
      </c>
      <c r="C1727" s="165" t="str">
        <f>IFERROR(VLOOKUP($A1727,작성용!A:AL,14,0),"-")</f>
        <v>-</v>
      </c>
      <c r="D1727" s="169" t="s">
        <v>6382</v>
      </c>
      <c r="E1727" s="167" t="str">
        <f>IFERROR(VLOOKUP(A1727,작성용!A:AL,34,0),"-")</f>
        <v>-</v>
      </c>
      <c r="F1727" s="168" t="s">
        <v>6363</v>
      </c>
      <c r="G1727" s="179">
        <f>COUNTIF(작성용!A:B,$A1727)-COUNTIFS(작성용!A:A,$A1727,작성용!AA:AA,"평가철회")</f>
        <v>0</v>
      </c>
    </row>
    <row r="1728" spans="1:7" ht="16.5" customHeight="1" x14ac:dyDescent="0.3">
      <c r="A1728" s="170" t="s">
        <v>3452</v>
      </c>
      <c r="B1728" s="165" t="s">
        <v>6614</v>
      </c>
      <c r="C1728" s="165" t="str">
        <f>IFERROR(VLOOKUP($A1728,작성용!A:AL,14,0),"-")</f>
        <v>-</v>
      </c>
      <c r="D1728" s="169" t="s">
        <v>6426</v>
      </c>
      <c r="E1728" s="167" t="str">
        <f>IFERROR(VLOOKUP(A1728,작성용!A:AL,34,0),"-")</f>
        <v>-</v>
      </c>
      <c r="F1728" s="168" t="s">
        <v>6399</v>
      </c>
      <c r="G1728" s="179">
        <f>COUNTIF(작성용!A:B,$A1728)-COUNTIFS(작성용!A:A,$A1728,작성용!AA:AA,"평가철회")</f>
        <v>0</v>
      </c>
    </row>
    <row r="1729" spans="1:7" ht="16.5" customHeight="1" x14ac:dyDescent="0.3">
      <c r="A1729" s="170" t="s">
        <v>3453</v>
      </c>
      <c r="B1729" s="165" t="s">
        <v>6615</v>
      </c>
      <c r="C1729" s="165" t="str">
        <f>IFERROR(VLOOKUP($A1729,작성용!A:AL,14,0),"-")</f>
        <v>-</v>
      </c>
      <c r="D1729" s="169" t="s">
        <v>6382</v>
      </c>
      <c r="E1729" s="167" t="str">
        <f>IFERROR(VLOOKUP(A1729,작성용!A:AL,34,0),"-")</f>
        <v>-</v>
      </c>
      <c r="F1729" s="168" t="s">
        <v>6399</v>
      </c>
      <c r="G1729" s="179">
        <f>COUNTIF(작성용!A:B,$A1729)-COUNTIFS(작성용!A:A,$A1729,작성용!AA:AA,"평가철회")</f>
        <v>0</v>
      </c>
    </row>
    <row r="1730" spans="1:7" ht="16.5" customHeight="1" x14ac:dyDescent="0.3">
      <c r="A1730" s="170" t="s">
        <v>3454</v>
      </c>
      <c r="B1730" s="165" t="s">
        <v>6616</v>
      </c>
      <c r="C1730" s="165" t="str">
        <f>IFERROR(VLOOKUP($A1730,작성용!A:AL,14,0),"-")</f>
        <v>-</v>
      </c>
      <c r="D1730" s="169" t="s">
        <v>6370</v>
      </c>
      <c r="E1730" s="167" t="str">
        <f>IFERROR(VLOOKUP(A1730,작성용!A:AL,34,0),"-")</f>
        <v>-</v>
      </c>
      <c r="F1730" s="168" t="s">
        <v>6399</v>
      </c>
      <c r="G1730" s="179">
        <f>COUNTIF(작성용!A:B,$A1730)-COUNTIFS(작성용!A:A,$A1730,작성용!AA:AA,"평가철회")</f>
        <v>0</v>
      </c>
    </row>
    <row r="1731" spans="1:7" ht="16.5" customHeight="1" x14ac:dyDescent="0.3">
      <c r="A1731" s="170" t="s">
        <v>3455</v>
      </c>
      <c r="B1731" s="165" t="s">
        <v>6617</v>
      </c>
      <c r="C1731" s="165" t="str">
        <f>IFERROR(VLOOKUP($A1731,작성용!A:AL,14,0),"-")</f>
        <v>-</v>
      </c>
      <c r="D1731" s="169" t="s">
        <v>6453</v>
      </c>
      <c r="E1731" s="167" t="str">
        <f>IFERROR(VLOOKUP(A1731,작성용!A:AL,34,0),"-")</f>
        <v>-</v>
      </c>
      <c r="F1731" s="168" t="s">
        <v>6399</v>
      </c>
      <c r="G1731" s="179">
        <f>COUNTIF(작성용!A:B,$A1731)-COUNTIFS(작성용!A:A,$A1731,작성용!AA:AA,"평가철회")</f>
        <v>0</v>
      </c>
    </row>
    <row r="1732" spans="1:7" ht="16.5" customHeight="1" x14ac:dyDescent="0.3">
      <c r="A1732" s="170" t="s">
        <v>3456</v>
      </c>
      <c r="B1732" s="165" t="s">
        <v>6618</v>
      </c>
      <c r="C1732" s="165" t="str">
        <f>IFERROR(VLOOKUP($A1732,작성용!A:AL,14,0),"-")</f>
        <v>-</v>
      </c>
      <c r="D1732" s="169" t="s">
        <v>6423</v>
      </c>
      <c r="E1732" s="167" t="str">
        <f>IFERROR(VLOOKUP(A1732,작성용!A:AL,34,0),"-")</f>
        <v>-</v>
      </c>
      <c r="F1732" s="168" t="s">
        <v>6399</v>
      </c>
      <c r="G1732" s="179">
        <f>COUNTIF(작성용!A:B,$A1732)-COUNTIFS(작성용!A:A,$A1732,작성용!AA:AA,"평가철회")</f>
        <v>0</v>
      </c>
    </row>
    <row r="1733" spans="1:7" ht="16.5" customHeight="1" x14ac:dyDescent="0.3">
      <c r="A1733" s="170" t="s">
        <v>3457</v>
      </c>
      <c r="B1733" s="165" t="s">
        <v>6619</v>
      </c>
      <c r="C1733" s="165" t="str">
        <f>IFERROR(VLOOKUP($A1733,작성용!A:AL,14,0),"-")</f>
        <v>-</v>
      </c>
      <c r="D1733" s="169" t="s">
        <v>6422</v>
      </c>
      <c r="E1733" s="167" t="str">
        <f>IFERROR(VLOOKUP(A1733,작성용!A:AL,34,0),"-")</f>
        <v>-</v>
      </c>
      <c r="F1733" s="168" t="s">
        <v>6399</v>
      </c>
      <c r="G1733" s="179">
        <f>COUNTIF(작성용!A:B,$A1733)-COUNTIFS(작성용!A:A,$A1733,작성용!AA:AA,"평가철회")</f>
        <v>0</v>
      </c>
    </row>
    <row r="1734" spans="1:7" ht="16.5" customHeight="1" x14ac:dyDescent="0.3">
      <c r="A1734" s="170" t="s">
        <v>3458</v>
      </c>
      <c r="B1734" s="165" t="s">
        <v>6620</v>
      </c>
      <c r="C1734" s="165" t="str">
        <f>IFERROR(VLOOKUP($A1734,작성용!A:AL,14,0),"-")</f>
        <v>-</v>
      </c>
      <c r="D1734" s="169" t="s">
        <v>6382</v>
      </c>
      <c r="E1734" s="167" t="str">
        <f>IFERROR(VLOOKUP(A1734,작성용!A:AL,34,0),"-")</f>
        <v>-</v>
      </c>
      <c r="F1734" s="168" t="s">
        <v>6362</v>
      </c>
      <c r="G1734" s="179">
        <f>COUNTIF(작성용!A:B,$A1734)-COUNTIFS(작성용!A:A,$A1734,작성용!AA:AA,"평가철회")</f>
        <v>0</v>
      </c>
    </row>
    <row r="1735" spans="1:7" ht="16.5" customHeight="1" x14ac:dyDescent="0.3">
      <c r="A1735" s="170" t="s">
        <v>3459</v>
      </c>
      <c r="B1735" s="165" t="s">
        <v>6621</v>
      </c>
      <c r="C1735" s="165" t="str">
        <f>IFERROR(VLOOKUP($A1735,작성용!A:AL,14,0),"-")</f>
        <v>-</v>
      </c>
      <c r="D1735" s="169" t="s">
        <v>6622</v>
      </c>
      <c r="E1735" s="167" t="str">
        <f>IFERROR(VLOOKUP(A1735,작성용!A:AL,34,0),"-")</f>
        <v>-</v>
      </c>
      <c r="F1735" s="168" t="s">
        <v>6399</v>
      </c>
      <c r="G1735" s="179">
        <f>COUNTIF(작성용!A:B,$A1735)-COUNTIFS(작성용!A:A,$A1735,작성용!AA:AA,"평가철회")</f>
        <v>0</v>
      </c>
    </row>
    <row r="1736" spans="1:7" ht="16.5" customHeight="1" x14ac:dyDescent="0.3">
      <c r="A1736" s="170" t="s">
        <v>3460</v>
      </c>
      <c r="B1736" s="165" t="s">
        <v>6541</v>
      </c>
      <c r="C1736" s="165" t="str">
        <f>IFERROR(VLOOKUP($A1736,작성용!A:AL,14,0),"-")</f>
        <v>-</v>
      </c>
      <c r="D1736" s="169" t="s">
        <v>6382</v>
      </c>
      <c r="E1736" s="167" t="str">
        <f>IFERROR(VLOOKUP(A1736,작성용!A:AL,34,0),"-")</f>
        <v>-</v>
      </c>
      <c r="F1736" s="168" t="s">
        <v>6399</v>
      </c>
      <c r="G1736" s="179">
        <f>COUNTIF(작성용!A:B,$A1736)-COUNTIFS(작성용!A:A,$A1736,작성용!AA:AA,"평가철회")</f>
        <v>0</v>
      </c>
    </row>
    <row r="1737" spans="1:7" ht="16.5" customHeight="1" x14ac:dyDescent="0.3">
      <c r="A1737" s="170" t="s">
        <v>3461</v>
      </c>
      <c r="B1737" s="165" t="s">
        <v>6623</v>
      </c>
      <c r="C1737" s="165" t="str">
        <f>IFERROR(VLOOKUP($A1737,작성용!A:AL,14,0),"-")</f>
        <v>연말</v>
      </c>
      <c r="D1737" s="169" t="s">
        <v>6359</v>
      </c>
      <c r="E1737" s="167" t="str">
        <f>IFERROR(VLOOKUP(A1737,작성용!A:AL,34,0),"-")</f>
        <v>서동현</v>
      </c>
      <c r="F1737" s="168" t="s">
        <v>6420</v>
      </c>
      <c r="G1737" s="179">
        <f>COUNTIF(작성용!A:B,$A1737)-COUNTIFS(작성용!A:A,$A1737,작성용!AA:AA,"평가철회")</f>
        <v>8</v>
      </c>
    </row>
    <row r="1738" spans="1:7" ht="16.5" customHeight="1" x14ac:dyDescent="0.3">
      <c r="A1738" s="170" t="s">
        <v>3462</v>
      </c>
      <c r="B1738" s="165" t="s">
        <v>6624</v>
      </c>
      <c r="C1738" s="165" t="str">
        <f>IFERROR(VLOOKUP($A1738,작성용!A:AL,14,0),"-")</f>
        <v>-</v>
      </c>
      <c r="D1738" s="169" t="s">
        <v>6471</v>
      </c>
      <c r="E1738" s="167" t="str">
        <f>IFERROR(VLOOKUP(A1738,작성용!A:AL,34,0),"-")</f>
        <v>-</v>
      </c>
      <c r="F1738" s="168" t="s">
        <v>6363</v>
      </c>
      <c r="G1738" s="179">
        <f>COUNTIF(작성용!A:B,$A1738)-COUNTIFS(작성용!A:A,$A1738,작성용!AA:AA,"평가철회")</f>
        <v>0</v>
      </c>
    </row>
    <row r="1739" spans="1:7" ht="16.5" customHeight="1" x14ac:dyDescent="0.3">
      <c r="A1739" s="170" t="s">
        <v>3463</v>
      </c>
      <c r="B1739" s="165" t="s">
        <v>6625</v>
      </c>
      <c r="C1739" s="165" t="str">
        <f>IFERROR(VLOOKUP($A1739,작성용!A:AL,14,0),"-")</f>
        <v>-</v>
      </c>
      <c r="D1739" s="169" t="s">
        <v>6382</v>
      </c>
      <c r="E1739" s="167" t="str">
        <f>IFERROR(VLOOKUP(A1739,작성용!A:AL,34,0),"-")</f>
        <v>-</v>
      </c>
      <c r="F1739" s="168" t="s">
        <v>6363</v>
      </c>
      <c r="G1739" s="179">
        <f>COUNTIF(작성용!A:B,$A1739)-COUNTIFS(작성용!A:A,$A1739,작성용!AA:AA,"평가철회")</f>
        <v>0</v>
      </c>
    </row>
    <row r="1740" spans="1:7" ht="16.5" customHeight="1" x14ac:dyDescent="0.3">
      <c r="A1740" s="170" t="s">
        <v>3464</v>
      </c>
      <c r="B1740" s="165" t="s">
        <v>6626</v>
      </c>
      <c r="C1740" s="165" t="str">
        <f>IFERROR(VLOOKUP($A1740,작성용!A:AL,14,0),"-")</f>
        <v>-</v>
      </c>
      <c r="D1740" s="169" t="s">
        <v>6368</v>
      </c>
      <c r="E1740" s="167" t="str">
        <f>IFERROR(VLOOKUP(A1740,작성용!A:AL,34,0),"-")</f>
        <v>-</v>
      </c>
      <c r="F1740" s="168" t="s">
        <v>6420</v>
      </c>
      <c r="G1740" s="179">
        <f>COUNTIF(작성용!A:B,$A1740)-COUNTIFS(작성용!A:A,$A1740,작성용!AA:AA,"평가철회")</f>
        <v>0</v>
      </c>
    </row>
    <row r="1741" spans="1:7" x14ac:dyDescent="0.3">
      <c r="A1741" s="170" t="s">
        <v>3465</v>
      </c>
      <c r="B1741" s="165" t="s">
        <v>6627</v>
      </c>
      <c r="C1741" s="165" t="str">
        <f>IFERROR(VLOOKUP($A1741,작성용!A:AL,14,0),"-")</f>
        <v>-</v>
      </c>
      <c r="D1741" s="169" t="s">
        <v>6471</v>
      </c>
      <c r="E1741" s="167" t="str">
        <f>IFERROR(VLOOKUP(A1741,작성용!A:AL,34,0),"-")</f>
        <v>-</v>
      </c>
      <c r="F1741" s="168" t="s">
        <v>6362</v>
      </c>
      <c r="G1741" s="179">
        <f>COUNTIF(작성용!A:B,$A1741)-COUNTIFS(작성용!A:A,$A1741,작성용!AA:AA,"평가철회")</f>
        <v>0</v>
      </c>
    </row>
    <row r="1742" spans="1:7" ht="16.5" customHeight="1" x14ac:dyDescent="0.3">
      <c r="A1742" s="170" t="s">
        <v>3466</v>
      </c>
      <c r="B1742" s="165" t="s">
        <v>6628</v>
      </c>
      <c r="C1742" s="165" t="str">
        <f>IFERROR(VLOOKUP($A1742,작성용!A:AL,14,0),"-")</f>
        <v>-</v>
      </c>
      <c r="D1742" s="169" t="s">
        <v>6471</v>
      </c>
      <c r="E1742" s="167" t="str">
        <f>IFERROR(VLOOKUP(A1742,작성용!A:AL,34,0),"-")</f>
        <v>-</v>
      </c>
      <c r="F1742" s="168" t="s">
        <v>6362</v>
      </c>
      <c r="G1742" s="179">
        <f>COUNTIF(작성용!A:B,$A1742)-COUNTIFS(작성용!A:A,$A1742,작성용!AA:AA,"평가철회")</f>
        <v>0</v>
      </c>
    </row>
    <row r="1743" spans="1:7" ht="16.5" customHeight="1" x14ac:dyDescent="0.3">
      <c r="A1743" s="170" t="s">
        <v>3467</v>
      </c>
      <c r="B1743" s="165" t="s">
        <v>6629</v>
      </c>
      <c r="C1743" s="165" t="str">
        <f>IFERROR(VLOOKUP($A1743,작성용!A:AL,14,0),"-")</f>
        <v>-</v>
      </c>
      <c r="D1743" s="169" t="s">
        <v>6359</v>
      </c>
      <c r="E1743" s="167" t="str">
        <f>IFERROR(VLOOKUP(A1743,작성용!A:AL,34,0),"-")</f>
        <v>-</v>
      </c>
      <c r="F1743" s="168" t="s">
        <v>6420</v>
      </c>
      <c r="G1743" s="179">
        <f>COUNTIF(작성용!A:B,$A1743)-COUNTIFS(작성용!A:A,$A1743,작성용!AA:AA,"평가철회")</f>
        <v>0</v>
      </c>
    </row>
    <row r="1744" spans="1:7" ht="16.5" customHeight="1" x14ac:dyDescent="0.3">
      <c r="A1744" s="170" t="s">
        <v>3468</v>
      </c>
      <c r="B1744" s="165" t="s">
        <v>6630</v>
      </c>
      <c r="C1744" s="165" t="str">
        <f>IFERROR(VLOOKUP($A1744,작성용!A:AL,14,0),"-")</f>
        <v>-</v>
      </c>
      <c r="D1744" s="169" t="s">
        <v>6382</v>
      </c>
      <c r="E1744" s="167" t="str">
        <f>IFERROR(VLOOKUP(A1744,작성용!A:AL,34,0),"-")</f>
        <v>-</v>
      </c>
      <c r="F1744" s="168" t="s">
        <v>6363</v>
      </c>
      <c r="G1744" s="179">
        <f>COUNTIF(작성용!A:B,$A1744)-COUNTIFS(작성용!A:A,$A1744,작성용!AA:AA,"평가철회")</f>
        <v>0</v>
      </c>
    </row>
    <row r="1745" spans="1:7" ht="16.5" customHeight="1" x14ac:dyDescent="0.3">
      <c r="A1745" s="170" t="s">
        <v>6631</v>
      </c>
      <c r="B1745" s="165" t="s">
        <v>6632</v>
      </c>
      <c r="C1745" s="165" t="str">
        <f>IFERROR(VLOOKUP($A1745,작성용!A:AL,14,0),"-")</f>
        <v>-</v>
      </c>
      <c r="D1745" s="169" t="s">
        <v>6470</v>
      </c>
      <c r="E1745" s="167" t="str">
        <f>IFERROR(VLOOKUP(A1745,작성용!A:AL,34,0),"-")</f>
        <v>-</v>
      </c>
      <c r="F1745" s="168" t="s">
        <v>6363</v>
      </c>
      <c r="G1745" s="179">
        <f>COUNTIF(작성용!A:B,$A1745)-COUNTIFS(작성용!A:A,$A1745,작성용!AA:AA,"평가철회")</f>
        <v>0</v>
      </c>
    </row>
    <row r="1746" spans="1:7" ht="16.5" customHeight="1" x14ac:dyDescent="0.3">
      <c r="A1746" s="170" t="s">
        <v>6633</v>
      </c>
      <c r="B1746" s="165" t="s">
        <v>6634</v>
      </c>
      <c r="C1746" s="165" t="str">
        <f>IFERROR(VLOOKUP($A1746,작성용!A:AL,14,0),"-")</f>
        <v>-</v>
      </c>
      <c r="D1746" s="169" t="s">
        <v>6422</v>
      </c>
      <c r="E1746" s="167" t="str">
        <f>IFERROR(VLOOKUP(A1746,작성용!A:AL,34,0),"-")</f>
        <v>-</v>
      </c>
      <c r="F1746" s="168" t="s">
        <v>6355</v>
      </c>
      <c r="G1746" s="179">
        <f>COUNTIF(작성용!A:B,$A1746)-COUNTIFS(작성용!A:A,$A1746,작성용!AA:AA,"평가철회")</f>
        <v>0</v>
      </c>
    </row>
    <row r="1747" spans="1:7" ht="16.5" customHeight="1" x14ac:dyDescent="0.3">
      <c r="A1747" s="170" t="s">
        <v>6635</v>
      </c>
      <c r="B1747" s="165" t="s">
        <v>6636</v>
      </c>
      <c r="C1747" s="165" t="str">
        <f>IFERROR(VLOOKUP($A1747,작성용!A:AL,14,0),"-")</f>
        <v>-</v>
      </c>
      <c r="D1747" s="169" t="s">
        <v>6422</v>
      </c>
      <c r="E1747" s="167" t="str">
        <f>IFERROR(VLOOKUP(A1747,작성용!A:AL,34,0),"-")</f>
        <v>-</v>
      </c>
      <c r="F1747" s="168" t="s">
        <v>3527</v>
      </c>
      <c r="G1747" s="179">
        <f>COUNTIF(작성용!A:B,$A1747)-COUNTIFS(작성용!A:A,$A1747,작성용!AA:AA,"평가철회")</f>
        <v>0</v>
      </c>
    </row>
    <row r="1748" spans="1:7" ht="16.5" customHeight="1" x14ac:dyDescent="0.3">
      <c r="A1748" s="170" t="s">
        <v>6637</v>
      </c>
      <c r="B1748" s="165" t="s">
        <v>6638</v>
      </c>
      <c r="C1748" s="165" t="str">
        <f>IFERROR(VLOOKUP($A1748,작성용!A:AL,14,0),"-")</f>
        <v>-</v>
      </c>
      <c r="D1748" s="169" t="s">
        <v>6382</v>
      </c>
      <c r="E1748" s="167" t="str">
        <f>IFERROR(VLOOKUP(A1748,작성용!A:AL,34,0),"-")</f>
        <v>-</v>
      </c>
      <c r="F1748" s="168" t="s">
        <v>6363</v>
      </c>
      <c r="G1748" s="179">
        <f>COUNTIF(작성용!A:B,$A1748)-COUNTIFS(작성용!A:A,$A1748,작성용!AA:AA,"평가철회")</f>
        <v>0</v>
      </c>
    </row>
    <row r="1749" spans="1:7" ht="16.5" customHeight="1" x14ac:dyDescent="0.3">
      <c r="A1749" s="170" t="s">
        <v>6639</v>
      </c>
      <c r="B1749" s="165" t="s">
        <v>6640</v>
      </c>
      <c r="C1749" s="165" t="str">
        <f>IFERROR(VLOOKUP($A1749,작성용!A:AL,14,0),"-")</f>
        <v>-</v>
      </c>
      <c r="D1749" s="169" t="s">
        <v>6422</v>
      </c>
      <c r="E1749" s="167" t="str">
        <f>IFERROR(VLOOKUP(A1749,작성용!A:AL,34,0),"-")</f>
        <v>-</v>
      </c>
      <c r="F1749" s="168" t="s">
        <v>6355</v>
      </c>
      <c r="G1749" s="179">
        <f>COUNTIF(작성용!A:B,$A1749)-COUNTIFS(작성용!A:A,$A1749,작성용!AA:AA,"평가철회")</f>
        <v>0</v>
      </c>
    </row>
    <row r="1750" spans="1:7" ht="16.5" customHeight="1" x14ac:dyDescent="0.3">
      <c r="A1750" s="170" t="s">
        <v>6641</v>
      </c>
      <c r="B1750" s="165" t="s">
        <v>6642</v>
      </c>
      <c r="C1750" s="165" t="str">
        <f>IFERROR(VLOOKUP($A1750,작성용!A:AL,14,0),"-")</f>
        <v>-</v>
      </c>
      <c r="D1750" s="169" t="s">
        <v>6489</v>
      </c>
      <c r="E1750" s="167" t="str">
        <f>IFERROR(VLOOKUP(A1750,작성용!A:AL,34,0),"-")</f>
        <v>-</v>
      </c>
      <c r="F1750" s="168" t="s">
        <v>6355</v>
      </c>
      <c r="G1750" s="179">
        <f>COUNTIF(작성용!A:B,$A1750)-COUNTIFS(작성용!A:A,$A1750,작성용!AA:AA,"평가철회")</f>
        <v>0</v>
      </c>
    </row>
    <row r="1751" spans="1:7" ht="16.5" customHeight="1" x14ac:dyDescent="0.3">
      <c r="A1751" s="170" t="s">
        <v>6643</v>
      </c>
      <c r="B1751" s="165" t="s">
        <v>6644</v>
      </c>
      <c r="C1751" s="165" t="str">
        <f>IFERROR(VLOOKUP($A1751,작성용!A:AL,14,0),"-")</f>
        <v>-</v>
      </c>
      <c r="D1751" s="169" t="s">
        <v>6382</v>
      </c>
      <c r="E1751" s="167" t="str">
        <f>IFERROR(VLOOKUP(A1751,작성용!A:AL,34,0),"-")</f>
        <v>-</v>
      </c>
      <c r="F1751" s="168" t="s">
        <v>6355</v>
      </c>
      <c r="G1751" s="179">
        <f>COUNTIF(작성용!A:B,$A1751)-COUNTIFS(작성용!A:A,$A1751,작성용!AA:AA,"평가철회")</f>
        <v>0</v>
      </c>
    </row>
    <row r="1752" spans="1:7" ht="16.5" customHeight="1" x14ac:dyDescent="0.3">
      <c r="A1752" s="170" t="s">
        <v>6645</v>
      </c>
      <c r="B1752" s="165" t="s">
        <v>6646</v>
      </c>
      <c r="C1752" s="165" t="str">
        <f>IFERROR(VLOOKUP($A1752,작성용!A:AL,14,0),"-")</f>
        <v>-</v>
      </c>
      <c r="D1752" s="169" t="s">
        <v>6446</v>
      </c>
      <c r="E1752" s="167" t="str">
        <f>IFERROR(VLOOKUP(A1752,작성용!A:AL,34,0),"-")</f>
        <v>-</v>
      </c>
      <c r="F1752" s="168" t="s">
        <v>6355</v>
      </c>
      <c r="G1752" s="179">
        <f>COUNTIF(작성용!A:B,$A1752)-COUNTIFS(작성용!A:A,$A1752,작성용!AA:AA,"평가철회")</f>
        <v>0</v>
      </c>
    </row>
    <row r="1753" spans="1:7" ht="16.5" customHeight="1" x14ac:dyDescent="0.3">
      <c r="A1753" s="170" t="s">
        <v>6647</v>
      </c>
      <c r="B1753" s="165" t="s">
        <v>6648</v>
      </c>
      <c r="C1753" s="165" t="str">
        <f>IFERROR(VLOOKUP($A1753,작성용!A:AL,14,0),"-")</f>
        <v>-</v>
      </c>
      <c r="D1753" s="169" t="s">
        <v>6367</v>
      </c>
      <c r="E1753" s="167" t="str">
        <f>IFERROR(VLOOKUP(A1753,작성용!A:AL,34,0),"-")</f>
        <v>-</v>
      </c>
      <c r="F1753" s="168" t="s">
        <v>6355</v>
      </c>
      <c r="G1753" s="179">
        <f>COUNTIF(작성용!A:B,$A1753)-COUNTIFS(작성용!A:A,$A1753,작성용!AA:AA,"평가철회")</f>
        <v>0</v>
      </c>
    </row>
    <row r="1754" spans="1:7" ht="16.5" customHeight="1" x14ac:dyDescent="0.3">
      <c r="A1754" s="170" t="s">
        <v>6649</v>
      </c>
      <c r="B1754" s="165" t="s">
        <v>6650</v>
      </c>
      <c r="C1754" s="165" t="str">
        <f>IFERROR(VLOOKUP($A1754,작성용!A:AL,14,0),"-")</f>
        <v>-</v>
      </c>
      <c r="D1754" s="169" t="s">
        <v>6449</v>
      </c>
      <c r="E1754" s="167" t="str">
        <f>IFERROR(VLOOKUP(A1754,작성용!A:AL,34,0),"-")</f>
        <v>-</v>
      </c>
      <c r="F1754" s="168" t="s">
        <v>6355</v>
      </c>
      <c r="G1754" s="179">
        <f>COUNTIF(작성용!A:B,$A1754)-COUNTIFS(작성용!A:A,$A1754,작성용!AA:AA,"평가철회")</f>
        <v>0</v>
      </c>
    </row>
    <row r="1755" spans="1:7" ht="16.5" customHeight="1" x14ac:dyDescent="0.3">
      <c r="A1755" s="170" t="s">
        <v>6651</v>
      </c>
      <c r="B1755" s="165" t="s">
        <v>6652</v>
      </c>
      <c r="C1755" s="165" t="str">
        <f>IFERROR(VLOOKUP($A1755,작성용!A:AL,14,0),"-")</f>
        <v>-</v>
      </c>
      <c r="D1755" s="169" t="s">
        <v>6471</v>
      </c>
      <c r="E1755" s="167" t="str">
        <f>IFERROR(VLOOKUP(A1755,작성용!A:AL,34,0),"-")</f>
        <v>-</v>
      </c>
      <c r="F1755" s="168" t="s">
        <v>6355</v>
      </c>
      <c r="G1755" s="179">
        <f>COUNTIF(작성용!A:B,$A1755)-COUNTIFS(작성용!A:A,$A1755,작성용!AA:AA,"평가철회")</f>
        <v>0</v>
      </c>
    </row>
    <row r="1756" spans="1:7" ht="16.5" customHeight="1" x14ac:dyDescent="0.3">
      <c r="A1756" s="170" t="s">
        <v>6653</v>
      </c>
      <c r="B1756" s="165" t="s">
        <v>6654</v>
      </c>
      <c r="C1756" s="165" t="str">
        <f>IFERROR(VLOOKUP($A1756,작성용!A:AL,14,0),"-")</f>
        <v>-</v>
      </c>
      <c r="D1756" s="169" t="s">
        <v>6382</v>
      </c>
      <c r="E1756" s="167" t="str">
        <f>IFERROR(VLOOKUP(A1756,작성용!A:AL,34,0),"-")</f>
        <v>-</v>
      </c>
      <c r="F1756" s="168" t="s">
        <v>6364</v>
      </c>
      <c r="G1756" s="179">
        <f>COUNTIF(작성용!A:B,$A1756)-COUNTIFS(작성용!A:A,$A1756,작성용!AA:AA,"평가철회")</f>
        <v>0</v>
      </c>
    </row>
    <row r="1757" spans="1:7" ht="16.5" customHeight="1" x14ac:dyDescent="0.3">
      <c r="A1757" s="170" t="s">
        <v>6655</v>
      </c>
      <c r="B1757" s="165" t="s">
        <v>6656</v>
      </c>
      <c r="C1757" s="165" t="str">
        <f>IFERROR(VLOOKUP($A1757,작성용!A:AL,14,0),"-")</f>
        <v>-</v>
      </c>
      <c r="D1757" s="169" t="s">
        <v>6367</v>
      </c>
      <c r="E1757" s="167" t="str">
        <f>IFERROR(VLOOKUP(A1757,작성용!A:AL,34,0),"-")</f>
        <v>-</v>
      </c>
      <c r="F1757" s="168" t="s">
        <v>6355</v>
      </c>
      <c r="G1757" s="179">
        <f>COUNTIF(작성용!A:B,$A1757)-COUNTIFS(작성용!A:A,$A1757,작성용!AA:AA,"평가철회")</f>
        <v>0</v>
      </c>
    </row>
    <row r="1758" spans="1:7" ht="16.5" customHeight="1" x14ac:dyDescent="0.3">
      <c r="A1758" s="170" t="s">
        <v>6657</v>
      </c>
      <c r="B1758" s="165" t="s">
        <v>6658</v>
      </c>
      <c r="C1758" s="165" t="str">
        <f>IFERROR(VLOOKUP($A1758,작성용!A:AL,14,0),"-")</f>
        <v>-</v>
      </c>
      <c r="D1758" s="169" t="s">
        <v>6659</v>
      </c>
      <c r="E1758" s="167" t="str">
        <f>IFERROR(VLOOKUP(A1758,작성용!A:AL,34,0),"-")</f>
        <v>-</v>
      </c>
      <c r="F1758" s="168" t="s">
        <v>6355</v>
      </c>
      <c r="G1758" s="179">
        <f>COUNTIF(작성용!A:B,$A1758)-COUNTIFS(작성용!A:A,$A1758,작성용!AA:AA,"평가철회")</f>
        <v>0</v>
      </c>
    </row>
    <row r="1759" spans="1:7" ht="16.5" customHeight="1" x14ac:dyDescent="0.3">
      <c r="A1759" s="170" t="s">
        <v>6660</v>
      </c>
      <c r="B1759" s="165" t="s">
        <v>6661</v>
      </c>
      <c r="C1759" s="165" t="str">
        <f>IFERROR(VLOOKUP($A1759,작성용!A:AL,14,0),"-")</f>
        <v>-</v>
      </c>
      <c r="D1759" s="169" t="s">
        <v>6423</v>
      </c>
      <c r="E1759" s="167" t="str">
        <f>IFERROR(VLOOKUP(A1759,작성용!A:AL,34,0),"-")</f>
        <v>-</v>
      </c>
      <c r="F1759" s="168" t="s">
        <v>6355</v>
      </c>
      <c r="G1759" s="179">
        <f>COUNTIF(작성용!A:B,$A1759)-COUNTIFS(작성용!A:A,$A1759,작성용!AA:AA,"평가철회")</f>
        <v>0</v>
      </c>
    </row>
    <row r="1760" spans="1:7" ht="16.5" customHeight="1" x14ac:dyDescent="0.3">
      <c r="A1760" s="170" t="s">
        <v>6662</v>
      </c>
      <c r="B1760" s="165" t="s">
        <v>6663</v>
      </c>
      <c r="C1760" s="165" t="str">
        <f>IFERROR(VLOOKUP($A1760,작성용!A:AL,14,0),"-")</f>
        <v>-</v>
      </c>
      <c r="D1760" s="169" t="s">
        <v>6485</v>
      </c>
      <c r="E1760" s="167" t="str">
        <f>IFERROR(VLOOKUP(A1760,작성용!A:AL,34,0),"-")</f>
        <v>-</v>
      </c>
      <c r="F1760" s="168" t="s">
        <v>6355</v>
      </c>
      <c r="G1760" s="179">
        <f>COUNTIF(작성용!A:B,$A1760)-COUNTIFS(작성용!A:A,$A1760,작성용!AA:AA,"평가철회")</f>
        <v>0</v>
      </c>
    </row>
    <row r="1761" spans="1:7" ht="16.5" customHeight="1" x14ac:dyDescent="0.3">
      <c r="A1761" s="170" t="s">
        <v>6664</v>
      </c>
      <c r="B1761" s="165" t="s">
        <v>6665</v>
      </c>
      <c r="C1761" s="165" t="str">
        <f>IFERROR(VLOOKUP($A1761,작성용!A:AL,14,0),"-")</f>
        <v>-</v>
      </c>
      <c r="D1761" s="169" t="s">
        <v>6453</v>
      </c>
      <c r="E1761" s="167" t="str">
        <f>IFERROR(VLOOKUP(A1761,작성용!A:AL,34,0),"-")</f>
        <v>-</v>
      </c>
      <c r="F1761" s="168" t="s">
        <v>6355</v>
      </c>
      <c r="G1761" s="179">
        <f>COUNTIF(작성용!A:B,$A1761)-COUNTIFS(작성용!A:A,$A1761,작성용!AA:AA,"평가철회")</f>
        <v>0</v>
      </c>
    </row>
    <row r="1762" spans="1:7" x14ac:dyDescent="0.3">
      <c r="A1762" s="170" t="s">
        <v>6666</v>
      </c>
      <c r="B1762" s="165" t="s">
        <v>6667</v>
      </c>
      <c r="C1762" s="165" t="str">
        <f>IFERROR(VLOOKUP($A1762,작성용!A:AL,14,0),"-")</f>
        <v>-</v>
      </c>
      <c r="D1762" s="169" t="s">
        <v>6370</v>
      </c>
      <c r="E1762" s="167" t="str">
        <f>IFERROR(VLOOKUP(A1762,작성용!A:AL,34,0),"-")</f>
        <v>-</v>
      </c>
      <c r="F1762" s="168" t="s">
        <v>6363</v>
      </c>
      <c r="G1762" s="179">
        <f>COUNTIF(작성용!A:B,$A1762)-COUNTIFS(작성용!A:A,$A1762,작성용!AA:AA,"평가철회")</f>
        <v>0</v>
      </c>
    </row>
    <row r="1763" spans="1:7" x14ac:dyDescent="0.3">
      <c r="A1763" s="170" t="s">
        <v>3497</v>
      </c>
      <c r="B1763" s="165" t="s">
        <v>6668</v>
      </c>
      <c r="C1763" s="165" t="str">
        <f>IFERROR(VLOOKUP($A1763,작성용!A:AL,14,0),"-")</f>
        <v>-</v>
      </c>
      <c r="D1763" s="169" t="s">
        <v>6382</v>
      </c>
      <c r="E1763" s="167" t="str">
        <f>IFERROR(VLOOKUP(A1763,작성용!A:AL,34,0),"-")</f>
        <v>-</v>
      </c>
      <c r="F1763" s="168" t="s">
        <v>6364</v>
      </c>
      <c r="G1763" s="179">
        <f>COUNTIF(작성용!A:B,$A1763)-COUNTIFS(작성용!A:A,$A1763,작성용!AA:AA,"평가철회")</f>
        <v>0</v>
      </c>
    </row>
    <row r="1764" spans="1:7" x14ac:dyDescent="0.3">
      <c r="A1764" s="170" t="s">
        <v>3500</v>
      </c>
      <c r="B1764" s="165" t="s">
        <v>6669</v>
      </c>
      <c r="C1764" s="165" t="str">
        <f>IFERROR(VLOOKUP($A1764,작성용!A:AL,14,0),"-")</f>
        <v>-</v>
      </c>
      <c r="D1764" s="169" t="s">
        <v>6670</v>
      </c>
      <c r="E1764" s="167" t="str">
        <f>IFERROR(VLOOKUP(A1764,작성용!A:AL,34,0),"-")</f>
        <v>-</v>
      </c>
      <c r="F1764" s="168" t="s">
        <v>6360</v>
      </c>
      <c r="G1764" s="179">
        <f>COUNTIF(작성용!A:B,$A1764)-COUNTIFS(작성용!A:A,$A1764,작성용!AA:AA,"평가철회")</f>
        <v>0</v>
      </c>
    </row>
    <row r="1765" spans="1:7" x14ac:dyDescent="0.3">
      <c r="A1765" s="170" t="s">
        <v>3502</v>
      </c>
      <c r="B1765" s="165" t="s">
        <v>6671</v>
      </c>
      <c r="C1765" s="165" t="str">
        <f>IFERROR(VLOOKUP($A1765,작성용!A:AL,14,0),"-")</f>
        <v>-</v>
      </c>
      <c r="D1765" s="169" t="s">
        <v>6382</v>
      </c>
      <c r="E1765" s="167" t="str">
        <f>IFERROR(VLOOKUP(A1765,작성용!A:AL,34,0),"-")</f>
        <v>-</v>
      </c>
      <c r="F1765" s="168" t="s">
        <v>6672</v>
      </c>
      <c r="G1765" s="179">
        <f>COUNTIF(작성용!A:B,$A1765)-COUNTIFS(작성용!A:A,$A1765,작성용!AA:AA,"평가철회")</f>
        <v>0</v>
      </c>
    </row>
    <row r="1766" spans="1:7" x14ac:dyDescent="0.3">
      <c r="A1766" s="170" t="s">
        <v>3503</v>
      </c>
      <c r="B1766" s="165" t="s">
        <v>6673</v>
      </c>
      <c r="C1766" s="165" t="str">
        <f>IFERROR(VLOOKUP($A1766,작성용!A:AL,14,0),"-")</f>
        <v>-</v>
      </c>
      <c r="D1766" s="169" t="s">
        <v>6382</v>
      </c>
      <c r="E1766" s="167" t="str">
        <f>IFERROR(VLOOKUP(A1766,작성용!A:AL,34,0),"-")</f>
        <v>-</v>
      </c>
      <c r="F1766" s="168" t="s">
        <v>6364</v>
      </c>
      <c r="G1766" s="179">
        <f>COUNTIF(작성용!A:B,$A1766)-COUNTIFS(작성용!A:A,$A1766,작성용!AA:AA,"평가철회")</f>
        <v>0</v>
      </c>
    </row>
    <row r="1767" spans="1:7" x14ac:dyDescent="0.3">
      <c r="A1767" s="170" t="s">
        <v>3504</v>
      </c>
      <c r="B1767" s="165" t="s">
        <v>6674</v>
      </c>
      <c r="C1767" s="165" t="str">
        <f>IFERROR(VLOOKUP($A1767,작성용!A:AL,14,0),"-")</f>
        <v>-</v>
      </c>
      <c r="D1767" s="169" t="s">
        <v>6382</v>
      </c>
      <c r="E1767" s="167" t="str">
        <f>IFERROR(VLOOKUP(A1767,작성용!A:AL,34,0),"-")</f>
        <v>-</v>
      </c>
      <c r="F1767" s="168" t="s">
        <v>6672</v>
      </c>
      <c r="G1767" s="179">
        <f>COUNTIF(작성용!A:B,$A1767)-COUNTIFS(작성용!A:A,$A1767,작성용!AA:AA,"평가철회")</f>
        <v>0</v>
      </c>
    </row>
    <row r="1768" spans="1:7" x14ac:dyDescent="0.3">
      <c r="A1768" s="170" t="s">
        <v>3505</v>
      </c>
      <c r="B1768" s="165" t="s">
        <v>6675</v>
      </c>
      <c r="C1768" s="165" t="str">
        <f>IFERROR(VLOOKUP($A1768,작성용!A:AL,14,0),"-")</f>
        <v>-</v>
      </c>
      <c r="D1768" s="169" t="s">
        <v>6382</v>
      </c>
      <c r="E1768" s="167" t="str">
        <f>IFERROR(VLOOKUP(A1768,작성용!A:AL,34,0),"-")</f>
        <v>-</v>
      </c>
      <c r="F1768" s="168" t="s">
        <v>6672</v>
      </c>
      <c r="G1768" s="179">
        <f>COUNTIF(작성용!A:B,$A1768)-COUNTIFS(작성용!A:A,$A1768,작성용!AA:AA,"평가철회")</f>
        <v>0</v>
      </c>
    </row>
    <row r="1769" spans="1:7" ht="16.5" customHeight="1" x14ac:dyDescent="0.3">
      <c r="A1769" s="170" t="s">
        <v>3510</v>
      </c>
      <c r="B1769" s="165" t="s">
        <v>6676</v>
      </c>
      <c r="C1769" s="165" t="str">
        <f>IFERROR(VLOOKUP($A1769,작성용!A:AL,14,0),"-")</f>
        <v>-</v>
      </c>
      <c r="D1769" s="169" t="s">
        <v>6432</v>
      </c>
      <c r="E1769" s="167" t="str">
        <f>IFERROR(VLOOKUP(A1769,작성용!A:AL,34,0),"-")</f>
        <v>-</v>
      </c>
      <c r="F1769" s="168" t="s">
        <v>6364</v>
      </c>
      <c r="G1769" s="179">
        <f>COUNTIF(작성용!A:B,$A1769)-COUNTIFS(작성용!A:A,$A1769,작성용!AA:AA,"평가철회")</f>
        <v>0</v>
      </c>
    </row>
    <row r="1770" spans="1:7" ht="16.5" customHeight="1" x14ac:dyDescent="0.3">
      <c r="A1770" s="170" t="s">
        <v>3519</v>
      </c>
      <c r="B1770" s="165" t="s">
        <v>6677</v>
      </c>
      <c r="C1770" s="165" t="str">
        <f>IFERROR(VLOOKUP($A1770,작성용!A:AL,14,0),"-")</f>
        <v>-</v>
      </c>
      <c r="D1770" s="169" t="s">
        <v>6382</v>
      </c>
      <c r="E1770" s="167" t="str">
        <f>IFERROR(VLOOKUP(A1770,작성용!A:AL,34,0),"-")</f>
        <v>-</v>
      </c>
      <c r="F1770" s="168" t="s">
        <v>6364</v>
      </c>
      <c r="G1770" s="179">
        <f>COUNTIF(작성용!A:B,$A1770)-COUNTIFS(작성용!A:A,$A1770,작성용!AA:AA,"평가철회")</f>
        <v>0</v>
      </c>
    </row>
    <row r="1771" spans="1:7" ht="16.5" customHeight="1" x14ac:dyDescent="0.3">
      <c r="A1771" s="170" t="s">
        <v>3521</v>
      </c>
      <c r="B1771" s="165" t="s">
        <v>6678</v>
      </c>
      <c r="C1771" s="165" t="str">
        <f>IFERROR(VLOOKUP($A1771,작성용!A:AL,14,0),"-")</f>
        <v>-</v>
      </c>
      <c r="D1771" s="169" t="s">
        <v>6471</v>
      </c>
      <c r="E1771" s="167" t="str">
        <f>IFERROR(VLOOKUP(A1771,작성용!A:AL,34,0),"-")</f>
        <v>-</v>
      </c>
      <c r="F1771" s="168" t="s">
        <v>6363</v>
      </c>
      <c r="G1771" s="179">
        <f>COUNTIF(작성용!A:B,$A1771)-COUNTIFS(작성용!A:A,$A1771,작성용!AA:AA,"평가철회")</f>
        <v>0</v>
      </c>
    </row>
    <row r="1772" spans="1:7" ht="16.5" customHeight="1" x14ac:dyDescent="0.3">
      <c r="A1772" s="170" t="s">
        <v>393</v>
      </c>
      <c r="B1772" s="165" t="s">
        <v>6679</v>
      </c>
      <c r="C1772" s="165" t="str">
        <f>IFERROR(VLOOKUP($A1772,작성용!A:AL,14,0),"-")</f>
        <v>-</v>
      </c>
      <c r="D1772" s="169" t="s">
        <v>6425</v>
      </c>
      <c r="E1772" s="167" t="str">
        <f>IFERROR(VLOOKUP(A1772,작성용!A:AL,34,0),"-")</f>
        <v>-</v>
      </c>
      <c r="F1772" s="168" t="s">
        <v>6363</v>
      </c>
      <c r="G1772" s="179">
        <f>COUNTIF(작성용!A:B,$A1772)-COUNTIFS(작성용!A:A,$A1772,작성용!AA:AA,"평가철회")</f>
        <v>0</v>
      </c>
    </row>
    <row r="1773" spans="1:7" ht="16.5" customHeight="1" x14ac:dyDescent="0.3">
      <c r="A1773" s="170" t="s">
        <v>3530</v>
      </c>
      <c r="B1773" s="165" t="s">
        <v>6680</v>
      </c>
      <c r="C1773" s="165" t="str">
        <f>IFERROR(VLOOKUP($A1773,작성용!A:AL,14,0),"-")</f>
        <v>-</v>
      </c>
      <c r="D1773" s="169" t="s">
        <v>6681</v>
      </c>
      <c r="E1773" s="167" t="str">
        <f>IFERROR(VLOOKUP(A1773,작성용!A:AL,34,0),"-")</f>
        <v>-</v>
      </c>
      <c r="F1773" s="168" t="s">
        <v>6363</v>
      </c>
      <c r="G1773" s="179">
        <f>COUNTIF(작성용!A:B,$A1773)-COUNTIFS(작성용!A:A,$A1773,작성용!AA:AA,"평가철회")</f>
        <v>0</v>
      </c>
    </row>
    <row r="1774" spans="1:7" ht="16.5" customHeight="1" x14ac:dyDescent="0.3">
      <c r="A1774" s="170" t="s">
        <v>3531</v>
      </c>
      <c r="B1774" s="165" t="s">
        <v>6682</v>
      </c>
      <c r="C1774" s="165" t="str">
        <f>IFERROR(VLOOKUP($A1774,작성용!A:AL,14,0),"-")</f>
        <v>-</v>
      </c>
      <c r="D1774" s="169" t="s">
        <v>6461</v>
      </c>
      <c r="E1774" s="167" t="str">
        <f>IFERROR(VLOOKUP(A1774,작성용!A:AL,34,0),"-")</f>
        <v>-</v>
      </c>
      <c r="F1774" s="168" t="s">
        <v>6363</v>
      </c>
      <c r="G1774" s="179">
        <f>COUNTIF(작성용!A:B,$A1774)-COUNTIFS(작성용!A:A,$A1774,작성용!AA:AA,"평가철회")</f>
        <v>0</v>
      </c>
    </row>
    <row r="1775" spans="1:7" ht="16.5" customHeight="1" x14ac:dyDescent="0.3">
      <c r="A1775" s="170" t="s">
        <v>3532</v>
      </c>
      <c r="B1775" s="165" t="s">
        <v>6683</v>
      </c>
      <c r="C1775" s="165" t="str">
        <f>IFERROR(VLOOKUP($A1775,작성용!A:AL,14,0),"-")</f>
        <v>-</v>
      </c>
      <c r="D1775" s="169" t="s">
        <v>6469</v>
      </c>
      <c r="E1775" s="167" t="str">
        <f>IFERROR(VLOOKUP(A1775,작성용!A:AL,34,0),"-")</f>
        <v>-</v>
      </c>
      <c r="F1775" s="168" t="s">
        <v>6363</v>
      </c>
      <c r="G1775" s="179">
        <f>COUNTIF(작성용!A:B,$A1775)-COUNTIFS(작성용!A:A,$A1775,작성용!AA:AA,"평가철회")</f>
        <v>0</v>
      </c>
    </row>
    <row r="1776" spans="1:7" ht="16.5" customHeight="1" x14ac:dyDescent="0.3">
      <c r="A1776" s="170" t="s">
        <v>6684</v>
      </c>
      <c r="B1776" s="165" t="s">
        <v>6685</v>
      </c>
      <c r="C1776" s="165" t="str">
        <f>IFERROR(VLOOKUP($A1776,작성용!A:AL,14,0),"-")</f>
        <v xml:space="preserve">반기 </v>
      </c>
      <c r="D1776" s="169" t="s">
        <v>6368</v>
      </c>
      <c r="E1776" s="167" t="str">
        <f>IFERROR(VLOOKUP(A1776,작성용!A:AL,34,0),"-")</f>
        <v>유재호</v>
      </c>
      <c r="F1776" s="168" t="s">
        <v>6362</v>
      </c>
      <c r="G1776" s="179">
        <f>COUNTIF(작성용!A:B,$A1776)-COUNTIFS(작성용!A:A,$A1776,작성용!AA:AA,"평가철회")</f>
        <v>12</v>
      </c>
    </row>
    <row r="1777" spans="1:7" ht="16.5" customHeight="1" x14ac:dyDescent="0.3">
      <c r="A1777" s="170" t="s">
        <v>6686</v>
      </c>
      <c r="B1777" s="165" t="s">
        <v>6687</v>
      </c>
      <c r="C1777" s="165" t="str">
        <f>IFERROR(VLOOKUP($A1777,작성용!A:AL,14,0),"-")</f>
        <v>-</v>
      </c>
      <c r="D1777" s="169" t="s">
        <v>6382</v>
      </c>
      <c r="E1777" s="167" t="str">
        <f>IFERROR(VLOOKUP(A1777,작성용!A:AL,34,0),"-")</f>
        <v>-</v>
      </c>
      <c r="F1777" s="168" t="s">
        <v>6364</v>
      </c>
      <c r="G1777" s="179">
        <f>COUNTIF(작성용!A:B,$A1777)-COUNTIFS(작성용!A:A,$A1777,작성용!AA:AA,"평가철회")</f>
        <v>0</v>
      </c>
    </row>
    <row r="1778" spans="1:7" ht="16.5" customHeight="1" x14ac:dyDescent="0.3">
      <c r="A1778" s="170" t="s">
        <v>6688</v>
      </c>
      <c r="B1778" s="165" t="s">
        <v>6689</v>
      </c>
      <c r="C1778" s="165" t="str">
        <f>IFERROR(VLOOKUP($A1778,작성용!A:AL,14,0),"-")</f>
        <v>-</v>
      </c>
      <c r="D1778" s="169" t="s">
        <v>6379</v>
      </c>
      <c r="E1778" s="167" t="str">
        <f>IFERROR(VLOOKUP(A1778,작성용!A:AL,34,0),"-")</f>
        <v>-</v>
      </c>
      <c r="F1778" s="168" t="s">
        <v>6362</v>
      </c>
      <c r="G1778" s="179">
        <f>COUNTIF(작성용!A:B,$A1778)-COUNTIFS(작성용!A:A,$A1778,작성용!AA:AA,"평가철회")</f>
        <v>0</v>
      </c>
    </row>
    <row r="1779" spans="1:7" ht="16.5" customHeight="1" x14ac:dyDescent="0.3">
      <c r="A1779" s="170" t="s">
        <v>6690</v>
      </c>
      <c r="B1779" s="165" t="s">
        <v>6691</v>
      </c>
      <c r="C1779" s="165" t="str">
        <f>IFERROR(VLOOKUP($A1779,작성용!A:AL,14,0),"-")</f>
        <v>-</v>
      </c>
      <c r="D1779" s="169" t="s">
        <v>6379</v>
      </c>
      <c r="E1779" s="167" t="str">
        <f>IFERROR(VLOOKUP(A1779,작성용!A:AL,34,0),"-")</f>
        <v>-</v>
      </c>
      <c r="F1779" s="168" t="s">
        <v>6362</v>
      </c>
      <c r="G1779" s="179">
        <f>COUNTIF(작성용!A:B,$A1779)-COUNTIFS(작성용!A:A,$A1779,작성용!AA:AA,"평가철회")</f>
        <v>0</v>
      </c>
    </row>
    <row r="1780" spans="1:7" ht="16.5" customHeight="1" x14ac:dyDescent="0.3">
      <c r="A1780" s="170" t="s">
        <v>6692</v>
      </c>
      <c r="B1780" s="165" t="s">
        <v>6693</v>
      </c>
      <c r="C1780" s="165" t="str">
        <f>IFERROR(VLOOKUP($A1780,작성용!A:AL,14,0),"-")</f>
        <v>-</v>
      </c>
      <c r="D1780" s="169" t="s">
        <v>6382</v>
      </c>
      <c r="E1780" s="167" t="str">
        <f>IFERROR(VLOOKUP(A1780,작성용!A:AL,34,0),"-")</f>
        <v>-</v>
      </c>
      <c r="F1780" s="168" t="s">
        <v>6362</v>
      </c>
      <c r="G1780" s="179">
        <f>COUNTIF(작성용!A:B,$A1780)-COUNTIFS(작성용!A:A,$A1780,작성용!AA:AA,"평가철회")</f>
        <v>0</v>
      </c>
    </row>
    <row r="1781" spans="1:7" ht="16.5" customHeight="1" x14ac:dyDescent="0.3">
      <c r="A1781" s="170" t="s">
        <v>6694</v>
      </c>
      <c r="B1781" s="165" t="s">
        <v>6695</v>
      </c>
      <c r="C1781" s="165" t="str">
        <f>IFERROR(VLOOKUP($A1781,작성용!A:AL,14,0),"-")</f>
        <v>-</v>
      </c>
      <c r="D1781" s="169" t="s">
        <v>6382</v>
      </c>
      <c r="E1781" s="167" t="str">
        <f>IFERROR(VLOOKUP(A1781,작성용!A:AL,34,0),"-")</f>
        <v>-</v>
      </c>
      <c r="F1781" s="168" t="s">
        <v>6364</v>
      </c>
      <c r="G1781" s="179">
        <f>COUNTIF(작성용!A:B,$A1781)-COUNTIFS(작성용!A:A,$A1781,작성용!AA:AA,"평가철회")</f>
        <v>0</v>
      </c>
    </row>
    <row r="1782" spans="1:7" ht="16.5" customHeight="1" x14ac:dyDescent="0.3">
      <c r="A1782" s="170" t="s">
        <v>6696</v>
      </c>
      <c r="B1782" s="165" t="s">
        <v>6697</v>
      </c>
      <c r="C1782" s="165" t="str">
        <f>IFERROR(VLOOKUP($A1782,작성용!A:AL,14,0),"-")</f>
        <v>-</v>
      </c>
      <c r="D1782" s="169" t="s">
        <v>6382</v>
      </c>
      <c r="E1782" s="167" t="str">
        <f>IFERROR(VLOOKUP(A1782,작성용!A:AL,34,0),"-")</f>
        <v>-</v>
      </c>
      <c r="F1782" s="168" t="s">
        <v>6364</v>
      </c>
      <c r="G1782" s="179">
        <f>COUNTIF(작성용!A:B,$A1782)-COUNTIFS(작성용!A:A,$A1782,작성용!AA:AA,"평가철회")</f>
        <v>0</v>
      </c>
    </row>
    <row r="1783" spans="1:7" ht="16.5" customHeight="1" x14ac:dyDescent="0.3">
      <c r="A1783" s="170" t="s">
        <v>6698</v>
      </c>
      <c r="B1783" s="165" t="s">
        <v>6699</v>
      </c>
      <c r="C1783" s="165" t="str">
        <f>IFERROR(VLOOKUP($A1783,작성용!A:AL,14,0),"-")</f>
        <v>-</v>
      </c>
      <c r="D1783" s="169" t="s">
        <v>6382</v>
      </c>
      <c r="E1783" s="167" t="str">
        <f>IFERROR(VLOOKUP(A1783,작성용!A:AL,34,0),"-")</f>
        <v>-</v>
      </c>
      <c r="F1783" s="168" t="s">
        <v>6364</v>
      </c>
      <c r="G1783" s="179">
        <f>COUNTIF(작성용!A:B,$A1783)-COUNTIFS(작성용!A:A,$A1783,작성용!AA:AA,"평가철회")</f>
        <v>0</v>
      </c>
    </row>
    <row r="1784" spans="1:7" ht="16.5" customHeight="1" x14ac:dyDescent="0.3">
      <c r="A1784" s="170" t="s">
        <v>6700</v>
      </c>
      <c r="B1784" s="165" t="s">
        <v>6701</v>
      </c>
      <c r="C1784" s="165" t="str">
        <f>IFERROR(VLOOKUP($A1784,작성용!A:AL,14,0),"-")</f>
        <v>-</v>
      </c>
      <c r="D1784" s="169" t="s">
        <v>6382</v>
      </c>
      <c r="E1784" s="167" t="str">
        <f>IFERROR(VLOOKUP(A1784,작성용!A:AL,34,0),"-")</f>
        <v>-</v>
      </c>
      <c r="F1784" s="168" t="s">
        <v>6364</v>
      </c>
      <c r="G1784" s="179">
        <f>COUNTIF(작성용!A:B,$A1784)-COUNTIFS(작성용!A:A,$A1784,작성용!AA:AA,"평가철회")</f>
        <v>0</v>
      </c>
    </row>
    <row r="1785" spans="1:7" ht="16.5" customHeight="1" x14ac:dyDescent="0.3">
      <c r="A1785" s="170" t="s">
        <v>6702</v>
      </c>
      <c r="B1785" s="165" t="s">
        <v>6703</v>
      </c>
      <c r="C1785" s="165" t="str">
        <f>IFERROR(VLOOKUP($A1785,작성용!A:AL,14,0),"-")</f>
        <v>-</v>
      </c>
      <c r="D1785" s="169" t="s">
        <v>6382</v>
      </c>
      <c r="E1785" s="167" t="str">
        <f>IFERROR(VLOOKUP(A1785,작성용!A:AL,34,0),"-")</f>
        <v>-</v>
      </c>
      <c r="F1785" s="168" t="s">
        <v>6364</v>
      </c>
      <c r="G1785" s="179">
        <f>COUNTIF(작성용!A:B,$A1785)-COUNTIFS(작성용!A:A,$A1785,작성용!AA:AA,"평가철회")</f>
        <v>0</v>
      </c>
    </row>
    <row r="1786" spans="1:7" ht="16.5" customHeight="1" x14ac:dyDescent="0.3">
      <c r="A1786" s="170" t="s">
        <v>6704</v>
      </c>
      <c r="B1786" s="165" t="s">
        <v>6705</v>
      </c>
      <c r="C1786" s="165" t="str">
        <f>IFERROR(VLOOKUP($A1786,작성용!A:AL,14,0),"-")</f>
        <v>-</v>
      </c>
      <c r="D1786" s="169" t="s">
        <v>6417</v>
      </c>
      <c r="E1786" s="167" t="str">
        <f>IFERROR(VLOOKUP(A1786,작성용!A:AL,34,0),"-")</f>
        <v>-</v>
      </c>
      <c r="F1786" s="168" t="s">
        <v>6364</v>
      </c>
      <c r="G1786" s="179">
        <f>COUNTIF(작성용!A:B,$A1786)-COUNTIFS(작성용!A:A,$A1786,작성용!AA:AA,"평가철회")</f>
        <v>0</v>
      </c>
    </row>
    <row r="1787" spans="1:7" ht="16.5" customHeight="1" x14ac:dyDescent="0.3">
      <c r="A1787" s="170" t="s">
        <v>6706</v>
      </c>
      <c r="B1787" s="165" t="s">
        <v>6707</v>
      </c>
      <c r="C1787" s="165" t="str">
        <f>IFERROR(VLOOKUP($A1787,작성용!A:AL,14,0),"-")</f>
        <v>-</v>
      </c>
      <c r="D1787" s="169" t="s">
        <v>6382</v>
      </c>
      <c r="E1787" s="167" t="str">
        <f>IFERROR(VLOOKUP(A1787,작성용!A:AL,34,0),"-")</f>
        <v>-</v>
      </c>
      <c r="F1787" s="168" t="s">
        <v>6363</v>
      </c>
      <c r="G1787" s="179">
        <f>COUNTIF(작성용!A:B,$A1787)-COUNTIFS(작성용!A:A,$A1787,작성용!AA:AA,"평가철회")</f>
        <v>0</v>
      </c>
    </row>
    <row r="1788" spans="1:7" ht="16.5" customHeight="1" x14ac:dyDescent="0.3">
      <c r="A1788" s="170" t="s">
        <v>6708</v>
      </c>
      <c r="B1788" s="165" t="s">
        <v>6709</v>
      </c>
      <c r="C1788" s="165" t="str">
        <f>IFERROR(VLOOKUP($A1788,작성용!A:AL,14,0),"-")</f>
        <v>-</v>
      </c>
      <c r="D1788" s="169" t="s">
        <v>6382</v>
      </c>
      <c r="E1788" s="167" t="str">
        <f>IFERROR(VLOOKUP(A1788,작성용!A:AL,34,0),"-")</f>
        <v>-</v>
      </c>
      <c r="F1788" s="168" t="s">
        <v>6364</v>
      </c>
      <c r="G1788" s="179">
        <f>COUNTIF(작성용!A:B,$A1788)-COUNTIFS(작성용!A:A,$A1788,작성용!AA:AA,"평가철회")</f>
        <v>0</v>
      </c>
    </row>
    <row r="1789" spans="1:7" ht="16.5" customHeight="1" x14ac:dyDescent="0.3">
      <c r="A1789" s="170" t="s">
        <v>6710</v>
      </c>
      <c r="B1789" s="165" t="s">
        <v>6711</v>
      </c>
      <c r="C1789" s="165" t="str">
        <f>IFERROR(VLOOKUP($A1789,작성용!A:AL,14,0),"-")</f>
        <v>-</v>
      </c>
      <c r="D1789" s="169" t="s">
        <v>6382</v>
      </c>
      <c r="E1789" s="167" t="str">
        <f>IFERROR(VLOOKUP(A1789,작성용!A:AL,34,0),"-")</f>
        <v>-</v>
      </c>
      <c r="F1789" s="168" t="s">
        <v>6252</v>
      </c>
      <c r="G1789" s="179">
        <f>COUNTIF(작성용!A:B,$A1789)-COUNTIFS(작성용!A:A,$A1789,작성용!AA:AA,"평가철회")</f>
        <v>0</v>
      </c>
    </row>
    <row r="1790" spans="1:7" ht="16.5" customHeight="1" x14ac:dyDescent="0.3">
      <c r="A1790" s="170" t="s">
        <v>6712</v>
      </c>
      <c r="B1790" s="165" t="s">
        <v>6713</v>
      </c>
      <c r="C1790" s="165" t="str">
        <f>IFERROR(VLOOKUP($A1790,작성용!A:AL,14,0),"-")</f>
        <v>-</v>
      </c>
      <c r="D1790" s="169" t="s">
        <v>6274</v>
      </c>
      <c r="E1790" s="167" t="str">
        <f>IFERROR(VLOOKUP(A1790,작성용!A:AL,34,0),"-")</f>
        <v>-</v>
      </c>
      <c r="F1790" s="168" t="s">
        <v>6252</v>
      </c>
      <c r="G1790" s="179">
        <f>COUNTIF(작성용!A:B,$A1790)-COUNTIFS(작성용!A:A,$A1790,작성용!AA:AA,"평가철회")</f>
        <v>0</v>
      </c>
    </row>
    <row r="1791" spans="1:7" ht="16.5" customHeight="1" x14ac:dyDescent="0.3">
      <c r="A1791" s="170" t="s">
        <v>6714</v>
      </c>
      <c r="B1791" s="165" t="s">
        <v>6715</v>
      </c>
      <c r="C1791" s="165" t="str">
        <f>IFERROR(VLOOKUP($A1791,작성용!A:AL,14,0),"-")</f>
        <v>-</v>
      </c>
      <c r="D1791" s="169" t="s">
        <v>6263</v>
      </c>
      <c r="E1791" s="167" t="str">
        <f>IFERROR(VLOOKUP(A1791,작성용!A:AL,34,0),"-")</f>
        <v>-</v>
      </c>
      <c r="F1791" s="168" t="s">
        <v>6265</v>
      </c>
      <c r="G1791" s="179">
        <f>COUNTIF(작성용!A:B,$A1791)-COUNTIFS(작성용!A:A,$A1791,작성용!AA:AA,"평가철회")</f>
        <v>0</v>
      </c>
    </row>
    <row r="1792" spans="1:7" ht="16.5" customHeight="1" x14ac:dyDescent="0.3">
      <c r="A1792" s="170" t="s">
        <v>6716</v>
      </c>
      <c r="B1792" s="165" t="s">
        <v>6717</v>
      </c>
      <c r="C1792" s="165" t="str">
        <f>IFERROR(VLOOKUP($A1792,작성용!A:AL,14,0),"-")</f>
        <v>-</v>
      </c>
      <c r="D1792" s="169" t="s">
        <v>6274</v>
      </c>
      <c r="E1792" s="167" t="str">
        <f>IFERROR(VLOOKUP(A1792,작성용!A:AL,34,0),"-")</f>
        <v>-</v>
      </c>
      <c r="F1792" s="168" t="s">
        <v>6252</v>
      </c>
      <c r="G1792" s="179">
        <f>COUNTIF(작성용!A:B,$A1792)-COUNTIFS(작성용!A:A,$A1792,작성용!AA:AA,"평가철회")</f>
        <v>0</v>
      </c>
    </row>
    <row r="1793" spans="1:7" ht="16.5" customHeight="1" x14ac:dyDescent="0.3">
      <c r="A1793" s="170" t="s">
        <v>6718</v>
      </c>
      <c r="B1793" s="165" t="s">
        <v>6719</v>
      </c>
      <c r="C1793" s="165" t="str">
        <f>IFERROR(VLOOKUP($A1793,작성용!A:AL,14,0),"-")</f>
        <v>-</v>
      </c>
      <c r="D1793" s="169" t="s">
        <v>6274</v>
      </c>
      <c r="E1793" s="167" t="str">
        <f>IFERROR(VLOOKUP(A1793,작성용!A:AL,34,0),"-")</f>
        <v>-</v>
      </c>
      <c r="F1793" s="168" t="s">
        <v>6252</v>
      </c>
      <c r="G1793" s="179">
        <f>COUNTIF(작성용!A:B,$A1793)-COUNTIFS(작성용!A:A,$A1793,작성용!AA:AA,"평가철회")</f>
        <v>0</v>
      </c>
    </row>
    <row r="1794" spans="1:7" ht="16.5" customHeight="1" x14ac:dyDescent="0.3">
      <c r="A1794" s="170" t="s">
        <v>6720</v>
      </c>
      <c r="B1794" s="165" t="s">
        <v>6721</v>
      </c>
      <c r="C1794" s="165" t="str">
        <f>IFERROR(VLOOKUP($A1794,작성용!A:AL,14,0),"-")</f>
        <v>-</v>
      </c>
      <c r="D1794" s="169" t="s">
        <v>6296</v>
      </c>
      <c r="E1794" s="167" t="str">
        <f>IFERROR(VLOOKUP(A1794,작성용!A:AL,34,0),"-")</f>
        <v>-</v>
      </c>
      <c r="F1794" s="168" t="s">
        <v>6324</v>
      </c>
      <c r="G1794" s="179">
        <f>COUNTIF(작성용!A:B,$A1794)-COUNTIFS(작성용!A:A,$A1794,작성용!AA:AA,"평가철회")</f>
        <v>0</v>
      </c>
    </row>
    <row r="1795" spans="1:7" ht="16.5" customHeight="1" x14ac:dyDescent="0.3">
      <c r="A1795" s="170" t="s">
        <v>6722</v>
      </c>
      <c r="B1795" s="165" t="s">
        <v>6723</v>
      </c>
      <c r="C1795" s="165" t="str">
        <f>IFERROR(VLOOKUP($A1795,작성용!A:AL,14,0),"-")</f>
        <v>-</v>
      </c>
      <c r="D1795" s="169" t="s">
        <v>6274</v>
      </c>
      <c r="E1795" s="167" t="str">
        <f>IFERROR(VLOOKUP(A1795,작성용!A:AL,34,0),"-")</f>
        <v>-</v>
      </c>
      <c r="F1795" s="168" t="s">
        <v>6252</v>
      </c>
      <c r="G1795" s="179">
        <f>COUNTIF(작성용!A:B,$A1795)-COUNTIFS(작성용!A:A,$A1795,작성용!AA:AA,"평가철회")</f>
        <v>0</v>
      </c>
    </row>
    <row r="1796" spans="1:7" ht="16.5" customHeight="1" x14ac:dyDescent="0.3">
      <c r="A1796" s="170" t="s">
        <v>6724</v>
      </c>
      <c r="B1796" s="165" t="s">
        <v>6725</v>
      </c>
      <c r="C1796" s="165" t="str">
        <f>IFERROR(VLOOKUP($A1796,작성용!A:AL,14,0),"-")</f>
        <v>-</v>
      </c>
      <c r="D1796" s="169" t="s">
        <v>6586</v>
      </c>
      <c r="E1796" s="167" t="str">
        <f>IFERROR(VLOOKUP(A1796,작성용!A:AL,34,0),"-")</f>
        <v>-</v>
      </c>
      <c r="F1796" s="168" t="s">
        <v>6252</v>
      </c>
      <c r="G1796" s="179">
        <f>COUNTIF(작성용!A:B,$A1796)-COUNTIFS(작성용!A:A,$A1796,작성용!AA:AA,"평가철회")</f>
        <v>0</v>
      </c>
    </row>
    <row r="1797" spans="1:7" ht="16.5" customHeight="1" x14ac:dyDescent="0.3">
      <c r="A1797" s="170" t="s">
        <v>6726</v>
      </c>
      <c r="B1797" s="165" t="s">
        <v>6727</v>
      </c>
      <c r="C1797" s="165" t="str">
        <f>IFERROR(VLOOKUP($A1797,작성용!A:AL,14,0),"-")</f>
        <v>-</v>
      </c>
      <c r="D1797" s="169" t="s">
        <v>6288</v>
      </c>
      <c r="E1797" s="167" t="str">
        <f>IFERROR(VLOOKUP(A1797,작성용!A:AL,34,0),"-")</f>
        <v>-</v>
      </c>
      <c r="F1797" s="168" t="s">
        <v>6265</v>
      </c>
      <c r="G1797" s="179">
        <f>COUNTIF(작성용!A:B,$A1797)-COUNTIFS(작성용!A:A,$A1797,작성용!AA:AA,"평가철회")</f>
        <v>0</v>
      </c>
    </row>
    <row r="1798" spans="1:7" x14ac:dyDescent="0.3">
      <c r="A1798" s="170" t="s">
        <v>6728</v>
      </c>
      <c r="B1798" s="165" t="s">
        <v>6729</v>
      </c>
      <c r="C1798" s="165" t="str">
        <f>IFERROR(VLOOKUP($A1798,작성용!A:AL,14,0),"-")</f>
        <v>-</v>
      </c>
      <c r="D1798" s="169" t="s">
        <v>6274</v>
      </c>
      <c r="E1798" s="167" t="str">
        <f>IFERROR(VLOOKUP(A1798,작성용!A:AL,34,0),"-")</f>
        <v>-</v>
      </c>
      <c r="F1798" s="168" t="s">
        <v>6252</v>
      </c>
      <c r="G1798" s="179">
        <f>COUNTIF(작성용!A:B,$A1798)-COUNTIFS(작성용!A:A,$A1798,작성용!AA:AA,"평가철회")</f>
        <v>0</v>
      </c>
    </row>
    <row r="1799" spans="1:7" x14ac:dyDescent="0.3">
      <c r="A1799" s="170" t="s">
        <v>6730</v>
      </c>
      <c r="B1799" s="165" t="s">
        <v>3633</v>
      </c>
      <c r="C1799" s="165" t="str">
        <f>IFERROR(VLOOKUP($A1799,작성용!A:AL,14,0),"-")</f>
        <v>-</v>
      </c>
      <c r="D1799" s="169" t="s">
        <v>6274</v>
      </c>
      <c r="E1799" s="167" t="str">
        <f>IFERROR(VLOOKUP(A1799,작성용!A:AL,34,0),"-")</f>
        <v>-</v>
      </c>
      <c r="F1799" s="168" t="s">
        <v>6252</v>
      </c>
      <c r="G1799" s="179">
        <f>COUNTIF(작성용!A:B,$A1799)-COUNTIFS(작성용!A:A,$A1799,작성용!AA:AA,"평가철회")</f>
        <v>0</v>
      </c>
    </row>
    <row r="1800" spans="1:7" x14ac:dyDescent="0.3">
      <c r="A1800" s="170" t="s">
        <v>6731</v>
      </c>
      <c r="B1800" s="165" t="s">
        <v>6732</v>
      </c>
      <c r="C1800" s="165" t="str">
        <f>IFERROR(VLOOKUP($A1800,작성용!A:AL,14,0),"-")</f>
        <v>년</v>
      </c>
      <c r="D1800" s="169" t="s">
        <v>6289</v>
      </c>
      <c r="E1800" s="167" t="str">
        <f>IFERROR(VLOOKUP(A1800,작성용!A:AL,34,0),"-")</f>
        <v>이상민</v>
      </c>
      <c r="F1800" s="168" t="s">
        <v>6265</v>
      </c>
      <c r="G1800" s="179">
        <f>COUNTIF(작성용!A:B,$A1800)-COUNTIFS(작성용!A:A,$A1800,작성용!AA:AA,"평가철회")</f>
        <v>5</v>
      </c>
    </row>
    <row r="1801" spans="1:7" x14ac:dyDescent="0.3">
      <c r="A1801" s="170" t="s">
        <v>6733</v>
      </c>
      <c r="B1801" s="165" t="s">
        <v>3559</v>
      </c>
      <c r="C1801" s="165" t="str">
        <f>IFERROR(VLOOKUP($A1801,작성용!A:AL,14,0),"-")</f>
        <v>-</v>
      </c>
      <c r="D1801" s="169" t="s">
        <v>161</v>
      </c>
      <c r="E1801" s="167" t="str">
        <f>IFERROR(VLOOKUP(A1801,작성용!A:AL,34,0),"-")</f>
        <v>-</v>
      </c>
      <c r="F1801" s="168" t="s">
        <v>6265</v>
      </c>
      <c r="G1801" s="179">
        <f>COUNTIF(작성용!A:B,$A1801)-COUNTIFS(작성용!A:A,$A1801,작성용!AA:AA,"평가철회")</f>
        <v>0</v>
      </c>
    </row>
    <row r="1802" spans="1:7" x14ac:dyDescent="0.3">
      <c r="A1802" s="170" t="s">
        <v>6734</v>
      </c>
      <c r="B1802" s="165" t="s">
        <v>6735</v>
      </c>
      <c r="C1802" s="165" t="str">
        <f>IFERROR(VLOOKUP($A1802,작성용!A:AL,14,0),"-")</f>
        <v>-</v>
      </c>
      <c r="D1802" s="169" t="s">
        <v>6274</v>
      </c>
      <c r="E1802" s="167" t="str">
        <f>IFERROR(VLOOKUP(A1802,작성용!A:AL,34,0),"-")</f>
        <v>-</v>
      </c>
      <c r="F1802" s="168" t="s">
        <v>401</v>
      </c>
      <c r="G1802" s="179">
        <f>COUNTIF(작성용!A:B,$A1802)-COUNTIFS(작성용!A:A,$A1802,작성용!AA:AA,"평가철회")</f>
        <v>0</v>
      </c>
    </row>
    <row r="1803" spans="1:7" x14ac:dyDescent="0.3">
      <c r="A1803" s="170" t="s">
        <v>6736</v>
      </c>
      <c r="B1803" s="165" t="s">
        <v>6737</v>
      </c>
      <c r="C1803" s="165" t="str">
        <f>IFERROR(VLOOKUP($A1803,작성용!A:AL,14,0),"-")</f>
        <v>년</v>
      </c>
      <c r="D1803" s="169" t="s">
        <v>6296</v>
      </c>
      <c r="E1803" s="167" t="str">
        <f>IFERROR(VLOOKUP(A1803,작성용!A:AL,34,0),"-")</f>
        <v>강승현</v>
      </c>
      <c r="F1803" s="168" t="s">
        <v>6672</v>
      </c>
      <c r="G1803" s="179">
        <f>COUNTIF(작성용!A:B,$A1803)-COUNTIFS(작성용!A:A,$A1803,작성용!AA:AA,"평가철회")</f>
        <v>45</v>
      </c>
    </row>
    <row r="1804" spans="1:7" x14ac:dyDescent="0.3">
      <c r="A1804" s="170" t="s">
        <v>6738</v>
      </c>
      <c r="B1804" s="165" t="s">
        <v>6739</v>
      </c>
      <c r="C1804" s="165" t="str">
        <f>IFERROR(VLOOKUP($A1804,작성용!A:AL,14,0),"-")</f>
        <v>-</v>
      </c>
      <c r="D1804" s="169" t="s">
        <v>6382</v>
      </c>
      <c r="E1804" s="167" t="str">
        <f>IFERROR(VLOOKUP(A1804,작성용!A:AL,34,0),"-")</f>
        <v>-</v>
      </c>
      <c r="F1804" s="168" t="s">
        <v>6364</v>
      </c>
      <c r="G1804" s="179">
        <f>COUNTIF(작성용!A:B,$A1804)-COUNTIFS(작성용!A:A,$A1804,작성용!AA:AA,"평가철회")</f>
        <v>0</v>
      </c>
    </row>
    <row r="1805" spans="1:7" x14ac:dyDescent="0.3">
      <c r="A1805" s="170" t="s">
        <v>5314</v>
      </c>
      <c r="B1805" s="165" t="s">
        <v>5315</v>
      </c>
      <c r="C1805" s="165" t="str">
        <f>IFERROR(VLOOKUP($A1805,작성용!A:AL,14,0),"-")</f>
        <v>년</v>
      </c>
      <c r="D1805" s="169" t="s">
        <v>116</v>
      </c>
      <c r="E1805" s="167" t="str">
        <f>IFERROR(VLOOKUP(A1805,작성용!A:AL,34,0),"-")</f>
        <v>유재호</v>
      </c>
      <c r="F1805" s="168" t="s">
        <v>6265</v>
      </c>
      <c r="G1805" s="179">
        <f>COUNTIF(작성용!A:B,$A1805)-COUNTIFS(작성용!A:A,$A1805,작성용!AA:AA,"평가철회")</f>
        <v>47</v>
      </c>
    </row>
    <row r="1806" spans="1:7" x14ac:dyDescent="0.3">
      <c r="A1806" s="170" t="s">
        <v>6740</v>
      </c>
      <c r="B1806" s="165" t="s">
        <v>4046</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x14ac:dyDescent="0.3">
      <c r="A1807" s="170" t="s">
        <v>6741</v>
      </c>
      <c r="B1807" s="165" t="s">
        <v>4047</v>
      </c>
      <c r="C1807" s="165" t="str">
        <f>IFERROR(VLOOKUP($A1807,작성용!A:AL,14,0),"-")</f>
        <v xml:space="preserve">반기 </v>
      </c>
      <c r="D1807" s="169" t="s">
        <v>6263</v>
      </c>
      <c r="E1807" s="167" t="str">
        <f>IFERROR(VLOOKUP(A1807,작성용!A:AL,34,0),"-")</f>
        <v>서동현</v>
      </c>
      <c r="F1807" s="168" t="s">
        <v>6324</v>
      </c>
      <c r="G1807" s="179">
        <f>COUNTIF(작성용!A:B,$A1807)-COUNTIFS(작성용!A:A,$A1807,작성용!AA:AA,"평가철회")</f>
        <v>1</v>
      </c>
    </row>
    <row r="1808" spans="1:7" x14ac:dyDescent="0.3">
      <c r="A1808" s="170" t="s">
        <v>6742</v>
      </c>
      <c r="B1808" s="165" t="s">
        <v>6743</v>
      </c>
      <c r="C1808" s="165" t="str">
        <f>IFERROR(VLOOKUP($A1808,작성용!A:AL,14,0),"-")</f>
        <v>-</v>
      </c>
      <c r="D1808" s="169" t="s">
        <v>3523</v>
      </c>
      <c r="E1808" s="167" t="str">
        <f>IFERROR(VLOOKUP(A1808,작성용!A:AL,34,0),"-")</f>
        <v>-</v>
      </c>
      <c r="F1808" s="168" t="s">
        <v>6324</v>
      </c>
      <c r="G1808" s="179">
        <f>COUNTIF(작성용!A:B,$A1808)-COUNTIFS(작성용!A:A,$A1808,작성용!AA:AA,"평가철회")</f>
        <v>0</v>
      </c>
    </row>
    <row r="1809" spans="1:7" x14ac:dyDescent="0.3">
      <c r="A1809" s="170" t="s">
        <v>6744</v>
      </c>
      <c r="B1809" s="165" t="s">
        <v>4048</v>
      </c>
      <c r="C1809" s="165" t="str">
        <f>IFERROR(VLOOKUP($A1809,작성용!A:AL,14,0),"-")</f>
        <v>연말</v>
      </c>
      <c r="D1809" s="169" t="s">
        <v>6275</v>
      </c>
      <c r="E1809" s="167" t="str">
        <f>IFERROR(VLOOKUP(A1809,작성용!A:AL,34,0),"-")</f>
        <v>윤광일</v>
      </c>
      <c r="F1809" s="168" t="s">
        <v>475</v>
      </c>
      <c r="G1809" s="179">
        <f>COUNTIF(작성용!A:B,$A1809)-COUNTIFS(작성용!A:A,$A1809,작성용!AA:AA,"평가철회")</f>
        <v>13</v>
      </c>
    </row>
    <row r="1810" spans="1:7" x14ac:dyDescent="0.3">
      <c r="A1810" s="170" t="s">
        <v>6745</v>
      </c>
      <c r="B1810" s="165" t="s">
        <v>6746</v>
      </c>
      <c r="C1810" s="165" t="str">
        <f>IFERROR(VLOOKUP($A1810,작성용!A:AL,14,0),"-")</f>
        <v>-</v>
      </c>
      <c r="D1810" s="169" t="s">
        <v>6489</v>
      </c>
      <c r="E1810" s="167" t="str">
        <f>IFERROR(VLOOKUP(A1810,작성용!A:AL,34,0),"-")</f>
        <v>-</v>
      </c>
      <c r="F1810" s="168" t="s">
        <v>475</v>
      </c>
      <c r="G1810" s="179">
        <f>COUNTIF(작성용!A:B,$A1810)-COUNTIFS(작성용!A:A,$A1810,작성용!AA:AA,"평가철회")</f>
        <v>0</v>
      </c>
    </row>
    <row r="1811" spans="1:7" x14ac:dyDescent="0.3">
      <c r="A1811" s="170" t="s">
        <v>3565</v>
      </c>
      <c r="B1811" s="165" t="s">
        <v>3566</v>
      </c>
      <c r="C1811" s="165" t="str">
        <f>IFERROR(VLOOKUP($A1811,작성용!A:AL,14,0),"-")</f>
        <v>연말</v>
      </c>
      <c r="D1811" s="169" t="s">
        <v>6361</v>
      </c>
      <c r="E1811" s="167" t="str">
        <f>IFERROR(VLOOKUP(A1811,작성용!A:AL,34,0),"-")</f>
        <v>강승현</v>
      </c>
      <c r="F1811" s="168" t="s">
        <v>6360</v>
      </c>
      <c r="G1811" s="179">
        <f>COUNTIF(작성용!A:B,$A1811)-COUNTIFS(작성용!A:A,$A1811,작성용!AA:AA,"평가철회")</f>
        <v>1</v>
      </c>
    </row>
    <row r="1812" spans="1:7" x14ac:dyDescent="0.3">
      <c r="A1812" s="170" t="s">
        <v>3567</v>
      </c>
      <c r="B1812" s="165" t="s">
        <v>3568</v>
      </c>
      <c r="C1812" s="165" t="str">
        <f>IFERROR(VLOOKUP($A1812,작성용!A:AL,14,0),"-")</f>
        <v>-</v>
      </c>
      <c r="D1812" s="169" t="s">
        <v>6296</v>
      </c>
      <c r="E1812" s="167" t="str">
        <f>IFERROR(VLOOKUP(A1812,작성용!A:AL,34,0),"-")</f>
        <v>-</v>
      </c>
      <c r="F1812" s="168" t="s">
        <v>3528</v>
      </c>
      <c r="G1812" s="179">
        <f>COUNTIF(작성용!A:B,$A1812)-COUNTIFS(작성용!A:A,$A1812,작성용!AA:AA,"평가철회")</f>
        <v>0</v>
      </c>
    </row>
    <row r="1813" spans="1:7" x14ac:dyDescent="0.3">
      <c r="A1813" s="170" t="s">
        <v>3576</v>
      </c>
      <c r="B1813" s="165" t="s">
        <v>4049</v>
      </c>
      <c r="C1813" s="165" t="str">
        <f>IFERROR(VLOOKUP($A1813,작성용!A:AL,14,0),"-")</f>
        <v>-</v>
      </c>
      <c r="D1813" s="169" t="s">
        <v>6470</v>
      </c>
      <c r="E1813" s="167" t="str">
        <f>IFERROR(VLOOKUP(A1813,작성용!A:AL,34,0),"-")</f>
        <v>-</v>
      </c>
      <c r="F1813" s="168" t="s">
        <v>6360</v>
      </c>
      <c r="G1813" s="179">
        <f>COUNTIF(작성용!A:B,$A1813)-COUNTIFS(작성용!A:A,$A1813,작성용!AA:AA,"평가철회")</f>
        <v>0</v>
      </c>
    </row>
    <row r="1814" spans="1:7" x14ac:dyDescent="0.3">
      <c r="A1814" s="170" t="s">
        <v>3578</v>
      </c>
      <c r="B1814" s="165" t="s">
        <v>6747</v>
      </c>
      <c r="C1814" s="165" t="str">
        <f>IFERROR(VLOOKUP($A1814,작성용!A:AL,14,0),"-")</f>
        <v>-</v>
      </c>
      <c r="D1814" s="169" t="s">
        <v>6366</v>
      </c>
      <c r="E1814" s="167" t="str">
        <f>IFERROR(VLOOKUP(A1814,작성용!A:AL,34,0),"-")</f>
        <v>-</v>
      </c>
      <c r="F1814" s="168" t="s">
        <v>475</v>
      </c>
      <c r="G1814" s="179">
        <f>COUNTIF(작성용!A:B,$A1814)-COUNTIFS(작성용!A:A,$A1814,작성용!AA:AA,"평가철회")</f>
        <v>0</v>
      </c>
    </row>
    <row r="1815" spans="1:7" x14ac:dyDescent="0.3">
      <c r="A1815" s="170" t="s">
        <v>3580</v>
      </c>
      <c r="B1815" s="165" t="s">
        <v>6748</v>
      </c>
      <c r="C1815" s="165" t="str">
        <f>IFERROR(VLOOKUP($A1815,작성용!A:AL,14,0),"-")</f>
        <v>-</v>
      </c>
      <c r="D1815" s="169" t="s">
        <v>6365</v>
      </c>
      <c r="E1815" s="167" t="str">
        <f>IFERROR(VLOOKUP(A1815,작성용!A:AL,34,0),"-")</f>
        <v>-</v>
      </c>
      <c r="F1815" s="168" t="s">
        <v>6286</v>
      </c>
      <c r="G1815" s="179">
        <f>COUNTIF(작성용!A:B,$A1815)-COUNTIFS(작성용!A:A,$A1815,작성용!AA:AA,"평가철회")</f>
        <v>0</v>
      </c>
    </row>
    <row r="1816" spans="1:7" x14ac:dyDescent="0.3">
      <c r="A1816" s="170" t="s">
        <v>3594</v>
      </c>
      <c r="B1816" s="165" t="s">
        <v>6749</v>
      </c>
      <c r="C1816" s="165" t="str">
        <f>IFERROR(VLOOKUP($A1816,작성용!A:AL,14,0),"-")</f>
        <v>-</v>
      </c>
      <c r="D1816" s="169" t="s">
        <v>3625</v>
      </c>
      <c r="E1816" s="167" t="str">
        <f>IFERROR(VLOOKUP(A1816,작성용!A:AL,34,0),"-")</f>
        <v>-</v>
      </c>
      <c r="F1816" s="168" t="s">
        <v>6286</v>
      </c>
      <c r="G1816" s="179">
        <f>COUNTIF(작성용!A:B,$A1816)-COUNTIFS(작성용!A:A,$A1816,작성용!AA:AA,"평가철회")</f>
        <v>0</v>
      </c>
    </row>
    <row r="1817" spans="1:7" x14ac:dyDescent="0.3">
      <c r="A1817" s="170" t="s">
        <v>3597</v>
      </c>
      <c r="B1817" s="165" t="s">
        <v>6750</v>
      </c>
      <c r="C1817" s="165" t="str">
        <f>IFERROR(VLOOKUP($A1817,작성용!A:AL,14,0),"-")</f>
        <v>-</v>
      </c>
      <c r="D1817" s="169" t="s">
        <v>6258</v>
      </c>
      <c r="E1817" s="167" t="str">
        <f>IFERROR(VLOOKUP(A1817,작성용!A:AL,34,0),"-")</f>
        <v>-</v>
      </c>
      <c r="F1817" s="168" t="s">
        <v>6286</v>
      </c>
      <c r="G1817" s="179">
        <f>COUNTIF(작성용!A:B,$A1817)-COUNTIFS(작성용!A:A,$A1817,작성용!AA:AA,"평가철회")</f>
        <v>0</v>
      </c>
    </row>
    <row r="1818" spans="1:7" x14ac:dyDescent="0.3">
      <c r="A1818" s="170" t="s">
        <v>3596</v>
      </c>
      <c r="B1818" s="165" t="s">
        <v>6751</v>
      </c>
      <c r="C1818" s="165" t="str">
        <f>IFERROR(VLOOKUP($A1818,작성용!A:AL,14,0),"-")</f>
        <v>-</v>
      </c>
      <c r="D1818" s="169" t="s">
        <v>6305</v>
      </c>
      <c r="E1818" s="167" t="str">
        <f>IFERROR(VLOOKUP(A1818,작성용!A:AL,34,0),"-")</f>
        <v>-</v>
      </c>
      <c r="F1818" s="168" t="s">
        <v>475</v>
      </c>
      <c r="G1818" s="179">
        <f>COUNTIF(작성용!A:B,$A1818)-COUNTIFS(작성용!A:A,$A1818,작성용!AA:AA,"평가철회")</f>
        <v>0</v>
      </c>
    </row>
    <row r="1819" spans="1:7" x14ac:dyDescent="0.3">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x14ac:dyDescent="0.3">
      <c r="A1820" s="170" t="s">
        <v>3601</v>
      </c>
      <c r="B1820" s="165" t="s">
        <v>6752</v>
      </c>
      <c r="C1820" s="165" t="str">
        <f>IFERROR(VLOOKUP($A1820,작성용!A:AL,14,0),"-")</f>
        <v>-</v>
      </c>
      <c r="D1820" s="169" t="s">
        <v>3625</v>
      </c>
      <c r="E1820" s="167" t="str">
        <f>IFERROR(VLOOKUP(A1820,작성용!A:AL,34,0),"-")</f>
        <v>-</v>
      </c>
      <c r="F1820" s="168" t="s">
        <v>6286</v>
      </c>
      <c r="G1820" s="179">
        <f>COUNTIF(작성용!A:B,$A1820)-COUNTIFS(작성용!A:A,$A1820,작성용!AA:AA,"평가철회")</f>
        <v>0</v>
      </c>
    </row>
    <row r="1821" spans="1:7" x14ac:dyDescent="0.3">
      <c r="A1821" s="170" t="s">
        <v>3602</v>
      </c>
      <c r="B1821" s="165" t="s">
        <v>6753</v>
      </c>
      <c r="C1821" s="165" t="str">
        <f>IFERROR(VLOOKUP($A1821,작성용!A:AL,14,0),"-")</f>
        <v>-</v>
      </c>
      <c r="D1821" s="169" t="s">
        <v>6274</v>
      </c>
      <c r="E1821" s="167" t="str">
        <f>IFERROR(VLOOKUP(A1821,작성용!A:AL,34,0),"-")</f>
        <v>-</v>
      </c>
      <c r="F1821" s="168" t="s">
        <v>6286</v>
      </c>
      <c r="G1821" s="179">
        <f>COUNTIF(작성용!A:B,$A1821)-COUNTIFS(작성용!A:A,$A1821,작성용!AA:AA,"평가철회")</f>
        <v>0</v>
      </c>
    </row>
    <row r="1822" spans="1:7" x14ac:dyDescent="0.3">
      <c r="A1822" s="170" t="s">
        <v>3604</v>
      </c>
      <c r="B1822" s="165" t="s">
        <v>6754</v>
      </c>
      <c r="C1822" s="165" t="str">
        <f>IFERROR(VLOOKUP($A1822,작성용!A:AL,14,0),"-")</f>
        <v>-</v>
      </c>
      <c r="D1822" s="169" t="s">
        <v>6300</v>
      </c>
      <c r="E1822" s="167" t="str">
        <f>IFERROR(VLOOKUP(A1822,작성용!A:AL,34,0),"-")</f>
        <v>-</v>
      </c>
      <c r="F1822" s="168" t="s">
        <v>6286</v>
      </c>
      <c r="G1822" s="179">
        <f>COUNTIF(작성용!A:B,$A1822)-COUNTIFS(작성용!A:A,$A1822,작성용!AA:AA,"평가철회")</f>
        <v>0</v>
      </c>
    </row>
    <row r="1823" spans="1:7" x14ac:dyDescent="0.3">
      <c r="A1823" s="170" t="s">
        <v>3605</v>
      </c>
      <c r="B1823" s="165" t="s">
        <v>6755</v>
      </c>
      <c r="C1823" s="165" t="str">
        <f>IFERROR(VLOOKUP($A1823,작성용!A:AL,14,0),"-")</f>
        <v>-</v>
      </c>
      <c r="D1823" s="169" t="s">
        <v>6274</v>
      </c>
      <c r="E1823" s="167" t="str">
        <f>IFERROR(VLOOKUP(A1823,작성용!A:AL,34,0),"-")</f>
        <v>-</v>
      </c>
      <c r="F1823" s="168" t="s">
        <v>6286</v>
      </c>
      <c r="G1823" s="179">
        <f>COUNTIF(작성용!A:B,$A1823)-COUNTIFS(작성용!A:A,$A1823,작성용!AA:AA,"평가철회")</f>
        <v>0</v>
      </c>
    </row>
    <row r="1824" spans="1:7" x14ac:dyDescent="0.3">
      <c r="A1824" s="170" t="s">
        <v>3603</v>
      </c>
      <c r="B1824" s="165" t="s">
        <v>6756</v>
      </c>
      <c r="C1824" s="165" t="str">
        <f>IFERROR(VLOOKUP($A1824,작성용!A:AL,14,0),"-")</f>
        <v>-</v>
      </c>
      <c r="D1824" s="169" t="s">
        <v>6296</v>
      </c>
      <c r="E1824" s="167" t="str">
        <f>IFERROR(VLOOKUP(A1824,작성용!A:AL,34,0),"-")</f>
        <v>-</v>
      </c>
      <c r="F1824" s="168" t="s">
        <v>6360</v>
      </c>
      <c r="G1824" s="179">
        <f>COUNTIF(작성용!A:B,$A1824)-COUNTIFS(작성용!A:A,$A1824,작성용!AA:AA,"평가철회")</f>
        <v>0</v>
      </c>
    </row>
    <row r="1825" spans="1:7" x14ac:dyDescent="0.3">
      <c r="A1825" s="170" t="s">
        <v>3606</v>
      </c>
      <c r="B1825" s="165" t="s">
        <v>6757</v>
      </c>
      <c r="C1825" s="165" t="str">
        <f>IFERROR(VLOOKUP($A1825,작성용!A:AL,14,0),"-")</f>
        <v>-</v>
      </c>
      <c r="D1825" s="169" t="s">
        <v>6277</v>
      </c>
      <c r="E1825" s="167" t="str">
        <f>IFERROR(VLOOKUP(A1825,작성용!A:AL,34,0),"-")</f>
        <v>-</v>
      </c>
      <c r="F1825" s="168" t="s">
        <v>6360</v>
      </c>
      <c r="G1825" s="179">
        <f>COUNTIF(작성용!A:B,$A1825)-COUNTIFS(작성용!A:A,$A1825,작성용!AA:AA,"평가철회")</f>
        <v>0</v>
      </c>
    </row>
    <row r="1826" spans="1:7" x14ac:dyDescent="0.3">
      <c r="A1826" s="170" t="s">
        <v>3608</v>
      </c>
      <c r="B1826" s="165" t="s">
        <v>6717</v>
      </c>
      <c r="C1826" s="165" t="str">
        <f>IFERROR(VLOOKUP($A1826,작성용!A:AL,14,0),"-")</f>
        <v>-</v>
      </c>
      <c r="D1826" s="169" t="s">
        <v>6300</v>
      </c>
      <c r="E1826" s="167" t="str">
        <f>IFERROR(VLOOKUP(A1826,작성용!A:AL,34,0),"-")</f>
        <v>-</v>
      </c>
      <c r="F1826" s="168" t="s">
        <v>6286</v>
      </c>
      <c r="G1826" s="179">
        <f>COUNTIF(작성용!A:B,$A1826)-COUNTIFS(작성용!A:A,$A1826,작성용!AA:AA,"평가철회")</f>
        <v>0</v>
      </c>
    </row>
    <row r="1827" spans="1:7" x14ac:dyDescent="0.3">
      <c r="A1827" s="170" t="s">
        <v>3575</v>
      </c>
      <c r="B1827" s="165" t="s">
        <v>6758</v>
      </c>
      <c r="C1827" s="165" t="str">
        <f>IFERROR(VLOOKUP($A1827,작성용!A:AL,14,0),"-")</f>
        <v>-</v>
      </c>
      <c r="D1827" s="169" t="s">
        <v>6307</v>
      </c>
      <c r="E1827" s="167" t="str">
        <f>IFERROR(VLOOKUP(A1827,작성용!A:AL,34,0),"-")</f>
        <v>-</v>
      </c>
      <c r="F1827" s="168" t="s">
        <v>6286</v>
      </c>
      <c r="G1827" s="179">
        <f>COUNTIF(작성용!A:B,$A1827)-COUNTIFS(작성용!A:A,$A1827,작성용!AA:AA,"평가철회")</f>
        <v>0</v>
      </c>
    </row>
    <row r="1828" spans="1:7" x14ac:dyDescent="0.3">
      <c r="A1828" s="170" t="s">
        <v>3609</v>
      </c>
      <c r="B1828" s="165" t="s">
        <v>6759</v>
      </c>
      <c r="C1828" s="165" t="str">
        <f>IFERROR(VLOOKUP($A1828,작성용!A:AL,14,0),"-")</f>
        <v>연말</v>
      </c>
      <c r="D1828" s="169" t="s">
        <v>6300</v>
      </c>
      <c r="E1828" s="167" t="str">
        <f>IFERROR(VLOOKUP(A1828,작성용!A:AL,34,0),"-")</f>
        <v>최수민</v>
      </c>
      <c r="F1828" s="168" t="s">
        <v>6286</v>
      </c>
      <c r="G1828" s="179">
        <f>COUNTIF(작성용!A:B,$A1828)-COUNTIFS(작성용!A:A,$A1828,작성용!AA:AA,"평가철회")</f>
        <v>26</v>
      </c>
    </row>
    <row r="1829" spans="1:7" x14ac:dyDescent="0.3">
      <c r="A1829" s="170" t="s">
        <v>3598</v>
      </c>
      <c r="B1829" s="165" t="s">
        <v>6760</v>
      </c>
      <c r="C1829" s="165" t="str">
        <f>IFERROR(VLOOKUP($A1829,작성용!A:AL,14,0),"-")</f>
        <v>-</v>
      </c>
      <c r="D1829" s="169" t="s">
        <v>6305</v>
      </c>
      <c r="E1829" s="167" t="str">
        <f>IFERROR(VLOOKUP(A1829,작성용!A:AL,34,0),"-")</f>
        <v>-</v>
      </c>
      <c r="F1829" s="168" t="s">
        <v>6360</v>
      </c>
      <c r="G1829" s="179">
        <f>COUNTIF(작성용!A:B,$A1829)-COUNTIFS(작성용!A:A,$A1829,작성용!AA:AA,"평가철회")</f>
        <v>0</v>
      </c>
    </row>
    <row r="1830" spans="1:7" x14ac:dyDescent="0.3">
      <c r="A1830" s="170" t="s">
        <v>3611</v>
      </c>
      <c r="B1830" s="165" t="s">
        <v>6761</v>
      </c>
      <c r="C1830" s="165" t="str">
        <f>IFERROR(VLOOKUP($A1830,작성용!A:AL,14,0),"-")</f>
        <v>-</v>
      </c>
      <c r="D1830" s="169" t="s">
        <v>6263</v>
      </c>
      <c r="E1830" s="167" t="str">
        <f>IFERROR(VLOOKUP(A1830,작성용!A:AL,34,0),"-")</f>
        <v>-</v>
      </c>
      <c r="F1830" s="168" t="s">
        <v>6265</v>
      </c>
      <c r="G1830" s="179">
        <f>COUNTIF(작성용!A:B,$A1830)-COUNTIFS(작성용!A:A,$A1830,작성용!AA:AA,"평가철회")</f>
        <v>0</v>
      </c>
    </row>
    <row r="1831" spans="1:7" x14ac:dyDescent="0.3">
      <c r="A1831" s="170" t="s">
        <v>3607</v>
      </c>
      <c r="B1831" s="165" t="s">
        <v>6762</v>
      </c>
      <c r="C1831" s="165" t="str">
        <f>IFERROR(VLOOKUP($A1831,작성용!A:AL,14,0),"-")</f>
        <v>-</v>
      </c>
      <c r="D1831" s="169" t="s">
        <v>6298</v>
      </c>
      <c r="E1831" s="167" t="str">
        <f>IFERROR(VLOOKUP(A1831,작성용!A:AL,34,0),"-")</f>
        <v>-</v>
      </c>
      <c r="F1831" s="168" t="s">
        <v>6265</v>
      </c>
      <c r="G1831" s="179">
        <f>COUNTIF(작성용!A:B,$A1831)-COUNTIFS(작성용!A:A,$A1831,작성용!AA:AA,"평가철회")</f>
        <v>0</v>
      </c>
    </row>
    <row r="1832" spans="1:7" x14ac:dyDescent="0.3">
      <c r="A1832" s="170" t="s">
        <v>3612</v>
      </c>
      <c r="B1832" s="165" t="s">
        <v>6763</v>
      </c>
      <c r="C1832" s="165" t="str">
        <f>IFERROR(VLOOKUP($A1832,작성용!A:AL,14,0),"-")</f>
        <v>-</v>
      </c>
      <c r="D1832" s="169" t="s">
        <v>6529</v>
      </c>
      <c r="E1832" s="167" t="str">
        <f>IFERROR(VLOOKUP(A1832,작성용!A:AL,34,0),"-")</f>
        <v>-</v>
      </c>
      <c r="F1832" s="168" t="s">
        <v>6265</v>
      </c>
      <c r="G1832" s="179">
        <f>COUNTIF(작성용!A:B,$A1832)-COUNTIFS(작성용!A:A,$A1832,작성용!AA:AA,"평가철회")</f>
        <v>0</v>
      </c>
    </row>
    <row r="1833" spans="1:7" x14ac:dyDescent="0.3">
      <c r="A1833" s="170" t="s">
        <v>3615</v>
      </c>
      <c r="B1833" s="165" t="s">
        <v>6764</v>
      </c>
      <c r="C1833" s="165" t="str">
        <f>IFERROR(VLOOKUP($A1833,작성용!A:AL,14,0),"-")</f>
        <v>-</v>
      </c>
      <c r="D1833" s="169" t="s">
        <v>6274</v>
      </c>
      <c r="E1833" s="167" t="str">
        <f>IFERROR(VLOOKUP(A1833,작성용!A:AL,34,0),"-")</f>
        <v>-</v>
      </c>
      <c r="F1833" s="168" t="s">
        <v>6265</v>
      </c>
      <c r="G1833" s="179">
        <f>COUNTIF(작성용!A:B,$A1833)-COUNTIFS(작성용!A:A,$A1833,작성용!AA:AA,"평가철회")</f>
        <v>0</v>
      </c>
    </row>
    <row r="1834" spans="1:7" x14ac:dyDescent="0.3">
      <c r="A1834" s="170" t="s">
        <v>3614</v>
      </c>
      <c r="B1834" s="165" t="s">
        <v>6765</v>
      </c>
      <c r="C1834" s="165" t="str">
        <f>IFERROR(VLOOKUP($A1834,작성용!A:AL,14,0),"-")</f>
        <v>-</v>
      </c>
      <c r="D1834" s="169" t="s">
        <v>6275</v>
      </c>
      <c r="E1834" s="167" t="str">
        <f>IFERROR(VLOOKUP(A1834,작성용!A:AL,34,0),"-")</f>
        <v>-</v>
      </c>
      <c r="F1834" s="168" t="s">
        <v>6265</v>
      </c>
      <c r="G1834" s="179">
        <f>COUNTIF(작성용!A:B,$A1834)-COUNTIFS(작성용!A:A,$A1834,작성용!AA:AA,"평가철회")</f>
        <v>0</v>
      </c>
    </row>
    <row r="1835" spans="1:7" x14ac:dyDescent="0.3">
      <c r="A1835" s="170" t="s">
        <v>3617</v>
      </c>
      <c r="B1835" s="165" t="s">
        <v>6766</v>
      </c>
      <c r="C1835" s="165" t="str">
        <f>IFERROR(VLOOKUP($A1835,작성용!A:AL,14,0),"-")</f>
        <v>-</v>
      </c>
      <c r="D1835" s="169" t="s">
        <v>6272</v>
      </c>
      <c r="E1835" s="167" t="str">
        <f>IFERROR(VLOOKUP(A1835,작성용!A:AL,34,0),"-")</f>
        <v>-</v>
      </c>
      <c r="F1835" s="168" t="s">
        <v>6265</v>
      </c>
      <c r="G1835" s="179">
        <f>COUNTIF(작성용!A:B,$A1835)-COUNTIFS(작성용!A:A,$A1835,작성용!AA:AA,"평가철회")</f>
        <v>0</v>
      </c>
    </row>
    <row r="1836" spans="1:7" x14ac:dyDescent="0.3">
      <c r="A1836" s="170" t="s">
        <v>3618</v>
      </c>
      <c r="B1836" s="165" t="s">
        <v>6767</v>
      </c>
      <c r="C1836" s="165" t="str">
        <f>IFERROR(VLOOKUP($A1836,작성용!A:AL,14,0),"-")</f>
        <v>-</v>
      </c>
      <c r="D1836" s="169" t="s">
        <v>6588</v>
      </c>
      <c r="E1836" s="167" t="str">
        <f>IFERROR(VLOOKUP(A1836,작성용!A:AL,34,0),"-")</f>
        <v>-</v>
      </c>
      <c r="F1836" s="168" t="s">
        <v>6265</v>
      </c>
      <c r="G1836" s="179">
        <f>COUNTIF(작성용!A:B,$A1836)-COUNTIFS(작성용!A:A,$A1836,작성용!AA:AA,"평가철회")</f>
        <v>0</v>
      </c>
    </row>
    <row r="1837" spans="1:7" x14ac:dyDescent="0.3">
      <c r="A1837" s="170" t="s">
        <v>3616</v>
      </c>
      <c r="B1837" s="165" t="s">
        <v>6768</v>
      </c>
      <c r="C1837" s="165" t="str">
        <f>IFERROR(VLOOKUP($A1837,작성용!A:AL,14,0),"-")</f>
        <v>-</v>
      </c>
      <c r="D1837" s="169" t="s">
        <v>6275</v>
      </c>
      <c r="E1837" s="167" t="str">
        <f>IFERROR(VLOOKUP(A1837,작성용!A:AL,34,0),"-")</f>
        <v>-</v>
      </c>
      <c r="F1837" s="168" t="s">
        <v>6265</v>
      </c>
      <c r="G1837" s="179">
        <f>COUNTIF(작성용!A:B,$A1837)-COUNTIFS(작성용!A:A,$A1837,작성용!AA:AA,"평가철회")</f>
        <v>0</v>
      </c>
    </row>
    <row r="1838" spans="1:7" x14ac:dyDescent="0.3">
      <c r="A1838" s="170" t="s">
        <v>3610</v>
      </c>
      <c r="B1838" s="165" t="s">
        <v>6769</v>
      </c>
      <c r="C1838" s="165" t="str">
        <f>IFERROR(VLOOKUP($A1838,작성용!A:AL,14,0),"-")</f>
        <v>-</v>
      </c>
      <c r="D1838" s="169" t="s">
        <v>6274</v>
      </c>
      <c r="E1838" s="167" t="str">
        <f>IFERROR(VLOOKUP(A1838,작성용!A:AL,34,0),"-")</f>
        <v>-</v>
      </c>
      <c r="F1838" s="168" t="s">
        <v>6265</v>
      </c>
      <c r="G1838" s="179">
        <f>COUNTIF(작성용!A:B,$A1838)-COUNTIFS(작성용!A:A,$A1838,작성용!AA:AA,"평가철회")</f>
        <v>0</v>
      </c>
    </row>
    <row r="1839" spans="1:7" x14ac:dyDescent="0.3">
      <c r="A1839" s="170" t="s">
        <v>1966</v>
      </c>
      <c r="B1839" s="165" t="s">
        <v>6770</v>
      </c>
      <c r="C1839" s="165" t="str">
        <f>IFERROR(VLOOKUP($A1839,작성용!A:AL,14,0),"-")</f>
        <v>-</v>
      </c>
      <c r="D1839" s="169" t="s">
        <v>6270</v>
      </c>
      <c r="E1839" s="167" t="str">
        <f>IFERROR(VLOOKUP(A1839,작성용!A:AL,34,0),"-")</f>
        <v>-</v>
      </c>
      <c r="F1839" s="168" t="s">
        <v>6265</v>
      </c>
      <c r="G1839" s="179">
        <f>COUNTIF(작성용!A:B,$A1839)-COUNTIFS(작성용!A:A,$A1839,작성용!AA:AA,"평가철회")</f>
        <v>0</v>
      </c>
    </row>
    <row r="1840" spans="1:7" x14ac:dyDescent="0.3">
      <c r="A1840" s="170" t="s">
        <v>3622</v>
      </c>
      <c r="B1840" s="165" t="s">
        <v>6771</v>
      </c>
      <c r="C1840" s="165" t="str">
        <f>IFERROR(VLOOKUP($A1840,작성용!A:AL,14,0),"-")</f>
        <v>-</v>
      </c>
      <c r="D1840" s="169" t="s">
        <v>6274</v>
      </c>
      <c r="E1840" s="167" t="str">
        <f>IFERROR(VLOOKUP(A1840,작성용!A:AL,34,0),"-")</f>
        <v>-</v>
      </c>
      <c r="F1840" s="168" t="s">
        <v>6265</v>
      </c>
      <c r="G1840" s="179">
        <f>COUNTIF(작성용!A:B,$A1840)-COUNTIFS(작성용!A:A,$A1840,작성용!AA:AA,"평가철회")</f>
        <v>0</v>
      </c>
    </row>
    <row r="1841" spans="1:7" x14ac:dyDescent="0.3">
      <c r="A1841" s="170" t="s">
        <v>3628</v>
      </c>
      <c r="B1841" s="165" t="s">
        <v>6772</v>
      </c>
      <c r="C1841" s="165" t="str">
        <f>IFERROR(VLOOKUP($A1841,작성용!A:AL,14,0),"-")</f>
        <v>-</v>
      </c>
      <c r="D1841" s="169" t="s">
        <v>6274</v>
      </c>
      <c r="E1841" s="167" t="str">
        <f>IFERROR(VLOOKUP(A1841,작성용!A:AL,34,0),"-")</f>
        <v>-</v>
      </c>
      <c r="F1841" s="168" t="s">
        <v>6265</v>
      </c>
      <c r="G1841" s="179">
        <f>COUNTIF(작성용!A:B,$A1841)-COUNTIFS(작성용!A:A,$A1841,작성용!AA:AA,"평가철회")</f>
        <v>0</v>
      </c>
    </row>
    <row r="1842" spans="1:7" x14ac:dyDescent="0.3">
      <c r="A1842" s="170" t="s">
        <v>3629</v>
      </c>
      <c r="B1842" s="165" t="s">
        <v>6773</v>
      </c>
      <c r="C1842" s="165" t="str">
        <f>IFERROR(VLOOKUP($A1842,작성용!A:AL,14,0),"-")</f>
        <v>-</v>
      </c>
      <c r="D1842" s="169" t="s">
        <v>6284</v>
      </c>
      <c r="E1842" s="167" t="str">
        <f>IFERROR(VLOOKUP(A1842,작성용!A:AL,34,0),"-")</f>
        <v>-</v>
      </c>
      <c r="F1842" s="168" t="s">
        <v>6265</v>
      </c>
      <c r="G1842" s="179">
        <f>COUNTIF(작성용!A:B,$A1842)-COUNTIFS(작성용!A:A,$A1842,작성용!AA:AA,"평가철회")</f>
        <v>0</v>
      </c>
    </row>
    <row r="1843" spans="1:7" x14ac:dyDescent="0.3">
      <c r="A1843" s="170" t="s">
        <v>3623</v>
      </c>
      <c r="B1843" s="165" t="s">
        <v>6774</v>
      </c>
      <c r="C1843" s="165" t="str">
        <f>IFERROR(VLOOKUP($A1843,작성용!A:AL,14,0),"-")</f>
        <v>-</v>
      </c>
      <c r="D1843" s="169" t="s">
        <v>6302</v>
      </c>
      <c r="E1843" s="167" t="str">
        <f>IFERROR(VLOOKUP(A1843,작성용!A:AL,34,0),"-")</f>
        <v>-</v>
      </c>
      <c r="F1843" s="168" t="s">
        <v>6265</v>
      </c>
      <c r="G1843" s="179">
        <f>COUNTIF(작성용!A:B,$A1843)-COUNTIFS(작성용!A:A,$A1843,작성용!AA:AA,"평가철회")</f>
        <v>0</v>
      </c>
    </row>
    <row r="1844" spans="1:7" x14ac:dyDescent="0.3">
      <c r="A1844" s="170" t="s">
        <v>3630</v>
      </c>
      <c r="B1844" s="165" t="s">
        <v>6775</v>
      </c>
      <c r="C1844" s="165" t="str">
        <f>IFERROR(VLOOKUP($A1844,작성용!A:AL,14,0),"-")</f>
        <v>-</v>
      </c>
      <c r="D1844" s="169" t="s">
        <v>6287</v>
      </c>
      <c r="E1844" s="167" t="str">
        <f>IFERROR(VLOOKUP(A1844,작성용!A:AL,34,0),"-")</f>
        <v>-</v>
      </c>
      <c r="F1844" s="168" t="s">
        <v>6265</v>
      </c>
      <c r="G1844" s="179">
        <f>COUNTIF(작성용!A:B,$A1844)-COUNTIFS(작성용!A:A,$A1844,작성용!AA:AA,"평가철회")</f>
        <v>0</v>
      </c>
    </row>
    <row r="1845" spans="1:7" x14ac:dyDescent="0.3">
      <c r="A1845" s="170" t="s">
        <v>3624</v>
      </c>
      <c r="B1845" s="165" t="s">
        <v>6776</v>
      </c>
      <c r="C1845" s="165" t="str">
        <f>IFERROR(VLOOKUP($A1845,작성용!A:AL,14,0),"-")</f>
        <v>-</v>
      </c>
      <c r="D1845" s="169" t="s">
        <v>6777</v>
      </c>
      <c r="E1845" s="167" t="str">
        <f>IFERROR(VLOOKUP(A1845,작성용!A:AL,34,0),"-")</f>
        <v>-</v>
      </c>
      <c r="F1845" s="168" t="s">
        <v>6265</v>
      </c>
      <c r="G1845" s="179">
        <f>COUNTIF(작성용!A:B,$A1845)-COUNTIFS(작성용!A:A,$A1845,작성용!AA:AA,"평가철회")</f>
        <v>0</v>
      </c>
    </row>
    <row r="1846" spans="1:7" x14ac:dyDescent="0.3">
      <c r="A1846" s="170" t="s">
        <v>3634</v>
      </c>
      <c r="B1846" s="165" t="s">
        <v>6778</v>
      </c>
      <c r="C1846" s="165" t="str">
        <f>IFERROR(VLOOKUP($A1846,작성용!A:AL,14,0),"-")</f>
        <v>-</v>
      </c>
      <c r="D1846" s="169" t="s">
        <v>6274</v>
      </c>
      <c r="E1846" s="167" t="str">
        <f>IFERROR(VLOOKUP(A1846,작성용!A:AL,34,0),"-")</f>
        <v>-</v>
      </c>
      <c r="F1846" s="168" t="s">
        <v>6265</v>
      </c>
      <c r="G1846" s="179">
        <f>COUNTIF(작성용!A:B,$A1846)-COUNTIFS(작성용!A:A,$A1846,작성용!AA:AA,"평가철회")</f>
        <v>0</v>
      </c>
    </row>
    <row r="1847" spans="1:7" x14ac:dyDescent="0.3">
      <c r="A1847" s="170" t="s">
        <v>3635</v>
      </c>
      <c r="B1847" s="165" t="s">
        <v>6779</v>
      </c>
      <c r="C1847" s="165" t="str">
        <f>IFERROR(VLOOKUP($A1847,작성용!A:AL,14,0),"-")</f>
        <v>-</v>
      </c>
      <c r="D1847" s="169" t="s">
        <v>6274</v>
      </c>
      <c r="E1847" s="167" t="str">
        <f>IFERROR(VLOOKUP(A1847,작성용!A:AL,34,0),"-")</f>
        <v>-</v>
      </c>
      <c r="F1847" s="168" t="s">
        <v>6265</v>
      </c>
      <c r="G1847" s="179">
        <f>COUNTIF(작성용!A:B,$A1847)-COUNTIFS(작성용!A:A,$A1847,작성용!AA:AA,"평가철회")</f>
        <v>0</v>
      </c>
    </row>
    <row r="1848" spans="1:7" x14ac:dyDescent="0.3">
      <c r="A1848" s="170" t="s">
        <v>3636</v>
      </c>
      <c r="B1848" s="165" t="s">
        <v>6780</v>
      </c>
      <c r="C1848" s="165" t="str">
        <f>IFERROR(VLOOKUP($A1848,작성용!A:AL,14,0),"-")</f>
        <v>-</v>
      </c>
      <c r="D1848" s="169" t="s">
        <v>6274</v>
      </c>
      <c r="E1848" s="167" t="str">
        <f>IFERROR(VLOOKUP(A1848,작성용!A:AL,34,0),"-")</f>
        <v>-</v>
      </c>
      <c r="F1848" s="168" t="s">
        <v>6265</v>
      </c>
      <c r="G1848" s="179">
        <f>COUNTIF(작성용!A:B,$A1848)-COUNTIFS(작성용!A:A,$A1848,작성용!AA:AA,"평가철회")</f>
        <v>0</v>
      </c>
    </row>
    <row r="1849" spans="1:7" x14ac:dyDescent="0.3">
      <c r="A1849" s="170" t="s">
        <v>3637</v>
      </c>
      <c r="B1849" s="165" t="s">
        <v>6781</v>
      </c>
      <c r="C1849" s="165" t="str">
        <f>IFERROR(VLOOKUP($A1849,작성용!A:AL,14,0),"-")</f>
        <v>-</v>
      </c>
      <c r="D1849" s="169" t="s">
        <v>6274</v>
      </c>
      <c r="E1849" s="167" t="str">
        <f>IFERROR(VLOOKUP(A1849,작성용!A:AL,34,0),"-")</f>
        <v>-</v>
      </c>
      <c r="F1849" s="168" t="s">
        <v>6265</v>
      </c>
      <c r="G1849" s="179">
        <f>COUNTIF(작성용!A:B,$A1849)-COUNTIFS(작성용!A:A,$A1849,작성용!AA:AA,"평가철회")</f>
        <v>0</v>
      </c>
    </row>
    <row r="1850" spans="1:7" x14ac:dyDescent="0.3">
      <c r="A1850" s="170" t="s">
        <v>3638</v>
      </c>
      <c r="B1850" s="165" t="s">
        <v>6782</v>
      </c>
      <c r="C1850" s="165" t="str">
        <f>IFERROR(VLOOKUP($A1850,작성용!A:AL,14,0),"-")</f>
        <v>-</v>
      </c>
      <c r="D1850" s="169" t="s">
        <v>6274</v>
      </c>
      <c r="E1850" s="167" t="str">
        <f>IFERROR(VLOOKUP(A1850,작성용!A:AL,34,0),"-")</f>
        <v>-</v>
      </c>
      <c r="F1850" s="168" t="s">
        <v>6252</v>
      </c>
      <c r="G1850" s="179">
        <f>COUNTIF(작성용!A:B,$A1850)-COUNTIFS(작성용!A:A,$A1850,작성용!AA:AA,"평가철회")</f>
        <v>0</v>
      </c>
    </row>
    <row r="1851" spans="1:7" x14ac:dyDescent="0.3">
      <c r="A1851" s="170" t="s">
        <v>3640</v>
      </c>
      <c r="B1851" s="165" t="s">
        <v>6783</v>
      </c>
      <c r="C1851" s="165" t="str">
        <f>IFERROR(VLOOKUP($A1851,작성용!A:AL,14,0),"-")</f>
        <v>-</v>
      </c>
      <c r="D1851" s="169" t="s">
        <v>6294</v>
      </c>
      <c r="E1851" s="167" t="str">
        <f>IFERROR(VLOOKUP(A1851,작성용!A:AL,34,0),"-")</f>
        <v>-</v>
      </c>
      <c r="F1851" s="168" t="s">
        <v>6672</v>
      </c>
      <c r="G1851" s="179">
        <f>COUNTIF(작성용!A:B,$A1851)-COUNTIFS(작성용!A:A,$A1851,작성용!AA:AA,"평가철회")</f>
        <v>0</v>
      </c>
    </row>
    <row r="1852" spans="1:7" x14ac:dyDescent="0.3">
      <c r="A1852" s="170" t="s">
        <v>3642</v>
      </c>
      <c r="B1852" s="165" t="s">
        <v>6784</v>
      </c>
      <c r="C1852" s="165" t="str">
        <f>IFERROR(VLOOKUP($A1852,작성용!A:AL,14,0),"-")</f>
        <v>-</v>
      </c>
      <c r="D1852" s="169" t="s">
        <v>6274</v>
      </c>
      <c r="E1852" s="167" t="str">
        <f>IFERROR(VLOOKUP(A1852,작성용!A:AL,34,0),"-")</f>
        <v>-</v>
      </c>
      <c r="F1852" s="168" t="s">
        <v>6265</v>
      </c>
      <c r="G1852" s="179">
        <f>COUNTIF(작성용!A:B,$A1852)-COUNTIFS(작성용!A:A,$A1852,작성용!AA:AA,"평가철회")</f>
        <v>0</v>
      </c>
    </row>
    <row r="1853" spans="1:7" x14ac:dyDescent="0.3">
      <c r="A1853" s="170" t="s">
        <v>6785</v>
      </c>
      <c r="B1853" s="165" t="s">
        <v>6786</v>
      </c>
      <c r="C1853" s="165" t="str">
        <f>IFERROR(VLOOKUP($A1853,작성용!A:AL,14,0),"-")</f>
        <v>-</v>
      </c>
      <c r="D1853" s="169" t="s">
        <v>6298</v>
      </c>
      <c r="E1853" s="167" t="str">
        <f>IFERROR(VLOOKUP(A1853,작성용!A:AL,34,0),"-")</f>
        <v>-</v>
      </c>
      <c r="F1853" s="168" t="s">
        <v>6252</v>
      </c>
      <c r="G1853" s="179">
        <f>COUNTIF(작성용!A:B,$A1853)-COUNTIFS(작성용!A:A,$A1853,작성용!AA:AA,"평가철회")</f>
        <v>0</v>
      </c>
    </row>
    <row r="1854" spans="1:7" x14ac:dyDescent="0.3">
      <c r="A1854" s="170" t="s">
        <v>6787</v>
      </c>
      <c r="B1854" s="165" t="s">
        <v>6788</v>
      </c>
      <c r="C1854" s="165" t="str">
        <f>IFERROR(VLOOKUP($A1854,작성용!A:AL,14,0),"-")</f>
        <v>-</v>
      </c>
      <c r="D1854" s="169" t="s">
        <v>6270</v>
      </c>
      <c r="E1854" s="167" t="str">
        <f>IFERROR(VLOOKUP(A1854,작성용!A:AL,34,0),"-")</f>
        <v>-</v>
      </c>
      <c r="F1854" s="168" t="s">
        <v>6252</v>
      </c>
      <c r="G1854" s="179">
        <f>COUNTIF(작성용!A:B,$A1854)-COUNTIFS(작성용!A:A,$A1854,작성용!AA:AA,"평가철회")</f>
        <v>0</v>
      </c>
    </row>
    <row r="1855" spans="1:7" x14ac:dyDescent="0.3">
      <c r="A1855" s="170" t="s">
        <v>6789</v>
      </c>
      <c r="B1855" s="165" t="s">
        <v>6790</v>
      </c>
      <c r="C1855" s="165" t="str">
        <f>IFERROR(VLOOKUP($A1855,작성용!A:AL,14,0),"-")</f>
        <v>-</v>
      </c>
      <c r="D1855" s="169" t="s">
        <v>6356</v>
      </c>
      <c r="E1855" s="167" t="str">
        <f>IFERROR(VLOOKUP(A1855,작성용!A:AL,34,0),"-")</f>
        <v>-</v>
      </c>
      <c r="F1855" s="168" t="s">
        <v>6364</v>
      </c>
      <c r="G1855" s="179">
        <f>COUNTIF(작성용!A:B,$A1855)-COUNTIFS(작성용!A:A,$A1855,작성용!AA:AA,"평가철회")</f>
        <v>0</v>
      </c>
    </row>
    <row r="1856" spans="1:7" x14ac:dyDescent="0.3">
      <c r="A1856" s="170" t="s">
        <v>6791</v>
      </c>
      <c r="B1856" s="165" t="s">
        <v>6792</v>
      </c>
      <c r="C1856" s="165" t="str">
        <f>IFERROR(VLOOKUP($A1856,작성용!A:AL,14,0),"-")</f>
        <v>-</v>
      </c>
      <c r="D1856" s="169" t="s">
        <v>6275</v>
      </c>
      <c r="E1856" s="167" t="str">
        <f>IFERROR(VLOOKUP(A1856,작성용!A:AL,34,0),"-")</f>
        <v>-</v>
      </c>
      <c r="F1856" s="168" t="s">
        <v>6265</v>
      </c>
      <c r="G1856" s="179">
        <f>COUNTIF(작성용!A:B,$A1856)-COUNTIFS(작성용!A:A,$A1856,작성용!AA:AA,"평가철회")</f>
        <v>0</v>
      </c>
    </row>
    <row r="1857" spans="1:7" x14ac:dyDescent="0.3">
      <c r="A1857" s="170" t="s">
        <v>6793</v>
      </c>
      <c r="B1857" s="165" t="s">
        <v>6794</v>
      </c>
      <c r="C1857" s="165" t="str">
        <f>IFERROR(VLOOKUP($A1857,작성용!A:AL,14,0),"-")</f>
        <v>-</v>
      </c>
      <c r="D1857" s="169" t="s">
        <v>6274</v>
      </c>
      <c r="E1857" s="167" t="str">
        <f>IFERROR(VLOOKUP(A1857,작성용!A:AL,34,0),"-")</f>
        <v>-</v>
      </c>
      <c r="F1857" s="168" t="s">
        <v>6265</v>
      </c>
      <c r="G1857" s="179">
        <f>COUNTIF(작성용!A:B,$A1857)-COUNTIFS(작성용!A:A,$A1857,작성용!AA:AA,"평가철회")</f>
        <v>0</v>
      </c>
    </row>
    <row r="1858" spans="1:7" x14ac:dyDescent="0.3">
      <c r="A1858" s="170" t="s">
        <v>6795</v>
      </c>
      <c r="B1858" s="165" t="s">
        <v>6796</v>
      </c>
      <c r="C1858" s="165" t="str">
        <f>IFERROR(VLOOKUP($A1858,작성용!A:AL,14,0),"-")</f>
        <v>-</v>
      </c>
      <c r="D1858" s="169" t="s">
        <v>6529</v>
      </c>
      <c r="E1858" s="167" t="str">
        <f>IFERROR(VLOOKUP(A1858,작성용!A:AL,34,0),"-")</f>
        <v>-</v>
      </c>
      <c r="F1858" s="168" t="s">
        <v>6265</v>
      </c>
      <c r="G1858" s="179">
        <f>COUNTIF(작성용!A:B,$A1858)-COUNTIFS(작성용!A:A,$A1858,작성용!AA:AA,"평가철회")</f>
        <v>0</v>
      </c>
    </row>
    <row r="1859" spans="1:7" x14ac:dyDescent="0.3">
      <c r="A1859" s="170" t="s">
        <v>6797</v>
      </c>
      <c r="B1859" s="165" t="s">
        <v>6798</v>
      </c>
      <c r="C1859" s="165" t="str">
        <f>IFERROR(VLOOKUP($A1859,작성용!A:AL,14,0),"-")</f>
        <v>-</v>
      </c>
      <c r="D1859" s="169" t="s">
        <v>6287</v>
      </c>
      <c r="E1859" s="167" t="str">
        <f>IFERROR(VLOOKUP(A1859,작성용!A:AL,34,0),"-")</f>
        <v>-</v>
      </c>
      <c r="F1859" s="168" t="s">
        <v>6265</v>
      </c>
      <c r="G1859" s="179">
        <f>COUNTIF(작성용!A:B,$A1859)-COUNTIFS(작성용!A:A,$A1859,작성용!AA:AA,"평가철회")</f>
        <v>0</v>
      </c>
    </row>
    <row r="1860" spans="1:7" x14ac:dyDescent="0.3">
      <c r="A1860" s="170" t="s">
        <v>6799</v>
      </c>
      <c r="B1860" s="165" t="s">
        <v>6800</v>
      </c>
      <c r="C1860" s="165" t="str">
        <f>IFERROR(VLOOKUP($A1860,작성용!A:AL,14,0),"-")</f>
        <v>-</v>
      </c>
      <c r="D1860" s="169" t="s">
        <v>6801</v>
      </c>
      <c r="E1860" s="167" t="str">
        <f>IFERROR(VLOOKUP(A1860,작성용!A:AL,34,0),"-")</f>
        <v>-</v>
      </c>
      <c r="F1860" s="168" t="s">
        <v>6252</v>
      </c>
      <c r="G1860" s="179">
        <f>COUNTIF(작성용!A:B,$A1860)-COUNTIFS(작성용!A:A,$A1860,작성용!AA:AA,"평가철회")</f>
        <v>0</v>
      </c>
    </row>
    <row r="1861" spans="1:7" x14ac:dyDescent="0.3">
      <c r="A1861" s="170" t="s">
        <v>6802</v>
      </c>
      <c r="B1861" s="165" t="s">
        <v>6803</v>
      </c>
      <c r="C1861" s="165" t="str">
        <f>IFERROR(VLOOKUP($A1861,작성용!A:AL,14,0),"-")</f>
        <v>-</v>
      </c>
      <c r="D1861" s="169" t="s">
        <v>6804</v>
      </c>
      <c r="E1861" s="167" t="str">
        <f>IFERROR(VLOOKUP(A1861,작성용!A:AL,34,0),"-")</f>
        <v>-</v>
      </c>
      <c r="F1861" s="168" t="s">
        <v>6252</v>
      </c>
      <c r="G1861" s="179">
        <f>COUNTIF(작성용!A:B,$A1861)-COUNTIFS(작성용!A:A,$A1861,작성용!AA:AA,"평가철회")</f>
        <v>0</v>
      </c>
    </row>
    <row r="1862" spans="1:7" x14ac:dyDescent="0.3">
      <c r="A1862" s="170" t="s">
        <v>6805</v>
      </c>
      <c r="B1862" s="165" t="s">
        <v>6806</v>
      </c>
      <c r="C1862" s="165" t="str">
        <f>IFERROR(VLOOKUP($A1862,작성용!A:AL,14,0),"-")</f>
        <v>-</v>
      </c>
      <c r="D1862" s="169" t="s">
        <v>6274</v>
      </c>
      <c r="E1862" s="167" t="str">
        <f>IFERROR(VLOOKUP(A1862,작성용!A:AL,34,0),"-")</f>
        <v>-</v>
      </c>
      <c r="F1862" s="168" t="s">
        <v>6252</v>
      </c>
      <c r="G1862" s="179">
        <f>COUNTIF(작성용!A:B,$A1862)-COUNTIFS(작성용!A:A,$A1862,작성용!AA:AA,"평가철회")</f>
        <v>0</v>
      </c>
    </row>
    <row r="1863" spans="1:7" x14ac:dyDescent="0.3">
      <c r="A1863" s="170" t="s">
        <v>3718</v>
      </c>
      <c r="B1863" s="165" t="s">
        <v>3719</v>
      </c>
      <c r="C1863" s="165" t="str">
        <f>IFERROR(VLOOKUP($A1863,작성용!A:AL,14,0),"-")</f>
        <v>-</v>
      </c>
      <c r="D1863" s="169" t="s">
        <v>6263</v>
      </c>
      <c r="E1863" s="167" t="str">
        <f>IFERROR(VLOOKUP(A1863,작성용!A:AL,34,0),"-")</f>
        <v>-</v>
      </c>
      <c r="F1863" s="168" t="s">
        <v>6252</v>
      </c>
      <c r="G1863" s="179">
        <f>COUNTIF(작성용!A:B,$A1863)-COUNTIFS(작성용!A:A,$A1863,작성용!AA:AA,"평가철회")</f>
        <v>0</v>
      </c>
    </row>
    <row r="1864" spans="1:7" x14ac:dyDescent="0.3">
      <c r="A1864" s="170" t="s">
        <v>3720</v>
      </c>
      <c r="B1864" s="165" t="s">
        <v>6807</v>
      </c>
      <c r="C1864" s="165" t="str">
        <f>IFERROR(VLOOKUP($A1864,작성용!A:AL,14,0),"-")</f>
        <v>-</v>
      </c>
      <c r="D1864" s="169" t="s">
        <v>6588</v>
      </c>
      <c r="E1864" s="167" t="str">
        <f>IFERROR(VLOOKUP(A1864,작성용!A:AL,34,0),"-")</f>
        <v>-</v>
      </c>
      <c r="F1864" s="168" t="s">
        <v>6265</v>
      </c>
      <c r="G1864" s="179">
        <f>COUNTIF(작성용!A:B,$A1864)-COUNTIFS(작성용!A:A,$A1864,작성용!AA:AA,"평가철회")</f>
        <v>0</v>
      </c>
    </row>
    <row r="1865" spans="1:7" x14ac:dyDescent="0.3">
      <c r="A1865" s="170" t="s">
        <v>3727</v>
      </c>
      <c r="B1865" s="165" t="s">
        <v>6808</v>
      </c>
      <c r="C1865" s="165" t="str">
        <f>IFERROR(VLOOKUP($A1865,작성용!A:AL,14,0),"-")</f>
        <v>-</v>
      </c>
      <c r="D1865" s="169" t="s">
        <v>6382</v>
      </c>
      <c r="E1865" s="167" t="str">
        <f>IFERROR(VLOOKUP(A1865,작성용!A:AL,34,0),"-")</f>
        <v>-</v>
      </c>
      <c r="F1865" s="168" t="s">
        <v>6265</v>
      </c>
      <c r="G1865" s="179">
        <f>COUNTIF(작성용!A:B,$A1865)-COUNTIFS(작성용!A:A,$A1865,작성용!AA:AA,"평가철회")</f>
        <v>0</v>
      </c>
    </row>
    <row r="1866" spans="1:7" x14ac:dyDescent="0.3">
      <c r="A1866" s="170" t="s">
        <v>3745</v>
      </c>
      <c r="B1866" s="165" t="s">
        <v>6809</v>
      </c>
      <c r="C1866" s="165" t="str">
        <f>IFERROR(VLOOKUP($A1866,작성용!A:AL,14,0),"-")</f>
        <v>-</v>
      </c>
      <c r="D1866" s="169" t="s">
        <v>6274</v>
      </c>
      <c r="E1866" s="167" t="str">
        <f>IFERROR(VLOOKUP(A1866,작성용!A:AL,34,0),"-")</f>
        <v>-</v>
      </c>
      <c r="F1866" s="168" t="s">
        <v>6265</v>
      </c>
      <c r="G1866" s="179">
        <f>COUNTIF(작성용!A:B,$A1866)-COUNTIFS(작성용!A:A,$A1866,작성용!AA:AA,"평가철회")</f>
        <v>0</v>
      </c>
    </row>
    <row r="1867" spans="1:7" x14ac:dyDescent="0.3">
      <c r="A1867" s="170" t="s">
        <v>3728</v>
      </c>
      <c r="B1867" s="165" t="s">
        <v>6810</v>
      </c>
      <c r="C1867" s="165" t="str">
        <f>IFERROR(VLOOKUP($A1867,작성용!A:AL,14,0),"-")</f>
        <v>-</v>
      </c>
      <c r="D1867" s="169" t="s">
        <v>6304</v>
      </c>
      <c r="E1867" s="167" t="str">
        <f>IFERROR(VLOOKUP(A1867,작성용!A:AL,34,0),"-")</f>
        <v>-</v>
      </c>
      <c r="F1867" s="168" t="s">
        <v>6265</v>
      </c>
      <c r="G1867" s="179">
        <f>COUNTIF(작성용!A:B,$A1867)-COUNTIFS(작성용!A:A,$A1867,작성용!AA:AA,"평가철회")</f>
        <v>0</v>
      </c>
    </row>
    <row r="1868" spans="1:7" x14ac:dyDescent="0.3">
      <c r="A1868" s="170" t="s">
        <v>3742</v>
      </c>
      <c r="B1868" s="165" t="s">
        <v>6811</v>
      </c>
      <c r="C1868" s="165" t="str">
        <f>IFERROR(VLOOKUP($A1868,작성용!A:AL,14,0),"-")</f>
        <v>-</v>
      </c>
      <c r="D1868" s="169" t="s">
        <v>6274</v>
      </c>
      <c r="E1868" s="167" t="str">
        <f>IFERROR(VLOOKUP(A1868,작성용!A:AL,34,0),"-")</f>
        <v>-</v>
      </c>
      <c r="F1868" s="168" t="s">
        <v>6265</v>
      </c>
      <c r="G1868" s="179">
        <f>COUNTIF(작성용!A:B,$A1868)-COUNTIFS(작성용!A:A,$A1868,작성용!AA:AA,"평가철회")</f>
        <v>0</v>
      </c>
    </row>
    <row r="1869" spans="1:7" x14ac:dyDescent="0.3">
      <c r="A1869" s="170" t="s">
        <v>3743</v>
      </c>
      <c r="B1869" s="165" t="s">
        <v>6812</v>
      </c>
      <c r="C1869" s="165" t="str">
        <f>IFERROR(VLOOKUP($A1869,작성용!A:AL,14,0),"-")</f>
        <v>-</v>
      </c>
      <c r="D1869" s="169" t="s">
        <v>6274</v>
      </c>
      <c r="E1869" s="167" t="str">
        <f>IFERROR(VLOOKUP(A1869,작성용!A:AL,34,0),"-")</f>
        <v>-</v>
      </c>
      <c r="F1869" s="168" t="s">
        <v>6265</v>
      </c>
      <c r="G1869" s="179">
        <f>COUNTIF(작성용!A:B,$A1869)-COUNTIFS(작성용!A:A,$A1869,작성용!AA:AA,"평가철회")</f>
        <v>0</v>
      </c>
    </row>
    <row r="1870" spans="1:7" x14ac:dyDescent="0.3">
      <c r="A1870" s="170" t="s">
        <v>3744</v>
      </c>
      <c r="B1870" s="165" t="s">
        <v>6813</v>
      </c>
      <c r="C1870" s="165" t="str">
        <f>IFERROR(VLOOKUP($A1870,작성용!A:AL,14,0),"-")</f>
        <v>분기</v>
      </c>
      <c r="D1870" s="169" t="s">
        <v>6274</v>
      </c>
      <c r="E1870" s="167" t="str">
        <f>IFERROR(VLOOKUP(A1870,작성용!A:AL,34,0),"-")</f>
        <v>메자닌평가팀</v>
      </c>
      <c r="F1870" s="168" t="s">
        <v>6252</v>
      </c>
      <c r="G1870" s="179">
        <f>COUNTIF(작성용!A:B,$A1870)-COUNTIFS(작성용!A:A,$A1870,작성용!AA:AA,"평가철회")</f>
        <v>20</v>
      </c>
    </row>
    <row r="1871" spans="1:7" x14ac:dyDescent="0.3">
      <c r="A1871" s="170" t="s">
        <v>3746</v>
      </c>
      <c r="B1871" s="165" t="s">
        <v>6814</v>
      </c>
      <c r="C1871" s="165" t="str">
        <f>IFERROR(VLOOKUP($A1871,작성용!A:AL,14,0),"-")</f>
        <v>-</v>
      </c>
      <c r="D1871" s="169" t="s">
        <v>6274</v>
      </c>
      <c r="E1871" s="167" t="str">
        <f>IFERROR(VLOOKUP(A1871,작성용!A:AL,34,0),"-")</f>
        <v>-</v>
      </c>
      <c r="F1871" s="168" t="s">
        <v>6265</v>
      </c>
      <c r="G1871" s="179">
        <f>COUNTIF(작성용!A:B,$A1871)-COUNTIFS(작성용!A:A,$A1871,작성용!AA:AA,"평가철회")</f>
        <v>0</v>
      </c>
    </row>
    <row r="1872" spans="1:7" x14ac:dyDescent="0.3">
      <c r="A1872" s="170" t="s">
        <v>3747</v>
      </c>
      <c r="B1872" s="165" t="s">
        <v>6815</v>
      </c>
      <c r="C1872" s="165" t="str">
        <f>IFERROR(VLOOKUP($A1872,작성용!A:AL,14,0),"-")</f>
        <v>-</v>
      </c>
      <c r="D1872" s="169" t="s">
        <v>6274</v>
      </c>
      <c r="E1872" s="167" t="str">
        <f>IFERROR(VLOOKUP(A1872,작성용!A:AL,34,0),"-")</f>
        <v>-</v>
      </c>
      <c r="F1872" s="168" t="s">
        <v>6265</v>
      </c>
      <c r="G1872" s="179">
        <f>COUNTIF(작성용!A:B,$A1872)-COUNTIFS(작성용!A:A,$A1872,작성용!AA:AA,"평가철회")</f>
        <v>0</v>
      </c>
    </row>
    <row r="1873" spans="1:7" x14ac:dyDescent="0.3">
      <c r="A1873" s="170" t="s">
        <v>3748</v>
      </c>
      <c r="B1873" s="165" t="s">
        <v>6816</v>
      </c>
      <c r="C1873" s="165" t="str">
        <f>IFERROR(VLOOKUP($A1873,작성용!A:AL,14,0),"-")</f>
        <v>-</v>
      </c>
      <c r="D1873" s="169" t="s">
        <v>6274</v>
      </c>
      <c r="E1873" s="167" t="str">
        <f>IFERROR(VLOOKUP(A1873,작성용!A:AL,34,0),"-")</f>
        <v>-</v>
      </c>
      <c r="F1873" s="168" t="s">
        <v>6265</v>
      </c>
      <c r="G1873" s="179">
        <f>COUNTIF(작성용!A:B,$A1873)-COUNTIFS(작성용!A:A,$A1873,작성용!AA:AA,"평가철회")</f>
        <v>0</v>
      </c>
    </row>
    <row r="1874" spans="1:7" x14ac:dyDescent="0.3">
      <c r="A1874" s="170" t="s">
        <v>3749</v>
      </c>
      <c r="B1874" s="165" t="s">
        <v>6817</v>
      </c>
      <c r="C1874" s="165" t="str">
        <f>IFERROR(VLOOKUP($A1874,작성용!A:AL,14,0),"-")</f>
        <v>-</v>
      </c>
      <c r="D1874" s="169" t="s">
        <v>6274</v>
      </c>
      <c r="E1874" s="167" t="str">
        <f>IFERROR(VLOOKUP(A1874,작성용!A:AL,34,0),"-")</f>
        <v>-</v>
      </c>
      <c r="F1874" s="168" t="s">
        <v>6364</v>
      </c>
      <c r="G1874" s="179">
        <f>COUNTIF(작성용!A:B,$A1874)-COUNTIFS(작성용!A:A,$A1874,작성용!AA:AA,"평가철회")</f>
        <v>0</v>
      </c>
    </row>
    <row r="1875" spans="1:7" x14ac:dyDescent="0.3">
      <c r="A1875" s="170" t="s">
        <v>3750</v>
      </c>
      <c r="B1875" s="165" t="s">
        <v>6818</v>
      </c>
      <c r="C1875" s="165" t="str">
        <f>IFERROR(VLOOKUP($A1875,작성용!A:AL,14,0),"-")</f>
        <v>-</v>
      </c>
      <c r="D1875" s="169" t="s">
        <v>6443</v>
      </c>
      <c r="E1875" s="167" t="str">
        <f>IFERROR(VLOOKUP(A1875,작성용!A:AL,34,0),"-")</f>
        <v>-</v>
      </c>
      <c r="F1875" s="168" t="s">
        <v>6364</v>
      </c>
      <c r="G1875" s="179">
        <f>COUNTIF(작성용!A:B,$A1875)-COUNTIFS(작성용!A:A,$A1875,작성용!AA:AA,"평가철회")</f>
        <v>0</v>
      </c>
    </row>
    <row r="1876" spans="1:7" x14ac:dyDescent="0.3">
      <c r="A1876" s="170" t="s">
        <v>3751</v>
      </c>
      <c r="B1876" s="165" t="s">
        <v>6819</v>
      </c>
      <c r="C1876" s="165" t="str">
        <f>IFERROR(VLOOKUP($A1876,작성용!A:AL,14,0),"-")</f>
        <v>-</v>
      </c>
      <c r="D1876" s="169" t="s">
        <v>6382</v>
      </c>
      <c r="E1876" s="167" t="str">
        <f>IFERROR(VLOOKUP(A1876,작성용!A:AL,34,0),"-")</f>
        <v>-</v>
      </c>
      <c r="F1876" s="168" t="s">
        <v>6265</v>
      </c>
      <c r="G1876" s="179">
        <f>COUNTIF(작성용!A:B,$A1876)-COUNTIFS(작성용!A:A,$A1876,작성용!AA:AA,"평가철회")</f>
        <v>0</v>
      </c>
    </row>
    <row r="1877" spans="1:7" x14ac:dyDescent="0.3">
      <c r="A1877" s="170" t="s">
        <v>3752</v>
      </c>
      <c r="B1877" s="165" t="s">
        <v>6820</v>
      </c>
      <c r="C1877" s="165" t="str">
        <f>IFERROR(VLOOKUP($A1877,작성용!A:AL,14,0),"-")</f>
        <v>-</v>
      </c>
      <c r="D1877" s="169" t="s">
        <v>6603</v>
      </c>
      <c r="E1877" s="167" t="str">
        <f>IFERROR(VLOOKUP(A1877,작성용!A:AL,34,0),"-")</f>
        <v>-</v>
      </c>
      <c r="F1877" s="168" t="s">
        <v>6364</v>
      </c>
      <c r="G1877" s="179">
        <f>COUNTIF(작성용!A:B,$A1877)-COUNTIFS(작성용!A:A,$A1877,작성용!AA:AA,"평가철회")</f>
        <v>0</v>
      </c>
    </row>
    <row r="1878" spans="1:7" x14ac:dyDescent="0.3">
      <c r="A1878" s="170" t="s">
        <v>3664</v>
      </c>
      <c r="B1878" s="165" t="s">
        <v>6821</v>
      </c>
      <c r="C1878" s="165" t="str">
        <f>IFERROR(VLOOKUP($A1878,작성용!A:AL,14,0),"-")</f>
        <v>-</v>
      </c>
      <c r="D1878" s="169" t="s">
        <v>6294</v>
      </c>
      <c r="E1878" s="167" t="str">
        <f>IFERROR(VLOOKUP(A1878,작성용!A:AL,34,0),"-")</f>
        <v>-</v>
      </c>
      <c r="F1878" s="168" t="s">
        <v>6252</v>
      </c>
      <c r="G1878" s="179">
        <f>COUNTIF(작성용!A:B,$A1878)-COUNTIFS(작성용!A:A,$A1878,작성용!AA:AA,"평가철회")</f>
        <v>0</v>
      </c>
    </row>
    <row r="1879" spans="1:7" x14ac:dyDescent="0.3">
      <c r="A1879" s="170" t="s">
        <v>3756</v>
      </c>
      <c r="B1879" s="165" t="s">
        <v>6822</v>
      </c>
      <c r="C1879" s="165" t="str">
        <f>IFERROR(VLOOKUP($A1879,작성용!A:AL,14,0),"-")</f>
        <v>-</v>
      </c>
      <c r="D1879" s="169" t="s">
        <v>6471</v>
      </c>
      <c r="E1879" s="167" t="str">
        <f>IFERROR(VLOOKUP(A1879,작성용!A:AL,34,0),"-")</f>
        <v>-</v>
      </c>
      <c r="F1879" s="168" t="s">
        <v>6265</v>
      </c>
      <c r="G1879" s="179">
        <f>COUNTIF(작성용!A:B,$A1879)-COUNTIFS(작성용!A:A,$A1879,작성용!AA:AA,"평가철회")</f>
        <v>0</v>
      </c>
    </row>
    <row r="1880" spans="1:7" x14ac:dyDescent="0.3">
      <c r="A1880" s="170" t="s">
        <v>4042</v>
      </c>
      <c r="B1880" s="165" t="s">
        <v>6823</v>
      </c>
      <c r="C1880" s="165" t="str">
        <f>IFERROR(VLOOKUP($A1880,작성용!A:AL,14,0),"-")</f>
        <v>-</v>
      </c>
      <c r="D1880" s="169" t="s">
        <v>6357</v>
      </c>
      <c r="E1880" s="167" t="str">
        <f>IFERROR(VLOOKUP(A1880,작성용!A:AL,34,0),"-")</f>
        <v>-</v>
      </c>
      <c r="F1880" s="168" t="s">
        <v>6824</v>
      </c>
      <c r="G1880" s="179">
        <f>COUNTIF(작성용!A:B,$A1880)-COUNTIFS(작성용!A:A,$A1880,작성용!AA:AA,"평가철회")</f>
        <v>0</v>
      </c>
    </row>
    <row r="1881" spans="1:7" x14ac:dyDescent="0.3">
      <c r="A1881" s="170" t="s">
        <v>4546</v>
      </c>
      <c r="B1881" s="165" t="s">
        <v>6825</v>
      </c>
      <c r="C1881" s="165" t="str">
        <f>IFERROR(VLOOKUP($A1881,작성용!A:AL,14,0),"-")</f>
        <v>-</v>
      </c>
      <c r="D1881" s="169" t="s">
        <v>6466</v>
      </c>
      <c r="E1881" s="167" t="str">
        <f>IFERROR(VLOOKUP(A1881,작성용!A:AL,34,0),"-")</f>
        <v>-</v>
      </c>
      <c r="F1881" s="168" t="s">
        <v>6826</v>
      </c>
      <c r="G1881" s="179">
        <f>COUNTIF(작성용!A:B,$A1881)-COUNTIFS(작성용!A:A,$A1881,작성용!AA:AA,"평가철회")</f>
        <v>0</v>
      </c>
    </row>
    <row r="1882" spans="1:7" x14ac:dyDescent="0.3">
      <c r="A1882" s="170" t="s">
        <v>3466</v>
      </c>
      <c r="B1882" s="165" t="s">
        <v>6628</v>
      </c>
      <c r="C1882" s="165" t="str">
        <f>IFERROR(VLOOKUP($A1882,작성용!A:AL,14,0),"-")</f>
        <v>-</v>
      </c>
      <c r="D1882" s="169" t="s">
        <v>6471</v>
      </c>
      <c r="E1882" s="167" t="str">
        <f>IFERROR(VLOOKUP(A1882,작성용!A:AL,34,0),"-")</f>
        <v>-</v>
      </c>
      <c r="F1882" s="168" t="s">
        <v>6362</v>
      </c>
      <c r="G1882" s="179">
        <f>COUNTIF(작성용!A:B,$A1882)-COUNTIFS(작성용!A:A,$A1882,작성용!AA:AA,"평가철회")</f>
        <v>0</v>
      </c>
    </row>
    <row r="1883" spans="1:7" x14ac:dyDescent="0.3">
      <c r="A1883" s="170" t="s">
        <v>4607</v>
      </c>
      <c r="B1883" s="165" t="s">
        <v>6827</v>
      </c>
      <c r="C1883" s="165" t="str">
        <f>IFERROR(VLOOKUP($A1883,작성용!A:AL,14,0),"-")</f>
        <v>-</v>
      </c>
      <c r="D1883" s="169" t="s">
        <v>6382</v>
      </c>
      <c r="E1883" s="167" t="str">
        <f>IFERROR(VLOOKUP(A1883,작성용!A:AL,34,0),"-")</f>
        <v>-</v>
      </c>
      <c r="F1883" s="168" t="s">
        <v>6297</v>
      </c>
      <c r="G1883" s="179">
        <f>COUNTIF(작성용!A:B,$A1883)-COUNTIFS(작성용!A:A,$A1883,작성용!AA:AA,"평가철회")</f>
        <v>0</v>
      </c>
    </row>
    <row r="1884" spans="1:7" x14ac:dyDescent="0.3">
      <c r="A1884" s="170" t="s">
        <v>4615</v>
      </c>
      <c r="B1884" s="165" t="s">
        <v>6828</v>
      </c>
      <c r="C1884" s="165" t="str">
        <f>IFERROR(VLOOKUP($A1884,작성용!A:AL,14,0),"-")</f>
        <v>미정</v>
      </c>
      <c r="D1884" s="169" t="s">
        <v>6829</v>
      </c>
      <c r="E1884" s="167" t="str">
        <f>IFERROR(VLOOKUP(A1884,작성용!A:AL,34,0),"-")</f>
        <v>채동우</v>
      </c>
      <c r="F1884" s="168" t="s">
        <v>6830</v>
      </c>
      <c r="G1884" s="179">
        <f>COUNTIF(작성용!A:B,$A1884)-COUNTIFS(작성용!A:A,$A1884,작성용!AA:AA,"평가철회")</f>
        <v>1</v>
      </c>
    </row>
    <row r="1885" spans="1:7" x14ac:dyDescent="0.3">
      <c r="A1885" s="170" t="s">
        <v>4638</v>
      </c>
      <c r="B1885" s="165" t="s">
        <v>6831</v>
      </c>
      <c r="C1885" s="165" t="str">
        <f>IFERROR(VLOOKUP($A1885,작성용!A:AL,14,0),"-")</f>
        <v>미정</v>
      </c>
      <c r="D1885" s="169" t="s">
        <v>6832</v>
      </c>
      <c r="E1885" s="167" t="str">
        <f>IFERROR(VLOOKUP(A1885,작성용!A:AL,34,0),"-")</f>
        <v>변혜진</v>
      </c>
      <c r="F1885" s="168" t="s">
        <v>6830</v>
      </c>
      <c r="G1885" s="179">
        <f>COUNTIF(작성용!A:B,$A1885)-COUNTIFS(작성용!A:A,$A1885,작성용!AA:AA,"평가철회")</f>
        <v>1</v>
      </c>
    </row>
    <row r="1886" spans="1:7" x14ac:dyDescent="0.3">
      <c r="A1886" s="170" t="s">
        <v>4662</v>
      </c>
      <c r="B1886" s="165" t="s">
        <v>2922</v>
      </c>
      <c r="C1886" s="165" t="str">
        <f>IFERROR(VLOOKUP($A1886,작성용!A:AL,14,0),"-")</f>
        <v>-</v>
      </c>
      <c r="D1886" s="169" t="s">
        <v>6833</v>
      </c>
      <c r="E1886" s="167" t="str">
        <f>IFERROR(VLOOKUP(A1886,작성용!A:AL,34,0),"-")</f>
        <v>-</v>
      </c>
      <c r="F1886" s="168" t="s">
        <v>6830</v>
      </c>
      <c r="G1886" s="179">
        <f>COUNTIF(작성용!A:B,$A1886)-COUNTIFS(작성용!A:A,$A1886,작성용!AA:AA,"평가철회")</f>
        <v>0</v>
      </c>
    </row>
    <row r="1887" spans="1:7" x14ac:dyDescent="0.3">
      <c r="A1887" s="170" t="s">
        <v>4677</v>
      </c>
      <c r="B1887" s="165" t="s">
        <v>6834</v>
      </c>
      <c r="C1887" s="165" t="str">
        <f>IFERROR(VLOOKUP($A1887,작성용!A:AL,14,0),"-")</f>
        <v>-</v>
      </c>
      <c r="D1887" s="169" t="s">
        <v>6829</v>
      </c>
      <c r="E1887" s="167" t="str">
        <f>IFERROR(VLOOKUP(A1887,작성용!A:AL,34,0),"-")</f>
        <v>-</v>
      </c>
      <c r="F1887" s="168" t="s">
        <v>6830</v>
      </c>
      <c r="G1887" s="179">
        <f>COUNTIF(작성용!A:B,$A1887)-COUNTIFS(작성용!A:A,$A1887,작성용!AA:AA,"평가철회")</f>
        <v>0</v>
      </c>
    </row>
    <row r="1888" spans="1:7" x14ac:dyDescent="0.3">
      <c r="A1888" s="170" t="s">
        <v>4688</v>
      </c>
      <c r="B1888" s="165" t="s">
        <v>6835</v>
      </c>
      <c r="C1888" s="165" t="str">
        <f>IFERROR(VLOOKUP($A1888,작성용!A:AL,14,0),"-")</f>
        <v>미정</v>
      </c>
      <c r="D1888" s="169" t="s">
        <v>6268</v>
      </c>
      <c r="E1888" s="167" t="str">
        <f>IFERROR(VLOOKUP(A1888,작성용!A:AL,34,0),"-")</f>
        <v>백형진</v>
      </c>
      <c r="F1888" s="168" t="s">
        <v>6830</v>
      </c>
      <c r="G1888" s="179">
        <f>COUNTIF(작성용!A:B,$A1888)-COUNTIFS(작성용!A:A,$A1888,작성용!AA:AA,"평가철회")</f>
        <v>1</v>
      </c>
    </row>
    <row r="1889" spans="1:7" x14ac:dyDescent="0.3">
      <c r="A1889" s="170" t="s">
        <v>4715</v>
      </c>
      <c r="B1889" s="165" t="s">
        <v>6836</v>
      </c>
      <c r="C1889" s="165" t="str">
        <f>IFERROR(VLOOKUP($A1889,작성용!A:AL,14,0),"-")</f>
        <v>미정</v>
      </c>
      <c r="D1889" s="169" t="s">
        <v>6837</v>
      </c>
      <c r="E1889" s="167" t="str">
        <f>IFERROR(VLOOKUP(A1889,작성용!A:AL,34,0),"-")</f>
        <v>최수민</v>
      </c>
      <c r="F1889" s="168" t="s">
        <v>6830</v>
      </c>
      <c r="G1889" s="179">
        <f>COUNTIF(작성용!A:B,$A1889)-COUNTIFS(작성용!A:A,$A1889,작성용!AA:AA,"평가철회")</f>
        <v>3</v>
      </c>
    </row>
    <row r="1890" spans="1:7" x14ac:dyDescent="0.3">
      <c r="A1890" s="170" t="s">
        <v>6095</v>
      </c>
      <c r="B1890" s="165" t="s">
        <v>6838</v>
      </c>
      <c r="C1890" s="165" t="str">
        <f>IFERROR(VLOOKUP($A1890,작성용!A:AL,14,0),"-")</f>
        <v>미정</v>
      </c>
      <c r="D1890" s="169" t="s">
        <v>6839</v>
      </c>
      <c r="E1890" s="167" t="str">
        <f>IFERROR(VLOOKUP(A1890,작성용!A:AL,34,0),"-")</f>
        <v>오영석</v>
      </c>
      <c r="F1890" s="168" t="s">
        <v>6830</v>
      </c>
      <c r="G1890" s="179">
        <f>COUNTIF(작성용!A:B,$A1890)-COUNTIFS(작성용!A:A,$A1890,작성용!AA:AA,"평가철회")</f>
        <v>27</v>
      </c>
    </row>
    <row r="1891" spans="1:7" x14ac:dyDescent="0.3">
      <c r="A1891" s="170" t="s">
        <v>6178</v>
      </c>
      <c r="B1891" s="165" t="s">
        <v>6840</v>
      </c>
      <c r="C1891" s="165" t="str">
        <f>IFERROR(VLOOKUP($A1891,작성용!A:AL,14,0),"-")</f>
        <v>연말</v>
      </c>
      <c r="D1891" s="169" t="s">
        <v>6841</v>
      </c>
      <c r="E1891" s="167" t="str">
        <f>IFERROR(VLOOKUP(A1891,작성용!A:AL,34,0),"-")</f>
        <v>서동현</v>
      </c>
      <c r="F1891" s="168" t="s">
        <v>475</v>
      </c>
      <c r="G1891" s="179">
        <f>COUNTIF(작성용!A:B,$A1891)-COUNTIFS(작성용!A:A,$A1891,작성용!AA:AA,"평가철회")</f>
        <v>5</v>
      </c>
    </row>
    <row r="1892" spans="1:7" x14ac:dyDescent="0.3">
      <c r="A1892" s="170" t="s">
        <v>6152</v>
      </c>
      <c r="B1892" s="165" t="s">
        <v>6842</v>
      </c>
      <c r="C1892" s="165" t="str">
        <f>IFERROR(VLOOKUP($A1892,작성용!A:AL,14,0),"-")</f>
        <v>연말</v>
      </c>
      <c r="D1892" s="169" t="s">
        <v>6841</v>
      </c>
      <c r="E1892" s="167" t="str">
        <f>IFERROR(VLOOKUP(A1892,작성용!A:AL,34,0),"-")</f>
        <v>서동현</v>
      </c>
      <c r="F1892" s="168" t="s">
        <v>475</v>
      </c>
      <c r="G1892" s="179">
        <f>COUNTIF(작성용!A:B,$A1892)-COUNTIFS(작성용!A:A,$A1892,작성용!AA:AA,"평가철회")</f>
        <v>2</v>
      </c>
    </row>
    <row r="1893" spans="1:7" x14ac:dyDescent="0.3">
      <c r="A1893" s="170" t="s">
        <v>7035</v>
      </c>
      <c r="B1893" s="165" t="s">
        <v>7352</v>
      </c>
      <c r="C1893" s="165" t="str">
        <f>IFERROR(VLOOKUP($A1893,작성용!A:AL,14,0),"-")</f>
        <v>미정</v>
      </c>
      <c r="D1893" s="169" t="s">
        <v>7353</v>
      </c>
      <c r="E1893" s="167" t="str">
        <f>IFERROR(VLOOKUP(A1893,작성용!A:AL,34,0),"-")</f>
        <v>김수현</v>
      </c>
      <c r="F1893" s="168" t="s">
        <v>401</v>
      </c>
      <c r="G1893" s="179">
        <f>COUNTIF(작성용!A:B,$A1893)-COUNTIFS(작성용!A:A,$A1893,작성용!AA:AA,"평가철회")</f>
        <v>1</v>
      </c>
    </row>
  </sheetData>
  <autoFilter ref="A2:G1892"/>
  <phoneticPr fontId="3" type="noConversion"/>
  <conditionalFormatting sqref="J3:J29">
    <cfRule type="top10" dxfId="12" priority="1" bottom="1" rank="10"/>
  </conditionalFormatting>
  <conditionalFormatting sqref="K3:K29">
    <cfRule type="top10" dxfId="11" priority="2" bottom="1" rank="10"/>
  </conditionalFormatting>
  <conditionalFormatting sqref="L3:L29">
    <cfRule type="top10" dxfId="10" priority="3" bottom="1" rank="10"/>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hidden="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hidden="1" customWidth="1"/>
    <col min="30" max="38" width="9" style="66" hidden="1" customWidth="1"/>
    <col min="39"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45602</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45626</v>
      </c>
      <c r="L3" s="64"/>
      <c r="M3" s="64"/>
      <c r="N3" s="64"/>
      <c r="O3" s="64"/>
      <c r="P3" s="64"/>
      <c r="Q3" s="64"/>
      <c r="R3" s="64"/>
      <c r="S3" s="71"/>
      <c r="T3" s="71"/>
      <c r="U3" s="71"/>
      <c r="V3" s="71"/>
      <c r="W3" s="71"/>
      <c r="X3" s="71"/>
      <c r="AC3" s="64"/>
    </row>
    <row r="4" spans="1:39" ht="14.25" thickBot="1" x14ac:dyDescent="0.35">
      <c r="A4" s="62"/>
      <c r="B4" s="62"/>
      <c r="C4" s="68" t="s">
        <v>94</v>
      </c>
      <c r="D4" s="73">
        <f ca="1">EOMONTH(D2,-1)</f>
        <v>45596</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90" t="s">
        <v>96</v>
      </c>
      <c r="J6" s="290"/>
      <c r="K6" s="290"/>
      <c r="L6" s="290" t="s">
        <v>97</v>
      </c>
      <c r="M6" s="290"/>
      <c r="N6" s="290"/>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x14ac:dyDescent="0.35">
      <c r="A8" s="90" t="e">
        <f>F8</f>
        <v>#DIV/0!</v>
      </c>
      <c r="B8" s="91">
        <f>R8</f>
        <v>1.4</v>
      </c>
      <c r="C8" s="92" t="s">
        <v>113</v>
      </c>
      <c r="D8" s="93" t="s">
        <v>13</v>
      </c>
      <c r="E8" s="94" t="s">
        <v>114</v>
      </c>
      <c r="F8" s="95" t="e">
        <f t="shared" ref="F8:F74" si="0">G8/Q8</f>
        <v>#DIV/0!</v>
      </c>
      <c r="G8" s="96">
        <f>SUMIF(종목관리대장!Q:Q,$D8,종목관리대장!R:R)+SUM($V8:$X8)</f>
        <v>1.4</v>
      </c>
      <c r="H8" s="189">
        <f t="shared" ref="H8:H39" si="1">G8/$G$74</f>
        <v>1.5243902439024391E-3</v>
      </c>
      <c r="I8" s="97">
        <f ca="1">COUNTIFS(종목관리대장!$N:$N,"&gt;="&amp;EOMONTH(I$7,-1)+1,종목관리대장!$N:$N,"&lt;="&amp;I$7,종목관리대장!$Q:$Q,$D8)</f>
        <v>3</v>
      </c>
      <c r="J8" s="97">
        <f ca="1">COUNTIFS(종목관리대장!$N:$N,"&gt;="&amp;EOMONTH(J$7,-1)+1,종목관리대장!$N:$N,"&lt;="&amp;J$7,종목관리대장!$Q:$Q,$D8)</f>
        <v>0</v>
      </c>
      <c r="K8" s="97">
        <f ca="1">COUNTIFS(종목관리대장!$N:$N,"&gt;="&amp;EOMONTH(K$7,-1)+1,종목관리대장!$N:$N,"&lt;="&amp;K$7,종목관리대장!$Q:$Q,$D8)</f>
        <v>0</v>
      </c>
      <c r="L8" s="97">
        <f ca="1">SUMIFS(종목관리대장!$R:$R,종목관리대장!$N:$N,"&gt;="&amp;EOMONTH(L$7,-1)+1,종목관리대장!$N:$N,"&lt;="&amp;L$7,종목관리대장!$Q:$Q,$D8)</f>
        <v>1.4</v>
      </c>
      <c r="M8" s="97">
        <f ca="1">SUMIFS(종목관리대장!$R:$R,종목관리대장!$N:$N,"&gt;="&amp;EOMONTH(M$7,-1)+1,종목관리대장!$N:$N,"&lt;="&amp;M$7,종목관리대장!$Q:$Q,$D8)</f>
        <v>0</v>
      </c>
      <c r="N8" s="97">
        <f ca="1">SUMIFS(종목관리대장!$R:$R,종목관리대장!$N:$N,"&gt;="&amp;EOMONTH(N$7,-1)+1,종목관리대장!$N:$N,"&lt;="&amp;N$7,종목관리대장!$Q:$Q,$D8)</f>
        <v>0</v>
      </c>
      <c r="O8" s="98">
        <v>0</v>
      </c>
      <c r="P8" s="93">
        <f t="shared" ref="P8:P39" si="2">O8/O$74</f>
        <v>0</v>
      </c>
      <c r="Q8" s="99">
        <f t="shared" ref="Q8:Q27" si="3">AB$8*P8</f>
        <v>0</v>
      </c>
      <c r="R8" s="100">
        <f t="shared" ref="R8:R56" si="4">G8-Q8</f>
        <v>1.4</v>
      </c>
      <c r="S8" s="191"/>
      <c r="T8" s="102"/>
      <c r="U8" s="103"/>
      <c r="V8" s="104"/>
      <c r="W8" s="104"/>
      <c r="X8" s="104"/>
      <c r="AA8" s="105">
        <f>G74-AB8</f>
        <v>3.0695446184836328E-12</v>
      </c>
      <c r="AB8" s="106">
        <f>SUM(종목관리대장!R:R)-SUMIF(U8:U73,"X",G8:G73)+SUM(V8:X73)</f>
        <v>918.39999999999679</v>
      </c>
      <c r="AC8" s="66"/>
      <c r="AD8" s="67"/>
    </row>
    <row r="9" spans="1:39" s="108" customFormat="1" ht="14.25" customHeight="1" thickBot="1" x14ac:dyDescent="0.35">
      <c r="A9" s="90">
        <f>F9</f>
        <v>1.2814949912892024</v>
      </c>
      <c r="B9" s="91">
        <f>R9</f>
        <v>5.7770949720671005</v>
      </c>
      <c r="C9" s="287" t="s">
        <v>115</v>
      </c>
      <c r="D9" s="215" t="s">
        <v>116</v>
      </c>
      <c r="E9" s="94" t="s">
        <v>117</v>
      </c>
      <c r="F9" s="126">
        <f t="shared" si="0"/>
        <v>1.2814949912892024</v>
      </c>
      <c r="G9" s="216">
        <f>SUMIF(종목관리대장!Q:Q,$D9,종목관리대장!R:R)+SUM($V9:$X9)</f>
        <v>26.299999999999997</v>
      </c>
      <c r="H9" s="217">
        <f t="shared" si="1"/>
        <v>2.8636759581881534E-2</v>
      </c>
      <c r="I9" s="177">
        <f ca="1">COUNTIFS(종목관리대장!$N:$N,"&gt;="&amp;EOMONTH(I$7,-1)+1,종목관리대장!$N:$N,"&lt;="&amp;I$7,종목관리대장!$Q:$Q,$D9)</f>
        <v>12</v>
      </c>
      <c r="J9" s="177">
        <f ca="1">COUNTIFS(종목관리대장!$N:$N,"&gt;="&amp;EOMONTH(J$7,-1)+1,종목관리대장!$N:$N,"&lt;="&amp;J$7,종목관리대장!$Q:$Q,$D9)</f>
        <v>26</v>
      </c>
      <c r="K9" s="177">
        <f ca="1">COUNTIFS(종목관리대장!$N:$N,"&gt;="&amp;EOMONTH(K$7,-1)+1,종목관리대장!$N:$N,"&lt;="&amp;K$7,종목관리대장!$Q:$Q,$D9)</f>
        <v>0</v>
      </c>
      <c r="L9" s="177">
        <f ca="1">SUMIFS(종목관리대장!$R:$R,종목관리대장!$N:$N,"&gt;="&amp;EOMONTH(L$7,-1)+1,종목관리대장!$N:$N,"&lt;="&amp;L$7,종목관리대장!$Q:$Q,$D9)</f>
        <v>13.6</v>
      </c>
      <c r="M9" s="177">
        <f ca="1">SUMIFS(종목관리대장!$R:$R,종목관리대장!$N:$N,"&gt;="&amp;EOMONTH(M$7,-1)+1,종목관리대장!$N:$N,"&lt;="&amp;M$7,종목관리대장!$Q:$Q,$D9)</f>
        <v>11.700000000000001</v>
      </c>
      <c r="N9" s="177">
        <f ca="1">SUMIFS(종목관리대장!$R:$R,종목관리대장!$N:$N,"&gt;="&amp;EOMONTH(N$7,-1)+1,종목관리대장!$N:$N,"&lt;="&amp;N$7,종목관리대장!$Q:$Q,$D9)</f>
        <v>0</v>
      </c>
      <c r="O9" s="98">
        <v>0.4</v>
      </c>
      <c r="P9" s="98">
        <f t="shared" si="2"/>
        <v>2.2346368715083807E-2</v>
      </c>
      <c r="Q9" s="218">
        <f t="shared" si="3"/>
        <v>20.522905027932897</v>
      </c>
      <c r="R9" s="219">
        <f t="shared" si="4"/>
        <v>5.7770949720671005</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0.98670241724738972</v>
      </c>
      <c r="B10" s="91">
        <f t="shared" ref="B10:B69" si="6">R10</f>
        <v>-0.54581005586580034</v>
      </c>
      <c r="C10" s="288"/>
      <c r="D10" s="215" t="s">
        <v>119</v>
      </c>
      <c r="E10" s="94" t="s">
        <v>3621</v>
      </c>
      <c r="F10" s="126">
        <f t="shared" si="0"/>
        <v>0.98670241724738972</v>
      </c>
      <c r="G10" s="216">
        <f>SUMIF(종목관리대장!Q:Q,$D10,종목관리대장!R:R)+SUM($V10:$X10)</f>
        <v>40.499999999999993</v>
      </c>
      <c r="H10" s="217">
        <f t="shared" si="1"/>
        <v>4.4098432055749127E-2</v>
      </c>
      <c r="I10" s="177">
        <f ca="1">COUNTIFS(종목관리대장!$N:$N,"&gt;="&amp;EOMONTH(I$7,-1)+1,종목관리대장!$N:$N,"&lt;="&amp;I$7,종목관리대장!$Q:$Q,$D10)</f>
        <v>37</v>
      </c>
      <c r="J10" s="177">
        <f ca="1">COUNTIFS(종목관리대장!$N:$N,"&gt;="&amp;EOMONTH(J$7,-1)+1,종목관리대장!$N:$N,"&lt;="&amp;J$7,종목관리대장!$Q:$Q,$D10)</f>
        <v>31</v>
      </c>
      <c r="K10" s="177">
        <f ca="1">COUNTIFS(종목관리대장!$N:$N,"&gt;="&amp;EOMONTH(K$7,-1)+1,종목관리대장!$N:$N,"&lt;="&amp;K$7,종목관리대장!$Q:$Q,$D10)</f>
        <v>3</v>
      </c>
      <c r="L10" s="177">
        <f ca="1">SUMIFS(종목관리대장!$R:$R,종목관리대장!$N:$N,"&gt;="&amp;EOMONTH(L$7,-1)+1,종목관리대장!$N:$N,"&lt;="&amp;L$7,종목관리대장!$Q:$Q,$D10)</f>
        <v>23.7</v>
      </c>
      <c r="M10" s="177">
        <f ca="1">SUMIFS(종목관리대장!$R:$R,종목관리대장!$N:$N,"&gt;="&amp;EOMONTH(M$7,-1)+1,종목관리대장!$N:$N,"&lt;="&amp;M$7,종목관리대장!$Q:$Q,$D10)</f>
        <v>12.800000000000002</v>
      </c>
      <c r="N10" s="177">
        <f ca="1">SUMIFS(종목관리대장!$R:$R,종목관리대장!$N:$N,"&gt;="&amp;EOMONTH(N$7,-1)+1,종목관리대장!$N:$N,"&lt;="&amp;N$7,종목관리대장!$Q:$Q,$D10)</f>
        <v>3</v>
      </c>
      <c r="O10" s="98">
        <v>0.8</v>
      </c>
      <c r="P10" s="98">
        <f t="shared" si="2"/>
        <v>4.4692737430167613E-2</v>
      </c>
      <c r="Q10" s="218">
        <f t="shared" si="3"/>
        <v>41.045810055865793</v>
      </c>
      <c r="R10" s="219">
        <f t="shared" si="4"/>
        <v>-0.54581005586580034</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x14ac:dyDescent="0.3">
      <c r="A11" s="90">
        <f t="shared" si="5"/>
        <v>1.05573098141696</v>
      </c>
      <c r="B11" s="91">
        <f t="shared" si="6"/>
        <v>1.7156424581006462</v>
      </c>
      <c r="C11" s="288"/>
      <c r="D11" s="215" t="s">
        <v>135</v>
      </c>
      <c r="E11" s="94" t="s">
        <v>132</v>
      </c>
      <c r="F11" s="126">
        <f t="shared" si="0"/>
        <v>1.05573098141696</v>
      </c>
      <c r="G11" s="216">
        <f>SUMIF(종목관리대장!Q:Q,$D11,종목관리대장!R:R)+SUM($V11:$X11)</f>
        <v>32.499999999999986</v>
      </c>
      <c r="H11" s="217">
        <f t="shared" si="1"/>
        <v>3.5387630662020893E-2</v>
      </c>
      <c r="I11" s="177">
        <f ca="1">COUNTIFS(종목관리대장!$N:$N,"&gt;="&amp;EOMONTH(I$7,-1)+1,종목관리대장!$N:$N,"&lt;="&amp;I$7,종목관리대장!$Q:$Q,$D11)</f>
        <v>40</v>
      </c>
      <c r="J11" s="177">
        <f ca="1">COUNTIFS(종목관리대장!$N:$N,"&gt;="&amp;EOMONTH(J$7,-1)+1,종목관리대장!$N:$N,"&lt;="&amp;J$7,종목관리대장!$Q:$Q,$D11)</f>
        <v>43</v>
      </c>
      <c r="K11" s="177">
        <f ca="1">COUNTIFS(종목관리대장!$N:$N,"&gt;="&amp;EOMONTH(K$7,-1)+1,종목관리대장!$N:$N,"&lt;="&amp;K$7,종목관리대장!$Q:$Q,$D11)</f>
        <v>1</v>
      </c>
      <c r="L11" s="177">
        <f ca="1">SUMIFS(종목관리대장!$R:$R,종목관리대장!$N:$N,"&gt;="&amp;EOMONTH(L$7,-1)+1,종목관리대장!$N:$N,"&lt;="&amp;L$7,종목관리대장!$Q:$Q,$D11)</f>
        <v>15.7</v>
      </c>
      <c r="M11" s="177">
        <f ca="1">SUMIFS(종목관리대장!$R:$R,종목관리대장!$N:$N,"&gt;="&amp;EOMONTH(M$7,-1)+1,종목관리대장!$N:$N,"&lt;="&amp;M$7,종목관리대장!$Q:$Q,$D11)</f>
        <v>14.800000000000002</v>
      </c>
      <c r="N11" s="177">
        <f ca="1">SUMIFS(종목관리대장!$R:$R,종목관리대장!$N:$N,"&gt;="&amp;EOMONTH(N$7,-1)+1,종목관리대장!$N:$N,"&lt;="&amp;N$7,종목관리대장!$Q:$Q,$D11)</f>
        <v>0</v>
      </c>
      <c r="O11" s="98">
        <v>0.6</v>
      </c>
      <c r="P11" s="98">
        <f t="shared" si="2"/>
        <v>3.3519553072625705E-2</v>
      </c>
      <c r="Q11" s="218">
        <f t="shared" si="3"/>
        <v>30.78435754189934</v>
      </c>
      <c r="R11" s="219">
        <f t="shared" si="4"/>
        <v>1.7156424581006462</v>
      </c>
      <c r="S11" s="181"/>
      <c r="T11" s="205" t="s">
        <v>136</v>
      </c>
      <c r="U11" s="183"/>
      <c r="V11" s="184"/>
      <c r="W11" s="184">
        <v>1</v>
      </c>
      <c r="X11" s="184"/>
      <c r="AA11" s="113" t="str">
        <f>VLOOKUP($AA$12,$A$9:$D$35,4,)</f>
        <v>이상민</v>
      </c>
      <c r="AB11" s="114" t="str">
        <f>VLOOKUP($AB$12,$B$9:$D$35,3,)</f>
        <v>최수민</v>
      </c>
      <c r="AC11" s="114" t="str">
        <f>VLOOKUP($AC$12,$B$9:$D$35,3,)</f>
        <v>심태진</v>
      </c>
      <c r="AD11" s="114" t="str">
        <f>VLOOKUP($AD$12,$B$9:$D$35,3,)</f>
        <v>이상민</v>
      </c>
      <c r="AE11" s="114" t="str">
        <f>VLOOKUP($AE$12,$B$9:$D$35,3,)</f>
        <v>원정우</v>
      </c>
      <c r="AF11" s="114" t="str">
        <f>VLOOKUP($AF$12,$B$9:$D$35,3,)</f>
        <v>정재형</v>
      </c>
      <c r="AG11" s="114" t="str">
        <f t="shared" ref="AG11:AL11" si="7">VLOOKUP(AG$12,$B$9:$D$35,3,)</f>
        <v>서경덕</v>
      </c>
      <c r="AH11" s="114" t="str">
        <f t="shared" si="7"/>
        <v>신원준</v>
      </c>
      <c r="AI11" s="114" t="str">
        <f t="shared" si="7"/>
        <v>변혜진</v>
      </c>
      <c r="AJ11" s="114" t="str">
        <f t="shared" si="7"/>
        <v>강승현</v>
      </c>
      <c r="AK11" s="114" t="str">
        <f t="shared" si="7"/>
        <v>백형진</v>
      </c>
      <c r="AL11" s="114" t="str">
        <f t="shared" si="7"/>
        <v>윤광일</v>
      </c>
    </row>
    <row r="12" spans="1:39" ht="14.25" customHeight="1" thickBot="1" x14ac:dyDescent="0.35">
      <c r="A12" s="90">
        <f t="shared" si="5"/>
        <v>0.96721199912892275</v>
      </c>
      <c r="B12" s="91">
        <f t="shared" si="6"/>
        <v>-1.3458100558657975</v>
      </c>
      <c r="C12" s="288"/>
      <c r="D12" s="215" t="s">
        <v>3548</v>
      </c>
      <c r="E12" s="94" t="s">
        <v>3595</v>
      </c>
      <c r="F12" s="126">
        <f t="shared" si="0"/>
        <v>0.96721199912892275</v>
      </c>
      <c r="G12" s="216">
        <f>SUMIF(종목관리대장!Q:Q,$D12,종목관리대장!R:R)+SUM($V12:$X12)</f>
        <v>39.699999999999996</v>
      </c>
      <c r="H12" s="217">
        <f t="shared" si="1"/>
        <v>4.3227351916376305E-2</v>
      </c>
      <c r="I12" s="177">
        <f ca="1">COUNTIFS(종목관리대장!$N:$N,"&gt;="&amp;EOMONTH(I$7,-1)+1,종목관리대장!$N:$N,"&lt;="&amp;I$7,종목관리대장!$Q:$Q,$D12)</f>
        <v>48</v>
      </c>
      <c r="J12" s="177">
        <f ca="1">COUNTIFS(종목관리대장!$N:$N,"&gt;="&amp;EOMONTH(J$7,-1)+1,종목관리대장!$N:$N,"&lt;="&amp;J$7,종목관리대장!$Q:$Q,$D12)</f>
        <v>39</v>
      </c>
      <c r="K12" s="177">
        <f ca="1">COUNTIFS(종목관리대장!$N:$N,"&gt;="&amp;EOMONTH(K$7,-1)+1,종목관리대장!$N:$N,"&lt;="&amp;K$7,종목관리대장!$Q:$Q,$D12)</f>
        <v>3</v>
      </c>
      <c r="L12" s="177">
        <f ca="1">SUMIFS(종목관리대장!$R:$R,종목관리대장!$N:$N,"&gt;="&amp;EOMONTH(L$7,-1)+1,종목관리대장!$N:$N,"&lt;="&amp;L$7,종목관리대장!$Q:$Q,$D12)</f>
        <v>22.3</v>
      </c>
      <c r="M12" s="177">
        <f ca="1">SUMIFS(종목관리대장!$R:$R,종목관리대장!$N:$N,"&gt;="&amp;EOMONTH(M$7,-1)+1,종목관리대장!$N:$N,"&lt;="&amp;M$7,종목관리대장!$Q:$Q,$D12)</f>
        <v>12.400000000000002</v>
      </c>
      <c r="N12" s="177">
        <f ca="1">SUMIFS(종목관리대장!$R:$R,종목관리대장!$N:$N,"&gt;="&amp;EOMONTH(N$7,-1)+1,종목관리대장!$N:$N,"&lt;="&amp;N$7,종목관리대장!$Q:$Q,$D12)</f>
        <v>2</v>
      </c>
      <c r="O12" s="98">
        <v>0.8</v>
      </c>
      <c r="P12" s="98">
        <f t="shared" si="2"/>
        <v>4.4692737430167613E-2</v>
      </c>
      <c r="Q12" s="218">
        <f t="shared" si="3"/>
        <v>41.045810055865793</v>
      </c>
      <c r="R12" s="219">
        <f t="shared" si="4"/>
        <v>-1.3458100558657975</v>
      </c>
      <c r="S12" s="181"/>
      <c r="T12" s="205" t="s">
        <v>4542</v>
      </c>
      <c r="U12" s="183"/>
      <c r="V12" s="184"/>
      <c r="W12" s="184">
        <v>1</v>
      </c>
      <c r="X12" s="184"/>
      <c r="AA12" s="115">
        <f>SMALL($F$9:$F$34,1)</f>
        <v>0.89377488800398508</v>
      </c>
      <c r="AB12" s="116">
        <f>SMALL($R$9:$R$34,1)</f>
        <v>-3.9765363128490208</v>
      </c>
      <c r="AC12" s="116">
        <f>SMALL($R$9:$R$34,2)</f>
        <v>-3.8458100558658046</v>
      </c>
      <c r="AD12" s="116">
        <f>SMALL($R$9:$R$34,3)</f>
        <v>-3.8150837988825614</v>
      </c>
      <c r="AE12" s="116">
        <f>SMALL($R$9:$R$34,4)</f>
        <v>-3.6150837988825728</v>
      </c>
      <c r="AF12" s="116">
        <f>SMALL($R$9:$R$34,5)</f>
        <v>-2.9458100558658131</v>
      </c>
      <c r="AG12" s="116">
        <f>SMALL($R$9:$R$34,6)</f>
        <v>-2.8150837988825685</v>
      </c>
      <c r="AH12" s="116">
        <f>SMALL($R$9:$R$34,7)</f>
        <v>-2.5150837988825714</v>
      </c>
      <c r="AI12" s="116">
        <f>SMALL($R$9:$R$34,8)</f>
        <v>-2.2458100558658032</v>
      </c>
      <c r="AJ12" s="116">
        <f>SMALL($R$9:$R$34,9)</f>
        <v>-1.4458100558657989</v>
      </c>
      <c r="AK12" s="116">
        <f>SMALL($R$9:$R$34,10)</f>
        <v>-1.3458100558657975</v>
      </c>
      <c r="AL12" s="116">
        <f>SMALL($R$9:$R$34,11)</f>
        <v>-1.3150837988825756</v>
      </c>
    </row>
    <row r="13" spans="1:39" ht="14.25" customHeight="1" x14ac:dyDescent="0.3">
      <c r="A13" s="90">
        <f t="shared" si="5"/>
        <v>0.92997137879542346</v>
      </c>
      <c r="B13" s="91">
        <f t="shared" si="6"/>
        <v>-2.5150837988825714</v>
      </c>
      <c r="C13" s="288"/>
      <c r="D13" s="215" t="s">
        <v>3584</v>
      </c>
      <c r="E13" s="94" t="s">
        <v>3639</v>
      </c>
      <c r="F13" s="126">
        <f>G13/Q13</f>
        <v>0.92997137879542346</v>
      </c>
      <c r="G13" s="216">
        <f>SUMIF(종목관리대장!Q:Q,$D13,종목관리대장!R:R)+SUM($V13:$X13)</f>
        <v>33.399999999999991</v>
      </c>
      <c r="H13" s="217">
        <f t="shared" si="1"/>
        <v>3.6367595818815324E-2</v>
      </c>
      <c r="I13" s="177">
        <f ca="1">COUNTIFS(종목관리대장!$N:$N,"&gt;="&amp;EOMONTH(I$7,-1)+1,종목관리대장!$N:$N,"&lt;="&amp;I$7,종목관리대장!$Q:$Q,$D13)</f>
        <v>32</v>
      </c>
      <c r="J13" s="177">
        <f ca="1">COUNTIFS(종목관리대장!$N:$N,"&gt;="&amp;EOMONTH(J$7,-1)+1,종목관리대장!$N:$N,"&lt;="&amp;J$7,종목관리대장!$Q:$Q,$D13)</f>
        <v>37</v>
      </c>
      <c r="K13" s="177">
        <f ca="1">COUNTIFS(종목관리대장!$N:$N,"&gt;="&amp;EOMONTH(K$7,-1)+1,종목관리대장!$N:$N,"&lt;="&amp;K$7,종목관리대장!$Q:$Q,$D13)</f>
        <v>1</v>
      </c>
      <c r="L13" s="177">
        <f ca="1">SUMIFS(종목관리대장!$R:$R,종목관리대장!$N:$N,"&gt;="&amp;EOMONTH(L$7,-1)+1,종목관리대장!$N:$N,"&lt;="&amp;L$7,종목관리대장!$Q:$Q,$D13)</f>
        <v>23</v>
      </c>
      <c r="M13" s="177">
        <f ca="1">SUMIFS(종목관리대장!$R:$R,종목관리대장!$N:$N,"&gt;="&amp;EOMONTH(M$7,-1)+1,종목관리대장!$N:$N,"&lt;="&amp;M$7,종목관리대장!$Q:$Q,$D13)</f>
        <v>9.4000000000000021</v>
      </c>
      <c r="N13" s="177">
        <f ca="1">SUMIFS(종목관리대장!$R:$R,종목관리대장!$N:$N,"&gt;="&amp;EOMONTH(N$7,-1)+1,종목관리대장!$N:$N,"&lt;="&amp;N$7,종목관리대장!$Q:$Q,$D13)</f>
        <v>1</v>
      </c>
      <c r="O13" s="98">
        <v>0.7</v>
      </c>
      <c r="P13" s="98">
        <f t="shared" si="2"/>
        <v>3.9106145251396655E-2</v>
      </c>
      <c r="Q13" s="218">
        <f t="shared" si="3"/>
        <v>35.915083798882563</v>
      </c>
      <c r="R13" s="219">
        <f>G13-Q13</f>
        <v>-2.5150837988825714</v>
      </c>
      <c r="S13" s="181"/>
      <c r="T13" s="182" t="s">
        <v>3591</v>
      </c>
      <c r="U13" s="183"/>
      <c r="V13" s="184"/>
      <c r="W13" s="184"/>
      <c r="X13" s="184"/>
      <c r="AC13" s="66"/>
      <c r="AD13" s="67"/>
    </row>
    <row r="14" spans="1:39" ht="14.25" customHeight="1" x14ac:dyDescent="0.3">
      <c r="A14" s="90">
        <f t="shared" si="5"/>
        <v>0.89934357889497529</v>
      </c>
      <c r="B14" s="91">
        <f t="shared" si="6"/>
        <v>-3.6150837988825728</v>
      </c>
      <c r="C14" s="288"/>
      <c r="D14" s="215" t="s">
        <v>3583</v>
      </c>
      <c r="E14" s="94" t="s">
        <v>3639</v>
      </c>
      <c r="F14" s="126">
        <f>G14/Q14</f>
        <v>0.89934357889497529</v>
      </c>
      <c r="G14" s="216">
        <f>SUMIF(종목관리대장!Q:Q,$D14,종목관리대장!R:R)+SUM($V14:$X14)</f>
        <v>32.29999999999999</v>
      </c>
      <c r="H14" s="217">
        <f t="shared" si="1"/>
        <v>3.5169860627177696E-2</v>
      </c>
      <c r="I14" s="177">
        <f ca="1">COUNTIFS(종목관리대장!$N:$N,"&gt;="&amp;EOMONTH(I$7,-1)+1,종목관리대장!$N:$N,"&lt;="&amp;I$7,종목관리대장!$Q:$Q,$D14)</f>
        <v>28</v>
      </c>
      <c r="J14" s="177">
        <f ca="1">COUNTIFS(종목관리대장!$N:$N,"&gt;="&amp;EOMONTH(J$7,-1)+1,종목관리대장!$N:$N,"&lt;="&amp;J$7,종목관리대장!$Q:$Q,$D14)</f>
        <v>41</v>
      </c>
      <c r="K14" s="177">
        <f ca="1">COUNTIFS(종목관리대장!$N:$N,"&gt;="&amp;EOMONTH(K$7,-1)+1,종목관리대장!$N:$N,"&lt;="&amp;K$7,종목관리대장!$Q:$Q,$D14)</f>
        <v>2</v>
      </c>
      <c r="L14" s="177">
        <f ca="1">SUMIFS(종목관리대장!$R:$R,종목관리대장!$N:$N,"&gt;="&amp;EOMONTH(L$7,-1)+1,종목관리대장!$N:$N,"&lt;="&amp;L$7,종목관리대장!$Q:$Q,$D14)</f>
        <v>17.899999999999999</v>
      </c>
      <c r="M14" s="177">
        <f ca="1">SUMIFS(종목관리대장!$R:$R,종목관리대장!$N:$N,"&gt;="&amp;EOMONTH(M$7,-1)+1,종목관리대장!$N:$N,"&lt;="&amp;M$7,종목관리대장!$Q:$Q,$D14)</f>
        <v>12.400000000000002</v>
      </c>
      <c r="N14" s="177">
        <f ca="1">SUMIFS(종목관리대장!$R:$R,종목관리대장!$N:$N,"&gt;="&amp;EOMONTH(N$7,-1)+1,종목관리대장!$N:$N,"&lt;="&amp;N$7,종목관리대장!$Q:$Q,$D14)</f>
        <v>2</v>
      </c>
      <c r="O14" s="98">
        <v>0.7</v>
      </c>
      <c r="P14" s="98">
        <f t="shared" si="2"/>
        <v>3.9106145251396655E-2</v>
      </c>
      <c r="Q14" s="218">
        <f t="shared" si="3"/>
        <v>35.915083798882563</v>
      </c>
      <c r="R14" s="219">
        <f>G14-Q14</f>
        <v>-3.6150837988825728</v>
      </c>
      <c r="S14" s="181"/>
      <c r="T14" s="182" t="s">
        <v>3599</v>
      </c>
      <c r="U14" s="183"/>
      <c r="V14" s="184"/>
      <c r="W14" s="184"/>
      <c r="X14" s="184"/>
      <c r="AA14" s="75" t="s">
        <v>130</v>
      </c>
      <c r="AC14" s="66"/>
      <c r="AD14" s="67"/>
    </row>
    <row r="15" spans="1:39" ht="14.25" customHeight="1" x14ac:dyDescent="0.3">
      <c r="A15" s="90">
        <f t="shared" si="5"/>
        <v>0.96338352414136674</v>
      </c>
      <c r="B15" s="91">
        <f t="shared" si="6"/>
        <v>-1.3150837988825756</v>
      </c>
      <c r="C15" s="289"/>
      <c r="D15" s="215" t="s">
        <v>3725</v>
      </c>
      <c r="E15" s="94" t="s">
        <v>3726</v>
      </c>
      <c r="F15" s="126">
        <f>G15/Q15</f>
        <v>0.96338352414136674</v>
      </c>
      <c r="G15" s="216">
        <f>SUMIF(종목관리대장!Q:Q,$D15,종목관리대장!R:R)+SUM($V15:$X15)</f>
        <v>34.599999999999987</v>
      </c>
      <c r="H15" s="217">
        <f t="shared" si="1"/>
        <v>3.7674216027874553E-2</v>
      </c>
      <c r="I15" s="177">
        <f ca="1">COUNTIFS(종목관리대장!$N:$N,"&gt;="&amp;EOMONTH(I$7,-1)+1,종목관리대장!$N:$N,"&lt;="&amp;I$7,종목관리대장!$Q:$Q,$D15)</f>
        <v>33</v>
      </c>
      <c r="J15" s="177">
        <f ca="1">COUNTIFS(종목관리대장!$N:$N,"&gt;="&amp;EOMONTH(J$7,-1)+1,종목관리대장!$N:$N,"&lt;="&amp;J$7,종목관리대장!$Q:$Q,$D15)</f>
        <v>36</v>
      </c>
      <c r="K15" s="177">
        <f ca="1">COUNTIFS(종목관리대장!$N:$N,"&gt;="&amp;EOMONTH(K$7,-1)+1,종목관리대장!$N:$N,"&lt;="&amp;K$7,종목관리대장!$Q:$Q,$D15)</f>
        <v>3</v>
      </c>
      <c r="L15" s="177">
        <f ca="1">SUMIFS(종목관리대장!$R:$R,종목관리대장!$N:$N,"&gt;="&amp;EOMONTH(L$7,-1)+1,종목관리대장!$N:$N,"&lt;="&amp;L$7,종목관리대장!$Q:$Q,$D15)</f>
        <v>21.4</v>
      </c>
      <c r="M15" s="177">
        <f ca="1">SUMIFS(종목관리대장!$R:$R,종목관리대장!$N:$N,"&gt;="&amp;EOMONTH(M$7,-1)+1,종목관리대장!$N:$N,"&lt;="&amp;M$7,종목관리대장!$Q:$Q,$D15)</f>
        <v>10.200000000000001</v>
      </c>
      <c r="N15" s="177">
        <f ca="1">SUMIFS(종목관리대장!$R:$R,종목관리대장!$N:$N,"&gt;="&amp;EOMONTH(N$7,-1)+1,종목관리대장!$N:$N,"&lt;="&amp;N$7,종목관리대장!$Q:$Q,$D15)</f>
        <v>3</v>
      </c>
      <c r="O15" s="98">
        <v>0.7</v>
      </c>
      <c r="P15" s="98">
        <f t="shared" si="2"/>
        <v>3.9106145251396655E-2</v>
      </c>
      <c r="Q15" s="218">
        <f t="shared" si="3"/>
        <v>35.915083798882563</v>
      </c>
      <c r="R15" s="219">
        <f>G15-Q15</f>
        <v>-1.3150837988825756</v>
      </c>
      <c r="S15" s="181"/>
      <c r="T15" s="182" t="s">
        <v>4671</v>
      </c>
      <c r="U15" s="183"/>
      <c r="V15" s="184"/>
      <c r="W15" s="184"/>
      <c r="X15" s="184"/>
      <c r="AA15" s="65" t="s">
        <v>134</v>
      </c>
      <c r="AC15" s="66"/>
      <c r="AD15" s="67"/>
      <c r="AF15" s="64"/>
      <c r="AG15" s="64"/>
      <c r="AH15" s="64"/>
    </row>
    <row r="16" spans="1:39" ht="14.25" customHeight="1" x14ac:dyDescent="0.3">
      <c r="A16" s="90">
        <f t="shared" si="5"/>
        <v>1.1450620644599336</v>
      </c>
      <c r="B16" s="91">
        <f t="shared" si="6"/>
        <v>2.9770949720670963</v>
      </c>
      <c r="C16" s="287" t="s">
        <v>141</v>
      </c>
      <c r="D16" s="215" t="s">
        <v>142</v>
      </c>
      <c r="E16" s="94" t="s">
        <v>70</v>
      </c>
      <c r="F16" s="126">
        <f t="shared" si="0"/>
        <v>1.1450620644599336</v>
      </c>
      <c r="G16" s="216">
        <f>SUMIF(종목관리대장!Q:Q,$D16,종목관리대장!R:R)+SUM($V16:$X16)</f>
        <v>23.499999999999993</v>
      </c>
      <c r="H16" s="217">
        <f t="shared" si="1"/>
        <v>2.558797909407665E-2</v>
      </c>
      <c r="I16" s="177">
        <f ca="1">COUNTIFS(종목관리대장!$N:$N,"&gt;="&amp;EOMONTH(I$7,-1)+1,종목관리대장!$N:$N,"&lt;="&amp;I$7,종목관리대장!$Q:$Q,$D16)</f>
        <v>18</v>
      </c>
      <c r="J16" s="177">
        <f ca="1">COUNTIFS(종목관리대장!$N:$N,"&gt;="&amp;EOMONTH(J$7,-1)+1,종목관리대장!$N:$N,"&lt;="&amp;J$7,종목관리대장!$Q:$Q,$D16)</f>
        <v>18</v>
      </c>
      <c r="K16" s="177">
        <f ca="1">COUNTIFS(종목관리대장!$N:$N,"&gt;="&amp;EOMONTH(K$7,-1)+1,종목관리대장!$N:$N,"&lt;="&amp;K$7,종목관리대장!$Q:$Q,$D16)</f>
        <v>5</v>
      </c>
      <c r="L16" s="177">
        <f ca="1">SUMIFS(종목관리대장!$R:$R,종목관리대장!$N:$N,"&gt;="&amp;EOMONTH(L$7,-1)+1,종목관리대장!$N:$N,"&lt;="&amp;L$7,종목관리대장!$Q:$Q,$D16)</f>
        <v>10.9</v>
      </c>
      <c r="M16" s="177">
        <f ca="1">SUMIFS(종목관리대장!$R:$R,종목관리대장!$N:$N,"&gt;="&amp;EOMONTH(M$7,-1)+1,종목관리대장!$N:$N,"&lt;="&amp;M$7,종목관리대장!$Q:$Q,$D16)</f>
        <v>8.6000000000000014</v>
      </c>
      <c r="N16" s="177">
        <f ca="1">SUMIFS(종목관리대장!$R:$R,종목관리대장!$N:$N,"&gt;="&amp;EOMONTH(N$7,-1)+1,종목관리대장!$N:$N,"&lt;="&amp;N$7,종목관리대장!$Q:$Q,$D16)</f>
        <v>3</v>
      </c>
      <c r="O16" s="98">
        <v>0.4</v>
      </c>
      <c r="P16" s="98">
        <f t="shared" si="2"/>
        <v>2.2346368715083807E-2</v>
      </c>
      <c r="Q16" s="218">
        <f t="shared" si="3"/>
        <v>20.522905027932897</v>
      </c>
      <c r="R16" s="219">
        <f t="shared" si="4"/>
        <v>2.9770949720670963</v>
      </c>
      <c r="S16" s="181"/>
      <c r="T16" s="185"/>
      <c r="U16" s="183"/>
      <c r="V16" s="184"/>
      <c r="W16" s="184">
        <v>1</v>
      </c>
      <c r="X16" s="184"/>
      <c r="AA16" s="65" t="s">
        <v>137</v>
      </c>
      <c r="AC16" s="66"/>
      <c r="AD16" s="67"/>
      <c r="AF16" s="199"/>
      <c r="AG16" s="64"/>
      <c r="AH16" s="200"/>
    </row>
    <row r="17" spans="1:36" ht="14.25" customHeight="1" x14ac:dyDescent="0.3">
      <c r="A17" s="90">
        <f>F17</f>
        <v>1.0162860876057769</v>
      </c>
      <c r="B17" s="91">
        <f>R17</f>
        <v>0.58491620111742293</v>
      </c>
      <c r="C17" s="288"/>
      <c r="D17" s="215" t="s">
        <v>161</v>
      </c>
      <c r="E17" s="94" t="s">
        <v>120</v>
      </c>
      <c r="F17" s="126">
        <f>G17/Q17</f>
        <v>1.0162860876057769</v>
      </c>
      <c r="G17" s="216">
        <f>SUMIF(종목관리대장!Q:Q,$D17,종목관리대장!R:R)+SUM($V17:$X17)</f>
        <v>36.499999999999986</v>
      </c>
      <c r="H17" s="217">
        <f t="shared" si="1"/>
        <v>3.974303135888501E-2</v>
      </c>
      <c r="I17" s="177">
        <f ca="1">COUNTIFS(종목관리대장!$N:$N,"&gt;="&amp;EOMONTH(I$7,-1)+1,종목관리대장!$N:$N,"&lt;="&amp;I$7,종목관리대장!$Q:$Q,$D17)</f>
        <v>30</v>
      </c>
      <c r="J17" s="177">
        <f ca="1">COUNTIFS(종목관리대장!$N:$N,"&gt;="&amp;EOMONTH(J$7,-1)+1,종목관리대장!$N:$N,"&lt;="&amp;J$7,종목관리대장!$Q:$Q,$D17)</f>
        <v>43</v>
      </c>
      <c r="K17" s="177">
        <f ca="1">COUNTIFS(종목관리대장!$N:$N,"&gt;="&amp;EOMONTH(K$7,-1)+1,종목관리대장!$N:$N,"&lt;="&amp;K$7,종목관리대장!$Q:$Q,$D17)</f>
        <v>4</v>
      </c>
      <c r="L17" s="177">
        <f ca="1">SUMIFS(종목관리대장!$R:$R,종목관리대장!$N:$N,"&gt;="&amp;EOMONTH(L$7,-1)+1,종목관리대장!$N:$N,"&lt;="&amp;L$7,종목관리대장!$Q:$Q,$D17)</f>
        <v>19.599999999999998</v>
      </c>
      <c r="M17" s="177">
        <f ca="1">SUMIFS(종목관리대장!$R:$R,종목관리대장!$N:$N,"&gt;="&amp;EOMONTH(M$7,-1)+1,종목관리대장!$N:$N,"&lt;="&amp;M$7,종목관리대장!$Q:$Q,$D17)</f>
        <v>13.900000000000002</v>
      </c>
      <c r="N17" s="177">
        <f ca="1">SUMIFS(종목관리대장!$R:$R,종목관리대장!$N:$N,"&gt;="&amp;EOMONTH(N$7,-1)+1,종목관리대장!$N:$N,"&lt;="&amp;N$7,종목관리대장!$Q:$Q,$D17)</f>
        <v>3</v>
      </c>
      <c r="O17" s="98">
        <v>0.7</v>
      </c>
      <c r="P17" s="98">
        <f t="shared" si="2"/>
        <v>3.9106145251396655E-2</v>
      </c>
      <c r="Q17" s="218">
        <f t="shared" si="3"/>
        <v>35.915083798882563</v>
      </c>
      <c r="R17" s="219">
        <f>G17-Q17</f>
        <v>0.58491620111742293</v>
      </c>
      <c r="S17" s="181"/>
      <c r="T17" s="205" t="s">
        <v>3651</v>
      </c>
      <c r="U17" s="183"/>
      <c r="V17" s="184"/>
      <c r="W17" s="184"/>
      <c r="X17" s="184"/>
      <c r="AA17" s="65"/>
      <c r="AC17" s="66"/>
      <c r="AD17" s="67"/>
      <c r="AF17" s="199"/>
      <c r="AG17" s="64"/>
      <c r="AH17" s="200"/>
    </row>
    <row r="18" spans="1:36" ht="14.25" customHeight="1" x14ac:dyDescent="0.3">
      <c r="A18" s="90">
        <f t="shared" si="5"/>
        <v>1.0329921602787486</v>
      </c>
      <c r="B18" s="91">
        <f t="shared" si="6"/>
        <v>1.3541899441341982</v>
      </c>
      <c r="C18" s="288"/>
      <c r="D18" s="215" t="s">
        <v>154</v>
      </c>
      <c r="E18" s="94" t="s">
        <v>152</v>
      </c>
      <c r="F18" s="126">
        <f t="shared" si="0"/>
        <v>1.0329921602787486</v>
      </c>
      <c r="G18" s="216">
        <f>SUMIF(종목관리대장!Q:Q,$D18,종목관리대장!R:R)+SUM($V18:$X18)</f>
        <v>42.399999999999991</v>
      </c>
      <c r="H18" s="217">
        <f t="shared" si="1"/>
        <v>4.6167247386759577E-2</v>
      </c>
      <c r="I18" s="177">
        <f ca="1">COUNTIFS(종목관리대장!$N:$N,"&gt;="&amp;EOMONTH(I$7,-1)+1,종목관리대장!$N:$N,"&lt;="&amp;I$7,종목관리대장!$Q:$Q,$D18)</f>
        <v>42</v>
      </c>
      <c r="J18" s="177">
        <f ca="1">COUNTIFS(종목관리대장!$N:$N,"&gt;="&amp;EOMONTH(J$7,-1)+1,종목관리대장!$N:$N,"&lt;="&amp;J$7,종목관리대장!$Q:$Q,$D18)</f>
        <v>28</v>
      </c>
      <c r="K18" s="177">
        <f ca="1">COUNTIFS(종목관리대장!$N:$N,"&gt;="&amp;EOMONTH(K$7,-1)+1,종목관리대장!$N:$N,"&lt;="&amp;K$7,종목관리대장!$Q:$Q,$D18)</f>
        <v>6</v>
      </c>
      <c r="L18" s="177">
        <f ca="1">SUMIFS(종목관리대장!$R:$R,종목관리대장!$N:$N,"&gt;="&amp;EOMONTH(L$7,-1)+1,종목관리대장!$N:$N,"&lt;="&amp;L$7,종목관리대장!$Q:$Q,$D18)</f>
        <v>20</v>
      </c>
      <c r="M18" s="177">
        <f ca="1">SUMIFS(종목관리대장!$R:$R,종목관리대장!$N:$N,"&gt;="&amp;EOMONTH(M$7,-1)+1,종목관리대장!$N:$N,"&lt;="&amp;M$7,종목관리대장!$Q:$Q,$D18)</f>
        <v>12.400000000000002</v>
      </c>
      <c r="N18" s="177">
        <f ca="1">SUMIFS(종목관리대장!$R:$R,종목관리대장!$N:$N,"&gt;="&amp;EOMONTH(N$7,-1)+1,종목관리대장!$N:$N,"&lt;="&amp;N$7,종목관리대장!$Q:$Q,$D18)</f>
        <v>5</v>
      </c>
      <c r="O18" s="98">
        <v>0.8</v>
      </c>
      <c r="P18" s="98">
        <f t="shared" si="2"/>
        <v>4.4692737430167613E-2</v>
      </c>
      <c r="Q18" s="218">
        <f t="shared" si="3"/>
        <v>41.045810055865793</v>
      </c>
      <c r="R18" s="219">
        <f t="shared" si="4"/>
        <v>1.3541899441341982</v>
      </c>
      <c r="S18" s="181"/>
      <c r="T18" s="205" t="s">
        <v>3652</v>
      </c>
      <c r="U18" s="183"/>
      <c r="V18" s="184"/>
      <c r="W18" s="184">
        <v>2</v>
      </c>
      <c r="X18" s="184"/>
      <c r="AA18" s="117" t="s">
        <v>140</v>
      </c>
      <c r="AC18" s="66"/>
      <c r="AD18" s="67"/>
      <c r="AF18" s="199"/>
      <c r="AG18" s="64"/>
      <c r="AH18" s="200"/>
    </row>
    <row r="19" spans="1:36" ht="14.25" customHeight="1" x14ac:dyDescent="0.3">
      <c r="A19" s="90">
        <f t="shared" si="5"/>
        <v>0.92823116289198848</v>
      </c>
      <c r="B19" s="91">
        <f t="shared" si="6"/>
        <v>-2.9458100558658131</v>
      </c>
      <c r="C19" s="288"/>
      <c r="D19" s="215" t="s">
        <v>3509</v>
      </c>
      <c r="E19" s="94" t="s">
        <v>3534</v>
      </c>
      <c r="F19" s="126">
        <f t="shared" si="0"/>
        <v>0.92823116289198848</v>
      </c>
      <c r="G19" s="216">
        <f>SUMIF(종목관리대장!Q:Q,$D19,종목관리대장!R:R)+SUM($V19:$X19)</f>
        <v>38.09999999999998</v>
      </c>
      <c r="H19" s="217">
        <f t="shared" si="1"/>
        <v>4.1485191637630647E-2</v>
      </c>
      <c r="I19" s="177">
        <f ca="1">COUNTIFS(종목관리대장!$N:$N,"&gt;="&amp;EOMONTH(I$7,-1)+1,종목관리대장!$N:$N,"&lt;="&amp;I$7,종목관리대장!$Q:$Q,$D19)</f>
        <v>31</v>
      </c>
      <c r="J19" s="177">
        <f ca="1">COUNTIFS(종목관리대장!$N:$N,"&gt;="&amp;EOMONTH(J$7,-1)+1,종목관리대장!$N:$N,"&lt;="&amp;J$7,종목관리대장!$Q:$Q,$D19)</f>
        <v>45</v>
      </c>
      <c r="K19" s="177">
        <f ca="1">COUNTIFS(종목관리대장!$N:$N,"&gt;="&amp;EOMONTH(K$7,-1)+1,종목관리대장!$N:$N,"&lt;="&amp;K$7,종목관리대장!$Q:$Q,$D19)</f>
        <v>0</v>
      </c>
      <c r="L19" s="177">
        <f ca="1">SUMIFS(종목관리대장!$R:$R,종목관리대장!$N:$N,"&gt;="&amp;EOMONTH(L$7,-1)+1,종목관리대장!$N:$N,"&lt;="&amp;L$7,종목관리대장!$Q:$Q,$D19)</f>
        <v>22.099999999999998</v>
      </c>
      <c r="M19" s="177">
        <f ca="1">SUMIFS(종목관리대장!$R:$R,종목관리대장!$N:$N,"&gt;="&amp;EOMONTH(M$7,-1)+1,종목관리대장!$N:$N,"&lt;="&amp;M$7,종목관리대장!$Q:$Q,$D19)</f>
        <v>15.000000000000004</v>
      </c>
      <c r="N19" s="177">
        <f ca="1">SUMIFS(종목관리대장!$R:$R,종목관리대장!$N:$N,"&gt;="&amp;EOMONTH(N$7,-1)+1,종목관리대장!$N:$N,"&lt;="&amp;N$7,종목관리대장!$Q:$Q,$D19)</f>
        <v>0</v>
      </c>
      <c r="O19" s="98">
        <v>0.8</v>
      </c>
      <c r="P19" s="98">
        <f t="shared" si="2"/>
        <v>4.4692737430167613E-2</v>
      </c>
      <c r="Q19" s="218">
        <f t="shared" si="3"/>
        <v>41.045810055865793</v>
      </c>
      <c r="R19" s="219">
        <f t="shared" si="4"/>
        <v>-2.9458100558658131</v>
      </c>
      <c r="S19" s="181"/>
      <c r="T19" s="205" t="s">
        <v>3654</v>
      </c>
      <c r="U19" s="183"/>
      <c r="V19" s="184"/>
      <c r="W19" s="184">
        <v>1</v>
      </c>
      <c r="X19" s="184"/>
      <c r="AA19" s="65" t="s">
        <v>143</v>
      </c>
      <c r="AC19" s="66"/>
      <c r="AD19" s="67"/>
      <c r="AF19" s="64"/>
      <c r="AG19" s="64"/>
    </row>
    <row r="20" spans="1:36" s="108" customFormat="1" ht="14.25" customHeight="1" x14ac:dyDescent="0.3">
      <c r="A20" s="90">
        <f t="shared" si="5"/>
        <v>1.042737369337982</v>
      </c>
      <c r="B20" s="91">
        <f t="shared" si="6"/>
        <v>1.7541899441341897</v>
      </c>
      <c r="C20" s="288"/>
      <c r="D20" s="215" t="s">
        <v>3512</v>
      </c>
      <c r="E20" s="94" t="s">
        <v>3534</v>
      </c>
      <c r="F20" s="126">
        <f t="shared" si="0"/>
        <v>1.042737369337982</v>
      </c>
      <c r="G20" s="216">
        <f>SUMIF(종목관리대장!Q:Q,$D20,종목관리대장!R:R)+SUM($V20:$X20)</f>
        <v>42.799999999999983</v>
      </c>
      <c r="H20" s="217">
        <f t="shared" si="1"/>
        <v>4.6602787456445978E-2</v>
      </c>
      <c r="I20" s="177">
        <f ca="1">COUNTIFS(종목관리대장!$N:$N,"&gt;="&amp;EOMONTH(I$7,-1)+1,종목관리대장!$N:$N,"&lt;="&amp;I$7,종목관리대장!$Q:$Q,$D20)</f>
        <v>43</v>
      </c>
      <c r="J20" s="177">
        <f ca="1">COUNTIFS(종목관리대장!$N:$N,"&gt;="&amp;EOMONTH(J$7,-1)+1,종목관리대장!$N:$N,"&lt;="&amp;J$7,종목관리대장!$Q:$Q,$D20)</f>
        <v>39</v>
      </c>
      <c r="K20" s="177">
        <f ca="1">COUNTIFS(종목관리대장!$N:$N,"&gt;="&amp;EOMONTH(K$7,-1)+1,종목관리대장!$N:$N,"&lt;="&amp;K$7,종목관리대장!$Q:$Q,$D20)</f>
        <v>2</v>
      </c>
      <c r="L20" s="177">
        <f ca="1">SUMIFS(종목관리대장!$R:$R,종목관리대장!$N:$N,"&gt;="&amp;EOMONTH(L$7,-1)+1,종목관리대장!$N:$N,"&lt;="&amp;L$7,종목관리대장!$Q:$Q,$D20)</f>
        <v>30.799999999999997</v>
      </c>
      <c r="M20" s="177">
        <f ca="1">SUMIFS(종목관리대장!$R:$R,종목관리대장!$N:$N,"&gt;="&amp;EOMONTH(M$7,-1)+1,종목관리대장!$N:$N,"&lt;="&amp;M$7,종목관리대장!$Q:$Q,$D20)</f>
        <v>10.000000000000002</v>
      </c>
      <c r="N20" s="177">
        <f ca="1">SUMIFS(종목관리대장!$R:$R,종목관리대장!$N:$N,"&gt;="&amp;EOMONTH(N$7,-1)+1,종목관리대장!$N:$N,"&lt;="&amp;N$7,종목관리대장!$Q:$Q,$D20)</f>
        <v>2</v>
      </c>
      <c r="O20" s="98">
        <v>0.8</v>
      </c>
      <c r="P20" s="98">
        <f t="shared" si="2"/>
        <v>4.4692737430167613E-2</v>
      </c>
      <c r="Q20" s="218">
        <f t="shared" si="3"/>
        <v>41.045810055865793</v>
      </c>
      <c r="R20" s="219">
        <f t="shared" si="4"/>
        <v>1.7541899441341897</v>
      </c>
      <c r="S20" s="181"/>
      <c r="T20" s="205" t="s">
        <v>3655</v>
      </c>
      <c r="U20" s="183"/>
      <c r="V20" s="184"/>
      <c r="W20" s="184"/>
      <c r="X20" s="184"/>
      <c r="AA20" s="117" t="s">
        <v>145</v>
      </c>
      <c r="AB20" s="66"/>
      <c r="AC20" s="66"/>
      <c r="AD20" s="67"/>
      <c r="AE20" s="66"/>
      <c r="AF20" s="206"/>
      <c r="AG20" s="64"/>
      <c r="AH20" s="207"/>
      <c r="AI20" s="66"/>
      <c r="AJ20" s="66"/>
    </row>
    <row r="21" spans="1:36" ht="14.25" customHeight="1" x14ac:dyDescent="0.3">
      <c r="A21" s="90">
        <f t="shared" si="5"/>
        <v>0.99644762630662298</v>
      </c>
      <c r="B21" s="91">
        <f t="shared" si="6"/>
        <v>-0.14581005586580886</v>
      </c>
      <c r="C21" s="288"/>
      <c r="D21" s="215" t="s">
        <v>3552</v>
      </c>
      <c r="E21" s="94" t="s">
        <v>3595</v>
      </c>
      <c r="F21" s="126">
        <f t="shared" si="0"/>
        <v>0.99644762630662298</v>
      </c>
      <c r="G21" s="216">
        <f>SUMIF(종목관리대장!Q:Q,$D21,종목관리대장!R:R)+SUM($V21:$X21)</f>
        <v>40.899999999999984</v>
      </c>
      <c r="H21" s="217">
        <f t="shared" si="1"/>
        <v>4.4533972125435528E-2</v>
      </c>
      <c r="I21" s="177">
        <f ca="1">COUNTIFS(종목관리대장!$N:$N,"&gt;="&amp;EOMONTH(I$7,-1)+1,종목관리대장!$N:$N,"&lt;="&amp;I$7,종목관리대장!$Q:$Q,$D21)</f>
        <v>44</v>
      </c>
      <c r="J21" s="177">
        <f ca="1">COUNTIFS(종목관리대장!$N:$N,"&gt;="&amp;EOMONTH(J$7,-1)+1,종목관리대장!$N:$N,"&lt;="&amp;J$7,종목관리대장!$Q:$Q,$D21)</f>
        <v>48</v>
      </c>
      <c r="K21" s="177">
        <f ca="1">COUNTIFS(종목관리대장!$N:$N,"&gt;="&amp;EOMONTH(K$7,-1)+1,종목관리대장!$N:$N,"&lt;="&amp;K$7,종목관리대장!$Q:$Q,$D21)</f>
        <v>3</v>
      </c>
      <c r="L21" s="177">
        <f ca="1">SUMIFS(종목관리대장!$R:$R,종목관리대장!$N:$N,"&gt;="&amp;EOMONTH(L$7,-1)+1,종목관리대장!$N:$N,"&lt;="&amp;L$7,종목관리대장!$Q:$Q,$D21)</f>
        <v>20.7</v>
      </c>
      <c r="M21" s="177">
        <f ca="1">SUMIFS(종목관리대장!$R:$R,종목관리대장!$N:$N,"&gt;="&amp;EOMONTH(M$7,-1)+1,종목관리대장!$N:$N,"&lt;="&amp;M$7,종목관리대장!$Q:$Q,$D21)</f>
        <v>18.199999999999996</v>
      </c>
      <c r="N21" s="177">
        <f ca="1">SUMIFS(종목관리대장!$R:$R,종목관리대장!$N:$N,"&gt;="&amp;EOMONTH(N$7,-1)+1,종목관리대장!$N:$N,"&lt;="&amp;N$7,종목관리대장!$Q:$Q,$D21)</f>
        <v>2</v>
      </c>
      <c r="O21" s="98">
        <v>0.8</v>
      </c>
      <c r="P21" s="98">
        <f t="shared" si="2"/>
        <v>4.4692737430167613E-2</v>
      </c>
      <c r="Q21" s="218">
        <f t="shared" si="3"/>
        <v>41.045810055865793</v>
      </c>
      <c r="R21" s="219">
        <f t="shared" si="4"/>
        <v>-0.14581005586580886</v>
      </c>
      <c r="S21" s="181"/>
      <c r="T21" s="205" t="s">
        <v>4542</v>
      </c>
      <c r="U21" s="183"/>
      <c r="V21" s="184"/>
      <c r="W21" s="184"/>
      <c r="X21" s="184"/>
      <c r="AA21" s="65"/>
      <c r="AC21" s="66"/>
      <c r="AD21" s="67"/>
      <c r="AF21" s="206"/>
      <c r="AG21" s="64"/>
      <c r="AH21" s="208"/>
    </row>
    <row r="22" spans="1:36" ht="14.25" customHeight="1" x14ac:dyDescent="0.3">
      <c r="A22" s="90">
        <f t="shared" si="5"/>
        <v>0.89377488800398508</v>
      </c>
      <c r="B22" s="91">
        <f t="shared" si="6"/>
        <v>-3.8150837988825614</v>
      </c>
      <c r="C22" s="289"/>
      <c r="D22" s="215" t="s">
        <v>3588</v>
      </c>
      <c r="E22" s="94" t="s">
        <v>3639</v>
      </c>
      <c r="F22" s="126">
        <f>G22/Q22</f>
        <v>0.89377488800398508</v>
      </c>
      <c r="G22" s="216">
        <f>SUMIF(종목관리대장!Q:Q,$D22,종목관리대장!R:R)+SUM($V22:$X22)</f>
        <v>32.1</v>
      </c>
      <c r="H22" s="217">
        <f t="shared" si="1"/>
        <v>3.4952090592334499E-2</v>
      </c>
      <c r="I22" s="177">
        <f ca="1">COUNTIFS(종목관리대장!$N:$N,"&gt;="&amp;EOMONTH(I$7,-1)+1,종목관리대장!$N:$N,"&lt;="&amp;I$7,종목관리대장!$Q:$Q,$D22)</f>
        <v>36</v>
      </c>
      <c r="J22" s="177">
        <f ca="1">COUNTIFS(종목관리대장!$N:$N,"&gt;="&amp;EOMONTH(J$7,-1)+1,종목관리대장!$N:$N,"&lt;="&amp;J$7,종목관리대장!$Q:$Q,$D22)</f>
        <v>42</v>
      </c>
      <c r="K22" s="177">
        <f ca="1">COUNTIFS(종목관리대장!$N:$N,"&gt;="&amp;EOMONTH(K$7,-1)+1,종목관리대장!$N:$N,"&lt;="&amp;K$7,종목관리대장!$Q:$Q,$D22)</f>
        <v>2</v>
      </c>
      <c r="L22" s="177">
        <f ca="1">SUMIFS(종목관리대장!$R:$R,종목관리대장!$N:$N,"&gt;="&amp;EOMONTH(L$7,-1)+1,종목관리대장!$N:$N,"&lt;="&amp;L$7,종목관리대장!$Q:$Q,$D22)</f>
        <v>16.7</v>
      </c>
      <c r="M22" s="177">
        <f ca="1">SUMIFS(종목관리대장!$R:$R,종목관리대장!$N:$N,"&gt;="&amp;EOMONTH(M$7,-1)+1,종목관리대장!$N:$N,"&lt;="&amp;M$7,종목관리대장!$Q:$Q,$D22)</f>
        <v>13.4</v>
      </c>
      <c r="N22" s="177">
        <f ca="1">SUMIFS(종목관리대장!$R:$R,종목관리대장!$N:$N,"&gt;="&amp;EOMONTH(N$7,-1)+1,종목관리대장!$N:$N,"&lt;="&amp;N$7,종목관리대장!$Q:$Q,$D22)</f>
        <v>2</v>
      </c>
      <c r="O22" s="98">
        <v>0.7</v>
      </c>
      <c r="P22" s="98">
        <f t="shared" si="2"/>
        <v>3.9106145251396655E-2</v>
      </c>
      <c r="Q22" s="218">
        <f t="shared" si="3"/>
        <v>35.915083798882563</v>
      </c>
      <c r="R22" s="219">
        <f>G22-Q22</f>
        <v>-3.8150837988825614</v>
      </c>
      <c r="S22" s="181"/>
      <c r="T22" s="182" t="s">
        <v>3591</v>
      </c>
      <c r="U22" s="183"/>
      <c r="V22" s="184"/>
      <c r="W22" s="184"/>
      <c r="X22" s="184"/>
      <c r="AA22" s="75" t="s">
        <v>150</v>
      </c>
      <c r="AC22" s="66"/>
      <c r="AD22" s="67"/>
      <c r="AH22" s="209"/>
    </row>
    <row r="23" spans="1:36" s="108" customFormat="1" ht="14.25" customHeight="1" x14ac:dyDescent="0.3">
      <c r="A23" s="90">
        <f t="shared" si="5"/>
        <v>1.3578324622531983</v>
      </c>
      <c r="B23" s="91">
        <f t="shared" si="6"/>
        <v>5.5078212290503288</v>
      </c>
      <c r="C23" s="287" t="s">
        <v>3529</v>
      </c>
      <c r="D23" s="215" t="s">
        <v>159</v>
      </c>
      <c r="E23" s="94" t="s">
        <v>70</v>
      </c>
      <c r="F23" s="126">
        <f t="shared" si="0"/>
        <v>1.3578324622531983</v>
      </c>
      <c r="G23" s="216">
        <f>SUMIF(종목관리대장!Q:Q,$D23,종목관리대장!R:R)+SUM($V23:$X23)</f>
        <v>20.9</v>
      </c>
      <c r="H23" s="217">
        <f t="shared" si="1"/>
        <v>2.2756968641114983E-2</v>
      </c>
      <c r="I23" s="177">
        <f ca="1">COUNTIFS(종목관리대장!$N:$N,"&gt;="&amp;EOMONTH(I$7,-1)+1,종목관리대장!$N:$N,"&lt;="&amp;I$7,종목관리대장!$Q:$Q,$D23)</f>
        <v>20</v>
      </c>
      <c r="J23" s="177">
        <f ca="1">COUNTIFS(종목관리대장!$N:$N,"&gt;="&amp;EOMONTH(J$7,-1)+1,종목관리대장!$N:$N,"&lt;="&amp;J$7,종목관리대장!$Q:$Q,$D23)</f>
        <v>15</v>
      </c>
      <c r="K23" s="177">
        <f ca="1">COUNTIFS(종목관리대장!$N:$N,"&gt;="&amp;EOMONTH(K$7,-1)+1,종목관리대장!$N:$N,"&lt;="&amp;K$7,종목관리대장!$Q:$Q,$D23)</f>
        <v>4</v>
      </c>
      <c r="L23" s="177">
        <f ca="1">SUMIFS(종목관리대장!$R:$R,종목관리대장!$N:$N,"&gt;="&amp;EOMONTH(L$7,-1)+1,종목관리대장!$N:$N,"&lt;="&amp;L$7,종목관리대장!$Q:$Q,$D23)</f>
        <v>14.6</v>
      </c>
      <c r="M23" s="177">
        <f ca="1">SUMIFS(종목관리대장!$R:$R,종목관리대장!$N:$N,"&gt;="&amp;EOMONTH(M$7,-1)+1,종목관리대장!$N:$N,"&lt;="&amp;M$7,종목관리대장!$Q:$Q,$D23)</f>
        <v>3.3</v>
      </c>
      <c r="N23" s="177">
        <f ca="1">SUMIFS(종목관리대장!$R:$R,종목관리대장!$N:$N,"&gt;="&amp;EOMONTH(N$7,-1)+1,종목관리대장!$N:$N,"&lt;="&amp;N$7,종목관리대장!$Q:$Q,$D23)</f>
        <v>3</v>
      </c>
      <c r="O23" s="98">
        <v>0.3</v>
      </c>
      <c r="P23" s="98">
        <f t="shared" si="2"/>
        <v>1.6759776536312852E-2</v>
      </c>
      <c r="Q23" s="218">
        <f t="shared" si="3"/>
        <v>15.39217877094967</v>
      </c>
      <c r="R23" s="219">
        <f t="shared" si="4"/>
        <v>5.5078212290503288</v>
      </c>
      <c r="S23" s="181"/>
      <c r="T23" s="185"/>
      <c r="U23" s="183"/>
      <c r="V23" s="184"/>
      <c r="W23" s="184"/>
      <c r="X23" s="184"/>
      <c r="AA23" s="65" t="s">
        <v>153</v>
      </c>
      <c r="AB23" s="66"/>
      <c r="AC23" s="66"/>
      <c r="AD23" s="67"/>
      <c r="AE23" s="66"/>
      <c r="AF23" s="66"/>
      <c r="AI23" s="66"/>
      <c r="AJ23" s="66"/>
    </row>
    <row r="24" spans="1:36" ht="14.25" customHeight="1" x14ac:dyDescent="0.3">
      <c r="A24" s="90">
        <f>F24</f>
        <v>0.9216183424589377</v>
      </c>
      <c r="B24" s="91">
        <f>R24</f>
        <v>-2.8150837988825685</v>
      </c>
      <c r="C24" s="288"/>
      <c r="D24" s="215" t="s">
        <v>188</v>
      </c>
      <c r="E24" s="94" t="s">
        <v>3704</v>
      </c>
      <c r="F24" s="126">
        <f>G24/Q24</f>
        <v>0.9216183424589377</v>
      </c>
      <c r="G24" s="216">
        <f>SUMIF(종목관리대장!Q:Q,$D24,종목관리대장!R:R)+SUM($V24:$X24)</f>
        <v>33.099999999999994</v>
      </c>
      <c r="H24" s="217">
        <f t="shared" si="1"/>
        <v>3.6040940766550525E-2</v>
      </c>
      <c r="I24" s="177">
        <f ca="1">COUNTIFS(종목관리대장!$N:$N,"&gt;="&amp;EOMONTH(I$7,-1)+1,종목관리대장!$N:$N,"&lt;="&amp;I$7,종목관리대장!$Q:$Q,$D24)</f>
        <v>17</v>
      </c>
      <c r="J24" s="177">
        <f ca="1">COUNTIFS(종목관리대장!$N:$N,"&gt;="&amp;EOMONTH(J$7,-1)+1,종목관리대장!$N:$N,"&lt;="&amp;J$7,종목관리대장!$Q:$Q,$D24)</f>
        <v>42</v>
      </c>
      <c r="K24" s="177">
        <f ca="1">COUNTIFS(종목관리대장!$N:$N,"&gt;="&amp;EOMONTH(K$7,-1)+1,종목관리대장!$N:$N,"&lt;="&amp;K$7,종목관리대장!$Q:$Q,$D24)</f>
        <v>7</v>
      </c>
      <c r="L24" s="177">
        <f ca="1">SUMIFS(종목관리대장!$R:$R,종목관리대장!$N:$N,"&gt;="&amp;EOMONTH(L$7,-1)+1,종목관리대장!$N:$N,"&lt;="&amp;L$7,종목관리대장!$Q:$Q,$D24)</f>
        <v>10.6</v>
      </c>
      <c r="M24" s="177">
        <f ca="1">SUMIFS(종목관리대장!$R:$R,종목관리대장!$N:$N,"&gt;="&amp;EOMONTH(M$7,-1)+1,종목관리대장!$N:$N,"&lt;="&amp;M$7,종목관리대장!$Q:$Q,$D24)</f>
        <v>17.499999999999996</v>
      </c>
      <c r="N24" s="177">
        <f ca="1">SUMIFS(종목관리대장!$R:$R,종목관리대장!$N:$N,"&gt;="&amp;EOMONTH(N$7,-1)+1,종목관리대장!$N:$N,"&lt;="&amp;N$7,종목관리대장!$Q:$Q,$D24)</f>
        <v>4</v>
      </c>
      <c r="O24" s="98">
        <v>0.7</v>
      </c>
      <c r="P24" s="98">
        <f t="shared" si="2"/>
        <v>3.9106145251396655E-2</v>
      </c>
      <c r="Q24" s="218">
        <f t="shared" si="3"/>
        <v>35.915083798882563</v>
      </c>
      <c r="R24" s="219">
        <f>G24-Q24</f>
        <v>-2.8150837988825685</v>
      </c>
      <c r="S24" s="181"/>
      <c r="T24" s="205" t="s">
        <v>3656</v>
      </c>
      <c r="U24" s="183"/>
      <c r="V24" s="184"/>
      <c r="W24" s="184">
        <v>1</v>
      </c>
      <c r="X24" s="184"/>
      <c r="AA24" s="65" t="s">
        <v>156</v>
      </c>
      <c r="AC24" s="66"/>
      <c r="AD24" s="67"/>
    </row>
    <row r="25" spans="1:36" ht="14.25" customHeight="1" x14ac:dyDescent="0.3">
      <c r="A25" s="90">
        <f>F25</f>
        <v>0.91388404955478408</v>
      </c>
      <c r="B25" s="91">
        <f>R25</f>
        <v>-3.9765363128490208</v>
      </c>
      <c r="C25" s="288"/>
      <c r="D25" s="215" t="s">
        <v>3589</v>
      </c>
      <c r="E25" s="94" t="s">
        <v>3590</v>
      </c>
      <c r="F25" s="126">
        <f>G25/Q25</f>
        <v>0.91388404955478408</v>
      </c>
      <c r="G25" s="216">
        <f>SUMIF(종목관리대장!Q:Q,$D25,종목관리대장!R:R)+SUM($V25:$X25)</f>
        <v>42.199999999999996</v>
      </c>
      <c r="H25" s="217">
        <f t="shared" si="1"/>
        <v>4.594947735191638E-2</v>
      </c>
      <c r="I25" s="177">
        <f ca="1">COUNTIFS(종목관리대장!$N:$N,"&gt;="&amp;EOMONTH(I$7,-1)+1,종목관리대장!$N:$N,"&lt;="&amp;I$7,종목관리대장!$Q:$Q,$D25)</f>
        <v>31</v>
      </c>
      <c r="J25" s="177">
        <f ca="1">COUNTIFS(종목관리대장!$N:$N,"&gt;="&amp;EOMONTH(J$7,-1)+1,종목관리대장!$N:$N,"&lt;="&amp;J$7,종목관리대장!$Q:$Q,$D25)</f>
        <v>39</v>
      </c>
      <c r="K25" s="177">
        <f ca="1">COUNTIFS(종목관리대장!$N:$N,"&gt;="&amp;EOMONTH(K$7,-1)+1,종목관리대장!$N:$N,"&lt;="&amp;K$7,종목관리대장!$Q:$Q,$D25)</f>
        <v>4</v>
      </c>
      <c r="L25" s="177">
        <f ca="1">SUMIFS(종목관리대장!$R:$R,종목관리대장!$N:$N,"&gt;="&amp;EOMONTH(L$7,-1)+1,종목관리대장!$N:$N,"&lt;="&amp;L$7,종목관리대장!$Q:$Q,$D25)</f>
        <v>21.599999999999998</v>
      </c>
      <c r="M25" s="177">
        <f ca="1">SUMIFS(종목관리대장!$R:$R,종목관리대장!$N:$N,"&gt;="&amp;EOMONTH(M$7,-1)+1,종목관리대장!$N:$N,"&lt;="&amp;M$7,종목관리대장!$Q:$Q,$D25)</f>
        <v>15.600000000000001</v>
      </c>
      <c r="N25" s="177">
        <f ca="1">SUMIFS(종목관리대장!$R:$R,종목관리대장!$N:$N,"&gt;="&amp;EOMONTH(N$7,-1)+1,종목관리대장!$N:$N,"&lt;="&amp;N$7,종목관리대장!$Q:$Q,$D25)</f>
        <v>2</v>
      </c>
      <c r="O25" s="98">
        <v>0.9</v>
      </c>
      <c r="P25" s="98">
        <f t="shared" si="2"/>
        <v>5.0279329608938564E-2</v>
      </c>
      <c r="Q25" s="218">
        <f t="shared" si="3"/>
        <v>46.176536312849016</v>
      </c>
      <c r="R25" s="219">
        <f>G25-Q25</f>
        <v>-3.9765363128490208</v>
      </c>
      <c r="S25" s="191" t="s">
        <v>6243</v>
      </c>
      <c r="T25" s="205" t="s">
        <v>3657</v>
      </c>
      <c r="U25" s="183"/>
      <c r="V25" s="184">
        <v>3</v>
      </c>
      <c r="W25" s="184"/>
      <c r="X25" s="184"/>
      <c r="AA25" s="118" t="s">
        <v>143</v>
      </c>
      <c r="AC25" s="66"/>
      <c r="AD25" s="67"/>
    </row>
    <row r="26" spans="1:36" ht="14.25" customHeight="1" x14ac:dyDescent="0.3">
      <c r="A26" s="90">
        <f t="shared" si="5"/>
        <v>1.0037565331010483</v>
      </c>
      <c r="B26" s="91">
        <f t="shared" si="6"/>
        <v>0.15418994413420251</v>
      </c>
      <c r="C26" s="288"/>
      <c r="D26" s="215" t="s">
        <v>165</v>
      </c>
      <c r="E26" s="94" t="s">
        <v>166</v>
      </c>
      <c r="F26" s="126">
        <f t="shared" si="0"/>
        <v>1.0037565331010483</v>
      </c>
      <c r="G26" s="216">
        <f>SUMIF(종목관리대장!Q:Q,$D26,종목관리대장!R:R)+SUM($V26:$X26)</f>
        <v>41.199999999999996</v>
      </c>
      <c r="H26" s="217">
        <f t="shared" si="1"/>
        <v>4.4860627177700348E-2</v>
      </c>
      <c r="I26" s="177">
        <f ca="1">COUNTIFS(종목관리대장!$N:$N,"&gt;="&amp;EOMONTH(I$7,-1)+1,종목관리대장!$N:$N,"&lt;="&amp;I$7,종목관리대장!$Q:$Q,$D26)</f>
        <v>35</v>
      </c>
      <c r="J26" s="177">
        <f ca="1">COUNTIFS(종목관리대장!$N:$N,"&gt;="&amp;EOMONTH(J$7,-1)+1,종목관리대장!$N:$N,"&lt;="&amp;J$7,종목관리대장!$Q:$Q,$D26)</f>
        <v>22</v>
      </c>
      <c r="K26" s="177">
        <f ca="1">COUNTIFS(종목관리대장!$N:$N,"&gt;="&amp;EOMONTH(K$7,-1)+1,종목관리대장!$N:$N,"&lt;="&amp;K$7,종목관리대장!$Q:$Q,$D26)</f>
        <v>5</v>
      </c>
      <c r="L26" s="177">
        <f ca="1">SUMIFS(종목관리대장!$R:$R,종목관리대장!$N:$N,"&gt;="&amp;EOMONTH(L$7,-1)+1,종목관리대장!$N:$N,"&lt;="&amp;L$7,종목관리대장!$Q:$Q,$D26)</f>
        <v>25.1</v>
      </c>
      <c r="M26" s="177">
        <f ca="1">SUMIFS(종목관리대장!$R:$R,종목관리대장!$N:$N,"&gt;="&amp;EOMONTH(M$7,-1)+1,종목관리대장!$N:$N,"&lt;="&amp;M$7,종목관리대장!$Q:$Q,$D26)</f>
        <v>9.6000000000000014</v>
      </c>
      <c r="N26" s="177">
        <f ca="1">SUMIFS(종목관리대장!$R:$R,종목관리대장!$N:$N,"&gt;="&amp;EOMONTH(N$7,-1)+1,종목관리대장!$N:$N,"&lt;="&amp;N$7,종목관리대장!$Q:$Q,$D26)</f>
        <v>5</v>
      </c>
      <c r="O26" s="98">
        <v>0.8</v>
      </c>
      <c r="P26" s="98">
        <f t="shared" si="2"/>
        <v>4.4692737430167613E-2</v>
      </c>
      <c r="Q26" s="218">
        <f t="shared" si="3"/>
        <v>41.045810055865793</v>
      </c>
      <c r="R26" s="219">
        <f t="shared" si="4"/>
        <v>0.15418994413420251</v>
      </c>
      <c r="S26" s="181"/>
      <c r="T26" s="205" t="s">
        <v>3659</v>
      </c>
      <c r="U26" s="183"/>
      <c r="V26" s="184"/>
      <c r="W26" s="184">
        <v>0.5</v>
      </c>
      <c r="X26" s="184"/>
      <c r="AA26" s="118"/>
      <c r="AC26" s="66"/>
      <c r="AD26" s="67"/>
    </row>
    <row r="27" spans="1:36" ht="14.25" customHeight="1" x14ac:dyDescent="0.3">
      <c r="A27" s="90">
        <f t="shared" si="5"/>
        <v>0.94528527874564727</v>
      </c>
      <c r="B27" s="91">
        <f t="shared" si="6"/>
        <v>-2.2458100558658032</v>
      </c>
      <c r="C27" s="288"/>
      <c r="D27" s="215" t="s">
        <v>167</v>
      </c>
      <c r="E27" s="94" t="s">
        <v>166</v>
      </c>
      <c r="F27" s="126">
        <f t="shared" si="0"/>
        <v>0.94528527874564727</v>
      </c>
      <c r="G27" s="216">
        <f>SUMIF(종목관리대장!Q:Q,$D27,종목관리대장!R:R)+SUM($V27:$X27)</f>
        <v>38.79999999999999</v>
      </c>
      <c r="H27" s="217">
        <f t="shared" si="1"/>
        <v>4.2247386759581874E-2</v>
      </c>
      <c r="I27" s="177">
        <f ca="1">COUNTIFS(종목관리대장!$N:$N,"&gt;="&amp;EOMONTH(I$7,-1)+1,종목관리대장!$N:$N,"&lt;="&amp;I$7,종목관리대장!$Q:$Q,$D27)</f>
        <v>32</v>
      </c>
      <c r="J27" s="177">
        <f ca="1">COUNTIFS(종목관리대장!$N:$N,"&gt;="&amp;EOMONTH(J$7,-1)+1,종목관리대장!$N:$N,"&lt;="&amp;J$7,종목관리대장!$Q:$Q,$D27)</f>
        <v>32</v>
      </c>
      <c r="K27" s="177">
        <f ca="1">COUNTIFS(종목관리대장!$N:$N,"&gt;="&amp;EOMONTH(K$7,-1)+1,종목관리대장!$N:$N,"&lt;="&amp;K$7,종목관리대장!$Q:$Q,$D27)</f>
        <v>9</v>
      </c>
      <c r="L27" s="177">
        <f ca="1">SUMIFS(종목관리대장!$R:$R,종목관리대장!$N:$N,"&gt;="&amp;EOMONTH(L$7,-1)+1,종목관리대장!$N:$N,"&lt;="&amp;L$7,종목관리대장!$Q:$Q,$D27)</f>
        <v>17.599999999999998</v>
      </c>
      <c r="M27" s="177">
        <f ca="1">SUMIFS(종목관리대장!$R:$R,종목관리대장!$N:$N,"&gt;="&amp;EOMONTH(M$7,-1)+1,종목관리대장!$N:$N,"&lt;="&amp;M$7,종목관리대장!$Q:$Q,$D27)</f>
        <v>14.8</v>
      </c>
      <c r="N27" s="177">
        <f ca="1">SUMIFS(종목관리대장!$R:$R,종목관리대장!$N:$N,"&gt;="&amp;EOMONTH(N$7,-1)+1,종목관리대장!$N:$N,"&lt;="&amp;N$7,종목관리대장!$Q:$Q,$D27)</f>
        <v>5.4</v>
      </c>
      <c r="O27" s="98">
        <v>0.8</v>
      </c>
      <c r="P27" s="98">
        <f t="shared" si="2"/>
        <v>4.4692737430167613E-2</v>
      </c>
      <c r="Q27" s="218">
        <f t="shared" si="3"/>
        <v>41.045810055865793</v>
      </c>
      <c r="R27" s="219">
        <f t="shared" si="4"/>
        <v>-2.2458100558658032</v>
      </c>
      <c r="S27" s="181"/>
      <c r="T27" s="205" t="s">
        <v>3659</v>
      </c>
      <c r="U27" s="183"/>
      <c r="V27" s="184"/>
      <c r="W27" s="184">
        <v>1</v>
      </c>
      <c r="X27" s="184"/>
      <c r="AA27" s="118"/>
      <c r="AC27" s="66"/>
      <c r="AD27" s="67"/>
    </row>
    <row r="28" spans="1:36" ht="14.25" customHeight="1" x14ac:dyDescent="0.3">
      <c r="A28" s="90">
        <f t="shared" si="5"/>
        <v>0.90630444250871334</v>
      </c>
      <c r="B28" s="91">
        <f t="shared" si="6"/>
        <v>-3.8458100558658046</v>
      </c>
      <c r="C28" s="289"/>
      <c r="D28" s="215" t="s">
        <v>3550</v>
      </c>
      <c r="E28" s="94" t="s">
        <v>3595</v>
      </c>
      <c r="F28" s="126">
        <f t="shared" ref="F28:F34" si="8">G28/Q28</f>
        <v>0.90630444250871334</v>
      </c>
      <c r="G28" s="216">
        <f>SUMIF(종목관리대장!Q:Q,$D28,종목관리대장!R:R)+SUM($V28:$X28)</f>
        <v>37.199999999999989</v>
      </c>
      <c r="H28" s="217">
        <f t="shared" si="1"/>
        <v>4.050522648083623E-2</v>
      </c>
      <c r="I28" s="177">
        <f ca="1">COUNTIFS(종목관리대장!$N:$N,"&gt;="&amp;EOMONTH(I$7,-1)+1,종목관리대장!$N:$N,"&lt;="&amp;I$7,종목관리대장!$Q:$Q,$D28)</f>
        <v>37</v>
      </c>
      <c r="J28" s="177">
        <f ca="1">COUNTIFS(종목관리대장!$N:$N,"&gt;="&amp;EOMONTH(J$7,-1)+1,종목관리대장!$N:$N,"&lt;="&amp;J$7,종목관리대장!$Q:$Q,$D28)</f>
        <v>41</v>
      </c>
      <c r="K28" s="177">
        <f ca="1">COUNTIFS(종목관리대장!$N:$N,"&gt;="&amp;EOMONTH(K$7,-1)+1,종목관리대장!$N:$N,"&lt;="&amp;K$7,종목관리대장!$Q:$Q,$D28)</f>
        <v>1</v>
      </c>
      <c r="L28" s="177">
        <f ca="1">SUMIFS(종목관리대장!$R:$R,종목관리대장!$N:$N,"&gt;="&amp;EOMONTH(L$7,-1)+1,종목관리대장!$N:$N,"&lt;="&amp;L$7,종목관리대장!$Q:$Q,$D28)</f>
        <v>20.799999999999997</v>
      </c>
      <c r="M28" s="177">
        <f ca="1">SUMIFS(종목관리대장!$R:$R,종목관리대장!$N:$N,"&gt;="&amp;EOMONTH(M$7,-1)+1,종목관리대장!$N:$N,"&lt;="&amp;M$7,종목관리대장!$Q:$Q,$D28)</f>
        <v>14.400000000000002</v>
      </c>
      <c r="N28" s="177">
        <f ca="1">SUMIFS(종목관리대장!$R:$R,종목관리대장!$N:$N,"&gt;="&amp;EOMONTH(N$7,-1)+1,종목관리대장!$N:$N,"&lt;="&amp;N$7,종목관리대장!$Q:$Q,$D28)</f>
        <v>1</v>
      </c>
      <c r="O28" s="98">
        <v>0.8</v>
      </c>
      <c r="P28" s="98">
        <f t="shared" si="2"/>
        <v>4.4692737430167613E-2</v>
      </c>
      <c r="Q28" s="218">
        <f t="shared" ref="Q28:Q35" si="9">AB$8*P28</f>
        <v>41.045810055865793</v>
      </c>
      <c r="R28" s="219">
        <f t="shared" ref="R28:R35" si="10">G28-Q28</f>
        <v>-3.8458100558658046</v>
      </c>
      <c r="S28" s="181"/>
      <c r="T28" s="205" t="s">
        <v>4543</v>
      </c>
      <c r="U28" s="183"/>
      <c r="V28" s="184"/>
      <c r="W28" s="184"/>
      <c r="X28" s="184"/>
      <c r="AA28" s="118"/>
      <c r="AC28" s="66"/>
      <c r="AD28" s="67"/>
    </row>
    <row r="29" spans="1:36" ht="14.25" customHeight="1" x14ac:dyDescent="0.3">
      <c r="A29" s="90">
        <f t="shared" ref="A29:A34" si="11">F29</f>
        <v>1.2668771777003518</v>
      </c>
      <c r="B29" s="91">
        <f t="shared" ref="B29:B34" si="12">R29</f>
        <v>5.4770949720670892</v>
      </c>
      <c r="C29" s="287" t="s">
        <v>3703</v>
      </c>
      <c r="D29" s="94" t="s">
        <v>86</v>
      </c>
      <c r="E29" s="94" t="s">
        <v>3705</v>
      </c>
      <c r="F29" s="126">
        <f t="shared" si="8"/>
        <v>1.2668771777003518</v>
      </c>
      <c r="G29" s="216">
        <f>SUMIF(종목관리대장!Q:Q,$D29,종목관리대장!R:R)+SUM($V29:$X29)</f>
        <v>25.999999999999986</v>
      </c>
      <c r="H29" s="217">
        <f t="shared" si="1"/>
        <v>2.8310104529616714E-2</v>
      </c>
      <c r="I29" s="177">
        <f ca="1">COUNTIFS(종목관리대장!$N:$N,"&gt;="&amp;EOMONTH(I$7,-1)+1,종목관리대장!$N:$N,"&lt;="&amp;I$7,종목관리대장!$Q:$Q,$D29)</f>
        <v>33</v>
      </c>
      <c r="J29" s="177">
        <f ca="1">COUNTIFS(종목관리대장!$N:$N,"&gt;="&amp;EOMONTH(J$7,-1)+1,종목관리대장!$N:$N,"&lt;="&amp;J$7,종목관리대장!$Q:$Q,$D29)</f>
        <v>20</v>
      </c>
      <c r="K29" s="177">
        <f ca="1">COUNTIFS(종목관리대장!$N:$N,"&gt;="&amp;EOMONTH(K$7,-1)+1,종목관리대장!$N:$N,"&lt;="&amp;K$7,종목관리대장!$Q:$Q,$D29)</f>
        <v>2</v>
      </c>
      <c r="L29" s="177">
        <f ca="1">SUMIFS(종목관리대장!$R:$R,종목관리대장!$N:$N,"&gt;="&amp;EOMONTH(L$7,-1)+1,종목관리대장!$N:$N,"&lt;="&amp;L$7,종목관리대장!$Q:$Q,$D29)</f>
        <v>15.4</v>
      </c>
      <c r="M29" s="177">
        <f ca="1">SUMIFS(종목관리대장!$R:$R,종목관리대장!$N:$N,"&gt;="&amp;EOMONTH(M$7,-1)+1,종목관리대장!$N:$N,"&lt;="&amp;M$7,종목관리대장!$Q:$Q,$D29)</f>
        <v>8.6000000000000014</v>
      </c>
      <c r="N29" s="177">
        <f ca="1">SUMIFS(종목관리대장!$R:$R,종목관리대장!$N:$N,"&gt;="&amp;EOMONTH(N$7,-1)+1,종목관리대장!$N:$N,"&lt;="&amp;N$7,종목관리대장!$Q:$Q,$D29)</f>
        <v>2</v>
      </c>
      <c r="O29" s="98">
        <v>0.4</v>
      </c>
      <c r="P29" s="98">
        <f t="shared" si="2"/>
        <v>2.2346368715083807E-2</v>
      </c>
      <c r="Q29" s="218">
        <f t="shared" si="9"/>
        <v>20.522905027932897</v>
      </c>
      <c r="R29" s="219">
        <f t="shared" si="10"/>
        <v>5.4770949720670892</v>
      </c>
      <c r="S29" s="181"/>
      <c r="T29" s="182"/>
      <c r="U29" s="183"/>
      <c r="V29" s="184"/>
      <c r="W29" s="255"/>
      <c r="X29" s="184"/>
      <c r="AA29" s="117" t="s">
        <v>145</v>
      </c>
      <c r="AC29" s="66"/>
      <c r="AD29" s="67"/>
    </row>
    <row r="30" spans="1:36" ht="14.25" customHeight="1" x14ac:dyDescent="0.3">
      <c r="A30" s="90">
        <f t="shared" si="11"/>
        <v>0.98844263315082415</v>
      </c>
      <c r="B30" s="91">
        <f t="shared" si="12"/>
        <v>-0.41508379888257707</v>
      </c>
      <c r="C30" s="288"/>
      <c r="D30" s="215" t="s">
        <v>125</v>
      </c>
      <c r="E30" s="94" t="s">
        <v>3706</v>
      </c>
      <c r="F30" s="126">
        <f t="shared" si="8"/>
        <v>0.98844263315082415</v>
      </c>
      <c r="G30" s="216">
        <f>SUMIF(종목관리대장!Q:Q,$D30,종목관리대장!R:R)+SUM($V30:$X30)</f>
        <v>35.499999999999986</v>
      </c>
      <c r="H30" s="217">
        <f t="shared" si="1"/>
        <v>3.8654181184668977E-2</v>
      </c>
      <c r="I30" s="177">
        <f ca="1">COUNTIFS(종목관리대장!$N:$N,"&gt;="&amp;EOMONTH(I$7,-1)+1,종목관리대장!$N:$N,"&lt;="&amp;I$7,종목관리대장!$Q:$Q,$D30)</f>
        <v>40</v>
      </c>
      <c r="J30" s="177">
        <f ca="1">COUNTIFS(종목관리대장!$N:$N,"&gt;="&amp;EOMONTH(J$7,-1)+1,종목관리대장!$N:$N,"&lt;="&amp;J$7,종목관리대장!$Q:$Q,$D30)</f>
        <v>39</v>
      </c>
      <c r="K30" s="177">
        <f ca="1">COUNTIFS(종목관리대장!$N:$N,"&gt;="&amp;EOMONTH(K$7,-1)+1,종목관리대장!$N:$N,"&lt;="&amp;K$7,종목관리대장!$Q:$Q,$D30)</f>
        <v>4</v>
      </c>
      <c r="L30" s="177">
        <f ca="1">SUMIFS(종목관리대장!$R:$R,종목관리대장!$N:$N,"&gt;="&amp;EOMONTH(L$7,-1)+1,종목관리대장!$N:$N,"&lt;="&amp;L$7,종목관리대장!$Q:$Q,$D30)</f>
        <v>15.2</v>
      </c>
      <c r="M30" s="177">
        <f ca="1">SUMIFS(종목관리대장!$R:$R,종목관리대장!$N:$N,"&gt;="&amp;EOMONTH(M$7,-1)+1,종목관리대장!$N:$N,"&lt;="&amp;M$7,종목관리대장!$Q:$Q,$D30)</f>
        <v>11.800000000000002</v>
      </c>
      <c r="N30" s="177">
        <f ca="1">SUMIFS(종목관리대장!$R:$R,종목관리대장!$N:$N,"&gt;="&amp;EOMONTH(N$7,-1)+1,종목관리대장!$N:$N,"&lt;="&amp;N$7,종목관리대장!$Q:$Q,$D30)</f>
        <v>4</v>
      </c>
      <c r="O30" s="98">
        <v>0.7</v>
      </c>
      <c r="P30" s="98">
        <f t="shared" si="2"/>
        <v>3.9106145251396655E-2</v>
      </c>
      <c r="Q30" s="218">
        <f t="shared" si="9"/>
        <v>35.915083798882563</v>
      </c>
      <c r="R30" s="219">
        <f t="shared" si="10"/>
        <v>-0.41508379888257707</v>
      </c>
      <c r="S30" s="181" t="s">
        <v>4655</v>
      </c>
      <c r="T30" s="185"/>
      <c r="U30" s="183"/>
      <c r="V30" s="184">
        <v>2</v>
      </c>
      <c r="W30" s="184">
        <v>2.5</v>
      </c>
      <c r="X30" s="184"/>
      <c r="AA30" s="65" t="s">
        <v>160</v>
      </c>
      <c r="AC30" s="66"/>
      <c r="AD30" s="67"/>
    </row>
    <row r="31" spans="1:36" ht="14.25" customHeight="1" x14ac:dyDescent="0.3">
      <c r="A31" s="90">
        <f t="shared" si="11"/>
        <v>0.96477569686411435</v>
      </c>
      <c r="B31" s="91">
        <f t="shared" si="12"/>
        <v>-1.4458100558657989</v>
      </c>
      <c r="C31" s="288"/>
      <c r="D31" s="220" t="s">
        <v>3506</v>
      </c>
      <c r="E31" s="94" t="s">
        <v>166</v>
      </c>
      <c r="F31" s="126">
        <f t="shared" si="8"/>
        <v>0.96477569686411435</v>
      </c>
      <c r="G31" s="216">
        <f>SUMIF(종목관리대장!Q:Q,$D31,종목관리대장!R:R)+SUM($V31:$X31)</f>
        <v>39.599999999999994</v>
      </c>
      <c r="H31" s="217">
        <f t="shared" si="1"/>
        <v>4.3118466898954703E-2</v>
      </c>
      <c r="I31" s="177">
        <f ca="1">COUNTIFS(종목관리대장!$N:$N,"&gt;="&amp;EOMONTH(I$7,-1)+1,종목관리대장!$N:$N,"&lt;="&amp;I$7,종목관리대장!$Q:$Q,$D31)</f>
        <v>51</v>
      </c>
      <c r="J31" s="177">
        <f ca="1">COUNTIFS(종목관리대장!$N:$N,"&gt;="&amp;EOMONTH(J$7,-1)+1,종목관리대장!$N:$N,"&lt;="&amp;J$7,종목관리대장!$Q:$Q,$D31)</f>
        <v>32</v>
      </c>
      <c r="K31" s="177">
        <f ca="1">COUNTIFS(종목관리대장!$N:$N,"&gt;="&amp;EOMONTH(K$7,-1)+1,종목관리대장!$N:$N,"&lt;="&amp;K$7,종목관리대장!$Q:$Q,$D31)</f>
        <v>6</v>
      </c>
      <c r="L31" s="177">
        <f ca="1">SUMIFS(종목관리대장!$R:$R,종목관리대장!$N:$N,"&gt;="&amp;EOMONTH(L$7,-1)+1,종목관리대장!$N:$N,"&lt;="&amp;L$7,종목관리대장!$Q:$Q,$D31)</f>
        <v>24.400000000000002</v>
      </c>
      <c r="M31" s="177">
        <f ca="1">SUMIFS(종목관리대장!$R:$R,종목관리대장!$N:$N,"&gt;="&amp;EOMONTH(M$7,-1)+1,종목관리대장!$N:$N,"&lt;="&amp;M$7,종목관리대장!$Q:$Q,$D31)</f>
        <v>11.200000000000003</v>
      </c>
      <c r="N31" s="177">
        <f ca="1">SUMIFS(종목관리대장!$R:$R,종목관리대장!$N:$N,"&gt;="&amp;EOMONTH(N$7,-1)+1,종목관리대장!$N:$N,"&lt;="&amp;N$7,종목관리대장!$Q:$Q,$D31)</f>
        <v>4</v>
      </c>
      <c r="O31" s="98">
        <v>0.8</v>
      </c>
      <c r="P31" s="98">
        <f t="shared" si="2"/>
        <v>4.4692737430167613E-2</v>
      </c>
      <c r="Q31" s="218">
        <f t="shared" si="9"/>
        <v>41.045810055865793</v>
      </c>
      <c r="R31" s="219">
        <f t="shared" si="10"/>
        <v>-1.4458100558657989</v>
      </c>
      <c r="S31" s="181"/>
      <c r="T31" s="205" t="s">
        <v>3660</v>
      </c>
      <c r="U31" s="183"/>
      <c r="V31" s="184"/>
      <c r="W31" s="184"/>
      <c r="X31" s="184"/>
      <c r="AA31" s="117"/>
      <c r="AC31" s="66"/>
      <c r="AD31" s="67"/>
    </row>
    <row r="32" spans="1:36" ht="14.25" customHeight="1" x14ac:dyDescent="0.3">
      <c r="A32" s="90">
        <f t="shared" si="11"/>
        <v>1.0162860876057769</v>
      </c>
      <c r="B32" s="91">
        <f t="shared" si="12"/>
        <v>0.58491620111742293</v>
      </c>
      <c r="C32" s="288"/>
      <c r="D32" s="215" t="s">
        <v>3586</v>
      </c>
      <c r="E32" s="94" t="s">
        <v>127</v>
      </c>
      <c r="F32" s="126">
        <f t="shared" si="8"/>
        <v>1.0162860876057769</v>
      </c>
      <c r="G32" s="216">
        <f>SUMIF(종목관리대장!Q:Q,$D32,종목관리대장!R:R)+SUM($V32:$X32)</f>
        <v>36.499999999999986</v>
      </c>
      <c r="H32" s="217">
        <f t="shared" si="1"/>
        <v>3.974303135888501E-2</v>
      </c>
      <c r="I32" s="177">
        <f ca="1">COUNTIFS(종목관리대장!$N:$N,"&gt;="&amp;EOMONTH(I$7,-1)+1,종목관리대장!$N:$N,"&lt;="&amp;I$7,종목관리대장!$Q:$Q,$D32)</f>
        <v>35</v>
      </c>
      <c r="J32" s="177">
        <f ca="1">COUNTIFS(종목관리대장!$N:$N,"&gt;="&amp;EOMONTH(J$7,-1)+1,종목관리대장!$N:$N,"&lt;="&amp;J$7,종목관리대장!$Q:$Q,$D32)</f>
        <v>28</v>
      </c>
      <c r="K32" s="177">
        <f ca="1">COUNTIFS(종목관리대장!$N:$N,"&gt;="&amp;EOMONTH(K$7,-1)+1,종목관리대장!$N:$N,"&lt;="&amp;K$7,종목관리대장!$Q:$Q,$D32)</f>
        <v>3</v>
      </c>
      <c r="L32" s="177">
        <f ca="1">SUMIFS(종목관리대장!$R:$R,종목관리대장!$N:$N,"&gt;="&amp;EOMONTH(L$7,-1)+1,종목관리대장!$N:$N,"&lt;="&amp;L$7,종목관리대장!$Q:$Q,$D32)</f>
        <v>22.3</v>
      </c>
      <c r="M32" s="177">
        <f ca="1">SUMIFS(종목관리대장!$R:$R,종목관리대장!$N:$N,"&gt;="&amp;EOMONTH(M$7,-1)+1,종목관리대장!$N:$N,"&lt;="&amp;M$7,종목관리대장!$Q:$Q,$D32)</f>
        <v>12.200000000000001</v>
      </c>
      <c r="N32" s="177">
        <f ca="1">SUMIFS(종목관리대장!$R:$R,종목관리대장!$N:$N,"&gt;="&amp;EOMONTH(N$7,-1)+1,종목관리대장!$N:$N,"&lt;="&amp;N$7,종목관리대장!$Q:$Q,$D32)</f>
        <v>2</v>
      </c>
      <c r="O32" s="98">
        <v>0.7</v>
      </c>
      <c r="P32" s="98">
        <f t="shared" si="2"/>
        <v>3.9106145251396655E-2</v>
      </c>
      <c r="Q32" s="218">
        <f t="shared" si="9"/>
        <v>35.915083798882563</v>
      </c>
      <c r="R32" s="219">
        <f t="shared" si="10"/>
        <v>0.58491620111742293</v>
      </c>
      <c r="S32" s="181"/>
      <c r="T32" s="182" t="s">
        <v>4548</v>
      </c>
      <c r="U32" s="183"/>
      <c r="V32" s="184"/>
      <c r="W32" s="184"/>
      <c r="X32" s="184"/>
      <c r="AA32" s="75"/>
      <c r="AC32" s="66"/>
      <c r="AD32" s="67"/>
    </row>
    <row r="33" spans="1:36" ht="14.25" customHeight="1" x14ac:dyDescent="0.3">
      <c r="A33" s="90">
        <f t="shared" si="11"/>
        <v>1.0079330512692912</v>
      </c>
      <c r="B33" s="91">
        <f t="shared" si="12"/>
        <v>0.28491620111742577</v>
      </c>
      <c r="C33" s="288"/>
      <c r="D33" s="215" t="s">
        <v>3587</v>
      </c>
      <c r="E33" s="94" t="s">
        <v>3639</v>
      </c>
      <c r="F33" s="126">
        <f t="shared" si="8"/>
        <v>1.0079330512692912</v>
      </c>
      <c r="G33" s="216">
        <f>SUMIF(종목관리대장!Q:Q,$D33,종목관리대장!R:R)+SUM($V33:$X33)</f>
        <v>36.199999999999989</v>
      </c>
      <c r="H33" s="217">
        <f t="shared" si="1"/>
        <v>3.9416376306620204E-2</v>
      </c>
      <c r="I33" s="177">
        <f ca="1">COUNTIFS(종목관리대장!$N:$N,"&gt;="&amp;EOMONTH(I$7,-1)+1,종목관리대장!$N:$N,"&lt;="&amp;I$7,종목관리대장!$Q:$Q,$D33)</f>
        <v>26</v>
      </c>
      <c r="J33" s="177">
        <f ca="1">COUNTIFS(종목관리대장!$N:$N,"&gt;="&amp;EOMONTH(J$7,-1)+1,종목관리대장!$N:$N,"&lt;="&amp;J$7,종목관리대장!$Q:$Q,$D33)</f>
        <v>48</v>
      </c>
      <c r="K33" s="177">
        <f ca="1">COUNTIFS(종목관리대장!$N:$N,"&gt;="&amp;EOMONTH(K$7,-1)+1,종목관리대장!$N:$N,"&lt;="&amp;K$7,종목관리대장!$Q:$Q,$D33)</f>
        <v>3</v>
      </c>
      <c r="L33" s="177">
        <f ca="1">SUMIFS(종목관리대장!$R:$R,종목관리대장!$N:$N,"&gt;="&amp;EOMONTH(L$7,-1)+1,종목관리대장!$N:$N,"&lt;="&amp;L$7,종목관리대장!$Q:$Q,$D33)</f>
        <v>17.399999999999999</v>
      </c>
      <c r="M33" s="177">
        <f ca="1">SUMIFS(종목관리대장!$R:$R,종목관리대장!$N:$N,"&gt;="&amp;EOMONTH(M$7,-1)+1,종목관리대장!$N:$N,"&lt;="&amp;M$7,종목관리대장!$Q:$Q,$D33)</f>
        <v>16.799999999999997</v>
      </c>
      <c r="N33" s="177">
        <f ca="1">SUMIFS(종목관리대장!$R:$R,종목관리대장!$N:$N,"&gt;="&amp;EOMONTH(N$7,-1)+1,종목관리대장!$N:$N,"&lt;="&amp;N$7,종목관리대장!$Q:$Q,$D33)</f>
        <v>2</v>
      </c>
      <c r="O33" s="98">
        <v>0.7</v>
      </c>
      <c r="P33" s="98">
        <f t="shared" si="2"/>
        <v>3.9106145251396655E-2</v>
      </c>
      <c r="Q33" s="218">
        <f t="shared" si="9"/>
        <v>35.915083798882563</v>
      </c>
      <c r="R33" s="219">
        <f t="shared" si="10"/>
        <v>0.28491620111742577</v>
      </c>
      <c r="S33" s="181"/>
      <c r="T33" s="182" t="s">
        <v>3593</v>
      </c>
      <c r="U33" s="183"/>
      <c r="V33" s="184"/>
      <c r="W33" s="184"/>
      <c r="X33" s="184"/>
      <c r="AC33" s="66"/>
      <c r="AD33" s="67"/>
    </row>
    <row r="34" spans="1:36" ht="14.25" customHeight="1" x14ac:dyDescent="0.3">
      <c r="A34" s="90">
        <f t="shared" si="11"/>
        <v>1.1109538327526167</v>
      </c>
      <c r="B34" s="91">
        <f t="shared" si="12"/>
        <v>3.4156424581006561</v>
      </c>
      <c r="C34" s="289"/>
      <c r="D34" s="215" t="s">
        <v>3753</v>
      </c>
      <c r="E34" s="94" t="s">
        <v>4608</v>
      </c>
      <c r="F34" s="126">
        <f t="shared" si="8"/>
        <v>1.1109538327526167</v>
      </c>
      <c r="G34" s="216">
        <f>SUMIF(종목관리대장!Q:Q,$D34,종목관리대장!R:R)+SUM($V34:$X34)</f>
        <v>34.199999999999996</v>
      </c>
      <c r="H34" s="217">
        <f t="shared" si="1"/>
        <v>3.7238675958188153E-2</v>
      </c>
      <c r="I34" s="177">
        <f ca="1">COUNTIFS(종목관리대장!$N:$N,"&gt;="&amp;EOMONTH(I$7,-1)+1,종목관리대장!$N:$N,"&lt;="&amp;I$7,종목관리대장!$Q:$Q,$D34)</f>
        <v>22</v>
      </c>
      <c r="J34" s="177">
        <f ca="1">COUNTIFS(종목관리대장!$N:$N,"&gt;="&amp;EOMONTH(J$7,-1)+1,종목관리대장!$N:$N,"&lt;="&amp;J$7,종목관리대장!$Q:$Q,$D34)</f>
        <v>33</v>
      </c>
      <c r="K34" s="177">
        <f ca="1">COUNTIFS(종목관리대장!$N:$N,"&gt;="&amp;EOMONTH(K$7,-1)+1,종목관리대장!$N:$N,"&lt;="&amp;K$7,종목관리대장!$Q:$Q,$D34)</f>
        <v>9</v>
      </c>
      <c r="L34" s="177">
        <f ca="1">SUMIFS(종목관리대장!$R:$R,종목관리대장!$N:$N,"&gt;="&amp;EOMONTH(L$7,-1)+1,종목관리대장!$N:$N,"&lt;="&amp;L$7,종목관리대장!$Q:$Q,$D34)</f>
        <v>18</v>
      </c>
      <c r="M34" s="177">
        <f ca="1">SUMIFS(종목관리대장!$R:$R,종목관리대장!$N:$N,"&gt;="&amp;EOMONTH(M$7,-1)+1,종목관리대장!$N:$N,"&lt;="&amp;M$7,종목관리대장!$Q:$Q,$D34)</f>
        <v>12.200000000000001</v>
      </c>
      <c r="N34" s="177">
        <f ca="1">SUMIFS(종목관리대장!$R:$R,종목관리대장!$N:$N,"&gt;="&amp;EOMONTH(N$7,-1)+1,종목관리대장!$N:$N,"&lt;="&amp;N$7,종목관리대장!$Q:$Q,$D34)</f>
        <v>4</v>
      </c>
      <c r="O34" s="98">
        <v>0.6</v>
      </c>
      <c r="P34" s="98">
        <f t="shared" si="2"/>
        <v>3.3519553072625705E-2</v>
      </c>
      <c r="Q34" s="218">
        <f t="shared" si="9"/>
        <v>30.78435754189934</v>
      </c>
      <c r="R34" s="219">
        <f t="shared" si="10"/>
        <v>3.4156424581006561</v>
      </c>
      <c r="S34" s="181"/>
      <c r="T34" s="182" t="s">
        <v>3754</v>
      </c>
      <c r="U34" s="183"/>
      <c r="V34" s="184"/>
      <c r="W34" s="184"/>
      <c r="X34" s="184"/>
      <c r="AC34" s="66"/>
      <c r="AD34" s="67"/>
    </row>
    <row r="35" spans="1:36" ht="14.25" customHeight="1" x14ac:dyDescent="0.3">
      <c r="A35" s="90" t="e">
        <f t="shared" si="5"/>
        <v>#DIV/0!</v>
      </c>
      <c r="B35" s="91">
        <f t="shared" si="6"/>
        <v>0</v>
      </c>
      <c r="C35" s="178"/>
      <c r="D35" s="107" t="s">
        <v>3546</v>
      </c>
      <c r="E35" s="94" t="s">
        <v>152</v>
      </c>
      <c r="F35" s="95" t="e">
        <f t="shared" si="0"/>
        <v>#DIV/0!</v>
      </c>
      <c r="G35" s="96">
        <f>SUMIF(종목관리대장!Q:Q,$D35,종목관리대장!R:R)+SUM($V35:$X35)</f>
        <v>0</v>
      </c>
      <c r="H35" s="189">
        <f t="shared" si="1"/>
        <v>0</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9"/>
        <v>0</v>
      </c>
      <c r="R35" s="100">
        <f t="shared" si="10"/>
        <v>0</v>
      </c>
      <c r="S35" s="181"/>
      <c r="T35" s="205" t="s">
        <v>3613</v>
      </c>
      <c r="U35" s="103"/>
      <c r="V35" s="104"/>
      <c r="W35" s="104"/>
      <c r="X35" s="104"/>
      <c r="AC35" s="66"/>
      <c r="AD35" s="67"/>
    </row>
    <row r="36" spans="1:36" ht="14.25" hidden="1" customHeight="1" x14ac:dyDescent="0.3">
      <c r="A36" s="90">
        <f t="shared" si="5"/>
        <v>0</v>
      </c>
      <c r="B36" s="91">
        <f t="shared" si="6"/>
        <v>-25.65363128491612</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2.7932960893854757E-2</v>
      </c>
      <c r="Q36" s="99">
        <f>AB$8*P36</f>
        <v>25.65363128491612</v>
      </c>
      <c r="R36" s="100">
        <f t="shared" si="4"/>
        <v>-25.65363128491612</v>
      </c>
      <c r="S36" s="101"/>
      <c r="T36" s="102"/>
      <c r="U36" s="103" t="s">
        <v>3511</v>
      </c>
      <c r="V36" s="104"/>
      <c r="W36" s="104"/>
      <c r="X36" s="104"/>
      <c r="AC36" s="66"/>
      <c r="AD36" s="67"/>
    </row>
    <row r="37" spans="1:36" ht="14.25" hidden="1" customHeight="1" x14ac:dyDescent="0.3">
      <c r="A37" s="90">
        <f t="shared" si="5"/>
        <v>0</v>
      </c>
      <c r="B37" s="91">
        <f t="shared" si="6"/>
        <v>-46.176536312849016</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5.0279329608938564E-2</v>
      </c>
      <c r="Q37" s="99">
        <f>AB$8*P37</f>
        <v>46.176536312849016</v>
      </c>
      <c r="R37" s="100">
        <f t="shared" si="4"/>
        <v>-46.176536312849016</v>
      </c>
      <c r="S37" s="101"/>
      <c r="T37" s="102"/>
      <c r="U37" s="103" t="s">
        <v>3511</v>
      </c>
      <c r="V37" s="104"/>
      <c r="W37" s="104"/>
      <c r="X37" s="104"/>
      <c r="AC37" s="66"/>
      <c r="AD37" s="67"/>
    </row>
    <row r="38" spans="1:36" ht="14.25" hidden="1" customHeight="1" x14ac:dyDescent="0.3">
      <c r="A38" s="90">
        <f t="shared" si="5"/>
        <v>0</v>
      </c>
      <c r="B38" s="91">
        <f t="shared" si="6"/>
        <v>-46.176536312849016</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5.0279329608938564E-2</v>
      </c>
      <c r="Q38" s="99">
        <f>AB$8*P38</f>
        <v>46.176536312849016</v>
      </c>
      <c r="R38" s="100">
        <f t="shared" si="4"/>
        <v>-46.176536312849016</v>
      </c>
      <c r="S38" s="101"/>
      <c r="T38" s="121"/>
      <c r="U38" s="103" t="s">
        <v>3511</v>
      </c>
      <c r="V38" s="104"/>
      <c r="W38" s="104"/>
      <c r="X38" s="104"/>
      <c r="AC38" s="66"/>
      <c r="AD38" s="67"/>
    </row>
    <row r="39" spans="1:36" ht="14.25" hidden="1" customHeight="1" x14ac:dyDescent="0.3">
      <c r="A39" s="90">
        <f t="shared" si="5"/>
        <v>0</v>
      </c>
      <c r="B39" s="91">
        <f t="shared" si="6"/>
        <v>-41.045810055865793</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4.4692737430167613E-2</v>
      </c>
      <c r="Q39" s="99">
        <f t="shared" ref="Q39:Q56" si="13">AB$8*P39</f>
        <v>41.045810055865793</v>
      </c>
      <c r="R39" s="100">
        <f t="shared" si="4"/>
        <v>-41.045810055865793</v>
      </c>
      <c r="S39" s="101"/>
      <c r="T39" s="102"/>
      <c r="U39" s="103" t="s">
        <v>3511</v>
      </c>
      <c r="V39" s="104"/>
      <c r="W39" s="104"/>
      <c r="X39" s="104"/>
      <c r="AA39" s="119"/>
      <c r="AB39" s="119"/>
      <c r="AC39" s="119"/>
      <c r="AD39" s="67"/>
    </row>
    <row r="40" spans="1:36" ht="14.25" hidden="1" customHeight="1" x14ac:dyDescent="0.3">
      <c r="A40" s="90">
        <f t="shared" si="5"/>
        <v>0</v>
      </c>
      <c r="B40" s="91">
        <f t="shared" si="6"/>
        <v>-41.045810055865793</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4.4692737430167613E-2</v>
      </c>
      <c r="Q40" s="99">
        <f t="shared" si="13"/>
        <v>41.045810055865793</v>
      </c>
      <c r="R40" s="100">
        <f t="shared" si="4"/>
        <v>-41.045810055865793</v>
      </c>
      <c r="S40" s="101"/>
      <c r="T40" s="102"/>
      <c r="U40" s="103" t="s">
        <v>3511</v>
      </c>
      <c r="V40" s="104"/>
      <c r="W40" s="104"/>
      <c r="X40" s="104"/>
      <c r="AA40" s="119"/>
      <c r="AB40" s="119"/>
      <c r="AC40" s="119"/>
      <c r="AD40" s="67"/>
      <c r="AG40" s="67"/>
    </row>
    <row r="41" spans="1:36" ht="14.25" hidden="1" customHeight="1" x14ac:dyDescent="0.3">
      <c r="A41" s="90">
        <f t="shared" si="5"/>
        <v>0</v>
      </c>
      <c r="B41" s="91">
        <f t="shared" si="6"/>
        <v>-10.261452513966448</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1.1173184357541903E-2</v>
      </c>
      <c r="Q41" s="99">
        <f t="shared" si="13"/>
        <v>10.261452513966448</v>
      </c>
      <c r="R41" s="100">
        <f t="shared" si="4"/>
        <v>-10.261452513966448</v>
      </c>
      <c r="S41" s="101"/>
      <c r="T41" s="121"/>
      <c r="U41" s="103" t="s">
        <v>3511</v>
      </c>
      <c r="V41" s="104"/>
      <c r="W41" s="104"/>
      <c r="X41" s="104"/>
      <c r="AA41" s="119"/>
      <c r="AB41" s="119"/>
      <c r="AC41" s="119"/>
      <c r="AD41" s="67"/>
      <c r="AG41" s="67"/>
    </row>
    <row r="42" spans="1:36" ht="14.25" hidden="1" customHeight="1" x14ac:dyDescent="0.3">
      <c r="A42" s="90">
        <f t="shared" si="5"/>
        <v>0</v>
      </c>
      <c r="B42" s="91">
        <f t="shared" si="6"/>
        <v>-30.78435754189934</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3.3519553072625705E-2</v>
      </c>
      <c r="Q42" s="99">
        <f t="shared" si="13"/>
        <v>30.78435754189934</v>
      </c>
      <c r="R42" s="100">
        <f t="shared" si="4"/>
        <v>-30.78435754189934</v>
      </c>
      <c r="S42" s="122"/>
      <c r="T42" s="121"/>
      <c r="U42" s="103" t="s">
        <v>3511</v>
      </c>
      <c r="V42" s="104"/>
      <c r="W42" s="104"/>
      <c r="X42" s="104"/>
      <c r="AA42" s="120"/>
      <c r="AB42" s="119"/>
      <c r="AC42" s="119"/>
      <c r="AD42" s="67"/>
      <c r="AG42" s="67"/>
    </row>
    <row r="43" spans="1:36" ht="14.25" hidden="1" customHeight="1" x14ac:dyDescent="0.3">
      <c r="A43" s="90">
        <f t="shared" si="5"/>
        <v>0</v>
      </c>
      <c r="B43" s="91">
        <f t="shared" si="6"/>
        <v>-20.522905027932897</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2.2346368715083807E-2</v>
      </c>
      <c r="Q43" s="99">
        <f t="shared" si="13"/>
        <v>20.522905027932897</v>
      </c>
      <c r="R43" s="100">
        <f t="shared" si="4"/>
        <v>-20.522905027932897</v>
      </c>
      <c r="S43" s="101"/>
      <c r="T43" s="123"/>
      <c r="U43" s="103" t="s">
        <v>3511</v>
      </c>
      <c r="V43" s="104"/>
      <c r="W43" s="104"/>
      <c r="X43" s="104"/>
      <c r="AA43" s="119"/>
      <c r="AB43" s="119"/>
      <c r="AC43" s="119"/>
      <c r="AD43" s="67"/>
      <c r="AG43" s="67"/>
    </row>
    <row r="44" spans="1:36" s="119" customFormat="1" ht="14.25" hidden="1" customHeight="1" x14ac:dyDescent="0.3">
      <c r="A44" s="90">
        <f t="shared" si="5"/>
        <v>0</v>
      </c>
      <c r="B44" s="91">
        <f t="shared" si="6"/>
        <v>-35.915083798882563</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3.9106145251396655E-2</v>
      </c>
      <c r="Q44" s="99">
        <f t="shared" si="13"/>
        <v>35.915083798882563</v>
      </c>
      <c r="R44" s="100">
        <f t="shared" si="4"/>
        <v>-35.915083798882563</v>
      </c>
      <c r="S44" s="101"/>
      <c r="T44" s="110"/>
      <c r="U44" s="103" t="s">
        <v>3511</v>
      </c>
      <c r="V44" s="104"/>
      <c r="W44" s="104"/>
      <c r="X44" s="104"/>
      <c r="Y44" s="66"/>
      <c r="Z44" s="66"/>
      <c r="AA44" s="66"/>
      <c r="AB44" s="66"/>
      <c r="AC44" s="66"/>
      <c r="AD44" s="66"/>
      <c r="AE44" s="67"/>
      <c r="AF44" s="66"/>
      <c r="AG44" s="67"/>
    </row>
    <row r="45" spans="1:36" ht="14.25" hidden="1" customHeight="1" x14ac:dyDescent="0.3">
      <c r="A45" s="90">
        <f t="shared" si="5"/>
        <v>0</v>
      </c>
      <c r="B45" s="91">
        <f t="shared" si="6"/>
        <v>-46.176536312849016</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5.0279329608938564E-2</v>
      </c>
      <c r="Q45" s="99">
        <f t="shared" si="13"/>
        <v>46.176536312849016</v>
      </c>
      <c r="R45" s="100">
        <f t="shared" si="4"/>
        <v>-46.176536312849016</v>
      </c>
      <c r="S45" s="101"/>
      <c r="T45" s="110"/>
      <c r="U45" s="103" t="s">
        <v>3511</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x14ac:dyDescent="0.3">
      <c r="A47" s="90">
        <f t="shared" si="5"/>
        <v>0</v>
      </c>
      <c r="B47" s="91">
        <f t="shared" si="6"/>
        <v>-30.78435754189934</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3.3519553072625705E-2</v>
      </c>
      <c r="Q47" s="99">
        <f t="shared" si="13"/>
        <v>30.78435754189934</v>
      </c>
      <c r="R47" s="100">
        <f t="shared" si="4"/>
        <v>-30.78435754189934</v>
      </c>
      <c r="S47" s="128"/>
      <c r="T47" s="127" t="s">
        <v>185</v>
      </c>
      <c r="U47" s="103" t="s">
        <v>3511</v>
      </c>
      <c r="V47" s="104"/>
      <c r="W47" s="104"/>
      <c r="X47" s="104"/>
      <c r="AF47" s="67"/>
      <c r="AG47" s="67"/>
    </row>
    <row r="48" spans="1:36" ht="14.25" hidden="1" customHeight="1" x14ac:dyDescent="0.3">
      <c r="A48" s="90">
        <f t="shared" si="5"/>
        <v>0</v>
      </c>
      <c r="B48" s="91">
        <f t="shared" si="6"/>
        <v>-25.65363128491612</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2.7932960893854757E-2</v>
      </c>
      <c r="Q48" s="99">
        <f t="shared" si="13"/>
        <v>25.65363128491612</v>
      </c>
      <c r="R48" s="100">
        <f t="shared" si="4"/>
        <v>-25.65363128491612</v>
      </c>
      <c r="S48" s="101"/>
      <c r="T48" s="129"/>
      <c r="U48" s="103" t="s">
        <v>3511</v>
      </c>
      <c r="V48" s="104"/>
      <c r="W48" s="104"/>
      <c r="X48" s="104"/>
      <c r="AH48" s="67"/>
      <c r="AI48" s="67"/>
      <c r="AJ48" s="67"/>
    </row>
    <row r="49" spans="1:36" s="119" customFormat="1" ht="14.25" hidden="1" customHeight="1" x14ac:dyDescent="0.3">
      <c r="A49" s="90">
        <f t="shared" si="5"/>
        <v>0</v>
      </c>
      <c r="B49" s="91">
        <f t="shared" si="6"/>
        <v>-41.045810055865793</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4.4692737430167613E-2</v>
      </c>
      <c r="Q49" s="99">
        <f t="shared" si="13"/>
        <v>41.045810055865793</v>
      </c>
      <c r="R49" s="100">
        <f t="shared" si="4"/>
        <v>-41.045810055865793</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-46.176536312849016</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5.0279329608938564E-2</v>
      </c>
      <c r="Q50" s="99">
        <f t="shared" si="13"/>
        <v>46.176536312849016</v>
      </c>
      <c r="R50" s="100">
        <f t="shared" si="4"/>
        <v>-46.176536312849016</v>
      </c>
      <c r="S50" s="101"/>
      <c r="T50" s="110"/>
      <c r="U50" s="103" t="s">
        <v>3511</v>
      </c>
      <c r="V50" s="104"/>
      <c r="W50" s="104"/>
      <c r="X50" s="104"/>
      <c r="Y50" s="65"/>
      <c r="Z50" s="65"/>
      <c r="AH50" s="67"/>
      <c r="AI50" s="67"/>
      <c r="AJ50" s="67"/>
    </row>
    <row r="51" spans="1:36" ht="14.25" hidden="1" customHeight="1" x14ac:dyDescent="0.3">
      <c r="A51" s="90">
        <f t="shared" si="5"/>
        <v>0</v>
      </c>
      <c r="B51" s="91">
        <f t="shared" si="6"/>
        <v>-46.176536312849016</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5.0279329608938564E-2</v>
      </c>
      <c r="Q51" s="99">
        <f t="shared" si="13"/>
        <v>46.176536312849016</v>
      </c>
      <c r="R51" s="100">
        <f t="shared" si="4"/>
        <v>-46.176536312849016</v>
      </c>
      <c r="S51" s="101"/>
      <c r="T51" s="127"/>
      <c r="U51" s="103" t="s">
        <v>3511</v>
      </c>
      <c r="V51" s="104"/>
      <c r="W51" s="104"/>
      <c r="X51" s="104"/>
      <c r="AH51" s="67"/>
      <c r="AI51" s="67"/>
      <c r="AJ51" s="67"/>
    </row>
    <row r="52" spans="1:36" ht="14.25" hidden="1" customHeight="1" x14ac:dyDescent="0.3">
      <c r="A52" s="90">
        <f t="shared" si="5"/>
        <v>0</v>
      </c>
      <c r="B52" s="91">
        <f t="shared" si="6"/>
        <v>-46.176536312849016</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5.0279329608938564E-2</v>
      </c>
      <c r="Q52" s="99">
        <f t="shared" si="13"/>
        <v>46.176536312849016</v>
      </c>
      <c r="R52" s="100">
        <f t="shared" si="4"/>
        <v>-46.176536312849016</v>
      </c>
      <c r="S52" s="101"/>
      <c r="T52" s="127"/>
      <c r="U52" s="103" t="s">
        <v>3511</v>
      </c>
      <c r="V52" s="104"/>
      <c r="W52" s="104"/>
      <c r="X52" s="104"/>
      <c r="AC52" s="66"/>
      <c r="AE52" s="67"/>
      <c r="AH52" s="67"/>
      <c r="AI52" s="67"/>
      <c r="AJ52" s="67"/>
    </row>
    <row r="53" spans="1:36" hidden="1" x14ac:dyDescent="0.3">
      <c r="A53" s="90">
        <f t="shared" si="5"/>
        <v>0</v>
      </c>
      <c r="B53" s="91">
        <f t="shared" si="6"/>
        <v>-41.045810055865793</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4.4692737430167613E-2</v>
      </c>
      <c r="Q53" s="99">
        <f t="shared" si="13"/>
        <v>41.045810055865793</v>
      </c>
      <c r="R53" s="100">
        <f t="shared" si="4"/>
        <v>-41.045810055865793</v>
      </c>
      <c r="S53" s="101"/>
      <c r="T53" s="127"/>
      <c r="U53" s="103" t="s">
        <v>3511</v>
      </c>
      <c r="V53" s="104"/>
      <c r="W53" s="104"/>
      <c r="X53" s="104"/>
      <c r="Y53" s="67"/>
      <c r="Z53" s="67"/>
      <c r="AF53" s="67"/>
      <c r="AG53" s="67"/>
    </row>
    <row r="54" spans="1:36" hidden="1" x14ac:dyDescent="0.3">
      <c r="A54" s="90">
        <f t="shared" si="5"/>
        <v>0</v>
      </c>
      <c r="B54" s="91">
        <f t="shared" si="6"/>
        <v>-8.722234636871482</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9.4972067039106184E-3</v>
      </c>
      <c r="Q54" s="99">
        <f t="shared" si="13"/>
        <v>8.722234636871482</v>
      </c>
      <c r="R54" s="100">
        <f t="shared" si="4"/>
        <v>-8.722234636871482</v>
      </c>
      <c r="S54" s="101"/>
      <c r="T54" s="123" t="s">
        <v>76</v>
      </c>
      <c r="U54" s="103" t="s">
        <v>3511</v>
      </c>
      <c r="V54" s="104"/>
      <c r="W54" s="104"/>
      <c r="X54" s="104"/>
      <c r="AH54" s="67"/>
      <c r="AI54" s="67"/>
      <c r="AJ54" s="67"/>
    </row>
    <row r="55" spans="1:36" hidden="1" x14ac:dyDescent="0.3">
      <c r="A55" s="90">
        <f t="shared" si="5"/>
        <v>0</v>
      </c>
      <c r="B55" s="91">
        <f t="shared" si="6"/>
        <v>-41.045810055865793</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4.4692737430167613E-2</v>
      </c>
      <c r="Q55" s="99">
        <f t="shared" si="13"/>
        <v>41.045810055865793</v>
      </c>
      <c r="R55" s="100">
        <f t="shared" si="4"/>
        <v>-41.045810055865793</v>
      </c>
      <c r="T55" s="127"/>
      <c r="U55" s="103" t="s">
        <v>3511</v>
      </c>
      <c r="V55" s="104"/>
      <c r="W55" s="104"/>
      <c r="X55" s="104"/>
      <c r="AH55" s="67"/>
      <c r="AI55" s="67"/>
      <c r="AJ55" s="67"/>
    </row>
    <row r="56" spans="1:36" hidden="1" x14ac:dyDescent="0.3">
      <c r="A56" s="90">
        <f t="shared" si="5"/>
        <v>0</v>
      </c>
      <c r="B56" s="91">
        <f t="shared" si="6"/>
        <v>-20.522905027932897</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2.2346368715083807E-2</v>
      </c>
      <c r="Q56" s="99">
        <f t="shared" si="13"/>
        <v>20.522905027932897</v>
      </c>
      <c r="R56" s="100">
        <f t="shared" si="4"/>
        <v>-20.522905027932897</v>
      </c>
      <c r="S56" s="101"/>
      <c r="T56" s="123" t="s">
        <v>76</v>
      </c>
      <c r="U56" s="103" t="s">
        <v>3511</v>
      </c>
      <c r="V56" s="104"/>
      <c r="W56" s="104"/>
      <c r="X56" s="104"/>
      <c r="AH56" s="67"/>
      <c r="AI56" s="67"/>
      <c r="AJ56" s="67"/>
    </row>
    <row r="57" spans="1:36" hidden="1" x14ac:dyDescent="0.3">
      <c r="A57" s="90">
        <f t="shared" si="5"/>
        <v>0</v>
      </c>
      <c r="B57" s="91">
        <f t="shared" si="6"/>
        <v>-30.78435754189934</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3.3519553072625705E-2</v>
      </c>
      <c r="Q57" s="99">
        <f t="shared" ref="Q57:Q63" si="17">AB$8*P57</f>
        <v>30.78435754189934</v>
      </c>
      <c r="R57" s="100">
        <f t="shared" ref="R57:R63" si="18">G57-Q57</f>
        <v>-30.78435754189934</v>
      </c>
      <c r="S57" s="101"/>
      <c r="T57" s="123" t="s">
        <v>76</v>
      </c>
      <c r="U57" s="103" t="s">
        <v>3511</v>
      </c>
      <c r="V57" s="104"/>
      <c r="W57" s="104"/>
      <c r="X57" s="104"/>
      <c r="AH57" s="67"/>
      <c r="AI57" s="67"/>
      <c r="AJ57" s="67"/>
    </row>
    <row r="58" spans="1:36" hidden="1" x14ac:dyDescent="0.3">
      <c r="A58" s="90">
        <f t="shared" si="5"/>
        <v>0</v>
      </c>
      <c r="B58" s="91">
        <f t="shared" si="6"/>
        <v>-35.915083798882563</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3.9106145251396655E-2</v>
      </c>
      <c r="Q58" s="99">
        <f t="shared" si="17"/>
        <v>35.915083798882563</v>
      </c>
      <c r="R58" s="100">
        <f t="shared" si="18"/>
        <v>-35.915083798882563</v>
      </c>
      <c r="S58" s="101"/>
      <c r="T58" s="123" t="s">
        <v>163</v>
      </c>
      <c r="U58" s="103" t="s">
        <v>3511</v>
      </c>
      <c r="V58" s="104"/>
      <c r="W58" s="104"/>
      <c r="X58" s="104"/>
      <c r="AH58" s="67"/>
      <c r="AI58" s="67"/>
      <c r="AJ58" s="67"/>
    </row>
    <row r="59" spans="1:36" hidden="1" x14ac:dyDescent="0.3">
      <c r="A59" s="90">
        <f t="shared" si="5"/>
        <v>0</v>
      </c>
      <c r="B59" s="91">
        <f t="shared" si="6"/>
        <v>-30.78435754189934</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3.3519553072625705E-2</v>
      </c>
      <c r="Q59" s="99">
        <f t="shared" si="17"/>
        <v>30.78435754189934</v>
      </c>
      <c r="R59" s="100">
        <f t="shared" si="18"/>
        <v>-30.78435754189934</v>
      </c>
      <c r="S59" s="101"/>
      <c r="T59" s="123" t="s">
        <v>169</v>
      </c>
      <c r="U59" s="103" t="s">
        <v>3511</v>
      </c>
      <c r="V59" s="104"/>
      <c r="W59" s="104"/>
      <c r="X59" s="104"/>
      <c r="AH59" s="67"/>
      <c r="AI59" s="67"/>
      <c r="AJ59" s="67"/>
    </row>
    <row r="60" spans="1:36" hidden="1" x14ac:dyDescent="0.3">
      <c r="A60" s="90">
        <f t="shared" si="5"/>
        <v>0</v>
      </c>
      <c r="B60" s="91">
        <f t="shared" si="6"/>
        <v>-48.741899441340621</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5.3072625698324036E-2</v>
      </c>
      <c r="Q60" s="99">
        <f t="shared" si="17"/>
        <v>48.741899441340621</v>
      </c>
      <c r="R60" s="100">
        <f t="shared" si="18"/>
        <v>-48.741899441340621</v>
      </c>
      <c r="S60" s="181"/>
      <c r="T60" s="123"/>
      <c r="U60" s="183" t="s">
        <v>3533</v>
      </c>
      <c r="V60" s="184"/>
      <c r="W60" s="104"/>
      <c r="X60" s="104"/>
      <c r="AH60" s="67"/>
      <c r="AI60" s="67"/>
      <c r="AJ60" s="67"/>
    </row>
    <row r="61" spans="1:36" hidden="1" x14ac:dyDescent="0.3">
      <c r="A61" s="90">
        <f t="shared" si="5"/>
        <v>0</v>
      </c>
      <c r="B61" s="91">
        <f t="shared" si="6"/>
        <v>-41.045810055865793</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4.4692737430167613E-2</v>
      </c>
      <c r="Q61" s="99">
        <f t="shared" si="17"/>
        <v>41.045810055865793</v>
      </c>
      <c r="R61" s="100">
        <f t="shared" si="18"/>
        <v>-41.045810055865793</v>
      </c>
      <c r="S61" s="181"/>
      <c r="T61" s="123" t="s">
        <v>155</v>
      </c>
      <c r="U61" s="183" t="s">
        <v>3533</v>
      </c>
      <c r="V61" s="184"/>
      <c r="W61" s="104"/>
      <c r="X61" s="104"/>
      <c r="AH61" s="67"/>
      <c r="AI61" s="67"/>
      <c r="AJ61" s="67"/>
    </row>
    <row r="62" spans="1:36" hidden="1" x14ac:dyDescent="0.3">
      <c r="A62" s="90">
        <f t="shared" si="5"/>
        <v>0</v>
      </c>
      <c r="B62" s="91">
        <f t="shared" si="6"/>
        <v>-46.176536312849016</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5.0279329608938564E-2</v>
      </c>
      <c r="Q62" s="99">
        <f t="shared" si="17"/>
        <v>46.176536312849016</v>
      </c>
      <c r="R62" s="100">
        <f t="shared" si="18"/>
        <v>-46.176536312849016</v>
      </c>
      <c r="S62" s="181"/>
      <c r="T62" s="123"/>
      <c r="U62" s="183" t="s">
        <v>3558</v>
      </c>
      <c r="V62" s="184"/>
      <c r="W62" s="104"/>
      <c r="X62" s="104"/>
      <c r="AH62" s="67"/>
      <c r="AI62" s="67"/>
      <c r="AJ62" s="67"/>
    </row>
    <row r="63" spans="1:36" hidden="1" x14ac:dyDescent="0.3">
      <c r="A63" s="90">
        <f t="shared" si="5"/>
        <v>0</v>
      </c>
      <c r="B63" s="91">
        <f t="shared" si="6"/>
        <v>-35.915083798882563</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3.9106145251396655E-2</v>
      </c>
      <c r="Q63" s="99">
        <f t="shared" si="17"/>
        <v>35.915083798882563</v>
      </c>
      <c r="R63" s="100">
        <f t="shared" si="18"/>
        <v>-35.915083798882563</v>
      </c>
      <c r="S63" s="181"/>
      <c r="T63" s="226" t="s">
        <v>3507</v>
      </c>
      <c r="U63" s="183" t="s">
        <v>3558</v>
      </c>
      <c r="V63" s="104"/>
      <c r="W63" s="104"/>
      <c r="X63" s="104"/>
      <c r="AH63" s="67"/>
      <c r="AI63" s="67"/>
      <c r="AJ63" s="67"/>
    </row>
    <row r="64" spans="1:36" hidden="1" x14ac:dyDescent="0.3">
      <c r="A64" s="90">
        <f t="shared" si="5"/>
        <v>0</v>
      </c>
      <c r="B64" s="91">
        <f t="shared" si="6"/>
        <v>-48.741899441340621</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5.3072625698324036E-2</v>
      </c>
      <c r="Q64" s="99">
        <f t="shared" ref="Q64:Q69" si="20">AB$8*P64</f>
        <v>48.741899441340621</v>
      </c>
      <c r="R64" s="100">
        <f t="shared" ref="R64:R69" si="21">G64-Q64</f>
        <v>-48.741899441340621</v>
      </c>
      <c r="S64" s="181"/>
      <c r="T64" s="123"/>
      <c r="U64" s="183" t="s">
        <v>3558</v>
      </c>
      <c r="V64" s="184"/>
      <c r="W64" s="104"/>
      <c r="X64" s="104"/>
      <c r="AH64" s="67"/>
      <c r="AI64" s="67"/>
      <c r="AJ64" s="67"/>
    </row>
    <row r="65" spans="1:36" hidden="1" x14ac:dyDescent="0.3">
      <c r="A65" s="90">
        <f t="shared" si="5"/>
        <v>0</v>
      </c>
      <c r="B65" s="91">
        <f t="shared" si="6"/>
        <v>-41.045810055865793</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4.4692737430167613E-2</v>
      </c>
      <c r="Q65" s="99">
        <f t="shared" si="20"/>
        <v>41.045810055865793</v>
      </c>
      <c r="R65" s="100">
        <f t="shared" si="21"/>
        <v>-41.045810055865793</v>
      </c>
      <c r="S65" s="181"/>
      <c r="T65" s="123"/>
      <c r="U65" s="183" t="s">
        <v>3560</v>
      </c>
      <c r="V65" s="184"/>
      <c r="W65" s="104"/>
      <c r="X65" s="104"/>
      <c r="AH65" s="67"/>
      <c r="AI65" s="67"/>
      <c r="AJ65" s="67"/>
    </row>
    <row r="66" spans="1:36" hidden="1" x14ac:dyDescent="0.3">
      <c r="A66" s="90">
        <f t="shared" si="5"/>
        <v>0</v>
      </c>
      <c r="B66" s="91">
        <f t="shared" si="6"/>
        <v>-41.045810055865793</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4.4692737430167613E-2</v>
      </c>
      <c r="Q66" s="99">
        <f t="shared" si="20"/>
        <v>41.045810055865793</v>
      </c>
      <c r="R66" s="100">
        <f t="shared" si="21"/>
        <v>-41.045810055865793</v>
      </c>
      <c r="S66" s="181"/>
      <c r="T66" s="123"/>
      <c r="U66" s="103" t="s">
        <v>3577</v>
      </c>
      <c r="V66" s="184"/>
      <c r="W66" s="104"/>
      <c r="X66" s="104"/>
      <c r="AH66" s="67"/>
      <c r="AI66" s="67"/>
      <c r="AJ66" s="67"/>
    </row>
    <row r="67" spans="1:36" hidden="1" x14ac:dyDescent="0.3">
      <c r="A67" s="90">
        <f t="shared" si="5"/>
        <v>0</v>
      </c>
      <c r="B67" s="91">
        <f t="shared" si="6"/>
        <v>-41.045810055865793</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4.4692737430167613E-2</v>
      </c>
      <c r="Q67" s="99">
        <f t="shared" si="20"/>
        <v>41.045810055865793</v>
      </c>
      <c r="R67" s="100">
        <f t="shared" si="21"/>
        <v>-41.045810055865793</v>
      </c>
      <c r="S67" s="181"/>
      <c r="T67" s="123" t="s">
        <v>133</v>
      </c>
      <c r="U67" s="103" t="s">
        <v>3577</v>
      </c>
      <c r="V67" s="184"/>
      <c r="W67" s="104"/>
      <c r="X67" s="104"/>
      <c r="AH67" s="67"/>
      <c r="AI67" s="67"/>
      <c r="AJ67" s="67"/>
    </row>
    <row r="68" spans="1:36" hidden="1" x14ac:dyDescent="0.3">
      <c r="A68" s="90">
        <f t="shared" si="5"/>
        <v>0</v>
      </c>
      <c r="B68" s="91">
        <f t="shared" si="6"/>
        <v>-20.522905027932897</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2.2346368715083807E-2</v>
      </c>
      <c r="Q68" s="99">
        <f t="shared" si="20"/>
        <v>20.522905027932897</v>
      </c>
      <c r="R68" s="100">
        <f t="shared" si="21"/>
        <v>-20.522905027932897</v>
      </c>
      <c r="S68" s="181"/>
      <c r="T68" s="123" t="s">
        <v>3553</v>
      </c>
      <c r="U68" s="103" t="s">
        <v>3577</v>
      </c>
      <c r="V68" s="104"/>
      <c r="W68" s="104"/>
      <c r="X68" s="104"/>
      <c r="AH68" s="67"/>
      <c r="AI68" s="67"/>
      <c r="AJ68" s="67"/>
    </row>
    <row r="69" spans="1:36" hidden="1" x14ac:dyDescent="0.3">
      <c r="A69" s="90">
        <f t="shared" si="5"/>
        <v>0</v>
      </c>
      <c r="B69" s="91">
        <f t="shared" si="6"/>
        <v>-7.6960893854748349</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8.3798882681564262E-3</v>
      </c>
      <c r="Q69" s="99">
        <f t="shared" si="20"/>
        <v>7.6960893854748349</v>
      </c>
      <c r="R69" s="100">
        <f t="shared" si="21"/>
        <v>-7.6960893854748349</v>
      </c>
      <c r="S69" s="181"/>
      <c r="T69" s="123" t="s">
        <v>3592</v>
      </c>
      <c r="U69" s="103" t="s">
        <v>3577</v>
      </c>
      <c r="V69" s="184"/>
      <c r="W69" s="104"/>
      <c r="X69" s="104"/>
      <c r="AH69" s="67"/>
      <c r="AI69" s="67"/>
      <c r="AJ69" s="67"/>
    </row>
    <row r="70" spans="1:36" hidden="1" x14ac:dyDescent="0.3">
      <c r="A70" s="90">
        <f>F70</f>
        <v>0</v>
      </c>
      <c r="B70" s="91">
        <f>R70</f>
        <v>-46.176536312849016</v>
      </c>
      <c r="C70" s="98"/>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5.0279329608938564E-2</v>
      </c>
      <c r="Q70" s="99">
        <f>AB$8*P70</f>
        <v>46.176536312849016</v>
      </c>
      <c r="R70" s="100">
        <f>G70-Q70</f>
        <v>-46.176536312849016</v>
      </c>
      <c r="S70" s="181"/>
      <c r="T70" s="123"/>
      <c r="U70" s="183" t="s">
        <v>3511</v>
      </c>
      <c r="V70" s="184"/>
      <c r="W70" s="104"/>
      <c r="X70" s="104"/>
      <c r="AH70" s="67"/>
      <c r="AI70" s="67"/>
      <c r="AJ70" s="67"/>
    </row>
    <row r="71" spans="1:36" hidden="1" x14ac:dyDescent="0.3">
      <c r="A71" s="90">
        <f>F71</f>
        <v>0</v>
      </c>
      <c r="B71" s="91">
        <f>R71</f>
        <v>-35.915083798882563</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3.9106145251396655E-2</v>
      </c>
      <c r="Q71" s="99">
        <f>AB$8*P71</f>
        <v>35.915083798882563</v>
      </c>
      <c r="R71" s="100">
        <f>G71-Q71</f>
        <v>-35.915083798882563</v>
      </c>
      <c r="S71" s="122" t="s">
        <v>3649</v>
      </c>
      <c r="T71" s="123" t="s">
        <v>3553</v>
      </c>
      <c r="U71" s="183" t="s">
        <v>3641</v>
      </c>
      <c r="V71" s="184"/>
      <c r="W71" s="104"/>
      <c r="X71" s="104"/>
      <c r="AH71" s="67"/>
      <c r="AI71" s="67"/>
      <c r="AJ71" s="67"/>
    </row>
    <row r="72" spans="1:36" hidden="1" x14ac:dyDescent="0.3">
      <c r="A72" s="90">
        <f>F72</f>
        <v>0</v>
      </c>
      <c r="B72" s="91">
        <f>R72</f>
        <v>-41.045810055865793</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4.4692737430167613E-2</v>
      </c>
      <c r="Q72" s="218">
        <f>AB$8*P72</f>
        <v>41.045810055865793</v>
      </c>
      <c r="R72" s="219">
        <f>G72-Q72</f>
        <v>-41.045810055865793</v>
      </c>
      <c r="S72" s="181"/>
      <c r="T72" s="205" t="s">
        <v>3653</v>
      </c>
      <c r="U72" s="183" t="s">
        <v>3511</v>
      </c>
      <c r="V72" s="184"/>
      <c r="W72" s="184"/>
      <c r="X72" s="184"/>
      <c r="AH72" s="67"/>
      <c r="AI72" s="67"/>
      <c r="AJ72" s="67"/>
    </row>
    <row r="73" spans="1:36" hidden="1" x14ac:dyDescent="0.3">
      <c r="A73" s="90">
        <f>F73</f>
        <v>0</v>
      </c>
      <c r="B73" s="91">
        <f>R73</f>
        <v>-41.045810055865793</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4.4692737430167613E-2</v>
      </c>
      <c r="Q73" s="218">
        <f>AB$8*P73</f>
        <v>41.045810055865793</v>
      </c>
      <c r="R73" s="219">
        <f>G73-Q73</f>
        <v>-41.045810055865793</v>
      </c>
      <c r="S73" s="181"/>
      <c r="T73" s="205" t="s">
        <v>3658</v>
      </c>
      <c r="U73" s="183" t="s">
        <v>3511</v>
      </c>
      <c r="V73" s="184"/>
      <c r="W73" s="184"/>
      <c r="X73" s="184"/>
      <c r="AH73" s="67"/>
      <c r="AI73" s="67"/>
      <c r="AJ73" s="67"/>
    </row>
    <row r="74" spans="1:36" ht="14.25" thickBot="1" x14ac:dyDescent="0.35">
      <c r="A74" s="62"/>
      <c r="B74" s="62"/>
      <c r="C74" s="130"/>
      <c r="D74" s="130"/>
      <c r="E74" s="130"/>
      <c r="F74" s="131">
        <f t="shared" si="0"/>
        <v>1.0000000000000024</v>
      </c>
      <c r="G74" s="132">
        <f>SUM(G8:G73)-SUMIF(U8:U73,"X",G8:G73)</f>
        <v>918.39999999999986</v>
      </c>
      <c r="H74" s="190">
        <f>SUM(H8:H73)</f>
        <v>0.99999999999999989</v>
      </c>
      <c r="I74" s="132">
        <f ca="1">SUM(I8:I73)-SUMIF(U8:U73,"X",I8:I73)</f>
        <v>856</v>
      </c>
      <c r="J74" s="132">
        <f ca="1">SUM(J8:J73)-SUMIF(U8:U73,"X",J8:J73)</f>
        <v>907</v>
      </c>
      <c r="K74" s="132">
        <f ca="1">SUM(K8:K73)-SUMIF(U8:U73,"X",K8:K73)</f>
        <v>92</v>
      </c>
      <c r="L74" s="132">
        <f ca="1">SUM(L8:L73)-SUMIF(U8:U73,"X",L8:L73)</f>
        <v>502.8</v>
      </c>
      <c r="M74" s="132">
        <f ca="1">SUM(M8:M73)-SUMIF(U8:U73,"X",M8:M73)</f>
        <v>323.20000000000005</v>
      </c>
      <c r="N74" s="132">
        <f ca="1">SUM(N8:N73)-SUMIF(U8:U73,"X",N8:N73)</f>
        <v>66.400000000000006</v>
      </c>
      <c r="O74" s="133">
        <f>SUM(O8:O73)-SUMIF(U8:U73,"X",O8:O73)</f>
        <v>17.899999999999995</v>
      </c>
      <c r="P74" s="134">
        <f>SUM(P8:P73)-SUMIF(U8:U73,"X",P8:P73)</f>
        <v>1.0000000000000002</v>
      </c>
      <c r="Q74" s="135">
        <f>SUM(Q8:Q73)-SUMIF(U8:U73,"X",Q8:Q73)</f>
        <v>918.39999999999759</v>
      </c>
      <c r="R74" s="136">
        <f>SUM(R8:R73)-SUMIF(U8:U73,"X",R8:R73)</f>
        <v>2.7284841053187847E-12</v>
      </c>
      <c r="S74" s="137"/>
      <c r="T74" s="138"/>
      <c r="U74" s="103"/>
      <c r="V74" s="104"/>
      <c r="W74" s="104">
        <f>SUM(D130:D144)</f>
        <v>13</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3484</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3620</v>
      </c>
      <c r="D115" s="150">
        <v>3</v>
      </c>
      <c r="AA115" s="67"/>
      <c r="AC115" s="66"/>
    </row>
    <row r="116" spans="3:29" x14ac:dyDescent="0.3">
      <c r="C116" s="210" t="s">
        <v>3619</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3579</v>
      </c>
      <c r="D122" s="197">
        <v>0.4</v>
      </c>
      <c r="AC122" s="66"/>
    </row>
    <row r="123" spans="3:29" x14ac:dyDescent="0.3">
      <c r="C123" s="195" t="s">
        <v>4614</v>
      </c>
      <c r="D123" s="197">
        <v>2</v>
      </c>
      <c r="AC123" s="66"/>
    </row>
    <row r="124" spans="3:29" ht="14.25" thickBot="1" x14ac:dyDescent="0.35">
      <c r="C124" s="155" t="s">
        <v>3564</v>
      </c>
      <c r="D124" s="152">
        <v>0.2</v>
      </c>
      <c r="AC124" s="66"/>
    </row>
    <row r="125" spans="3:29" x14ac:dyDescent="0.3">
      <c r="R125" s="65"/>
      <c r="S125" s="65"/>
      <c r="W125" s="66"/>
      <c r="X125" s="66"/>
      <c r="AC125" s="66"/>
    </row>
    <row r="126" spans="3:29" x14ac:dyDescent="0.3">
      <c r="R126" s="65"/>
      <c r="S126" s="65"/>
      <c r="W126" s="66"/>
      <c r="X126" s="66"/>
      <c r="AC126" s="66"/>
    </row>
    <row r="127" spans="3:29" x14ac:dyDescent="0.3">
      <c r="R127" s="65"/>
      <c r="S127" s="65"/>
      <c r="W127" s="66"/>
      <c r="X127" s="66"/>
      <c r="AC127" s="66"/>
    </row>
    <row r="128" spans="3:29" ht="14.25" thickBot="1" x14ac:dyDescent="0.35">
      <c r="C128" s="75" t="s">
        <v>209</v>
      </c>
      <c r="O128" s="65"/>
      <c r="P128" s="65"/>
      <c r="Q128" s="65"/>
      <c r="R128" s="65"/>
      <c r="S128" s="65"/>
      <c r="T128" s="66"/>
      <c r="U128" s="66"/>
      <c r="V128" s="66"/>
      <c r="W128" s="66"/>
      <c r="X128" s="67"/>
      <c r="AC128" s="66"/>
    </row>
    <row r="129" spans="3:29" ht="14.25" thickBot="1" x14ac:dyDescent="0.35">
      <c r="C129" s="78" t="s">
        <v>81</v>
      </c>
      <c r="D129" s="78" t="s">
        <v>210</v>
      </c>
      <c r="E129" s="78" t="s">
        <v>211</v>
      </c>
      <c r="F129" s="78" t="s">
        <v>212</v>
      </c>
      <c r="O129" s="65"/>
      <c r="P129" s="65"/>
      <c r="Q129" s="65"/>
      <c r="R129" s="65"/>
      <c r="S129" s="65"/>
      <c r="T129" s="66"/>
      <c r="U129" s="66"/>
      <c r="V129" s="66"/>
      <c r="W129" s="66"/>
      <c r="X129" s="67"/>
      <c r="AC129" s="66"/>
    </row>
    <row r="130" spans="3:29" x14ac:dyDescent="0.3">
      <c r="C130" s="153" t="s">
        <v>213</v>
      </c>
      <c r="D130" s="194">
        <v>1</v>
      </c>
      <c r="E130" s="194" t="s">
        <v>85</v>
      </c>
      <c r="F130" s="150" t="s">
        <v>3569</v>
      </c>
      <c r="O130" s="65"/>
      <c r="P130" s="65"/>
      <c r="Q130" s="65"/>
      <c r="R130" s="65"/>
      <c r="S130" s="65"/>
      <c r="T130" s="66"/>
      <c r="U130" s="66"/>
      <c r="V130" s="66"/>
      <c r="W130" s="66"/>
      <c r="X130" s="67"/>
      <c r="AC130" s="66"/>
    </row>
    <row r="131" spans="3:29" x14ac:dyDescent="0.3">
      <c r="C131" s="143" t="s">
        <v>214</v>
      </c>
      <c r="D131" s="156">
        <v>1</v>
      </c>
      <c r="E131" s="156" t="s">
        <v>82</v>
      </c>
      <c r="F131" s="151" t="s">
        <v>4051</v>
      </c>
      <c r="O131" s="65"/>
      <c r="P131" s="65"/>
      <c r="Q131" s="65"/>
      <c r="R131" s="65"/>
      <c r="S131" s="65"/>
      <c r="T131" s="66"/>
      <c r="U131" s="66"/>
      <c r="V131" s="66"/>
      <c r="W131" s="66"/>
      <c r="X131" s="67"/>
      <c r="AB131" s="67"/>
      <c r="AC131" s="66"/>
    </row>
    <row r="132" spans="3:29" ht="13.5" customHeight="1" x14ac:dyDescent="0.3">
      <c r="C132" s="154" t="s">
        <v>83</v>
      </c>
      <c r="D132" s="156">
        <v>1</v>
      </c>
      <c r="E132" s="156" t="s">
        <v>85</v>
      </c>
      <c r="F132" s="151" t="s">
        <v>3563</v>
      </c>
      <c r="O132" s="65"/>
      <c r="P132" s="65"/>
      <c r="Q132" s="65"/>
      <c r="R132" s="65"/>
      <c r="S132" s="65"/>
      <c r="T132" s="66"/>
      <c r="U132" s="66"/>
      <c r="V132" s="66"/>
      <c r="W132" s="66"/>
      <c r="X132" s="67"/>
      <c r="AB132" s="67"/>
      <c r="AC132" s="66"/>
    </row>
    <row r="133" spans="3:29" x14ac:dyDescent="0.3">
      <c r="C133" s="154" t="s">
        <v>84</v>
      </c>
      <c r="D133" s="156">
        <v>1</v>
      </c>
      <c r="E133" s="156" t="s">
        <v>85</v>
      </c>
      <c r="F133" s="151" t="s">
        <v>4553</v>
      </c>
      <c r="O133" s="65"/>
      <c r="P133" s="65"/>
      <c r="Q133" s="65"/>
      <c r="R133" s="65"/>
      <c r="S133" s="65"/>
      <c r="T133" s="66"/>
      <c r="U133" s="66"/>
      <c r="V133" s="66"/>
      <c r="W133" s="66"/>
      <c r="X133" s="67"/>
      <c r="AB133" s="67"/>
      <c r="AC133" s="66"/>
    </row>
    <row r="134" spans="3:29" x14ac:dyDescent="0.3">
      <c r="C134" s="154" t="s">
        <v>87</v>
      </c>
      <c r="D134" s="156">
        <v>1</v>
      </c>
      <c r="E134" s="156" t="s">
        <v>85</v>
      </c>
      <c r="F134" s="151" t="s">
        <v>3537</v>
      </c>
      <c r="O134" s="65"/>
      <c r="P134" s="65"/>
      <c r="Q134" s="65"/>
      <c r="R134" s="65"/>
      <c r="S134" s="65"/>
      <c r="T134" s="66"/>
      <c r="U134" s="66"/>
      <c r="V134" s="66"/>
      <c r="W134" s="66"/>
      <c r="X134" s="67"/>
    </row>
    <row r="135" spans="3:29" x14ac:dyDescent="0.3">
      <c r="C135" s="154" t="s">
        <v>215</v>
      </c>
      <c r="D135" s="156">
        <v>1</v>
      </c>
      <c r="E135" s="156" t="s">
        <v>85</v>
      </c>
      <c r="F135" s="151" t="s">
        <v>3661</v>
      </c>
      <c r="O135" s="65"/>
      <c r="P135" s="65"/>
      <c r="Q135" s="65"/>
      <c r="R135" s="65"/>
      <c r="S135" s="65"/>
      <c r="T135" s="66"/>
      <c r="U135" s="66"/>
      <c r="V135" s="66"/>
      <c r="W135" s="66"/>
      <c r="X135" s="67"/>
    </row>
    <row r="136" spans="3:29" x14ac:dyDescent="0.3">
      <c r="C136" s="154" t="s">
        <v>88</v>
      </c>
      <c r="D136" s="156">
        <v>1</v>
      </c>
      <c r="E136" s="156" t="s">
        <v>85</v>
      </c>
      <c r="F136" s="151" t="s">
        <v>3535</v>
      </c>
      <c r="O136" s="65"/>
      <c r="P136" s="65"/>
      <c r="Q136" s="65"/>
      <c r="R136" s="65"/>
      <c r="S136" s="65"/>
      <c r="T136" s="66"/>
      <c r="U136" s="66"/>
      <c r="V136" s="66"/>
      <c r="W136" s="66"/>
      <c r="X136" s="67"/>
    </row>
    <row r="137" spans="3:29" x14ac:dyDescent="0.3">
      <c r="C137" s="154" t="s">
        <v>3539</v>
      </c>
      <c r="D137" s="156">
        <v>1</v>
      </c>
      <c r="E137" s="156" t="s">
        <v>3540</v>
      </c>
      <c r="F137" s="254" t="s">
        <v>125</v>
      </c>
      <c r="O137" s="65"/>
      <c r="P137" s="65"/>
      <c r="Q137" s="65"/>
      <c r="R137" s="65"/>
      <c r="S137" s="65"/>
      <c r="T137" s="66"/>
      <c r="U137" s="66"/>
      <c r="V137" s="66"/>
      <c r="W137" s="66"/>
      <c r="X137" s="67"/>
    </row>
    <row r="138" spans="3:29" x14ac:dyDescent="0.3">
      <c r="C138" s="154" t="s">
        <v>3541</v>
      </c>
      <c r="D138" s="194">
        <v>0.5</v>
      </c>
      <c r="E138" s="194" t="s">
        <v>3542</v>
      </c>
      <c r="F138" s="151" t="s">
        <v>3557</v>
      </c>
      <c r="O138" s="65"/>
      <c r="P138" s="65"/>
      <c r="Q138" s="65"/>
      <c r="R138" s="65"/>
      <c r="S138" s="65"/>
      <c r="T138" s="66"/>
      <c r="U138" s="66"/>
      <c r="V138" s="66"/>
      <c r="W138" s="66"/>
      <c r="X138" s="67"/>
    </row>
    <row r="139" spans="3:29" x14ac:dyDescent="0.3">
      <c r="C139" s="154" t="s">
        <v>3543</v>
      </c>
      <c r="D139" s="156">
        <v>0.5</v>
      </c>
      <c r="E139" s="156" t="s">
        <v>3540</v>
      </c>
      <c r="F139" s="254" t="s">
        <v>125</v>
      </c>
      <c r="O139" s="65"/>
      <c r="P139" s="65"/>
      <c r="Q139" s="65"/>
      <c r="R139" s="65"/>
      <c r="S139" s="65"/>
      <c r="T139" s="66"/>
      <c r="U139" s="66"/>
      <c r="V139" s="66"/>
      <c r="W139" s="66"/>
      <c r="X139" s="67"/>
    </row>
    <row r="140" spans="3:29" ht="16.5" x14ac:dyDescent="0.3">
      <c r="C140" s="154" t="s">
        <v>89</v>
      </c>
      <c r="D140" s="156">
        <v>0.5</v>
      </c>
      <c r="E140" s="156" t="s">
        <v>85</v>
      </c>
      <c r="F140" s="254" t="s">
        <v>125</v>
      </c>
      <c r="H140"/>
      <c r="I140"/>
      <c r="R140" s="71"/>
      <c r="S140" s="65"/>
      <c r="X140" s="66"/>
    </row>
    <row r="141" spans="3:29" x14ac:dyDescent="0.3">
      <c r="C141" s="154" t="s">
        <v>3544</v>
      </c>
      <c r="D141" s="156">
        <v>0.5</v>
      </c>
      <c r="E141" s="156" t="s">
        <v>85</v>
      </c>
      <c r="F141" s="151" t="s">
        <v>3538</v>
      </c>
      <c r="R141" s="71"/>
      <c r="S141" s="65"/>
      <c r="X141" s="66"/>
    </row>
    <row r="142" spans="3:29" x14ac:dyDescent="0.3">
      <c r="C142" s="195" t="s">
        <v>3561</v>
      </c>
      <c r="D142" s="196">
        <v>1</v>
      </c>
      <c r="E142" s="196" t="s">
        <v>3562</v>
      </c>
      <c r="F142" s="151" t="s">
        <v>3509</v>
      </c>
    </row>
    <row r="143" spans="3:29" x14ac:dyDescent="0.3">
      <c r="C143" s="195" t="s">
        <v>216</v>
      </c>
      <c r="D143" s="196">
        <v>1</v>
      </c>
      <c r="E143" s="196" t="s">
        <v>4549</v>
      </c>
      <c r="F143" s="151" t="s">
        <v>4550</v>
      </c>
    </row>
    <row r="144" spans="3:29" ht="14.25" thickBot="1" x14ac:dyDescent="0.35">
      <c r="C144" s="155" t="s">
        <v>4551</v>
      </c>
      <c r="D144" s="157">
        <v>1</v>
      </c>
      <c r="E144" s="157" t="s">
        <v>4552</v>
      </c>
      <c r="F144" s="152" t="s">
        <v>119</v>
      </c>
    </row>
    <row r="145" spans="3:6" x14ac:dyDescent="0.3">
      <c r="C145" s="66"/>
      <c r="D145" s="66"/>
      <c r="E145" s="66"/>
      <c r="F145" s="66"/>
    </row>
    <row r="147" spans="3:6" ht="14.25" thickBot="1" x14ac:dyDescent="0.35">
      <c r="C147" s="75" t="s">
        <v>3485</v>
      </c>
    </row>
    <row r="148" spans="3:6" ht="14.25" thickBot="1" x14ac:dyDescent="0.35">
      <c r="C148" s="78" t="s">
        <v>3486</v>
      </c>
      <c r="D148" s="78" t="s">
        <v>3487</v>
      </c>
      <c r="E148" s="78" t="s">
        <v>3488</v>
      </c>
    </row>
    <row r="149" spans="3:6" x14ac:dyDescent="0.3">
      <c r="C149" s="153" t="s">
        <v>3489</v>
      </c>
      <c r="D149" s="156">
        <v>1</v>
      </c>
      <c r="E149" s="150"/>
    </row>
    <row r="150" spans="3:6" x14ac:dyDescent="0.3">
      <c r="C150" s="154" t="s">
        <v>3490</v>
      </c>
      <c r="D150" s="156">
        <v>0.4</v>
      </c>
      <c r="E150" s="151"/>
    </row>
    <row r="151" spans="3:6" x14ac:dyDescent="0.3">
      <c r="C151" s="154" t="s">
        <v>3491</v>
      </c>
      <c r="D151" s="156">
        <v>0.5</v>
      </c>
      <c r="E151" s="151" t="s">
        <v>3492</v>
      </c>
    </row>
    <row r="152" spans="3:6" x14ac:dyDescent="0.3">
      <c r="C152" s="154" t="s">
        <v>3493</v>
      </c>
      <c r="D152" s="156">
        <v>1</v>
      </c>
      <c r="E152" s="151" t="s">
        <v>3494</v>
      </c>
    </row>
    <row r="153" spans="3:6" ht="14.25" thickBot="1" x14ac:dyDescent="0.35">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9" priority="160" bottom="1" rank="10"/>
  </conditionalFormatting>
  <pageMargins left="0.25" right="0.25" top="0.75" bottom="0.75" header="0.3" footer="0.3"/>
  <pageSetup paperSize="9" scale="2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37"/>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x14ac:dyDescent="0.3">
      <c r="A2" s="229" t="s">
        <v>235</v>
      </c>
      <c r="B2" s="229" t="s">
        <v>4441</v>
      </c>
      <c r="C2" s="241" t="s">
        <v>4022</v>
      </c>
      <c r="D2" s="237" t="s">
        <v>4521</v>
      </c>
      <c r="E2" s="236" t="s">
        <v>4520</v>
      </c>
      <c r="F2" s="240" t="s">
        <v>4060</v>
      </c>
      <c r="G2" s="214">
        <v>0</v>
      </c>
      <c r="H2" s="231" t="s">
        <v>4054</v>
      </c>
      <c r="I2" s="231"/>
      <c r="J2" s="231"/>
      <c r="K2" s="231"/>
      <c r="L2" s="231"/>
      <c r="M2" s="231"/>
      <c r="N2" s="231" t="s">
        <v>4074</v>
      </c>
      <c r="O2" s="246" t="s">
        <v>4438</v>
      </c>
      <c r="P2" s="246" t="s">
        <v>4526</v>
      </c>
      <c r="Q2" s="225" t="s">
        <v>4438</v>
      </c>
      <c r="R2" s="212" t="s">
        <v>4519</v>
      </c>
      <c r="S2" s="213" t="s">
        <v>4518</v>
      </c>
      <c r="T2" s="233" t="s">
        <v>4053</v>
      </c>
      <c r="U2" s="234" t="s">
        <v>4058</v>
      </c>
      <c r="V2" s="233" t="s">
        <v>4052</v>
      </c>
      <c r="W2" s="233" t="s">
        <v>4052</v>
      </c>
      <c r="X2" s="234" t="s">
        <v>4054</v>
      </c>
      <c r="Y2" s="234"/>
      <c r="Z2" s="234" t="s">
        <v>4072</v>
      </c>
      <c r="AA2" s="224">
        <v>202409</v>
      </c>
      <c r="AB2" s="243"/>
      <c r="AC2" s="233" t="s">
        <v>4057</v>
      </c>
      <c r="AD2" s="244" t="s">
        <v>4527</v>
      </c>
      <c r="AE2" s="245">
        <v>0</v>
      </c>
      <c r="AF2" s="244" t="s">
        <v>4524</v>
      </c>
      <c r="AG2" s="239" t="s">
        <v>4434</v>
      </c>
      <c r="AH2" s="9" t="s">
        <v>4528</v>
      </c>
      <c r="AI2" s="235" t="s">
        <v>4054</v>
      </c>
      <c r="AJ2" s="235" t="s">
        <v>4054</v>
      </c>
      <c r="AK2" s="235" t="s">
        <v>4055</v>
      </c>
      <c r="AL2" s="10"/>
    </row>
    <row r="3" spans="1:39" x14ac:dyDescent="0.3">
      <c r="A3" s="229" t="s">
        <v>235</v>
      </c>
      <c r="B3" s="229" t="s">
        <v>4441</v>
      </c>
      <c r="C3" s="241" t="s">
        <v>4061</v>
      </c>
      <c r="D3" s="237" t="s">
        <v>4517</v>
      </c>
      <c r="E3" s="236" t="s">
        <v>4516</v>
      </c>
      <c r="F3" s="240" t="s">
        <v>4060</v>
      </c>
      <c r="G3" s="214">
        <v>0</v>
      </c>
      <c r="H3" s="231" t="s">
        <v>4054</v>
      </c>
      <c r="I3" s="231"/>
      <c r="J3" s="231"/>
      <c r="K3" s="231"/>
      <c r="L3" s="231"/>
      <c r="M3" s="231"/>
      <c r="N3" s="231" t="s">
        <v>4074</v>
      </c>
      <c r="O3" s="246" t="s">
        <v>4526</v>
      </c>
      <c r="P3" s="246" t="s">
        <v>4438</v>
      </c>
      <c r="Q3" s="225" t="s">
        <v>4438</v>
      </c>
      <c r="R3" s="212" t="s">
        <v>4515</v>
      </c>
      <c r="S3" s="213" t="s">
        <v>4529</v>
      </c>
      <c r="T3" s="233" t="s">
        <v>4053</v>
      </c>
      <c r="U3" s="234" t="s">
        <v>4058</v>
      </c>
      <c r="V3" s="233" t="s">
        <v>4052</v>
      </c>
      <c r="W3" s="233" t="s">
        <v>4052</v>
      </c>
      <c r="X3" s="234" t="s">
        <v>4054</v>
      </c>
      <c r="Y3" s="234"/>
      <c r="Z3" s="234" t="s">
        <v>4072</v>
      </c>
      <c r="AA3" s="224">
        <v>202409</v>
      </c>
      <c r="AB3" s="243"/>
      <c r="AC3" s="233" t="s">
        <v>4057</v>
      </c>
      <c r="AD3" s="244" t="s">
        <v>4056</v>
      </c>
      <c r="AE3" s="245">
        <v>0</v>
      </c>
      <c r="AF3" s="244" t="s">
        <v>4056</v>
      </c>
      <c r="AG3" s="239" t="s">
        <v>4434</v>
      </c>
      <c r="AH3" s="9" t="s">
        <v>4433</v>
      </c>
      <c r="AI3" s="235" t="s">
        <v>4522</v>
      </c>
      <c r="AJ3" s="235" t="s">
        <v>4522</v>
      </c>
      <c r="AK3" s="235" t="s">
        <v>4055</v>
      </c>
      <c r="AL3" s="10"/>
    </row>
    <row r="4" spans="1:39" x14ac:dyDescent="0.3">
      <c r="A4" s="229" t="s">
        <v>235</v>
      </c>
      <c r="B4" s="229" t="s">
        <v>4441</v>
      </c>
      <c r="C4" s="241" t="s">
        <v>4061</v>
      </c>
      <c r="D4" s="237" t="s">
        <v>4064</v>
      </c>
      <c r="E4" s="236" t="s">
        <v>3843</v>
      </c>
      <c r="F4" s="240" t="s">
        <v>4060</v>
      </c>
      <c r="G4" s="214">
        <v>0</v>
      </c>
      <c r="H4" s="231" t="s">
        <v>4054</v>
      </c>
      <c r="I4" s="231"/>
      <c r="J4" s="231"/>
      <c r="K4" s="231"/>
      <c r="L4" s="231"/>
      <c r="M4" s="231"/>
      <c r="N4" s="231" t="s">
        <v>4074</v>
      </c>
      <c r="O4" s="246" t="s">
        <v>4438</v>
      </c>
      <c r="P4" s="246" t="s">
        <v>4438</v>
      </c>
      <c r="Q4" s="225" t="s">
        <v>4438</v>
      </c>
      <c r="R4" s="212" t="s">
        <v>3844</v>
      </c>
      <c r="S4" s="213" t="s">
        <v>4514</v>
      </c>
      <c r="T4" s="233" t="s">
        <v>4523</v>
      </c>
      <c r="U4" s="234" t="s">
        <v>4058</v>
      </c>
      <c r="V4" s="233" t="s">
        <v>4052</v>
      </c>
      <c r="W4" s="233" t="s">
        <v>4052</v>
      </c>
      <c r="X4" s="234" t="s">
        <v>4054</v>
      </c>
      <c r="Y4" s="234"/>
      <c r="Z4" s="234" t="s">
        <v>4072</v>
      </c>
      <c r="AA4" s="224">
        <v>202409</v>
      </c>
      <c r="AB4" s="243"/>
      <c r="AC4" s="233" t="s">
        <v>4057</v>
      </c>
      <c r="AD4" s="244" t="s">
        <v>4056</v>
      </c>
      <c r="AE4" s="245">
        <v>0</v>
      </c>
      <c r="AF4" s="244" t="s">
        <v>4056</v>
      </c>
      <c r="AG4" s="239" t="s">
        <v>4434</v>
      </c>
      <c r="AH4" s="9" t="s">
        <v>4433</v>
      </c>
      <c r="AI4" s="235" t="s">
        <v>4054</v>
      </c>
      <c r="AJ4" s="235" t="s">
        <v>4054</v>
      </c>
      <c r="AK4" s="235" t="s">
        <v>4055</v>
      </c>
      <c r="AL4" s="10"/>
    </row>
    <row r="5" spans="1:39" x14ac:dyDescent="0.3">
      <c r="A5" s="229" t="s">
        <v>235</v>
      </c>
      <c r="B5" s="229" t="s">
        <v>4530</v>
      </c>
      <c r="C5" s="241" t="s">
        <v>4061</v>
      </c>
      <c r="D5" s="237" t="s">
        <v>4513</v>
      </c>
      <c r="E5" s="236" t="s">
        <v>4512</v>
      </c>
      <c r="F5" s="240" t="s">
        <v>4060</v>
      </c>
      <c r="G5" s="214">
        <v>0</v>
      </c>
      <c r="H5" s="231" t="s">
        <v>4054</v>
      </c>
      <c r="I5" s="231"/>
      <c r="J5" s="231"/>
      <c r="K5" s="231"/>
      <c r="L5" s="231"/>
      <c r="M5" s="231"/>
      <c r="N5" s="231" t="s">
        <v>4074</v>
      </c>
      <c r="O5" s="246" t="s">
        <v>4526</v>
      </c>
      <c r="P5" s="246" t="s">
        <v>4438</v>
      </c>
      <c r="Q5" s="225" t="s">
        <v>4438</v>
      </c>
      <c r="R5" s="212" t="s">
        <v>4511</v>
      </c>
      <c r="S5" s="213" t="s">
        <v>4510</v>
      </c>
      <c r="T5" s="233" t="s">
        <v>4053</v>
      </c>
      <c r="U5" s="234" t="s">
        <v>4058</v>
      </c>
      <c r="V5" s="233" t="s">
        <v>4052</v>
      </c>
      <c r="W5" s="233" t="s">
        <v>4052</v>
      </c>
      <c r="X5" s="234" t="s">
        <v>4054</v>
      </c>
      <c r="Y5" s="234"/>
      <c r="Z5" s="234" t="s">
        <v>4072</v>
      </c>
      <c r="AA5" s="224">
        <v>202409</v>
      </c>
      <c r="AB5" s="243"/>
      <c r="AC5" s="233" t="s">
        <v>4057</v>
      </c>
      <c r="AD5" s="244" t="s">
        <v>4056</v>
      </c>
      <c r="AE5" s="245">
        <v>0</v>
      </c>
      <c r="AF5" s="244" t="s">
        <v>4056</v>
      </c>
      <c r="AG5" s="239" t="s">
        <v>4434</v>
      </c>
      <c r="AH5" s="9" t="s">
        <v>4433</v>
      </c>
      <c r="AI5" s="235" t="s">
        <v>4054</v>
      </c>
      <c r="AJ5" s="235" t="s">
        <v>4054</v>
      </c>
      <c r="AK5" s="235" t="s">
        <v>4055</v>
      </c>
      <c r="AL5" s="10"/>
    </row>
    <row r="6" spans="1:39" x14ac:dyDescent="0.3">
      <c r="A6" s="229" t="s">
        <v>235</v>
      </c>
      <c r="B6" s="229" t="s">
        <v>4441</v>
      </c>
      <c r="C6" s="241" t="s">
        <v>4061</v>
      </c>
      <c r="D6" s="237" t="s">
        <v>4186</v>
      </c>
      <c r="E6" s="236" t="s">
        <v>3883</v>
      </c>
      <c r="F6" s="240" t="s">
        <v>4060</v>
      </c>
      <c r="G6" s="214">
        <v>0</v>
      </c>
      <c r="H6" s="231" t="s">
        <v>4054</v>
      </c>
      <c r="I6" s="231"/>
      <c r="J6" s="231"/>
      <c r="K6" s="231"/>
      <c r="L6" s="231"/>
      <c r="M6" s="231"/>
      <c r="N6" s="231" t="s">
        <v>4074</v>
      </c>
      <c r="O6" s="246" t="s">
        <v>4438</v>
      </c>
      <c r="P6" s="246" t="s">
        <v>4438</v>
      </c>
      <c r="Q6" s="225" t="s">
        <v>4438</v>
      </c>
      <c r="R6" s="212" t="s">
        <v>3884</v>
      </c>
      <c r="S6" s="213" t="s">
        <v>4509</v>
      </c>
      <c r="T6" s="233" t="s">
        <v>4053</v>
      </c>
      <c r="U6" s="234" t="s">
        <v>4531</v>
      </c>
      <c r="V6" s="233" t="s">
        <v>4052</v>
      </c>
      <c r="W6" s="233" t="s">
        <v>4052</v>
      </c>
      <c r="X6" s="234" t="s">
        <v>4054</v>
      </c>
      <c r="Y6" s="234"/>
      <c r="Z6" s="234" t="s">
        <v>4072</v>
      </c>
      <c r="AA6" s="224">
        <v>202409</v>
      </c>
      <c r="AB6" s="243"/>
      <c r="AC6" s="233" t="s">
        <v>4057</v>
      </c>
      <c r="AD6" s="244" t="s">
        <v>4056</v>
      </c>
      <c r="AE6" s="245">
        <v>0</v>
      </c>
      <c r="AF6" s="244" t="s">
        <v>4056</v>
      </c>
      <c r="AG6" s="239" t="s">
        <v>4434</v>
      </c>
      <c r="AH6" s="9" t="s">
        <v>4433</v>
      </c>
      <c r="AI6" s="235" t="s">
        <v>4054</v>
      </c>
      <c r="AJ6" s="235" t="s">
        <v>4054</v>
      </c>
      <c r="AK6" s="235" t="s">
        <v>4055</v>
      </c>
      <c r="AL6" s="10"/>
    </row>
    <row r="7" spans="1:39" x14ac:dyDescent="0.3">
      <c r="A7" s="229" t="s">
        <v>235</v>
      </c>
      <c r="B7" s="229" t="s">
        <v>4441</v>
      </c>
      <c r="C7" s="241" t="s">
        <v>4061</v>
      </c>
      <c r="D7" s="237" t="s">
        <v>4508</v>
      </c>
      <c r="E7" s="236" t="s">
        <v>4507</v>
      </c>
      <c r="F7" s="240" t="s">
        <v>4060</v>
      </c>
      <c r="G7" s="214">
        <v>0</v>
      </c>
      <c r="H7" s="231" t="s">
        <v>4054</v>
      </c>
      <c r="I7" s="231"/>
      <c r="J7" s="231"/>
      <c r="K7" s="231"/>
      <c r="L7" s="231"/>
      <c r="M7" s="231"/>
      <c r="N7" s="231" t="s">
        <v>4074</v>
      </c>
      <c r="O7" s="246" t="s">
        <v>4438</v>
      </c>
      <c r="P7" s="246" t="s">
        <v>4437</v>
      </c>
      <c r="Q7" s="225" t="s">
        <v>4438</v>
      </c>
      <c r="R7" s="212" t="s">
        <v>4506</v>
      </c>
      <c r="S7" s="213" t="s">
        <v>4505</v>
      </c>
      <c r="T7" s="233" t="s">
        <v>4053</v>
      </c>
      <c r="U7" s="234" t="s">
        <v>4058</v>
      </c>
      <c r="V7" s="233" t="s">
        <v>4052</v>
      </c>
      <c r="W7" s="233" t="s">
        <v>4052</v>
      </c>
      <c r="X7" s="234" t="s">
        <v>4054</v>
      </c>
      <c r="Y7" s="234"/>
      <c r="Z7" s="234" t="s">
        <v>4072</v>
      </c>
      <c r="AA7" s="224">
        <v>202409</v>
      </c>
      <c r="AB7" s="243"/>
      <c r="AC7" s="233" t="s">
        <v>4057</v>
      </c>
      <c r="AD7" s="244" t="s">
        <v>4056</v>
      </c>
      <c r="AE7" s="245">
        <v>0</v>
      </c>
      <c r="AF7" s="244" t="s">
        <v>4056</v>
      </c>
      <c r="AG7" s="239" t="s">
        <v>4434</v>
      </c>
      <c r="AH7" s="9" t="s">
        <v>4528</v>
      </c>
      <c r="AI7" s="235" t="s">
        <v>4054</v>
      </c>
      <c r="AJ7" s="235" t="s">
        <v>4054</v>
      </c>
      <c r="AK7" s="235" t="s">
        <v>4055</v>
      </c>
      <c r="AL7" s="10"/>
    </row>
    <row r="8" spans="1:39" x14ac:dyDescent="0.3">
      <c r="A8" s="229" t="s">
        <v>235</v>
      </c>
      <c r="B8" s="229" t="s">
        <v>4441</v>
      </c>
      <c r="C8" s="241" t="s">
        <v>4061</v>
      </c>
      <c r="D8" s="237" t="s">
        <v>4504</v>
      </c>
      <c r="E8" s="236" t="s">
        <v>4038</v>
      </c>
      <c r="F8" s="240" t="s">
        <v>4060</v>
      </c>
      <c r="G8" s="214">
        <v>0</v>
      </c>
      <c r="H8" s="231" t="s">
        <v>4054</v>
      </c>
      <c r="I8" s="231"/>
      <c r="J8" s="231"/>
      <c r="K8" s="231"/>
      <c r="L8" s="231"/>
      <c r="M8" s="231"/>
      <c r="N8" s="231" t="s">
        <v>4074</v>
      </c>
      <c r="O8" s="246" t="s">
        <v>4438</v>
      </c>
      <c r="P8" s="246" t="s">
        <v>4438</v>
      </c>
      <c r="Q8" s="225" t="s">
        <v>4438</v>
      </c>
      <c r="R8" s="212" t="s">
        <v>4039</v>
      </c>
      <c r="S8" s="213" t="s">
        <v>4503</v>
      </c>
      <c r="T8" s="233" t="s">
        <v>4053</v>
      </c>
      <c r="U8" s="234" t="s">
        <v>4058</v>
      </c>
      <c r="V8" s="233" t="s">
        <v>4532</v>
      </c>
      <c r="W8" s="233" t="s">
        <v>4052</v>
      </c>
      <c r="X8" s="234" t="s">
        <v>4054</v>
      </c>
      <c r="Y8" s="234"/>
      <c r="Z8" s="234" t="s">
        <v>4072</v>
      </c>
      <c r="AA8" s="224">
        <v>202409</v>
      </c>
      <c r="AB8" s="243"/>
      <c r="AC8" s="233" t="s">
        <v>4057</v>
      </c>
      <c r="AD8" s="244" t="s">
        <v>4056</v>
      </c>
      <c r="AE8" s="245">
        <v>0</v>
      </c>
      <c r="AF8" s="244" t="s">
        <v>4056</v>
      </c>
      <c r="AG8" s="239" t="s">
        <v>4434</v>
      </c>
      <c r="AH8" s="9" t="s">
        <v>4433</v>
      </c>
      <c r="AI8" s="235" t="s">
        <v>4054</v>
      </c>
      <c r="AJ8" s="235" t="s">
        <v>4054</v>
      </c>
      <c r="AK8" s="235" t="s">
        <v>4055</v>
      </c>
      <c r="AL8" s="10"/>
    </row>
    <row r="9" spans="1:39" x14ac:dyDescent="0.3">
      <c r="A9" s="229" t="s">
        <v>235</v>
      </c>
      <c r="B9" s="229" t="s">
        <v>4441</v>
      </c>
      <c r="C9" s="241" t="s">
        <v>4061</v>
      </c>
      <c r="D9" s="237" t="s">
        <v>4502</v>
      </c>
      <c r="E9" s="236" t="s">
        <v>4501</v>
      </c>
      <c r="F9" s="240" t="s">
        <v>4060</v>
      </c>
      <c r="G9" s="214">
        <v>0</v>
      </c>
      <c r="H9" s="231" t="s">
        <v>4525</v>
      </c>
      <c r="I9" s="231"/>
      <c r="J9" s="231"/>
      <c r="K9" s="231"/>
      <c r="L9" s="231"/>
      <c r="M9" s="231"/>
      <c r="N9" s="231" t="s">
        <v>4074</v>
      </c>
      <c r="O9" s="246" t="s">
        <v>4438</v>
      </c>
      <c r="P9" s="246" t="s">
        <v>4438</v>
      </c>
      <c r="Q9" s="225" t="s">
        <v>4438</v>
      </c>
      <c r="R9" s="212" t="s">
        <v>4500</v>
      </c>
      <c r="S9" s="213" t="s">
        <v>4499</v>
      </c>
      <c r="T9" s="233" t="s">
        <v>4053</v>
      </c>
      <c r="U9" s="234" t="s">
        <v>4058</v>
      </c>
      <c r="V9" s="233" t="s">
        <v>4052</v>
      </c>
      <c r="W9" s="233" t="s">
        <v>4532</v>
      </c>
      <c r="X9" s="234" t="s">
        <v>4054</v>
      </c>
      <c r="Y9" s="234"/>
      <c r="Z9" s="234" t="s">
        <v>4072</v>
      </c>
      <c r="AA9" s="224">
        <v>202409</v>
      </c>
      <c r="AB9" s="243"/>
      <c r="AC9" s="233" t="s">
        <v>4057</v>
      </c>
      <c r="AD9" s="244" t="s">
        <v>4056</v>
      </c>
      <c r="AE9" s="245">
        <v>0</v>
      </c>
      <c r="AF9" s="244" t="s">
        <v>4056</v>
      </c>
      <c r="AG9" s="239" t="s">
        <v>4434</v>
      </c>
      <c r="AH9" s="9" t="s">
        <v>4433</v>
      </c>
      <c r="AI9" s="235" t="s">
        <v>4522</v>
      </c>
      <c r="AJ9" s="235" t="s">
        <v>4054</v>
      </c>
      <c r="AK9" s="235" t="s">
        <v>4055</v>
      </c>
      <c r="AL9" s="10"/>
      <c r="AM9" s="198"/>
    </row>
    <row r="10" spans="1:39" x14ac:dyDescent="0.3">
      <c r="A10" s="229" t="s">
        <v>235</v>
      </c>
      <c r="B10" s="229" t="s">
        <v>4441</v>
      </c>
      <c r="C10" s="241" t="s">
        <v>4061</v>
      </c>
      <c r="D10" s="237" t="s">
        <v>4498</v>
      </c>
      <c r="E10" s="236" t="s">
        <v>4497</v>
      </c>
      <c r="F10" s="240" t="s">
        <v>4060</v>
      </c>
      <c r="G10" s="214">
        <v>0</v>
      </c>
      <c r="H10" s="231" t="s">
        <v>4054</v>
      </c>
      <c r="I10" s="231"/>
      <c r="J10" s="231"/>
      <c r="K10" s="231"/>
      <c r="L10" s="231"/>
      <c r="M10" s="231"/>
      <c r="N10" s="231" t="s">
        <v>4074</v>
      </c>
      <c r="O10" s="246" t="s">
        <v>4438</v>
      </c>
      <c r="P10" s="246" t="s">
        <v>4533</v>
      </c>
      <c r="Q10" s="225" t="s">
        <v>4438</v>
      </c>
      <c r="R10" s="212" t="s">
        <v>4496</v>
      </c>
      <c r="S10" s="213" t="s">
        <v>4495</v>
      </c>
      <c r="T10" s="233" t="s">
        <v>4053</v>
      </c>
      <c r="U10" s="234" t="s">
        <v>4058</v>
      </c>
      <c r="V10" s="233" t="s">
        <v>4052</v>
      </c>
      <c r="W10" s="233" t="s">
        <v>4052</v>
      </c>
      <c r="X10" s="234" t="s">
        <v>4054</v>
      </c>
      <c r="Y10" s="234"/>
      <c r="Z10" s="234" t="s">
        <v>4072</v>
      </c>
      <c r="AA10" s="224">
        <v>202409</v>
      </c>
      <c r="AB10" s="243"/>
      <c r="AC10" s="233" t="s">
        <v>4057</v>
      </c>
      <c r="AD10" s="244" t="s">
        <v>4056</v>
      </c>
      <c r="AE10" s="245">
        <v>0</v>
      </c>
      <c r="AF10" s="244" t="s">
        <v>4056</v>
      </c>
      <c r="AG10" s="239" t="s">
        <v>4434</v>
      </c>
      <c r="AH10" s="9" t="s">
        <v>4433</v>
      </c>
      <c r="AI10" s="235" t="s">
        <v>4522</v>
      </c>
      <c r="AJ10" s="235" t="s">
        <v>4054</v>
      </c>
      <c r="AK10" s="235" t="s">
        <v>4055</v>
      </c>
      <c r="AL10" s="10"/>
      <c r="AM10" s="198"/>
    </row>
    <row r="11" spans="1:39" x14ac:dyDescent="0.3">
      <c r="A11" s="229" t="s">
        <v>235</v>
      </c>
      <c r="B11" s="229" t="s">
        <v>4441</v>
      </c>
      <c r="C11" s="241" t="s">
        <v>4061</v>
      </c>
      <c r="D11" s="237" t="s">
        <v>4494</v>
      </c>
      <c r="E11" s="236" t="s">
        <v>4493</v>
      </c>
      <c r="F11" s="240" t="s">
        <v>4060</v>
      </c>
      <c r="G11" s="214">
        <v>0</v>
      </c>
      <c r="H11" s="231" t="s">
        <v>4054</v>
      </c>
      <c r="I11" s="231"/>
      <c r="J11" s="231"/>
      <c r="K11" s="231"/>
      <c r="L11" s="231"/>
      <c r="M11" s="231"/>
      <c r="N11" s="231" t="s">
        <v>4074</v>
      </c>
      <c r="O11" s="246" t="s">
        <v>4438</v>
      </c>
      <c r="P11" s="246" t="s">
        <v>4438</v>
      </c>
      <c r="Q11" s="225" t="s">
        <v>4438</v>
      </c>
      <c r="R11" s="212" t="s">
        <v>4492</v>
      </c>
      <c r="S11" s="213" t="s">
        <v>4491</v>
      </c>
      <c r="T11" s="233" t="s">
        <v>4053</v>
      </c>
      <c r="U11" s="234" t="s">
        <v>4058</v>
      </c>
      <c r="V11" s="233" t="s">
        <v>4052</v>
      </c>
      <c r="W11" s="233" t="s">
        <v>4052</v>
      </c>
      <c r="X11" s="234" t="s">
        <v>4054</v>
      </c>
      <c r="Y11" s="234"/>
      <c r="Z11" s="234" t="s">
        <v>4072</v>
      </c>
      <c r="AA11" s="224">
        <v>202409</v>
      </c>
      <c r="AB11" s="243"/>
      <c r="AC11" s="233" t="s">
        <v>4057</v>
      </c>
      <c r="AD11" s="244" t="s">
        <v>4056</v>
      </c>
      <c r="AE11" s="245">
        <v>0</v>
      </c>
      <c r="AF11" s="244" t="s">
        <v>4056</v>
      </c>
      <c r="AG11" s="239" t="s">
        <v>4434</v>
      </c>
      <c r="AH11" s="9" t="s">
        <v>4433</v>
      </c>
      <c r="AI11" s="235" t="s">
        <v>4054</v>
      </c>
      <c r="AJ11" s="235" t="s">
        <v>4054</v>
      </c>
      <c r="AK11" s="235" t="s">
        <v>4055</v>
      </c>
    </row>
    <row r="12" spans="1:39" x14ac:dyDescent="0.3">
      <c r="A12" s="229" t="s">
        <v>235</v>
      </c>
      <c r="B12" s="229" t="s">
        <v>4441</v>
      </c>
      <c r="C12" s="241" t="s">
        <v>4061</v>
      </c>
      <c r="D12" s="237" t="s">
        <v>4534</v>
      </c>
      <c r="E12" s="236" t="s">
        <v>3859</v>
      </c>
      <c r="F12" s="240" t="s">
        <v>4060</v>
      </c>
      <c r="G12" s="214">
        <v>0</v>
      </c>
      <c r="H12" s="231" t="s">
        <v>4054</v>
      </c>
      <c r="I12" s="231"/>
      <c r="J12" s="231"/>
      <c r="K12" s="231"/>
      <c r="L12" s="231"/>
      <c r="M12" s="231"/>
      <c r="N12" s="231" t="s">
        <v>4074</v>
      </c>
      <c r="O12" s="246" t="s">
        <v>4438</v>
      </c>
      <c r="P12" s="246" t="s">
        <v>4438</v>
      </c>
      <c r="Q12" s="225" t="s">
        <v>4438</v>
      </c>
      <c r="R12" s="212" t="s">
        <v>3860</v>
      </c>
      <c r="S12" s="213" t="s">
        <v>4490</v>
      </c>
      <c r="T12" s="233" t="s">
        <v>4053</v>
      </c>
      <c r="U12" s="234" t="s">
        <v>4058</v>
      </c>
      <c r="V12" s="233" t="s">
        <v>4052</v>
      </c>
      <c r="W12" s="233" t="s">
        <v>4052</v>
      </c>
      <c r="X12" s="234" t="s">
        <v>4054</v>
      </c>
      <c r="Y12" s="234"/>
      <c r="Z12" s="234" t="s">
        <v>4072</v>
      </c>
      <c r="AA12" s="224">
        <v>202409</v>
      </c>
      <c r="AB12" s="243"/>
      <c r="AC12" s="233" t="s">
        <v>4057</v>
      </c>
      <c r="AD12" s="244" t="s">
        <v>4056</v>
      </c>
      <c r="AE12" s="245">
        <v>0</v>
      </c>
      <c r="AF12" s="244" t="s">
        <v>4056</v>
      </c>
      <c r="AG12" s="239" t="s">
        <v>4434</v>
      </c>
      <c r="AH12" s="9" t="s">
        <v>4433</v>
      </c>
      <c r="AI12" s="235" t="s">
        <v>4054</v>
      </c>
      <c r="AJ12" s="235" t="s">
        <v>3527</v>
      </c>
      <c r="AK12" s="235" t="s">
        <v>4055</v>
      </c>
    </row>
    <row r="13" spans="1:39" x14ac:dyDescent="0.3">
      <c r="A13" s="229" t="s">
        <v>235</v>
      </c>
      <c r="B13" s="229" t="s">
        <v>4441</v>
      </c>
      <c r="C13" s="241" t="s">
        <v>4061</v>
      </c>
      <c r="D13" s="237" t="s">
        <v>4489</v>
      </c>
      <c r="E13" s="236" t="s">
        <v>3855</v>
      </c>
      <c r="F13" s="240" t="s">
        <v>4060</v>
      </c>
      <c r="G13" s="214">
        <v>0</v>
      </c>
      <c r="H13" s="231" t="s">
        <v>4054</v>
      </c>
      <c r="I13" s="231"/>
      <c r="J13" s="231"/>
      <c r="K13" s="231"/>
      <c r="L13" s="231"/>
      <c r="M13" s="231"/>
      <c r="N13" s="231" t="s">
        <v>4074</v>
      </c>
      <c r="O13" s="246" t="s">
        <v>4438</v>
      </c>
      <c r="P13" s="246" t="s">
        <v>4438</v>
      </c>
      <c r="Q13" s="225" t="s">
        <v>4438</v>
      </c>
      <c r="R13" s="212" t="s">
        <v>3856</v>
      </c>
      <c r="S13" s="213" t="s">
        <v>4488</v>
      </c>
      <c r="T13" s="233" t="s">
        <v>4053</v>
      </c>
      <c r="U13" s="234" t="s">
        <v>4058</v>
      </c>
      <c r="V13" s="233" t="s">
        <v>4052</v>
      </c>
      <c r="W13" s="233" t="s">
        <v>4052</v>
      </c>
      <c r="X13" s="234" t="s">
        <v>4054</v>
      </c>
      <c r="Y13" s="234"/>
      <c r="Z13" s="234" t="s">
        <v>4072</v>
      </c>
      <c r="AA13" s="224">
        <v>202409</v>
      </c>
      <c r="AB13" s="243"/>
      <c r="AC13" s="233" t="s">
        <v>4057</v>
      </c>
      <c r="AD13" s="244" t="s">
        <v>4056</v>
      </c>
      <c r="AE13" s="245">
        <v>0</v>
      </c>
      <c r="AF13" s="244" t="s">
        <v>4056</v>
      </c>
      <c r="AG13" s="239" t="s">
        <v>4434</v>
      </c>
      <c r="AH13" s="9" t="s">
        <v>4433</v>
      </c>
      <c r="AI13" s="235" t="s">
        <v>4054</v>
      </c>
      <c r="AJ13" s="235" t="s">
        <v>4054</v>
      </c>
      <c r="AK13" s="235" t="s">
        <v>4055</v>
      </c>
    </row>
    <row r="14" spans="1:39" x14ac:dyDescent="0.3">
      <c r="A14" s="229" t="s">
        <v>235</v>
      </c>
      <c r="B14" s="229" t="s">
        <v>4441</v>
      </c>
      <c r="C14" s="241" t="s">
        <v>4061</v>
      </c>
      <c r="D14" s="237" t="s">
        <v>4088</v>
      </c>
      <c r="E14" s="236" t="s">
        <v>3857</v>
      </c>
      <c r="F14" s="240" t="s">
        <v>4060</v>
      </c>
      <c r="G14" s="214">
        <v>0</v>
      </c>
      <c r="H14" s="231" t="s">
        <v>4054</v>
      </c>
      <c r="I14" s="231"/>
      <c r="J14" s="231"/>
      <c r="K14" s="231"/>
      <c r="L14" s="231"/>
      <c r="M14" s="231"/>
      <c r="N14" s="231" t="s">
        <v>4074</v>
      </c>
      <c r="O14" s="246" t="s">
        <v>4438</v>
      </c>
      <c r="P14" s="246" t="s">
        <v>4438</v>
      </c>
      <c r="Q14" s="225" t="s">
        <v>4438</v>
      </c>
      <c r="R14" s="212" t="s">
        <v>3858</v>
      </c>
      <c r="S14" s="213" t="s">
        <v>4487</v>
      </c>
      <c r="T14" s="233" t="s">
        <v>4053</v>
      </c>
      <c r="U14" s="234" t="s">
        <v>4058</v>
      </c>
      <c r="V14" s="233" t="s">
        <v>4052</v>
      </c>
      <c r="W14" s="233" t="s">
        <v>4052</v>
      </c>
      <c r="X14" s="234" t="s">
        <v>4054</v>
      </c>
      <c r="Y14" s="234"/>
      <c r="Z14" s="234" t="s">
        <v>4072</v>
      </c>
      <c r="AA14" s="224">
        <v>202409</v>
      </c>
      <c r="AB14" s="243"/>
      <c r="AC14" s="233" t="s">
        <v>4057</v>
      </c>
      <c r="AD14" s="244" t="s">
        <v>4056</v>
      </c>
      <c r="AE14" s="245">
        <v>0</v>
      </c>
      <c r="AF14" s="244" t="s">
        <v>4056</v>
      </c>
      <c r="AG14" s="239" t="s">
        <v>4434</v>
      </c>
      <c r="AH14" s="9" t="s">
        <v>4433</v>
      </c>
      <c r="AI14" s="235" t="s">
        <v>4054</v>
      </c>
      <c r="AJ14" s="235" t="s">
        <v>4054</v>
      </c>
      <c r="AK14" s="235" t="s">
        <v>4055</v>
      </c>
    </row>
    <row r="15" spans="1:39" x14ac:dyDescent="0.3">
      <c r="A15" s="229" t="s">
        <v>235</v>
      </c>
      <c r="B15" s="229" t="s">
        <v>4441</v>
      </c>
      <c r="C15" s="241" t="s">
        <v>4061</v>
      </c>
      <c r="D15" s="237" t="s">
        <v>4111</v>
      </c>
      <c r="E15" s="236" t="s">
        <v>3963</v>
      </c>
      <c r="F15" s="240" t="s">
        <v>4060</v>
      </c>
      <c r="G15" s="214">
        <v>0</v>
      </c>
      <c r="H15" s="231" t="s">
        <v>4054</v>
      </c>
      <c r="I15" s="231"/>
      <c r="J15" s="231"/>
      <c r="K15" s="231"/>
      <c r="L15" s="231"/>
      <c r="M15" s="231"/>
      <c r="N15" s="231" t="s">
        <v>4074</v>
      </c>
      <c r="O15" s="246" t="s">
        <v>4438</v>
      </c>
      <c r="P15" s="246" t="s">
        <v>4438</v>
      </c>
      <c r="Q15" s="225" t="s">
        <v>4438</v>
      </c>
      <c r="R15" s="212" t="s">
        <v>3964</v>
      </c>
      <c r="S15" s="213" t="s">
        <v>4486</v>
      </c>
      <c r="T15" s="233" t="s">
        <v>4053</v>
      </c>
      <c r="U15" s="234" t="s">
        <v>4058</v>
      </c>
      <c r="V15" s="233" t="s">
        <v>4052</v>
      </c>
      <c r="W15" s="233" t="s">
        <v>4052</v>
      </c>
      <c r="X15" s="234" t="s">
        <v>4054</v>
      </c>
      <c r="Y15" s="234"/>
      <c r="Z15" s="234" t="s">
        <v>4072</v>
      </c>
      <c r="AA15" s="224">
        <v>202409</v>
      </c>
      <c r="AB15" s="243"/>
      <c r="AC15" s="233" t="s">
        <v>4057</v>
      </c>
      <c r="AD15" s="244" t="s">
        <v>4056</v>
      </c>
      <c r="AE15" s="245">
        <v>0</v>
      </c>
      <c r="AF15" s="244" t="s">
        <v>4056</v>
      </c>
      <c r="AG15" s="239" t="s">
        <v>4434</v>
      </c>
      <c r="AH15" s="9" t="s">
        <v>4433</v>
      </c>
      <c r="AI15" s="235" t="s">
        <v>4054</v>
      </c>
      <c r="AJ15" s="235" t="s">
        <v>4054</v>
      </c>
      <c r="AK15" s="235" t="s">
        <v>4055</v>
      </c>
    </row>
    <row r="16" spans="1:39" x14ac:dyDescent="0.3">
      <c r="A16" s="229" t="s">
        <v>235</v>
      </c>
      <c r="B16" s="229" t="s">
        <v>4441</v>
      </c>
      <c r="C16" s="241" t="s">
        <v>4061</v>
      </c>
      <c r="D16" s="237" t="s">
        <v>4082</v>
      </c>
      <c r="E16" s="236" t="s">
        <v>3665</v>
      </c>
      <c r="F16" s="240" t="s">
        <v>4060</v>
      </c>
      <c r="G16" s="214">
        <v>0</v>
      </c>
      <c r="H16" s="231" t="s">
        <v>4054</v>
      </c>
      <c r="I16" s="231"/>
      <c r="J16" s="231"/>
      <c r="K16" s="231"/>
      <c r="L16" s="231"/>
      <c r="M16" s="231"/>
      <c r="N16" s="231" t="s">
        <v>4074</v>
      </c>
      <c r="O16" s="246" t="s">
        <v>4438</v>
      </c>
      <c r="P16" s="246" t="s">
        <v>4438</v>
      </c>
      <c r="Q16" s="225" t="s">
        <v>4438</v>
      </c>
      <c r="R16" s="212" t="s">
        <v>3732</v>
      </c>
      <c r="S16" s="213" t="s">
        <v>4485</v>
      </c>
      <c r="T16" s="233" t="s">
        <v>4053</v>
      </c>
      <c r="U16" s="234" t="s">
        <v>4058</v>
      </c>
      <c r="V16" s="233" t="s">
        <v>4052</v>
      </c>
      <c r="W16" s="233" t="s">
        <v>4052</v>
      </c>
      <c r="X16" s="234" t="s">
        <v>4054</v>
      </c>
      <c r="Y16" s="234"/>
      <c r="Z16" s="234" t="s">
        <v>4072</v>
      </c>
      <c r="AA16" s="224">
        <v>202409</v>
      </c>
      <c r="AB16" s="243"/>
      <c r="AC16" s="233" t="s">
        <v>4057</v>
      </c>
      <c r="AD16" s="244" t="s">
        <v>4056</v>
      </c>
      <c r="AE16" s="245">
        <v>0</v>
      </c>
      <c r="AF16" s="244" t="s">
        <v>4056</v>
      </c>
      <c r="AG16" s="239" t="s">
        <v>4434</v>
      </c>
      <c r="AH16" s="9" t="s">
        <v>4433</v>
      </c>
      <c r="AI16" s="235" t="s">
        <v>4054</v>
      </c>
      <c r="AJ16" s="235" t="s">
        <v>4054</v>
      </c>
      <c r="AK16" s="235" t="s">
        <v>4055</v>
      </c>
    </row>
    <row r="17" spans="1:38" x14ac:dyDescent="0.3">
      <c r="A17" s="229" t="s">
        <v>235</v>
      </c>
      <c r="B17" s="229" t="s">
        <v>4441</v>
      </c>
      <c r="C17" s="241" t="s">
        <v>4061</v>
      </c>
      <c r="D17" s="237" t="s">
        <v>4081</v>
      </c>
      <c r="E17" s="236" t="s">
        <v>3666</v>
      </c>
      <c r="F17" s="240" t="s">
        <v>4060</v>
      </c>
      <c r="G17" s="214">
        <v>0</v>
      </c>
      <c r="H17" s="231" t="s">
        <v>4054</v>
      </c>
      <c r="I17" s="231"/>
      <c r="J17" s="231"/>
      <c r="K17" s="231"/>
      <c r="L17" s="231"/>
      <c r="M17" s="231"/>
      <c r="N17" s="231" t="s">
        <v>4074</v>
      </c>
      <c r="O17" s="246" t="s">
        <v>4438</v>
      </c>
      <c r="P17" s="246" t="s">
        <v>4438</v>
      </c>
      <c r="Q17" s="225" t="s">
        <v>4438</v>
      </c>
      <c r="R17" s="212" t="s">
        <v>3733</v>
      </c>
      <c r="S17" s="213" t="s">
        <v>4484</v>
      </c>
      <c r="T17" s="233" t="s">
        <v>4053</v>
      </c>
      <c r="U17" s="234" t="s">
        <v>4058</v>
      </c>
      <c r="V17" s="233" t="s">
        <v>4052</v>
      </c>
      <c r="W17" s="233" t="s">
        <v>4052</v>
      </c>
      <c r="X17" s="234" t="s">
        <v>4054</v>
      </c>
      <c r="Y17" s="234"/>
      <c r="Z17" s="234" t="s">
        <v>4072</v>
      </c>
      <c r="AA17" s="224">
        <v>202409</v>
      </c>
      <c r="AB17" s="243"/>
      <c r="AC17" s="233" t="s">
        <v>4057</v>
      </c>
      <c r="AD17" s="244" t="s">
        <v>4056</v>
      </c>
      <c r="AE17" s="245">
        <v>0</v>
      </c>
      <c r="AF17" s="244" t="s">
        <v>4056</v>
      </c>
      <c r="AG17" s="239" t="s">
        <v>4434</v>
      </c>
      <c r="AH17" s="9" t="s">
        <v>4433</v>
      </c>
      <c r="AI17" s="235" t="s">
        <v>4054</v>
      </c>
      <c r="AJ17" s="235" t="s">
        <v>4054</v>
      </c>
      <c r="AK17" s="235" t="s">
        <v>4055</v>
      </c>
    </row>
    <row r="18" spans="1:38" x14ac:dyDescent="0.3">
      <c r="A18" s="229" t="s">
        <v>235</v>
      </c>
      <c r="B18" s="229" t="s">
        <v>4441</v>
      </c>
      <c r="C18" s="241" t="s">
        <v>4061</v>
      </c>
      <c r="D18" s="237" t="s">
        <v>4483</v>
      </c>
      <c r="E18" s="236" t="s">
        <v>3891</v>
      </c>
      <c r="F18" s="240" t="s">
        <v>4060</v>
      </c>
      <c r="G18" s="214">
        <v>0</v>
      </c>
      <c r="H18" s="231" t="s">
        <v>4054</v>
      </c>
      <c r="I18" s="231"/>
      <c r="J18" s="231"/>
      <c r="K18" s="231"/>
      <c r="L18" s="231"/>
      <c r="M18" s="231"/>
      <c r="N18" s="231" t="s">
        <v>4074</v>
      </c>
      <c r="O18" s="246" t="s">
        <v>4438</v>
      </c>
      <c r="P18" s="246" t="s">
        <v>4438</v>
      </c>
      <c r="Q18" s="225" t="s">
        <v>4438</v>
      </c>
      <c r="R18" s="212" t="s">
        <v>3892</v>
      </c>
      <c r="S18" s="213" t="s">
        <v>4482</v>
      </c>
      <c r="T18" s="233" t="s">
        <v>4053</v>
      </c>
      <c r="U18" s="234" t="s">
        <v>4058</v>
      </c>
      <c r="V18" s="233" t="s">
        <v>4052</v>
      </c>
      <c r="W18" s="233" t="s">
        <v>4052</v>
      </c>
      <c r="X18" s="234" t="s">
        <v>4054</v>
      </c>
      <c r="Y18" s="234"/>
      <c r="Z18" s="234" t="s">
        <v>4072</v>
      </c>
      <c r="AA18" s="224">
        <v>202409</v>
      </c>
      <c r="AB18" s="243"/>
      <c r="AC18" s="233" t="s">
        <v>4057</v>
      </c>
      <c r="AD18" s="244" t="s">
        <v>4056</v>
      </c>
      <c r="AE18" s="245">
        <v>0</v>
      </c>
      <c r="AF18" s="244" t="s">
        <v>4056</v>
      </c>
      <c r="AG18" s="239" t="s">
        <v>4434</v>
      </c>
      <c r="AH18" s="9" t="s">
        <v>4433</v>
      </c>
      <c r="AI18" s="235" t="s">
        <v>4054</v>
      </c>
      <c r="AJ18" s="235" t="s">
        <v>4054</v>
      </c>
      <c r="AK18" s="235" t="s">
        <v>4055</v>
      </c>
    </row>
    <row r="19" spans="1:38" s="198" customFormat="1" x14ac:dyDescent="0.3">
      <c r="A19" s="229" t="s">
        <v>235</v>
      </c>
      <c r="B19" s="229" t="s">
        <v>4441</v>
      </c>
      <c r="C19" s="241" t="s">
        <v>4061</v>
      </c>
      <c r="D19" s="237" t="s">
        <v>4481</v>
      </c>
      <c r="E19" s="236" t="s">
        <v>3936</v>
      </c>
      <c r="F19" s="240" t="s">
        <v>4060</v>
      </c>
      <c r="G19" s="214">
        <v>0</v>
      </c>
      <c r="H19" s="231" t="s">
        <v>4054</v>
      </c>
      <c r="I19" s="231"/>
      <c r="J19" s="231"/>
      <c r="K19" s="231"/>
      <c r="L19" s="231"/>
      <c r="M19" s="231"/>
      <c r="N19" s="231" t="s">
        <v>4074</v>
      </c>
      <c r="O19" s="246" t="s">
        <v>4438</v>
      </c>
      <c r="P19" s="246" t="s">
        <v>4438</v>
      </c>
      <c r="Q19" s="225" t="s">
        <v>4438</v>
      </c>
      <c r="R19" s="212" t="s">
        <v>3937</v>
      </c>
      <c r="S19" s="213" t="s">
        <v>4480</v>
      </c>
      <c r="T19" s="233" t="s">
        <v>4053</v>
      </c>
      <c r="U19" s="234" t="s">
        <v>4058</v>
      </c>
      <c r="V19" s="233" t="s">
        <v>4052</v>
      </c>
      <c r="W19" s="233" t="s">
        <v>4052</v>
      </c>
      <c r="X19" s="234" t="s">
        <v>4054</v>
      </c>
      <c r="Y19" s="234"/>
      <c r="Z19" s="234" t="s">
        <v>4072</v>
      </c>
      <c r="AA19" s="224">
        <v>202409</v>
      </c>
      <c r="AB19" s="243"/>
      <c r="AC19" s="233" t="s">
        <v>4057</v>
      </c>
      <c r="AD19" s="244" t="s">
        <v>4056</v>
      </c>
      <c r="AE19" s="245">
        <v>0</v>
      </c>
      <c r="AF19" s="244" t="s">
        <v>4056</v>
      </c>
      <c r="AG19" s="239" t="s">
        <v>4434</v>
      </c>
      <c r="AH19" s="9" t="s">
        <v>4433</v>
      </c>
      <c r="AI19" s="235" t="s">
        <v>4054</v>
      </c>
      <c r="AJ19" s="235" t="s">
        <v>4054</v>
      </c>
      <c r="AK19" s="235" t="s">
        <v>4055</v>
      </c>
      <c r="AL19" s="10"/>
    </row>
    <row r="20" spans="1:38" s="198" customFormat="1" x14ac:dyDescent="0.3">
      <c r="A20" s="229" t="s">
        <v>235</v>
      </c>
      <c r="B20" s="229" t="s">
        <v>4441</v>
      </c>
      <c r="C20" s="241" t="s">
        <v>4061</v>
      </c>
      <c r="D20" s="237" t="s">
        <v>4479</v>
      </c>
      <c r="E20" s="236" t="s">
        <v>3924</v>
      </c>
      <c r="F20" s="240" t="s">
        <v>4060</v>
      </c>
      <c r="G20" s="214">
        <v>0</v>
      </c>
      <c r="H20" s="231" t="s">
        <v>4054</v>
      </c>
      <c r="I20" s="231"/>
      <c r="J20" s="231"/>
      <c r="K20" s="231"/>
      <c r="L20" s="231"/>
      <c r="M20" s="231"/>
      <c r="N20" s="231" t="s">
        <v>4074</v>
      </c>
      <c r="O20" s="246" t="s">
        <v>4438</v>
      </c>
      <c r="P20" s="246" t="s">
        <v>4438</v>
      </c>
      <c r="Q20" s="225" t="s">
        <v>4438</v>
      </c>
      <c r="R20" s="212" t="s">
        <v>3925</v>
      </c>
      <c r="S20" s="213" t="s">
        <v>4478</v>
      </c>
      <c r="T20" s="233" t="s">
        <v>4053</v>
      </c>
      <c r="U20" s="234" t="s">
        <v>4058</v>
      </c>
      <c r="V20" s="233" t="s">
        <v>4052</v>
      </c>
      <c r="W20" s="233" t="s">
        <v>4052</v>
      </c>
      <c r="X20" s="234" t="s">
        <v>4054</v>
      </c>
      <c r="Y20" s="234"/>
      <c r="Z20" s="234" t="s">
        <v>4072</v>
      </c>
      <c r="AA20" s="224">
        <v>202409</v>
      </c>
      <c r="AB20" s="243"/>
      <c r="AC20" s="233" t="s">
        <v>4057</v>
      </c>
      <c r="AD20" s="244" t="s">
        <v>4056</v>
      </c>
      <c r="AE20" s="245">
        <v>0</v>
      </c>
      <c r="AF20" s="244" t="s">
        <v>4056</v>
      </c>
      <c r="AG20" s="239" t="s">
        <v>4434</v>
      </c>
      <c r="AH20" s="9" t="s">
        <v>4433</v>
      </c>
      <c r="AI20" s="235" t="s">
        <v>4054</v>
      </c>
      <c r="AJ20" s="235" t="s">
        <v>4054</v>
      </c>
      <c r="AK20" s="235" t="s">
        <v>4055</v>
      </c>
      <c r="AL20" s="10"/>
    </row>
    <row r="21" spans="1:38" s="198" customFormat="1" x14ac:dyDescent="0.3">
      <c r="A21" s="229" t="s">
        <v>235</v>
      </c>
      <c r="B21" s="229" t="s">
        <v>4441</v>
      </c>
      <c r="C21" s="241" t="s">
        <v>4061</v>
      </c>
      <c r="D21" s="237" t="s">
        <v>4477</v>
      </c>
      <c r="E21" s="236" t="s">
        <v>4476</v>
      </c>
      <c r="F21" s="240" t="s">
        <v>4060</v>
      </c>
      <c r="G21" s="214">
        <v>0</v>
      </c>
      <c r="H21" s="231" t="s">
        <v>4054</v>
      </c>
      <c r="I21" s="231"/>
      <c r="J21" s="231"/>
      <c r="K21" s="231"/>
      <c r="L21" s="231"/>
      <c r="M21" s="231"/>
      <c r="N21" s="231" t="s">
        <v>4074</v>
      </c>
      <c r="O21" s="246" t="s">
        <v>4438</v>
      </c>
      <c r="P21" s="246" t="s">
        <v>4438</v>
      </c>
      <c r="Q21" s="225" t="s">
        <v>4438</v>
      </c>
      <c r="R21" s="212" t="s">
        <v>4475</v>
      </c>
      <c r="S21" s="213" t="s">
        <v>4474</v>
      </c>
      <c r="T21" s="233" t="s">
        <v>4053</v>
      </c>
      <c r="U21" s="234" t="s">
        <v>4058</v>
      </c>
      <c r="V21" s="233" t="s">
        <v>4052</v>
      </c>
      <c r="W21" s="233" t="s">
        <v>4052</v>
      </c>
      <c r="X21" s="234" t="s">
        <v>4054</v>
      </c>
      <c r="Y21" s="234"/>
      <c r="Z21" s="234" t="s">
        <v>4072</v>
      </c>
      <c r="AA21" s="224">
        <v>202409</v>
      </c>
      <c r="AB21" s="243"/>
      <c r="AC21" s="233" t="s">
        <v>4057</v>
      </c>
      <c r="AD21" s="244" t="s">
        <v>4056</v>
      </c>
      <c r="AE21" s="245">
        <v>0</v>
      </c>
      <c r="AF21" s="244" t="s">
        <v>4056</v>
      </c>
      <c r="AG21" s="239" t="s">
        <v>4434</v>
      </c>
      <c r="AH21" s="9" t="s">
        <v>4433</v>
      </c>
      <c r="AI21" s="235" t="s">
        <v>4054</v>
      </c>
      <c r="AJ21" s="235" t="s">
        <v>4054</v>
      </c>
      <c r="AK21" s="235" t="s">
        <v>4055</v>
      </c>
      <c r="AL21" s="10"/>
    </row>
    <row r="22" spans="1:38" s="198" customFormat="1" x14ac:dyDescent="0.3">
      <c r="A22" s="229" t="s">
        <v>235</v>
      </c>
      <c r="B22" s="229" t="s">
        <v>4441</v>
      </c>
      <c r="C22" s="241" t="s">
        <v>4061</v>
      </c>
      <c r="D22" s="237" t="s">
        <v>4185</v>
      </c>
      <c r="E22" s="236" t="s">
        <v>3786</v>
      </c>
      <c r="F22" s="240" t="s">
        <v>4060</v>
      </c>
      <c r="G22" s="214">
        <v>0</v>
      </c>
      <c r="H22" s="231" t="s">
        <v>4054</v>
      </c>
      <c r="I22" s="231"/>
      <c r="J22" s="231"/>
      <c r="K22" s="231"/>
      <c r="L22" s="231"/>
      <c r="M22" s="231"/>
      <c r="N22" s="231" t="s">
        <v>4074</v>
      </c>
      <c r="O22" s="246" t="s">
        <v>4438</v>
      </c>
      <c r="P22" s="246" t="s">
        <v>4438</v>
      </c>
      <c r="Q22" s="225" t="s">
        <v>4438</v>
      </c>
      <c r="R22" s="212" t="s">
        <v>3787</v>
      </c>
      <c r="S22" s="213" t="s">
        <v>4473</v>
      </c>
      <c r="T22" s="233" t="s">
        <v>4053</v>
      </c>
      <c r="U22" s="234" t="s">
        <v>4058</v>
      </c>
      <c r="V22" s="233" t="s">
        <v>4052</v>
      </c>
      <c r="W22" s="233" t="s">
        <v>4052</v>
      </c>
      <c r="X22" s="234" t="s">
        <v>4054</v>
      </c>
      <c r="Y22" s="234"/>
      <c r="Z22" s="234" t="s">
        <v>4072</v>
      </c>
      <c r="AA22" s="224">
        <v>202409</v>
      </c>
      <c r="AB22" s="243"/>
      <c r="AC22" s="233" t="s">
        <v>4057</v>
      </c>
      <c r="AD22" s="244" t="s">
        <v>4056</v>
      </c>
      <c r="AE22" s="245">
        <v>0</v>
      </c>
      <c r="AF22" s="244" t="s">
        <v>4056</v>
      </c>
      <c r="AG22" s="239" t="s">
        <v>4434</v>
      </c>
      <c r="AH22" s="9" t="s">
        <v>4433</v>
      </c>
      <c r="AI22" s="235" t="s">
        <v>4054</v>
      </c>
      <c r="AJ22" s="235" t="s">
        <v>4054</v>
      </c>
      <c r="AK22" s="235" t="s">
        <v>4055</v>
      </c>
      <c r="AL22" s="10"/>
    </row>
    <row r="23" spans="1:38" s="198" customFormat="1" x14ac:dyDescent="0.3">
      <c r="A23" s="229" t="s">
        <v>235</v>
      </c>
      <c r="B23" s="229" t="s">
        <v>4441</v>
      </c>
      <c r="C23" s="241" t="s">
        <v>4061</v>
      </c>
      <c r="D23" s="237" t="s">
        <v>4181</v>
      </c>
      <c r="E23" s="236" t="s">
        <v>3895</v>
      </c>
      <c r="F23" s="240" t="s">
        <v>4060</v>
      </c>
      <c r="G23" s="214">
        <v>0</v>
      </c>
      <c r="H23" s="231" t="s">
        <v>4054</v>
      </c>
      <c r="I23" s="231"/>
      <c r="J23" s="231"/>
      <c r="K23" s="231"/>
      <c r="L23" s="231"/>
      <c r="M23" s="231"/>
      <c r="N23" s="231" t="s">
        <v>4074</v>
      </c>
      <c r="O23" s="246" t="s">
        <v>4438</v>
      </c>
      <c r="P23" s="246" t="s">
        <v>4438</v>
      </c>
      <c r="Q23" s="225" t="s">
        <v>4438</v>
      </c>
      <c r="R23" s="212" t="s">
        <v>3896</v>
      </c>
      <c r="S23" s="213" t="s">
        <v>4472</v>
      </c>
      <c r="T23" s="233" t="s">
        <v>4053</v>
      </c>
      <c r="U23" s="234" t="s">
        <v>4058</v>
      </c>
      <c r="V23" s="233" t="s">
        <v>4052</v>
      </c>
      <c r="W23" s="233" t="s">
        <v>4052</v>
      </c>
      <c r="X23" s="234" t="s">
        <v>4054</v>
      </c>
      <c r="Y23" s="234"/>
      <c r="Z23" s="234" t="s">
        <v>4072</v>
      </c>
      <c r="AA23" s="224">
        <v>202409</v>
      </c>
      <c r="AB23" s="243"/>
      <c r="AC23" s="233" t="s">
        <v>4057</v>
      </c>
      <c r="AD23" s="244" t="s">
        <v>4056</v>
      </c>
      <c r="AE23" s="245">
        <v>0</v>
      </c>
      <c r="AF23" s="244" t="s">
        <v>4056</v>
      </c>
      <c r="AG23" s="239" t="s">
        <v>4434</v>
      </c>
      <c r="AH23" s="9" t="s">
        <v>4433</v>
      </c>
      <c r="AI23" s="235" t="s">
        <v>4054</v>
      </c>
      <c r="AJ23" s="235" t="s">
        <v>4054</v>
      </c>
      <c r="AK23" s="235" t="s">
        <v>4055</v>
      </c>
      <c r="AL23" s="10"/>
    </row>
    <row r="24" spans="1:38" x14ac:dyDescent="0.3">
      <c r="A24" s="229" t="s">
        <v>235</v>
      </c>
      <c r="B24" s="229" t="s">
        <v>4441</v>
      </c>
      <c r="C24" s="241" t="s">
        <v>4061</v>
      </c>
      <c r="D24" s="237" t="s">
        <v>4087</v>
      </c>
      <c r="E24" s="236" t="s">
        <v>3861</v>
      </c>
      <c r="F24" s="240" t="s">
        <v>4060</v>
      </c>
      <c r="G24" s="214">
        <v>0</v>
      </c>
      <c r="H24" s="231" t="s">
        <v>4054</v>
      </c>
      <c r="I24" s="231"/>
      <c r="J24" s="231"/>
      <c r="K24" s="231"/>
      <c r="L24" s="231"/>
      <c r="M24" s="231"/>
      <c r="N24" s="231" t="s">
        <v>4074</v>
      </c>
      <c r="O24" s="246" t="s">
        <v>4438</v>
      </c>
      <c r="P24" s="246" t="s">
        <v>4438</v>
      </c>
      <c r="Q24" s="225" t="s">
        <v>4438</v>
      </c>
      <c r="R24" s="212" t="s">
        <v>3862</v>
      </c>
      <c r="S24" s="213" t="s">
        <v>4471</v>
      </c>
      <c r="T24" s="233" t="s">
        <v>4053</v>
      </c>
      <c r="U24" s="234" t="s">
        <v>4058</v>
      </c>
      <c r="V24" s="233" t="s">
        <v>4052</v>
      </c>
      <c r="W24" s="233" t="s">
        <v>4052</v>
      </c>
      <c r="X24" s="234" t="s">
        <v>4054</v>
      </c>
      <c r="Y24" s="234"/>
      <c r="Z24" s="234" t="s">
        <v>4072</v>
      </c>
      <c r="AA24" s="224">
        <v>202409</v>
      </c>
      <c r="AB24" s="243"/>
      <c r="AC24" s="233" t="s">
        <v>4057</v>
      </c>
      <c r="AD24" s="244" t="s">
        <v>4056</v>
      </c>
      <c r="AE24" s="245">
        <v>0</v>
      </c>
      <c r="AF24" s="244" t="s">
        <v>4056</v>
      </c>
      <c r="AG24" s="239" t="s">
        <v>4434</v>
      </c>
      <c r="AH24" s="9" t="s">
        <v>4433</v>
      </c>
      <c r="AI24" s="235" t="s">
        <v>4054</v>
      </c>
      <c r="AJ24" s="235" t="s">
        <v>4054</v>
      </c>
      <c r="AK24" s="235" t="s">
        <v>4055</v>
      </c>
    </row>
    <row r="25" spans="1:38" s="198" customFormat="1" x14ac:dyDescent="0.3">
      <c r="A25" s="229" t="s">
        <v>235</v>
      </c>
      <c r="B25" s="229" t="s">
        <v>4441</v>
      </c>
      <c r="C25" s="241" t="s">
        <v>4061</v>
      </c>
      <c r="D25" s="237" t="s">
        <v>4086</v>
      </c>
      <c r="E25" s="236" t="s">
        <v>4085</v>
      </c>
      <c r="F25" s="240" t="s">
        <v>4060</v>
      </c>
      <c r="G25" s="214">
        <v>0</v>
      </c>
      <c r="H25" s="231" t="s">
        <v>4054</v>
      </c>
      <c r="I25" s="231"/>
      <c r="J25" s="231"/>
      <c r="K25" s="231"/>
      <c r="L25" s="231"/>
      <c r="M25" s="231"/>
      <c r="N25" s="231" t="s">
        <v>4074</v>
      </c>
      <c r="O25" s="246" t="s">
        <v>4438</v>
      </c>
      <c r="P25" s="246" t="s">
        <v>4438</v>
      </c>
      <c r="Q25" s="225" t="s">
        <v>4438</v>
      </c>
      <c r="R25" s="212" t="s">
        <v>4084</v>
      </c>
      <c r="S25" s="213" t="s">
        <v>4470</v>
      </c>
      <c r="T25" s="233" t="s">
        <v>4053</v>
      </c>
      <c r="U25" s="234" t="s">
        <v>4058</v>
      </c>
      <c r="V25" s="233" t="s">
        <v>4052</v>
      </c>
      <c r="W25" s="233" t="s">
        <v>4052</v>
      </c>
      <c r="X25" s="234" t="s">
        <v>4054</v>
      </c>
      <c r="Y25" s="234"/>
      <c r="Z25" s="234" t="s">
        <v>4072</v>
      </c>
      <c r="AA25" s="224">
        <v>202409</v>
      </c>
      <c r="AB25" s="243"/>
      <c r="AC25" s="233" t="s">
        <v>4057</v>
      </c>
      <c r="AD25" s="244" t="s">
        <v>4056</v>
      </c>
      <c r="AE25" s="245">
        <v>0</v>
      </c>
      <c r="AF25" s="244" t="s">
        <v>4056</v>
      </c>
      <c r="AG25" s="239" t="s">
        <v>4434</v>
      </c>
      <c r="AH25" s="9" t="s">
        <v>4433</v>
      </c>
      <c r="AI25" s="235" t="s">
        <v>4054</v>
      </c>
      <c r="AJ25" s="235" t="s">
        <v>4054</v>
      </c>
      <c r="AK25" s="235" t="s">
        <v>4055</v>
      </c>
      <c r="AL25" s="10"/>
    </row>
    <row r="26" spans="1:38" s="198" customFormat="1" x14ac:dyDescent="0.3">
      <c r="A26" s="229" t="s">
        <v>235</v>
      </c>
      <c r="B26" s="229" t="s">
        <v>4441</v>
      </c>
      <c r="C26" s="241" t="s">
        <v>4061</v>
      </c>
      <c r="D26" s="237" t="s">
        <v>4469</v>
      </c>
      <c r="E26" s="236" t="s">
        <v>3965</v>
      </c>
      <c r="F26" s="240" t="s">
        <v>4060</v>
      </c>
      <c r="G26" s="214">
        <v>0</v>
      </c>
      <c r="H26" s="231" t="s">
        <v>4054</v>
      </c>
      <c r="I26" s="231"/>
      <c r="J26" s="231"/>
      <c r="K26" s="231"/>
      <c r="L26" s="231"/>
      <c r="M26" s="231"/>
      <c r="N26" s="231" t="s">
        <v>4074</v>
      </c>
      <c r="O26" s="246" t="s">
        <v>4438</v>
      </c>
      <c r="P26" s="246" t="s">
        <v>4438</v>
      </c>
      <c r="Q26" s="225" t="s">
        <v>4438</v>
      </c>
      <c r="R26" s="212" t="s">
        <v>3966</v>
      </c>
      <c r="S26" s="213" t="s">
        <v>4468</v>
      </c>
      <c r="T26" s="233" t="s">
        <v>4053</v>
      </c>
      <c r="U26" s="234" t="s">
        <v>4058</v>
      </c>
      <c r="V26" s="233" t="s">
        <v>4052</v>
      </c>
      <c r="W26" s="233" t="s">
        <v>4052</v>
      </c>
      <c r="X26" s="234" t="s">
        <v>4054</v>
      </c>
      <c r="Y26" s="234"/>
      <c r="Z26" s="234" t="s">
        <v>4072</v>
      </c>
      <c r="AA26" s="224">
        <v>202409</v>
      </c>
      <c r="AB26" s="243"/>
      <c r="AC26" s="233" t="s">
        <v>4057</v>
      </c>
      <c r="AD26" s="244" t="s">
        <v>4056</v>
      </c>
      <c r="AE26" s="245">
        <v>0</v>
      </c>
      <c r="AF26" s="244" t="s">
        <v>4056</v>
      </c>
      <c r="AG26" s="239" t="s">
        <v>4434</v>
      </c>
      <c r="AH26" s="9" t="s">
        <v>4433</v>
      </c>
      <c r="AI26" s="235" t="s">
        <v>4054</v>
      </c>
      <c r="AJ26" s="235" t="s">
        <v>4054</v>
      </c>
      <c r="AK26" s="235" t="s">
        <v>4055</v>
      </c>
      <c r="AL26" s="10"/>
    </row>
    <row r="27" spans="1:38" s="198" customFormat="1" x14ac:dyDescent="0.3">
      <c r="A27" s="229" t="s">
        <v>235</v>
      </c>
      <c r="B27" s="229" t="s">
        <v>4441</v>
      </c>
      <c r="C27" s="241" t="s">
        <v>4061</v>
      </c>
      <c r="D27" s="237" t="s">
        <v>4467</v>
      </c>
      <c r="E27" s="236" t="s">
        <v>3899</v>
      </c>
      <c r="F27" s="240" t="s">
        <v>4060</v>
      </c>
      <c r="G27" s="214">
        <v>0</v>
      </c>
      <c r="H27" s="231" t="s">
        <v>4054</v>
      </c>
      <c r="I27" s="231"/>
      <c r="J27" s="231"/>
      <c r="K27" s="231"/>
      <c r="L27" s="231"/>
      <c r="M27" s="231"/>
      <c r="N27" s="231" t="s">
        <v>4074</v>
      </c>
      <c r="O27" s="246" t="s">
        <v>4438</v>
      </c>
      <c r="P27" s="246" t="s">
        <v>4438</v>
      </c>
      <c r="Q27" s="225" t="s">
        <v>4438</v>
      </c>
      <c r="R27" s="212" t="s">
        <v>3900</v>
      </c>
      <c r="S27" s="213" t="s">
        <v>4466</v>
      </c>
      <c r="T27" s="233" t="s">
        <v>4053</v>
      </c>
      <c r="U27" s="234" t="s">
        <v>4058</v>
      </c>
      <c r="V27" s="233" t="s">
        <v>4052</v>
      </c>
      <c r="W27" s="233" t="s">
        <v>4052</v>
      </c>
      <c r="X27" s="234" t="s">
        <v>4054</v>
      </c>
      <c r="Y27" s="234"/>
      <c r="Z27" s="234" t="s">
        <v>4072</v>
      </c>
      <c r="AA27" s="224">
        <v>202409</v>
      </c>
      <c r="AB27" s="243"/>
      <c r="AC27" s="233" t="s">
        <v>4057</v>
      </c>
      <c r="AD27" s="244" t="s">
        <v>4056</v>
      </c>
      <c r="AE27" s="245">
        <v>0</v>
      </c>
      <c r="AF27" s="244" t="s">
        <v>4056</v>
      </c>
      <c r="AG27" s="239" t="s">
        <v>4434</v>
      </c>
      <c r="AH27" s="9" t="s">
        <v>4433</v>
      </c>
      <c r="AI27" s="235" t="s">
        <v>4054</v>
      </c>
      <c r="AJ27" s="235" t="s">
        <v>4054</v>
      </c>
      <c r="AK27" s="235" t="s">
        <v>4055</v>
      </c>
      <c r="AL27" s="10"/>
    </row>
    <row r="28" spans="1:38" s="198" customFormat="1" x14ac:dyDescent="0.3">
      <c r="A28" s="229" t="s">
        <v>235</v>
      </c>
      <c r="B28" s="229" t="s">
        <v>4441</v>
      </c>
      <c r="C28" s="241" t="s">
        <v>4061</v>
      </c>
      <c r="D28" s="237" t="s">
        <v>4465</v>
      </c>
      <c r="E28" s="236" t="s">
        <v>3908</v>
      </c>
      <c r="F28" s="240" t="s">
        <v>4060</v>
      </c>
      <c r="G28" s="214">
        <v>0</v>
      </c>
      <c r="H28" s="231" t="s">
        <v>4054</v>
      </c>
      <c r="I28" s="231"/>
      <c r="J28" s="231"/>
      <c r="K28" s="231"/>
      <c r="L28" s="231"/>
      <c r="M28" s="231"/>
      <c r="N28" s="231" t="s">
        <v>4074</v>
      </c>
      <c r="O28" s="246" t="s">
        <v>4438</v>
      </c>
      <c r="P28" s="246" t="s">
        <v>4438</v>
      </c>
      <c r="Q28" s="225" t="s">
        <v>4438</v>
      </c>
      <c r="R28" s="212" t="s">
        <v>3909</v>
      </c>
      <c r="S28" s="213" t="s">
        <v>4464</v>
      </c>
      <c r="T28" s="233" t="s">
        <v>4053</v>
      </c>
      <c r="U28" s="234" t="s">
        <v>4058</v>
      </c>
      <c r="V28" s="233" t="s">
        <v>4052</v>
      </c>
      <c r="W28" s="233" t="s">
        <v>4052</v>
      </c>
      <c r="X28" s="234" t="s">
        <v>4054</v>
      </c>
      <c r="Y28" s="234"/>
      <c r="Z28" s="234" t="s">
        <v>4072</v>
      </c>
      <c r="AA28" s="224">
        <v>202409</v>
      </c>
      <c r="AB28" s="243"/>
      <c r="AC28" s="233" t="s">
        <v>4057</v>
      </c>
      <c r="AD28" s="244" t="s">
        <v>4056</v>
      </c>
      <c r="AE28" s="245">
        <v>0</v>
      </c>
      <c r="AF28" s="244" t="s">
        <v>4056</v>
      </c>
      <c r="AG28" s="239" t="s">
        <v>4434</v>
      </c>
      <c r="AH28" s="9" t="s">
        <v>4433</v>
      </c>
      <c r="AI28" s="235" t="s">
        <v>4054</v>
      </c>
      <c r="AJ28" s="235" t="s">
        <v>4054</v>
      </c>
      <c r="AK28" s="235" t="s">
        <v>4055</v>
      </c>
      <c r="AL28" s="10"/>
    </row>
    <row r="29" spans="1:38" s="198" customFormat="1" x14ac:dyDescent="0.3">
      <c r="A29" s="229" t="s">
        <v>235</v>
      </c>
      <c r="B29" s="229" t="s">
        <v>4441</v>
      </c>
      <c r="C29" s="241" t="s">
        <v>4061</v>
      </c>
      <c r="D29" s="237" t="s">
        <v>4463</v>
      </c>
      <c r="E29" s="236" t="s">
        <v>3994</v>
      </c>
      <c r="F29" s="240" t="s">
        <v>4060</v>
      </c>
      <c r="G29" s="214">
        <v>0</v>
      </c>
      <c r="H29" s="231" t="s">
        <v>4054</v>
      </c>
      <c r="I29" s="231"/>
      <c r="J29" s="231"/>
      <c r="K29" s="231"/>
      <c r="L29" s="231"/>
      <c r="M29" s="231"/>
      <c r="N29" s="231" t="s">
        <v>4074</v>
      </c>
      <c r="O29" s="246" t="s">
        <v>4438</v>
      </c>
      <c r="P29" s="246" t="s">
        <v>4438</v>
      </c>
      <c r="Q29" s="225" t="s">
        <v>4438</v>
      </c>
      <c r="R29" s="212" t="s">
        <v>3995</v>
      </c>
      <c r="S29" s="213" t="s">
        <v>4462</v>
      </c>
      <c r="T29" s="233" t="s">
        <v>4053</v>
      </c>
      <c r="U29" s="234" t="s">
        <v>4058</v>
      </c>
      <c r="V29" s="233" t="s">
        <v>4052</v>
      </c>
      <c r="W29" s="233" t="s">
        <v>4052</v>
      </c>
      <c r="X29" s="234" t="s">
        <v>4054</v>
      </c>
      <c r="Y29" s="234"/>
      <c r="Z29" s="234" t="s">
        <v>4072</v>
      </c>
      <c r="AA29" s="224">
        <v>202409</v>
      </c>
      <c r="AB29" s="243"/>
      <c r="AC29" s="233" t="s">
        <v>4057</v>
      </c>
      <c r="AD29" s="244" t="s">
        <v>4056</v>
      </c>
      <c r="AE29" s="245">
        <v>0</v>
      </c>
      <c r="AF29" s="244" t="s">
        <v>4056</v>
      </c>
      <c r="AG29" s="239" t="s">
        <v>4434</v>
      </c>
      <c r="AH29" s="9" t="s">
        <v>4433</v>
      </c>
      <c r="AI29" s="235" t="s">
        <v>4054</v>
      </c>
      <c r="AJ29" s="235" t="s">
        <v>4054</v>
      </c>
      <c r="AK29" s="235" t="s">
        <v>4055</v>
      </c>
      <c r="AL29" s="10"/>
    </row>
    <row r="30" spans="1:38" s="198" customFormat="1" x14ac:dyDescent="0.3">
      <c r="A30" s="229" t="s">
        <v>235</v>
      </c>
      <c r="B30" s="229" t="s">
        <v>4441</v>
      </c>
      <c r="C30" s="241" t="s">
        <v>4061</v>
      </c>
      <c r="D30" s="237" t="s">
        <v>4114</v>
      </c>
      <c r="E30" s="236" t="s">
        <v>4113</v>
      </c>
      <c r="F30" s="240" t="s">
        <v>4060</v>
      </c>
      <c r="G30" s="214">
        <v>0</v>
      </c>
      <c r="H30" s="231" t="s">
        <v>4054</v>
      </c>
      <c r="I30" s="231"/>
      <c r="J30" s="231"/>
      <c r="K30" s="231"/>
      <c r="L30" s="231"/>
      <c r="M30" s="231"/>
      <c r="N30" s="231" t="s">
        <v>4074</v>
      </c>
      <c r="O30" s="246" t="s">
        <v>4438</v>
      </c>
      <c r="P30" s="246" t="s">
        <v>4438</v>
      </c>
      <c r="Q30" s="225" t="s">
        <v>4438</v>
      </c>
      <c r="R30" s="212" t="s">
        <v>4112</v>
      </c>
      <c r="S30" s="213" t="s">
        <v>4461</v>
      </c>
      <c r="T30" s="233" t="s">
        <v>4053</v>
      </c>
      <c r="U30" s="234" t="s">
        <v>4058</v>
      </c>
      <c r="V30" s="233" t="s">
        <v>4052</v>
      </c>
      <c r="W30" s="233" t="s">
        <v>4052</v>
      </c>
      <c r="X30" s="234" t="s">
        <v>4054</v>
      </c>
      <c r="Y30" s="234"/>
      <c r="Z30" s="234" t="s">
        <v>4072</v>
      </c>
      <c r="AA30" s="224">
        <v>202409</v>
      </c>
      <c r="AB30" s="243"/>
      <c r="AC30" s="233" t="s">
        <v>4057</v>
      </c>
      <c r="AD30" s="244" t="s">
        <v>4056</v>
      </c>
      <c r="AE30" s="245">
        <v>0</v>
      </c>
      <c r="AF30" s="244" t="s">
        <v>4056</v>
      </c>
      <c r="AG30" s="239" t="s">
        <v>4434</v>
      </c>
      <c r="AH30" s="9" t="s">
        <v>4433</v>
      </c>
      <c r="AI30" s="235" t="s">
        <v>4054</v>
      </c>
      <c r="AJ30" s="235" t="s">
        <v>4054</v>
      </c>
      <c r="AK30" s="235" t="s">
        <v>4055</v>
      </c>
      <c r="AL30" s="10"/>
    </row>
    <row r="31" spans="1:38" s="198" customFormat="1" x14ac:dyDescent="0.3">
      <c r="A31" s="229" t="s">
        <v>235</v>
      </c>
      <c r="B31" s="229" t="s">
        <v>4441</v>
      </c>
      <c r="C31" s="241" t="s">
        <v>4061</v>
      </c>
      <c r="D31" s="237" t="s">
        <v>4063</v>
      </c>
      <c r="E31" s="236" t="s">
        <v>3991</v>
      </c>
      <c r="F31" s="240" t="s">
        <v>4060</v>
      </c>
      <c r="G31" s="214">
        <v>0</v>
      </c>
      <c r="H31" s="231" t="s">
        <v>4054</v>
      </c>
      <c r="I31" s="231"/>
      <c r="J31" s="231"/>
      <c r="K31" s="231"/>
      <c r="L31" s="231"/>
      <c r="M31" s="231"/>
      <c r="N31" s="231" t="s">
        <v>4074</v>
      </c>
      <c r="O31" s="246" t="s">
        <v>4438</v>
      </c>
      <c r="P31" s="246" t="s">
        <v>4438</v>
      </c>
      <c r="Q31" s="225" t="s">
        <v>4438</v>
      </c>
      <c r="R31" s="212" t="s">
        <v>3992</v>
      </c>
      <c r="S31" s="213" t="s">
        <v>4460</v>
      </c>
      <c r="T31" s="233" t="s">
        <v>4053</v>
      </c>
      <c r="U31" s="234" t="s">
        <v>4058</v>
      </c>
      <c r="V31" s="233" t="s">
        <v>4052</v>
      </c>
      <c r="W31" s="233" t="s">
        <v>4052</v>
      </c>
      <c r="X31" s="234" t="s">
        <v>4054</v>
      </c>
      <c r="Y31" s="234"/>
      <c r="Z31" s="234" t="s">
        <v>4072</v>
      </c>
      <c r="AA31" s="224">
        <v>202409</v>
      </c>
      <c r="AB31" s="243"/>
      <c r="AC31" s="233" t="s">
        <v>4057</v>
      </c>
      <c r="AD31" s="244" t="s">
        <v>4056</v>
      </c>
      <c r="AE31" s="245">
        <v>0</v>
      </c>
      <c r="AF31" s="244" t="s">
        <v>4056</v>
      </c>
      <c r="AG31" s="239" t="s">
        <v>4434</v>
      </c>
      <c r="AH31" s="9" t="s">
        <v>4433</v>
      </c>
      <c r="AI31" s="235" t="s">
        <v>4054</v>
      </c>
      <c r="AJ31" s="235" t="s">
        <v>4054</v>
      </c>
      <c r="AK31" s="235" t="s">
        <v>4055</v>
      </c>
      <c r="AL31" s="10"/>
    </row>
    <row r="32" spans="1:38" s="198" customFormat="1" x14ac:dyDescent="0.3">
      <c r="A32" s="229" t="s">
        <v>235</v>
      </c>
      <c r="B32" s="229" t="s">
        <v>4441</v>
      </c>
      <c r="C32" s="241" t="s">
        <v>4061</v>
      </c>
      <c r="D32" s="237" t="s">
        <v>4123</v>
      </c>
      <c r="E32" s="236" t="s">
        <v>3901</v>
      </c>
      <c r="F32" s="240" t="s">
        <v>4060</v>
      </c>
      <c r="G32" s="214">
        <v>0</v>
      </c>
      <c r="H32" s="231" t="s">
        <v>4054</v>
      </c>
      <c r="I32" s="231"/>
      <c r="J32" s="231"/>
      <c r="K32" s="231"/>
      <c r="L32" s="231"/>
      <c r="M32" s="231"/>
      <c r="N32" s="231" t="s">
        <v>4074</v>
      </c>
      <c r="O32" s="246" t="s">
        <v>4438</v>
      </c>
      <c r="P32" s="246" t="s">
        <v>4438</v>
      </c>
      <c r="Q32" s="225" t="s">
        <v>4438</v>
      </c>
      <c r="R32" s="212" t="s">
        <v>3902</v>
      </c>
      <c r="S32" s="213" t="s">
        <v>4459</v>
      </c>
      <c r="T32" s="233" t="s">
        <v>4053</v>
      </c>
      <c r="U32" s="234" t="s">
        <v>4058</v>
      </c>
      <c r="V32" s="233" t="s">
        <v>4052</v>
      </c>
      <c r="W32" s="233" t="s">
        <v>4052</v>
      </c>
      <c r="X32" s="234" t="s">
        <v>4054</v>
      </c>
      <c r="Y32" s="234"/>
      <c r="Z32" s="234" t="s">
        <v>4072</v>
      </c>
      <c r="AA32" s="224">
        <v>202409</v>
      </c>
      <c r="AB32" s="243"/>
      <c r="AC32" s="233" t="s">
        <v>4057</v>
      </c>
      <c r="AD32" s="244" t="s">
        <v>4056</v>
      </c>
      <c r="AE32" s="245">
        <v>0</v>
      </c>
      <c r="AF32" s="244" t="s">
        <v>4056</v>
      </c>
      <c r="AG32" s="239" t="s">
        <v>4434</v>
      </c>
      <c r="AH32" s="9" t="s">
        <v>4433</v>
      </c>
      <c r="AI32" s="235" t="s">
        <v>4054</v>
      </c>
      <c r="AJ32" s="235" t="s">
        <v>4054</v>
      </c>
      <c r="AK32" s="235" t="s">
        <v>4055</v>
      </c>
      <c r="AL32" s="10"/>
    </row>
    <row r="33" spans="1:38" s="198" customFormat="1" x14ac:dyDescent="0.3">
      <c r="A33" s="229" t="s">
        <v>235</v>
      </c>
      <c r="B33" s="229" t="s">
        <v>4441</v>
      </c>
      <c r="C33" s="241" t="s">
        <v>4061</v>
      </c>
      <c r="D33" s="237" t="s">
        <v>4122</v>
      </c>
      <c r="E33" s="236" t="s">
        <v>3851</v>
      </c>
      <c r="F33" s="240" t="s">
        <v>4060</v>
      </c>
      <c r="G33" s="214">
        <v>0</v>
      </c>
      <c r="H33" s="231" t="s">
        <v>4054</v>
      </c>
      <c r="I33" s="231"/>
      <c r="J33" s="231"/>
      <c r="K33" s="231"/>
      <c r="L33" s="231"/>
      <c r="M33" s="231"/>
      <c r="N33" s="231" t="s">
        <v>4074</v>
      </c>
      <c r="O33" s="246" t="s">
        <v>4438</v>
      </c>
      <c r="P33" s="246" t="s">
        <v>4438</v>
      </c>
      <c r="Q33" s="225" t="s">
        <v>4438</v>
      </c>
      <c r="R33" s="212" t="s">
        <v>3852</v>
      </c>
      <c r="S33" s="213" t="s">
        <v>4458</v>
      </c>
      <c r="T33" s="233" t="s">
        <v>4053</v>
      </c>
      <c r="U33" s="234" t="s">
        <v>4058</v>
      </c>
      <c r="V33" s="233" t="s">
        <v>4052</v>
      </c>
      <c r="W33" s="233" t="s">
        <v>4052</v>
      </c>
      <c r="X33" s="234" t="s">
        <v>4054</v>
      </c>
      <c r="Y33" s="234"/>
      <c r="Z33" s="234" t="s">
        <v>4072</v>
      </c>
      <c r="AA33" s="224">
        <v>202409</v>
      </c>
      <c r="AB33" s="243"/>
      <c r="AC33" s="233" t="s">
        <v>4057</v>
      </c>
      <c r="AD33" s="244" t="s">
        <v>4056</v>
      </c>
      <c r="AE33" s="245">
        <v>0</v>
      </c>
      <c r="AF33" s="244" t="s">
        <v>4056</v>
      </c>
      <c r="AG33" s="239" t="s">
        <v>4434</v>
      </c>
      <c r="AH33" s="9" t="s">
        <v>4433</v>
      </c>
      <c r="AI33" s="235" t="s">
        <v>4054</v>
      </c>
      <c r="AJ33" s="235" t="s">
        <v>4054</v>
      </c>
      <c r="AK33" s="235" t="s">
        <v>4055</v>
      </c>
      <c r="AL33" s="10"/>
    </row>
    <row r="34" spans="1:38" x14ac:dyDescent="0.3">
      <c r="A34" s="229" t="s">
        <v>235</v>
      </c>
      <c r="B34" s="229" t="s">
        <v>4441</v>
      </c>
      <c r="C34" s="241" t="s">
        <v>4061</v>
      </c>
      <c r="D34" s="237" t="s">
        <v>4080</v>
      </c>
      <c r="E34" s="236" t="s">
        <v>3951</v>
      </c>
      <c r="F34" s="240" t="s">
        <v>4060</v>
      </c>
      <c r="G34" s="214">
        <v>0</v>
      </c>
      <c r="H34" s="231" t="s">
        <v>4054</v>
      </c>
      <c r="I34" s="231"/>
      <c r="J34" s="231"/>
      <c r="K34" s="231"/>
      <c r="L34" s="231"/>
      <c r="M34" s="231"/>
      <c r="N34" s="231" t="s">
        <v>4074</v>
      </c>
      <c r="O34" s="246" t="s">
        <v>4438</v>
      </c>
      <c r="P34" s="246" t="s">
        <v>4438</v>
      </c>
      <c r="Q34" s="225" t="s">
        <v>4438</v>
      </c>
      <c r="R34" s="212" t="s">
        <v>3952</v>
      </c>
      <c r="S34" s="213" t="s">
        <v>4457</v>
      </c>
      <c r="T34" s="233" t="s">
        <v>4053</v>
      </c>
      <c r="U34" s="234" t="s">
        <v>4058</v>
      </c>
      <c r="V34" s="233" t="s">
        <v>4052</v>
      </c>
      <c r="W34" s="233" t="s">
        <v>4052</v>
      </c>
      <c r="X34" s="234" t="s">
        <v>4054</v>
      </c>
      <c r="Y34" s="234"/>
      <c r="Z34" s="234" t="s">
        <v>4072</v>
      </c>
      <c r="AA34" s="224">
        <v>202409</v>
      </c>
      <c r="AB34" s="243"/>
      <c r="AC34" s="233" t="s">
        <v>4057</v>
      </c>
      <c r="AD34" s="244" t="s">
        <v>4056</v>
      </c>
      <c r="AE34" s="245">
        <v>0</v>
      </c>
      <c r="AF34" s="244" t="s">
        <v>4056</v>
      </c>
      <c r="AG34" s="239" t="s">
        <v>4434</v>
      </c>
      <c r="AH34" s="9" t="s">
        <v>4433</v>
      </c>
      <c r="AI34" s="235" t="s">
        <v>4054</v>
      </c>
      <c r="AJ34" s="235" t="s">
        <v>4054</v>
      </c>
      <c r="AK34" s="235" t="s">
        <v>4055</v>
      </c>
    </row>
    <row r="35" spans="1:38" x14ac:dyDescent="0.3">
      <c r="A35" s="229" t="s">
        <v>235</v>
      </c>
      <c r="B35" s="229" t="s">
        <v>4441</v>
      </c>
      <c r="C35" s="241" t="s">
        <v>4061</v>
      </c>
      <c r="D35" s="237" t="s">
        <v>4456</v>
      </c>
      <c r="E35" s="236" t="s">
        <v>4455</v>
      </c>
      <c r="F35" s="240" t="s">
        <v>4060</v>
      </c>
      <c r="G35" s="214">
        <v>0</v>
      </c>
      <c r="H35" s="231" t="s">
        <v>4054</v>
      </c>
      <c r="I35" s="231"/>
      <c r="J35" s="231"/>
      <c r="K35" s="231"/>
      <c r="L35" s="231"/>
      <c r="M35" s="231"/>
      <c r="N35" s="231" t="s">
        <v>4074</v>
      </c>
      <c r="O35" s="246" t="s">
        <v>4438</v>
      </c>
      <c r="P35" s="246" t="s">
        <v>4438</v>
      </c>
      <c r="Q35" s="225" t="s">
        <v>4438</v>
      </c>
      <c r="R35" s="212" t="s">
        <v>4454</v>
      </c>
      <c r="S35" s="213" t="s">
        <v>4453</v>
      </c>
      <c r="T35" s="233" t="s">
        <v>4053</v>
      </c>
      <c r="U35" s="234" t="s">
        <v>4058</v>
      </c>
      <c r="V35" s="233" t="s">
        <v>4052</v>
      </c>
      <c r="W35" s="233" t="s">
        <v>4052</v>
      </c>
      <c r="X35" s="234" t="s">
        <v>4054</v>
      </c>
      <c r="Y35" s="234"/>
      <c r="Z35" s="234" t="s">
        <v>4072</v>
      </c>
      <c r="AA35" s="224">
        <v>202409</v>
      </c>
      <c r="AB35" s="243"/>
      <c r="AC35" s="233" t="s">
        <v>4057</v>
      </c>
      <c r="AD35" s="244" t="s">
        <v>4056</v>
      </c>
      <c r="AE35" s="245">
        <v>0</v>
      </c>
      <c r="AF35" s="244" t="s">
        <v>4056</v>
      </c>
      <c r="AG35" s="239" t="s">
        <v>4434</v>
      </c>
      <c r="AH35" s="9" t="s">
        <v>4433</v>
      </c>
      <c r="AI35" s="235" t="s">
        <v>4054</v>
      </c>
      <c r="AJ35" s="235" t="s">
        <v>4054</v>
      </c>
      <c r="AK35" s="235" t="s">
        <v>4055</v>
      </c>
    </row>
    <row r="36" spans="1:38" s="198" customFormat="1" x14ac:dyDescent="0.3">
      <c r="A36" s="229" t="s">
        <v>235</v>
      </c>
      <c r="B36" s="229" t="s">
        <v>4441</v>
      </c>
      <c r="C36" s="241" t="s">
        <v>4061</v>
      </c>
      <c r="D36" s="237" t="s">
        <v>4452</v>
      </c>
      <c r="E36" s="236" t="s">
        <v>3998</v>
      </c>
      <c r="F36" s="240" t="s">
        <v>4060</v>
      </c>
      <c r="G36" s="214">
        <v>0</v>
      </c>
      <c r="H36" s="231" t="s">
        <v>4054</v>
      </c>
      <c r="I36" s="231"/>
      <c r="J36" s="231"/>
      <c r="K36" s="231"/>
      <c r="L36" s="231"/>
      <c r="M36" s="231"/>
      <c r="N36" s="231" t="s">
        <v>4074</v>
      </c>
      <c r="O36" s="246" t="s">
        <v>4438</v>
      </c>
      <c r="P36" s="246" t="s">
        <v>4438</v>
      </c>
      <c r="Q36" s="225" t="s">
        <v>4438</v>
      </c>
      <c r="R36" s="212" t="s">
        <v>3999</v>
      </c>
      <c r="S36" s="213" t="s">
        <v>4054</v>
      </c>
      <c r="T36" s="233" t="s">
        <v>4053</v>
      </c>
      <c r="U36" s="234" t="s">
        <v>4058</v>
      </c>
      <c r="V36" s="233" t="s">
        <v>4052</v>
      </c>
      <c r="W36" s="233" t="s">
        <v>4052</v>
      </c>
      <c r="X36" s="234" t="s">
        <v>4054</v>
      </c>
      <c r="Y36" s="234"/>
      <c r="Z36" s="234" t="s">
        <v>4072</v>
      </c>
      <c r="AA36" s="224">
        <v>202409</v>
      </c>
      <c r="AB36" s="243"/>
      <c r="AC36" s="233" t="s">
        <v>4057</v>
      </c>
      <c r="AD36" s="244" t="s">
        <v>4056</v>
      </c>
      <c r="AE36" s="245">
        <v>0</v>
      </c>
      <c r="AF36" s="244" t="s">
        <v>4056</v>
      </c>
      <c r="AG36" s="239" t="s">
        <v>4434</v>
      </c>
      <c r="AH36" s="9" t="s">
        <v>4433</v>
      </c>
      <c r="AI36" s="235" t="s">
        <v>4054</v>
      </c>
      <c r="AJ36" s="235" t="s">
        <v>4054</v>
      </c>
      <c r="AK36" s="235" t="s">
        <v>4055</v>
      </c>
      <c r="AL36" s="10"/>
    </row>
    <row r="37" spans="1:38" s="198" customFormat="1" x14ac:dyDescent="0.3">
      <c r="A37" s="229" t="s">
        <v>235</v>
      </c>
      <c r="B37" s="229" t="s">
        <v>4441</v>
      </c>
      <c r="C37" s="241" t="s">
        <v>4061</v>
      </c>
      <c r="D37" s="237" t="s">
        <v>4451</v>
      </c>
      <c r="E37" s="236" t="s">
        <v>3961</v>
      </c>
      <c r="F37" s="240" t="s">
        <v>4060</v>
      </c>
      <c r="G37" s="214">
        <v>0</v>
      </c>
      <c r="H37" s="231" t="s">
        <v>4054</v>
      </c>
      <c r="I37" s="231"/>
      <c r="J37" s="231"/>
      <c r="K37" s="231"/>
      <c r="L37" s="231"/>
      <c r="M37" s="231"/>
      <c r="N37" s="231" t="s">
        <v>4074</v>
      </c>
      <c r="O37" s="246" t="s">
        <v>4438</v>
      </c>
      <c r="P37" s="246" t="s">
        <v>4438</v>
      </c>
      <c r="Q37" s="225" t="s">
        <v>4438</v>
      </c>
      <c r="R37" s="212" t="s">
        <v>3962</v>
      </c>
      <c r="S37" s="213" t="s">
        <v>4054</v>
      </c>
      <c r="T37" s="233" t="s">
        <v>4053</v>
      </c>
      <c r="U37" s="234" t="s">
        <v>4058</v>
      </c>
      <c r="V37" s="233" t="s">
        <v>4052</v>
      </c>
      <c r="W37" s="233" t="s">
        <v>4052</v>
      </c>
      <c r="X37" s="234" t="s">
        <v>4054</v>
      </c>
      <c r="Y37" s="234"/>
      <c r="Z37" s="234" t="s">
        <v>4072</v>
      </c>
      <c r="AA37" s="224">
        <v>202409</v>
      </c>
      <c r="AB37" s="243"/>
      <c r="AC37" s="233" t="s">
        <v>4057</v>
      </c>
      <c r="AD37" s="244" t="s">
        <v>4056</v>
      </c>
      <c r="AE37" s="245">
        <v>0</v>
      </c>
      <c r="AF37" s="244" t="s">
        <v>4056</v>
      </c>
      <c r="AG37" s="239" t="s">
        <v>4434</v>
      </c>
      <c r="AH37" s="9" t="s">
        <v>4433</v>
      </c>
      <c r="AI37" s="235" t="s">
        <v>4054</v>
      </c>
      <c r="AJ37" s="235" t="s">
        <v>4054</v>
      </c>
      <c r="AK37" s="235" t="s">
        <v>4055</v>
      </c>
      <c r="AL37" s="10"/>
    </row>
    <row r="38" spans="1:38" s="198" customFormat="1" x14ac:dyDescent="0.3">
      <c r="A38" s="229" t="s">
        <v>235</v>
      </c>
      <c r="B38" s="229" t="s">
        <v>4441</v>
      </c>
      <c r="C38" s="241" t="s">
        <v>4061</v>
      </c>
      <c r="D38" s="237" t="s">
        <v>4127</v>
      </c>
      <c r="E38" s="236" t="s">
        <v>3967</v>
      </c>
      <c r="F38" s="240" t="s">
        <v>4060</v>
      </c>
      <c r="G38" s="214">
        <v>0</v>
      </c>
      <c r="H38" s="231" t="s">
        <v>4054</v>
      </c>
      <c r="I38" s="231"/>
      <c r="J38" s="231"/>
      <c r="K38" s="231"/>
      <c r="L38" s="231"/>
      <c r="M38" s="231"/>
      <c r="N38" s="231" t="s">
        <v>4074</v>
      </c>
      <c r="O38" s="246" t="s">
        <v>4438</v>
      </c>
      <c r="P38" s="246" t="s">
        <v>4438</v>
      </c>
      <c r="Q38" s="225" t="s">
        <v>4438</v>
      </c>
      <c r="R38" s="212" t="s">
        <v>3968</v>
      </c>
      <c r="S38" s="213" t="s">
        <v>4054</v>
      </c>
      <c r="T38" s="233" t="s">
        <v>4053</v>
      </c>
      <c r="U38" s="234" t="s">
        <v>4058</v>
      </c>
      <c r="V38" s="233" t="s">
        <v>4052</v>
      </c>
      <c r="W38" s="233" t="s">
        <v>4052</v>
      </c>
      <c r="X38" s="234" t="s">
        <v>4054</v>
      </c>
      <c r="Y38" s="234"/>
      <c r="Z38" s="234" t="s">
        <v>4072</v>
      </c>
      <c r="AA38" s="224">
        <v>202409</v>
      </c>
      <c r="AB38" s="243"/>
      <c r="AC38" s="233" t="s">
        <v>4057</v>
      </c>
      <c r="AD38" s="244" t="s">
        <v>4056</v>
      </c>
      <c r="AE38" s="245">
        <v>0</v>
      </c>
      <c r="AF38" s="244" t="s">
        <v>4056</v>
      </c>
      <c r="AG38" s="239" t="s">
        <v>4434</v>
      </c>
      <c r="AH38" s="9" t="s">
        <v>4433</v>
      </c>
      <c r="AI38" s="235" t="s">
        <v>4054</v>
      </c>
      <c r="AJ38" s="235" t="s">
        <v>4054</v>
      </c>
      <c r="AK38" s="235" t="s">
        <v>4055</v>
      </c>
      <c r="AL38" s="10"/>
    </row>
    <row r="39" spans="1:38" s="198" customFormat="1" x14ac:dyDescent="0.3">
      <c r="A39" s="229" t="s">
        <v>235</v>
      </c>
      <c r="B39" s="229" t="s">
        <v>4441</v>
      </c>
      <c r="C39" s="241" t="s">
        <v>4061</v>
      </c>
      <c r="D39" s="237" t="s">
        <v>4450</v>
      </c>
      <c r="E39" s="236" t="s">
        <v>3977</v>
      </c>
      <c r="F39" s="240" t="s">
        <v>4060</v>
      </c>
      <c r="G39" s="214">
        <v>0</v>
      </c>
      <c r="H39" s="231" t="s">
        <v>4054</v>
      </c>
      <c r="I39" s="231"/>
      <c r="J39" s="231"/>
      <c r="K39" s="231"/>
      <c r="L39" s="231"/>
      <c r="M39" s="231"/>
      <c r="N39" s="231" t="s">
        <v>4074</v>
      </c>
      <c r="O39" s="246" t="s">
        <v>4438</v>
      </c>
      <c r="P39" s="246" t="s">
        <v>4438</v>
      </c>
      <c r="Q39" s="225" t="s">
        <v>4438</v>
      </c>
      <c r="R39" s="212" t="s">
        <v>3978</v>
      </c>
      <c r="S39" s="213" t="s">
        <v>4054</v>
      </c>
      <c r="T39" s="233" t="s">
        <v>4053</v>
      </c>
      <c r="U39" s="234" t="s">
        <v>4058</v>
      </c>
      <c r="V39" s="233" t="s">
        <v>4052</v>
      </c>
      <c r="W39" s="233" t="s">
        <v>4052</v>
      </c>
      <c r="X39" s="234" t="s">
        <v>4054</v>
      </c>
      <c r="Y39" s="234"/>
      <c r="Z39" s="234" t="s">
        <v>4072</v>
      </c>
      <c r="AA39" s="224">
        <v>202409</v>
      </c>
      <c r="AB39" s="243"/>
      <c r="AC39" s="233" t="s">
        <v>4057</v>
      </c>
      <c r="AD39" s="244" t="s">
        <v>4056</v>
      </c>
      <c r="AE39" s="245">
        <v>0</v>
      </c>
      <c r="AF39" s="244" t="s">
        <v>4056</v>
      </c>
      <c r="AG39" s="239" t="s">
        <v>4434</v>
      </c>
      <c r="AH39" s="9" t="s">
        <v>4433</v>
      </c>
      <c r="AI39" s="235" t="s">
        <v>4054</v>
      </c>
      <c r="AJ39" s="235" t="s">
        <v>4054</v>
      </c>
      <c r="AK39" s="235" t="s">
        <v>4055</v>
      </c>
      <c r="AL39" s="10"/>
    </row>
    <row r="40" spans="1:38" x14ac:dyDescent="0.3">
      <c r="A40" s="229" t="s">
        <v>235</v>
      </c>
      <c r="B40" s="229" t="s">
        <v>4441</v>
      </c>
      <c r="C40" s="241" t="s">
        <v>4061</v>
      </c>
      <c r="D40" s="237" t="s">
        <v>4083</v>
      </c>
      <c r="E40" s="236" t="s">
        <v>3831</v>
      </c>
      <c r="F40" s="240" t="s">
        <v>4060</v>
      </c>
      <c r="G40" s="214">
        <v>0</v>
      </c>
      <c r="H40" s="231" t="s">
        <v>4054</v>
      </c>
      <c r="I40" s="231"/>
      <c r="J40" s="231"/>
      <c r="K40" s="231"/>
      <c r="L40" s="231"/>
      <c r="M40" s="231"/>
      <c r="N40" s="231" t="s">
        <v>4074</v>
      </c>
      <c r="O40" s="246" t="s">
        <v>4438</v>
      </c>
      <c r="P40" s="246" t="s">
        <v>4438</v>
      </c>
      <c r="Q40" s="225" t="s">
        <v>4438</v>
      </c>
      <c r="R40" s="212" t="s">
        <v>3832</v>
      </c>
      <c r="S40" s="213" t="s">
        <v>4054</v>
      </c>
      <c r="T40" s="233" t="s">
        <v>4053</v>
      </c>
      <c r="U40" s="234" t="s">
        <v>4058</v>
      </c>
      <c r="V40" s="233" t="s">
        <v>4052</v>
      </c>
      <c r="W40" s="233" t="s">
        <v>4052</v>
      </c>
      <c r="X40" s="234" t="s">
        <v>4054</v>
      </c>
      <c r="Y40" s="234"/>
      <c r="Z40" s="234" t="s">
        <v>4072</v>
      </c>
      <c r="AA40" s="224">
        <v>202409</v>
      </c>
      <c r="AB40" s="243"/>
      <c r="AC40" s="233" t="s">
        <v>4057</v>
      </c>
      <c r="AD40" s="244" t="s">
        <v>4056</v>
      </c>
      <c r="AE40" s="245">
        <v>0</v>
      </c>
      <c r="AF40" s="244" t="s">
        <v>4056</v>
      </c>
      <c r="AG40" s="239" t="s">
        <v>4434</v>
      </c>
      <c r="AH40" s="9" t="s">
        <v>4433</v>
      </c>
      <c r="AI40" s="235" t="s">
        <v>4054</v>
      </c>
      <c r="AJ40" s="235" t="s">
        <v>4054</v>
      </c>
      <c r="AK40" s="235" t="s">
        <v>4055</v>
      </c>
    </row>
    <row r="41" spans="1:38" x14ac:dyDescent="0.3">
      <c r="A41" s="229" t="s">
        <v>235</v>
      </c>
      <c r="B41" s="229" t="s">
        <v>4441</v>
      </c>
      <c r="C41" s="241" t="s">
        <v>4061</v>
      </c>
      <c r="D41" s="237" t="s">
        <v>4183</v>
      </c>
      <c r="E41" s="236" t="s">
        <v>3928</v>
      </c>
      <c r="F41" s="240" t="s">
        <v>4060</v>
      </c>
      <c r="G41" s="214">
        <v>0</v>
      </c>
      <c r="H41" s="231" t="s">
        <v>4054</v>
      </c>
      <c r="I41" s="231"/>
      <c r="J41" s="231"/>
      <c r="K41" s="231"/>
      <c r="L41" s="231"/>
      <c r="M41" s="231"/>
      <c r="N41" s="231" t="s">
        <v>4074</v>
      </c>
      <c r="O41" s="246" t="s">
        <v>4438</v>
      </c>
      <c r="P41" s="246" t="s">
        <v>4438</v>
      </c>
      <c r="Q41" s="225" t="s">
        <v>4438</v>
      </c>
      <c r="R41" s="212" t="s">
        <v>3929</v>
      </c>
      <c r="S41" s="213" t="s">
        <v>4054</v>
      </c>
      <c r="T41" s="233" t="s">
        <v>4053</v>
      </c>
      <c r="U41" s="234" t="s">
        <v>4058</v>
      </c>
      <c r="V41" s="233" t="s">
        <v>4052</v>
      </c>
      <c r="W41" s="233" t="s">
        <v>4052</v>
      </c>
      <c r="X41" s="234" t="s">
        <v>4054</v>
      </c>
      <c r="Y41" s="234"/>
      <c r="Z41" s="234" t="s">
        <v>4072</v>
      </c>
      <c r="AA41" s="224">
        <v>202409</v>
      </c>
      <c r="AB41" s="243"/>
      <c r="AC41" s="233" t="s">
        <v>4057</v>
      </c>
      <c r="AD41" s="244" t="s">
        <v>4056</v>
      </c>
      <c r="AE41" s="245">
        <v>0</v>
      </c>
      <c r="AF41" s="244" t="s">
        <v>4056</v>
      </c>
      <c r="AG41" s="239" t="s">
        <v>4434</v>
      </c>
      <c r="AH41" s="9" t="s">
        <v>4433</v>
      </c>
      <c r="AI41" s="235" t="s">
        <v>4054</v>
      </c>
      <c r="AJ41" s="235" t="s">
        <v>4054</v>
      </c>
      <c r="AK41" s="235" t="s">
        <v>4055</v>
      </c>
    </row>
    <row r="42" spans="1:38" x14ac:dyDescent="0.3">
      <c r="A42" s="229" t="s">
        <v>235</v>
      </c>
      <c r="B42" s="229" t="s">
        <v>4441</v>
      </c>
      <c r="C42" s="241" t="s">
        <v>4061</v>
      </c>
      <c r="D42" s="237" t="s">
        <v>4124</v>
      </c>
      <c r="E42" s="236" t="s">
        <v>3676</v>
      </c>
      <c r="F42" s="240" t="s">
        <v>4060</v>
      </c>
      <c r="G42" s="214">
        <v>0</v>
      </c>
      <c r="H42" s="231" t="s">
        <v>4054</v>
      </c>
      <c r="I42" s="231"/>
      <c r="J42" s="231"/>
      <c r="K42" s="231"/>
      <c r="L42" s="231"/>
      <c r="M42" s="231"/>
      <c r="N42" s="231" t="s">
        <v>4074</v>
      </c>
      <c r="O42" s="246" t="s">
        <v>4438</v>
      </c>
      <c r="P42" s="246" t="s">
        <v>4438</v>
      </c>
      <c r="Q42" s="225" t="s">
        <v>4438</v>
      </c>
      <c r="R42" s="212" t="s">
        <v>3731</v>
      </c>
      <c r="S42" s="213" t="s">
        <v>4054</v>
      </c>
      <c r="T42" s="233" t="s">
        <v>4053</v>
      </c>
      <c r="U42" s="234" t="s">
        <v>4058</v>
      </c>
      <c r="V42" s="233" t="s">
        <v>4052</v>
      </c>
      <c r="W42" s="233" t="s">
        <v>4052</v>
      </c>
      <c r="X42" s="234" t="s">
        <v>4054</v>
      </c>
      <c r="Y42" s="234"/>
      <c r="Z42" s="234" t="s">
        <v>4072</v>
      </c>
      <c r="AA42" s="224">
        <v>202409</v>
      </c>
      <c r="AB42" s="243"/>
      <c r="AC42" s="233" t="s">
        <v>4057</v>
      </c>
      <c r="AD42" s="244" t="s">
        <v>4056</v>
      </c>
      <c r="AE42" s="245">
        <v>0</v>
      </c>
      <c r="AF42" s="244" t="s">
        <v>4056</v>
      </c>
      <c r="AG42" s="239" t="s">
        <v>4434</v>
      </c>
      <c r="AH42" s="9" t="s">
        <v>4433</v>
      </c>
      <c r="AI42" s="235" t="s">
        <v>4054</v>
      </c>
      <c r="AJ42" s="235" t="s">
        <v>4054</v>
      </c>
      <c r="AK42" s="235" t="s">
        <v>4055</v>
      </c>
    </row>
    <row r="43" spans="1:38" x14ac:dyDescent="0.3">
      <c r="A43" s="229" t="s">
        <v>235</v>
      </c>
      <c r="B43" s="229" t="s">
        <v>4441</v>
      </c>
      <c r="C43" s="241" t="s">
        <v>4061</v>
      </c>
      <c r="D43" s="237" t="s">
        <v>4449</v>
      </c>
      <c r="E43" s="236" t="s">
        <v>3949</v>
      </c>
      <c r="F43" s="240" t="s">
        <v>4060</v>
      </c>
      <c r="G43" s="214">
        <v>0</v>
      </c>
      <c r="H43" s="231" t="s">
        <v>4054</v>
      </c>
      <c r="I43" s="231"/>
      <c r="J43" s="231"/>
      <c r="K43" s="231"/>
      <c r="L43" s="231"/>
      <c r="M43" s="231"/>
      <c r="N43" s="231" t="s">
        <v>4074</v>
      </c>
      <c r="O43" s="246" t="s">
        <v>4438</v>
      </c>
      <c r="P43" s="246" t="s">
        <v>4438</v>
      </c>
      <c r="Q43" s="225" t="s">
        <v>4438</v>
      </c>
      <c r="R43" s="212" t="s">
        <v>3950</v>
      </c>
      <c r="S43" s="213" t="s">
        <v>4054</v>
      </c>
      <c r="T43" s="233" t="s">
        <v>4053</v>
      </c>
      <c r="U43" s="234" t="s">
        <v>4058</v>
      </c>
      <c r="V43" s="233" t="s">
        <v>4052</v>
      </c>
      <c r="W43" s="233" t="s">
        <v>4052</v>
      </c>
      <c r="X43" s="234" t="s">
        <v>4054</v>
      </c>
      <c r="Y43" s="234"/>
      <c r="Z43" s="234" t="s">
        <v>4072</v>
      </c>
      <c r="AA43" s="224">
        <v>202409</v>
      </c>
      <c r="AB43" s="243"/>
      <c r="AC43" s="233" t="s">
        <v>4057</v>
      </c>
      <c r="AD43" s="244" t="s">
        <v>4056</v>
      </c>
      <c r="AE43" s="245">
        <v>0</v>
      </c>
      <c r="AF43" s="244" t="s">
        <v>4056</v>
      </c>
      <c r="AG43" s="239" t="s">
        <v>4434</v>
      </c>
      <c r="AH43" s="9" t="s">
        <v>4433</v>
      </c>
      <c r="AI43" s="235" t="s">
        <v>4054</v>
      </c>
      <c r="AJ43" s="235" t="s">
        <v>4054</v>
      </c>
      <c r="AK43" s="235" t="s">
        <v>4055</v>
      </c>
    </row>
    <row r="44" spans="1:38" x14ac:dyDescent="0.3">
      <c r="A44" s="229" t="s">
        <v>235</v>
      </c>
      <c r="B44" s="229" t="s">
        <v>4441</v>
      </c>
      <c r="C44" s="241" t="s">
        <v>4061</v>
      </c>
      <c r="D44" s="237" t="s">
        <v>4178</v>
      </c>
      <c r="E44" s="236" t="s">
        <v>3957</v>
      </c>
      <c r="F44" s="240" t="s">
        <v>4060</v>
      </c>
      <c r="G44" s="214">
        <v>0</v>
      </c>
      <c r="H44" s="231" t="s">
        <v>4054</v>
      </c>
      <c r="I44" s="231"/>
      <c r="J44" s="231"/>
      <c r="K44" s="231"/>
      <c r="L44" s="231"/>
      <c r="M44" s="231"/>
      <c r="N44" s="231" t="s">
        <v>4074</v>
      </c>
      <c r="O44" s="246" t="s">
        <v>4438</v>
      </c>
      <c r="P44" s="246" t="s">
        <v>4438</v>
      </c>
      <c r="Q44" s="225" t="s">
        <v>4438</v>
      </c>
      <c r="R44" s="212" t="s">
        <v>3958</v>
      </c>
      <c r="S44" s="213" t="s">
        <v>4054</v>
      </c>
      <c r="T44" s="233" t="s">
        <v>4053</v>
      </c>
      <c r="U44" s="234" t="s">
        <v>4058</v>
      </c>
      <c r="V44" s="233" t="s">
        <v>4052</v>
      </c>
      <c r="W44" s="233" t="s">
        <v>4052</v>
      </c>
      <c r="X44" s="234" t="s">
        <v>4054</v>
      </c>
      <c r="Y44" s="234"/>
      <c r="Z44" s="234" t="s">
        <v>4072</v>
      </c>
      <c r="AA44" s="224">
        <v>202409</v>
      </c>
      <c r="AB44" s="243"/>
      <c r="AC44" s="233" t="s">
        <v>4057</v>
      </c>
      <c r="AD44" s="244" t="s">
        <v>4056</v>
      </c>
      <c r="AE44" s="245">
        <v>0</v>
      </c>
      <c r="AF44" s="244" t="s">
        <v>4056</v>
      </c>
      <c r="AG44" s="239" t="s">
        <v>4434</v>
      </c>
      <c r="AH44" s="9" t="s">
        <v>4433</v>
      </c>
      <c r="AI44" s="235" t="s">
        <v>4054</v>
      </c>
      <c r="AJ44" s="235" t="s">
        <v>4054</v>
      </c>
      <c r="AK44" s="235" t="s">
        <v>4055</v>
      </c>
    </row>
    <row r="45" spans="1:38" x14ac:dyDescent="0.3">
      <c r="A45" s="229" t="s">
        <v>235</v>
      </c>
      <c r="B45" s="229" t="s">
        <v>4441</v>
      </c>
      <c r="C45" s="241" t="s">
        <v>4061</v>
      </c>
      <c r="D45" s="237" t="s">
        <v>4448</v>
      </c>
      <c r="E45" s="236" t="s">
        <v>4447</v>
      </c>
      <c r="F45" s="240" t="s">
        <v>4060</v>
      </c>
      <c r="G45" s="214">
        <v>0</v>
      </c>
      <c r="H45" s="231" t="s">
        <v>4054</v>
      </c>
      <c r="I45" s="231"/>
      <c r="J45" s="231"/>
      <c r="K45" s="231"/>
      <c r="L45" s="231"/>
      <c r="M45" s="231"/>
      <c r="N45" s="231" t="s">
        <v>4074</v>
      </c>
      <c r="O45" s="246" t="s">
        <v>4438</v>
      </c>
      <c r="P45" s="246" t="s">
        <v>4438</v>
      </c>
      <c r="Q45" s="225" t="s">
        <v>4438</v>
      </c>
      <c r="R45" s="212" t="s">
        <v>4446</v>
      </c>
      <c r="S45" s="213" t="s">
        <v>4054</v>
      </c>
      <c r="T45" s="233" t="s">
        <v>4053</v>
      </c>
      <c r="U45" s="234" t="s">
        <v>4058</v>
      </c>
      <c r="V45" s="233" t="s">
        <v>4052</v>
      </c>
      <c r="W45" s="233" t="s">
        <v>4052</v>
      </c>
      <c r="X45" s="234" t="s">
        <v>4054</v>
      </c>
      <c r="Y45" s="234"/>
      <c r="Z45" s="234" t="s">
        <v>4072</v>
      </c>
      <c r="AA45" s="224">
        <v>202409</v>
      </c>
      <c r="AB45" s="243"/>
      <c r="AC45" s="233" t="s">
        <v>4057</v>
      </c>
      <c r="AD45" s="244" t="s">
        <v>4056</v>
      </c>
      <c r="AE45" s="245">
        <v>0</v>
      </c>
      <c r="AF45" s="244" t="s">
        <v>4056</v>
      </c>
      <c r="AG45" s="239" t="s">
        <v>4434</v>
      </c>
      <c r="AH45" s="9" t="s">
        <v>4433</v>
      </c>
      <c r="AI45" s="235" t="s">
        <v>4054</v>
      </c>
      <c r="AJ45" s="235" t="s">
        <v>4054</v>
      </c>
      <c r="AK45" s="235" t="s">
        <v>4055</v>
      </c>
    </row>
    <row r="46" spans="1:38" x14ac:dyDescent="0.3">
      <c r="A46" s="229" t="s">
        <v>235</v>
      </c>
      <c r="B46" s="229" t="s">
        <v>4441</v>
      </c>
      <c r="C46" s="241" t="s">
        <v>4061</v>
      </c>
      <c r="D46" s="237" t="s">
        <v>4445</v>
      </c>
      <c r="E46" s="236" t="s">
        <v>4444</v>
      </c>
      <c r="F46" s="240" t="s">
        <v>4060</v>
      </c>
      <c r="G46" s="214">
        <v>0</v>
      </c>
      <c r="H46" s="231" t="s">
        <v>4054</v>
      </c>
      <c r="I46" s="231"/>
      <c r="J46" s="231"/>
      <c r="K46" s="231"/>
      <c r="L46" s="231"/>
      <c r="M46" s="231"/>
      <c r="N46" s="231" t="s">
        <v>4074</v>
      </c>
      <c r="O46" s="246" t="s">
        <v>4438</v>
      </c>
      <c r="P46" s="246" t="s">
        <v>4438</v>
      </c>
      <c r="Q46" s="225" t="s">
        <v>4438</v>
      </c>
      <c r="R46" s="212" t="s">
        <v>4443</v>
      </c>
      <c r="S46" s="213" t="s">
        <v>4442</v>
      </c>
      <c r="T46" s="233" t="s">
        <v>4053</v>
      </c>
      <c r="U46" s="234" t="s">
        <v>4058</v>
      </c>
      <c r="V46" s="233" t="s">
        <v>4052</v>
      </c>
      <c r="W46" s="233" t="s">
        <v>4052</v>
      </c>
      <c r="X46" s="234" t="s">
        <v>4054</v>
      </c>
      <c r="Y46" s="234"/>
      <c r="Z46" s="234" t="s">
        <v>4072</v>
      </c>
      <c r="AA46" s="224">
        <v>202409</v>
      </c>
      <c r="AB46" s="243"/>
      <c r="AC46" s="233" t="s">
        <v>4057</v>
      </c>
      <c r="AD46" s="244" t="s">
        <v>4056</v>
      </c>
      <c r="AE46" s="245">
        <v>0</v>
      </c>
      <c r="AF46" s="244" t="s">
        <v>4056</v>
      </c>
      <c r="AG46" s="239" t="s">
        <v>4434</v>
      </c>
      <c r="AH46" s="9" t="s">
        <v>4433</v>
      </c>
      <c r="AI46" s="235" t="s">
        <v>4054</v>
      </c>
      <c r="AJ46" s="235" t="s">
        <v>4054</v>
      </c>
      <c r="AK46" s="235" t="s">
        <v>4055</v>
      </c>
    </row>
    <row r="47" spans="1:38" x14ac:dyDescent="0.3">
      <c r="A47" s="229" t="s">
        <v>235</v>
      </c>
      <c r="B47" s="229" t="s">
        <v>4441</v>
      </c>
      <c r="C47" s="241" t="s">
        <v>4061</v>
      </c>
      <c r="D47" s="237" t="s">
        <v>4440</v>
      </c>
      <c r="E47" s="236" t="s">
        <v>4439</v>
      </c>
      <c r="F47" s="240" t="s">
        <v>4060</v>
      </c>
      <c r="G47" s="214">
        <v>0</v>
      </c>
      <c r="H47" s="231" t="s">
        <v>4054</v>
      </c>
      <c r="I47" s="231"/>
      <c r="J47" s="231"/>
      <c r="K47" s="231"/>
      <c r="L47" s="231"/>
      <c r="M47" s="231"/>
      <c r="N47" s="231" t="s">
        <v>4074</v>
      </c>
      <c r="O47" s="246" t="s">
        <v>4438</v>
      </c>
      <c r="P47" s="246" t="s">
        <v>4438</v>
      </c>
      <c r="Q47" s="225" t="s">
        <v>4438</v>
      </c>
      <c r="R47" s="212" t="s">
        <v>4436</v>
      </c>
      <c r="S47" s="213" t="s">
        <v>4435</v>
      </c>
      <c r="T47" s="233" t="s">
        <v>4053</v>
      </c>
      <c r="U47" s="234" t="s">
        <v>4058</v>
      </c>
      <c r="V47" s="233" t="s">
        <v>4052</v>
      </c>
      <c r="W47" s="233" t="s">
        <v>4052</v>
      </c>
      <c r="X47" s="234" t="s">
        <v>4054</v>
      </c>
      <c r="Y47" s="234"/>
      <c r="Z47" s="234" t="s">
        <v>4072</v>
      </c>
      <c r="AA47" s="224">
        <v>202409</v>
      </c>
      <c r="AB47" s="243"/>
      <c r="AC47" s="233" t="s">
        <v>4057</v>
      </c>
      <c r="AD47" s="244" t="s">
        <v>4056</v>
      </c>
      <c r="AE47" s="245">
        <v>0</v>
      </c>
      <c r="AF47" s="244" t="s">
        <v>4056</v>
      </c>
      <c r="AG47" s="239" t="s">
        <v>4434</v>
      </c>
      <c r="AH47" s="9" t="s">
        <v>4433</v>
      </c>
      <c r="AI47" s="235" t="s">
        <v>4054</v>
      </c>
      <c r="AJ47" s="235" t="s">
        <v>4054</v>
      </c>
      <c r="AK47" s="235" t="s">
        <v>4055</v>
      </c>
    </row>
    <row r="48" spans="1:38" x14ac:dyDescent="0.3">
      <c r="A48" s="229" t="s">
        <v>2417</v>
      </c>
      <c r="B48" s="229" t="s">
        <v>4224</v>
      </c>
      <c r="C48" s="241" t="s">
        <v>4061</v>
      </c>
      <c r="D48" s="237" t="s">
        <v>4432</v>
      </c>
      <c r="E48" s="236" t="s">
        <v>3794</v>
      </c>
      <c r="F48" s="240" t="s">
        <v>4060</v>
      </c>
      <c r="G48" s="214">
        <v>0</v>
      </c>
      <c r="H48" s="231" t="s">
        <v>4054</v>
      </c>
      <c r="I48" s="231"/>
      <c r="J48" s="231"/>
      <c r="K48" s="231"/>
      <c r="L48" s="231"/>
      <c r="M48" s="231"/>
      <c r="N48" s="231" t="s">
        <v>4074</v>
      </c>
      <c r="O48" s="246"/>
      <c r="P48" s="246"/>
      <c r="Q48" s="225"/>
      <c r="R48" s="212" t="s">
        <v>4431</v>
      </c>
      <c r="S48" s="213" t="s">
        <v>4430</v>
      </c>
      <c r="T48" s="233" t="s">
        <v>4053</v>
      </c>
      <c r="U48" s="234" t="s">
        <v>4058</v>
      </c>
      <c r="V48" s="233" t="s">
        <v>4052</v>
      </c>
      <c r="W48" s="233" t="s">
        <v>4052</v>
      </c>
      <c r="X48" s="234" t="s">
        <v>4054</v>
      </c>
      <c r="Y48" s="234"/>
      <c r="Z48" s="234"/>
      <c r="AA48" s="224">
        <v>202409</v>
      </c>
      <c r="AB48" s="243"/>
      <c r="AC48" s="233" t="s">
        <v>4057</v>
      </c>
      <c r="AD48" s="244" t="s">
        <v>4056</v>
      </c>
      <c r="AE48" s="245">
        <v>0</v>
      </c>
      <c r="AF48" s="244" t="s">
        <v>4056</v>
      </c>
      <c r="AG48" s="239" t="s">
        <v>2419</v>
      </c>
      <c r="AH48" s="9" t="s">
        <v>4222</v>
      </c>
      <c r="AI48" s="235" t="s">
        <v>4054</v>
      </c>
      <c r="AJ48" s="235" t="s">
        <v>4054</v>
      </c>
      <c r="AK48" s="235" t="s">
        <v>4055</v>
      </c>
    </row>
    <row r="49" spans="1:37" x14ac:dyDescent="0.3">
      <c r="A49" s="229" t="s">
        <v>2417</v>
      </c>
      <c r="B49" s="229" t="s">
        <v>4224</v>
      </c>
      <c r="C49" s="241" t="s">
        <v>4061</v>
      </c>
      <c r="D49" s="237" t="s">
        <v>4429</v>
      </c>
      <c r="E49" s="236" t="s">
        <v>4428</v>
      </c>
      <c r="F49" s="240" t="s">
        <v>4060</v>
      </c>
      <c r="G49" s="214">
        <v>0</v>
      </c>
      <c r="H49" s="231" t="s">
        <v>4054</v>
      </c>
      <c r="I49" s="231"/>
      <c r="J49" s="231"/>
      <c r="K49" s="231"/>
      <c r="L49" s="231"/>
      <c r="M49" s="231"/>
      <c r="N49" s="231" t="s">
        <v>4074</v>
      </c>
      <c r="O49" s="246"/>
      <c r="P49" s="246"/>
      <c r="Q49" s="225"/>
      <c r="R49" s="212" t="s">
        <v>4427</v>
      </c>
      <c r="S49" s="213">
        <v>410000190</v>
      </c>
      <c r="T49" s="233" t="s">
        <v>4053</v>
      </c>
      <c r="U49" s="234" t="s">
        <v>4058</v>
      </c>
      <c r="V49" s="233" t="s">
        <v>4052</v>
      </c>
      <c r="W49" s="233" t="s">
        <v>4052</v>
      </c>
      <c r="X49" s="234" t="s">
        <v>4054</v>
      </c>
      <c r="Y49" s="234"/>
      <c r="Z49" s="234"/>
      <c r="AA49" s="224">
        <v>202409</v>
      </c>
      <c r="AB49" s="243"/>
      <c r="AC49" s="233" t="s">
        <v>4057</v>
      </c>
      <c r="AD49" s="244" t="s">
        <v>4056</v>
      </c>
      <c r="AE49" s="245">
        <v>0</v>
      </c>
      <c r="AF49" s="244" t="s">
        <v>4056</v>
      </c>
      <c r="AG49" s="239" t="s">
        <v>2419</v>
      </c>
      <c r="AH49" s="9" t="s">
        <v>4222</v>
      </c>
      <c r="AI49" s="235" t="s">
        <v>4054</v>
      </c>
      <c r="AJ49" s="235" t="s">
        <v>4054</v>
      </c>
      <c r="AK49" s="235" t="s">
        <v>4055</v>
      </c>
    </row>
    <row r="50" spans="1:37" x14ac:dyDescent="0.3">
      <c r="A50" s="229" t="s">
        <v>2417</v>
      </c>
      <c r="B50" s="229" t="s">
        <v>4224</v>
      </c>
      <c r="C50" s="241" t="s">
        <v>4061</v>
      </c>
      <c r="D50" s="237" t="s">
        <v>4178</v>
      </c>
      <c r="E50" s="236" t="s">
        <v>3957</v>
      </c>
      <c r="F50" s="240" t="s">
        <v>4060</v>
      </c>
      <c r="G50" s="214">
        <v>0</v>
      </c>
      <c r="H50" s="231" t="s">
        <v>4054</v>
      </c>
      <c r="I50" s="231"/>
      <c r="J50" s="231"/>
      <c r="K50" s="231"/>
      <c r="L50" s="231"/>
      <c r="M50" s="231"/>
      <c r="N50" s="231" t="s">
        <v>4074</v>
      </c>
      <c r="O50" s="246"/>
      <c r="P50" s="246"/>
      <c r="Q50" s="225"/>
      <c r="R50" s="212" t="s">
        <v>3958</v>
      </c>
      <c r="S50" s="213" t="s">
        <v>4426</v>
      </c>
      <c r="T50" s="233" t="s">
        <v>4053</v>
      </c>
      <c r="U50" s="234" t="s">
        <v>4058</v>
      </c>
      <c r="V50" s="233" t="s">
        <v>4052</v>
      </c>
      <c r="W50" s="233" t="s">
        <v>4052</v>
      </c>
      <c r="X50" s="234" t="s">
        <v>4054</v>
      </c>
      <c r="Y50" s="234"/>
      <c r="Z50" s="234"/>
      <c r="AA50" s="224">
        <v>202409</v>
      </c>
      <c r="AB50" s="243"/>
      <c r="AC50" s="233" t="s">
        <v>4057</v>
      </c>
      <c r="AD50" s="244" t="s">
        <v>4056</v>
      </c>
      <c r="AE50" s="245">
        <v>0</v>
      </c>
      <c r="AF50" s="244" t="s">
        <v>4056</v>
      </c>
      <c r="AG50" s="239" t="s">
        <v>2419</v>
      </c>
      <c r="AH50" s="9" t="s">
        <v>4222</v>
      </c>
      <c r="AI50" s="235" t="s">
        <v>4054</v>
      </c>
      <c r="AJ50" s="235" t="s">
        <v>4054</v>
      </c>
      <c r="AK50" s="235" t="s">
        <v>4055</v>
      </c>
    </row>
    <row r="51" spans="1:37" x14ac:dyDescent="0.3">
      <c r="A51" s="229" t="s">
        <v>2417</v>
      </c>
      <c r="B51" s="229" t="s">
        <v>4224</v>
      </c>
      <c r="C51" s="241" t="s">
        <v>4061</v>
      </c>
      <c r="D51" s="237" t="s">
        <v>4425</v>
      </c>
      <c r="E51" s="236" t="s">
        <v>4424</v>
      </c>
      <c r="F51" s="240" t="s">
        <v>4060</v>
      </c>
      <c r="G51" s="214">
        <v>0</v>
      </c>
      <c r="H51" s="231" t="s">
        <v>4054</v>
      </c>
      <c r="I51" s="231"/>
      <c r="J51" s="231"/>
      <c r="K51" s="231"/>
      <c r="L51" s="231"/>
      <c r="M51" s="231"/>
      <c r="N51" s="231" t="s">
        <v>4074</v>
      </c>
      <c r="O51" s="246"/>
      <c r="P51" s="246"/>
      <c r="Q51" s="225"/>
      <c r="R51" s="212" t="s">
        <v>4423</v>
      </c>
      <c r="S51" s="213" t="s">
        <v>4422</v>
      </c>
      <c r="T51" s="233" t="s">
        <v>4053</v>
      </c>
      <c r="U51" s="234" t="s">
        <v>4058</v>
      </c>
      <c r="V51" s="233" t="s">
        <v>4052</v>
      </c>
      <c r="W51" s="233" t="s">
        <v>4052</v>
      </c>
      <c r="X51" s="234" t="s">
        <v>4054</v>
      </c>
      <c r="Y51" s="234"/>
      <c r="Z51" s="234"/>
      <c r="AA51" s="224">
        <v>202409</v>
      </c>
      <c r="AB51" s="243"/>
      <c r="AC51" s="233" t="s">
        <v>4057</v>
      </c>
      <c r="AD51" s="244" t="s">
        <v>4056</v>
      </c>
      <c r="AE51" s="245">
        <v>0</v>
      </c>
      <c r="AF51" s="244" t="s">
        <v>4056</v>
      </c>
      <c r="AG51" s="239" t="s">
        <v>2419</v>
      </c>
      <c r="AH51" s="9" t="s">
        <v>4222</v>
      </c>
      <c r="AI51" s="235" t="s">
        <v>4054</v>
      </c>
      <c r="AJ51" s="235" t="s">
        <v>4054</v>
      </c>
      <c r="AK51" s="235" t="s">
        <v>4055</v>
      </c>
    </row>
    <row r="52" spans="1:37" x14ac:dyDescent="0.3">
      <c r="A52" s="229" t="s">
        <v>2417</v>
      </c>
      <c r="B52" s="229" t="s">
        <v>4224</v>
      </c>
      <c r="C52" s="241" t="s">
        <v>4061</v>
      </c>
      <c r="D52" s="237" t="s">
        <v>4421</v>
      </c>
      <c r="E52" s="236" t="s">
        <v>4420</v>
      </c>
      <c r="F52" s="240" t="s">
        <v>4060</v>
      </c>
      <c r="G52" s="214">
        <v>0</v>
      </c>
      <c r="H52" s="231" t="s">
        <v>4054</v>
      </c>
      <c r="I52" s="231"/>
      <c r="J52" s="231"/>
      <c r="K52" s="231"/>
      <c r="L52" s="231"/>
      <c r="M52" s="231"/>
      <c r="N52" s="231" t="s">
        <v>4074</v>
      </c>
      <c r="O52" s="246"/>
      <c r="P52" s="246"/>
      <c r="Q52" s="225"/>
      <c r="R52" s="212" t="s">
        <v>4419</v>
      </c>
      <c r="S52" s="213" t="s">
        <v>4418</v>
      </c>
      <c r="T52" s="233" t="s">
        <v>4053</v>
      </c>
      <c r="U52" s="234" t="s">
        <v>4058</v>
      </c>
      <c r="V52" s="233" t="s">
        <v>4052</v>
      </c>
      <c r="W52" s="233" t="s">
        <v>4052</v>
      </c>
      <c r="X52" s="234" t="s">
        <v>4054</v>
      </c>
      <c r="Y52" s="234"/>
      <c r="Z52" s="234"/>
      <c r="AA52" s="224">
        <v>202409</v>
      </c>
      <c r="AB52" s="243"/>
      <c r="AC52" s="233" t="s">
        <v>4057</v>
      </c>
      <c r="AD52" s="244" t="s">
        <v>4056</v>
      </c>
      <c r="AE52" s="245">
        <v>0</v>
      </c>
      <c r="AF52" s="244" t="s">
        <v>4056</v>
      </c>
      <c r="AG52" s="239" t="s">
        <v>2419</v>
      </c>
      <c r="AH52" s="9" t="s">
        <v>4222</v>
      </c>
      <c r="AI52" s="235" t="s">
        <v>4054</v>
      </c>
      <c r="AJ52" s="235" t="s">
        <v>4054</v>
      </c>
      <c r="AK52" s="235" t="s">
        <v>4055</v>
      </c>
    </row>
    <row r="53" spans="1:37" x14ac:dyDescent="0.3">
      <c r="A53" s="229" t="s">
        <v>2417</v>
      </c>
      <c r="B53" s="229" t="s">
        <v>4224</v>
      </c>
      <c r="C53" s="241" t="s">
        <v>4061</v>
      </c>
      <c r="D53" s="237" t="s">
        <v>4417</v>
      </c>
      <c r="E53" s="236" t="s">
        <v>4416</v>
      </c>
      <c r="F53" s="240" t="s">
        <v>4060</v>
      </c>
      <c r="G53" s="214">
        <v>0</v>
      </c>
      <c r="H53" s="231" t="s">
        <v>4054</v>
      </c>
      <c r="I53" s="231"/>
      <c r="J53" s="231"/>
      <c r="K53" s="231"/>
      <c r="L53" s="231"/>
      <c r="M53" s="231"/>
      <c r="N53" s="231" t="s">
        <v>4074</v>
      </c>
      <c r="O53" s="246"/>
      <c r="P53" s="246"/>
      <c r="Q53" s="225"/>
      <c r="R53" s="212" t="s">
        <v>4415</v>
      </c>
      <c r="S53" s="213" t="s">
        <v>4414</v>
      </c>
      <c r="T53" s="233" t="s">
        <v>4053</v>
      </c>
      <c r="U53" s="234" t="s">
        <v>4058</v>
      </c>
      <c r="V53" s="233" t="s">
        <v>4052</v>
      </c>
      <c r="W53" s="233" t="s">
        <v>4052</v>
      </c>
      <c r="X53" s="234" t="s">
        <v>4054</v>
      </c>
      <c r="Y53" s="234"/>
      <c r="Z53" s="234"/>
      <c r="AA53" s="224">
        <v>202409</v>
      </c>
      <c r="AB53" s="243"/>
      <c r="AC53" s="233" t="s">
        <v>4057</v>
      </c>
      <c r="AD53" s="244" t="s">
        <v>4056</v>
      </c>
      <c r="AE53" s="245">
        <v>0</v>
      </c>
      <c r="AF53" s="244" t="s">
        <v>4056</v>
      </c>
      <c r="AG53" s="239" t="s">
        <v>2419</v>
      </c>
      <c r="AH53" s="9" t="s">
        <v>4222</v>
      </c>
      <c r="AI53" s="235" t="s">
        <v>4054</v>
      </c>
      <c r="AJ53" s="235" t="s">
        <v>4054</v>
      </c>
      <c r="AK53" s="235" t="s">
        <v>4055</v>
      </c>
    </row>
    <row r="54" spans="1:37" x14ac:dyDescent="0.3">
      <c r="A54" s="229" t="s">
        <v>2417</v>
      </c>
      <c r="B54" s="229" t="s">
        <v>4224</v>
      </c>
      <c r="C54" s="241" t="s">
        <v>4061</v>
      </c>
      <c r="D54" s="237" t="s">
        <v>4413</v>
      </c>
      <c r="E54" s="236" t="s">
        <v>3867</v>
      </c>
      <c r="F54" s="240" t="s">
        <v>4060</v>
      </c>
      <c r="G54" s="214">
        <v>0</v>
      </c>
      <c r="H54" s="231" t="s">
        <v>4054</v>
      </c>
      <c r="I54" s="231"/>
      <c r="J54" s="231"/>
      <c r="K54" s="231"/>
      <c r="L54" s="231"/>
      <c r="M54" s="231"/>
      <c r="N54" s="231" t="s">
        <v>4074</v>
      </c>
      <c r="O54" s="246"/>
      <c r="P54" s="246"/>
      <c r="Q54" s="225"/>
      <c r="R54" s="212" t="s">
        <v>3868</v>
      </c>
      <c r="S54" s="213" t="s">
        <v>4412</v>
      </c>
      <c r="T54" s="233" t="s">
        <v>4053</v>
      </c>
      <c r="U54" s="234" t="s">
        <v>4058</v>
      </c>
      <c r="V54" s="233" t="s">
        <v>4052</v>
      </c>
      <c r="W54" s="233" t="s">
        <v>4052</v>
      </c>
      <c r="X54" s="234" t="s">
        <v>4054</v>
      </c>
      <c r="Y54" s="234"/>
      <c r="Z54" s="234"/>
      <c r="AA54" s="224">
        <v>202409</v>
      </c>
      <c r="AB54" s="243"/>
      <c r="AC54" s="233" t="s">
        <v>4057</v>
      </c>
      <c r="AD54" s="244" t="s">
        <v>4056</v>
      </c>
      <c r="AE54" s="245">
        <v>0</v>
      </c>
      <c r="AF54" s="244" t="s">
        <v>4056</v>
      </c>
      <c r="AG54" s="239" t="s">
        <v>2419</v>
      </c>
      <c r="AH54" s="9" t="s">
        <v>4222</v>
      </c>
      <c r="AI54" s="235" t="s">
        <v>4054</v>
      </c>
      <c r="AJ54" s="235" t="s">
        <v>4054</v>
      </c>
      <c r="AK54" s="235" t="s">
        <v>4055</v>
      </c>
    </row>
    <row r="55" spans="1:37" x14ac:dyDescent="0.3">
      <c r="A55" s="229" t="s">
        <v>2417</v>
      </c>
      <c r="B55" s="229" t="s">
        <v>4224</v>
      </c>
      <c r="C55" s="241" t="s">
        <v>4061</v>
      </c>
      <c r="D55" s="237" t="s">
        <v>4109</v>
      </c>
      <c r="E55" s="236" t="s">
        <v>4108</v>
      </c>
      <c r="F55" s="240" t="s">
        <v>4060</v>
      </c>
      <c r="G55" s="214">
        <v>0</v>
      </c>
      <c r="H55" s="231" t="s">
        <v>4054</v>
      </c>
      <c r="I55" s="231"/>
      <c r="J55" s="231"/>
      <c r="K55" s="231"/>
      <c r="L55" s="231"/>
      <c r="M55" s="231"/>
      <c r="N55" s="231" t="s">
        <v>4074</v>
      </c>
      <c r="O55" s="246"/>
      <c r="P55" s="246"/>
      <c r="Q55" s="225"/>
      <c r="R55" s="212" t="s">
        <v>4107</v>
      </c>
      <c r="S55" s="213" t="s">
        <v>4411</v>
      </c>
      <c r="T55" s="233" t="s">
        <v>4053</v>
      </c>
      <c r="U55" s="234" t="s">
        <v>4058</v>
      </c>
      <c r="V55" s="233" t="s">
        <v>4052</v>
      </c>
      <c r="W55" s="233" t="s">
        <v>4052</v>
      </c>
      <c r="X55" s="234" t="s">
        <v>4054</v>
      </c>
      <c r="Y55" s="234"/>
      <c r="Z55" s="234"/>
      <c r="AA55" s="224">
        <v>202409</v>
      </c>
      <c r="AB55" s="243"/>
      <c r="AC55" s="233" t="s">
        <v>4057</v>
      </c>
      <c r="AD55" s="244" t="s">
        <v>4056</v>
      </c>
      <c r="AE55" s="245">
        <v>0</v>
      </c>
      <c r="AF55" s="244" t="s">
        <v>4056</v>
      </c>
      <c r="AG55" s="239" t="s">
        <v>2419</v>
      </c>
      <c r="AH55" s="9" t="s">
        <v>4222</v>
      </c>
      <c r="AI55" s="235" t="s">
        <v>4054</v>
      </c>
      <c r="AJ55" s="235" t="s">
        <v>4054</v>
      </c>
      <c r="AK55" s="235" t="s">
        <v>4055</v>
      </c>
    </row>
    <row r="56" spans="1:37" x14ac:dyDescent="0.3">
      <c r="A56" s="229" t="s">
        <v>2417</v>
      </c>
      <c r="B56" s="229" t="s">
        <v>4224</v>
      </c>
      <c r="C56" s="241" t="s">
        <v>4061</v>
      </c>
      <c r="D56" s="237" t="s">
        <v>4410</v>
      </c>
      <c r="E56" s="236" t="s">
        <v>3869</v>
      </c>
      <c r="F56" s="240" t="s">
        <v>4060</v>
      </c>
      <c r="G56" s="214">
        <v>0</v>
      </c>
      <c r="H56" s="231" t="s">
        <v>4054</v>
      </c>
      <c r="I56" s="231"/>
      <c r="J56" s="231"/>
      <c r="K56" s="231"/>
      <c r="L56" s="231"/>
      <c r="M56" s="231"/>
      <c r="N56" s="231" t="s">
        <v>4074</v>
      </c>
      <c r="O56" s="246"/>
      <c r="P56" s="246"/>
      <c r="Q56" s="225"/>
      <c r="R56" s="212" t="s">
        <v>3870</v>
      </c>
      <c r="S56" s="213" t="s">
        <v>4409</v>
      </c>
      <c r="T56" s="233" t="s">
        <v>4053</v>
      </c>
      <c r="U56" s="234" t="s">
        <v>4058</v>
      </c>
      <c r="V56" s="233" t="s">
        <v>4052</v>
      </c>
      <c r="W56" s="233" t="s">
        <v>4052</v>
      </c>
      <c r="X56" s="234" t="s">
        <v>4054</v>
      </c>
      <c r="Y56" s="234"/>
      <c r="Z56" s="234"/>
      <c r="AA56" s="224">
        <v>202409</v>
      </c>
      <c r="AB56" s="243"/>
      <c r="AC56" s="233" t="s">
        <v>4057</v>
      </c>
      <c r="AD56" s="244" t="s">
        <v>4056</v>
      </c>
      <c r="AE56" s="245">
        <v>0</v>
      </c>
      <c r="AF56" s="244" t="s">
        <v>4056</v>
      </c>
      <c r="AG56" s="239" t="s">
        <v>2419</v>
      </c>
      <c r="AH56" s="9" t="s">
        <v>4222</v>
      </c>
      <c r="AI56" s="235" t="s">
        <v>4054</v>
      </c>
      <c r="AJ56" s="235" t="s">
        <v>4054</v>
      </c>
      <c r="AK56" s="235" t="s">
        <v>4055</v>
      </c>
    </row>
    <row r="57" spans="1:37" x14ac:dyDescent="0.3">
      <c r="A57" s="229" t="s">
        <v>2417</v>
      </c>
      <c r="B57" s="229" t="s">
        <v>4224</v>
      </c>
      <c r="C57" s="241" t="s">
        <v>4061</v>
      </c>
      <c r="D57" s="237" t="s">
        <v>4408</v>
      </c>
      <c r="E57" s="236" t="s">
        <v>3873</v>
      </c>
      <c r="F57" s="240" t="s">
        <v>4060</v>
      </c>
      <c r="G57" s="214">
        <v>0</v>
      </c>
      <c r="H57" s="231" t="s">
        <v>4054</v>
      </c>
      <c r="I57" s="231"/>
      <c r="J57" s="231"/>
      <c r="K57" s="231"/>
      <c r="L57" s="231"/>
      <c r="M57" s="231"/>
      <c r="N57" s="231" t="s">
        <v>4074</v>
      </c>
      <c r="O57" s="246"/>
      <c r="P57" s="246"/>
      <c r="Q57" s="225"/>
      <c r="R57" s="212" t="s">
        <v>3874</v>
      </c>
      <c r="S57" s="213" t="s">
        <v>4407</v>
      </c>
      <c r="T57" s="233" t="s">
        <v>4053</v>
      </c>
      <c r="U57" s="234" t="s">
        <v>4058</v>
      </c>
      <c r="V57" s="233" t="s">
        <v>4052</v>
      </c>
      <c r="W57" s="233" t="s">
        <v>4052</v>
      </c>
      <c r="X57" s="234" t="s">
        <v>4054</v>
      </c>
      <c r="Y57" s="234"/>
      <c r="Z57" s="234"/>
      <c r="AA57" s="224">
        <v>202409</v>
      </c>
      <c r="AB57" s="243"/>
      <c r="AC57" s="233" t="s">
        <v>4057</v>
      </c>
      <c r="AD57" s="244" t="s">
        <v>4056</v>
      </c>
      <c r="AE57" s="245">
        <v>0</v>
      </c>
      <c r="AF57" s="244" t="s">
        <v>4056</v>
      </c>
      <c r="AG57" s="239" t="s">
        <v>2419</v>
      </c>
      <c r="AH57" s="9" t="s">
        <v>4222</v>
      </c>
      <c r="AI57" s="235" t="s">
        <v>4054</v>
      </c>
      <c r="AJ57" s="235" t="s">
        <v>4054</v>
      </c>
      <c r="AK57" s="235" t="s">
        <v>4055</v>
      </c>
    </row>
    <row r="58" spans="1:37" x14ac:dyDescent="0.3">
      <c r="A58" s="229" t="s">
        <v>2417</v>
      </c>
      <c r="B58" s="229" t="s">
        <v>4224</v>
      </c>
      <c r="C58" s="241" t="s">
        <v>4061</v>
      </c>
      <c r="D58" s="237" t="s">
        <v>4406</v>
      </c>
      <c r="E58" s="236" t="s">
        <v>3669</v>
      </c>
      <c r="F58" s="240" t="s">
        <v>4060</v>
      </c>
      <c r="G58" s="214">
        <v>0</v>
      </c>
      <c r="H58" s="231" t="s">
        <v>4054</v>
      </c>
      <c r="I58" s="231"/>
      <c r="J58" s="231"/>
      <c r="K58" s="231"/>
      <c r="L58" s="231"/>
      <c r="M58" s="231"/>
      <c r="N58" s="231" t="s">
        <v>4074</v>
      </c>
      <c r="O58" s="246"/>
      <c r="P58" s="246"/>
      <c r="Q58" s="225"/>
      <c r="R58" s="212" t="s">
        <v>3740</v>
      </c>
      <c r="S58" s="213" t="s">
        <v>4405</v>
      </c>
      <c r="T58" s="233" t="s">
        <v>4053</v>
      </c>
      <c r="U58" s="234" t="s">
        <v>4058</v>
      </c>
      <c r="V58" s="233" t="s">
        <v>4052</v>
      </c>
      <c r="W58" s="233" t="s">
        <v>4052</v>
      </c>
      <c r="X58" s="234" t="s">
        <v>4054</v>
      </c>
      <c r="Y58" s="234"/>
      <c r="Z58" s="234"/>
      <c r="AA58" s="224">
        <v>202409</v>
      </c>
      <c r="AB58" s="243"/>
      <c r="AC58" s="233" t="s">
        <v>4057</v>
      </c>
      <c r="AD58" s="244" t="s">
        <v>4056</v>
      </c>
      <c r="AE58" s="245">
        <v>0</v>
      </c>
      <c r="AF58" s="244" t="s">
        <v>4056</v>
      </c>
      <c r="AG58" s="239" t="s">
        <v>2419</v>
      </c>
      <c r="AH58" s="9" t="s">
        <v>4222</v>
      </c>
      <c r="AI58" s="235" t="s">
        <v>4054</v>
      </c>
      <c r="AJ58" s="235" t="s">
        <v>4054</v>
      </c>
      <c r="AK58" s="235" t="s">
        <v>4055</v>
      </c>
    </row>
    <row r="59" spans="1:37" x14ac:dyDescent="0.3">
      <c r="A59" s="229" t="s">
        <v>2417</v>
      </c>
      <c r="B59" s="229" t="s">
        <v>4224</v>
      </c>
      <c r="C59" s="241" t="s">
        <v>4061</v>
      </c>
      <c r="D59" s="237" t="s">
        <v>4106</v>
      </c>
      <c r="E59" s="236" t="s">
        <v>4105</v>
      </c>
      <c r="F59" s="240" t="s">
        <v>4060</v>
      </c>
      <c r="G59" s="214">
        <v>0</v>
      </c>
      <c r="H59" s="231" t="s">
        <v>4054</v>
      </c>
      <c r="I59" s="231"/>
      <c r="J59" s="231"/>
      <c r="K59" s="231"/>
      <c r="L59" s="231"/>
      <c r="M59" s="231"/>
      <c r="N59" s="231" t="s">
        <v>4074</v>
      </c>
      <c r="O59" s="246"/>
      <c r="P59" s="246"/>
      <c r="Q59" s="225"/>
      <c r="R59" s="212" t="s">
        <v>4104</v>
      </c>
      <c r="S59" s="213" t="s">
        <v>4404</v>
      </c>
      <c r="T59" s="233" t="s">
        <v>4053</v>
      </c>
      <c r="U59" s="234" t="s">
        <v>4058</v>
      </c>
      <c r="V59" s="233" t="s">
        <v>4052</v>
      </c>
      <c r="W59" s="233" t="s">
        <v>4052</v>
      </c>
      <c r="X59" s="234" t="s">
        <v>4054</v>
      </c>
      <c r="Y59" s="234"/>
      <c r="Z59" s="234"/>
      <c r="AA59" s="224">
        <v>202409</v>
      </c>
      <c r="AB59" s="243"/>
      <c r="AC59" s="233" t="s">
        <v>4057</v>
      </c>
      <c r="AD59" s="244" t="s">
        <v>4056</v>
      </c>
      <c r="AE59" s="245">
        <v>0</v>
      </c>
      <c r="AF59" s="244" t="s">
        <v>4056</v>
      </c>
      <c r="AG59" s="239" t="s">
        <v>2419</v>
      </c>
      <c r="AH59" s="9" t="s">
        <v>4222</v>
      </c>
      <c r="AI59" s="235" t="s">
        <v>4054</v>
      </c>
      <c r="AJ59" s="235" t="s">
        <v>4054</v>
      </c>
      <c r="AK59" s="235" t="s">
        <v>4055</v>
      </c>
    </row>
    <row r="60" spans="1:37" x14ac:dyDescent="0.3">
      <c r="A60" s="229" t="s">
        <v>2417</v>
      </c>
      <c r="B60" s="229" t="s">
        <v>4224</v>
      </c>
      <c r="C60" s="241" t="s">
        <v>4061</v>
      </c>
      <c r="D60" s="237" t="s">
        <v>4062</v>
      </c>
      <c r="E60" s="236" t="s">
        <v>3863</v>
      </c>
      <c r="F60" s="240" t="s">
        <v>4060</v>
      </c>
      <c r="G60" s="214">
        <v>0</v>
      </c>
      <c r="H60" s="231" t="s">
        <v>4054</v>
      </c>
      <c r="I60" s="231"/>
      <c r="J60" s="231"/>
      <c r="K60" s="231"/>
      <c r="L60" s="231"/>
      <c r="M60" s="231"/>
      <c r="N60" s="231" t="s">
        <v>4074</v>
      </c>
      <c r="O60" s="246"/>
      <c r="P60" s="246"/>
      <c r="Q60" s="225"/>
      <c r="R60" s="212" t="s">
        <v>3864</v>
      </c>
      <c r="S60" s="213" t="s">
        <v>4403</v>
      </c>
      <c r="T60" s="233" t="s">
        <v>4053</v>
      </c>
      <c r="U60" s="234" t="s">
        <v>4058</v>
      </c>
      <c r="V60" s="233" t="s">
        <v>4052</v>
      </c>
      <c r="W60" s="233" t="s">
        <v>4052</v>
      </c>
      <c r="X60" s="234" t="s">
        <v>4054</v>
      </c>
      <c r="Y60" s="234"/>
      <c r="Z60" s="234"/>
      <c r="AA60" s="224">
        <v>202409</v>
      </c>
      <c r="AB60" s="243"/>
      <c r="AC60" s="233" t="s">
        <v>4057</v>
      </c>
      <c r="AD60" s="244" t="s">
        <v>4056</v>
      </c>
      <c r="AE60" s="245">
        <v>0</v>
      </c>
      <c r="AF60" s="244" t="s">
        <v>4056</v>
      </c>
      <c r="AG60" s="239" t="s">
        <v>2419</v>
      </c>
      <c r="AH60" s="9" t="s">
        <v>4222</v>
      </c>
      <c r="AI60" s="235" t="s">
        <v>4054</v>
      </c>
      <c r="AJ60" s="235" t="s">
        <v>4054</v>
      </c>
      <c r="AK60" s="235" t="s">
        <v>4055</v>
      </c>
    </row>
    <row r="61" spans="1:37" x14ac:dyDescent="0.3">
      <c r="A61" s="229" t="s">
        <v>2417</v>
      </c>
      <c r="B61" s="229" t="s">
        <v>4224</v>
      </c>
      <c r="C61" s="241" t="s">
        <v>4061</v>
      </c>
      <c r="D61" s="237" t="s">
        <v>4402</v>
      </c>
      <c r="E61" s="236" t="s">
        <v>4401</v>
      </c>
      <c r="F61" s="240" t="s">
        <v>4060</v>
      </c>
      <c r="G61" s="214">
        <v>0</v>
      </c>
      <c r="H61" s="231" t="s">
        <v>4054</v>
      </c>
      <c r="I61" s="231"/>
      <c r="J61" s="231"/>
      <c r="K61" s="231"/>
      <c r="L61" s="231"/>
      <c r="M61" s="231"/>
      <c r="N61" s="231" t="s">
        <v>4074</v>
      </c>
      <c r="O61" s="246"/>
      <c r="P61" s="246"/>
      <c r="Q61" s="225"/>
      <c r="R61" s="212" t="s">
        <v>4400</v>
      </c>
      <c r="S61" s="213" t="s">
        <v>4399</v>
      </c>
      <c r="T61" s="233" t="s">
        <v>4053</v>
      </c>
      <c r="U61" s="234" t="s">
        <v>4058</v>
      </c>
      <c r="V61" s="233" t="s">
        <v>4052</v>
      </c>
      <c r="W61" s="233" t="s">
        <v>4052</v>
      </c>
      <c r="X61" s="234" t="s">
        <v>4054</v>
      </c>
      <c r="Y61" s="234"/>
      <c r="Z61" s="234"/>
      <c r="AA61" s="224">
        <v>202409</v>
      </c>
      <c r="AB61" s="243"/>
      <c r="AC61" s="233" t="s">
        <v>4057</v>
      </c>
      <c r="AD61" s="244" t="s">
        <v>4056</v>
      </c>
      <c r="AE61" s="245">
        <v>0</v>
      </c>
      <c r="AF61" s="244" t="s">
        <v>4056</v>
      </c>
      <c r="AG61" s="239" t="s">
        <v>2419</v>
      </c>
      <c r="AH61" s="9" t="s">
        <v>4222</v>
      </c>
      <c r="AI61" s="235" t="s">
        <v>4054</v>
      </c>
      <c r="AJ61" s="235" t="s">
        <v>4054</v>
      </c>
      <c r="AK61" s="235" t="s">
        <v>4055</v>
      </c>
    </row>
    <row r="62" spans="1:37" x14ac:dyDescent="0.3">
      <c r="A62" s="229" t="s">
        <v>2417</v>
      </c>
      <c r="B62" s="229" t="s">
        <v>4224</v>
      </c>
      <c r="C62" s="241" t="s">
        <v>4061</v>
      </c>
      <c r="D62" s="237" t="s">
        <v>4398</v>
      </c>
      <c r="E62" s="236" t="s">
        <v>3668</v>
      </c>
      <c r="F62" s="240" t="s">
        <v>4060</v>
      </c>
      <c r="G62" s="214">
        <v>0</v>
      </c>
      <c r="H62" s="231" t="s">
        <v>4054</v>
      </c>
      <c r="I62" s="231"/>
      <c r="J62" s="231"/>
      <c r="K62" s="231"/>
      <c r="L62" s="231"/>
      <c r="M62" s="231"/>
      <c r="N62" s="231" t="s">
        <v>4074</v>
      </c>
      <c r="O62" s="246"/>
      <c r="P62" s="246"/>
      <c r="Q62" s="225"/>
      <c r="R62" s="212" t="s">
        <v>3739</v>
      </c>
      <c r="S62" s="213" t="s">
        <v>4397</v>
      </c>
      <c r="T62" s="233" t="s">
        <v>4053</v>
      </c>
      <c r="U62" s="234" t="s">
        <v>4058</v>
      </c>
      <c r="V62" s="233" t="s">
        <v>4052</v>
      </c>
      <c r="W62" s="233" t="s">
        <v>4052</v>
      </c>
      <c r="X62" s="234" t="s">
        <v>4054</v>
      </c>
      <c r="Y62" s="234"/>
      <c r="Z62" s="234"/>
      <c r="AA62" s="224">
        <v>202409</v>
      </c>
      <c r="AB62" s="243"/>
      <c r="AC62" s="233" t="s">
        <v>4057</v>
      </c>
      <c r="AD62" s="244" t="s">
        <v>4056</v>
      </c>
      <c r="AE62" s="245">
        <v>0</v>
      </c>
      <c r="AF62" s="244" t="s">
        <v>4056</v>
      </c>
      <c r="AG62" s="239" t="s">
        <v>2419</v>
      </c>
      <c r="AH62" s="9" t="s">
        <v>4222</v>
      </c>
      <c r="AI62" s="235" t="s">
        <v>4054</v>
      </c>
      <c r="AJ62" s="235" t="s">
        <v>4054</v>
      </c>
      <c r="AK62" s="235" t="s">
        <v>4055</v>
      </c>
    </row>
    <row r="63" spans="1:37" x14ac:dyDescent="0.3">
      <c r="A63" s="229" t="s">
        <v>2417</v>
      </c>
      <c r="B63" s="229" t="s">
        <v>4224</v>
      </c>
      <c r="C63" s="241" t="s">
        <v>4061</v>
      </c>
      <c r="D63" s="237" t="s">
        <v>4396</v>
      </c>
      <c r="E63" s="236" t="s">
        <v>3821</v>
      </c>
      <c r="F63" s="240" t="s">
        <v>4060</v>
      </c>
      <c r="G63" s="214">
        <v>0</v>
      </c>
      <c r="H63" s="231" t="s">
        <v>4054</v>
      </c>
      <c r="I63" s="231"/>
      <c r="J63" s="231"/>
      <c r="K63" s="231"/>
      <c r="L63" s="231"/>
      <c r="M63" s="231"/>
      <c r="N63" s="231" t="s">
        <v>4074</v>
      </c>
      <c r="O63" s="246"/>
      <c r="P63" s="246"/>
      <c r="Q63" s="225"/>
      <c r="R63" s="212" t="s">
        <v>3822</v>
      </c>
      <c r="S63" s="213" t="s">
        <v>4395</v>
      </c>
      <c r="T63" s="233" t="s">
        <v>4053</v>
      </c>
      <c r="U63" s="234" t="s">
        <v>4058</v>
      </c>
      <c r="V63" s="233" t="s">
        <v>4052</v>
      </c>
      <c r="W63" s="233" t="s">
        <v>4052</v>
      </c>
      <c r="X63" s="234" t="s">
        <v>4054</v>
      </c>
      <c r="Y63" s="234"/>
      <c r="Z63" s="234"/>
      <c r="AA63" s="224">
        <v>202409</v>
      </c>
      <c r="AB63" s="243"/>
      <c r="AC63" s="233" t="s">
        <v>4057</v>
      </c>
      <c r="AD63" s="244" t="s">
        <v>4056</v>
      </c>
      <c r="AE63" s="245">
        <v>0</v>
      </c>
      <c r="AF63" s="244" t="s">
        <v>4056</v>
      </c>
      <c r="AG63" s="239" t="s">
        <v>2419</v>
      </c>
      <c r="AH63" s="9" t="s">
        <v>4222</v>
      </c>
      <c r="AI63" s="235" t="s">
        <v>4054</v>
      </c>
      <c r="AJ63" s="235" t="s">
        <v>4054</v>
      </c>
      <c r="AK63" s="235" t="s">
        <v>4055</v>
      </c>
    </row>
    <row r="64" spans="1:37" x14ac:dyDescent="0.3">
      <c r="A64" s="229" t="s">
        <v>2417</v>
      </c>
      <c r="B64" s="229" t="s">
        <v>4224</v>
      </c>
      <c r="C64" s="241" t="s">
        <v>4061</v>
      </c>
      <c r="D64" s="237" t="s">
        <v>4187</v>
      </c>
      <c r="E64" s="236" t="s">
        <v>3823</v>
      </c>
      <c r="F64" s="240" t="s">
        <v>4060</v>
      </c>
      <c r="G64" s="214">
        <v>0</v>
      </c>
      <c r="H64" s="231" t="s">
        <v>4054</v>
      </c>
      <c r="I64" s="231"/>
      <c r="J64" s="231"/>
      <c r="K64" s="231"/>
      <c r="L64" s="231"/>
      <c r="M64" s="231"/>
      <c r="N64" s="231" t="s">
        <v>4074</v>
      </c>
      <c r="O64" s="246"/>
      <c r="P64" s="246"/>
      <c r="Q64" s="225"/>
      <c r="R64" s="212" t="s">
        <v>3824</v>
      </c>
      <c r="S64" s="213" t="s">
        <v>4394</v>
      </c>
      <c r="T64" s="233" t="s">
        <v>4053</v>
      </c>
      <c r="U64" s="234" t="s">
        <v>4058</v>
      </c>
      <c r="V64" s="233" t="s">
        <v>4052</v>
      </c>
      <c r="W64" s="233" t="s">
        <v>4052</v>
      </c>
      <c r="X64" s="234" t="s">
        <v>4054</v>
      </c>
      <c r="Y64" s="234"/>
      <c r="Z64" s="234"/>
      <c r="AA64" s="224">
        <v>202409</v>
      </c>
      <c r="AB64" s="243"/>
      <c r="AC64" s="233" t="s">
        <v>4057</v>
      </c>
      <c r="AD64" s="244" t="s">
        <v>4056</v>
      </c>
      <c r="AE64" s="245">
        <v>0</v>
      </c>
      <c r="AF64" s="244" t="s">
        <v>4056</v>
      </c>
      <c r="AG64" s="239" t="s">
        <v>2419</v>
      </c>
      <c r="AH64" s="9" t="s">
        <v>4222</v>
      </c>
      <c r="AI64" s="235" t="s">
        <v>4054</v>
      </c>
      <c r="AJ64" s="235" t="s">
        <v>4054</v>
      </c>
      <c r="AK64" s="235" t="s">
        <v>4055</v>
      </c>
    </row>
    <row r="65" spans="1:37" x14ac:dyDescent="0.3">
      <c r="A65" s="229" t="s">
        <v>2417</v>
      </c>
      <c r="B65" s="229" t="s">
        <v>4224</v>
      </c>
      <c r="C65" s="241" t="s">
        <v>4061</v>
      </c>
      <c r="D65" s="237" t="s">
        <v>4393</v>
      </c>
      <c r="E65" s="236" t="s">
        <v>3903</v>
      </c>
      <c r="F65" s="240" t="s">
        <v>4060</v>
      </c>
      <c r="G65" s="214">
        <v>0</v>
      </c>
      <c r="H65" s="231" t="s">
        <v>4054</v>
      </c>
      <c r="I65" s="231"/>
      <c r="J65" s="231"/>
      <c r="K65" s="231"/>
      <c r="L65" s="231"/>
      <c r="M65" s="231"/>
      <c r="N65" s="231" t="s">
        <v>4074</v>
      </c>
      <c r="O65" s="246"/>
      <c r="P65" s="246"/>
      <c r="Q65" s="225"/>
      <c r="R65" s="212" t="s">
        <v>3904</v>
      </c>
      <c r="S65" s="213" t="s">
        <v>4392</v>
      </c>
      <c r="T65" s="233" t="s">
        <v>4053</v>
      </c>
      <c r="U65" s="234" t="s">
        <v>4058</v>
      </c>
      <c r="V65" s="233" t="s">
        <v>4052</v>
      </c>
      <c r="W65" s="233" t="s">
        <v>4052</v>
      </c>
      <c r="X65" s="234" t="s">
        <v>4054</v>
      </c>
      <c r="Y65" s="234"/>
      <c r="Z65" s="234"/>
      <c r="AA65" s="224">
        <v>202409</v>
      </c>
      <c r="AB65" s="243"/>
      <c r="AC65" s="233" t="s">
        <v>4057</v>
      </c>
      <c r="AD65" s="244" t="s">
        <v>4056</v>
      </c>
      <c r="AE65" s="245">
        <v>0</v>
      </c>
      <c r="AF65" s="244" t="s">
        <v>4056</v>
      </c>
      <c r="AG65" s="239" t="s">
        <v>2419</v>
      </c>
      <c r="AH65" s="9" t="s">
        <v>4222</v>
      </c>
      <c r="AI65" s="235" t="s">
        <v>4054</v>
      </c>
      <c r="AJ65" s="235" t="s">
        <v>4054</v>
      </c>
      <c r="AK65" s="235" t="s">
        <v>4055</v>
      </c>
    </row>
    <row r="66" spans="1:37" x14ac:dyDescent="0.3">
      <c r="A66" s="229" t="s">
        <v>2417</v>
      </c>
      <c r="B66" s="229" t="s">
        <v>4224</v>
      </c>
      <c r="C66" s="241" t="s">
        <v>4061</v>
      </c>
      <c r="D66" s="237" t="s">
        <v>4391</v>
      </c>
      <c r="E66" s="236" t="s">
        <v>3871</v>
      </c>
      <c r="F66" s="240" t="s">
        <v>4060</v>
      </c>
      <c r="G66" s="214">
        <v>0</v>
      </c>
      <c r="H66" s="231" t="s">
        <v>4054</v>
      </c>
      <c r="I66" s="231"/>
      <c r="J66" s="231"/>
      <c r="K66" s="231"/>
      <c r="L66" s="231"/>
      <c r="M66" s="231"/>
      <c r="N66" s="231" t="s">
        <v>4074</v>
      </c>
      <c r="O66" s="246"/>
      <c r="P66" s="246"/>
      <c r="Q66" s="225"/>
      <c r="R66" s="212" t="s">
        <v>3872</v>
      </c>
      <c r="S66" s="213" t="s">
        <v>4390</v>
      </c>
      <c r="T66" s="233" t="s">
        <v>4053</v>
      </c>
      <c r="U66" s="234" t="s">
        <v>4058</v>
      </c>
      <c r="V66" s="233" t="s">
        <v>4052</v>
      </c>
      <c r="W66" s="233" t="s">
        <v>4052</v>
      </c>
      <c r="X66" s="234" t="s">
        <v>4054</v>
      </c>
      <c r="Y66" s="234"/>
      <c r="Z66" s="234"/>
      <c r="AA66" s="224">
        <v>202409</v>
      </c>
      <c r="AB66" s="243"/>
      <c r="AC66" s="233" t="s">
        <v>4057</v>
      </c>
      <c r="AD66" s="244" t="s">
        <v>4056</v>
      </c>
      <c r="AE66" s="245">
        <v>0</v>
      </c>
      <c r="AF66" s="244" t="s">
        <v>4056</v>
      </c>
      <c r="AG66" s="239" t="s">
        <v>2419</v>
      </c>
      <c r="AH66" s="9" t="s">
        <v>4222</v>
      </c>
      <c r="AI66" s="235" t="s">
        <v>4054</v>
      </c>
      <c r="AJ66" s="235" t="s">
        <v>4054</v>
      </c>
      <c r="AK66" s="235" t="s">
        <v>4055</v>
      </c>
    </row>
    <row r="67" spans="1:37" x14ac:dyDescent="0.3">
      <c r="A67" s="229" t="s">
        <v>2417</v>
      </c>
      <c r="B67" s="229" t="s">
        <v>4224</v>
      </c>
      <c r="C67" s="241" t="s">
        <v>4061</v>
      </c>
      <c r="D67" s="237" t="s">
        <v>4065</v>
      </c>
      <c r="E67" s="236" t="s">
        <v>3819</v>
      </c>
      <c r="F67" s="240" t="s">
        <v>4060</v>
      </c>
      <c r="G67" s="214">
        <v>0</v>
      </c>
      <c r="H67" s="231" t="s">
        <v>4054</v>
      </c>
      <c r="I67" s="231"/>
      <c r="J67" s="231"/>
      <c r="K67" s="231"/>
      <c r="L67" s="231"/>
      <c r="M67" s="231"/>
      <c r="N67" s="231" t="s">
        <v>4074</v>
      </c>
      <c r="O67" s="246"/>
      <c r="P67" s="246"/>
      <c r="Q67" s="225"/>
      <c r="R67" s="212" t="s">
        <v>3820</v>
      </c>
      <c r="S67" s="213" t="s">
        <v>4389</v>
      </c>
      <c r="T67" s="233" t="s">
        <v>4053</v>
      </c>
      <c r="U67" s="234" t="s">
        <v>4058</v>
      </c>
      <c r="V67" s="233" t="s">
        <v>4052</v>
      </c>
      <c r="W67" s="233" t="s">
        <v>4052</v>
      </c>
      <c r="X67" s="234" t="s">
        <v>4054</v>
      </c>
      <c r="Y67" s="234"/>
      <c r="Z67" s="234"/>
      <c r="AA67" s="224">
        <v>202409</v>
      </c>
      <c r="AB67" s="243"/>
      <c r="AC67" s="233" t="s">
        <v>4057</v>
      </c>
      <c r="AD67" s="244" t="s">
        <v>4056</v>
      </c>
      <c r="AE67" s="245">
        <v>0</v>
      </c>
      <c r="AF67" s="244" t="s">
        <v>4056</v>
      </c>
      <c r="AG67" s="239" t="s">
        <v>2419</v>
      </c>
      <c r="AH67" s="9" t="s">
        <v>4222</v>
      </c>
      <c r="AI67" s="235" t="s">
        <v>4054</v>
      </c>
      <c r="AJ67" s="235" t="s">
        <v>4054</v>
      </c>
      <c r="AK67" s="235" t="s">
        <v>4055</v>
      </c>
    </row>
    <row r="68" spans="1:37" x14ac:dyDescent="0.3">
      <c r="A68" s="229" t="s">
        <v>2417</v>
      </c>
      <c r="B68" s="229" t="s">
        <v>4224</v>
      </c>
      <c r="C68" s="241" t="s">
        <v>4061</v>
      </c>
      <c r="D68" s="237" t="s">
        <v>4388</v>
      </c>
      <c r="E68" s="236" t="s">
        <v>3827</v>
      </c>
      <c r="F68" s="240" t="s">
        <v>4060</v>
      </c>
      <c r="G68" s="214">
        <v>0</v>
      </c>
      <c r="H68" s="231" t="s">
        <v>4054</v>
      </c>
      <c r="I68" s="231"/>
      <c r="J68" s="231"/>
      <c r="K68" s="231"/>
      <c r="L68" s="231"/>
      <c r="M68" s="231"/>
      <c r="N68" s="231" t="s">
        <v>4074</v>
      </c>
      <c r="O68" s="246"/>
      <c r="P68" s="246"/>
      <c r="Q68" s="225"/>
      <c r="R68" s="212" t="s">
        <v>3828</v>
      </c>
      <c r="S68" s="213" t="s">
        <v>4387</v>
      </c>
      <c r="T68" s="233" t="s">
        <v>4053</v>
      </c>
      <c r="U68" s="234" t="s">
        <v>4058</v>
      </c>
      <c r="V68" s="233" t="s">
        <v>4052</v>
      </c>
      <c r="W68" s="233" t="s">
        <v>4052</v>
      </c>
      <c r="X68" s="234" t="s">
        <v>4054</v>
      </c>
      <c r="Y68" s="234"/>
      <c r="Z68" s="234"/>
      <c r="AA68" s="224">
        <v>202409</v>
      </c>
      <c r="AB68" s="243"/>
      <c r="AC68" s="233" t="s">
        <v>4057</v>
      </c>
      <c r="AD68" s="244" t="s">
        <v>4056</v>
      </c>
      <c r="AE68" s="245">
        <v>0</v>
      </c>
      <c r="AF68" s="244" t="s">
        <v>4056</v>
      </c>
      <c r="AG68" s="239" t="s">
        <v>2419</v>
      </c>
      <c r="AH68" s="9" t="s">
        <v>4222</v>
      </c>
      <c r="AI68" s="235" t="s">
        <v>4054</v>
      </c>
      <c r="AJ68" s="235" t="s">
        <v>4054</v>
      </c>
      <c r="AK68" s="235" t="s">
        <v>4055</v>
      </c>
    </row>
    <row r="69" spans="1:37" x14ac:dyDescent="0.3">
      <c r="A69" s="229" t="s">
        <v>2417</v>
      </c>
      <c r="B69" s="229" t="s">
        <v>4224</v>
      </c>
      <c r="C69" s="241" t="s">
        <v>4061</v>
      </c>
      <c r="D69" s="237" t="s">
        <v>4386</v>
      </c>
      <c r="E69" s="236" t="s">
        <v>3811</v>
      </c>
      <c r="F69" s="240" t="s">
        <v>4060</v>
      </c>
      <c r="G69" s="214">
        <v>0</v>
      </c>
      <c r="H69" s="231" t="s">
        <v>4054</v>
      </c>
      <c r="I69" s="231"/>
      <c r="J69" s="231"/>
      <c r="K69" s="231"/>
      <c r="L69" s="231"/>
      <c r="M69" s="231"/>
      <c r="N69" s="231" t="s">
        <v>4074</v>
      </c>
      <c r="O69" s="246"/>
      <c r="P69" s="246"/>
      <c r="Q69" s="225"/>
      <c r="R69" s="212" t="s">
        <v>3812</v>
      </c>
      <c r="S69" s="213" t="s">
        <v>4385</v>
      </c>
      <c r="T69" s="233" t="s">
        <v>4053</v>
      </c>
      <c r="U69" s="234" t="s">
        <v>4058</v>
      </c>
      <c r="V69" s="233" t="s">
        <v>4052</v>
      </c>
      <c r="W69" s="233" t="s">
        <v>4052</v>
      </c>
      <c r="X69" s="234" t="s">
        <v>4054</v>
      </c>
      <c r="Y69" s="234"/>
      <c r="Z69" s="234"/>
      <c r="AA69" s="224">
        <v>202409</v>
      </c>
      <c r="AB69" s="243"/>
      <c r="AC69" s="233" t="s">
        <v>4057</v>
      </c>
      <c r="AD69" s="244" t="s">
        <v>4056</v>
      </c>
      <c r="AE69" s="245">
        <v>0</v>
      </c>
      <c r="AF69" s="244" t="s">
        <v>4056</v>
      </c>
      <c r="AG69" s="239" t="s">
        <v>2419</v>
      </c>
      <c r="AH69" s="9" t="s">
        <v>4222</v>
      </c>
      <c r="AI69" s="235" t="s">
        <v>4054</v>
      </c>
      <c r="AJ69" s="235" t="s">
        <v>4054</v>
      </c>
      <c r="AK69" s="235" t="s">
        <v>4055</v>
      </c>
    </row>
    <row r="70" spans="1:37" x14ac:dyDescent="0.3">
      <c r="A70" s="229" t="s">
        <v>2417</v>
      </c>
      <c r="B70" s="229" t="s">
        <v>4224</v>
      </c>
      <c r="C70" s="241" t="s">
        <v>4061</v>
      </c>
      <c r="D70" s="237" t="s">
        <v>4384</v>
      </c>
      <c r="E70" s="236" t="s">
        <v>3835</v>
      </c>
      <c r="F70" s="240" t="s">
        <v>4060</v>
      </c>
      <c r="G70" s="214">
        <v>0</v>
      </c>
      <c r="H70" s="231" t="s">
        <v>4054</v>
      </c>
      <c r="I70" s="231"/>
      <c r="J70" s="231"/>
      <c r="K70" s="231"/>
      <c r="L70" s="231"/>
      <c r="M70" s="231"/>
      <c r="N70" s="231" t="s">
        <v>4074</v>
      </c>
      <c r="O70" s="246"/>
      <c r="P70" s="246"/>
      <c r="Q70" s="225"/>
      <c r="R70" s="212" t="s">
        <v>3836</v>
      </c>
      <c r="S70" s="213" t="s">
        <v>4383</v>
      </c>
      <c r="T70" s="233" t="s">
        <v>4053</v>
      </c>
      <c r="U70" s="234" t="s">
        <v>4058</v>
      </c>
      <c r="V70" s="233" t="s">
        <v>4052</v>
      </c>
      <c r="W70" s="233" t="s">
        <v>4052</v>
      </c>
      <c r="X70" s="234" t="s">
        <v>4054</v>
      </c>
      <c r="Y70" s="234"/>
      <c r="Z70" s="234"/>
      <c r="AA70" s="224">
        <v>202409</v>
      </c>
      <c r="AB70" s="243"/>
      <c r="AC70" s="233" t="s">
        <v>4057</v>
      </c>
      <c r="AD70" s="244" t="s">
        <v>4056</v>
      </c>
      <c r="AE70" s="245">
        <v>0</v>
      </c>
      <c r="AF70" s="244" t="s">
        <v>4056</v>
      </c>
      <c r="AG70" s="239" t="s">
        <v>2419</v>
      </c>
      <c r="AH70" s="9" t="s">
        <v>4222</v>
      </c>
      <c r="AI70" s="235" t="s">
        <v>4054</v>
      </c>
      <c r="AJ70" s="235" t="s">
        <v>4054</v>
      </c>
      <c r="AK70" s="235" t="s">
        <v>4055</v>
      </c>
    </row>
    <row r="71" spans="1:37" x14ac:dyDescent="0.3">
      <c r="A71" s="229" t="s">
        <v>2417</v>
      </c>
      <c r="B71" s="229" t="s">
        <v>4224</v>
      </c>
      <c r="C71" s="241" t="s">
        <v>4061</v>
      </c>
      <c r="D71" s="237" t="s">
        <v>4126</v>
      </c>
      <c r="E71" s="236" t="s">
        <v>3804</v>
      </c>
      <c r="F71" s="240" t="s">
        <v>4060</v>
      </c>
      <c r="G71" s="214">
        <v>0</v>
      </c>
      <c r="H71" s="231" t="s">
        <v>4054</v>
      </c>
      <c r="I71" s="231"/>
      <c r="J71" s="231"/>
      <c r="K71" s="231"/>
      <c r="L71" s="231"/>
      <c r="M71" s="231"/>
      <c r="N71" s="231" t="s">
        <v>4074</v>
      </c>
      <c r="O71" s="246"/>
      <c r="P71" s="246"/>
      <c r="Q71" s="225"/>
      <c r="R71" s="212" t="s">
        <v>3805</v>
      </c>
      <c r="S71" s="213" t="s">
        <v>4382</v>
      </c>
      <c r="T71" s="233" t="s">
        <v>4053</v>
      </c>
      <c r="U71" s="234" t="s">
        <v>4058</v>
      </c>
      <c r="V71" s="233" t="s">
        <v>4052</v>
      </c>
      <c r="W71" s="233" t="s">
        <v>4052</v>
      </c>
      <c r="X71" s="234" t="s">
        <v>4054</v>
      </c>
      <c r="Y71" s="234"/>
      <c r="Z71" s="234"/>
      <c r="AA71" s="224">
        <v>202409</v>
      </c>
      <c r="AB71" s="243"/>
      <c r="AC71" s="233" t="s">
        <v>4057</v>
      </c>
      <c r="AD71" s="244" t="s">
        <v>4056</v>
      </c>
      <c r="AE71" s="245">
        <v>0</v>
      </c>
      <c r="AF71" s="244" t="s">
        <v>4056</v>
      </c>
      <c r="AG71" s="239" t="s">
        <v>2419</v>
      </c>
      <c r="AH71" s="9" t="s">
        <v>4222</v>
      </c>
      <c r="AI71" s="235" t="s">
        <v>4054</v>
      </c>
      <c r="AJ71" s="235" t="s">
        <v>4054</v>
      </c>
      <c r="AK71" s="235" t="s">
        <v>4055</v>
      </c>
    </row>
    <row r="72" spans="1:37" x14ac:dyDescent="0.3">
      <c r="A72" s="229" t="s">
        <v>2417</v>
      </c>
      <c r="B72" s="229" t="s">
        <v>4224</v>
      </c>
      <c r="C72" s="241" t="s">
        <v>4061</v>
      </c>
      <c r="D72" s="237" t="s">
        <v>4120</v>
      </c>
      <c r="E72" s="236" t="s">
        <v>3774</v>
      </c>
      <c r="F72" s="240" t="s">
        <v>4060</v>
      </c>
      <c r="G72" s="214">
        <v>0</v>
      </c>
      <c r="H72" s="231" t="s">
        <v>4054</v>
      </c>
      <c r="I72" s="231"/>
      <c r="J72" s="231"/>
      <c r="K72" s="231"/>
      <c r="L72" s="231"/>
      <c r="M72" s="231"/>
      <c r="N72" s="231" t="s">
        <v>4074</v>
      </c>
      <c r="O72" s="246"/>
      <c r="P72" s="246"/>
      <c r="Q72" s="225"/>
      <c r="R72" s="212" t="s">
        <v>3775</v>
      </c>
      <c r="S72" s="213" t="s">
        <v>4381</v>
      </c>
      <c r="T72" s="233" t="s">
        <v>4053</v>
      </c>
      <c r="U72" s="234" t="s">
        <v>4058</v>
      </c>
      <c r="V72" s="233" t="s">
        <v>4052</v>
      </c>
      <c r="W72" s="233" t="s">
        <v>4052</v>
      </c>
      <c r="X72" s="234" t="s">
        <v>4054</v>
      </c>
      <c r="Y72" s="234"/>
      <c r="Z72" s="234"/>
      <c r="AA72" s="224">
        <v>202409</v>
      </c>
      <c r="AB72" s="243"/>
      <c r="AC72" s="233" t="s">
        <v>4057</v>
      </c>
      <c r="AD72" s="244" t="s">
        <v>4056</v>
      </c>
      <c r="AE72" s="245">
        <v>0</v>
      </c>
      <c r="AF72" s="244" t="s">
        <v>4056</v>
      </c>
      <c r="AG72" s="239" t="s">
        <v>2419</v>
      </c>
      <c r="AH72" s="9" t="s">
        <v>4222</v>
      </c>
      <c r="AI72" s="235" t="s">
        <v>4054</v>
      </c>
      <c r="AJ72" s="235" t="s">
        <v>4054</v>
      </c>
      <c r="AK72" s="235" t="s">
        <v>4055</v>
      </c>
    </row>
    <row r="73" spans="1:37" x14ac:dyDescent="0.3">
      <c r="A73" s="229" t="s">
        <v>2417</v>
      </c>
      <c r="B73" s="229" t="s">
        <v>4224</v>
      </c>
      <c r="C73" s="241" t="s">
        <v>4061</v>
      </c>
      <c r="D73" s="237" t="s">
        <v>4380</v>
      </c>
      <c r="E73" s="236" t="s">
        <v>3778</v>
      </c>
      <c r="F73" s="240" t="s">
        <v>4060</v>
      </c>
      <c r="G73" s="214">
        <v>0</v>
      </c>
      <c r="H73" s="231" t="s">
        <v>4054</v>
      </c>
      <c r="I73" s="231"/>
      <c r="J73" s="231"/>
      <c r="K73" s="231"/>
      <c r="L73" s="231"/>
      <c r="M73" s="231"/>
      <c r="N73" s="231" t="s">
        <v>4074</v>
      </c>
      <c r="O73" s="246"/>
      <c r="P73" s="246"/>
      <c r="Q73" s="225"/>
      <c r="R73" s="212" t="s">
        <v>3779</v>
      </c>
      <c r="S73" s="213" t="s">
        <v>4379</v>
      </c>
      <c r="T73" s="233" t="s">
        <v>4053</v>
      </c>
      <c r="U73" s="234" t="s">
        <v>4058</v>
      </c>
      <c r="V73" s="233" t="s">
        <v>4052</v>
      </c>
      <c r="W73" s="233" t="s">
        <v>4052</v>
      </c>
      <c r="X73" s="234" t="s">
        <v>4054</v>
      </c>
      <c r="Y73" s="234"/>
      <c r="Z73" s="234"/>
      <c r="AA73" s="224">
        <v>202409</v>
      </c>
      <c r="AB73" s="243"/>
      <c r="AC73" s="233" t="s">
        <v>4057</v>
      </c>
      <c r="AD73" s="244" t="s">
        <v>4056</v>
      </c>
      <c r="AE73" s="245">
        <v>0</v>
      </c>
      <c r="AF73" s="244" t="s">
        <v>4056</v>
      </c>
      <c r="AG73" s="239" t="s">
        <v>2419</v>
      </c>
      <c r="AH73" s="9" t="s">
        <v>4222</v>
      </c>
      <c r="AI73" s="235" t="s">
        <v>4054</v>
      </c>
      <c r="AJ73" s="235" t="s">
        <v>4054</v>
      </c>
      <c r="AK73" s="235" t="s">
        <v>4055</v>
      </c>
    </row>
    <row r="74" spans="1:37" x14ac:dyDescent="0.3">
      <c r="A74" s="229" t="s">
        <v>2417</v>
      </c>
      <c r="B74" s="229" t="s">
        <v>4224</v>
      </c>
      <c r="C74" s="241" t="s">
        <v>4061</v>
      </c>
      <c r="D74" s="237" t="s">
        <v>4378</v>
      </c>
      <c r="E74" s="236" t="s">
        <v>3849</v>
      </c>
      <c r="F74" s="240" t="s">
        <v>4060</v>
      </c>
      <c r="G74" s="214">
        <v>0</v>
      </c>
      <c r="H74" s="231" t="s">
        <v>4054</v>
      </c>
      <c r="I74" s="231"/>
      <c r="J74" s="231"/>
      <c r="K74" s="231"/>
      <c r="L74" s="231"/>
      <c r="M74" s="231"/>
      <c r="N74" s="231" t="s">
        <v>4074</v>
      </c>
      <c r="O74" s="246"/>
      <c r="P74" s="246"/>
      <c r="Q74" s="225"/>
      <c r="R74" s="212" t="s">
        <v>3850</v>
      </c>
      <c r="S74" s="213" t="s">
        <v>4377</v>
      </c>
      <c r="T74" s="233" t="s">
        <v>4053</v>
      </c>
      <c r="U74" s="234" t="s">
        <v>4058</v>
      </c>
      <c r="V74" s="233" t="s">
        <v>4052</v>
      </c>
      <c r="W74" s="233" t="s">
        <v>4052</v>
      </c>
      <c r="X74" s="234" t="s">
        <v>4054</v>
      </c>
      <c r="Y74" s="234"/>
      <c r="Z74" s="234"/>
      <c r="AA74" s="224">
        <v>202409</v>
      </c>
      <c r="AB74" s="243"/>
      <c r="AC74" s="233" t="s">
        <v>4057</v>
      </c>
      <c r="AD74" s="244" t="s">
        <v>4056</v>
      </c>
      <c r="AE74" s="245">
        <v>0</v>
      </c>
      <c r="AF74" s="244" t="s">
        <v>4056</v>
      </c>
      <c r="AG74" s="239" t="s">
        <v>2419</v>
      </c>
      <c r="AH74" s="9" t="s">
        <v>4222</v>
      </c>
      <c r="AI74" s="235" t="s">
        <v>4054</v>
      </c>
      <c r="AJ74" s="235" t="s">
        <v>4054</v>
      </c>
      <c r="AK74" s="235" t="s">
        <v>4055</v>
      </c>
    </row>
    <row r="75" spans="1:37" x14ac:dyDescent="0.3">
      <c r="A75" s="229" t="s">
        <v>2417</v>
      </c>
      <c r="B75" s="229" t="s">
        <v>4224</v>
      </c>
      <c r="C75" s="241" t="s">
        <v>4061</v>
      </c>
      <c r="D75" s="237" t="s">
        <v>4376</v>
      </c>
      <c r="E75" s="236" t="s">
        <v>4375</v>
      </c>
      <c r="F75" s="240" t="s">
        <v>4060</v>
      </c>
      <c r="G75" s="214">
        <v>0</v>
      </c>
      <c r="H75" s="231" t="s">
        <v>4054</v>
      </c>
      <c r="I75" s="231"/>
      <c r="J75" s="231"/>
      <c r="K75" s="231"/>
      <c r="L75" s="231"/>
      <c r="M75" s="231"/>
      <c r="N75" s="231" t="s">
        <v>4074</v>
      </c>
      <c r="O75" s="246"/>
      <c r="P75" s="246"/>
      <c r="Q75" s="225"/>
      <c r="R75" s="212" t="s">
        <v>4374</v>
      </c>
      <c r="S75" s="213" t="s">
        <v>4373</v>
      </c>
      <c r="T75" s="233" t="s">
        <v>4053</v>
      </c>
      <c r="U75" s="234" t="s">
        <v>4058</v>
      </c>
      <c r="V75" s="233" t="s">
        <v>4052</v>
      </c>
      <c r="W75" s="233" t="s">
        <v>4052</v>
      </c>
      <c r="X75" s="234" t="s">
        <v>4054</v>
      </c>
      <c r="Y75" s="234"/>
      <c r="Z75" s="234"/>
      <c r="AA75" s="224">
        <v>202409</v>
      </c>
      <c r="AB75" s="243"/>
      <c r="AC75" s="233" t="s">
        <v>4057</v>
      </c>
      <c r="AD75" s="244" t="s">
        <v>4056</v>
      </c>
      <c r="AE75" s="245">
        <v>0</v>
      </c>
      <c r="AF75" s="244" t="s">
        <v>4056</v>
      </c>
      <c r="AG75" s="239" t="s">
        <v>2419</v>
      </c>
      <c r="AH75" s="9" t="s">
        <v>4222</v>
      </c>
      <c r="AI75" s="235" t="s">
        <v>4054</v>
      </c>
      <c r="AJ75" s="235" t="s">
        <v>4054</v>
      </c>
      <c r="AK75" s="235" t="s">
        <v>4055</v>
      </c>
    </row>
    <row r="76" spans="1:37" x14ac:dyDescent="0.3">
      <c r="A76" s="229" t="s">
        <v>2417</v>
      </c>
      <c r="B76" s="229" t="s">
        <v>4224</v>
      </c>
      <c r="C76" s="241" t="s">
        <v>4061</v>
      </c>
      <c r="D76" s="237" t="s">
        <v>4175</v>
      </c>
      <c r="E76" s="236" t="s">
        <v>3798</v>
      </c>
      <c r="F76" s="240" t="s">
        <v>4060</v>
      </c>
      <c r="G76" s="214">
        <v>0</v>
      </c>
      <c r="H76" s="231" t="s">
        <v>4054</v>
      </c>
      <c r="I76" s="231"/>
      <c r="J76" s="231"/>
      <c r="K76" s="231"/>
      <c r="L76" s="231"/>
      <c r="M76" s="231"/>
      <c r="N76" s="231" t="s">
        <v>4074</v>
      </c>
      <c r="O76" s="246"/>
      <c r="P76" s="246"/>
      <c r="Q76" s="225"/>
      <c r="R76" s="212" t="s">
        <v>3799</v>
      </c>
      <c r="S76" s="213" t="s">
        <v>4372</v>
      </c>
      <c r="T76" s="233" t="s">
        <v>4053</v>
      </c>
      <c r="U76" s="234" t="s">
        <v>4058</v>
      </c>
      <c r="V76" s="233" t="s">
        <v>4052</v>
      </c>
      <c r="W76" s="233" t="s">
        <v>4052</v>
      </c>
      <c r="X76" s="234" t="s">
        <v>4054</v>
      </c>
      <c r="Y76" s="234"/>
      <c r="Z76" s="234"/>
      <c r="AA76" s="224">
        <v>202409</v>
      </c>
      <c r="AB76" s="243"/>
      <c r="AC76" s="233" t="s">
        <v>4057</v>
      </c>
      <c r="AD76" s="244" t="s">
        <v>4056</v>
      </c>
      <c r="AE76" s="245">
        <v>0</v>
      </c>
      <c r="AF76" s="244" t="s">
        <v>4056</v>
      </c>
      <c r="AG76" s="239" t="s">
        <v>2419</v>
      </c>
      <c r="AH76" s="9" t="s">
        <v>4222</v>
      </c>
      <c r="AI76" s="235" t="s">
        <v>4054</v>
      </c>
      <c r="AJ76" s="235" t="s">
        <v>4054</v>
      </c>
      <c r="AK76" s="235" t="s">
        <v>4055</v>
      </c>
    </row>
    <row r="77" spans="1:37" x14ac:dyDescent="0.3">
      <c r="A77" s="229" t="s">
        <v>2417</v>
      </c>
      <c r="B77" s="229" t="s">
        <v>4224</v>
      </c>
      <c r="C77" s="241" t="s">
        <v>4061</v>
      </c>
      <c r="D77" s="237" t="s">
        <v>4067</v>
      </c>
      <c r="E77" s="236" t="s">
        <v>3671</v>
      </c>
      <c r="F77" s="240" t="s">
        <v>4060</v>
      </c>
      <c r="G77" s="214">
        <v>0</v>
      </c>
      <c r="H77" s="231" t="s">
        <v>4054</v>
      </c>
      <c r="I77" s="231"/>
      <c r="J77" s="231"/>
      <c r="K77" s="231"/>
      <c r="L77" s="231"/>
      <c r="M77" s="231"/>
      <c r="N77" s="231" t="s">
        <v>4074</v>
      </c>
      <c r="O77" s="246"/>
      <c r="P77" s="246"/>
      <c r="Q77" s="225"/>
      <c r="R77" s="212" t="s">
        <v>3735</v>
      </c>
      <c r="S77" s="213" t="s">
        <v>4371</v>
      </c>
      <c r="T77" s="233" t="s">
        <v>4053</v>
      </c>
      <c r="U77" s="234" t="s">
        <v>4058</v>
      </c>
      <c r="V77" s="233" t="s">
        <v>4052</v>
      </c>
      <c r="W77" s="233" t="s">
        <v>4052</v>
      </c>
      <c r="X77" s="234" t="s">
        <v>4054</v>
      </c>
      <c r="Y77" s="234"/>
      <c r="Z77" s="234"/>
      <c r="AA77" s="224">
        <v>202409</v>
      </c>
      <c r="AB77" s="243"/>
      <c r="AC77" s="233" t="s">
        <v>4057</v>
      </c>
      <c r="AD77" s="244" t="s">
        <v>4056</v>
      </c>
      <c r="AE77" s="245">
        <v>0</v>
      </c>
      <c r="AF77" s="244" t="s">
        <v>4056</v>
      </c>
      <c r="AG77" s="239" t="s">
        <v>2419</v>
      </c>
      <c r="AH77" s="9" t="s">
        <v>4222</v>
      </c>
      <c r="AI77" s="235" t="s">
        <v>4054</v>
      </c>
      <c r="AJ77" s="235" t="s">
        <v>4054</v>
      </c>
      <c r="AK77" s="235" t="s">
        <v>4055</v>
      </c>
    </row>
    <row r="78" spans="1:37" x14ac:dyDescent="0.3">
      <c r="A78" s="229" t="s">
        <v>2417</v>
      </c>
      <c r="B78" s="229" t="s">
        <v>4224</v>
      </c>
      <c r="C78" s="241" t="s">
        <v>4061</v>
      </c>
      <c r="D78" s="237" t="s">
        <v>4068</v>
      </c>
      <c r="E78" s="236" t="s">
        <v>3672</v>
      </c>
      <c r="F78" s="240" t="s">
        <v>4060</v>
      </c>
      <c r="G78" s="214">
        <v>0</v>
      </c>
      <c r="H78" s="231" t="s">
        <v>4054</v>
      </c>
      <c r="I78" s="231"/>
      <c r="J78" s="231"/>
      <c r="K78" s="231"/>
      <c r="L78" s="231"/>
      <c r="M78" s="231"/>
      <c r="N78" s="231" t="s">
        <v>4074</v>
      </c>
      <c r="O78" s="246"/>
      <c r="P78" s="246"/>
      <c r="Q78" s="225"/>
      <c r="R78" s="212" t="s">
        <v>3734</v>
      </c>
      <c r="S78" s="213" t="s">
        <v>4370</v>
      </c>
      <c r="T78" s="233" t="s">
        <v>4053</v>
      </c>
      <c r="U78" s="234" t="s">
        <v>4058</v>
      </c>
      <c r="V78" s="233" t="s">
        <v>4052</v>
      </c>
      <c r="W78" s="233" t="s">
        <v>4052</v>
      </c>
      <c r="X78" s="234" t="s">
        <v>4054</v>
      </c>
      <c r="Y78" s="234"/>
      <c r="Z78" s="234"/>
      <c r="AA78" s="224">
        <v>202409</v>
      </c>
      <c r="AB78" s="243"/>
      <c r="AC78" s="233" t="s">
        <v>4057</v>
      </c>
      <c r="AD78" s="244" t="s">
        <v>4056</v>
      </c>
      <c r="AE78" s="245">
        <v>0</v>
      </c>
      <c r="AF78" s="244" t="s">
        <v>4056</v>
      </c>
      <c r="AG78" s="239" t="s">
        <v>2419</v>
      </c>
      <c r="AH78" s="9" t="s">
        <v>4222</v>
      </c>
      <c r="AI78" s="235" t="s">
        <v>4054</v>
      </c>
      <c r="AJ78" s="235" t="s">
        <v>4054</v>
      </c>
      <c r="AK78" s="235" t="s">
        <v>4055</v>
      </c>
    </row>
    <row r="79" spans="1:37" x14ac:dyDescent="0.3">
      <c r="A79" s="229" t="s">
        <v>2417</v>
      </c>
      <c r="B79" s="229" t="s">
        <v>4224</v>
      </c>
      <c r="C79" s="241" t="s">
        <v>4061</v>
      </c>
      <c r="D79" s="237" t="s">
        <v>4188</v>
      </c>
      <c r="E79" s="236" t="s">
        <v>3817</v>
      </c>
      <c r="F79" s="240" t="s">
        <v>4060</v>
      </c>
      <c r="G79" s="214">
        <v>0</v>
      </c>
      <c r="H79" s="231" t="s">
        <v>4054</v>
      </c>
      <c r="I79" s="231"/>
      <c r="J79" s="231"/>
      <c r="K79" s="231"/>
      <c r="L79" s="231"/>
      <c r="M79" s="231"/>
      <c r="N79" s="231" t="s">
        <v>4074</v>
      </c>
      <c r="O79" s="246"/>
      <c r="P79" s="246"/>
      <c r="Q79" s="225"/>
      <c r="R79" s="212" t="s">
        <v>3818</v>
      </c>
      <c r="S79" s="213" t="s">
        <v>4369</v>
      </c>
      <c r="T79" s="233" t="s">
        <v>4053</v>
      </c>
      <c r="U79" s="234" t="s">
        <v>4058</v>
      </c>
      <c r="V79" s="233" t="s">
        <v>4052</v>
      </c>
      <c r="W79" s="233" t="s">
        <v>4052</v>
      </c>
      <c r="X79" s="234" t="s">
        <v>4054</v>
      </c>
      <c r="Y79" s="234"/>
      <c r="Z79" s="234"/>
      <c r="AA79" s="224">
        <v>202409</v>
      </c>
      <c r="AB79" s="243"/>
      <c r="AC79" s="233" t="s">
        <v>4057</v>
      </c>
      <c r="AD79" s="244" t="s">
        <v>4056</v>
      </c>
      <c r="AE79" s="245">
        <v>0</v>
      </c>
      <c r="AF79" s="244" t="s">
        <v>4056</v>
      </c>
      <c r="AG79" s="239" t="s">
        <v>2419</v>
      </c>
      <c r="AH79" s="9" t="s">
        <v>4222</v>
      </c>
      <c r="AI79" s="235" t="s">
        <v>4054</v>
      </c>
      <c r="AJ79" s="235" t="s">
        <v>4054</v>
      </c>
      <c r="AK79" s="235" t="s">
        <v>4055</v>
      </c>
    </row>
    <row r="80" spans="1:37" x14ac:dyDescent="0.3">
      <c r="A80" s="229" t="s">
        <v>2417</v>
      </c>
      <c r="B80" s="229" t="s">
        <v>4224</v>
      </c>
      <c r="C80" s="241" t="s">
        <v>4061</v>
      </c>
      <c r="D80" s="237" t="s">
        <v>4368</v>
      </c>
      <c r="E80" s="236" t="s">
        <v>3670</v>
      </c>
      <c r="F80" s="240" t="s">
        <v>4060</v>
      </c>
      <c r="G80" s="214">
        <v>0</v>
      </c>
      <c r="H80" s="231" t="s">
        <v>4054</v>
      </c>
      <c r="I80" s="231"/>
      <c r="J80" s="231"/>
      <c r="K80" s="231"/>
      <c r="L80" s="231"/>
      <c r="M80" s="231"/>
      <c r="N80" s="231" t="s">
        <v>4074</v>
      </c>
      <c r="O80" s="246"/>
      <c r="P80" s="246"/>
      <c r="Q80" s="225"/>
      <c r="R80" s="212" t="s">
        <v>3741</v>
      </c>
      <c r="S80" s="213" t="s">
        <v>4367</v>
      </c>
      <c r="T80" s="233" t="s">
        <v>4053</v>
      </c>
      <c r="U80" s="234" t="s">
        <v>4058</v>
      </c>
      <c r="V80" s="233" t="s">
        <v>4052</v>
      </c>
      <c r="W80" s="233" t="s">
        <v>4052</v>
      </c>
      <c r="X80" s="234" t="s">
        <v>4054</v>
      </c>
      <c r="Y80" s="234"/>
      <c r="Z80" s="234"/>
      <c r="AA80" s="224">
        <v>202409</v>
      </c>
      <c r="AB80" s="243"/>
      <c r="AC80" s="233" t="s">
        <v>4057</v>
      </c>
      <c r="AD80" s="244" t="s">
        <v>4056</v>
      </c>
      <c r="AE80" s="245">
        <v>0</v>
      </c>
      <c r="AF80" s="244" t="s">
        <v>4056</v>
      </c>
      <c r="AG80" s="239" t="s">
        <v>2419</v>
      </c>
      <c r="AH80" s="9" t="s">
        <v>4222</v>
      </c>
      <c r="AI80" s="235" t="s">
        <v>4054</v>
      </c>
      <c r="AJ80" s="235" t="s">
        <v>4054</v>
      </c>
      <c r="AK80" s="235" t="s">
        <v>4055</v>
      </c>
    </row>
    <row r="81" spans="1:37" x14ac:dyDescent="0.3">
      <c r="A81" s="229" t="s">
        <v>2417</v>
      </c>
      <c r="B81" s="229" t="s">
        <v>4224</v>
      </c>
      <c r="C81" s="241" t="s">
        <v>4061</v>
      </c>
      <c r="D81" s="237" t="s">
        <v>4366</v>
      </c>
      <c r="E81" s="236" t="s">
        <v>4365</v>
      </c>
      <c r="F81" s="240" t="s">
        <v>4060</v>
      </c>
      <c r="G81" s="214">
        <v>0</v>
      </c>
      <c r="H81" s="231" t="s">
        <v>4054</v>
      </c>
      <c r="I81" s="231"/>
      <c r="J81" s="231"/>
      <c r="K81" s="231"/>
      <c r="L81" s="231"/>
      <c r="M81" s="231"/>
      <c r="N81" s="231" t="s">
        <v>4074</v>
      </c>
      <c r="O81" s="246"/>
      <c r="P81" s="246"/>
      <c r="Q81" s="225"/>
      <c r="R81" s="212" t="s">
        <v>4364</v>
      </c>
      <c r="S81" s="213" t="s">
        <v>4363</v>
      </c>
      <c r="T81" s="233" t="s">
        <v>4053</v>
      </c>
      <c r="U81" s="234" t="s">
        <v>4058</v>
      </c>
      <c r="V81" s="233" t="s">
        <v>4052</v>
      </c>
      <c r="W81" s="233" t="s">
        <v>4052</v>
      </c>
      <c r="X81" s="234" t="s">
        <v>4054</v>
      </c>
      <c r="Y81" s="234"/>
      <c r="Z81" s="234"/>
      <c r="AA81" s="224">
        <v>202409</v>
      </c>
      <c r="AB81" s="243"/>
      <c r="AC81" s="233" t="s">
        <v>4057</v>
      </c>
      <c r="AD81" s="244" t="s">
        <v>4056</v>
      </c>
      <c r="AE81" s="245">
        <v>0</v>
      </c>
      <c r="AF81" s="244" t="s">
        <v>4056</v>
      </c>
      <c r="AG81" s="239" t="s">
        <v>2419</v>
      </c>
      <c r="AH81" s="9" t="s">
        <v>4222</v>
      </c>
      <c r="AI81" s="235" t="s">
        <v>4054</v>
      </c>
      <c r="AJ81" s="235" t="s">
        <v>4054</v>
      </c>
      <c r="AK81" s="235" t="s">
        <v>4055</v>
      </c>
    </row>
    <row r="82" spans="1:37" x14ac:dyDescent="0.3">
      <c r="A82" s="229" t="s">
        <v>2417</v>
      </c>
      <c r="B82" s="229" t="s">
        <v>4224</v>
      </c>
      <c r="C82" s="241" t="s">
        <v>4061</v>
      </c>
      <c r="D82" s="237" t="s">
        <v>4362</v>
      </c>
      <c r="E82" s="236" t="s">
        <v>3833</v>
      </c>
      <c r="F82" s="240" t="s">
        <v>4060</v>
      </c>
      <c r="G82" s="214">
        <v>0</v>
      </c>
      <c r="H82" s="231" t="s">
        <v>4054</v>
      </c>
      <c r="I82" s="231"/>
      <c r="J82" s="231"/>
      <c r="K82" s="231"/>
      <c r="L82" s="231"/>
      <c r="M82" s="231"/>
      <c r="N82" s="231" t="s">
        <v>4074</v>
      </c>
      <c r="O82" s="246"/>
      <c r="P82" s="246"/>
      <c r="Q82" s="225"/>
      <c r="R82" s="212" t="s">
        <v>3834</v>
      </c>
      <c r="S82" s="213" t="s">
        <v>4361</v>
      </c>
      <c r="T82" s="233" t="s">
        <v>4053</v>
      </c>
      <c r="U82" s="234" t="s">
        <v>4058</v>
      </c>
      <c r="V82" s="233" t="s">
        <v>4052</v>
      </c>
      <c r="W82" s="233" t="s">
        <v>4052</v>
      </c>
      <c r="X82" s="234" t="s">
        <v>4054</v>
      </c>
      <c r="Y82" s="234"/>
      <c r="Z82" s="234"/>
      <c r="AA82" s="224">
        <v>202409</v>
      </c>
      <c r="AB82" s="243"/>
      <c r="AC82" s="233" t="s">
        <v>4057</v>
      </c>
      <c r="AD82" s="244" t="s">
        <v>4056</v>
      </c>
      <c r="AE82" s="245">
        <v>0</v>
      </c>
      <c r="AF82" s="244" t="s">
        <v>4056</v>
      </c>
      <c r="AG82" s="239" t="s">
        <v>2419</v>
      </c>
      <c r="AH82" s="9" t="s">
        <v>4222</v>
      </c>
      <c r="AI82" s="235" t="s">
        <v>4054</v>
      </c>
      <c r="AJ82" s="235" t="s">
        <v>4054</v>
      </c>
      <c r="AK82" s="235" t="s">
        <v>4055</v>
      </c>
    </row>
    <row r="83" spans="1:37" x14ac:dyDescent="0.3">
      <c r="A83" s="229" t="s">
        <v>2417</v>
      </c>
      <c r="B83" s="229" t="s">
        <v>4224</v>
      </c>
      <c r="C83" s="241" t="s">
        <v>4061</v>
      </c>
      <c r="D83" s="237" t="s">
        <v>4125</v>
      </c>
      <c r="E83" s="236" t="s">
        <v>3780</v>
      </c>
      <c r="F83" s="240" t="s">
        <v>4060</v>
      </c>
      <c r="G83" s="214">
        <v>0</v>
      </c>
      <c r="H83" s="231" t="s">
        <v>4054</v>
      </c>
      <c r="I83" s="231"/>
      <c r="J83" s="231"/>
      <c r="K83" s="231"/>
      <c r="L83" s="231"/>
      <c r="M83" s="231"/>
      <c r="N83" s="231" t="s">
        <v>4074</v>
      </c>
      <c r="O83" s="246"/>
      <c r="P83" s="246"/>
      <c r="Q83" s="225"/>
      <c r="R83" s="212" t="s">
        <v>3781</v>
      </c>
      <c r="S83" s="213" t="s">
        <v>4360</v>
      </c>
      <c r="T83" s="233" t="s">
        <v>4053</v>
      </c>
      <c r="U83" s="234" t="s">
        <v>4058</v>
      </c>
      <c r="V83" s="233" t="s">
        <v>4052</v>
      </c>
      <c r="W83" s="233" t="s">
        <v>4052</v>
      </c>
      <c r="X83" s="234" t="s">
        <v>4054</v>
      </c>
      <c r="Y83" s="234"/>
      <c r="Z83" s="234"/>
      <c r="AA83" s="224">
        <v>202409</v>
      </c>
      <c r="AB83" s="243"/>
      <c r="AC83" s="233" t="s">
        <v>4057</v>
      </c>
      <c r="AD83" s="244" t="s">
        <v>4056</v>
      </c>
      <c r="AE83" s="245">
        <v>0</v>
      </c>
      <c r="AF83" s="244" t="s">
        <v>4056</v>
      </c>
      <c r="AG83" s="239" t="s">
        <v>2419</v>
      </c>
      <c r="AH83" s="9" t="s">
        <v>4222</v>
      </c>
      <c r="AI83" s="235" t="s">
        <v>4054</v>
      </c>
      <c r="AJ83" s="235" t="s">
        <v>4054</v>
      </c>
      <c r="AK83" s="235" t="s">
        <v>4055</v>
      </c>
    </row>
    <row r="84" spans="1:37" x14ac:dyDescent="0.3">
      <c r="A84" s="229" t="s">
        <v>2417</v>
      </c>
      <c r="B84" s="229" t="s">
        <v>4224</v>
      </c>
      <c r="C84" s="241" t="s">
        <v>4061</v>
      </c>
      <c r="D84" s="237" t="s">
        <v>4359</v>
      </c>
      <c r="E84" s="236" t="s">
        <v>4358</v>
      </c>
      <c r="F84" s="240" t="s">
        <v>4060</v>
      </c>
      <c r="G84" s="214">
        <v>0</v>
      </c>
      <c r="H84" s="231" t="s">
        <v>4054</v>
      </c>
      <c r="I84" s="231"/>
      <c r="J84" s="231"/>
      <c r="K84" s="231"/>
      <c r="L84" s="231"/>
      <c r="M84" s="231"/>
      <c r="N84" s="231" t="s">
        <v>4074</v>
      </c>
      <c r="O84" s="246"/>
      <c r="P84" s="246"/>
      <c r="Q84" s="225"/>
      <c r="R84" s="212" t="s">
        <v>4357</v>
      </c>
      <c r="S84" s="213" t="s">
        <v>4356</v>
      </c>
      <c r="T84" s="233" t="s">
        <v>4053</v>
      </c>
      <c r="U84" s="234" t="s">
        <v>4058</v>
      </c>
      <c r="V84" s="233" t="s">
        <v>4052</v>
      </c>
      <c r="W84" s="233" t="s">
        <v>4052</v>
      </c>
      <c r="X84" s="234" t="s">
        <v>4054</v>
      </c>
      <c r="Y84" s="234"/>
      <c r="Z84" s="234"/>
      <c r="AA84" s="224">
        <v>202409</v>
      </c>
      <c r="AB84" s="243"/>
      <c r="AC84" s="233" t="s">
        <v>4057</v>
      </c>
      <c r="AD84" s="244" t="s">
        <v>4056</v>
      </c>
      <c r="AE84" s="245">
        <v>0</v>
      </c>
      <c r="AF84" s="244" t="s">
        <v>4056</v>
      </c>
      <c r="AG84" s="239" t="s">
        <v>2419</v>
      </c>
      <c r="AH84" s="9" t="s">
        <v>4222</v>
      </c>
      <c r="AI84" s="235" t="s">
        <v>4054</v>
      </c>
      <c r="AJ84" s="235" t="s">
        <v>4054</v>
      </c>
      <c r="AK84" s="235" t="s">
        <v>4055</v>
      </c>
    </row>
    <row r="85" spans="1:37" x14ac:dyDescent="0.3">
      <c r="A85" s="229" t="s">
        <v>2417</v>
      </c>
      <c r="B85" s="229" t="s">
        <v>4224</v>
      </c>
      <c r="C85" s="241" t="s">
        <v>4061</v>
      </c>
      <c r="D85" s="237" t="s">
        <v>4179</v>
      </c>
      <c r="E85" s="236" t="s">
        <v>3829</v>
      </c>
      <c r="F85" s="240" t="s">
        <v>4060</v>
      </c>
      <c r="G85" s="214">
        <v>0</v>
      </c>
      <c r="H85" s="231" t="s">
        <v>4054</v>
      </c>
      <c r="I85" s="231"/>
      <c r="J85" s="231"/>
      <c r="K85" s="231"/>
      <c r="L85" s="231"/>
      <c r="M85" s="231"/>
      <c r="N85" s="231" t="s">
        <v>4074</v>
      </c>
      <c r="O85" s="246"/>
      <c r="P85" s="246"/>
      <c r="Q85" s="225"/>
      <c r="R85" s="212" t="s">
        <v>3830</v>
      </c>
      <c r="S85" s="213" t="s">
        <v>4355</v>
      </c>
      <c r="T85" s="233" t="s">
        <v>4053</v>
      </c>
      <c r="U85" s="234" t="s">
        <v>4058</v>
      </c>
      <c r="V85" s="233" t="s">
        <v>4052</v>
      </c>
      <c r="W85" s="233" t="s">
        <v>4052</v>
      </c>
      <c r="X85" s="234" t="s">
        <v>4054</v>
      </c>
      <c r="Y85" s="234"/>
      <c r="Z85" s="234"/>
      <c r="AA85" s="224">
        <v>202409</v>
      </c>
      <c r="AB85" s="243"/>
      <c r="AC85" s="233" t="s">
        <v>4057</v>
      </c>
      <c r="AD85" s="244" t="s">
        <v>4056</v>
      </c>
      <c r="AE85" s="245">
        <v>0</v>
      </c>
      <c r="AF85" s="244" t="s">
        <v>4056</v>
      </c>
      <c r="AG85" s="239" t="s">
        <v>2419</v>
      </c>
      <c r="AH85" s="9" t="s">
        <v>4222</v>
      </c>
      <c r="AI85" s="235" t="s">
        <v>4054</v>
      </c>
      <c r="AJ85" s="235" t="s">
        <v>4054</v>
      </c>
      <c r="AK85" s="235" t="s">
        <v>4055</v>
      </c>
    </row>
    <row r="86" spans="1:37" x14ac:dyDescent="0.3">
      <c r="A86" s="229" t="s">
        <v>2417</v>
      </c>
      <c r="B86" s="229" t="s">
        <v>4224</v>
      </c>
      <c r="C86" s="241" t="s">
        <v>4061</v>
      </c>
      <c r="D86" s="237" t="s">
        <v>4354</v>
      </c>
      <c r="E86" s="236" t="s">
        <v>3673</v>
      </c>
      <c r="F86" s="240" t="s">
        <v>4060</v>
      </c>
      <c r="G86" s="214">
        <v>0</v>
      </c>
      <c r="H86" s="231" t="s">
        <v>4054</v>
      </c>
      <c r="I86" s="231"/>
      <c r="J86" s="231"/>
      <c r="K86" s="231"/>
      <c r="L86" s="231"/>
      <c r="M86" s="231"/>
      <c r="N86" s="231" t="s">
        <v>4074</v>
      </c>
      <c r="O86" s="246"/>
      <c r="P86" s="246"/>
      <c r="Q86" s="225"/>
      <c r="R86" s="212" t="s">
        <v>3737</v>
      </c>
      <c r="S86" s="213" t="s">
        <v>4353</v>
      </c>
      <c r="T86" s="233" t="s">
        <v>4053</v>
      </c>
      <c r="U86" s="234" t="s">
        <v>4058</v>
      </c>
      <c r="V86" s="233" t="s">
        <v>4052</v>
      </c>
      <c r="W86" s="233" t="s">
        <v>4052</v>
      </c>
      <c r="X86" s="234" t="s">
        <v>4054</v>
      </c>
      <c r="Y86" s="234"/>
      <c r="Z86" s="234"/>
      <c r="AA86" s="224">
        <v>202409</v>
      </c>
      <c r="AB86" s="243"/>
      <c r="AC86" s="233" t="s">
        <v>4057</v>
      </c>
      <c r="AD86" s="244" t="s">
        <v>4056</v>
      </c>
      <c r="AE86" s="245">
        <v>0</v>
      </c>
      <c r="AF86" s="244" t="s">
        <v>4056</v>
      </c>
      <c r="AG86" s="239" t="s">
        <v>2419</v>
      </c>
      <c r="AH86" s="9" t="s">
        <v>4222</v>
      </c>
      <c r="AI86" s="235" t="s">
        <v>4054</v>
      </c>
      <c r="AJ86" s="235" t="s">
        <v>4054</v>
      </c>
      <c r="AK86" s="235" t="s">
        <v>4055</v>
      </c>
    </row>
    <row r="87" spans="1:37" x14ac:dyDescent="0.3">
      <c r="A87" s="229" t="s">
        <v>2417</v>
      </c>
      <c r="B87" s="229" t="s">
        <v>4224</v>
      </c>
      <c r="C87" s="241" t="s">
        <v>4061</v>
      </c>
      <c r="D87" s="237" t="s">
        <v>4352</v>
      </c>
      <c r="E87" s="236" t="s">
        <v>4351</v>
      </c>
      <c r="F87" s="240" t="s">
        <v>4060</v>
      </c>
      <c r="G87" s="214">
        <v>0</v>
      </c>
      <c r="H87" s="231" t="s">
        <v>4054</v>
      </c>
      <c r="I87" s="231"/>
      <c r="J87" s="231"/>
      <c r="K87" s="231"/>
      <c r="L87" s="231"/>
      <c r="M87" s="231"/>
      <c r="N87" s="231" t="s">
        <v>4074</v>
      </c>
      <c r="O87" s="246"/>
      <c r="P87" s="246"/>
      <c r="Q87" s="225"/>
      <c r="R87" s="212" t="s">
        <v>4350</v>
      </c>
      <c r="S87" s="213" t="s">
        <v>4349</v>
      </c>
      <c r="T87" s="233" t="s">
        <v>4053</v>
      </c>
      <c r="U87" s="234" t="s">
        <v>4058</v>
      </c>
      <c r="V87" s="233" t="s">
        <v>4052</v>
      </c>
      <c r="W87" s="233" t="s">
        <v>4052</v>
      </c>
      <c r="X87" s="234" t="s">
        <v>4054</v>
      </c>
      <c r="Y87" s="234"/>
      <c r="Z87" s="234"/>
      <c r="AA87" s="224">
        <v>202409</v>
      </c>
      <c r="AB87" s="243"/>
      <c r="AC87" s="233" t="s">
        <v>4057</v>
      </c>
      <c r="AD87" s="244" t="s">
        <v>4056</v>
      </c>
      <c r="AE87" s="245">
        <v>0</v>
      </c>
      <c r="AF87" s="244" t="s">
        <v>4056</v>
      </c>
      <c r="AG87" s="239" t="s">
        <v>2419</v>
      </c>
      <c r="AH87" s="9" t="s">
        <v>4222</v>
      </c>
      <c r="AI87" s="235" t="s">
        <v>4054</v>
      </c>
      <c r="AJ87" s="235" t="s">
        <v>4054</v>
      </c>
      <c r="AK87" s="235" t="s">
        <v>4055</v>
      </c>
    </row>
    <row r="88" spans="1:37" x14ac:dyDescent="0.3">
      <c r="A88" s="229" t="s">
        <v>2417</v>
      </c>
      <c r="B88" s="229" t="s">
        <v>4224</v>
      </c>
      <c r="C88" s="241" t="s">
        <v>4061</v>
      </c>
      <c r="D88" s="237" t="s">
        <v>4348</v>
      </c>
      <c r="E88" s="236" t="s">
        <v>3792</v>
      </c>
      <c r="F88" s="240" t="s">
        <v>4060</v>
      </c>
      <c r="G88" s="214">
        <v>0</v>
      </c>
      <c r="H88" s="231" t="s">
        <v>4054</v>
      </c>
      <c r="I88" s="231"/>
      <c r="J88" s="231"/>
      <c r="K88" s="231"/>
      <c r="L88" s="231"/>
      <c r="M88" s="231"/>
      <c r="N88" s="231" t="s">
        <v>4074</v>
      </c>
      <c r="O88" s="246"/>
      <c r="P88" s="246"/>
      <c r="Q88" s="225"/>
      <c r="R88" s="212" t="s">
        <v>3793</v>
      </c>
      <c r="S88" s="213" t="s">
        <v>4347</v>
      </c>
      <c r="T88" s="233" t="s">
        <v>4053</v>
      </c>
      <c r="U88" s="234" t="s">
        <v>4058</v>
      </c>
      <c r="V88" s="233" t="s">
        <v>4052</v>
      </c>
      <c r="W88" s="233" t="s">
        <v>4052</v>
      </c>
      <c r="X88" s="234" t="s">
        <v>4054</v>
      </c>
      <c r="Y88" s="234"/>
      <c r="Z88" s="234"/>
      <c r="AA88" s="224">
        <v>202409</v>
      </c>
      <c r="AB88" s="243"/>
      <c r="AC88" s="233" t="s">
        <v>4057</v>
      </c>
      <c r="AD88" s="244" t="s">
        <v>4056</v>
      </c>
      <c r="AE88" s="245">
        <v>0</v>
      </c>
      <c r="AF88" s="244" t="s">
        <v>4056</v>
      </c>
      <c r="AG88" s="239" t="s">
        <v>2419</v>
      </c>
      <c r="AH88" s="9" t="s">
        <v>4222</v>
      </c>
      <c r="AI88" s="235" t="s">
        <v>4054</v>
      </c>
      <c r="AJ88" s="235" t="s">
        <v>4054</v>
      </c>
      <c r="AK88" s="235" t="s">
        <v>4055</v>
      </c>
    </row>
    <row r="89" spans="1:37" x14ac:dyDescent="0.3">
      <c r="A89" s="229" t="s">
        <v>2417</v>
      </c>
      <c r="B89" s="229" t="s">
        <v>4224</v>
      </c>
      <c r="C89" s="241" t="s">
        <v>4061</v>
      </c>
      <c r="D89" s="237" t="s">
        <v>4346</v>
      </c>
      <c r="E89" s="236" t="s">
        <v>3969</v>
      </c>
      <c r="F89" s="240" t="s">
        <v>4060</v>
      </c>
      <c r="G89" s="214">
        <v>0</v>
      </c>
      <c r="H89" s="231" t="s">
        <v>4054</v>
      </c>
      <c r="I89" s="231"/>
      <c r="J89" s="231"/>
      <c r="K89" s="231"/>
      <c r="L89" s="231"/>
      <c r="M89" s="231"/>
      <c r="N89" s="231" t="s">
        <v>4074</v>
      </c>
      <c r="O89" s="246"/>
      <c r="P89" s="246"/>
      <c r="Q89" s="225"/>
      <c r="R89" s="212" t="s">
        <v>3970</v>
      </c>
      <c r="S89" s="213" t="s">
        <v>4345</v>
      </c>
      <c r="T89" s="233" t="s">
        <v>4053</v>
      </c>
      <c r="U89" s="234" t="s">
        <v>4058</v>
      </c>
      <c r="V89" s="233" t="s">
        <v>4052</v>
      </c>
      <c r="W89" s="233" t="s">
        <v>4052</v>
      </c>
      <c r="X89" s="234" t="s">
        <v>4054</v>
      </c>
      <c r="Y89" s="234"/>
      <c r="Z89" s="234"/>
      <c r="AA89" s="224">
        <v>202409</v>
      </c>
      <c r="AB89" s="243"/>
      <c r="AC89" s="233" t="s">
        <v>4057</v>
      </c>
      <c r="AD89" s="244" t="s">
        <v>4056</v>
      </c>
      <c r="AE89" s="245">
        <v>0</v>
      </c>
      <c r="AF89" s="244" t="s">
        <v>4056</v>
      </c>
      <c r="AG89" s="239" t="s">
        <v>2419</v>
      </c>
      <c r="AH89" s="9" t="s">
        <v>4222</v>
      </c>
      <c r="AI89" s="235" t="s">
        <v>4054</v>
      </c>
      <c r="AJ89" s="235" t="s">
        <v>4054</v>
      </c>
      <c r="AK89" s="235" t="s">
        <v>4055</v>
      </c>
    </row>
    <row r="90" spans="1:37" x14ac:dyDescent="0.3">
      <c r="A90" s="229" t="s">
        <v>2417</v>
      </c>
      <c r="B90" s="229" t="s">
        <v>4224</v>
      </c>
      <c r="C90" s="241" t="s">
        <v>4061</v>
      </c>
      <c r="D90" s="237" t="s">
        <v>4115</v>
      </c>
      <c r="E90" s="236" t="s">
        <v>3667</v>
      </c>
      <c r="F90" s="240" t="s">
        <v>4060</v>
      </c>
      <c r="G90" s="214">
        <v>0</v>
      </c>
      <c r="H90" s="231" t="s">
        <v>4054</v>
      </c>
      <c r="I90" s="231"/>
      <c r="J90" s="231"/>
      <c r="K90" s="231"/>
      <c r="L90" s="231"/>
      <c r="M90" s="231"/>
      <c r="N90" s="231" t="s">
        <v>4074</v>
      </c>
      <c r="O90" s="246"/>
      <c r="P90" s="246"/>
      <c r="Q90" s="225"/>
      <c r="R90" s="212" t="s">
        <v>3738</v>
      </c>
      <c r="S90" s="213" t="s">
        <v>4344</v>
      </c>
      <c r="T90" s="233" t="s">
        <v>4053</v>
      </c>
      <c r="U90" s="234" t="s">
        <v>4058</v>
      </c>
      <c r="V90" s="233" t="s">
        <v>4052</v>
      </c>
      <c r="W90" s="233" t="s">
        <v>4052</v>
      </c>
      <c r="X90" s="234" t="s">
        <v>4054</v>
      </c>
      <c r="Y90" s="234"/>
      <c r="Z90" s="234"/>
      <c r="AA90" s="224">
        <v>202409</v>
      </c>
      <c r="AB90" s="243"/>
      <c r="AC90" s="233" t="s">
        <v>4057</v>
      </c>
      <c r="AD90" s="244" t="s">
        <v>4056</v>
      </c>
      <c r="AE90" s="245">
        <v>0</v>
      </c>
      <c r="AF90" s="244" t="s">
        <v>4056</v>
      </c>
      <c r="AG90" s="239" t="s">
        <v>2419</v>
      </c>
      <c r="AH90" s="9" t="s">
        <v>4222</v>
      </c>
      <c r="AI90" s="235" t="s">
        <v>4054</v>
      </c>
      <c r="AJ90" s="235" t="s">
        <v>4054</v>
      </c>
      <c r="AK90" s="235" t="s">
        <v>4055</v>
      </c>
    </row>
    <row r="91" spans="1:37" x14ac:dyDescent="0.3">
      <c r="A91" s="229" t="s">
        <v>2417</v>
      </c>
      <c r="B91" s="229" t="s">
        <v>4224</v>
      </c>
      <c r="C91" s="241" t="s">
        <v>4061</v>
      </c>
      <c r="D91" s="237" t="s">
        <v>4103</v>
      </c>
      <c r="E91" s="236" t="s">
        <v>4102</v>
      </c>
      <c r="F91" s="240" t="s">
        <v>4060</v>
      </c>
      <c r="G91" s="214">
        <v>0</v>
      </c>
      <c r="H91" s="231" t="s">
        <v>4054</v>
      </c>
      <c r="I91" s="231"/>
      <c r="J91" s="231"/>
      <c r="K91" s="231"/>
      <c r="L91" s="231"/>
      <c r="M91" s="231"/>
      <c r="N91" s="231" t="s">
        <v>4074</v>
      </c>
      <c r="O91" s="246"/>
      <c r="P91" s="246"/>
      <c r="Q91" s="225"/>
      <c r="R91" s="212" t="s">
        <v>4101</v>
      </c>
      <c r="S91" s="213" t="s">
        <v>4343</v>
      </c>
      <c r="T91" s="233" t="s">
        <v>4053</v>
      </c>
      <c r="U91" s="234" t="s">
        <v>4058</v>
      </c>
      <c r="V91" s="233" t="s">
        <v>4052</v>
      </c>
      <c r="W91" s="233" t="s">
        <v>4052</v>
      </c>
      <c r="X91" s="234" t="s">
        <v>4054</v>
      </c>
      <c r="Y91" s="234"/>
      <c r="Z91" s="234"/>
      <c r="AA91" s="224">
        <v>202409</v>
      </c>
      <c r="AB91" s="243"/>
      <c r="AC91" s="233" t="s">
        <v>4057</v>
      </c>
      <c r="AD91" s="244" t="s">
        <v>4056</v>
      </c>
      <c r="AE91" s="245">
        <v>0</v>
      </c>
      <c r="AF91" s="244" t="s">
        <v>4056</v>
      </c>
      <c r="AG91" s="239" t="s">
        <v>2419</v>
      </c>
      <c r="AH91" s="9" t="s">
        <v>4222</v>
      </c>
      <c r="AI91" s="235" t="s">
        <v>4054</v>
      </c>
      <c r="AJ91" s="235" t="s">
        <v>4054</v>
      </c>
      <c r="AK91" s="235" t="s">
        <v>4055</v>
      </c>
    </row>
    <row r="92" spans="1:37" x14ac:dyDescent="0.3">
      <c r="A92" s="229" t="s">
        <v>2417</v>
      </c>
      <c r="B92" s="229" t="s">
        <v>4224</v>
      </c>
      <c r="C92" s="241" t="s">
        <v>4061</v>
      </c>
      <c r="D92" s="237" t="s">
        <v>4342</v>
      </c>
      <c r="E92" s="236" t="s">
        <v>3776</v>
      </c>
      <c r="F92" s="240" t="s">
        <v>4060</v>
      </c>
      <c r="G92" s="214">
        <v>0</v>
      </c>
      <c r="H92" s="231" t="s">
        <v>4054</v>
      </c>
      <c r="I92" s="231"/>
      <c r="J92" s="231"/>
      <c r="K92" s="231"/>
      <c r="L92" s="231"/>
      <c r="M92" s="231"/>
      <c r="N92" s="231" t="s">
        <v>4074</v>
      </c>
      <c r="O92" s="246"/>
      <c r="P92" s="246"/>
      <c r="Q92" s="225"/>
      <c r="R92" s="212" t="s">
        <v>3777</v>
      </c>
      <c r="S92" s="213" t="s">
        <v>4341</v>
      </c>
      <c r="T92" s="233" t="s">
        <v>4053</v>
      </c>
      <c r="U92" s="234" t="s">
        <v>4058</v>
      </c>
      <c r="V92" s="233" t="s">
        <v>4052</v>
      </c>
      <c r="W92" s="233" t="s">
        <v>4052</v>
      </c>
      <c r="X92" s="234" t="s">
        <v>4054</v>
      </c>
      <c r="Y92" s="234"/>
      <c r="Z92" s="234"/>
      <c r="AA92" s="224">
        <v>202409</v>
      </c>
      <c r="AB92" s="243"/>
      <c r="AC92" s="233" t="s">
        <v>4057</v>
      </c>
      <c r="AD92" s="244" t="s">
        <v>4056</v>
      </c>
      <c r="AE92" s="245">
        <v>0</v>
      </c>
      <c r="AF92" s="244" t="s">
        <v>4056</v>
      </c>
      <c r="AG92" s="239" t="s">
        <v>2419</v>
      </c>
      <c r="AH92" s="9" t="s">
        <v>4222</v>
      </c>
      <c r="AI92" s="235" t="s">
        <v>4054</v>
      </c>
      <c r="AJ92" s="235" t="s">
        <v>4054</v>
      </c>
      <c r="AK92" s="235" t="s">
        <v>4055</v>
      </c>
    </row>
    <row r="93" spans="1:37" x14ac:dyDescent="0.3">
      <c r="A93" s="229" t="s">
        <v>2417</v>
      </c>
      <c r="B93" s="229" t="s">
        <v>4224</v>
      </c>
      <c r="C93" s="241" t="s">
        <v>4061</v>
      </c>
      <c r="D93" s="237" t="s">
        <v>4340</v>
      </c>
      <c r="E93" s="236" t="s">
        <v>3911</v>
      </c>
      <c r="F93" s="240" t="s">
        <v>4060</v>
      </c>
      <c r="G93" s="214">
        <v>0</v>
      </c>
      <c r="H93" s="231" t="s">
        <v>4054</v>
      </c>
      <c r="I93" s="231"/>
      <c r="J93" s="231"/>
      <c r="K93" s="231"/>
      <c r="L93" s="231"/>
      <c r="M93" s="231"/>
      <c r="N93" s="231" t="s">
        <v>4074</v>
      </c>
      <c r="O93" s="246"/>
      <c r="P93" s="246"/>
      <c r="Q93" s="225"/>
      <c r="R93" s="212" t="s">
        <v>3912</v>
      </c>
      <c r="S93" s="213" t="s">
        <v>4339</v>
      </c>
      <c r="T93" s="233" t="s">
        <v>4053</v>
      </c>
      <c r="U93" s="234" t="s">
        <v>4058</v>
      </c>
      <c r="V93" s="233" t="s">
        <v>4052</v>
      </c>
      <c r="W93" s="233" t="s">
        <v>4052</v>
      </c>
      <c r="X93" s="234" t="s">
        <v>4054</v>
      </c>
      <c r="Y93" s="234"/>
      <c r="Z93" s="234"/>
      <c r="AA93" s="224">
        <v>202409</v>
      </c>
      <c r="AB93" s="243"/>
      <c r="AC93" s="233" t="s">
        <v>4057</v>
      </c>
      <c r="AD93" s="244" t="s">
        <v>4056</v>
      </c>
      <c r="AE93" s="245">
        <v>0</v>
      </c>
      <c r="AF93" s="244" t="s">
        <v>4056</v>
      </c>
      <c r="AG93" s="239" t="s">
        <v>2419</v>
      </c>
      <c r="AH93" s="9" t="s">
        <v>4222</v>
      </c>
      <c r="AI93" s="235" t="s">
        <v>4054</v>
      </c>
      <c r="AJ93" s="235" t="s">
        <v>4054</v>
      </c>
      <c r="AK93" s="235" t="s">
        <v>4055</v>
      </c>
    </row>
    <row r="94" spans="1:37" x14ac:dyDescent="0.3">
      <c r="A94" s="229" t="s">
        <v>2417</v>
      </c>
      <c r="B94" s="229" t="s">
        <v>4224</v>
      </c>
      <c r="C94" s="241" t="s">
        <v>4061</v>
      </c>
      <c r="D94" s="237" t="s">
        <v>4338</v>
      </c>
      <c r="E94" s="236" t="s">
        <v>4337</v>
      </c>
      <c r="F94" s="240" t="s">
        <v>4060</v>
      </c>
      <c r="G94" s="214">
        <v>0</v>
      </c>
      <c r="H94" s="231" t="s">
        <v>4054</v>
      </c>
      <c r="I94" s="231"/>
      <c r="J94" s="231"/>
      <c r="K94" s="231"/>
      <c r="L94" s="231"/>
      <c r="M94" s="231"/>
      <c r="N94" s="231" t="s">
        <v>4074</v>
      </c>
      <c r="O94" s="246"/>
      <c r="P94" s="246"/>
      <c r="Q94" s="225"/>
      <c r="R94" s="212" t="s">
        <v>4336</v>
      </c>
      <c r="S94" s="213" t="s">
        <v>4335</v>
      </c>
      <c r="T94" s="233" t="s">
        <v>4053</v>
      </c>
      <c r="U94" s="234" t="s">
        <v>4058</v>
      </c>
      <c r="V94" s="233" t="s">
        <v>4052</v>
      </c>
      <c r="W94" s="233" t="s">
        <v>4052</v>
      </c>
      <c r="X94" s="234" t="s">
        <v>4054</v>
      </c>
      <c r="Y94" s="234"/>
      <c r="Z94" s="234"/>
      <c r="AA94" s="224">
        <v>202409</v>
      </c>
      <c r="AB94" s="243"/>
      <c r="AC94" s="233" t="s">
        <v>4057</v>
      </c>
      <c r="AD94" s="244" t="s">
        <v>4056</v>
      </c>
      <c r="AE94" s="245">
        <v>0</v>
      </c>
      <c r="AF94" s="244" t="s">
        <v>4056</v>
      </c>
      <c r="AG94" s="239" t="s">
        <v>2419</v>
      </c>
      <c r="AH94" s="9" t="s">
        <v>4222</v>
      </c>
      <c r="AI94" s="235" t="s">
        <v>4054</v>
      </c>
      <c r="AJ94" s="235" t="s">
        <v>4054</v>
      </c>
      <c r="AK94" s="235" t="s">
        <v>4055</v>
      </c>
    </row>
    <row r="95" spans="1:37" x14ac:dyDescent="0.3">
      <c r="A95" s="229" t="s">
        <v>2417</v>
      </c>
      <c r="B95" s="229" t="s">
        <v>4224</v>
      </c>
      <c r="C95" s="241" t="s">
        <v>4061</v>
      </c>
      <c r="D95" s="237" t="s">
        <v>4334</v>
      </c>
      <c r="E95" s="236" t="s">
        <v>3841</v>
      </c>
      <c r="F95" s="240" t="s">
        <v>4060</v>
      </c>
      <c r="G95" s="214">
        <v>0</v>
      </c>
      <c r="H95" s="231" t="s">
        <v>4054</v>
      </c>
      <c r="I95" s="231"/>
      <c r="J95" s="231"/>
      <c r="K95" s="231"/>
      <c r="L95" s="231"/>
      <c r="M95" s="231"/>
      <c r="N95" s="231" t="s">
        <v>4074</v>
      </c>
      <c r="O95" s="246"/>
      <c r="P95" s="246"/>
      <c r="Q95" s="225"/>
      <c r="R95" s="212" t="s">
        <v>3842</v>
      </c>
      <c r="S95" s="213" t="s">
        <v>4333</v>
      </c>
      <c r="T95" s="233" t="s">
        <v>4053</v>
      </c>
      <c r="U95" s="234" t="s">
        <v>4058</v>
      </c>
      <c r="V95" s="233" t="s">
        <v>4052</v>
      </c>
      <c r="W95" s="233" t="s">
        <v>4052</v>
      </c>
      <c r="X95" s="234" t="s">
        <v>4054</v>
      </c>
      <c r="Y95" s="234"/>
      <c r="Z95" s="234"/>
      <c r="AA95" s="224">
        <v>202409</v>
      </c>
      <c r="AB95" s="243"/>
      <c r="AC95" s="233" t="s">
        <v>4057</v>
      </c>
      <c r="AD95" s="244" t="s">
        <v>4056</v>
      </c>
      <c r="AE95" s="245">
        <v>0</v>
      </c>
      <c r="AF95" s="244" t="s">
        <v>4056</v>
      </c>
      <c r="AG95" s="239" t="s">
        <v>2419</v>
      </c>
      <c r="AH95" s="9" t="s">
        <v>4222</v>
      </c>
      <c r="AI95" s="235" t="s">
        <v>4054</v>
      </c>
      <c r="AJ95" s="235" t="s">
        <v>4054</v>
      </c>
      <c r="AK95" s="235" t="s">
        <v>4055</v>
      </c>
    </row>
    <row r="96" spans="1:37" x14ac:dyDescent="0.3">
      <c r="A96" s="229" t="s">
        <v>2417</v>
      </c>
      <c r="B96" s="229" t="s">
        <v>4224</v>
      </c>
      <c r="C96" s="241" t="s">
        <v>4061</v>
      </c>
      <c r="D96" s="237" t="s">
        <v>4332</v>
      </c>
      <c r="E96" s="236" t="s">
        <v>3796</v>
      </c>
      <c r="F96" s="240" t="s">
        <v>4060</v>
      </c>
      <c r="G96" s="214">
        <v>0</v>
      </c>
      <c r="H96" s="231" t="s">
        <v>4054</v>
      </c>
      <c r="I96" s="231"/>
      <c r="J96" s="231"/>
      <c r="K96" s="231"/>
      <c r="L96" s="231"/>
      <c r="M96" s="231"/>
      <c r="N96" s="231" t="s">
        <v>4074</v>
      </c>
      <c r="O96" s="246"/>
      <c r="P96" s="246"/>
      <c r="Q96" s="225"/>
      <c r="R96" s="212" t="s">
        <v>3797</v>
      </c>
      <c r="S96" s="213" t="s">
        <v>4331</v>
      </c>
      <c r="T96" s="233" t="s">
        <v>4053</v>
      </c>
      <c r="U96" s="234" t="s">
        <v>4058</v>
      </c>
      <c r="V96" s="233" t="s">
        <v>4052</v>
      </c>
      <c r="W96" s="233" t="s">
        <v>4052</v>
      </c>
      <c r="X96" s="234" t="s">
        <v>4054</v>
      </c>
      <c r="Y96" s="234"/>
      <c r="Z96" s="234"/>
      <c r="AA96" s="224">
        <v>202409</v>
      </c>
      <c r="AB96" s="243"/>
      <c r="AC96" s="233" t="s">
        <v>4057</v>
      </c>
      <c r="AD96" s="244" t="s">
        <v>4056</v>
      </c>
      <c r="AE96" s="245">
        <v>0</v>
      </c>
      <c r="AF96" s="244" t="s">
        <v>4056</v>
      </c>
      <c r="AG96" s="239" t="s">
        <v>2419</v>
      </c>
      <c r="AH96" s="9" t="s">
        <v>4222</v>
      </c>
      <c r="AI96" s="235" t="s">
        <v>4054</v>
      </c>
      <c r="AJ96" s="235" t="s">
        <v>4054</v>
      </c>
      <c r="AK96" s="235" t="s">
        <v>4055</v>
      </c>
    </row>
    <row r="97" spans="1:37" x14ac:dyDescent="0.3">
      <c r="A97" s="229" t="s">
        <v>2417</v>
      </c>
      <c r="B97" s="229" t="s">
        <v>4224</v>
      </c>
      <c r="C97" s="241" t="s">
        <v>4061</v>
      </c>
      <c r="D97" s="237" t="s">
        <v>4330</v>
      </c>
      <c r="E97" s="236" t="s">
        <v>3959</v>
      </c>
      <c r="F97" s="240" t="s">
        <v>4060</v>
      </c>
      <c r="G97" s="214">
        <v>0</v>
      </c>
      <c r="H97" s="231" t="s">
        <v>4054</v>
      </c>
      <c r="I97" s="231"/>
      <c r="J97" s="231"/>
      <c r="K97" s="231"/>
      <c r="L97" s="231"/>
      <c r="M97" s="231"/>
      <c r="N97" s="231" t="s">
        <v>4074</v>
      </c>
      <c r="O97" s="246"/>
      <c r="P97" s="246"/>
      <c r="Q97" s="225"/>
      <c r="R97" s="212" t="s">
        <v>3960</v>
      </c>
      <c r="S97" s="213" t="s">
        <v>4329</v>
      </c>
      <c r="T97" s="233" t="s">
        <v>4053</v>
      </c>
      <c r="U97" s="234" t="s">
        <v>4058</v>
      </c>
      <c r="V97" s="233" t="s">
        <v>4052</v>
      </c>
      <c r="W97" s="233" t="s">
        <v>4052</v>
      </c>
      <c r="X97" s="234" t="s">
        <v>4054</v>
      </c>
      <c r="Y97" s="234"/>
      <c r="Z97" s="234"/>
      <c r="AA97" s="224">
        <v>202409</v>
      </c>
      <c r="AB97" s="243"/>
      <c r="AC97" s="233" t="s">
        <v>4057</v>
      </c>
      <c r="AD97" s="244" t="s">
        <v>4056</v>
      </c>
      <c r="AE97" s="245">
        <v>0</v>
      </c>
      <c r="AF97" s="244" t="s">
        <v>4056</v>
      </c>
      <c r="AG97" s="239" t="s">
        <v>2419</v>
      </c>
      <c r="AH97" s="9" t="s">
        <v>4222</v>
      </c>
      <c r="AI97" s="235" t="s">
        <v>4054</v>
      </c>
      <c r="AJ97" s="235" t="s">
        <v>4054</v>
      </c>
      <c r="AK97" s="235" t="s">
        <v>4055</v>
      </c>
    </row>
    <row r="98" spans="1:37" x14ac:dyDescent="0.3">
      <c r="A98" s="229" t="s">
        <v>2417</v>
      </c>
      <c r="B98" s="229" t="s">
        <v>4224</v>
      </c>
      <c r="C98" s="241" t="s">
        <v>4061</v>
      </c>
      <c r="D98" s="237" t="s">
        <v>4328</v>
      </c>
      <c r="E98" s="236" t="s">
        <v>3847</v>
      </c>
      <c r="F98" s="240" t="s">
        <v>4060</v>
      </c>
      <c r="G98" s="214">
        <v>0</v>
      </c>
      <c r="H98" s="231" t="s">
        <v>4054</v>
      </c>
      <c r="I98" s="231"/>
      <c r="J98" s="231"/>
      <c r="K98" s="231"/>
      <c r="L98" s="231"/>
      <c r="M98" s="231"/>
      <c r="N98" s="231" t="s">
        <v>4074</v>
      </c>
      <c r="O98" s="246"/>
      <c r="P98" s="246"/>
      <c r="Q98" s="225"/>
      <c r="R98" s="212" t="s">
        <v>3848</v>
      </c>
      <c r="S98" s="213" t="s">
        <v>4327</v>
      </c>
      <c r="T98" s="233" t="s">
        <v>4053</v>
      </c>
      <c r="U98" s="234" t="s">
        <v>4058</v>
      </c>
      <c r="V98" s="233" t="s">
        <v>4052</v>
      </c>
      <c r="W98" s="233" t="s">
        <v>4052</v>
      </c>
      <c r="X98" s="234" t="s">
        <v>4054</v>
      </c>
      <c r="Y98" s="234"/>
      <c r="Z98" s="234"/>
      <c r="AA98" s="224">
        <v>202409</v>
      </c>
      <c r="AB98" s="243"/>
      <c r="AC98" s="233" t="s">
        <v>4057</v>
      </c>
      <c r="AD98" s="244" t="s">
        <v>4056</v>
      </c>
      <c r="AE98" s="245">
        <v>0</v>
      </c>
      <c r="AF98" s="244" t="s">
        <v>4056</v>
      </c>
      <c r="AG98" s="239" t="s">
        <v>2419</v>
      </c>
      <c r="AH98" s="9" t="s">
        <v>4222</v>
      </c>
      <c r="AI98" s="235" t="s">
        <v>4054</v>
      </c>
      <c r="AJ98" s="235" t="s">
        <v>4054</v>
      </c>
      <c r="AK98" s="235" t="s">
        <v>4055</v>
      </c>
    </row>
    <row r="99" spans="1:37" x14ac:dyDescent="0.3">
      <c r="A99" s="229" t="s">
        <v>2417</v>
      </c>
      <c r="B99" s="229" t="s">
        <v>4224</v>
      </c>
      <c r="C99" s="241" t="s">
        <v>4061</v>
      </c>
      <c r="D99" s="237" t="s">
        <v>4326</v>
      </c>
      <c r="E99" s="236" t="s">
        <v>4325</v>
      </c>
      <c r="F99" s="240" t="s">
        <v>4060</v>
      </c>
      <c r="G99" s="214">
        <v>0</v>
      </c>
      <c r="H99" s="231" t="s">
        <v>4054</v>
      </c>
      <c r="I99" s="231"/>
      <c r="J99" s="231"/>
      <c r="K99" s="231"/>
      <c r="L99" s="231"/>
      <c r="M99" s="231"/>
      <c r="N99" s="231" t="s">
        <v>4074</v>
      </c>
      <c r="O99" s="246"/>
      <c r="P99" s="246"/>
      <c r="Q99" s="225"/>
      <c r="R99" s="212" t="s">
        <v>4324</v>
      </c>
      <c r="S99" s="213" t="s">
        <v>4323</v>
      </c>
      <c r="T99" s="233" t="s">
        <v>4053</v>
      </c>
      <c r="U99" s="234" t="s">
        <v>4058</v>
      </c>
      <c r="V99" s="233" t="s">
        <v>4052</v>
      </c>
      <c r="W99" s="233" t="s">
        <v>4052</v>
      </c>
      <c r="X99" s="234" t="s">
        <v>4054</v>
      </c>
      <c r="Y99" s="234"/>
      <c r="Z99" s="234"/>
      <c r="AA99" s="224">
        <v>202409</v>
      </c>
      <c r="AB99" s="243"/>
      <c r="AC99" s="233" t="s">
        <v>4057</v>
      </c>
      <c r="AD99" s="244" t="s">
        <v>4056</v>
      </c>
      <c r="AE99" s="245">
        <v>0</v>
      </c>
      <c r="AF99" s="244" t="s">
        <v>4056</v>
      </c>
      <c r="AG99" s="239" t="s">
        <v>2419</v>
      </c>
      <c r="AH99" s="9" t="s">
        <v>4222</v>
      </c>
      <c r="AI99" s="235" t="s">
        <v>4054</v>
      </c>
      <c r="AJ99" s="235" t="s">
        <v>4054</v>
      </c>
      <c r="AK99" s="235" t="s">
        <v>4055</v>
      </c>
    </row>
    <row r="100" spans="1:37" x14ac:dyDescent="0.3">
      <c r="A100" s="229" t="s">
        <v>2417</v>
      </c>
      <c r="B100" s="229" t="s">
        <v>4224</v>
      </c>
      <c r="C100" s="241" t="s">
        <v>4061</v>
      </c>
      <c r="D100" s="237" t="s">
        <v>4322</v>
      </c>
      <c r="E100" s="236" t="s">
        <v>3815</v>
      </c>
      <c r="F100" s="240" t="s">
        <v>4060</v>
      </c>
      <c r="G100" s="214">
        <v>0</v>
      </c>
      <c r="H100" s="231" t="s">
        <v>4054</v>
      </c>
      <c r="I100" s="231"/>
      <c r="J100" s="231"/>
      <c r="K100" s="231"/>
      <c r="L100" s="231"/>
      <c r="M100" s="231"/>
      <c r="N100" s="231" t="s">
        <v>4074</v>
      </c>
      <c r="O100" s="246"/>
      <c r="P100" s="246"/>
      <c r="Q100" s="225"/>
      <c r="R100" s="212" t="s">
        <v>3816</v>
      </c>
      <c r="S100" s="213" t="s">
        <v>4321</v>
      </c>
      <c r="T100" s="233" t="s">
        <v>4053</v>
      </c>
      <c r="U100" s="234" t="s">
        <v>4058</v>
      </c>
      <c r="V100" s="233" t="s">
        <v>4052</v>
      </c>
      <c r="W100" s="233" t="s">
        <v>4052</v>
      </c>
      <c r="X100" s="234" t="s">
        <v>4054</v>
      </c>
      <c r="Y100" s="234"/>
      <c r="Z100" s="234"/>
      <c r="AA100" s="224">
        <v>202409</v>
      </c>
      <c r="AB100" s="243"/>
      <c r="AC100" s="233" t="s">
        <v>4057</v>
      </c>
      <c r="AD100" s="244" t="s">
        <v>4056</v>
      </c>
      <c r="AE100" s="245">
        <v>0</v>
      </c>
      <c r="AF100" s="244" t="s">
        <v>4056</v>
      </c>
      <c r="AG100" s="239" t="s">
        <v>2419</v>
      </c>
      <c r="AH100" s="9" t="s">
        <v>4222</v>
      </c>
      <c r="AI100" s="235" t="s">
        <v>4054</v>
      </c>
      <c r="AJ100" s="235" t="s">
        <v>4054</v>
      </c>
      <c r="AK100" s="235" t="s">
        <v>4055</v>
      </c>
    </row>
    <row r="101" spans="1:37" x14ac:dyDescent="0.3">
      <c r="A101" s="229" t="s">
        <v>2417</v>
      </c>
      <c r="B101" s="229" t="s">
        <v>4224</v>
      </c>
      <c r="C101" s="241" t="s">
        <v>4061</v>
      </c>
      <c r="D101" s="237" t="s">
        <v>4320</v>
      </c>
      <c r="E101" s="236" t="s">
        <v>3853</v>
      </c>
      <c r="F101" s="240" t="s">
        <v>4060</v>
      </c>
      <c r="G101" s="214">
        <v>0</v>
      </c>
      <c r="H101" s="231" t="s">
        <v>4054</v>
      </c>
      <c r="I101" s="231"/>
      <c r="J101" s="231"/>
      <c r="K101" s="231"/>
      <c r="L101" s="231"/>
      <c r="M101" s="231"/>
      <c r="N101" s="231" t="s">
        <v>4074</v>
      </c>
      <c r="O101" s="246"/>
      <c r="P101" s="246"/>
      <c r="Q101" s="225"/>
      <c r="R101" s="212" t="s">
        <v>3854</v>
      </c>
      <c r="S101" s="213" t="s">
        <v>4319</v>
      </c>
      <c r="T101" s="233" t="s">
        <v>4053</v>
      </c>
      <c r="U101" s="234" t="s">
        <v>4058</v>
      </c>
      <c r="V101" s="233" t="s">
        <v>4052</v>
      </c>
      <c r="W101" s="233" t="s">
        <v>4052</v>
      </c>
      <c r="X101" s="234" t="s">
        <v>4054</v>
      </c>
      <c r="Y101" s="234"/>
      <c r="Z101" s="234"/>
      <c r="AA101" s="224">
        <v>202409</v>
      </c>
      <c r="AB101" s="243"/>
      <c r="AC101" s="233" t="s">
        <v>4057</v>
      </c>
      <c r="AD101" s="244" t="s">
        <v>4056</v>
      </c>
      <c r="AE101" s="245">
        <v>0</v>
      </c>
      <c r="AF101" s="244" t="s">
        <v>4056</v>
      </c>
      <c r="AG101" s="239" t="s">
        <v>2419</v>
      </c>
      <c r="AH101" s="9" t="s">
        <v>4222</v>
      </c>
      <c r="AI101" s="235" t="s">
        <v>4054</v>
      </c>
      <c r="AJ101" s="235" t="s">
        <v>4054</v>
      </c>
      <c r="AK101" s="235" t="s">
        <v>4055</v>
      </c>
    </row>
    <row r="102" spans="1:37" x14ac:dyDescent="0.3">
      <c r="A102" s="229" t="s">
        <v>2417</v>
      </c>
      <c r="B102" s="229" t="s">
        <v>4224</v>
      </c>
      <c r="C102" s="241" t="s">
        <v>4061</v>
      </c>
      <c r="D102" s="237" t="s">
        <v>4177</v>
      </c>
      <c r="E102" s="236" t="s">
        <v>3914</v>
      </c>
      <c r="F102" s="240" t="s">
        <v>4060</v>
      </c>
      <c r="G102" s="214">
        <v>0</v>
      </c>
      <c r="H102" s="231" t="s">
        <v>4054</v>
      </c>
      <c r="I102" s="231"/>
      <c r="J102" s="231"/>
      <c r="K102" s="231"/>
      <c r="L102" s="231"/>
      <c r="M102" s="231"/>
      <c r="N102" s="231" t="s">
        <v>4074</v>
      </c>
      <c r="O102" s="246"/>
      <c r="P102" s="246"/>
      <c r="Q102" s="225"/>
      <c r="R102" s="212" t="s">
        <v>3915</v>
      </c>
      <c r="S102" s="213" t="s">
        <v>4318</v>
      </c>
      <c r="T102" s="233" t="s">
        <v>4053</v>
      </c>
      <c r="U102" s="234" t="s">
        <v>4058</v>
      </c>
      <c r="V102" s="233" t="s">
        <v>4052</v>
      </c>
      <c r="W102" s="233" t="s">
        <v>4052</v>
      </c>
      <c r="X102" s="234" t="s">
        <v>4054</v>
      </c>
      <c r="Y102" s="234"/>
      <c r="Z102" s="234"/>
      <c r="AA102" s="224">
        <v>202409</v>
      </c>
      <c r="AB102" s="243"/>
      <c r="AC102" s="233" t="s">
        <v>4057</v>
      </c>
      <c r="AD102" s="244" t="s">
        <v>4056</v>
      </c>
      <c r="AE102" s="245">
        <v>0</v>
      </c>
      <c r="AF102" s="244" t="s">
        <v>4056</v>
      </c>
      <c r="AG102" s="239" t="s">
        <v>2419</v>
      </c>
      <c r="AH102" s="9" t="s">
        <v>4222</v>
      </c>
      <c r="AI102" s="235" t="s">
        <v>4054</v>
      </c>
      <c r="AJ102" s="235" t="s">
        <v>4054</v>
      </c>
      <c r="AK102" s="235" t="s">
        <v>4055</v>
      </c>
    </row>
    <row r="103" spans="1:37" x14ac:dyDescent="0.3">
      <c r="A103" s="229" t="s">
        <v>2417</v>
      </c>
      <c r="B103" s="229" t="s">
        <v>4224</v>
      </c>
      <c r="C103" s="241" t="s">
        <v>4061</v>
      </c>
      <c r="D103" s="237" t="s">
        <v>4317</v>
      </c>
      <c r="E103" s="236" t="s">
        <v>4316</v>
      </c>
      <c r="F103" s="240" t="s">
        <v>4060</v>
      </c>
      <c r="G103" s="214">
        <v>0</v>
      </c>
      <c r="H103" s="231" t="s">
        <v>4054</v>
      </c>
      <c r="I103" s="231"/>
      <c r="J103" s="231"/>
      <c r="K103" s="231"/>
      <c r="L103" s="231"/>
      <c r="M103" s="231"/>
      <c r="N103" s="231" t="s">
        <v>4074</v>
      </c>
      <c r="O103" s="246"/>
      <c r="P103" s="246"/>
      <c r="Q103" s="225"/>
      <c r="R103" s="212" t="s">
        <v>4315</v>
      </c>
      <c r="S103" s="213" t="s">
        <v>4314</v>
      </c>
      <c r="T103" s="233" t="s">
        <v>4053</v>
      </c>
      <c r="U103" s="234" t="s">
        <v>4058</v>
      </c>
      <c r="V103" s="233" t="s">
        <v>4052</v>
      </c>
      <c r="W103" s="233" t="s">
        <v>4052</v>
      </c>
      <c r="X103" s="234" t="s">
        <v>4054</v>
      </c>
      <c r="Y103" s="234"/>
      <c r="Z103" s="234"/>
      <c r="AA103" s="224">
        <v>202409</v>
      </c>
      <c r="AB103" s="243"/>
      <c r="AC103" s="233" t="s">
        <v>4057</v>
      </c>
      <c r="AD103" s="244" t="s">
        <v>4056</v>
      </c>
      <c r="AE103" s="245">
        <v>0</v>
      </c>
      <c r="AF103" s="244" t="s">
        <v>4056</v>
      </c>
      <c r="AG103" s="239" t="s">
        <v>2419</v>
      </c>
      <c r="AH103" s="9" t="s">
        <v>4222</v>
      </c>
      <c r="AI103" s="235" t="s">
        <v>4054</v>
      </c>
      <c r="AJ103" s="235" t="s">
        <v>4054</v>
      </c>
      <c r="AK103" s="235" t="s">
        <v>4055</v>
      </c>
    </row>
    <row r="104" spans="1:37" x14ac:dyDescent="0.3">
      <c r="A104" s="229" t="s">
        <v>2417</v>
      </c>
      <c r="B104" s="229" t="s">
        <v>4224</v>
      </c>
      <c r="C104" s="241" t="s">
        <v>4061</v>
      </c>
      <c r="D104" s="237" t="s">
        <v>4313</v>
      </c>
      <c r="E104" s="236" t="s">
        <v>3782</v>
      </c>
      <c r="F104" s="240" t="s">
        <v>4060</v>
      </c>
      <c r="G104" s="214">
        <v>0</v>
      </c>
      <c r="H104" s="231" t="s">
        <v>4054</v>
      </c>
      <c r="I104" s="231"/>
      <c r="J104" s="231"/>
      <c r="K104" s="231"/>
      <c r="L104" s="231"/>
      <c r="M104" s="231"/>
      <c r="N104" s="231" t="s">
        <v>4074</v>
      </c>
      <c r="O104" s="246"/>
      <c r="P104" s="246"/>
      <c r="Q104" s="225"/>
      <c r="R104" s="212" t="s">
        <v>3783</v>
      </c>
      <c r="S104" s="213" t="s">
        <v>4312</v>
      </c>
      <c r="T104" s="233" t="s">
        <v>4053</v>
      </c>
      <c r="U104" s="234" t="s">
        <v>4058</v>
      </c>
      <c r="V104" s="233" t="s">
        <v>4052</v>
      </c>
      <c r="W104" s="233" t="s">
        <v>4052</v>
      </c>
      <c r="X104" s="234" t="s">
        <v>4054</v>
      </c>
      <c r="Y104" s="234"/>
      <c r="Z104" s="234"/>
      <c r="AA104" s="224">
        <v>202409</v>
      </c>
      <c r="AB104" s="243"/>
      <c r="AC104" s="233" t="s">
        <v>4057</v>
      </c>
      <c r="AD104" s="244" t="s">
        <v>4056</v>
      </c>
      <c r="AE104" s="245">
        <v>0</v>
      </c>
      <c r="AF104" s="244" t="s">
        <v>4056</v>
      </c>
      <c r="AG104" s="239" t="s">
        <v>2419</v>
      </c>
      <c r="AH104" s="9" t="s">
        <v>4222</v>
      </c>
      <c r="AI104" s="235" t="s">
        <v>4054</v>
      </c>
      <c r="AJ104" s="235" t="s">
        <v>4054</v>
      </c>
      <c r="AK104" s="235" t="s">
        <v>4055</v>
      </c>
    </row>
    <row r="105" spans="1:37" x14ac:dyDescent="0.3">
      <c r="A105" s="229" t="s">
        <v>2417</v>
      </c>
      <c r="B105" s="229" t="s">
        <v>4224</v>
      </c>
      <c r="C105" s="241" t="s">
        <v>4061</v>
      </c>
      <c r="D105" s="237" t="s">
        <v>4311</v>
      </c>
      <c r="E105" s="236" t="s">
        <v>3784</v>
      </c>
      <c r="F105" s="240" t="s">
        <v>4060</v>
      </c>
      <c r="G105" s="214">
        <v>0</v>
      </c>
      <c r="H105" s="231" t="s">
        <v>4054</v>
      </c>
      <c r="I105" s="231"/>
      <c r="J105" s="231"/>
      <c r="K105" s="231"/>
      <c r="L105" s="231"/>
      <c r="M105" s="231"/>
      <c r="N105" s="231" t="s">
        <v>4074</v>
      </c>
      <c r="O105" s="246"/>
      <c r="P105" s="246"/>
      <c r="Q105" s="225"/>
      <c r="R105" s="212" t="s">
        <v>3785</v>
      </c>
      <c r="S105" s="213" t="s">
        <v>4310</v>
      </c>
      <c r="T105" s="233" t="s">
        <v>4053</v>
      </c>
      <c r="U105" s="234" t="s">
        <v>4058</v>
      </c>
      <c r="V105" s="233" t="s">
        <v>4052</v>
      </c>
      <c r="W105" s="233" t="s">
        <v>4052</v>
      </c>
      <c r="X105" s="234" t="s">
        <v>4054</v>
      </c>
      <c r="Y105" s="234"/>
      <c r="Z105" s="234"/>
      <c r="AA105" s="224">
        <v>202409</v>
      </c>
      <c r="AB105" s="243"/>
      <c r="AC105" s="233" t="s">
        <v>4057</v>
      </c>
      <c r="AD105" s="244" t="s">
        <v>4056</v>
      </c>
      <c r="AE105" s="245">
        <v>0</v>
      </c>
      <c r="AF105" s="244" t="s">
        <v>4056</v>
      </c>
      <c r="AG105" s="239" t="s">
        <v>2419</v>
      </c>
      <c r="AH105" s="9" t="s">
        <v>4222</v>
      </c>
      <c r="AI105" s="235" t="s">
        <v>4054</v>
      </c>
      <c r="AJ105" s="235" t="s">
        <v>4054</v>
      </c>
      <c r="AK105" s="235" t="s">
        <v>4055</v>
      </c>
    </row>
    <row r="106" spans="1:37" x14ac:dyDescent="0.3">
      <c r="A106" s="229" t="s">
        <v>2417</v>
      </c>
      <c r="B106" s="229" t="s">
        <v>4224</v>
      </c>
      <c r="C106" s="241" t="s">
        <v>4061</v>
      </c>
      <c r="D106" s="237" t="s">
        <v>4309</v>
      </c>
      <c r="E106" s="236" t="s">
        <v>3973</v>
      </c>
      <c r="F106" s="240" t="s">
        <v>4060</v>
      </c>
      <c r="G106" s="214">
        <v>0</v>
      </c>
      <c r="H106" s="231" t="s">
        <v>4054</v>
      </c>
      <c r="I106" s="231"/>
      <c r="J106" s="231"/>
      <c r="K106" s="231"/>
      <c r="L106" s="231"/>
      <c r="M106" s="231"/>
      <c r="N106" s="231" t="s">
        <v>4074</v>
      </c>
      <c r="O106" s="246"/>
      <c r="P106" s="246"/>
      <c r="Q106" s="225"/>
      <c r="R106" s="212" t="s">
        <v>3974</v>
      </c>
      <c r="S106" s="213" t="s">
        <v>4308</v>
      </c>
      <c r="T106" s="233" t="s">
        <v>4053</v>
      </c>
      <c r="U106" s="234" t="s">
        <v>4058</v>
      </c>
      <c r="V106" s="233" t="s">
        <v>4052</v>
      </c>
      <c r="W106" s="233" t="s">
        <v>4052</v>
      </c>
      <c r="X106" s="234" t="s">
        <v>4054</v>
      </c>
      <c r="Y106" s="234"/>
      <c r="Z106" s="234"/>
      <c r="AA106" s="224">
        <v>202409</v>
      </c>
      <c r="AB106" s="243"/>
      <c r="AC106" s="233" t="s">
        <v>4057</v>
      </c>
      <c r="AD106" s="244" t="s">
        <v>4056</v>
      </c>
      <c r="AE106" s="245">
        <v>0</v>
      </c>
      <c r="AF106" s="244" t="s">
        <v>4056</v>
      </c>
      <c r="AG106" s="239" t="s">
        <v>2419</v>
      </c>
      <c r="AH106" s="9" t="s">
        <v>4222</v>
      </c>
      <c r="AI106" s="235" t="s">
        <v>4054</v>
      </c>
      <c r="AJ106" s="235" t="s">
        <v>4054</v>
      </c>
      <c r="AK106" s="235" t="s">
        <v>4055</v>
      </c>
    </row>
    <row r="107" spans="1:37" x14ac:dyDescent="0.3">
      <c r="A107" s="229" t="s">
        <v>2417</v>
      </c>
      <c r="B107" s="229" t="s">
        <v>4224</v>
      </c>
      <c r="C107" s="241" t="s">
        <v>4061</v>
      </c>
      <c r="D107" s="237" t="s">
        <v>4110</v>
      </c>
      <c r="E107" s="236" t="s">
        <v>4017</v>
      </c>
      <c r="F107" s="240" t="s">
        <v>4060</v>
      </c>
      <c r="G107" s="214">
        <v>0</v>
      </c>
      <c r="H107" s="231" t="s">
        <v>4054</v>
      </c>
      <c r="I107" s="231"/>
      <c r="J107" s="231"/>
      <c r="K107" s="231"/>
      <c r="L107" s="231"/>
      <c r="M107" s="231"/>
      <c r="N107" s="231" t="s">
        <v>4074</v>
      </c>
      <c r="O107" s="246"/>
      <c r="P107" s="246"/>
      <c r="Q107" s="225"/>
      <c r="R107" s="212" t="s">
        <v>4018</v>
      </c>
      <c r="S107" s="213" t="s">
        <v>4307</v>
      </c>
      <c r="T107" s="233" t="s">
        <v>4053</v>
      </c>
      <c r="U107" s="234" t="s">
        <v>4058</v>
      </c>
      <c r="V107" s="233" t="s">
        <v>4052</v>
      </c>
      <c r="W107" s="233" t="s">
        <v>4052</v>
      </c>
      <c r="X107" s="234" t="s">
        <v>4054</v>
      </c>
      <c r="Y107" s="234"/>
      <c r="Z107" s="234"/>
      <c r="AA107" s="224">
        <v>202409</v>
      </c>
      <c r="AB107" s="243"/>
      <c r="AC107" s="233" t="s">
        <v>4057</v>
      </c>
      <c r="AD107" s="244" t="s">
        <v>4056</v>
      </c>
      <c r="AE107" s="245">
        <v>0</v>
      </c>
      <c r="AF107" s="244" t="s">
        <v>4056</v>
      </c>
      <c r="AG107" s="239" t="s">
        <v>2419</v>
      </c>
      <c r="AH107" s="9" t="s">
        <v>4222</v>
      </c>
      <c r="AI107" s="235" t="s">
        <v>4054</v>
      </c>
      <c r="AJ107" s="235" t="s">
        <v>4054</v>
      </c>
      <c r="AK107" s="235" t="s">
        <v>4055</v>
      </c>
    </row>
    <row r="108" spans="1:37" x14ac:dyDescent="0.3">
      <c r="A108" s="229" t="s">
        <v>2417</v>
      </c>
      <c r="B108" s="229" t="s">
        <v>4224</v>
      </c>
      <c r="C108" s="241" t="s">
        <v>4061</v>
      </c>
      <c r="D108" s="237" t="s">
        <v>4117</v>
      </c>
      <c r="E108" s="236" t="s">
        <v>3809</v>
      </c>
      <c r="F108" s="240" t="s">
        <v>4060</v>
      </c>
      <c r="G108" s="214">
        <v>0</v>
      </c>
      <c r="H108" s="231" t="s">
        <v>4054</v>
      </c>
      <c r="I108" s="231"/>
      <c r="J108" s="231"/>
      <c r="K108" s="231"/>
      <c r="L108" s="231"/>
      <c r="M108" s="231"/>
      <c r="N108" s="231" t="s">
        <v>4074</v>
      </c>
      <c r="O108" s="246"/>
      <c r="P108" s="246"/>
      <c r="Q108" s="225"/>
      <c r="R108" s="212" t="s">
        <v>3810</v>
      </c>
      <c r="S108" s="213" t="s">
        <v>4306</v>
      </c>
      <c r="T108" s="233" t="s">
        <v>4053</v>
      </c>
      <c r="U108" s="234" t="s">
        <v>4058</v>
      </c>
      <c r="V108" s="233" t="s">
        <v>4052</v>
      </c>
      <c r="W108" s="233" t="s">
        <v>4052</v>
      </c>
      <c r="X108" s="234" t="s">
        <v>4054</v>
      </c>
      <c r="Y108" s="234"/>
      <c r="Z108" s="234"/>
      <c r="AA108" s="224">
        <v>202409</v>
      </c>
      <c r="AB108" s="243"/>
      <c r="AC108" s="233" t="s">
        <v>4057</v>
      </c>
      <c r="AD108" s="244" t="s">
        <v>4056</v>
      </c>
      <c r="AE108" s="245">
        <v>0</v>
      </c>
      <c r="AF108" s="244" t="s">
        <v>4056</v>
      </c>
      <c r="AG108" s="239" t="s">
        <v>2419</v>
      </c>
      <c r="AH108" s="9" t="s">
        <v>4222</v>
      </c>
      <c r="AI108" s="235" t="s">
        <v>4054</v>
      </c>
      <c r="AJ108" s="235" t="s">
        <v>4054</v>
      </c>
      <c r="AK108" s="235" t="s">
        <v>4055</v>
      </c>
    </row>
    <row r="109" spans="1:37" x14ac:dyDescent="0.3">
      <c r="A109" s="229" t="s">
        <v>2417</v>
      </c>
      <c r="B109" s="229" t="s">
        <v>4224</v>
      </c>
      <c r="C109" s="241" t="s">
        <v>4061</v>
      </c>
      <c r="D109" s="237" t="s">
        <v>4118</v>
      </c>
      <c r="E109" s="236" t="s">
        <v>3802</v>
      </c>
      <c r="F109" s="240" t="s">
        <v>4060</v>
      </c>
      <c r="G109" s="214">
        <v>0</v>
      </c>
      <c r="H109" s="231" t="s">
        <v>4054</v>
      </c>
      <c r="I109" s="231"/>
      <c r="J109" s="231"/>
      <c r="K109" s="231"/>
      <c r="L109" s="231"/>
      <c r="M109" s="231"/>
      <c r="N109" s="231" t="s">
        <v>4074</v>
      </c>
      <c r="O109" s="246"/>
      <c r="P109" s="246"/>
      <c r="Q109" s="225"/>
      <c r="R109" s="212" t="s">
        <v>3803</v>
      </c>
      <c r="S109" s="213" t="s">
        <v>4305</v>
      </c>
      <c r="T109" s="233" t="s">
        <v>4053</v>
      </c>
      <c r="U109" s="234" t="s">
        <v>4058</v>
      </c>
      <c r="V109" s="233" t="s">
        <v>4052</v>
      </c>
      <c r="W109" s="233" t="s">
        <v>4052</v>
      </c>
      <c r="X109" s="234" t="s">
        <v>4054</v>
      </c>
      <c r="Y109" s="234"/>
      <c r="Z109" s="234"/>
      <c r="AA109" s="224">
        <v>202409</v>
      </c>
      <c r="AB109" s="243"/>
      <c r="AC109" s="233" t="s">
        <v>4057</v>
      </c>
      <c r="AD109" s="244" t="s">
        <v>4056</v>
      </c>
      <c r="AE109" s="245">
        <v>0</v>
      </c>
      <c r="AF109" s="244" t="s">
        <v>4056</v>
      </c>
      <c r="AG109" s="239" t="s">
        <v>2419</v>
      </c>
      <c r="AH109" s="9" t="s">
        <v>4222</v>
      </c>
      <c r="AI109" s="235" t="s">
        <v>4054</v>
      </c>
      <c r="AJ109" s="235" t="s">
        <v>4054</v>
      </c>
      <c r="AK109" s="235" t="s">
        <v>4055</v>
      </c>
    </row>
    <row r="110" spans="1:37" x14ac:dyDescent="0.3">
      <c r="A110" s="229" t="s">
        <v>2417</v>
      </c>
      <c r="B110" s="229" t="s">
        <v>4224</v>
      </c>
      <c r="C110" s="241" t="s">
        <v>4061</v>
      </c>
      <c r="D110" s="237" t="s">
        <v>4184</v>
      </c>
      <c r="E110" s="236" t="s">
        <v>3953</v>
      </c>
      <c r="F110" s="240" t="s">
        <v>4060</v>
      </c>
      <c r="G110" s="214">
        <v>0</v>
      </c>
      <c r="H110" s="231" t="s">
        <v>4054</v>
      </c>
      <c r="I110" s="231"/>
      <c r="J110" s="231"/>
      <c r="K110" s="231"/>
      <c r="L110" s="231"/>
      <c r="M110" s="231"/>
      <c r="N110" s="231" t="s">
        <v>4074</v>
      </c>
      <c r="O110" s="246"/>
      <c r="P110" s="246"/>
      <c r="Q110" s="225"/>
      <c r="R110" s="212" t="s">
        <v>3954</v>
      </c>
      <c r="S110" s="213" t="s">
        <v>4304</v>
      </c>
      <c r="T110" s="233" t="s">
        <v>4053</v>
      </c>
      <c r="U110" s="234" t="s">
        <v>4058</v>
      </c>
      <c r="V110" s="233" t="s">
        <v>4052</v>
      </c>
      <c r="W110" s="233" t="s">
        <v>4052</v>
      </c>
      <c r="X110" s="234" t="s">
        <v>4054</v>
      </c>
      <c r="Y110" s="234"/>
      <c r="Z110" s="234"/>
      <c r="AA110" s="224">
        <v>202409</v>
      </c>
      <c r="AB110" s="243"/>
      <c r="AC110" s="233" t="s">
        <v>4057</v>
      </c>
      <c r="AD110" s="244" t="s">
        <v>4056</v>
      </c>
      <c r="AE110" s="245">
        <v>0</v>
      </c>
      <c r="AF110" s="244" t="s">
        <v>4056</v>
      </c>
      <c r="AG110" s="239" t="s">
        <v>2419</v>
      </c>
      <c r="AH110" s="9" t="s">
        <v>4222</v>
      </c>
      <c r="AI110" s="235" t="s">
        <v>4054</v>
      </c>
      <c r="AJ110" s="235" t="s">
        <v>4054</v>
      </c>
      <c r="AK110" s="235" t="s">
        <v>4055</v>
      </c>
    </row>
    <row r="111" spans="1:37" x14ac:dyDescent="0.3">
      <c r="A111" s="229" t="s">
        <v>2417</v>
      </c>
      <c r="B111" s="229" t="s">
        <v>4224</v>
      </c>
      <c r="C111" s="241" t="s">
        <v>4061</v>
      </c>
      <c r="D111" s="237" t="s">
        <v>4303</v>
      </c>
      <c r="E111" s="236" t="s">
        <v>3945</v>
      </c>
      <c r="F111" s="240" t="s">
        <v>4060</v>
      </c>
      <c r="G111" s="214">
        <v>0</v>
      </c>
      <c r="H111" s="231" t="s">
        <v>4054</v>
      </c>
      <c r="I111" s="231"/>
      <c r="J111" s="231"/>
      <c r="K111" s="231"/>
      <c r="L111" s="231"/>
      <c r="M111" s="231"/>
      <c r="N111" s="231" t="s">
        <v>4074</v>
      </c>
      <c r="O111" s="246"/>
      <c r="P111" s="246"/>
      <c r="Q111" s="225"/>
      <c r="R111" s="212" t="s">
        <v>3946</v>
      </c>
      <c r="S111" s="213" t="s">
        <v>4302</v>
      </c>
      <c r="T111" s="233" t="s">
        <v>4053</v>
      </c>
      <c r="U111" s="234" t="s">
        <v>4058</v>
      </c>
      <c r="V111" s="233" t="s">
        <v>4052</v>
      </c>
      <c r="W111" s="233" t="s">
        <v>4052</v>
      </c>
      <c r="X111" s="234" t="s">
        <v>4054</v>
      </c>
      <c r="Y111" s="234"/>
      <c r="Z111" s="234"/>
      <c r="AA111" s="224">
        <v>202409</v>
      </c>
      <c r="AB111" s="243"/>
      <c r="AC111" s="233" t="s">
        <v>4057</v>
      </c>
      <c r="AD111" s="244" t="s">
        <v>4056</v>
      </c>
      <c r="AE111" s="245">
        <v>0</v>
      </c>
      <c r="AF111" s="244" t="s">
        <v>4056</v>
      </c>
      <c r="AG111" s="239" t="s">
        <v>2419</v>
      </c>
      <c r="AH111" s="9" t="s">
        <v>4222</v>
      </c>
      <c r="AI111" s="235" t="s">
        <v>4054</v>
      </c>
      <c r="AJ111" s="235" t="s">
        <v>4054</v>
      </c>
      <c r="AK111" s="235" t="s">
        <v>4055</v>
      </c>
    </row>
    <row r="112" spans="1:37" x14ac:dyDescent="0.3">
      <c r="A112" s="229" t="s">
        <v>2417</v>
      </c>
      <c r="B112" s="229" t="s">
        <v>4224</v>
      </c>
      <c r="C112" s="241" t="s">
        <v>4061</v>
      </c>
      <c r="D112" s="237" t="s">
        <v>4301</v>
      </c>
      <c r="E112" s="236" t="s">
        <v>3813</v>
      </c>
      <c r="F112" s="240" t="s">
        <v>4060</v>
      </c>
      <c r="G112" s="214">
        <v>0</v>
      </c>
      <c r="H112" s="231" t="s">
        <v>4054</v>
      </c>
      <c r="I112" s="231"/>
      <c r="J112" s="231"/>
      <c r="K112" s="231"/>
      <c r="L112" s="231"/>
      <c r="M112" s="231"/>
      <c r="N112" s="231" t="s">
        <v>4074</v>
      </c>
      <c r="O112" s="246"/>
      <c r="P112" s="246"/>
      <c r="Q112" s="225"/>
      <c r="R112" s="212" t="s">
        <v>3814</v>
      </c>
      <c r="S112" s="213" t="s">
        <v>4300</v>
      </c>
      <c r="T112" s="233" t="s">
        <v>4053</v>
      </c>
      <c r="U112" s="234" t="s">
        <v>4058</v>
      </c>
      <c r="V112" s="233" t="s">
        <v>4052</v>
      </c>
      <c r="W112" s="233" t="s">
        <v>4052</v>
      </c>
      <c r="X112" s="234" t="s">
        <v>4054</v>
      </c>
      <c r="Y112" s="234"/>
      <c r="Z112" s="234"/>
      <c r="AA112" s="224">
        <v>202409</v>
      </c>
      <c r="AB112" s="243"/>
      <c r="AC112" s="233" t="s">
        <v>4057</v>
      </c>
      <c r="AD112" s="244" t="s">
        <v>4056</v>
      </c>
      <c r="AE112" s="245">
        <v>0</v>
      </c>
      <c r="AF112" s="244" t="s">
        <v>4056</v>
      </c>
      <c r="AG112" s="239" t="s">
        <v>2419</v>
      </c>
      <c r="AH112" s="9" t="s">
        <v>4222</v>
      </c>
      <c r="AI112" s="235" t="s">
        <v>4054</v>
      </c>
      <c r="AJ112" s="235" t="s">
        <v>4054</v>
      </c>
      <c r="AK112" s="235" t="s">
        <v>4055</v>
      </c>
    </row>
    <row r="113" spans="1:37" x14ac:dyDescent="0.3">
      <c r="A113" s="229" t="s">
        <v>2417</v>
      </c>
      <c r="B113" s="229" t="s">
        <v>4224</v>
      </c>
      <c r="C113" s="241" t="s">
        <v>4061</v>
      </c>
      <c r="D113" s="237" t="s">
        <v>4299</v>
      </c>
      <c r="E113" s="236" t="s">
        <v>3897</v>
      </c>
      <c r="F113" s="240" t="s">
        <v>4060</v>
      </c>
      <c r="G113" s="214">
        <v>0</v>
      </c>
      <c r="H113" s="231" t="s">
        <v>4054</v>
      </c>
      <c r="I113" s="231"/>
      <c r="J113" s="231"/>
      <c r="K113" s="231"/>
      <c r="L113" s="231"/>
      <c r="M113" s="231"/>
      <c r="N113" s="231" t="s">
        <v>4074</v>
      </c>
      <c r="O113" s="246"/>
      <c r="P113" s="246"/>
      <c r="Q113" s="225"/>
      <c r="R113" s="212" t="s">
        <v>3898</v>
      </c>
      <c r="S113" s="213" t="s">
        <v>4298</v>
      </c>
      <c r="T113" s="233" t="s">
        <v>4053</v>
      </c>
      <c r="U113" s="234" t="s">
        <v>4058</v>
      </c>
      <c r="V113" s="233" t="s">
        <v>4052</v>
      </c>
      <c r="W113" s="233" t="s">
        <v>4052</v>
      </c>
      <c r="X113" s="234" t="s">
        <v>4054</v>
      </c>
      <c r="Y113" s="234"/>
      <c r="Z113" s="234"/>
      <c r="AA113" s="224">
        <v>202409</v>
      </c>
      <c r="AB113" s="243"/>
      <c r="AC113" s="233" t="s">
        <v>4057</v>
      </c>
      <c r="AD113" s="244" t="s">
        <v>4056</v>
      </c>
      <c r="AE113" s="245">
        <v>0</v>
      </c>
      <c r="AF113" s="244" t="s">
        <v>4056</v>
      </c>
      <c r="AG113" s="239" t="s">
        <v>2419</v>
      </c>
      <c r="AH113" s="9" t="s">
        <v>4222</v>
      </c>
      <c r="AI113" s="235" t="s">
        <v>4054</v>
      </c>
      <c r="AJ113" s="235" t="s">
        <v>4054</v>
      </c>
      <c r="AK113" s="235" t="s">
        <v>4055</v>
      </c>
    </row>
    <row r="114" spans="1:37" x14ac:dyDescent="0.3">
      <c r="A114" s="229" t="s">
        <v>2417</v>
      </c>
      <c r="B114" s="229" t="s">
        <v>4224</v>
      </c>
      <c r="C114" s="241" t="s">
        <v>4061</v>
      </c>
      <c r="D114" s="237" t="s">
        <v>4176</v>
      </c>
      <c r="E114" s="236" t="s">
        <v>3837</v>
      </c>
      <c r="F114" s="240" t="s">
        <v>4060</v>
      </c>
      <c r="G114" s="214">
        <v>0</v>
      </c>
      <c r="H114" s="231" t="s">
        <v>4054</v>
      </c>
      <c r="I114" s="231"/>
      <c r="J114" s="231"/>
      <c r="K114" s="231"/>
      <c r="L114" s="231"/>
      <c r="M114" s="231"/>
      <c r="N114" s="231" t="s">
        <v>4074</v>
      </c>
      <c r="O114" s="246"/>
      <c r="P114" s="246"/>
      <c r="Q114" s="225"/>
      <c r="R114" s="212" t="s">
        <v>3838</v>
      </c>
      <c r="S114" s="213" t="s">
        <v>4297</v>
      </c>
      <c r="T114" s="233" t="s">
        <v>4053</v>
      </c>
      <c r="U114" s="234" t="s">
        <v>4058</v>
      </c>
      <c r="V114" s="233" t="s">
        <v>4052</v>
      </c>
      <c r="W114" s="233" t="s">
        <v>4052</v>
      </c>
      <c r="X114" s="234" t="s">
        <v>4054</v>
      </c>
      <c r="Y114" s="234"/>
      <c r="Z114" s="234"/>
      <c r="AA114" s="224">
        <v>202409</v>
      </c>
      <c r="AB114" s="243"/>
      <c r="AC114" s="233" t="s">
        <v>4057</v>
      </c>
      <c r="AD114" s="244" t="s">
        <v>4056</v>
      </c>
      <c r="AE114" s="245">
        <v>0</v>
      </c>
      <c r="AF114" s="244" t="s">
        <v>4056</v>
      </c>
      <c r="AG114" s="239" t="s">
        <v>2419</v>
      </c>
      <c r="AH114" s="9" t="s">
        <v>4222</v>
      </c>
      <c r="AI114" s="235" t="s">
        <v>4054</v>
      </c>
      <c r="AJ114" s="235" t="s">
        <v>4054</v>
      </c>
      <c r="AK114" s="235" t="s">
        <v>4055</v>
      </c>
    </row>
    <row r="115" spans="1:37" x14ac:dyDescent="0.3">
      <c r="A115" s="229" t="s">
        <v>2417</v>
      </c>
      <c r="B115" s="229" t="s">
        <v>4224</v>
      </c>
      <c r="C115" s="241" t="s">
        <v>4061</v>
      </c>
      <c r="D115" s="237" t="s">
        <v>4174</v>
      </c>
      <c r="E115" s="236" t="s">
        <v>3940</v>
      </c>
      <c r="F115" s="240" t="s">
        <v>4060</v>
      </c>
      <c r="G115" s="214">
        <v>0</v>
      </c>
      <c r="H115" s="231" t="s">
        <v>4054</v>
      </c>
      <c r="I115" s="231"/>
      <c r="J115" s="231"/>
      <c r="K115" s="231"/>
      <c r="L115" s="231"/>
      <c r="M115" s="231"/>
      <c r="N115" s="231" t="s">
        <v>4074</v>
      </c>
      <c r="O115" s="246"/>
      <c r="P115" s="246"/>
      <c r="Q115" s="225"/>
      <c r="R115" s="212" t="s">
        <v>3941</v>
      </c>
      <c r="S115" s="213" t="s">
        <v>4296</v>
      </c>
      <c r="T115" s="233" t="s">
        <v>4053</v>
      </c>
      <c r="U115" s="234" t="s">
        <v>4058</v>
      </c>
      <c r="V115" s="233" t="s">
        <v>4052</v>
      </c>
      <c r="W115" s="233" t="s">
        <v>4052</v>
      </c>
      <c r="X115" s="234" t="s">
        <v>4054</v>
      </c>
      <c r="Y115" s="234"/>
      <c r="Z115" s="234"/>
      <c r="AA115" s="224">
        <v>202409</v>
      </c>
      <c r="AB115" s="243"/>
      <c r="AC115" s="233" t="s">
        <v>4057</v>
      </c>
      <c r="AD115" s="244" t="s">
        <v>4056</v>
      </c>
      <c r="AE115" s="245">
        <v>0</v>
      </c>
      <c r="AF115" s="244" t="s">
        <v>4056</v>
      </c>
      <c r="AG115" s="239" t="s">
        <v>2419</v>
      </c>
      <c r="AH115" s="9" t="s">
        <v>4222</v>
      </c>
      <c r="AI115" s="235" t="s">
        <v>4054</v>
      </c>
      <c r="AJ115" s="235" t="s">
        <v>4054</v>
      </c>
      <c r="AK115" s="235" t="s">
        <v>4055</v>
      </c>
    </row>
    <row r="116" spans="1:37" x14ac:dyDescent="0.3">
      <c r="A116" s="229" t="s">
        <v>2417</v>
      </c>
      <c r="B116" s="229" t="s">
        <v>4224</v>
      </c>
      <c r="C116" s="241" t="s">
        <v>4061</v>
      </c>
      <c r="D116" s="237" t="s">
        <v>4295</v>
      </c>
      <c r="E116" s="236" t="s">
        <v>3975</v>
      </c>
      <c r="F116" s="240" t="s">
        <v>4060</v>
      </c>
      <c r="G116" s="214">
        <v>0</v>
      </c>
      <c r="H116" s="231" t="s">
        <v>4054</v>
      </c>
      <c r="I116" s="231"/>
      <c r="J116" s="231"/>
      <c r="K116" s="231"/>
      <c r="L116" s="231"/>
      <c r="M116" s="231"/>
      <c r="N116" s="231" t="s">
        <v>4074</v>
      </c>
      <c r="O116" s="246"/>
      <c r="P116" s="246"/>
      <c r="Q116" s="225"/>
      <c r="R116" s="212" t="s">
        <v>3976</v>
      </c>
      <c r="S116" s="213" t="s">
        <v>4294</v>
      </c>
      <c r="T116" s="233" t="s">
        <v>4053</v>
      </c>
      <c r="U116" s="234" t="s">
        <v>4058</v>
      </c>
      <c r="V116" s="233" t="s">
        <v>4052</v>
      </c>
      <c r="W116" s="233" t="s">
        <v>4052</v>
      </c>
      <c r="X116" s="234" t="s">
        <v>4054</v>
      </c>
      <c r="Y116" s="234"/>
      <c r="Z116" s="234"/>
      <c r="AA116" s="224">
        <v>202409</v>
      </c>
      <c r="AB116" s="243"/>
      <c r="AC116" s="233" t="s">
        <v>4057</v>
      </c>
      <c r="AD116" s="244" t="s">
        <v>4056</v>
      </c>
      <c r="AE116" s="245">
        <v>0</v>
      </c>
      <c r="AF116" s="244" t="s">
        <v>4056</v>
      </c>
      <c r="AG116" s="239" t="s">
        <v>2419</v>
      </c>
      <c r="AH116" s="9" t="s">
        <v>4222</v>
      </c>
      <c r="AI116" s="235" t="s">
        <v>4054</v>
      </c>
      <c r="AJ116" s="235" t="s">
        <v>4054</v>
      </c>
      <c r="AK116" s="235" t="s">
        <v>4055</v>
      </c>
    </row>
    <row r="117" spans="1:37" x14ac:dyDescent="0.3">
      <c r="A117" s="229" t="s">
        <v>2417</v>
      </c>
      <c r="B117" s="229" t="s">
        <v>4224</v>
      </c>
      <c r="C117" s="241" t="s">
        <v>4061</v>
      </c>
      <c r="D117" s="237" t="s">
        <v>4293</v>
      </c>
      <c r="E117" s="236" t="s">
        <v>4292</v>
      </c>
      <c r="F117" s="240" t="s">
        <v>4060</v>
      </c>
      <c r="G117" s="214">
        <v>0</v>
      </c>
      <c r="H117" s="231" t="s">
        <v>4054</v>
      </c>
      <c r="I117" s="231"/>
      <c r="J117" s="231"/>
      <c r="K117" s="231"/>
      <c r="L117" s="231"/>
      <c r="M117" s="231"/>
      <c r="N117" s="231" t="s">
        <v>4074</v>
      </c>
      <c r="O117" s="246"/>
      <c r="P117" s="246"/>
      <c r="Q117" s="225"/>
      <c r="R117" s="212" t="s">
        <v>4291</v>
      </c>
      <c r="S117" s="213" t="s">
        <v>4290</v>
      </c>
      <c r="T117" s="233" t="s">
        <v>4053</v>
      </c>
      <c r="U117" s="234" t="s">
        <v>4058</v>
      </c>
      <c r="V117" s="233" t="s">
        <v>4052</v>
      </c>
      <c r="W117" s="233" t="s">
        <v>4052</v>
      </c>
      <c r="X117" s="234" t="s">
        <v>4054</v>
      </c>
      <c r="Y117" s="234"/>
      <c r="Z117" s="234"/>
      <c r="AA117" s="224">
        <v>202409</v>
      </c>
      <c r="AB117" s="243"/>
      <c r="AC117" s="233" t="s">
        <v>4057</v>
      </c>
      <c r="AD117" s="244" t="s">
        <v>4056</v>
      </c>
      <c r="AE117" s="245">
        <v>0</v>
      </c>
      <c r="AF117" s="244" t="s">
        <v>4056</v>
      </c>
      <c r="AG117" s="239" t="s">
        <v>2419</v>
      </c>
      <c r="AH117" s="9" t="s">
        <v>4222</v>
      </c>
      <c r="AI117" s="235" t="s">
        <v>4054</v>
      </c>
      <c r="AJ117" s="235" t="s">
        <v>4054</v>
      </c>
      <c r="AK117" s="235" t="s">
        <v>4055</v>
      </c>
    </row>
    <row r="118" spans="1:37" x14ac:dyDescent="0.3">
      <c r="A118" s="229" t="s">
        <v>2417</v>
      </c>
      <c r="B118" s="229" t="s">
        <v>4224</v>
      </c>
      <c r="C118" s="241" t="s">
        <v>4061</v>
      </c>
      <c r="D118" s="237" t="s">
        <v>4289</v>
      </c>
      <c r="E118" s="236" t="s">
        <v>3906</v>
      </c>
      <c r="F118" s="240" t="s">
        <v>4060</v>
      </c>
      <c r="G118" s="214">
        <v>0</v>
      </c>
      <c r="H118" s="231" t="s">
        <v>4054</v>
      </c>
      <c r="I118" s="231"/>
      <c r="J118" s="231"/>
      <c r="K118" s="231"/>
      <c r="L118" s="231"/>
      <c r="M118" s="231"/>
      <c r="N118" s="231" t="s">
        <v>4074</v>
      </c>
      <c r="O118" s="246"/>
      <c r="P118" s="246"/>
      <c r="Q118" s="225"/>
      <c r="R118" s="212" t="s">
        <v>3907</v>
      </c>
      <c r="S118" s="213" t="s">
        <v>4288</v>
      </c>
      <c r="T118" s="233" t="s">
        <v>4053</v>
      </c>
      <c r="U118" s="234" t="s">
        <v>4058</v>
      </c>
      <c r="V118" s="233" t="s">
        <v>4052</v>
      </c>
      <c r="W118" s="233" t="s">
        <v>4052</v>
      </c>
      <c r="X118" s="234" t="s">
        <v>4054</v>
      </c>
      <c r="Y118" s="234"/>
      <c r="Z118" s="234"/>
      <c r="AA118" s="224">
        <v>202409</v>
      </c>
      <c r="AB118" s="243"/>
      <c r="AC118" s="233" t="s">
        <v>4057</v>
      </c>
      <c r="AD118" s="244" t="s">
        <v>4056</v>
      </c>
      <c r="AE118" s="245">
        <v>0</v>
      </c>
      <c r="AF118" s="244" t="s">
        <v>4056</v>
      </c>
      <c r="AG118" s="239" t="s">
        <v>2419</v>
      </c>
      <c r="AH118" s="9" t="s">
        <v>4222</v>
      </c>
      <c r="AI118" s="235" t="s">
        <v>4054</v>
      </c>
      <c r="AJ118" s="235" t="s">
        <v>4054</v>
      </c>
      <c r="AK118" s="235" t="s">
        <v>4055</v>
      </c>
    </row>
    <row r="119" spans="1:37" x14ac:dyDescent="0.3">
      <c r="A119" s="229" t="s">
        <v>2417</v>
      </c>
      <c r="B119" s="229" t="s">
        <v>4224</v>
      </c>
      <c r="C119" s="241" t="s">
        <v>4061</v>
      </c>
      <c r="D119" s="237" t="s">
        <v>4287</v>
      </c>
      <c r="E119" s="236" t="s">
        <v>3955</v>
      </c>
      <c r="F119" s="240" t="s">
        <v>4060</v>
      </c>
      <c r="G119" s="214">
        <v>0</v>
      </c>
      <c r="H119" s="231" t="s">
        <v>4054</v>
      </c>
      <c r="I119" s="231"/>
      <c r="J119" s="231"/>
      <c r="K119" s="231"/>
      <c r="L119" s="231"/>
      <c r="M119" s="231"/>
      <c r="N119" s="231" t="s">
        <v>4074</v>
      </c>
      <c r="O119" s="246"/>
      <c r="P119" s="246"/>
      <c r="Q119" s="225"/>
      <c r="R119" s="212" t="s">
        <v>3956</v>
      </c>
      <c r="S119" s="213" t="s">
        <v>4286</v>
      </c>
      <c r="T119" s="233" t="s">
        <v>4053</v>
      </c>
      <c r="U119" s="234" t="s">
        <v>4058</v>
      </c>
      <c r="V119" s="233" t="s">
        <v>4052</v>
      </c>
      <c r="W119" s="233" t="s">
        <v>4052</v>
      </c>
      <c r="X119" s="234" t="s">
        <v>4054</v>
      </c>
      <c r="Y119" s="234"/>
      <c r="Z119" s="234"/>
      <c r="AA119" s="224">
        <v>202409</v>
      </c>
      <c r="AB119" s="243"/>
      <c r="AC119" s="233" t="s">
        <v>4057</v>
      </c>
      <c r="AD119" s="244" t="s">
        <v>4056</v>
      </c>
      <c r="AE119" s="245">
        <v>0</v>
      </c>
      <c r="AF119" s="244" t="s">
        <v>4056</v>
      </c>
      <c r="AG119" s="239" t="s">
        <v>2419</v>
      </c>
      <c r="AH119" s="9" t="s">
        <v>4222</v>
      </c>
      <c r="AI119" s="235" t="s">
        <v>4054</v>
      </c>
      <c r="AJ119" s="235" t="s">
        <v>4054</v>
      </c>
      <c r="AK119" s="235" t="s">
        <v>4055</v>
      </c>
    </row>
    <row r="120" spans="1:37" x14ac:dyDescent="0.3">
      <c r="A120" s="229" t="s">
        <v>2417</v>
      </c>
      <c r="B120" s="229" t="s">
        <v>4224</v>
      </c>
      <c r="C120" s="241" t="s">
        <v>4061</v>
      </c>
      <c r="D120" s="237" t="s">
        <v>4079</v>
      </c>
      <c r="E120" s="236" t="s">
        <v>3916</v>
      </c>
      <c r="F120" s="240" t="s">
        <v>4060</v>
      </c>
      <c r="G120" s="214">
        <v>0</v>
      </c>
      <c r="H120" s="231" t="s">
        <v>4054</v>
      </c>
      <c r="I120" s="231"/>
      <c r="J120" s="231"/>
      <c r="K120" s="231"/>
      <c r="L120" s="231"/>
      <c r="M120" s="231"/>
      <c r="N120" s="231" t="s">
        <v>4074</v>
      </c>
      <c r="O120" s="246"/>
      <c r="P120" s="246"/>
      <c r="Q120" s="225"/>
      <c r="R120" s="212" t="s">
        <v>3917</v>
      </c>
      <c r="S120" s="213" t="s">
        <v>4285</v>
      </c>
      <c r="T120" s="233" t="s">
        <v>4053</v>
      </c>
      <c r="U120" s="234" t="s">
        <v>4058</v>
      </c>
      <c r="V120" s="233" t="s">
        <v>4052</v>
      </c>
      <c r="W120" s="233" t="s">
        <v>4052</v>
      </c>
      <c r="X120" s="234" t="s">
        <v>4054</v>
      </c>
      <c r="Y120" s="234"/>
      <c r="Z120" s="234"/>
      <c r="AA120" s="224">
        <v>202409</v>
      </c>
      <c r="AB120" s="243"/>
      <c r="AC120" s="233" t="s">
        <v>4057</v>
      </c>
      <c r="AD120" s="244" t="s">
        <v>4056</v>
      </c>
      <c r="AE120" s="245">
        <v>0</v>
      </c>
      <c r="AF120" s="244" t="s">
        <v>4056</v>
      </c>
      <c r="AG120" s="239" t="s">
        <v>2419</v>
      </c>
      <c r="AH120" s="9" t="s">
        <v>4222</v>
      </c>
      <c r="AI120" s="235" t="s">
        <v>4054</v>
      </c>
      <c r="AJ120" s="235" t="s">
        <v>4054</v>
      </c>
      <c r="AK120" s="235" t="s">
        <v>4055</v>
      </c>
    </row>
    <row r="121" spans="1:37" x14ac:dyDescent="0.3">
      <c r="A121" s="229" t="s">
        <v>2417</v>
      </c>
      <c r="B121" s="229" t="s">
        <v>4224</v>
      </c>
      <c r="C121" s="241" t="s">
        <v>4061</v>
      </c>
      <c r="D121" s="237" t="s">
        <v>4066</v>
      </c>
      <c r="E121" s="236" t="s">
        <v>3996</v>
      </c>
      <c r="F121" s="240" t="s">
        <v>4060</v>
      </c>
      <c r="G121" s="214">
        <v>0</v>
      </c>
      <c r="H121" s="231" t="s">
        <v>4054</v>
      </c>
      <c r="I121" s="231"/>
      <c r="J121" s="231"/>
      <c r="K121" s="231"/>
      <c r="L121" s="231"/>
      <c r="M121" s="231"/>
      <c r="N121" s="231" t="s">
        <v>4074</v>
      </c>
      <c r="O121" s="246"/>
      <c r="P121" s="246"/>
      <c r="Q121" s="225"/>
      <c r="R121" s="212" t="s">
        <v>3997</v>
      </c>
      <c r="S121" s="213" t="s">
        <v>4284</v>
      </c>
      <c r="T121" s="233" t="s">
        <v>4053</v>
      </c>
      <c r="U121" s="234" t="s">
        <v>4058</v>
      </c>
      <c r="V121" s="233" t="s">
        <v>4052</v>
      </c>
      <c r="W121" s="233" t="s">
        <v>4052</v>
      </c>
      <c r="X121" s="234" t="s">
        <v>4054</v>
      </c>
      <c r="Y121" s="234"/>
      <c r="Z121" s="234"/>
      <c r="AA121" s="224">
        <v>202409</v>
      </c>
      <c r="AB121" s="243"/>
      <c r="AC121" s="233" t="s">
        <v>4057</v>
      </c>
      <c r="AD121" s="244" t="s">
        <v>4056</v>
      </c>
      <c r="AE121" s="245">
        <v>0</v>
      </c>
      <c r="AF121" s="244" t="s">
        <v>4056</v>
      </c>
      <c r="AG121" s="239" t="s">
        <v>2419</v>
      </c>
      <c r="AH121" s="9" t="s">
        <v>4222</v>
      </c>
      <c r="AI121" s="235" t="s">
        <v>4054</v>
      </c>
      <c r="AJ121" s="235" t="s">
        <v>4054</v>
      </c>
      <c r="AK121" s="235" t="s">
        <v>4055</v>
      </c>
    </row>
    <row r="122" spans="1:37" x14ac:dyDescent="0.3">
      <c r="A122" s="229" t="s">
        <v>2417</v>
      </c>
      <c r="B122" s="229" t="s">
        <v>4224</v>
      </c>
      <c r="C122" s="241" t="s">
        <v>4061</v>
      </c>
      <c r="D122" s="237" t="s">
        <v>4283</v>
      </c>
      <c r="E122" s="236" t="s">
        <v>3947</v>
      </c>
      <c r="F122" s="240" t="s">
        <v>4060</v>
      </c>
      <c r="G122" s="214">
        <v>0</v>
      </c>
      <c r="H122" s="231" t="s">
        <v>4054</v>
      </c>
      <c r="I122" s="231"/>
      <c r="J122" s="231"/>
      <c r="K122" s="231"/>
      <c r="L122" s="231"/>
      <c r="M122" s="231"/>
      <c r="N122" s="231" t="s">
        <v>4074</v>
      </c>
      <c r="O122" s="246"/>
      <c r="P122" s="246"/>
      <c r="Q122" s="225"/>
      <c r="R122" s="212" t="s">
        <v>3948</v>
      </c>
      <c r="S122" s="213" t="s">
        <v>4282</v>
      </c>
      <c r="T122" s="233" t="s">
        <v>4053</v>
      </c>
      <c r="U122" s="234" t="s">
        <v>4058</v>
      </c>
      <c r="V122" s="233" t="s">
        <v>4052</v>
      </c>
      <c r="W122" s="233" t="s">
        <v>4052</v>
      </c>
      <c r="X122" s="234" t="s">
        <v>4054</v>
      </c>
      <c r="Y122" s="234"/>
      <c r="Z122" s="234"/>
      <c r="AA122" s="224">
        <v>202409</v>
      </c>
      <c r="AB122" s="243"/>
      <c r="AC122" s="233" t="s">
        <v>4057</v>
      </c>
      <c r="AD122" s="244" t="s">
        <v>4056</v>
      </c>
      <c r="AE122" s="245">
        <v>0</v>
      </c>
      <c r="AF122" s="244" t="s">
        <v>4056</v>
      </c>
      <c r="AG122" s="239" t="s">
        <v>2419</v>
      </c>
      <c r="AH122" s="9" t="s">
        <v>4222</v>
      </c>
      <c r="AI122" s="235" t="s">
        <v>4054</v>
      </c>
      <c r="AJ122" s="235" t="s">
        <v>4054</v>
      </c>
      <c r="AK122" s="235" t="s">
        <v>4055</v>
      </c>
    </row>
    <row r="123" spans="1:37" x14ac:dyDescent="0.3">
      <c r="A123" s="229" t="s">
        <v>2417</v>
      </c>
      <c r="B123" s="229" t="s">
        <v>4224</v>
      </c>
      <c r="C123" s="241" t="s">
        <v>4061</v>
      </c>
      <c r="D123" s="237" t="s">
        <v>4281</v>
      </c>
      <c r="E123" s="236" t="s">
        <v>3839</v>
      </c>
      <c r="F123" s="240" t="s">
        <v>4060</v>
      </c>
      <c r="G123" s="214">
        <v>0</v>
      </c>
      <c r="H123" s="231" t="s">
        <v>4054</v>
      </c>
      <c r="I123" s="231"/>
      <c r="J123" s="231"/>
      <c r="K123" s="231"/>
      <c r="L123" s="231"/>
      <c r="M123" s="231"/>
      <c r="N123" s="231" t="s">
        <v>4074</v>
      </c>
      <c r="O123" s="246"/>
      <c r="P123" s="246"/>
      <c r="Q123" s="225"/>
      <c r="R123" s="212" t="s">
        <v>3840</v>
      </c>
      <c r="S123" s="213" t="s">
        <v>4280</v>
      </c>
      <c r="T123" s="233" t="s">
        <v>4053</v>
      </c>
      <c r="U123" s="234" t="s">
        <v>4058</v>
      </c>
      <c r="V123" s="233" t="s">
        <v>4052</v>
      </c>
      <c r="W123" s="233" t="s">
        <v>4052</v>
      </c>
      <c r="X123" s="234" t="s">
        <v>4054</v>
      </c>
      <c r="Y123" s="234"/>
      <c r="Z123" s="234"/>
      <c r="AA123" s="224">
        <v>202409</v>
      </c>
      <c r="AB123" s="243"/>
      <c r="AC123" s="233" t="s">
        <v>4057</v>
      </c>
      <c r="AD123" s="244" t="s">
        <v>4056</v>
      </c>
      <c r="AE123" s="245">
        <v>0</v>
      </c>
      <c r="AF123" s="244" t="s">
        <v>4056</v>
      </c>
      <c r="AG123" s="239" t="s">
        <v>2419</v>
      </c>
      <c r="AH123" s="9" t="s">
        <v>4222</v>
      </c>
      <c r="AI123" s="235" t="s">
        <v>4054</v>
      </c>
      <c r="AJ123" s="235" t="s">
        <v>4054</v>
      </c>
      <c r="AK123" s="235" t="s">
        <v>4055</v>
      </c>
    </row>
    <row r="124" spans="1:37" x14ac:dyDescent="0.3">
      <c r="A124" s="229" t="s">
        <v>2417</v>
      </c>
      <c r="B124" s="229" t="s">
        <v>4224</v>
      </c>
      <c r="C124" s="241" t="s">
        <v>4061</v>
      </c>
      <c r="D124" s="237" t="s">
        <v>4279</v>
      </c>
      <c r="E124" s="236" t="s">
        <v>3971</v>
      </c>
      <c r="F124" s="240" t="s">
        <v>4060</v>
      </c>
      <c r="G124" s="214">
        <v>0</v>
      </c>
      <c r="H124" s="231" t="s">
        <v>4054</v>
      </c>
      <c r="I124" s="231"/>
      <c r="J124" s="231"/>
      <c r="K124" s="231"/>
      <c r="L124" s="231"/>
      <c r="M124" s="231"/>
      <c r="N124" s="231" t="s">
        <v>4074</v>
      </c>
      <c r="O124" s="246"/>
      <c r="P124" s="246"/>
      <c r="Q124" s="225"/>
      <c r="R124" s="212" t="s">
        <v>3972</v>
      </c>
      <c r="S124" s="213" t="s">
        <v>4278</v>
      </c>
      <c r="T124" s="233" t="s">
        <v>4053</v>
      </c>
      <c r="U124" s="234" t="s">
        <v>4058</v>
      </c>
      <c r="V124" s="233" t="s">
        <v>4052</v>
      </c>
      <c r="W124" s="233" t="s">
        <v>4052</v>
      </c>
      <c r="X124" s="234" t="s">
        <v>4054</v>
      </c>
      <c r="Y124" s="234"/>
      <c r="Z124" s="234"/>
      <c r="AA124" s="224">
        <v>202409</v>
      </c>
      <c r="AB124" s="243"/>
      <c r="AC124" s="233" t="s">
        <v>4057</v>
      </c>
      <c r="AD124" s="244" t="s">
        <v>4056</v>
      </c>
      <c r="AE124" s="245">
        <v>0</v>
      </c>
      <c r="AF124" s="244" t="s">
        <v>4056</v>
      </c>
      <c r="AG124" s="239" t="s">
        <v>2419</v>
      </c>
      <c r="AH124" s="9" t="s">
        <v>4222</v>
      </c>
      <c r="AI124" s="235" t="s">
        <v>4054</v>
      </c>
      <c r="AJ124" s="235" t="s">
        <v>4054</v>
      </c>
      <c r="AK124" s="235" t="s">
        <v>4055</v>
      </c>
    </row>
    <row r="125" spans="1:37" x14ac:dyDescent="0.3">
      <c r="A125" s="229" t="s">
        <v>2417</v>
      </c>
      <c r="B125" s="229" t="s">
        <v>4224</v>
      </c>
      <c r="C125" s="241" t="s">
        <v>4061</v>
      </c>
      <c r="D125" s="237" t="s">
        <v>4277</v>
      </c>
      <c r="E125" s="236" t="s">
        <v>3788</v>
      </c>
      <c r="F125" s="240" t="s">
        <v>4060</v>
      </c>
      <c r="G125" s="214">
        <v>0</v>
      </c>
      <c r="H125" s="231" t="s">
        <v>4054</v>
      </c>
      <c r="I125" s="231"/>
      <c r="J125" s="231"/>
      <c r="K125" s="231"/>
      <c r="L125" s="231"/>
      <c r="M125" s="231"/>
      <c r="N125" s="231" t="s">
        <v>4074</v>
      </c>
      <c r="O125" s="246"/>
      <c r="P125" s="246"/>
      <c r="Q125" s="225"/>
      <c r="R125" s="212" t="s">
        <v>3789</v>
      </c>
      <c r="S125" s="213" t="s">
        <v>4276</v>
      </c>
      <c r="T125" s="233" t="s">
        <v>4053</v>
      </c>
      <c r="U125" s="234" t="s">
        <v>4058</v>
      </c>
      <c r="V125" s="233" t="s">
        <v>4052</v>
      </c>
      <c r="W125" s="233" t="s">
        <v>4052</v>
      </c>
      <c r="X125" s="234" t="s">
        <v>4054</v>
      </c>
      <c r="Y125" s="234"/>
      <c r="Z125" s="234"/>
      <c r="AA125" s="224">
        <v>202409</v>
      </c>
      <c r="AB125" s="243"/>
      <c r="AC125" s="233" t="s">
        <v>4057</v>
      </c>
      <c r="AD125" s="244" t="s">
        <v>4056</v>
      </c>
      <c r="AE125" s="245">
        <v>0</v>
      </c>
      <c r="AF125" s="244" t="s">
        <v>4056</v>
      </c>
      <c r="AG125" s="239" t="s">
        <v>2419</v>
      </c>
      <c r="AH125" s="9" t="s">
        <v>4222</v>
      </c>
      <c r="AI125" s="235" t="s">
        <v>4054</v>
      </c>
      <c r="AJ125" s="235" t="s">
        <v>4054</v>
      </c>
      <c r="AK125" s="235" t="s">
        <v>4055</v>
      </c>
    </row>
    <row r="126" spans="1:37" x14ac:dyDescent="0.3">
      <c r="A126" s="229" t="s">
        <v>2417</v>
      </c>
      <c r="B126" s="229" t="s">
        <v>4224</v>
      </c>
      <c r="C126" s="241" t="s">
        <v>4061</v>
      </c>
      <c r="D126" s="237" t="s">
        <v>4100</v>
      </c>
      <c r="E126" s="236" t="s">
        <v>4099</v>
      </c>
      <c r="F126" s="240" t="s">
        <v>4060</v>
      </c>
      <c r="G126" s="214">
        <v>0</v>
      </c>
      <c r="H126" s="231" t="s">
        <v>4054</v>
      </c>
      <c r="I126" s="231"/>
      <c r="J126" s="231"/>
      <c r="K126" s="231"/>
      <c r="L126" s="231"/>
      <c r="M126" s="231"/>
      <c r="N126" s="231" t="s">
        <v>4074</v>
      </c>
      <c r="O126" s="246"/>
      <c r="P126" s="246"/>
      <c r="Q126" s="225"/>
      <c r="R126" s="212" t="s">
        <v>4098</v>
      </c>
      <c r="S126" s="213" t="s">
        <v>4275</v>
      </c>
      <c r="T126" s="233" t="s">
        <v>4053</v>
      </c>
      <c r="U126" s="234" t="s">
        <v>4058</v>
      </c>
      <c r="V126" s="233" t="s">
        <v>4052</v>
      </c>
      <c r="W126" s="233" t="s">
        <v>4052</v>
      </c>
      <c r="X126" s="234" t="s">
        <v>4054</v>
      </c>
      <c r="Y126" s="234"/>
      <c r="Z126" s="234"/>
      <c r="AA126" s="224">
        <v>202409</v>
      </c>
      <c r="AB126" s="243"/>
      <c r="AC126" s="233" t="s">
        <v>4057</v>
      </c>
      <c r="AD126" s="244" t="s">
        <v>4056</v>
      </c>
      <c r="AE126" s="245">
        <v>0</v>
      </c>
      <c r="AF126" s="244" t="s">
        <v>4056</v>
      </c>
      <c r="AG126" s="239" t="s">
        <v>2419</v>
      </c>
      <c r="AH126" s="9" t="s">
        <v>4222</v>
      </c>
      <c r="AI126" s="235" t="s">
        <v>4054</v>
      </c>
      <c r="AJ126" s="235" t="s">
        <v>4054</v>
      </c>
      <c r="AK126" s="235" t="s">
        <v>4055</v>
      </c>
    </row>
    <row r="127" spans="1:37" x14ac:dyDescent="0.3">
      <c r="A127" s="229" t="s">
        <v>2417</v>
      </c>
      <c r="B127" s="229" t="s">
        <v>4224</v>
      </c>
      <c r="C127" s="241" t="s">
        <v>4061</v>
      </c>
      <c r="D127" s="237" t="s">
        <v>4180</v>
      </c>
      <c r="E127" s="236" t="s">
        <v>3982</v>
      </c>
      <c r="F127" s="240" t="s">
        <v>4060</v>
      </c>
      <c r="G127" s="214">
        <v>0</v>
      </c>
      <c r="H127" s="231" t="s">
        <v>4054</v>
      </c>
      <c r="I127" s="231"/>
      <c r="J127" s="231"/>
      <c r="K127" s="231"/>
      <c r="L127" s="231"/>
      <c r="M127" s="231"/>
      <c r="N127" s="231" t="s">
        <v>4074</v>
      </c>
      <c r="O127" s="246"/>
      <c r="P127" s="246"/>
      <c r="Q127" s="225"/>
      <c r="R127" s="212" t="s">
        <v>3983</v>
      </c>
      <c r="S127" s="213" t="s">
        <v>4274</v>
      </c>
      <c r="T127" s="233" t="s">
        <v>4053</v>
      </c>
      <c r="U127" s="234" t="s">
        <v>4058</v>
      </c>
      <c r="V127" s="233" t="s">
        <v>4052</v>
      </c>
      <c r="W127" s="233" t="s">
        <v>4052</v>
      </c>
      <c r="X127" s="234" t="s">
        <v>4054</v>
      </c>
      <c r="Y127" s="234"/>
      <c r="Z127" s="234"/>
      <c r="AA127" s="224">
        <v>202409</v>
      </c>
      <c r="AB127" s="243"/>
      <c r="AC127" s="233" t="s">
        <v>4057</v>
      </c>
      <c r="AD127" s="244" t="s">
        <v>4056</v>
      </c>
      <c r="AE127" s="245">
        <v>0</v>
      </c>
      <c r="AF127" s="244" t="s">
        <v>4056</v>
      </c>
      <c r="AG127" s="239" t="s">
        <v>2419</v>
      </c>
      <c r="AH127" s="9" t="s">
        <v>4222</v>
      </c>
      <c r="AI127" s="235" t="s">
        <v>4054</v>
      </c>
      <c r="AJ127" s="235" t="s">
        <v>4054</v>
      </c>
      <c r="AK127" s="235" t="s">
        <v>4055</v>
      </c>
    </row>
    <row r="128" spans="1:37" x14ac:dyDescent="0.3">
      <c r="A128" s="229" t="s">
        <v>2417</v>
      </c>
      <c r="B128" s="229" t="s">
        <v>4224</v>
      </c>
      <c r="C128" s="241" t="s">
        <v>4061</v>
      </c>
      <c r="D128" s="237" t="s">
        <v>4273</v>
      </c>
      <c r="E128" s="236" t="s">
        <v>3825</v>
      </c>
      <c r="F128" s="240" t="s">
        <v>4060</v>
      </c>
      <c r="G128" s="214">
        <v>0</v>
      </c>
      <c r="H128" s="231" t="s">
        <v>4054</v>
      </c>
      <c r="I128" s="231"/>
      <c r="J128" s="231"/>
      <c r="K128" s="231"/>
      <c r="L128" s="231"/>
      <c r="M128" s="231"/>
      <c r="N128" s="231" t="s">
        <v>4074</v>
      </c>
      <c r="O128" s="246"/>
      <c r="P128" s="246"/>
      <c r="Q128" s="225"/>
      <c r="R128" s="212" t="s">
        <v>3826</v>
      </c>
      <c r="S128" s="213" t="s">
        <v>4272</v>
      </c>
      <c r="T128" s="233" t="s">
        <v>4053</v>
      </c>
      <c r="U128" s="234" t="s">
        <v>4058</v>
      </c>
      <c r="V128" s="233" t="s">
        <v>4052</v>
      </c>
      <c r="W128" s="233" t="s">
        <v>4052</v>
      </c>
      <c r="X128" s="234" t="s">
        <v>4054</v>
      </c>
      <c r="Y128" s="234"/>
      <c r="Z128" s="234"/>
      <c r="AA128" s="224">
        <v>202409</v>
      </c>
      <c r="AB128" s="243"/>
      <c r="AC128" s="233" t="s">
        <v>4057</v>
      </c>
      <c r="AD128" s="244" t="s">
        <v>4056</v>
      </c>
      <c r="AE128" s="245">
        <v>0</v>
      </c>
      <c r="AF128" s="244" t="s">
        <v>4056</v>
      </c>
      <c r="AG128" s="239" t="s">
        <v>2419</v>
      </c>
      <c r="AH128" s="9" t="s">
        <v>4222</v>
      </c>
      <c r="AI128" s="235" t="s">
        <v>4054</v>
      </c>
      <c r="AJ128" s="235" t="s">
        <v>4054</v>
      </c>
      <c r="AK128" s="235" t="s">
        <v>4055</v>
      </c>
    </row>
    <row r="129" spans="1:37" x14ac:dyDescent="0.3">
      <c r="A129" s="229" t="s">
        <v>2417</v>
      </c>
      <c r="B129" s="229" t="s">
        <v>4224</v>
      </c>
      <c r="C129" s="241" t="s">
        <v>4061</v>
      </c>
      <c r="D129" s="237" t="s">
        <v>4071</v>
      </c>
      <c r="E129" s="236" t="s">
        <v>3674</v>
      </c>
      <c r="F129" s="240" t="s">
        <v>4060</v>
      </c>
      <c r="G129" s="214">
        <v>0</v>
      </c>
      <c r="H129" s="231" t="s">
        <v>4054</v>
      </c>
      <c r="I129" s="231"/>
      <c r="J129" s="231"/>
      <c r="K129" s="231"/>
      <c r="L129" s="231"/>
      <c r="M129" s="231"/>
      <c r="N129" s="231" t="s">
        <v>4074</v>
      </c>
      <c r="O129" s="246"/>
      <c r="P129" s="246"/>
      <c r="Q129" s="225"/>
      <c r="R129" s="212" t="s">
        <v>3729</v>
      </c>
      <c r="S129" s="213" t="s">
        <v>4271</v>
      </c>
      <c r="T129" s="233" t="s">
        <v>4053</v>
      </c>
      <c r="U129" s="234" t="s">
        <v>4058</v>
      </c>
      <c r="V129" s="233" t="s">
        <v>4052</v>
      </c>
      <c r="W129" s="233" t="s">
        <v>4052</v>
      </c>
      <c r="X129" s="234" t="s">
        <v>4054</v>
      </c>
      <c r="Y129" s="234"/>
      <c r="Z129" s="234"/>
      <c r="AA129" s="224">
        <v>202409</v>
      </c>
      <c r="AB129" s="243"/>
      <c r="AC129" s="233" t="s">
        <v>4057</v>
      </c>
      <c r="AD129" s="244" t="s">
        <v>4056</v>
      </c>
      <c r="AE129" s="245">
        <v>0</v>
      </c>
      <c r="AF129" s="244" t="s">
        <v>4056</v>
      </c>
      <c r="AG129" s="239" t="s">
        <v>2419</v>
      </c>
      <c r="AH129" s="9" t="s">
        <v>4222</v>
      </c>
      <c r="AI129" s="235" t="s">
        <v>4054</v>
      </c>
      <c r="AJ129" s="235" t="s">
        <v>4054</v>
      </c>
      <c r="AK129" s="235" t="s">
        <v>4055</v>
      </c>
    </row>
    <row r="130" spans="1:37" x14ac:dyDescent="0.3">
      <c r="A130" s="229" t="s">
        <v>2417</v>
      </c>
      <c r="B130" s="229" t="s">
        <v>4224</v>
      </c>
      <c r="C130" s="241" t="s">
        <v>4061</v>
      </c>
      <c r="D130" s="237" t="s">
        <v>4069</v>
      </c>
      <c r="E130" s="236" t="s">
        <v>3675</v>
      </c>
      <c r="F130" s="240" t="s">
        <v>4060</v>
      </c>
      <c r="G130" s="214">
        <v>0</v>
      </c>
      <c r="H130" s="231" t="s">
        <v>4054</v>
      </c>
      <c r="I130" s="231"/>
      <c r="J130" s="231"/>
      <c r="K130" s="231"/>
      <c r="L130" s="231"/>
      <c r="M130" s="231"/>
      <c r="N130" s="231" t="s">
        <v>4074</v>
      </c>
      <c r="O130" s="246"/>
      <c r="P130" s="246"/>
      <c r="Q130" s="225"/>
      <c r="R130" s="212" t="s">
        <v>3730</v>
      </c>
      <c r="S130" s="213" t="s">
        <v>4270</v>
      </c>
      <c r="T130" s="233" t="s">
        <v>4053</v>
      </c>
      <c r="U130" s="234" t="s">
        <v>4058</v>
      </c>
      <c r="V130" s="233" t="s">
        <v>4052</v>
      </c>
      <c r="W130" s="233" t="s">
        <v>4052</v>
      </c>
      <c r="X130" s="234" t="s">
        <v>4054</v>
      </c>
      <c r="Y130" s="234"/>
      <c r="Z130" s="234"/>
      <c r="AA130" s="224">
        <v>202409</v>
      </c>
      <c r="AB130" s="243"/>
      <c r="AC130" s="233" t="s">
        <v>4057</v>
      </c>
      <c r="AD130" s="244" t="s">
        <v>4056</v>
      </c>
      <c r="AE130" s="245">
        <v>0</v>
      </c>
      <c r="AF130" s="244" t="s">
        <v>4056</v>
      </c>
      <c r="AG130" s="239" t="s">
        <v>2419</v>
      </c>
      <c r="AH130" s="9" t="s">
        <v>4222</v>
      </c>
      <c r="AI130" s="235" t="s">
        <v>4054</v>
      </c>
      <c r="AJ130" s="235" t="s">
        <v>4054</v>
      </c>
      <c r="AK130" s="235" t="s">
        <v>4055</v>
      </c>
    </row>
    <row r="131" spans="1:37" x14ac:dyDescent="0.3">
      <c r="A131" s="229" t="s">
        <v>2417</v>
      </c>
      <c r="B131" s="229" t="s">
        <v>4224</v>
      </c>
      <c r="C131" s="241" t="s">
        <v>4061</v>
      </c>
      <c r="D131" s="237" t="s">
        <v>4269</v>
      </c>
      <c r="E131" s="236" t="s">
        <v>4268</v>
      </c>
      <c r="F131" s="240" t="s">
        <v>4060</v>
      </c>
      <c r="G131" s="214">
        <v>0</v>
      </c>
      <c r="H131" s="231" t="s">
        <v>4054</v>
      </c>
      <c r="I131" s="231"/>
      <c r="J131" s="231"/>
      <c r="K131" s="231"/>
      <c r="L131" s="231"/>
      <c r="M131" s="231"/>
      <c r="N131" s="231" t="s">
        <v>4074</v>
      </c>
      <c r="O131" s="246"/>
      <c r="P131" s="246"/>
      <c r="Q131" s="225"/>
      <c r="R131" s="212" t="s">
        <v>4267</v>
      </c>
      <c r="S131" s="213" t="s">
        <v>4266</v>
      </c>
      <c r="T131" s="233" t="s">
        <v>4053</v>
      </c>
      <c r="U131" s="234" t="s">
        <v>4058</v>
      </c>
      <c r="V131" s="233" t="s">
        <v>4052</v>
      </c>
      <c r="W131" s="233" t="s">
        <v>4052</v>
      </c>
      <c r="X131" s="234" t="s">
        <v>4054</v>
      </c>
      <c r="Y131" s="234"/>
      <c r="Z131" s="234"/>
      <c r="AA131" s="224">
        <v>202409</v>
      </c>
      <c r="AB131" s="243"/>
      <c r="AC131" s="233" t="s">
        <v>4057</v>
      </c>
      <c r="AD131" s="244" t="s">
        <v>4056</v>
      </c>
      <c r="AE131" s="245">
        <v>0</v>
      </c>
      <c r="AF131" s="244" t="s">
        <v>4056</v>
      </c>
      <c r="AG131" s="239" t="s">
        <v>2419</v>
      </c>
      <c r="AH131" s="9" t="s">
        <v>4222</v>
      </c>
      <c r="AI131" s="235" t="s">
        <v>4054</v>
      </c>
      <c r="AJ131" s="235" t="s">
        <v>4054</v>
      </c>
      <c r="AK131" s="235" t="s">
        <v>4055</v>
      </c>
    </row>
    <row r="132" spans="1:37" x14ac:dyDescent="0.3">
      <c r="A132" s="229" t="s">
        <v>2417</v>
      </c>
      <c r="B132" s="229" t="s">
        <v>4224</v>
      </c>
      <c r="C132" s="241" t="s">
        <v>4061</v>
      </c>
      <c r="D132" s="237" t="s">
        <v>4265</v>
      </c>
      <c r="E132" s="236" t="s">
        <v>3845</v>
      </c>
      <c r="F132" s="240" t="s">
        <v>4060</v>
      </c>
      <c r="G132" s="214">
        <v>0</v>
      </c>
      <c r="H132" s="231" t="s">
        <v>4054</v>
      </c>
      <c r="I132" s="231"/>
      <c r="J132" s="231"/>
      <c r="K132" s="231"/>
      <c r="L132" s="231"/>
      <c r="M132" s="231"/>
      <c r="N132" s="231" t="s">
        <v>4074</v>
      </c>
      <c r="O132" s="246"/>
      <c r="P132" s="246"/>
      <c r="Q132" s="225"/>
      <c r="R132" s="212" t="s">
        <v>3846</v>
      </c>
      <c r="S132" s="213" t="s">
        <v>4264</v>
      </c>
      <c r="T132" s="233" t="s">
        <v>4053</v>
      </c>
      <c r="U132" s="234" t="s">
        <v>4058</v>
      </c>
      <c r="V132" s="233" t="s">
        <v>4052</v>
      </c>
      <c r="W132" s="233" t="s">
        <v>4052</v>
      </c>
      <c r="X132" s="234" t="s">
        <v>4054</v>
      </c>
      <c r="Y132" s="234"/>
      <c r="Z132" s="234"/>
      <c r="AA132" s="224">
        <v>202409</v>
      </c>
      <c r="AB132" s="243"/>
      <c r="AC132" s="233" t="s">
        <v>4057</v>
      </c>
      <c r="AD132" s="244" t="s">
        <v>4056</v>
      </c>
      <c r="AE132" s="245">
        <v>0</v>
      </c>
      <c r="AF132" s="244" t="s">
        <v>4056</v>
      </c>
      <c r="AG132" s="239" t="s">
        <v>2419</v>
      </c>
      <c r="AH132" s="9" t="s">
        <v>4222</v>
      </c>
      <c r="AI132" s="235" t="s">
        <v>4054</v>
      </c>
      <c r="AJ132" s="235" t="s">
        <v>4054</v>
      </c>
      <c r="AK132" s="235" t="s">
        <v>4055</v>
      </c>
    </row>
    <row r="133" spans="1:37" x14ac:dyDescent="0.3">
      <c r="A133" s="229" t="s">
        <v>2417</v>
      </c>
      <c r="B133" s="229" t="s">
        <v>4224</v>
      </c>
      <c r="C133" s="241" t="s">
        <v>4061</v>
      </c>
      <c r="D133" s="237" t="s">
        <v>4263</v>
      </c>
      <c r="E133" s="236" t="s">
        <v>3807</v>
      </c>
      <c r="F133" s="240" t="s">
        <v>4060</v>
      </c>
      <c r="G133" s="214">
        <v>0</v>
      </c>
      <c r="H133" s="231" t="s">
        <v>4054</v>
      </c>
      <c r="I133" s="231"/>
      <c r="J133" s="231"/>
      <c r="K133" s="231"/>
      <c r="L133" s="231"/>
      <c r="M133" s="231"/>
      <c r="N133" s="231" t="s">
        <v>4074</v>
      </c>
      <c r="O133" s="246"/>
      <c r="P133" s="246"/>
      <c r="Q133" s="225"/>
      <c r="R133" s="212" t="s">
        <v>3808</v>
      </c>
      <c r="S133" s="213" t="s">
        <v>4262</v>
      </c>
      <c r="T133" s="233" t="s">
        <v>4053</v>
      </c>
      <c r="U133" s="234" t="s">
        <v>4058</v>
      </c>
      <c r="V133" s="233" t="s">
        <v>4052</v>
      </c>
      <c r="W133" s="233" t="s">
        <v>4052</v>
      </c>
      <c r="X133" s="234" t="s">
        <v>4054</v>
      </c>
      <c r="Y133" s="234"/>
      <c r="Z133" s="234"/>
      <c r="AA133" s="224">
        <v>202409</v>
      </c>
      <c r="AB133" s="243"/>
      <c r="AC133" s="233" t="s">
        <v>4057</v>
      </c>
      <c r="AD133" s="244" t="s">
        <v>4056</v>
      </c>
      <c r="AE133" s="245">
        <v>0</v>
      </c>
      <c r="AF133" s="244" t="s">
        <v>4056</v>
      </c>
      <c r="AG133" s="239" t="s">
        <v>2419</v>
      </c>
      <c r="AH133" s="9" t="s">
        <v>4222</v>
      </c>
      <c r="AI133" s="235" t="s">
        <v>4054</v>
      </c>
      <c r="AJ133" s="235" t="s">
        <v>4054</v>
      </c>
      <c r="AK133" s="235" t="s">
        <v>4055</v>
      </c>
    </row>
    <row r="134" spans="1:37" x14ac:dyDescent="0.3">
      <c r="A134" s="229" t="s">
        <v>2417</v>
      </c>
      <c r="B134" s="229" t="s">
        <v>4224</v>
      </c>
      <c r="C134" s="241" t="s">
        <v>4061</v>
      </c>
      <c r="D134" s="237" t="s">
        <v>4070</v>
      </c>
      <c r="E134" s="236" t="s">
        <v>3800</v>
      </c>
      <c r="F134" s="240" t="s">
        <v>4060</v>
      </c>
      <c r="G134" s="214">
        <v>0</v>
      </c>
      <c r="H134" s="231" t="s">
        <v>4054</v>
      </c>
      <c r="I134" s="231"/>
      <c r="J134" s="231"/>
      <c r="K134" s="231"/>
      <c r="L134" s="231"/>
      <c r="M134" s="231"/>
      <c r="N134" s="231" t="s">
        <v>4074</v>
      </c>
      <c r="O134" s="246"/>
      <c r="P134" s="246"/>
      <c r="Q134" s="225"/>
      <c r="R134" s="212" t="s">
        <v>3801</v>
      </c>
      <c r="S134" s="213" t="s">
        <v>4261</v>
      </c>
      <c r="T134" s="233" t="s">
        <v>4053</v>
      </c>
      <c r="U134" s="234" t="s">
        <v>4058</v>
      </c>
      <c r="V134" s="233" t="s">
        <v>4052</v>
      </c>
      <c r="W134" s="233" t="s">
        <v>4052</v>
      </c>
      <c r="X134" s="234" t="s">
        <v>4054</v>
      </c>
      <c r="Y134" s="234"/>
      <c r="Z134" s="234"/>
      <c r="AA134" s="224">
        <v>202409</v>
      </c>
      <c r="AB134" s="243"/>
      <c r="AC134" s="233" t="s">
        <v>4057</v>
      </c>
      <c r="AD134" s="244" t="s">
        <v>4056</v>
      </c>
      <c r="AE134" s="245">
        <v>0</v>
      </c>
      <c r="AF134" s="244" t="s">
        <v>4056</v>
      </c>
      <c r="AG134" s="239" t="s">
        <v>2419</v>
      </c>
      <c r="AH134" s="9" t="s">
        <v>4222</v>
      </c>
      <c r="AI134" s="235" t="s">
        <v>4054</v>
      </c>
      <c r="AJ134" s="235" t="s">
        <v>4054</v>
      </c>
      <c r="AK134" s="235" t="s">
        <v>4055</v>
      </c>
    </row>
    <row r="135" spans="1:37" x14ac:dyDescent="0.3">
      <c r="A135" s="229" t="s">
        <v>2417</v>
      </c>
      <c r="B135" s="229" t="s">
        <v>4224</v>
      </c>
      <c r="C135" s="241" t="s">
        <v>4061</v>
      </c>
      <c r="D135" s="237" t="s">
        <v>4260</v>
      </c>
      <c r="E135" s="236" t="s">
        <v>4259</v>
      </c>
      <c r="F135" s="240" t="s">
        <v>4060</v>
      </c>
      <c r="G135" s="214">
        <v>0</v>
      </c>
      <c r="H135" s="231" t="s">
        <v>4054</v>
      </c>
      <c r="I135" s="231"/>
      <c r="J135" s="231"/>
      <c r="K135" s="231"/>
      <c r="L135" s="231"/>
      <c r="M135" s="231"/>
      <c r="N135" s="231" t="s">
        <v>4074</v>
      </c>
      <c r="O135" s="246"/>
      <c r="P135" s="246"/>
      <c r="Q135" s="225"/>
      <c r="R135" s="212" t="s">
        <v>4258</v>
      </c>
      <c r="S135" s="213" t="s">
        <v>4257</v>
      </c>
      <c r="T135" s="233" t="s">
        <v>4053</v>
      </c>
      <c r="U135" s="234" t="s">
        <v>4058</v>
      </c>
      <c r="V135" s="233" t="s">
        <v>4052</v>
      </c>
      <c r="W135" s="233" t="s">
        <v>4052</v>
      </c>
      <c r="X135" s="234" t="s">
        <v>4054</v>
      </c>
      <c r="Y135" s="234"/>
      <c r="Z135" s="234"/>
      <c r="AA135" s="224">
        <v>202409</v>
      </c>
      <c r="AB135" s="243"/>
      <c r="AC135" s="233" t="s">
        <v>4057</v>
      </c>
      <c r="AD135" s="244" t="s">
        <v>4056</v>
      </c>
      <c r="AE135" s="245">
        <v>0</v>
      </c>
      <c r="AF135" s="244" t="s">
        <v>4056</v>
      </c>
      <c r="AG135" s="239" t="s">
        <v>2419</v>
      </c>
      <c r="AH135" s="9" t="s">
        <v>4222</v>
      </c>
      <c r="AI135" s="235" t="s">
        <v>4054</v>
      </c>
      <c r="AJ135" s="235" t="s">
        <v>4054</v>
      </c>
      <c r="AK135" s="235" t="s">
        <v>4055</v>
      </c>
    </row>
    <row r="136" spans="1:37" x14ac:dyDescent="0.3">
      <c r="A136" s="229" t="s">
        <v>2417</v>
      </c>
      <c r="B136" s="229" t="s">
        <v>4224</v>
      </c>
      <c r="C136" s="241" t="s">
        <v>4061</v>
      </c>
      <c r="D136" s="237" t="s">
        <v>4256</v>
      </c>
      <c r="E136" s="236" t="s">
        <v>3790</v>
      </c>
      <c r="F136" s="240" t="s">
        <v>4060</v>
      </c>
      <c r="G136" s="214">
        <v>0</v>
      </c>
      <c r="H136" s="231" t="s">
        <v>4054</v>
      </c>
      <c r="I136" s="231"/>
      <c r="J136" s="231"/>
      <c r="K136" s="231"/>
      <c r="L136" s="231"/>
      <c r="M136" s="231"/>
      <c r="N136" s="231" t="s">
        <v>4074</v>
      </c>
      <c r="O136" s="246"/>
      <c r="P136" s="246"/>
      <c r="Q136" s="225"/>
      <c r="R136" s="212" t="s">
        <v>3791</v>
      </c>
      <c r="S136" s="213" t="s">
        <v>4255</v>
      </c>
      <c r="T136" s="233" t="s">
        <v>4053</v>
      </c>
      <c r="U136" s="234" t="s">
        <v>4058</v>
      </c>
      <c r="V136" s="233" t="s">
        <v>4052</v>
      </c>
      <c r="W136" s="233" t="s">
        <v>4052</v>
      </c>
      <c r="X136" s="234" t="s">
        <v>4054</v>
      </c>
      <c r="Y136" s="234"/>
      <c r="Z136" s="234"/>
      <c r="AA136" s="224">
        <v>202409</v>
      </c>
      <c r="AB136" s="243"/>
      <c r="AC136" s="233" t="s">
        <v>4057</v>
      </c>
      <c r="AD136" s="244" t="s">
        <v>4056</v>
      </c>
      <c r="AE136" s="245">
        <v>0</v>
      </c>
      <c r="AF136" s="244" t="s">
        <v>4056</v>
      </c>
      <c r="AG136" s="239" t="s">
        <v>2419</v>
      </c>
      <c r="AH136" s="9" t="s">
        <v>4222</v>
      </c>
      <c r="AI136" s="235" t="s">
        <v>4054</v>
      </c>
      <c r="AJ136" s="235" t="s">
        <v>4054</v>
      </c>
      <c r="AK136" s="235" t="s">
        <v>4055</v>
      </c>
    </row>
    <row r="137" spans="1:37" x14ac:dyDescent="0.3">
      <c r="A137" s="229" t="s">
        <v>2417</v>
      </c>
      <c r="B137" s="229" t="s">
        <v>4224</v>
      </c>
      <c r="C137" s="241" t="s">
        <v>4061</v>
      </c>
      <c r="D137" s="237" t="s">
        <v>4254</v>
      </c>
      <c r="E137" s="236" t="s">
        <v>3865</v>
      </c>
      <c r="F137" s="240" t="s">
        <v>4060</v>
      </c>
      <c r="G137" s="214">
        <v>0</v>
      </c>
      <c r="H137" s="231" t="s">
        <v>4054</v>
      </c>
      <c r="I137" s="231"/>
      <c r="J137" s="231"/>
      <c r="K137" s="231"/>
      <c r="L137" s="231"/>
      <c r="M137" s="231"/>
      <c r="N137" s="231" t="s">
        <v>4074</v>
      </c>
      <c r="O137" s="246"/>
      <c r="P137" s="246"/>
      <c r="Q137" s="225"/>
      <c r="R137" s="212" t="s">
        <v>3866</v>
      </c>
      <c r="S137" s="213" t="s">
        <v>4253</v>
      </c>
      <c r="T137" s="233" t="s">
        <v>4053</v>
      </c>
      <c r="U137" s="234" t="s">
        <v>4058</v>
      </c>
      <c r="V137" s="233" t="s">
        <v>4052</v>
      </c>
      <c r="W137" s="233" t="s">
        <v>4052</v>
      </c>
      <c r="X137" s="234" t="s">
        <v>4054</v>
      </c>
      <c r="Y137" s="234"/>
      <c r="Z137" s="234"/>
      <c r="AA137" s="224">
        <v>202409</v>
      </c>
      <c r="AB137" s="243"/>
      <c r="AC137" s="233" t="s">
        <v>4057</v>
      </c>
      <c r="AD137" s="244" t="s">
        <v>4056</v>
      </c>
      <c r="AE137" s="245">
        <v>0</v>
      </c>
      <c r="AF137" s="244" t="s">
        <v>4056</v>
      </c>
      <c r="AG137" s="239" t="s">
        <v>2419</v>
      </c>
      <c r="AH137" s="9" t="s">
        <v>4222</v>
      </c>
      <c r="AI137" s="235" t="s">
        <v>4054</v>
      </c>
      <c r="AJ137" s="235" t="s">
        <v>4054</v>
      </c>
      <c r="AK137" s="235" t="s">
        <v>4055</v>
      </c>
    </row>
    <row r="138" spans="1:37" x14ac:dyDescent="0.3">
      <c r="A138" s="229" t="s">
        <v>2417</v>
      </c>
      <c r="B138" s="229" t="s">
        <v>4224</v>
      </c>
      <c r="C138" s="241" t="s">
        <v>4061</v>
      </c>
      <c r="D138" s="237" t="s">
        <v>4119</v>
      </c>
      <c r="E138" s="236" t="s">
        <v>3677</v>
      </c>
      <c r="F138" s="240" t="s">
        <v>4060</v>
      </c>
      <c r="G138" s="214">
        <v>0</v>
      </c>
      <c r="H138" s="231" t="s">
        <v>4054</v>
      </c>
      <c r="I138" s="231"/>
      <c r="J138" s="231"/>
      <c r="K138" s="231"/>
      <c r="L138" s="231"/>
      <c r="M138" s="231"/>
      <c r="N138" s="231" t="s">
        <v>4074</v>
      </c>
      <c r="O138" s="246"/>
      <c r="P138" s="246"/>
      <c r="Q138" s="225"/>
      <c r="R138" s="212" t="s">
        <v>3736</v>
      </c>
      <c r="S138" s="213" t="s">
        <v>4252</v>
      </c>
      <c r="T138" s="233" t="s">
        <v>4053</v>
      </c>
      <c r="U138" s="234" t="s">
        <v>4058</v>
      </c>
      <c r="V138" s="233" t="s">
        <v>4052</v>
      </c>
      <c r="W138" s="233" t="s">
        <v>4052</v>
      </c>
      <c r="X138" s="234" t="s">
        <v>4054</v>
      </c>
      <c r="Y138" s="234"/>
      <c r="Z138" s="234"/>
      <c r="AA138" s="224">
        <v>202409</v>
      </c>
      <c r="AB138" s="243"/>
      <c r="AC138" s="233" t="s">
        <v>4057</v>
      </c>
      <c r="AD138" s="244" t="s">
        <v>4056</v>
      </c>
      <c r="AE138" s="245">
        <v>0</v>
      </c>
      <c r="AF138" s="244" t="s">
        <v>4056</v>
      </c>
      <c r="AG138" s="239" t="s">
        <v>2419</v>
      </c>
      <c r="AH138" s="9" t="s">
        <v>4222</v>
      </c>
      <c r="AI138" s="235" t="s">
        <v>4054</v>
      </c>
      <c r="AJ138" s="235" t="s">
        <v>4054</v>
      </c>
      <c r="AK138" s="235" t="s">
        <v>4055</v>
      </c>
    </row>
    <row r="139" spans="1:37" x14ac:dyDescent="0.3">
      <c r="A139" s="229" t="s">
        <v>2417</v>
      </c>
      <c r="B139" s="229" t="s">
        <v>4224</v>
      </c>
      <c r="C139" s="241" t="s">
        <v>4061</v>
      </c>
      <c r="D139" s="237" t="s">
        <v>4121</v>
      </c>
      <c r="E139" s="236" t="s">
        <v>3875</v>
      </c>
      <c r="F139" s="240" t="s">
        <v>4060</v>
      </c>
      <c r="G139" s="214">
        <v>0</v>
      </c>
      <c r="H139" s="231" t="s">
        <v>4054</v>
      </c>
      <c r="I139" s="231"/>
      <c r="J139" s="231"/>
      <c r="K139" s="231"/>
      <c r="L139" s="231"/>
      <c r="M139" s="231"/>
      <c r="N139" s="231" t="s">
        <v>4074</v>
      </c>
      <c r="O139" s="246"/>
      <c r="P139" s="246"/>
      <c r="Q139" s="225"/>
      <c r="R139" s="212" t="s">
        <v>3876</v>
      </c>
      <c r="S139" s="213" t="s">
        <v>4251</v>
      </c>
      <c r="T139" s="233" t="s">
        <v>4053</v>
      </c>
      <c r="U139" s="234" t="s">
        <v>4058</v>
      </c>
      <c r="V139" s="233" t="s">
        <v>4052</v>
      </c>
      <c r="W139" s="233" t="s">
        <v>4052</v>
      </c>
      <c r="X139" s="234" t="s">
        <v>4054</v>
      </c>
      <c r="Y139" s="234"/>
      <c r="Z139" s="234"/>
      <c r="AA139" s="224">
        <v>202409</v>
      </c>
      <c r="AB139" s="243"/>
      <c r="AC139" s="233" t="s">
        <v>4057</v>
      </c>
      <c r="AD139" s="244" t="s">
        <v>4056</v>
      </c>
      <c r="AE139" s="245">
        <v>0</v>
      </c>
      <c r="AF139" s="244" t="s">
        <v>4056</v>
      </c>
      <c r="AG139" s="239" t="s">
        <v>2419</v>
      </c>
      <c r="AH139" s="9" t="s">
        <v>4222</v>
      </c>
      <c r="AI139" s="235" t="s">
        <v>4054</v>
      </c>
      <c r="AJ139" s="235" t="s">
        <v>4054</v>
      </c>
      <c r="AK139" s="235" t="s">
        <v>4055</v>
      </c>
    </row>
    <row r="140" spans="1:37" x14ac:dyDescent="0.3">
      <c r="A140" s="229" t="s">
        <v>2417</v>
      </c>
      <c r="B140" s="229" t="s">
        <v>4224</v>
      </c>
      <c r="C140" s="241" t="s">
        <v>4061</v>
      </c>
      <c r="D140" s="237" t="s">
        <v>4250</v>
      </c>
      <c r="E140" s="236" t="s">
        <v>3979</v>
      </c>
      <c r="F140" s="240" t="s">
        <v>4060</v>
      </c>
      <c r="G140" s="214">
        <v>0</v>
      </c>
      <c r="H140" s="231" t="s">
        <v>4054</v>
      </c>
      <c r="I140" s="231"/>
      <c r="J140" s="231"/>
      <c r="K140" s="231"/>
      <c r="L140" s="231"/>
      <c r="M140" s="231"/>
      <c r="N140" s="231" t="s">
        <v>4074</v>
      </c>
      <c r="O140" s="246"/>
      <c r="P140" s="246"/>
      <c r="Q140" s="225"/>
      <c r="R140" s="212" t="s">
        <v>3980</v>
      </c>
      <c r="S140" s="213" t="s">
        <v>4249</v>
      </c>
      <c r="T140" s="233" t="s">
        <v>4053</v>
      </c>
      <c r="U140" s="234" t="s">
        <v>4058</v>
      </c>
      <c r="V140" s="233" t="s">
        <v>4052</v>
      </c>
      <c r="W140" s="233" t="s">
        <v>4052</v>
      </c>
      <c r="X140" s="234" t="s">
        <v>4054</v>
      </c>
      <c r="Y140" s="234"/>
      <c r="Z140" s="234"/>
      <c r="AA140" s="224">
        <v>202409</v>
      </c>
      <c r="AB140" s="243"/>
      <c r="AC140" s="233" t="s">
        <v>4057</v>
      </c>
      <c r="AD140" s="244" t="s">
        <v>4056</v>
      </c>
      <c r="AE140" s="245">
        <v>0</v>
      </c>
      <c r="AF140" s="244" t="s">
        <v>4056</v>
      </c>
      <c r="AG140" s="239" t="s">
        <v>2419</v>
      </c>
      <c r="AH140" s="9" t="s">
        <v>4222</v>
      </c>
      <c r="AI140" s="235" t="s">
        <v>4054</v>
      </c>
      <c r="AJ140" s="235" t="s">
        <v>4054</v>
      </c>
      <c r="AK140" s="235" t="s">
        <v>4055</v>
      </c>
    </row>
    <row r="141" spans="1:37" x14ac:dyDescent="0.3">
      <c r="A141" s="229" t="s">
        <v>2417</v>
      </c>
      <c r="B141" s="229" t="s">
        <v>4224</v>
      </c>
      <c r="C141" s="241" t="s">
        <v>4061</v>
      </c>
      <c r="D141" s="237" t="s">
        <v>4248</v>
      </c>
      <c r="E141" s="236" t="s">
        <v>4247</v>
      </c>
      <c r="F141" s="240" t="s">
        <v>4060</v>
      </c>
      <c r="G141" s="214">
        <v>0</v>
      </c>
      <c r="H141" s="231" t="s">
        <v>4054</v>
      </c>
      <c r="I141" s="231"/>
      <c r="J141" s="231"/>
      <c r="K141" s="231"/>
      <c r="L141" s="231"/>
      <c r="M141" s="231"/>
      <c r="N141" s="231" t="s">
        <v>4074</v>
      </c>
      <c r="O141" s="246"/>
      <c r="P141" s="246"/>
      <c r="Q141" s="225"/>
      <c r="R141" s="212" t="s">
        <v>4246</v>
      </c>
      <c r="S141" s="213" t="s">
        <v>4245</v>
      </c>
      <c r="T141" s="233" t="s">
        <v>4053</v>
      </c>
      <c r="U141" s="234" t="s">
        <v>4058</v>
      </c>
      <c r="V141" s="233" t="s">
        <v>4052</v>
      </c>
      <c r="W141" s="233" t="s">
        <v>4052</v>
      </c>
      <c r="X141" s="234" t="s">
        <v>4054</v>
      </c>
      <c r="Y141" s="234"/>
      <c r="Z141" s="234"/>
      <c r="AA141" s="224">
        <v>202409</v>
      </c>
      <c r="AB141" s="243"/>
      <c r="AC141" s="233" t="s">
        <v>4057</v>
      </c>
      <c r="AD141" s="244" t="s">
        <v>4056</v>
      </c>
      <c r="AE141" s="245">
        <v>0</v>
      </c>
      <c r="AF141" s="244" t="s">
        <v>4056</v>
      </c>
      <c r="AG141" s="239" t="s">
        <v>2419</v>
      </c>
      <c r="AH141" s="9" t="s">
        <v>4222</v>
      </c>
      <c r="AI141" s="235" t="s">
        <v>4054</v>
      </c>
      <c r="AJ141" s="235" t="s">
        <v>4054</v>
      </c>
      <c r="AK141" s="235" t="s">
        <v>4055</v>
      </c>
    </row>
    <row r="142" spans="1:37" x14ac:dyDescent="0.3">
      <c r="A142" s="229" t="s">
        <v>2417</v>
      </c>
      <c r="B142" s="229" t="s">
        <v>4224</v>
      </c>
      <c r="C142" s="241" t="s">
        <v>4061</v>
      </c>
      <c r="D142" s="237" t="s">
        <v>4078</v>
      </c>
      <c r="E142" s="236" t="s">
        <v>3877</v>
      </c>
      <c r="F142" s="240" t="s">
        <v>4060</v>
      </c>
      <c r="G142" s="214">
        <v>0</v>
      </c>
      <c r="H142" s="231" t="s">
        <v>4054</v>
      </c>
      <c r="I142" s="231"/>
      <c r="J142" s="231"/>
      <c r="K142" s="231"/>
      <c r="L142" s="231"/>
      <c r="M142" s="231"/>
      <c r="N142" s="231" t="s">
        <v>4074</v>
      </c>
      <c r="O142" s="246"/>
      <c r="P142" s="246"/>
      <c r="Q142" s="225"/>
      <c r="R142" s="212" t="s">
        <v>3878</v>
      </c>
      <c r="S142" s="213" t="s">
        <v>4244</v>
      </c>
      <c r="T142" s="233" t="s">
        <v>4053</v>
      </c>
      <c r="U142" s="234" t="s">
        <v>4058</v>
      </c>
      <c r="V142" s="233" t="s">
        <v>4052</v>
      </c>
      <c r="W142" s="233" t="s">
        <v>4052</v>
      </c>
      <c r="X142" s="234" t="s">
        <v>4054</v>
      </c>
      <c r="Y142" s="234"/>
      <c r="Z142" s="234"/>
      <c r="AA142" s="224">
        <v>202409</v>
      </c>
      <c r="AB142" s="243"/>
      <c r="AC142" s="233" t="s">
        <v>4057</v>
      </c>
      <c r="AD142" s="244" t="s">
        <v>4056</v>
      </c>
      <c r="AE142" s="245">
        <v>0</v>
      </c>
      <c r="AF142" s="244" t="s">
        <v>4056</v>
      </c>
      <c r="AG142" s="239" t="s">
        <v>2419</v>
      </c>
      <c r="AH142" s="9" t="s">
        <v>4222</v>
      </c>
      <c r="AI142" s="235" t="s">
        <v>4054</v>
      </c>
      <c r="AJ142" s="235" t="s">
        <v>4054</v>
      </c>
      <c r="AK142" s="235" t="s">
        <v>4055</v>
      </c>
    </row>
    <row r="143" spans="1:37" x14ac:dyDescent="0.3">
      <c r="A143" s="229" t="s">
        <v>2417</v>
      </c>
      <c r="B143" s="229" t="s">
        <v>4224</v>
      </c>
      <c r="C143" s="241" t="s">
        <v>4061</v>
      </c>
      <c r="D143" s="237" t="s">
        <v>4243</v>
      </c>
      <c r="E143" s="236" t="s">
        <v>4173</v>
      </c>
      <c r="F143" s="240" t="s">
        <v>4060</v>
      </c>
      <c r="G143" s="214">
        <v>0</v>
      </c>
      <c r="H143" s="231" t="s">
        <v>4054</v>
      </c>
      <c r="I143" s="231"/>
      <c r="J143" s="231"/>
      <c r="K143" s="231"/>
      <c r="L143" s="231"/>
      <c r="M143" s="231"/>
      <c r="N143" s="231" t="s">
        <v>4074</v>
      </c>
      <c r="O143" s="246"/>
      <c r="P143" s="246"/>
      <c r="Q143" s="225"/>
      <c r="R143" s="212" t="s">
        <v>4172</v>
      </c>
      <c r="S143" s="213" t="s">
        <v>4242</v>
      </c>
      <c r="T143" s="233" t="s">
        <v>4053</v>
      </c>
      <c r="U143" s="234" t="s">
        <v>4058</v>
      </c>
      <c r="V143" s="233" t="s">
        <v>4052</v>
      </c>
      <c r="W143" s="233" t="s">
        <v>4052</v>
      </c>
      <c r="X143" s="234" t="s">
        <v>4054</v>
      </c>
      <c r="Y143" s="234"/>
      <c r="Z143" s="234"/>
      <c r="AA143" s="224">
        <v>202409</v>
      </c>
      <c r="AB143" s="243"/>
      <c r="AC143" s="233" t="s">
        <v>4057</v>
      </c>
      <c r="AD143" s="244" t="s">
        <v>4056</v>
      </c>
      <c r="AE143" s="245">
        <v>0</v>
      </c>
      <c r="AF143" s="244" t="s">
        <v>4056</v>
      </c>
      <c r="AG143" s="239" t="s">
        <v>2419</v>
      </c>
      <c r="AH143" s="9" t="s">
        <v>4222</v>
      </c>
      <c r="AI143" s="235" t="s">
        <v>4054</v>
      </c>
      <c r="AJ143" s="235" t="s">
        <v>4054</v>
      </c>
      <c r="AK143" s="235" t="s">
        <v>4055</v>
      </c>
    </row>
    <row r="144" spans="1:37" x14ac:dyDescent="0.3">
      <c r="A144" s="229" t="s">
        <v>2417</v>
      </c>
      <c r="B144" s="229" t="s">
        <v>4224</v>
      </c>
      <c r="C144" s="241" t="s">
        <v>4061</v>
      </c>
      <c r="D144" s="237" t="s">
        <v>4241</v>
      </c>
      <c r="E144" s="236" t="s">
        <v>3879</v>
      </c>
      <c r="F144" s="240" t="s">
        <v>4060</v>
      </c>
      <c r="G144" s="214">
        <v>0</v>
      </c>
      <c r="H144" s="231" t="s">
        <v>4054</v>
      </c>
      <c r="I144" s="231"/>
      <c r="J144" s="231"/>
      <c r="K144" s="231"/>
      <c r="L144" s="231"/>
      <c r="M144" s="231"/>
      <c r="N144" s="231" t="s">
        <v>4074</v>
      </c>
      <c r="O144" s="246"/>
      <c r="P144" s="246"/>
      <c r="Q144" s="225"/>
      <c r="R144" s="212" t="s">
        <v>3880</v>
      </c>
      <c r="S144" s="213" t="s">
        <v>4240</v>
      </c>
      <c r="T144" s="233" t="s">
        <v>4053</v>
      </c>
      <c r="U144" s="234" t="s">
        <v>4058</v>
      </c>
      <c r="V144" s="233" t="s">
        <v>4052</v>
      </c>
      <c r="W144" s="233" t="s">
        <v>4052</v>
      </c>
      <c r="X144" s="234" t="s">
        <v>4054</v>
      </c>
      <c r="Y144" s="234"/>
      <c r="Z144" s="234"/>
      <c r="AA144" s="224">
        <v>202409</v>
      </c>
      <c r="AB144" s="243"/>
      <c r="AC144" s="233" t="s">
        <v>4057</v>
      </c>
      <c r="AD144" s="244" t="s">
        <v>4056</v>
      </c>
      <c r="AE144" s="245">
        <v>0</v>
      </c>
      <c r="AF144" s="244" t="s">
        <v>4056</v>
      </c>
      <c r="AG144" s="239" t="s">
        <v>2419</v>
      </c>
      <c r="AH144" s="9" t="s">
        <v>4222</v>
      </c>
      <c r="AI144" s="235" t="s">
        <v>4054</v>
      </c>
      <c r="AJ144" s="235" t="s">
        <v>4054</v>
      </c>
      <c r="AK144" s="235" t="s">
        <v>4055</v>
      </c>
    </row>
    <row r="145" spans="1:37" x14ac:dyDescent="0.3">
      <c r="A145" s="229" t="s">
        <v>2417</v>
      </c>
      <c r="B145" s="229" t="s">
        <v>4224</v>
      </c>
      <c r="C145" s="241" t="s">
        <v>4061</v>
      </c>
      <c r="D145" s="237" t="s">
        <v>4239</v>
      </c>
      <c r="E145" s="236" t="s">
        <v>4238</v>
      </c>
      <c r="F145" s="240" t="s">
        <v>4060</v>
      </c>
      <c r="G145" s="214">
        <v>0</v>
      </c>
      <c r="H145" s="231" t="s">
        <v>4054</v>
      </c>
      <c r="I145" s="231"/>
      <c r="J145" s="231"/>
      <c r="K145" s="231"/>
      <c r="L145" s="231"/>
      <c r="M145" s="231"/>
      <c r="N145" s="231" t="s">
        <v>4074</v>
      </c>
      <c r="O145" s="246"/>
      <c r="P145" s="246"/>
      <c r="Q145" s="225"/>
      <c r="R145" s="212" t="s">
        <v>4237</v>
      </c>
      <c r="S145" s="213" t="s">
        <v>4236</v>
      </c>
      <c r="T145" s="233" t="s">
        <v>4053</v>
      </c>
      <c r="U145" s="234" t="s">
        <v>4058</v>
      </c>
      <c r="V145" s="233" t="s">
        <v>4052</v>
      </c>
      <c r="W145" s="233" t="s">
        <v>4052</v>
      </c>
      <c r="X145" s="234" t="s">
        <v>4054</v>
      </c>
      <c r="Y145" s="234"/>
      <c r="Z145" s="234"/>
      <c r="AA145" s="224">
        <v>202409</v>
      </c>
      <c r="AB145" s="243"/>
      <c r="AC145" s="233" t="s">
        <v>4057</v>
      </c>
      <c r="AD145" s="244" t="s">
        <v>4056</v>
      </c>
      <c r="AE145" s="245">
        <v>0</v>
      </c>
      <c r="AF145" s="244" t="s">
        <v>4056</v>
      </c>
      <c r="AG145" s="239" t="s">
        <v>2419</v>
      </c>
      <c r="AH145" s="9" t="s">
        <v>4222</v>
      </c>
      <c r="AI145" s="235" t="s">
        <v>4054</v>
      </c>
      <c r="AJ145" s="235" t="s">
        <v>4054</v>
      </c>
      <c r="AK145" s="235" t="s">
        <v>4055</v>
      </c>
    </row>
    <row r="146" spans="1:37" x14ac:dyDescent="0.3">
      <c r="A146" s="229" t="s">
        <v>2417</v>
      </c>
      <c r="B146" s="229" t="s">
        <v>4224</v>
      </c>
      <c r="C146" s="241" t="s">
        <v>4061</v>
      </c>
      <c r="D146" s="237" t="s">
        <v>4116</v>
      </c>
      <c r="E146" s="236" t="s">
        <v>4235</v>
      </c>
      <c r="F146" s="240" t="s">
        <v>4060</v>
      </c>
      <c r="G146" s="214">
        <v>0</v>
      </c>
      <c r="H146" s="231" t="s">
        <v>4054</v>
      </c>
      <c r="I146" s="231"/>
      <c r="J146" s="231"/>
      <c r="K146" s="231"/>
      <c r="L146" s="231"/>
      <c r="M146" s="231"/>
      <c r="N146" s="231" t="s">
        <v>4074</v>
      </c>
      <c r="O146" s="246"/>
      <c r="P146" s="246"/>
      <c r="Q146" s="225"/>
      <c r="R146" s="212" t="s">
        <v>3806</v>
      </c>
      <c r="S146" s="213" t="s">
        <v>4234</v>
      </c>
      <c r="T146" s="233" t="s">
        <v>4053</v>
      </c>
      <c r="U146" s="234" t="s">
        <v>4058</v>
      </c>
      <c r="V146" s="233" t="s">
        <v>4052</v>
      </c>
      <c r="W146" s="233" t="s">
        <v>4052</v>
      </c>
      <c r="X146" s="234" t="s">
        <v>4054</v>
      </c>
      <c r="Y146" s="234"/>
      <c r="Z146" s="234"/>
      <c r="AA146" s="224">
        <v>202409</v>
      </c>
      <c r="AB146" s="243"/>
      <c r="AC146" s="233" t="s">
        <v>4057</v>
      </c>
      <c r="AD146" s="244" t="s">
        <v>4056</v>
      </c>
      <c r="AE146" s="245">
        <v>0</v>
      </c>
      <c r="AF146" s="244" t="s">
        <v>4056</v>
      </c>
      <c r="AG146" s="239" t="s">
        <v>2419</v>
      </c>
      <c r="AH146" s="9" t="s">
        <v>4222</v>
      </c>
      <c r="AI146" s="235" t="s">
        <v>4054</v>
      </c>
      <c r="AJ146" s="235" t="s">
        <v>4054</v>
      </c>
      <c r="AK146" s="235" t="s">
        <v>4055</v>
      </c>
    </row>
    <row r="147" spans="1:37" x14ac:dyDescent="0.3">
      <c r="A147" s="229" t="s">
        <v>2417</v>
      </c>
      <c r="B147" s="229" t="s">
        <v>4224</v>
      </c>
      <c r="C147" s="241" t="s">
        <v>4061</v>
      </c>
      <c r="D147" s="237" t="s">
        <v>4233</v>
      </c>
      <c r="E147" s="236" t="s">
        <v>3881</v>
      </c>
      <c r="F147" s="240" t="s">
        <v>4060</v>
      </c>
      <c r="G147" s="214">
        <v>0</v>
      </c>
      <c r="H147" s="231" t="s">
        <v>4054</v>
      </c>
      <c r="I147" s="231"/>
      <c r="J147" s="231"/>
      <c r="K147" s="231"/>
      <c r="L147" s="231"/>
      <c r="M147" s="231"/>
      <c r="N147" s="231" t="s">
        <v>4074</v>
      </c>
      <c r="O147" s="246"/>
      <c r="P147" s="246"/>
      <c r="Q147" s="225"/>
      <c r="R147" s="212" t="s">
        <v>3882</v>
      </c>
      <c r="S147" s="213" t="s">
        <v>4232</v>
      </c>
      <c r="T147" s="233" t="s">
        <v>4053</v>
      </c>
      <c r="U147" s="234" t="s">
        <v>4058</v>
      </c>
      <c r="V147" s="233" t="s">
        <v>4052</v>
      </c>
      <c r="W147" s="233" t="s">
        <v>4052</v>
      </c>
      <c r="X147" s="234" t="s">
        <v>4054</v>
      </c>
      <c r="Y147" s="234"/>
      <c r="Z147" s="234"/>
      <c r="AA147" s="224">
        <v>202409</v>
      </c>
      <c r="AB147" s="243"/>
      <c r="AC147" s="233" t="s">
        <v>4057</v>
      </c>
      <c r="AD147" s="244" t="s">
        <v>4056</v>
      </c>
      <c r="AE147" s="245">
        <v>0</v>
      </c>
      <c r="AF147" s="244" t="s">
        <v>4056</v>
      </c>
      <c r="AG147" s="239" t="s">
        <v>2419</v>
      </c>
      <c r="AH147" s="9" t="s">
        <v>4222</v>
      </c>
      <c r="AI147" s="235" t="s">
        <v>4054</v>
      </c>
      <c r="AJ147" s="235" t="s">
        <v>4054</v>
      </c>
      <c r="AK147" s="235" t="s">
        <v>4055</v>
      </c>
    </row>
    <row r="148" spans="1:37" x14ac:dyDescent="0.3">
      <c r="A148" s="229" t="s">
        <v>2417</v>
      </c>
      <c r="B148" s="229" t="s">
        <v>4224</v>
      </c>
      <c r="C148" s="241" t="s">
        <v>4061</v>
      </c>
      <c r="D148" s="237" t="s">
        <v>4231</v>
      </c>
      <c r="E148" s="236" t="s">
        <v>3926</v>
      </c>
      <c r="F148" s="240" t="s">
        <v>4060</v>
      </c>
      <c r="G148" s="214">
        <v>0</v>
      </c>
      <c r="H148" s="231" t="s">
        <v>4054</v>
      </c>
      <c r="I148" s="231"/>
      <c r="J148" s="231"/>
      <c r="K148" s="231"/>
      <c r="L148" s="231"/>
      <c r="M148" s="231"/>
      <c r="N148" s="231" t="s">
        <v>4074</v>
      </c>
      <c r="O148" s="246"/>
      <c r="P148" s="246"/>
      <c r="Q148" s="225"/>
      <c r="R148" s="212" t="s">
        <v>3927</v>
      </c>
      <c r="S148" s="212" t="s">
        <v>3927</v>
      </c>
      <c r="T148" s="233" t="s">
        <v>4053</v>
      </c>
      <c r="U148" s="234" t="s">
        <v>4058</v>
      </c>
      <c r="V148" s="233" t="s">
        <v>4052</v>
      </c>
      <c r="W148" s="233" t="s">
        <v>4052</v>
      </c>
      <c r="X148" s="234" t="s">
        <v>4054</v>
      </c>
      <c r="Y148" s="234"/>
      <c r="Z148" s="234"/>
      <c r="AA148" s="224">
        <v>202409</v>
      </c>
      <c r="AB148" s="243"/>
      <c r="AC148" s="233" t="s">
        <v>4057</v>
      </c>
      <c r="AD148" s="244" t="s">
        <v>4056</v>
      </c>
      <c r="AE148" s="245">
        <v>0</v>
      </c>
      <c r="AF148" s="244" t="s">
        <v>4056</v>
      </c>
      <c r="AG148" s="239" t="s">
        <v>2419</v>
      </c>
      <c r="AH148" s="9" t="s">
        <v>4222</v>
      </c>
      <c r="AI148" s="235" t="s">
        <v>4054</v>
      </c>
      <c r="AJ148" s="235" t="s">
        <v>4054</v>
      </c>
      <c r="AK148" s="235" t="s">
        <v>4055</v>
      </c>
    </row>
    <row r="149" spans="1:37" x14ac:dyDescent="0.3">
      <c r="A149" s="229" t="s">
        <v>2417</v>
      </c>
      <c r="B149" s="229" t="s">
        <v>4224</v>
      </c>
      <c r="C149" s="241" t="s">
        <v>4061</v>
      </c>
      <c r="D149" s="237" t="s">
        <v>4230</v>
      </c>
      <c r="E149" s="236" t="s">
        <v>3932</v>
      </c>
      <c r="F149" s="240" t="s">
        <v>4060</v>
      </c>
      <c r="G149" s="214">
        <v>0</v>
      </c>
      <c r="H149" s="231" t="s">
        <v>4054</v>
      </c>
      <c r="I149" s="231"/>
      <c r="J149" s="231"/>
      <c r="K149" s="231"/>
      <c r="L149" s="231"/>
      <c r="M149" s="231"/>
      <c r="N149" s="231" t="s">
        <v>4074</v>
      </c>
      <c r="O149" s="246"/>
      <c r="P149" s="246"/>
      <c r="Q149" s="225"/>
      <c r="R149" s="212" t="s">
        <v>3933</v>
      </c>
      <c r="S149" s="212" t="s">
        <v>3933</v>
      </c>
      <c r="T149" s="233" t="s">
        <v>4053</v>
      </c>
      <c r="U149" s="234" t="s">
        <v>4058</v>
      </c>
      <c r="V149" s="233" t="s">
        <v>4052</v>
      </c>
      <c r="W149" s="233" t="s">
        <v>4052</v>
      </c>
      <c r="X149" s="234" t="s">
        <v>4054</v>
      </c>
      <c r="Y149" s="234"/>
      <c r="Z149" s="234"/>
      <c r="AA149" s="224">
        <v>202409</v>
      </c>
      <c r="AB149" s="243"/>
      <c r="AC149" s="233" t="s">
        <v>4057</v>
      </c>
      <c r="AD149" s="244" t="s">
        <v>4056</v>
      </c>
      <c r="AE149" s="245">
        <v>0</v>
      </c>
      <c r="AF149" s="244" t="s">
        <v>4056</v>
      </c>
      <c r="AG149" s="239" t="s">
        <v>2419</v>
      </c>
      <c r="AH149" s="9" t="s">
        <v>4222</v>
      </c>
      <c r="AI149" s="235" t="s">
        <v>4054</v>
      </c>
      <c r="AJ149" s="235" t="s">
        <v>4054</v>
      </c>
      <c r="AK149" s="235" t="s">
        <v>4055</v>
      </c>
    </row>
    <row r="150" spans="1:37" x14ac:dyDescent="0.3">
      <c r="A150" s="229" t="s">
        <v>2417</v>
      </c>
      <c r="B150" s="229" t="s">
        <v>4224</v>
      </c>
      <c r="C150" s="241" t="s">
        <v>4061</v>
      </c>
      <c r="D150" s="237" t="s">
        <v>4229</v>
      </c>
      <c r="E150" s="236" t="s">
        <v>3934</v>
      </c>
      <c r="F150" s="240" t="s">
        <v>4060</v>
      </c>
      <c r="G150" s="214">
        <v>0</v>
      </c>
      <c r="H150" s="231" t="s">
        <v>4054</v>
      </c>
      <c r="I150" s="231"/>
      <c r="J150" s="231"/>
      <c r="K150" s="231"/>
      <c r="L150" s="231"/>
      <c r="M150" s="231"/>
      <c r="N150" s="231" t="s">
        <v>4074</v>
      </c>
      <c r="O150" s="246"/>
      <c r="P150" s="246"/>
      <c r="Q150" s="225"/>
      <c r="R150" s="212" t="s">
        <v>3935</v>
      </c>
      <c r="S150" s="212" t="s">
        <v>3935</v>
      </c>
      <c r="T150" s="233" t="s">
        <v>4053</v>
      </c>
      <c r="U150" s="234" t="s">
        <v>4058</v>
      </c>
      <c r="V150" s="233" t="s">
        <v>4052</v>
      </c>
      <c r="W150" s="233" t="s">
        <v>4052</v>
      </c>
      <c r="X150" s="234" t="s">
        <v>4054</v>
      </c>
      <c r="Y150" s="234"/>
      <c r="Z150" s="234"/>
      <c r="AA150" s="224">
        <v>202409</v>
      </c>
      <c r="AB150" s="243"/>
      <c r="AC150" s="233" t="s">
        <v>4057</v>
      </c>
      <c r="AD150" s="244" t="s">
        <v>4056</v>
      </c>
      <c r="AE150" s="245">
        <v>0</v>
      </c>
      <c r="AF150" s="244" t="s">
        <v>4056</v>
      </c>
      <c r="AG150" s="239" t="s">
        <v>2419</v>
      </c>
      <c r="AH150" s="9" t="s">
        <v>4222</v>
      </c>
      <c r="AI150" s="235" t="s">
        <v>4054</v>
      </c>
      <c r="AJ150" s="235" t="s">
        <v>4054</v>
      </c>
      <c r="AK150" s="235" t="s">
        <v>4055</v>
      </c>
    </row>
    <row r="151" spans="1:37" x14ac:dyDescent="0.3">
      <c r="A151" s="229" t="s">
        <v>2417</v>
      </c>
      <c r="B151" s="229" t="s">
        <v>4224</v>
      </c>
      <c r="C151" s="241" t="s">
        <v>4061</v>
      </c>
      <c r="D151" s="237" t="s">
        <v>4228</v>
      </c>
      <c r="E151" s="236" t="s">
        <v>3930</v>
      </c>
      <c r="F151" s="240" t="s">
        <v>4060</v>
      </c>
      <c r="G151" s="214">
        <v>0</v>
      </c>
      <c r="H151" s="231" t="s">
        <v>4054</v>
      </c>
      <c r="I151" s="231"/>
      <c r="J151" s="231"/>
      <c r="K151" s="231"/>
      <c r="L151" s="231"/>
      <c r="M151" s="231"/>
      <c r="N151" s="231" t="s">
        <v>4074</v>
      </c>
      <c r="O151" s="246"/>
      <c r="P151" s="246"/>
      <c r="Q151" s="225"/>
      <c r="R151" s="212" t="s">
        <v>3931</v>
      </c>
      <c r="S151" s="212" t="s">
        <v>3931</v>
      </c>
      <c r="T151" s="233" t="s">
        <v>4053</v>
      </c>
      <c r="U151" s="234" t="s">
        <v>4058</v>
      </c>
      <c r="V151" s="233" t="s">
        <v>4052</v>
      </c>
      <c r="W151" s="233" t="s">
        <v>4052</v>
      </c>
      <c r="X151" s="234" t="s">
        <v>4054</v>
      </c>
      <c r="Y151" s="234"/>
      <c r="Z151" s="234"/>
      <c r="AA151" s="224">
        <v>202409</v>
      </c>
      <c r="AB151" s="243"/>
      <c r="AC151" s="233" t="s">
        <v>4057</v>
      </c>
      <c r="AD151" s="244" t="s">
        <v>4056</v>
      </c>
      <c r="AE151" s="245">
        <v>0</v>
      </c>
      <c r="AF151" s="244" t="s">
        <v>4056</v>
      </c>
      <c r="AG151" s="239" t="s">
        <v>2419</v>
      </c>
      <c r="AH151" s="9" t="s">
        <v>4222</v>
      </c>
      <c r="AI151" s="235" t="s">
        <v>4054</v>
      </c>
      <c r="AJ151" s="235" t="s">
        <v>4054</v>
      </c>
      <c r="AK151" s="235" t="s">
        <v>4055</v>
      </c>
    </row>
    <row r="152" spans="1:37" x14ac:dyDescent="0.3">
      <c r="A152" s="229" t="s">
        <v>2417</v>
      </c>
      <c r="B152" s="229" t="s">
        <v>4224</v>
      </c>
      <c r="C152" s="241" t="s">
        <v>4061</v>
      </c>
      <c r="D152" s="237" t="s">
        <v>4227</v>
      </c>
      <c r="E152" s="236" t="s">
        <v>4000</v>
      </c>
      <c r="F152" s="240" t="s">
        <v>4060</v>
      </c>
      <c r="G152" s="214">
        <v>0</v>
      </c>
      <c r="H152" s="231" t="s">
        <v>4054</v>
      </c>
      <c r="I152" s="231"/>
      <c r="J152" s="231"/>
      <c r="K152" s="231"/>
      <c r="L152" s="231"/>
      <c r="M152" s="231"/>
      <c r="N152" s="231" t="s">
        <v>4074</v>
      </c>
      <c r="O152" s="246"/>
      <c r="P152" s="246"/>
      <c r="Q152" s="225"/>
      <c r="R152" s="213" t="s">
        <v>4001</v>
      </c>
      <c r="S152" s="213" t="s">
        <v>4001</v>
      </c>
      <c r="T152" s="233" t="s">
        <v>4053</v>
      </c>
      <c r="U152" s="234" t="s">
        <v>4058</v>
      </c>
      <c r="V152" s="233" t="s">
        <v>4052</v>
      </c>
      <c r="W152" s="233" t="s">
        <v>4052</v>
      </c>
      <c r="X152" s="234" t="s">
        <v>4054</v>
      </c>
      <c r="Y152" s="234"/>
      <c r="Z152" s="234"/>
      <c r="AA152" s="224">
        <v>202409</v>
      </c>
      <c r="AB152" s="243"/>
      <c r="AC152" s="233" t="s">
        <v>4057</v>
      </c>
      <c r="AD152" s="244" t="s">
        <v>4056</v>
      </c>
      <c r="AE152" s="245">
        <v>0</v>
      </c>
      <c r="AF152" s="244" t="s">
        <v>4056</v>
      </c>
      <c r="AG152" s="239" t="s">
        <v>2419</v>
      </c>
      <c r="AH152" s="9" t="s">
        <v>4222</v>
      </c>
      <c r="AI152" s="235" t="s">
        <v>4054</v>
      </c>
      <c r="AJ152" s="235" t="s">
        <v>4054</v>
      </c>
      <c r="AK152" s="235" t="s">
        <v>4055</v>
      </c>
    </row>
    <row r="153" spans="1:37" x14ac:dyDescent="0.3">
      <c r="A153" s="229" t="s">
        <v>2417</v>
      </c>
      <c r="B153" s="229" t="s">
        <v>4224</v>
      </c>
      <c r="C153" s="241" t="s">
        <v>4061</v>
      </c>
      <c r="D153" s="237" t="s">
        <v>4226</v>
      </c>
      <c r="E153" s="236" t="s">
        <v>3885</v>
      </c>
      <c r="F153" s="240" t="s">
        <v>4060</v>
      </c>
      <c r="G153" s="214">
        <v>0</v>
      </c>
      <c r="H153" s="231" t="s">
        <v>4054</v>
      </c>
      <c r="I153" s="231"/>
      <c r="J153" s="231"/>
      <c r="K153" s="231"/>
      <c r="L153" s="231"/>
      <c r="M153" s="231"/>
      <c r="N153" s="231" t="s">
        <v>4074</v>
      </c>
      <c r="O153" s="246"/>
      <c r="P153" s="246"/>
      <c r="Q153" s="225"/>
      <c r="R153" s="212" t="s">
        <v>3886</v>
      </c>
      <c r="S153" s="212" t="s">
        <v>3886</v>
      </c>
      <c r="T153" s="233" t="s">
        <v>4053</v>
      </c>
      <c r="U153" s="234" t="s">
        <v>4058</v>
      </c>
      <c r="V153" s="233" t="s">
        <v>4052</v>
      </c>
      <c r="W153" s="233" t="s">
        <v>4052</v>
      </c>
      <c r="X153" s="234" t="s">
        <v>4054</v>
      </c>
      <c r="Y153" s="234"/>
      <c r="Z153" s="234"/>
      <c r="AA153" s="224">
        <v>202409</v>
      </c>
      <c r="AB153" s="243"/>
      <c r="AC153" s="233" t="s">
        <v>4057</v>
      </c>
      <c r="AD153" s="244" t="s">
        <v>4056</v>
      </c>
      <c r="AE153" s="245">
        <v>0</v>
      </c>
      <c r="AF153" s="244" t="s">
        <v>4056</v>
      </c>
      <c r="AG153" s="239" t="s">
        <v>2419</v>
      </c>
      <c r="AH153" s="9" t="s">
        <v>4222</v>
      </c>
      <c r="AI153" s="235" t="s">
        <v>4054</v>
      </c>
      <c r="AJ153" s="235" t="s">
        <v>4054</v>
      </c>
      <c r="AK153" s="235" t="s">
        <v>4055</v>
      </c>
    </row>
    <row r="154" spans="1:37" x14ac:dyDescent="0.3">
      <c r="A154" s="229" t="s">
        <v>2417</v>
      </c>
      <c r="B154" s="229" t="s">
        <v>4224</v>
      </c>
      <c r="C154" s="241" t="s">
        <v>4061</v>
      </c>
      <c r="D154" s="237" t="s">
        <v>4225</v>
      </c>
      <c r="E154" s="236" t="s">
        <v>3984</v>
      </c>
      <c r="F154" s="240" t="s">
        <v>4060</v>
      </c>
      <c r="G154" s="214">
        <v>0</v>
      </c>
      <c r="H154" s="231" t="s">
        <v>4054</v>
      </c>
      <c r="I154" s="231"/>
      <c r="J154" s="231"/>
      <c r="K154" s="231"/>
      <c r="L154" s="231"/>
      <c r="M154" s="231"/>
      <c r="N154" s="231" t="s">
        <v>4074</v>
      </c>
      <c r="O154" s="246"/>
      <c r="P154" s="246"/>
      <c r="Q154" s="225"/>
      <c r="R154" s="213" t="s">
        <v>3985</v>
      </c>
      <c r="S154" s="213" t="s">
        <v>3985</v>
      </c>
      <c r="T154" s="233" t="s">
        <v>4053</v>
      </c>
      <c r="U154" s="234" t="s">
        <v>4058</v>
      </c>
      <c r="V154" s="233" t="s">
        <v>4052</v>
      </c>
      <c r="W154" s="233" t="s">
        <v>4052</v>
      </c>
      <c r="X154" s="234" t="s">
        <v>4054</v>
      </c>
      <c r="Y154" s="234"/>
      <c r="Z154" s="234"/>
      <c r="AA154" s="224">
        <v>202409</v>
      </c>
      <c r="AB154" s="243"/>
      <c r="AC154" s="233" t="s">
        <v>4057</v>
      </c>
      <c r="AD154" s="244" t="s">
        <v>4056</v>
      </c>
      <c r="AE154" s="245">
        <v>0</v>
      </c>
      <c r="AF154" s="244" t="s">
        <v>4056</v>
      </c>
      <c r="AG154" s="239" t="s">
        <v>2419</v>
      </c>
      <c r="AH154" s="9" t="s">
        <v>4222</v>
      </c>
      <c r="AI154" s="235" t="s">
        <v>4054</v>
      </c>
      <c r="AJ154" s="235" t="s">
        <v>4054</v>
      </c>
      <c r="AK154" s="235" t="s">
        <v>4055</v>
      </c>
    </row>
    <row r="155" spans="1:37" x14ac:dyDescent="0.3">
      <c r="A155" s="229" t="s">
        <v>2417</v>
      </c>
      <c r="B155" s="229" t="s">
        <v>4224</v>
      </c>
      <c r="C155" s="241" t="s">
        <v>4061</v>
      </c>
      <c r="D155" s="237" t="s">
        <v>4223</v>
      </c>
      <c r="E155" s="236" t="s">
        <v>3893</v>
      </c>
      <c r="F155" s="240" t="s">
        <v>4060</v>
      </c>
      <c r="G155" s="214">
        <v>0</v>
      </c>
      <c r="H155" s="231" t="s">
        <v>4054</v>
      </c>
      <c r="I155" s="231"/>
      <c r="J155" s="231"/>
      <c r="K155" s="231"/>
      <c r="L155" s="231"/>
      <c r="M155" s="231"/>
      <c r="N155" s="231" t="s">
        <v>4074</v>
      </c>
      <c r="O155" s="246"/>
      <c r="P155" s="246"/>
      <c r="Q155" s="225"/>
      <c r="R155" s="212" t="s">
        <v>3894</v>
      </c>
      <c r="S155" s="212" t="s">
        <v>3894</v>
      </c>
      <c r="T155" s="233" t="s">
        <v>4053</v>
      </c>
      <c r="U155" s="234" t="s">
        <v>4058</v>
      </c>
      <c r="V155" s="233" t="s">
        <v>4052</v>
      </c>
      <c r="W155" s="233" t="s">
        <v>4052</v>
      </c>
      <c r="X155" s="234" t="s">
        <v>4054</v>
      </c>
      <c r="Y155" s="234"/>
      <c r="Z155" s="234"/>
      <c r="AA155" s="224">
        <v>202409</v>
      </c>
      <c r="AB155" s="243"/>
      <c r="AC155" s="233" t="s">
        <v>4057</v>
      </c>
      <c r="AD155" s="244" t="s">
        <v>4056</v>
      </c>
      <c r="AE155" s="245">
        <v>0</v>
      </c>
      <c r="AF155" s="244" t="s">
        <v>4056</v>
      </c>
      <c r="AG155" s="239" t="s">
        <v>2419</v>
      </c>
      <c r="AH155" s="9" t="s">
        <v>4222</v>
      </c>
      <c r="AI155" s="235" t="s">
        <v>4054</v>
      </c>
      <c r="AJ155" s="235" t="s">
        <v>4054</v>
      </c>
      <c r="AK155" s="235" t="s">
        <v>4055</v>
      </c>
    </row>
    <row r="156" spans="1:37" x14ac:dyDescent="0.3">
      <c r="A156" s="229" t="s">
        <v>3413</v>
      </c>
      <c r="B156" s="229" t="s">
        <v>4194</v>
      </c>
      <c r="C156" s="241" t="s">
        <v>4061</v>
      </c>
      <c r="D156" s="237" t="s">
        <v>4097</v>
      </c>
      <c r="E156" s="236" t="s">
        <v>4096</v>
      </c>
      <c r="F156" s="240" t="s">
        <v>4060</v>
      </c>
      <c r="G156" s="214">
        <v>0</v>
      </c>
      <c r="H156" s="231" t="s">
        <v>4054</v>
      </c>
      <c r="I156" s="231"/>
      <c r="J156" s="231"/>
      <c r="K156" s="231"/>
      <c r="L156" s="231"/>
      <c r="M156" s="231"/>
      <c r="N156" s="231" t="s">
        <v>4074</v>
      </c>
      <c r="O156" s="246" t="s">
        <v>4191</v>
      </c>
      <c r="P156" s="246" t="s">
        <v>4190</v>
      </c>
      <c r="Q156" s="225" t="s">
        <v>4189</v>
      </c>
      <c r="R156" s="212" t="s">
        <v>4095</v>
      </c>
      <c r="S156" s="213" t="s">
        <v>4054</v>
      </c>
      <c r="T156" s="233" t="s">
        <v>4053</v>
      </c>
      <c r="U156" s="234" t="s">
        <v>4058</v>
      </c>
      <c r="V156" s="234" t="s">
        <v>4072</v>
      </c>
      <c r="W156" s="234" t="s">
        <v>4072</v>
      </c>
      <c r="X156" s="234" t="s">
        <v>4072</v>
      </c>
      <c r="Y156" s="234"/>
      <c r="Z156" s="234" t="s">
        <v>4072</v>
      </c>
      <c r="AA156" s="224">
        <v>202409</v>
      </c>
      <c r="AB156" s="243"/>
      <c r="AC156" s="233" t="s">
        <v>4057</v>
      </c>
      <c r="AD156" s="244" t="s">
        <v>4056</v>
      </c>
      <c r="AE156" s="245">
        <v>0</v>
      </c>
      <c r="AF156" s="244" t="s">
        <v>4056</v>
      </c>
      <c r="AG156" s="239" t="s">
        <v>4131</v>
      </c>
      <c r="AH156" s="9" t="s">
        <v>4130</v>
      </c>
      <c r="AI156" s="235" t="s">
        <v>4129</v>
      </c>
      <c r="AJ156" s="235" t="s">
        <v>4054</v>
      </c>
      <c r="AK156" s="235" t="s">
        <v>4055</v>
      </c>
    </row>
    <row r="157" spans="1:37" x14ac:dyDescent="0.3">
      <c r="A157" s="229" t="s">
        <v>3413</v>
      </c>
      <c r="B157" s="229" t="s">
        <v>4194</v>
      </c>
      <c r="C157" s="241" t="s">
        <v>4061</v>
      </c>
      <c r="D157" s="237" t="s">
        <v>4221</v>
      </c>
      <c r="E157" s="236" t="s">
        <v>4220</v>
      </c>
      <c r="F157" s="240" t="s">
        <v>4060</v>
      </c>
      <c r="G157" s="214">
        <v>0</v>
      </c>
      <c r="H157" s="231" t="s">
        <v>4054</v>
      </c>
      <c r="I157" s="231"/>
      <c r="J157" s="231"/>
      <c r="K157" s="231"/>
      <c r="L157" s="231"/>
      <c r="M157" s="231"/>
      <c r="N157" s="231" t="s">
        <v>4074</v>
      </c>
      <c r="O157" s="246" t="s">
        <v>4191</v>
      </c>
      <c r="P157" s="246" t="s">
        <v>4190</v>
      </c>
      <c r="Q157" s="225" t="s">
        <v>4189</v>
      </c>
      <c r="R157" s="212" t="s">
        <v>2</v>
      </c>
      <c r="S157" s="213" t="s">
        <v>4054</v>
      </c>
      <c r="T157" s="233" t="s">
        <v>4053</v>
      </c>
      <c r="U157" s="234" t="s">
        <v>4058</v>
      </c>
      <c r="V157" s="234" t="s">
        <v>4072</v>
      </c>
      <c r="W157" s="234" t="s">
        <v>4072</v>
      </c>
      <c r="X157" s="234" t="s">
        <v>4072</v>
      </c>
      <c r="Y157" s="234"/>
      <c r="Z157" s="234" t="s">
        <v>4072</v>
      </c>
      <c r="AA157" s="224">
        <v>202409</v>
      </c>
      <c r="AB157" s="243"/>
      <c r="AC157" s="233" t="s">
        <v>4057</v>
      </c>
      <c r="AD157" s="244" t="s">
        <v>4056</v>
      </c>
      <c r="AE157" s="245">
        <v>0</v>
      </c>
      <c r="AF157" s="244" t="s">
        <v>4056</v>
      </c>
      <c r="AG157" s="239" t="s">
        <v>4131</v>
      </c>
      <c r="AH157" s="9" t="s">
        <v>4130</v>
      </c>
      <c r="AI157" s="235" t="s">
        <v>4129</v>
      </c>
      <c r="AJ157" s="235" t="s">
        <v>4054</v>
      </c>
      <c r="AK157" s="235" t="s">
        <v>4055</v>
      </c>
    </row>
    <row r="158" spans="1:37" x14ac:dyDescent="0.3">
      <c r="A158" s="229" t="s">
        <v>3413</v>
      </c>
      <c r="B158" s="229" t="s">
        <v>4194</v>
      </c>
      <c r="C158" s="241" t="s">
        <v>4061</v>
      </c>
      <c r="D158" s="237" t="s">
        <v>4219</v>
      </c>
      <c r="E158" s="236" t="s">
        <v>3913</v>
      </c>
      <c r="F158" s="240" t="s">
        <v>4060</v>
      </c>
      <c r="G158" s="214">
        <v>0</v>
      </c>
      <c r="H158" s="231" t="s">
        <v>4054</v>
      </c>
      <c r="I158" s="231"/>
      <c r="J158" s="231"/>
      <c r="K158" s="231"/>
      <c r="L158" s="231"/>
      <c r="M158" s="231"/>
      <c r="N158" s="231" t="s">
        <v>4074</v>
      </c>
      <c r="O158" s="246" t="s">
        <v>4191</v>
      </c>
      <c r="P158" s="246" t="s">
        <v>4190</v>
      </c>
      <c r="Q158" s="225" t="s">
        <v>4189</v>
      </c>
      <c r="R158" s="212" t="s">
        <v>2</v>
      </c>
      <c r="S158" s="213" t="s">
        <v>4054</v>
      </c>
      <c r="T158" s="233" t="s">
        <v>4053</v>
      </c>
      <c r="U158" s="234" t="s">
        <v>4058</v>
      </c>
      <c r="V158" s="234" t="s">
        <v>4072</v>
      </c>
      <c r="W158" s="234" t="s">
        <v>4072</v>
      </c>
      <c r="X158" s="234" t="s">
        <v>4072</v>
      </c>
      <c r="Y158" s="234"/>
      <c r="Z158" s="234" t="s">
        <v>4072</v>
      </c>
      <c r="AA158" s="224">
        <v>202409</v>
      </c>
      <c r="AB158" s="243"/>
      <c r="AC158" s="233" t="s">
        <v>4057</v>
      </c>
      <c r="AD158" s="244" t="s">
        <v>4056</v>
      </c>
      <c r="AE158" s="245">
        <v>0</v>
      </c>
      <c r="AF158" s="244" t="s">
        <v>4056</v>
      </c>
      <c r="AG158" s="239" t="s">
        <v>4131</v>
      </c>
      <c r="AH158" s="9" t="s">
        <v>4130</v>
      </c>
      <c r="AI158" s="235" t="s">
        <v>4129</v>
      </c>
      <c r="AJ158" s="235" t="s">
        <v>4054</v>
      </c>
      <c r="AK158" s="235" t="s">
        <v>4055</v>
      </c>
    </row>
    <row r="159" spans="1:37" x14ac:dyDescent="0.3">
      <c r="A159" s="229" t="s">
        <v>3413</v>
      </c>
      <c r="B159" s="229" t="s">
        <v>4194</v>
      </c>
      <c r="C159" s="241" t="s">
        <v>4061</v>
      </c>
      <c r="D159" s="237" t="s">
        <v>4218</v>
      </c>
      <c r="E159" s="236" t="s">
        <v>4217</v>
      </c>
      <c r="F159" s="240" t="s">
        <v>4060</v>
      </c>
      <c r="G159" s="214">
        <v>0</v>
      </c>
      <c r="H159" s="231" t="s">
        <v>4054</v>
      </c>
      <c r="I159" s="231"/>
      <c r="J159" s="231"/>
      <c r="K159" s="231"/>
      <c r="L159" s="231"/>
      <c r="M159" s="231"/>
      <c r="N159" s="231" t="s">
        <v>4074</v>
      </c>
      <c r="O159" s="246" t="s">
        <v>4191</v>
      </c>
      <c r="P159" s="246" t="s">
        <v>4190</v>
      </c>
      <c r="Q159" s="225" t="s">
        <v>4189</v>
      </c>
      <c r="R159" s="212" t="s">
        <v>2</v>
      </c>
      <c r="S159" s="213" t="s">
        <v>4054</v>
      </c>
      <c r="T159" s="233" t="s">
        <v>4053</v>
      </c>
      <c r="U159" s="234" t="s">
        <v>4058</v>
      </c>
      <c r="V159" s="234" t="s">
        <v>4072</v>
      </c>
      <c r="W159" s="234" t="s">
        <v>4072</v>
      </c>
      <c r="X159" s="234" t="s">
        <v>4072</v>
      </c>
      <c r="Y159" s="234"/>
      <c r="Z159" s="234" t="s">
        <v>4072</v>
      </c>
      <c r="AA159" s="224">
        <v>202409</v>
      </c>
      <c r="AB159" s="243"/>
      <c r="AC159" s="233" t="s">
        <v>4057</v>
      </c>
      <c r="AD159" s="244" t="s">
        <v>4056</v>
      </c>
      <c r="AE159" s="245">
        <v>0</v>
      </c>
      <c r="AF159" s="244" t="s">
        <v>4056</v>
      </c>
      <c r="AG159" s="239" t="s">
        <v>4131</v>
      </c>
      <c r="AH159" s="9" t="s">
        <v>4130</v>
      </c>
      <c r="AI159" s="235" t="s">
        <v>4129</v>
      </c>
      <c r="AJ159" s="235" t="s">
        <v>4054</v>
      </c>
      <c r="AK159" s="235" t="s">
        <v>4055</v>
      </c>
    </row>
    <row r="160" spans="1:37" x14ac:dyDescent="0.3">
      <c r="A160" s="229" t="s">
        <v>3413</v>
      </c>
      <c r="B160" s="229" t="s">
        <v>4194</v>
      </c>
      <c r="C160" s="241" t="s">
        <v>4061</v>
      </c>
      <c r="D160" s="237" t="s">
        <v>4091</v>
      </c>
      <c r="E160" s="236" t="s">
        <v>4090</v>
      </c>
      <c r="F160" s="240" t="s">
        <v>4060</v>
      </c>
      <c r="G160" s="214">
        <v>0</v>
      </c>
      <c r="H160" s="231" t="s">
        <v>4054</v>
      </c>
      <c r="I160" s="231"/>
      <c r="J160" s="231"/>
      <c r="K160" s="231"/>
      <c r="L160" s="231"/>
      <c r="M160" s="231"/>
      <c r="N160" s="231" t="s">
        <v>4074</v>
      </c>
      <c r="O160" s="246" t="s">
        <v>4191</v>
      </c>
      <c r="P160" s="246" t="s">
        <v>4190</v>
      </c>
      <c r="Q160" s="225" t="s">
        <v>4189</v>
      </c>
      <c r="R160" s="212" t="s">
        <v>4089</v>
      </c>
      <c r="S160" s="213" t="s">
        <v>4054</v>
      </c>
      <c r="T160" s="233" t="s">
        <v>4053</v>
      </c>
      <c r="U160" s="234" t="s">
        <v>4058</v>
      </c>
      <c r="V160" s="234" t="s">
        <v>4072</v>
      </c>
      <c r="W160" s="234" t="s">
        <v>4072</v>
      </c>
      <c r="X160" s="234" t="s">
        <v>4072</v>
      </c>
      <c r="Y160" s="234"/>
      <c r="Z160" s="234" t="s">
        <v>4072</v>
      </c>
      <c r="AA160" s="224">
        <v>202409</v>
      </c>
      <c r="AB160" s="243"/>
      <c r="AC160" s="233" t="s">
        <v>4057</v>
      </c>
      <c r="AD160" s="244" t="s">
        <v>4056</v>
      </c>
      <c r="AE160" s="245">
        <v>0</v>
      </c>
      <c r="AF160" s="244" t="s">
        <v>4056</v>
      </c>
      <c r="AG160" s="239" t="s">
        <v>4131</v>
      </c>
      <c r="AH160" s="9" t="s">
        <v>4130</v>
      </c>
      <c r="AI160" s="235" t="s">
        <v>4129</v>
      </c>
      <c r="AJ160" s="235" t="s">
        <v>4054</v>
      </c>
      <c r="AK160" s="235" t="s">
        <v>4055</v>
      </c>
    </row>
    <row r="161" spans="1:37" x14ac:dyDescent="0.3">
      <c r="A161" s="229" t="s">
        <v>3413</v>
      </c>
      <c r="B161" s="229" t="s">
        <v>4194</v>
      </c>
      <c r="C161" s="241" t="s">
        <v>4061</v>
      </c>
      <c r="D161" s="237" t="s">
        <v>4216</v>
      </c>
      <c r="E161" s="236" t="s">
        <v>4215</v>
      </c>
      <c r="F161" s="240" t="s">
        <v>4060</v>
      </c>
      <c r="G161" s="214">
        <v>0</v>
      </c>
      <c r="H161" s="231" t="s">
        <v>4054</v>
      </c>
      <c r="I161" s="231"/>
      <c r="J161" s="231"/>
      <c r="K161" s="231"/>
      <c r="L161" s="231"/>
      <c r="M161" s="231"/>
      <c r="N161" s="231" t="s">
        <v>4074</v>
      </c>
      <c r="O161" s="246" t="s">
        <v>4191</v>
      </c>
      <c r="P161" s="246" t="s">
        <v>4190</v>
      </c>
      <c r="Q161" s="225" t="s">
        <v>4189</v>
      </c>
      <c r="R161" s="212" t="s">
        <v>2</v>
      </c>
      <c r="S161" s="213" t="s">
        <v>4054</v>
      </c>
      <c r="T161" s="233" t="s">
        <v>4053</v>
      </c>
      <c r="U161" s="234" t="s">
        <v>4058</v>
      </c>
      <c r="V161" s="234" t="s">
        <v>4072</v>
      </c>
      <c r="W161" s="234" t="s">
        <v>4072</v>
      </c>
      <c r="X161" s="234" t="s">
        <v>4072</v>
      </c>
      <c r="Y161" s="234"/>
      <c r="Z161" s="234" t="s">
        <v>4072</v>
      </c>
      <c r="AA161" s="224">
        <v>202409</v>
      </c>
      <c r="AB161" s="243"/>
      <c r="AC161" s="233" t="s">
        <v>4057</v>
      </c>
      <c r="AD161" s="244" t="s">
        <v>4056</v>
      </c>
      <c r="AE161" s="245">
        <v>0</v>
      </c>
      <c r="AF161" s="244" t="s">
        <v>4056</v>
      </c>
      <c r="AG161" s="239" t="s">
        <v>4131</v>
      </c>
      <c r="AH161" s="9" t="s">
        <v>4130</v>
      </c>
      <c r="AI161" s="235" t="s">
        <v>4129</v>
      </c>
      <c r="AJ161" s="235" t="s">
        <v>4054</v>
      </c>
      <c r="AK161" s="235" t="s">
        <v>4055</v>
      </c>
    </row>
    <row r="162" spans="1:37" x14ac:dyDescent="0.3">
      <c r="A162" s="229" t="s">
        <v>3413</v>
      </c>
      <c r="B162" s="229" t="s">
        <v>4194</v>
      </c>
      <c r="C162" s="241" t="s">
        <v>4061</v>
      </c>
      <c r="D162" s="237" t="s">
        <v>4182</v>
      </c>
      <c r="E162" s="236" t="s">
        <v>3890</v>
      </c>
      <c r="F162" s="240" t="s">
        <v>4060</v>
      </c>
      <c r="G162" s="214">
        <v>0</v>
      </c>
      <c r="H162" s="231" t="s">
        <v>4054</v>
      </c>
      <c r="I162" s="231"/>
      <c r="J162" s="231"/>
      <c r="K162" s="231"/>
      <c r="L162" s="231"/>
      <c r="M162" s="231"/>
      <c r="N162" s="231" t="s">
        <v>4074</v>
      </c>
      <c r="O162" s="246" t="s">
        <v>4191</v>
      </c>
      <c r="P162" s="246" t="s">
        <v>4190</v>
      </c>
      <c r="Q162" s="225" t="s">
        <v>4189</v>
      </c>
      <c r="R162" s="212" t="s">
        <v>2</v>
      </c>
      <c r="S162" s="213" t="s">
        <v>4054</v>
      </c>
      <c r="T162" s="233" t="s">
        <v>4053</v>
      </c>
      <c r="U162" s="234" t="s">
        <v>4058</v>
      </c>
      <c r="V162" s="234" t="s">
        <v>4072</v>
      </c>
      <c r="W162" s="234" t="s">
        <v>4072</v>
      </c>
      <c r="X162" s="234" t="s">
        <v>4072</v>
      </c>
      <c r="Y162" s="234"/>
      <c r="Z162" s="234" t="s">
        <v>4072</v>
      </c>
      <c r="AA162" s="224">
        <v>202409</v>
      </c>
      <c r="AB162" s="243"/>
      <c r="AC162" s="233" t="s">
        <v>4057</v>
      </c>
      <c r="AD162" s="244" t="s">
        <v>4056</v>
      </c>
      <c r="AE162" s="245">
        <v>0</v>
      </c>
      <c r="AF162" s="244" t="s">
        <v>4056</v>
      </c>
      <c r="AG162" s="239" t="s">
        <v>4131</v>
      </c>
      <c r="AH162" s="9" t="s">
        <v>4130</v>
      </c>
      <c r="AI162" s="235" t="s">
        <v>4129</v>
      </c>
      <c r="AJ162" s="235" t="s">
        <v>4054</v>
      </c>
      <c r="AK162" s="235" t="s">
        <v>4055</v>
      </c>
    </row>
    <row r="163" spans="1:37" x14ac:dyDescent="0.3">
      <c r="A163" s="229" t="s">
        <v>3413</v>
      </c>
      <c r="B163" s="229" t="s">
        <v>4194</v>
      </c>
      <c r="C163" s="241" t="s">
        <v>4061</v>
      </c>
      <c r="D163" s="237" t="s">
        <v>4214</v>
      </c>
      <c r="E163" s="236" t="s">
        <v>4213</v>
      </c>
      <c r="F163" s="240" t="s">
        <v>4060</v>
      </c>
      <c r="G163" s="214">
        <v>0</v>
      </c>
      <c r="H163" s="231" t="s">
        <v>4054</v>
      </c>
      <c r="I163" s="231"/>
      <c r="J163" s="231"/>
      <c r="K163" s="231"/>
      <c r="L163" s="231"/>
      <c r="M163" s="231"/>
      <c r="N163" s="231" t="s">
        <v>4074</v>
      </c>
      <c r="O163" s="246" t="s">
        <v>4191</v>
      </c>
      <c r="P163" s="246" t="s">
        <v>4190</v>
      </c>
      <c r="Q163" s="225" t="s">
        <v>4189</v>
      </c>
      <c r="R163" s="212" t="s">
        <v>2</v>
      </c>
      <c r="S163" s="213" t="s">
        <v>4054</v>
      </c>
      <c r="T163" s="233" t="s">
        <v>4053</v>
      </c>
      <c r="U163" s="234" t="s">
        <v>4058</v>
      </c>
      <c r="V163" s="234" t="s">
        <v>4072</v>
      </c>
      <c r="W163" s="234" t="s">
        <v>4072</v>
      </c>
      <c r="X163" s="234" t="s">
        <v>4072</v>
      </c>
      <c r="Y163" s="234"/>
      <c r="Z163" s="234" t="s">
        <v>4072</v>
      </c>
      <c r="AA163" s="224">
        <v>202409</v>
      </c>
      <c r="AB163" s="243"/>
      <c r="AC163" s="233" t="s">
        <v>4057</v>
      </c>
      <c r="AD163" s="244" t="s">
        <v>4056</v>
      </c>
      <c r="AE163" s="245">
        <v>0</v>
      </c>
      <c r="AF163" s="244" t="s">
        <v>4056</v>
      </c>
      <c r="AG163" s="239" t="s">
        <v>4131</v>
      </c>
      <c r="AH163" s="9" t="s">
        <v>4130</v>
      </c>
      <c r="AI163" s="235" t="s">
        <v>4129</v>
      </c>
      <c r="AJ163" s="235" t="s">
        <v>4054</v>
      </c>
      <c r="AK163" s="235" t="s">
        <v>4055</v>
      </c>
    </row>
    <row r="164" spans="1:37" x14ac:dyDescent="0.3">
      <c r="A164" s="229" t="s">
        <v>3413</v>
      </c>
      <c r="B164" s="229" t="s">
        <v>4194</v>
      </c>
      <c r="C164" s="241" t="s">
        <v>4061</v>
      </c>
      <c r="D164" s="237" t="s">
        <v>4094</v>
      </c>
      <c r="E164" s="236" t="s">
        <v>4093</v>
      </c>
      <c r="F164" s="240" t="s">
        <v>4060</v>
      </c>
      <c r="G164" s="214">
        <v>0</v>
      </c>
      <c r="H164" s="231" t="s">
        <v>4054</v>
      </c>
      <c r="I164" s="231"/>
      <c r="J164" s="231"/>
      <c r="K164" s="231"/>
      <c r="L164" s="231"/>
      <c r="M164" s="231"/>
      <c r="N164" s="231" t="s">
        <v>4074</v>
      </c>
      <c r="O164" s="246" t="s">
        <v>4191</v>
      </c>
      <c r="P164" s="246" t="s">
        <v>4190</v>
      </c>
      <c r="Q164" s="225" t="s">
        <v>4189</v>
      </c>
      <c r="R164" s="212" t="s">
        <v>4092</v>
      </c>
      <c r="S164" s="213" t="s">
        <v>4054</v>
      </c>
      <c r="T164" s="233" t="s">
        <v>4053</v>
      </c>
      <c r="U164" s="234" t="s">
        <v>4058</v>
      </c>
      <c r="V164" s="234" t="s">
        <v>4072</v>
      </c>
      <c r="W164" s="234" t="s">
        <v>4072</v>
      </c>
      <c r="X164" s="234" t="s">
        <v>4072</v>
      </c>
      <c r="Y164" s="234"/>
      <c r="Z164" s="234" t="s">
        <v>4072</v>
      </c>
      <c r="AA164" s="224">
        <v>202409</v>
      </c>
      <c r="AB164" s="243"/>
      <c r="AC164" s="233" t="s">
        <v>4057</v>
      </c>
      <c r="AD164" s="244" t="s">
        <v>4056</v>
      </c>
      <c r="AE164" s="245">
        <v>0</v>
      </c>
      <c r="AF164" s="244" t="s">
        <v>4056</v>
      </c>
      <c r="AG164" s="239" t="s">
        <v>4131</v>
      </c>
      <c r="AH164" s="9" t="s">
        <v>4130</v>
      </c>
      <c r="AI164" s="235" t="s">
        <v>4129</v>
      </c>
      <c r="AJ164" s="235" t="s">
        <v>4054</v>
      </c>
      <c r="AK164" s="235" t="s">
        <v>4055</v>
      </c>
    </row>
    <row r="165" spans="1:37" x14ac:dyDescent="0.3">
      <c r="A165" s="229" t="s">
        <v>3413</v>
      </c>
      <c r="B165" s="229" t="s">
        <v>4194</v>
      </c>
      <c r="C165" s="241" t="s">
        <v>4061</v>
      </c>
      <c r="D165" s="237" t="s">
        <v>4212</v>
      </c>
      <c r="E165" s="236" t="s">
        <v>4040</v>
      </c>
      <c r="F165" s="240" t="s">
        <v>4060</v>
      </c>
      <c r="G165" s="214">
        <v>0</v>
      </c>
      <c r="H165" s="231" t="s">
        <v>4054</v>
      </c>
      <c r="I165" s="231"/>
      <c r="J165" s="231"/>
      <c r="K165" s="231"/>
      <c r="L165" s="231"/>
      <c r="M165" s="231"/>
      <c r="N165" s="231" t="s">
        <v>4074</v>
      </c>
      <c r="O165" s="246" t="s">
        <v>4191</v>
      </c>
      <c r="P165" s="246" t="s">
        <v>4190</v>
      </c>
      <c r="Q165" s="225" t="s">
        <v>4189</v>
      </c>
      <c r="R165" s="212" t="s">
        <v>4041</v>
      </c>
      <c r="S165" s="213" t="s">
        <v>4054</v>
      </c>
      <c r="T165" s="233" t="s">
        <v>4053</v>
      </c>
      <c r="U165" s="234" t="s">
        <v>4058</v>
      </c>
      <c r="V165" s="234" t="s">
        <v>4072</v>
      </c>
      <c r="W165" s="234" t="s">
        <v>4072</v>
      </c>
      <c r="X165" s="234" t="s">
        <v>4072</v>
      </c>
      <c r="Y165" s="234"/>
      <c r="Z165" s="234" t="s">
        <v>4072</v>
      </c>
      <c r="AA165" s="224">
        <v>202409</v>
      </c>
      <c r="AB165" s="243"/>
      <c r="AC165" s="233" t="s">
        <v>4057</v>
      </c>
      <c r="AD165" s="244" t="s">
        <v>4056</v>
      </c>
      <c r="AE165" s="245">
        <v>0</v>
      </c>
      <c r="AF165" s="244" t="s">
        <v>4056</v>
      </c>
      <c r="AG165" s="239" t="s">
        <v>4131</v>
      </c>
      <c r="AH165" s="9" t="s">
        <v>4130</v>
      </c>
      <c r="AI165" s="235" t="s">
        <v>4129</v>
      </c>
      <c r="AJ165" s="235" t="s">
        <v>4054</v>
      </c>
      <c r="AK165" s="235" t="s">
        <v>4055</v>
      </c>
    </row>
    <row r="166" spans="1:37" x14ac:dyDescent="0.3">
      <c r="A166" s="229" t="s">
        <v>3413</v>
      </c>
      <c r="B166" s="229" t="s">
        <v>4194</v>
      </c>
      <c r="C166" s="241" t="s">
        <v>4061</v>
      </c>
      <c r="D166" s="237" t="s">
        <v>4211</v>
      </c>
      <c r="E166" s="236" t="s">
        <v>4210</v>
      </c>
      <c r="F166" s="240" t="s">
        <v>4060</v>
      </c>
      <c r="G166" s="214">
        <v>0</v>
      </c>
      <c r="H166" s="231" t="s">
        <v>4054</v>
      </c>
      <c r="I166" s="231"/>
      <c r="J166" s="231"/>
      <c r="K166" s="231"/>
      <c r="L166" s="231"/>
      <c r="M166" s="231"/>
      <c r="N166" s="231" t="s">
        <v>4074</v>
      </c>
      <c r="O166" s="246" t="s">
        <v>4191</v>
      </c>
      <c r="P166" s="246" t="s">
        <v>4190</v>
      </c>
      <c r="Q166" s="225" t="s">
        <v>4189</v>
      </c>
      <c r="R166" s="212" t="s">
        <v>2</v>
      </c>
      <c r="S166" s="213" t="s">
        <v>4054</v>
      </c>
      <c r="T166" s="233" t="s">
        <v>4053</v>
      </c>
      <c r="U166" s="234" t="s">
        <v>4058</v>
      </c>
      <c r="V166" s="234" t="s">
        <v>4072</v>
      </c>
      <c r="W166" s="234" t="s">
        <v>4072</v>
      </c>
      <c r="X166" s="234" t="s">
        <v>4072</v>
      </c>
      <c r="Y166" s="234"/>
      <c r="Z166" s="234" t="s">
        <v>4072</v>
      </c>
      <c r="AA166" s="224">
        <v>202409</v>
      </c>
      <c r="AB166" s="243"/>
      <c r="AC166" s="233" t="s">
        <v>4057</v>
      </c>
      <c r="AD166" s="244" t="s">
        <v>4056</v>
      </c>
      <c r="AE166" s="245">
        <v>0</v>
      </c>
      <c r="AF166" s="244" t="s">
        <v>4056</v>
      </c>
      <c r="AG166" s="239" t="s">
        <v>4131</v>
      </c>
      <c r="AH166" s="9" t="s">
        <v>4130</v>
      </c>
      <c r="AI166" s="235" t="s">
        <v>4129</v>
      </c>
      <c r="AJ166" s="235" t="s">
        <v>4054</v>
      </c>
      <c r="AK166" s="235" t="s">
        <v>4055</v>
      </c>
    </row>
    <row r="167" spans="1:37" x14ac:dyDescent="0.3">
      <c r="A167" s="229" t="s">
        <v>3413</v>
      </c>
      <c r="B167" s="229" t="s">
        <v>4194</v>
      </c>
      <c r="C167" s="241" t="s">
        <v>4061</v>
      </c>
      <c r="D167" s="237" t="s">
        <v>4209</v>
      </c>
      <c r="E167" s="236" t="s">
        <v>4208</v>
      </c>
      <c r="F167" s="240" t="s">
        <v>4060</v>
      </c>
      <c r="G167" s="214">
        <v>0</v>
      </c>
      <c r="H167" s="231" t="s">
        <v>4054</v>
      </c>
      <c r="I167" s="231"/>
      <c r="J167" s="231"/>
      <c r="K167" s="231"/>
      <c r="L167" s="231"/>
      <c r="M167" s="231"/>
      <c r="N167" s="231" t="s">
        <v>4074</v>
      </c>
      <c r="O167" s="246" t="s">
        <v>4191</v>
      </c>
      <c r="P167" s="246" t="s">
        <v>4190</v>
      </c>
      <c r="Q167" s="225" t="s">
        <v>4189</v>
      </c>
      <c r="R167" s="212" t="s">
        <v>2</v>
      </c>
      <c r="S167" s="213" t="s">
        <v>4054</v>
      </c>
      <c r="T167" s="233" t="s">
        <v>4053</v>
      </c>
      <c r="U167" s="234" t="s">
        <v>4058</v>
      </c>
      <c r="V167" s="234" t="s">
        <v>4072</v>
      </c>
      <c r="W167" s="234" t="s">
        <v>4072</v>
      </c>
      <c r="X167" s="234" t="s">
        <v>4072</v>
      </c>
      <c r="Y167" s="234"/>
      <c r="Z167" s="234" t="s">
        <v>4072</v>
      </c>
      <c r="AA167" s="224">
        <v>202409</v>
      </c>
      <c r="AB167" s="243"/>
      <c r="AC167" s="233" t="s">
        <v>4057</v>
      </c>
      <c r="AD167" s="244" t="s">
        <v>4056</v>
      </c>
      <c r="AE167" s="245">
        <v>0</v>
      </c>
      <c r="AF167" s="244" t="s">
        <v>4056</v>
      </c>
      <c r="AG167" s="239" t="s">
        <v>4131</v>
      </c>
      <c r="AH167" s="9" t="s">
        <v>4130</v>
      </c>
      <c r="AI167" s="235" t="s">
        <v>4129</v>
      </c>
      <c r="AJ167" s="235" t="s">
        <v>4054</v>
      </c>
      <c r="AK167" s="235" t="s">
        <v>4055</v>
      </c>
    </row>
    <row r="168" spans="1:37" x14ac:dyDescent="0.3">
      <c r="A168" s="229" t="s">
        <v>3413</v>
      </c>
      <c r="B168" s="229" t="s">
        <v>4194</v>
      </c>
      <c r="C168" s="241" t="s">
        <v>4061</v>
      </c>
      <c r="D168" s="237" t="s">
        <v>4207</v>
      </c>
      <c r="E168" s="236" t="s">
        <v>3993</v>
      </c>
      <c r="F168" s="240" t="s">
        <v>4060</v>
      </c>
      <c r="G168" s="214">
        <v>99</v>
      </c>
      <c r="H168" s="231" t="s">
        <v>4054</v>
      </c>
      <c r="I168" s="231"/>
      <c r="J168" s="231"/>
      <c r="K168" s="231"/>
      <c r="L168" s="231"/>
      <c r="M168" s="231"/>
      <c r="N168" s="231" t="s">
        <v>4074</v>
      </c>
      <c r="O168" s="246" t="s">
        <v>4191</v>
      </c>
      <c r="P168" s="246" t="s">
        <v>4190</v>
      </c>
      <c r="Q168" s="225" t="s">
        <v>4189</v>
      </c>
      <c r="R168" s="212" t="s">
        <v>2</v>
      </c>
      <c r="S168" s="213" t="s">
        <v>4054</v>
      </c>
      <c r="T168" s="233" t="s">
        <v>4053</v>
      </c>
      <c r="U168" s="234" t="s">
        <v>4058</v>
      </c>
      <c r="V168" s="234" t="s">
        <v>4072</v>
      </c>
      <c r="W168" s="234" t="s">
        <v>4072</v>
      </c>
      <c r="X168" s="234" t="s">
        <v>4072</v>
      </c>
      <c r="Y168" s="234"/>
      <c r="Z168" s="234" t="s">
        <v>4072</v>
      </c>
      <c r="AA168" s="224">
        <v>202409</v>
      </c>
      <c r="AB168" s="243"/>
      <c r="AC168" s="233" t="s">
        <v>4057</v>
      </c>
      <c r="AD168" s="244" t="s">
        <v>4056</v>
      </c>
      <c r="AE168" s="245">
        <v>0</v>
      </c>
      <c r="AF168" s="244" t="s">
        <v>4056</v>
      </c>
      <c r="AG168" s="239" t="s">
        <v>4131</v>
      </c>
      <c r="AH168" s="9" t="s">
        <v>4130</v>
      </c>
      <c r="AI168" s="235" t="s">
        <v>4129</v>
      </c>
      <c r="AJ168" s="235" t="s">
        <v>4054</v>
      </c>
      <c r="AK168" s="235" t="s">
        <v>4055</v>
      </c>
    </row>
    <row r="169" spans="1:37" x14ac:dyDescent="0.3">
      <c r="A169" s="229" t="s">
        <v>3413</v>
      </c>
      <c r="B169" s="229" t="s">
        <v>4194</v>
      </c>
      <c r="C169" s="241" t="s">
        <v>4061</v>
      </c>
      <c r="D169" s="237" t="s">
        <v>4206</v>
      </c>
      <c r="E169" s="236" t="s">
        <v>4205</v>
      </c>
      <c r="F169" s="240" t="s">
        <v>4060</v>
      </c>
      <c r="G169" s="214">
        <v>0</v>
      </c>
      <c r="H169" s="231" t="s">
        <v>4054</v>
      </c>
      <c r="I169" s="231"/>
      <c r="J169" s="231"/>
      <c r="K169" s="231"/>
      <c r="L169" s="231"/>
      <c r="M169" s="231"/>
      <c r="N169" s="231" t="s">
        <v>4074</v>
      </c>
      <c r="O169" s="246" t="s">
        <v>4191</v>
      </c>
      <c r="P169" s="246" t="s">
        <v>4190</v>
      </c>
      <c r="Q169" s="225" t="s">
        <v>4189</v>
      </c>
      <c r="R169" s="212" t="s">
        <v>2</v>
      </c>
      <c r="S169" s="213" t="s">
        <v>4054</v>
      </c>
      <c r="T169" s="233" t="s">
        <v>4053</v>
      </c>
      <c r="U169" s="234" t="s">
        <v>4058</v>
      </c>
      <c r="V169" s="234" t="s">
        <v>4072</v>
      </c>
      <c r="W169" s="234" t="s">
        <v>4072</v>
      </c>
      <c r="X169" s="234" t="s">
        <v>4072</v>
      </c>
      <c r="Y169" s="234"/>
      <c r="Z169" s="234" t="s">
        <v>4072</v>
      </c>
      <c r="AA169" s="224">
        <v>202409</v>
      </c>
      <c r="AB169" s="243"/>
      <c r="AC169" s="233" t="s">
        <v>4057</v>
      </c>
      <c r="AD169" s="244" t="s">
        <v>4056</v>
      </c>
      <c r="AE169" s="245">
        <v>0</v>
      </c>
      <c r="AF169" s="244" t="s">
        <v>4056</v>
      </c>
      <c r="AG169" s="239" t="s">
        <v>4131</v>
      </c>
      <c r="AH169" s="9" t="s">
        <v>4130</v>
      </c>
      <c r="AI169" s="235" t="s">
        <v>4129</v>
      </c>
      <c r="AJ169" s="235" t="s">
        <v>4054</v>
      </c>
      <c r="AK169" s="235" t="s">
        <v>4055</v>
      </c>
    </row>
    <row r="170" spans="1:37" x14ac:dyDescent="0.3">
      <c r="A170" s="229" t="s">
        <v>3413</v>
      </c>
      <c r="B170" s="229" t="s">
        <v>4194</v>
      </c>
      <c r="C170" s="241" t="s">
        <v>4061</v>
      </c>
      <c r="D170" s="237" t="s">
        <v>4204</v>
      </c>
      <c r="E170" s="236" t="s">
        <v>4203</v>
      </c>
      <c r="F170" s="240" t="s">
        <v>4060</v>
      </c>
      <c r="G170" s="214">
        <v>0</v>
      </c>
      <c r="H170" s="231" t="s">
        <v>4054</v>
      </c>
      <c r="I170" s="231"/>
      <c r="J170" s="231"/>
      <c r="K170" s="231"/>
      <c r="L170" s="231"/>
      <c r="M170" s="231"/>
      <c r="N170" s="231" t="s">
        <v>4074</v>
      </c>
      <c r="O170" s="246" t="s">
        <v>4191</v>
      </c>
      <c r="P170" s="246" t="s">
        <v>4190</v>
      </c>
      <c r="Q170" s="225" t="s">
        <v>4189</v>
      </c>
      <c r="R170" s="212" t="s">
        <v>2</v>
      </c>
      <c r="S170" s="213" t="s">
        <v>4054</v>
      </c>
      <c r="T170" s="233" t="s">
        <v>4053</v>
      </c>
      <c r="U170" s="234" t="s">
        <v>4058</v>
      </c>
      <c r="V170" s="234" t="s">
        <v>4072</v>
      </c>
      <c r="W170" s="234" t="s">
        <v>4072</v>
      </c>
      <c r="X170" s="234" t="s">
        <v>4072</v>
      </c>
      <c r="Y170" s="234"/>
      <c r="Z170" s="234" t="s">
        <v>4072</v>
      </c>
      <c r="AA170" s="224">
        <v>202409</v>
      </c>
      <c r="AB170" s="243"/>
      <c r="AC170" s="233" t="s">
        <v>4057</v>
      </c>
      <c r="AD170" s="244" t="s">
        <v>4056</v>
      </c>
      <c r="AE170" s="245">
        <v>0</v>
      </c>
      <c r="AF170" s="244" t="s">
        <v>4056</v>
      </c>
      <c r="AG170" s="239" t="s">
        <v>4131</v>
      </c>
      <c r="AH170" s="9" t="s">
        <v>4130</v>
      </c>
      <c r="AI170" s="235" t="s">
        <v>4129</v>
      </c>
      <c r="AJ170" s="235" t="s">
        <v>4054</v>
      </c>
      <c r="AK170" s="235" t="s">
        <v>4055</v>
      </c>
    </row>
    <row r="171" spans="1:37" x14ac:dyDescent="0.3">
      <c r="A171" s="229" t="s">
        <v>3413</v>
      </c>
      <c r="B171" s="229" t="s">
        <v>4194</v>
      </c>
      <c r="C171" s="241" t="s">
        <v>4061</v>
      </c>
      <c r="D171" s="237" t="s">
        <v>4202</v>
      </c>
      <c r="E171" s="236" t="s">
        <v>4201</v>
      </c>
      <c r="F171" s="240" t="s">
        <v>4060</v>
      </c>
      <c r="G171" s="214">
        <v>0</v>
      </c>
      <c r="H171" s="231" t="s">
        <v>4054</v>
      </c>
      <c r="I171" s="231"/>
      <c r="J171" s="231"/>
      <c r="K171" s="231"/>
      <c r="L171" s="231"/>
      <c r="M171" s="231"/>
      <c r="N171" s="231" t="s">
        <v>4074</v>
      </c>
      <c r="O171" s="246" t="s">
        <v>4191</v>
      </c>
      <c r="P171" s="246" t="s">
        <v>4190</v>
      </c>
      <c r="Q171" s="225" t="s">
        <v>4189</v>
      </c>
      <c r="R171" s="212" t="s">
        <v>2</v>
      </c>
      <c r="S171" s="213" t="s">
        <v>4054</v>
      </c>
      <c r="T171" s="233" t="s">
        <v>4053</v>
      </c>
      <c r="U171" s="234" t="s">
        <v>4058</v>
      </c>
      <c r="V171" s="234" t="s">
        <v>4072</v>
      </c>
      <c r="W171" s="234" t="s">
        <v>4072</v>
      </c>
      <c r="X171" s="234" t="s">
        <v>4072</v>
      </c>
      <c r="Y171" s="234"/>
      <c r="Z171" s="234" t="s">
        <v>4072</v>
      </c>
      <c r="AA171" s="224">
        <v>202409</v>
      </c>
      <c r="AB171" s="243"/>
      <c r="AC171" s="233" t="s">
        <v>4057</v>
      </c>
      <c r="AD171" s="244" t="s">
        <v>4056</v>
      </c>
      <c r="AE171" s="245">
        <v>0</v>
      </c>
      <c r="AF171" s="244" t="s">
        <v>4056</v>
      </c>
      <c r="AG171" s="239" t="s">
        <v>4131</v>
      </c>
      <c r="AH171" s="9" t="s">
        <v>4130</v>
      </c>
      <c r="AI171" s="235" t="s">
        <v>4129</v>
      </c>
      <c r="AJ171" s="235" t="s">
        <v>4054</v>
      </c>
      <c r="AK171" s="235" t="s">
        <v>4055</v>
      </c>
    </row>
    <row r="172" spans="1:37" x14ac:dyDescent="0.3">
      <c r="A172" s="229" t="s">
        <v>3413</v>
      </c>
      <c r="B172" s="229" t="s">
        <v>4194</v>
      </c>
      <c r="C172" s="241" t="s">
        <v>4061</v>
      </c>
      <c r="D172" s="237" t="s">
        <v>4200</v>
      </c>
      <c r="E172" s="236" t="s">
        <v>3986</v>
      </c>
      <c r="F172" s="240" t="s">
        <v>4060</v>
      </c>
      <c r="G172" s="214">
        <v>0</v>
      </c>
      <c r="H172" s="231" t="s">
        <v>4054</v>
      </c>
      <c r="I172" s="231"/>
      <c r="J172" s="231"/>
      <c r="K172" s="231"/>
      <c r="L172" s="231"/>
      <c r="M172" s="231"/>
      <c r="N172" s="231" t="s">
        <v>4074</v>
      </c>
      <c r="O172" s="246" t="s">
        <v>4191</v>
      </c>
      <c r="P172" s="246" t="s">
        <v>4190</v>
      </c>
      <c r="Q172" s="225" t="s">
        <v>4189</v>
      </c>
      <c r="R172" s="212" t="s">
        <v>2</v>
      </c>
      <c r="S172" s="213" t="s">
        <v>4054</v>
      </c>
      <c r="T172" s="233" t="s">
        <v>4053</v>
      </c>
      <c r="U172" s="234" t="s">
        <v>4058</v>
      </c>
      <c r="V172" s="234" t="s">
        <v>4072</v>
      </c>
      <c r="W172" s="234" t="s">
        <v>4072</v>
      </c>
      <c r="X172" s="234" t="s">
        <v>4072</v>
      </c>
      <c r="Y172" s="234"/>
      <c r="Z172" s="234" t="s">
        <v>4072</v>
      </c>
      <c r="AA172" s="224">
        <v>202409</v>
      </c>
      <c r="AB172" s="243"/>
      <c r="AC172" s="233" t="s">
        <v>4057</v>
      </c>
      <c r="AD172" s="244" t="s">
        <v>4056</v>
      </c>
      <c r="AE172" s="245">
        <v>0</v>
      </c>
      <c r="AF172" s="244" t="s">
        <v>4056</v>
      </c>
      <c r="AG172" s="239" t="s">
        <v>4131</v>
      </c>
      <c r="AH172" s="9" t="s">
        <v>4130</v>
      </c>
      <c r="AI172" s="235" t="s">
        <v>4129</v>
      </c>
      <c r="AJ172" s="235" t="s">
        <v>4054</v>
      </c>
      <c r="AK172" s="235" t="s">
        <v>4055</v>
      </c>
    </row>
    <row r="173" spans="1:37" x14ac:dyDescent="0.3">
      <c r="A173" s="229" t="s">
        <v>3413</v>
      </c>
      <c r="B173" s="229" t="s">
        <v>4194</v>
      </c>
      <c r="C173" s="241" t="s">
        <v>4061</v>
      </c>
      <c r="D173" s="237" t="s">
        <v>4077</v>
      </c>
      <c r="E173" s="236" t="s">
        <v>4076</v>
      </c>
      <c r="F173" s="240" t="s">
        <v>4060</v>
      </c>
      <c r="G173" s="214">
        <v>0</v>
      </c>
      <c r="H173" s="231" t="s">
        <v>4054</v>
      </c>
      <c r="I173" s="231"/>
      <c r="J173" s="231"/>
      <c r="K173" s="231"/>
      <c r="L173" s="231"/>
      <c r="M173" s="231"/>
      <c r="N173" s="231" t="s">
        <v>4074</v>
      </c>
      <c r="O173" s="246" t="s">
        <v>4191</v>
      </c>
      <c r="P173" s="246" t="s">
        <v>4190</v>
      </c>
      <c r="Q173" s="225" t="s">
        <v>4189</v>
      </c>
      <c r="R173" s="212" t="s">
        <v>2</v>
      </c>
      <c r="S173" s="213" t="s">
        <v>4054</v>
      </c>
      <c r="T173" s="233" t="s">
        <v>4053</v>
      </c>
      <c r="U173" s="234" t="s">
        <v>4058</v>
      </c>
      <c r="V173" s="234" t="s">
        <v>4072</v>
      </c>
      <c r="W173" s="234" t="s">
        <v>4072</v>
      </c>
      <c r="X173" s="234" t="s">
        <v>4072</v>
      </c>
      <c r="Y173" s="234"/>
      <c r="Z173" s="234" t="s">
        <v>4072</v>
      </c>
      <c r="AA173" s="224">
        <v>202409</v>
      </c>
      <c r="AB173" s="243"/>
      <c r="AC173" s="233" t="s">
        <v>4057</v>
      </c>
      <c r="AD173" s="244" t="s">
        <v>4056</v>
      </c>
      <c r="AE173" s="245">
        <v>0</v>
      </c>
      <c r="AF173" s="244" t="s">
        <v>4056</v>
      </c>
      <c r="AG173" s="239" t="s">
        <v>4131</v>
      </c>
      <c r="AH173" s="9" t="s">
        <v>4130</v>
      </c>
      <c r="AI173" s="235" t="s">
        <v>4129</v>
      </c>
      <c r="AJ173" s="235" t="s">
        <v>4054</v>
      </c>
      <c r="AK173" s="235" t="s">
        <v>4055</v>
      </c>
    </row>
    <row r="174" spans="1:37" x14ac:dyDescent="0.3">
      <c r="A174" s="229" t="s">
        <v>3413</v>
      </c>
      <c r="B174" s="229" t="s">
        <v>4194</v>
      </c>
      <c r="C174" s="241" t="s">
        <v>4061</v>
      </c>
      <c r="D174" s="237" t="s">
        <v>4199</v>
      </c>
      <c r="E174" s="236" t="s">
        <v>4198</v>
      </c>
      <c r="F174" s="240" t="s">
        <v>4060</v>
      </c>
      <c r="G174" s="214">
        <v>0</v>
      </c>
      <c r="H174" s="231" t="s">
        <v>4054</v>
      </c>
      <c r="I174" s="231"/>
      <c r="J174" s="231"/>
      <c r="K174" s="231"/>
      <c r="L174" s="231"/>
      <c r="M174" s="231"/>
      <c r="N174" s="231" t="s">
        <v>4074</v>
      </c>
      <c r="O174" s="246" t="s">
        <v>4191</v>
      </c>
      <c r="P174" s="246" t="s">
        <v>4190</v>
      </c>
      <c r="Q174" s="225" t="s">
        <v>4189</v>
      </c>
      <c r="R174" s="212" t="s">
        <v>2</v>
      </c>
      <c r="S174" s="213" t="s">
        <v>4054</v>
      </c>
      <c r="T174" s="233" t="s">
        <v>4053</v>
      </c>
      <c r="U174" s="234" t="s">
        <v>4058</v>
      </c>
      <c r="V174" s="234" t="s">
        <v>4072</v>
      </c>
      <c r="W174" s="234" t="s">
        <v>4072</v>
      </c>
      <c r="X174" s="234" t="s">
        <v>4072</v>
      </c>
      <c r="Y174" s="234"/>
      <c r="Z174" s="234" t="s">
        <v>4072</v>
      </c>
      <c r="AA174" s="224">
        <v>202409</v>
      </c>
      <c r="AB174" s="243"/>
      <c r="AC174" s="233" t="s">
        <v>4057</v>
      </c>
      <c r="AD174" s="244" t="s">
        <v>4056</v>
      </c>
      <c r="AE174" s="245">
        <v>0</v>
      </c>
      <c r="AF174" s="244" t="s">
        <v>4056</v>
      </c>
      <c r="AG174" s="239" t="s">
        <v>4131</v>
      </c>
      <c r="AH174" s="9" t="s">
        <v>4130</v>
      </c>
      <c r="AI174" s="235" t="s">
        <v>4129</v>
      </c>
      <c r="AJ174" s="235" t="s">
        <v>4054</v>
      </c>
      <c r="AK174" s="235" t="s">
        <v>4055</v>
      </c>
    </row>
    <row r="175" spans="1:37" x14ac:dyDescent="0.3">
      <c r="A175" s="229" t="s">
        <v>3413</v>
      </c>
      <c r="B175" s="229" t="s">
        <v>4194</v>
      </c>
      <c r="C175" s="241" t="s">
        <v>4061</v>
      </c>
      <c r="D175" s="237" t="s">
        <v>4197</v>
      </c>
      <c r="E175" s="236" t="s">
        <v>3795</v>
      </c>
      <c r="F175" s="240" t="s">
        <v>4060</v>
      </c>
      <c r="G175" s="214">
        <v>0</v>
      </c>
      <c r="H175" s="231" t="s">
        <v>4054</v>
      </c>
      <c r="I175" s="231"/>
      <c r="J175" s="231"/>
      <c r="K175" s="231"/>
      <c r="L175" s="231"/>
      <c r="M175" s="231"/>
      <c r="N175" s="231" t="s">
        <v>4074</v>
      </c>
      <c r="O175" s="246" t="s">
        <v>4191</v>
      </c>
      <c r="P175" s="246" t="s">
        <v>4190</v>
      </c>
      <c r="Q175" s="225" t="s">
        <v>4189</v>
      </c>
      <c r="R175" s="212" t="s">
        <v>2</v>
      </c>
      <c r="S175" s="213" t="s">
        <v>4054</v>
      </c>
      <c r="T175" s="233" t="s">
        <v>4053</v>
      </c>
      <c r="U175" s="234" t="s">
        <v>4058</v>
      </c>
      <c r="V175" s="234" t="s">
        <v>4072</v>
      </c>
      <c r="W175" s="234" t="s">
        <v>4072</v>
      </c>
      <c r="X175" s="234" t="s">
        <v>4072</v>
      </c>
      <c r="Y175" s="234"/>
      <c r="Z175" s="234" t="s">
        <v>4072</v>
      </c>
      <c r="AA175" s="224">
        <v>202409</v>
      </c>
      <c r="AB175" s="243"/>
      <c r="AC175" s="233" t="s">
        <v>4057</v>
      </c>
      <c r="AD175" s="244" t="s">
        <v>4056</v>
      </c>
      <c r="AE175" s="245">
        <v>0</v>
      </c>
      <c r="AF175" s="244" t="s">
        <v>4056</v>
      </c>
      <c r="AG175" s="239" t="s">
        <v>4131</v>
      </c>
      <c r="AH175" s="9" t="s">
        <v>4130</v>
      </c>
      <c r="AI175" s="235" t="s">
        <v>4129</v>
      </c>
      <c r="AJ175" s="235" t="s">
        <v>4054</v>
      </c>
      <c r="AK175" s="235" t="s">
        <v>4055</v>
      </c>
    </row>
    <row r="176" spans="1:37" x14ac:dyDescent="0.3">
      <c r="A176" s="229" t="s">
        <v>3413</v>
      </c>
      <c r="B176" s="229" t="s">
        <v>4194</v>
      </c>
      <c r="C176" s="241" t="s">
        <v>4061</v>
      </c>
      <c r="D176" s="237" t="s">
        <v>4196</v>
      </c>
      <c r="E176" s="236" t="s">
        <v>4195</v>
      </c>
      <c r="F176" s="240" t="s">
        <v>4060</v>
      </c>
      <c r="G176" s="214">
        <v>0</v>
      </c>
      <c r="H176" s="231" t="s">
        <v>4054</v>
      </c>
      <c r="I176" s="231"/>
      <c r="J176" s="231"/>
      <c r="K176" s="231"/>
      <c r="L176" s="231"/>
      <c r="M176" s="231"/>
      <c r="N176" s="231" t="s">
        <v>4074</v>
      </c>
      <c r="O176" s="246" t="s">
        <v>4191</v>
      </c>
      <c r="P176" s="246" t="s">
        <v>4190</v>
      </c>
      <c r="Q176" s="225" t="s">
        <v>4189</v>
      </c>
      <c r="R176" s="212" t="s">
        <v>2</v>
      </c>
      <c r="S176" s="213" t="s">
        <v>4054</v>
      </c>
      <c r="T176" s="233" t="s">
        <v>4053</v>
      </c>
      <c r="U176" s="234" t="s">
        <v>4058</v>
      </c>
      <c r="V176" s="234" t="s">
        <v>4072</v>
      </c>
      <c r="W176" s="234" t="s">
        <v>4072</v>
      </c>
      <c r="X176" s="234" t="s">
        <v>4072</v>
      </c>
      <c r="Y176" s="234"/>
      <c r="Z176" s="234" t="s">
        <v>4072</v>
      </c>
      <c r="AA176" s="224">
        <v>202409</v>
      </c>
      <c r="AB176" s="243"/>
      <c r="AC176" s="233" t="s">
        <v>4057</v>
      </c>
      <c r="AD176" s="244" t="s">
        <v>4056</v>
      </c>
      <c r="AE176" s="245">
        <v>0</v>
      </c>
      <c r="AF176" s="244" t="s">
        <v>4056</v>
      </c>
      <c r="AG176" s="239" t="s">
        <v>4131</v>
      </c>
      <c r="AH176" s="9" t="s">
        <v>4130</v>
      </c>
      <c r="AI176" s="235" t="s">
        <v>4129</v>
      </c>
      <c r="AJ176" s="235" t="s">
        <v>4054</v>
      </c>
      <c r="AK176" s="235" t="s">
        <v>4055</v>
      </c>
    </row>
    <row r="177" spans="1:37" x14ac:dyDescent="0.3">
      <c r="A177" s="229" t="s">
        <v>3413</v>
      </c>
      <c r="B177" s="229" t="s">
        <v>4194</v>
      </c>
      <c r="C177" s="241" t="s">
        <v>4061</v>
      </c>
      <c r="D177" s="237" t="s">
        <v>4193</v>
      </c>
      <c r="E177" s="236" t="s">
        <v>4192</v>
      </c>
      <c r="F177" s="240" t="s">
        <v>4060</v>
      </c>
      <c r="G177" s="242">
        <v>0</v>
      </c>
      <c r="H177" s="231" t="s">
        <v>4054</v>
      </c>
      <c r="I177" s="231"/>
      <c r="J177" s="231"/>
      <c r="K177" s="231"/>
      <c r="L177" s="231"/>
      <c r="M177" s="231"/>
      <c r="N177" s="231" t="s">
        <v>4074</v>
      </c>
      <c r="O177" s="246" t="s">
        <v>4191</v>
      </c>
      <c r="P177" s="246" t="s">
        <v>4190</v>
      </c>
      <c r="Q177" s="225" t="s">
        <v>4189</v>
      </c>
      <c r="R177" s="212" t="s">
        <v>2</v>
      </c>
      <c r="S177" s="213" t="s">
        <v>4054</v>
      </c>
      <c r="T177" s="233" t="s">
        <v>4053</v>
      </c>
      <c r="U177" s="234" t="s">
        <v>4058</v>
      </c>
      <c r="V177" s="234" t="s">
        <v>4072</v>
      </c>
      <c r="W177" s="234" t="s">
        <v>4072</v>
      </c>
      <c r="X177" s="234" t="s">
        <v>4072</v>
      </c>
      <c r="Y177" s="234"/>
      <c r="Z177" s="234" t="s">
        <v>4072</v>
      </c>
      <c r="AA177" s="224">
        <v>202409</v>
      </c>
      <c r="AB177" s="243"/>
      <c r="AC177" s="244" t="s">
        <v>4057</v>
      </c>
      <c r="AD177" s="244" t="s">
        <v>4056</v>
      </c>
      <c r="AE177" s="245">
        <v>0</v>
      </c>
      <c r="AF177" s="244" t="s">
        <v>4056</v>
      </c>
      <c r="AG177" s="239" t="s">
        <v>4131</v>
      </c>
      <c r="AH177" s="235" t="s">
        <v>4130</v>
      </c>
      <c r="AI177" s="235" t="s">
        <v>4129</v>
      </c>
      <c r="AJ177" s="235" t="s">
        <v>4054</v>
      </c>
      <c r="AK177" s="235" t="s">
        <v>4128</v>
      </c>
    </row>
    <row r="178" spans="1:37" x14ac:dyDescent="0.3">
      <c r="A178" s="229" t="s">
        <v>3530</v>
      </c>
      <c r="B178" s="229" t="s">
        <v>4157</v>
      </c>
      <c r="C178" s="241" t="s">
        <v>4061</v>
      </c>
      <c r="D178" s="237" t="s">
        <v>4171</v>
      </c>
      <c r="E178" s="236" t="s">
        <v>3693</v>
      </c>
      <c r="F178" s="240" t="s">
        <v>4060</v>
      </c>
      <c r="G178" s="214">
        <v>0</v>
      </c>
      <c r="H178" s="231" t="s">
        <v>4054</v>
      </c>
      <c r="I178" s="231"/>
      <c r="J178" s="231"/>
      <c r="K178" s="231"/>
      <c r="L178" s="231"/>
      <c r="M178" s="231"/>
      <c r="N178" s="231" t="s">
        <v>4059</v>
      </c>
      <c r="O178" s="246" t="s">
        <v>4155</v>
      </c>
      <c r="P178" s="246" t="s">
        <v>4154</v>
      </c>
      <c r="Q178" s="225" t="s">
        <v>4153</v>
      </c>
      <c r="R178" s="212" t="s">
        <v>4152</v>
      </c>
      <c r="S178" s="213" t="s">
        <v>3694</v>
      </c>
      <c r="T178" s="233" t="s">
        <v>4053</v>
      </c>
      <c r="U178" s="234" t="s">
        <v>4058</v>
      </c>
      <c r="V178" s="234" t="s">
        <v>4072</v>
      </c>
      <c r="W178" s="234" t="s">
        <v>4072</v>
      </c>
      <c r="X178" s="234" t="s">
        <v>4054</v>
      </c>
      <c r="Y178" s="234"/>
      <c r="Z178" s="234" t="s">
        <v>4072</v>
      </c>
      <c r="AA178" s="224">
        <v>202409</v>
      </c>
      <c r="AB178" s="243"/>
      <c r="AC178" s="233" t="s">
        <v>4057</v>
      </c>
      <c r="AD178" s="244" t="s">
        <v>4056</v>
      </c>
      <c r="AE178" s="245">
        <v>0</v>
      </c>
      <c r="AF178" s="244" t="s">
        <v>4056</v>
      </c>
      <c r="AG178" s="239" t="s">
        <v>305</v>
      </c>
      <c r="AH178" s="9" t="s">
        <v>4150</v>
      </c>
      <c r="AI178" s="235" t="s">
        <v>4054</v>
      </c>
      <c r="AJ178" s="235" t="s">
        <v>4054</v>
      </c>
      <c r="AK178" s="235" t="s">
        <v>4055</v>
      </c>
    </row>
    <row r="179" spans="1:37" x14ac:dyDescent="0.3">
      <c r="A179" s="229" t="s">
        <v>3530</v>
      </c>
      <c r="B179" s="229" t="s">
        <v>4157</v>
      </c>
      <c r="C179" s="241" t="s">
        <v>4061</v>
      </c>
      <c r="D179" s="237" t="s">
        <v>4170</v>
      </c>
      <c r="E179" s="236" t="s">
        <v>3695</v>
      </c>
      <c r="F179" s="240" t="s">
        <v>4169</v>
      </c>
      <c r="G179" s="214">
        <v>0</v>
      </c>
      <c r="H179" s="231" t="s">
        <v>4054</v>
      </c>
      <c r="I179" s="231"/>
      <c r="J179" s="231"/>
      <c r="K179" s="231"/>
      <c r="L179" s="231"/>
      <c r="M179" s="231"/>
      <c r="N179" s="231" t="s">
        <v>4074</v>
      </c>
      <c r="O179" s="246" t="s">
        <v>4155</v>
      </c>
      <c r="P179" s="246" t="s">
        <v>4154</v>
      </c>
      <c r="Q179" s="225" t="s">
        <v>4153</v>
      </c>
      <c r="R179" s="212" t="s">
        <v>2</v>
      </c>
      <c r="S179" s="213" t="s">
        <v>4168</v>
      </c>
      <c r="T179" s="233" t="s">
        <v>4053</v>
      </c>
      <c r="U179" s="234" t="s">
        <v>4058</v>
      </c>
      <c r="V179" s="234" t="s">
        <v>4072</v>
      </c>
      <c r="W179" s="234" t="s">
        <v>4072</v>
      </c>
      <c r="X179" s="234" t="s">
        <v>4054</v>
      </c>
      <c r="Y179" s="234"/>
      <c r="Z179" s="234" t="s">
        <v>4072</v>
      </c>
      <c r="AA179" s="224">
        <v>202409</v>
      </c>
      <c r="AB179" s="243"/>
      <c r="AC179" s="233" t="s">
        <v>4057</v>
      </c>
      <c r="AD179" s="244" t="s">
        <v>4056</v>
      </c>
      <c r="AE179" s="245">
        <v>0</v>
      </c>
      <c r="AF179" s="244" t="s">
        <v>4056</v>
      </c>
      <c r="AG179" s="239" t="s">
        <v>305</v>
      </c>
      <c r="AH179" s="9" t="s">
        <v>4150</v>
      </c>
      <c r="AI179" s="235" t="s">
        <v>4054</v>
      </c>
      <c r="AJ179" s="235" t="s">
        <v>4054</v>
      </c>
      <c r="AK179" s="235" t="s">
        <v>4055</v>
      </c>
    </row>
    <row r="180" spans="1:37" x14ac:dyDescent="0.3">
      <c r="A180" s="229" t="s">
        <v>3530</v>
      </c>
      <c r="B180" s="229" t="s">
        <v>4157</v>
      </c>
      <c r="C180" s="241" t="s">
        <v>4061</v>
      </c>
      <c r="D180" s="237" t="s">
        <v>4075</v>
      </c>
      <c r="E180" s="236" t="s">
        <v>3696</v>
      </c>
      <c r="F180" s="240" t="s">
        <v>4060</v>
      </c>
      <c r="G180" s="214">
        <v>0</v>
      </c>
      <c r="H180" s="231" t="s">
        <v>4054</v>
      </c>
      <c r="I180" s="231"/>
      <c r="J180" s="231"/>
      <c r="K180" s="231"/>
      <c r="L180" s="231"/>
      <c r="M180" s="231"/>
      <c r="N180" s="231" t="s">
        <v>4059</v>
      </c>
      <c r="O180" s="246" t="s">
        <v>4155</v>
      </c>
      <c r="P180" s="246" t="s">
        <v>4154</v>
      </c>
      <c r="Q180" s="225" t="s">
        <v>4153</v>
      </c>
      <c r="R180" s="212" t="s">
        <v>4152</v>
      </c>
      <c r="S180" s="213" t="s">
        <v>4167</v>
      </c>
      <c r="T180" s="233" t="s">
        <v>4053</v>
      </c>
      <c r="U180" s="234" t="s">
        <v>4058</v>
      </c>
      <c r="V180" s="234" t="s">
        <v>4072</v>
      </c>
      <c r="W180" s="234" t="s">
        <v>4072</v>
      </c>
      <c r="X180" s="234" t="s">
        <v>4054</v>
      </c>
      <c r="Y180" s="234"/>
      <c r="Z180" s="234" t="s">
        <v>4072</v>
      </c>
      <c r="AA180" s="224">
        <v>202409</v>
      </c>
      <c r="AB180" s="243"/>
      <c r="AC180" s="233" t="s">
        <v>4057</v>
      </c>
      <c r="AD180" s="244" t="s">
        <v>4056</v>
      </c>
      <c r="AE180" s="245">
        <v>0</v>
      </c>
      <c r="AF180" s="244" t="s">
        <v>4056</v>
      </c>
      <c r="AG180" s="239" t="s">
        <v>305</v>
      </c>
      <c r="AH180" s="9" t="s">
        <v>4150</v>
      </c>
      <c r="AI180" s="235" t="s">
        <v>4054</v>
      </c>
      <c r="AJ180" s="235" t="s">
        <v>4054</v>
      </c>
      <c r="AK180" s="235" t="s">
        <v>4055</v>
      </c>
    </row>
    <row r="181" spans="1:37" x14ac:dyDescent="0.3">
      <c r="A181" s="229" t="s">
        <v>3530</v>
      </c>
      <c r="B181" s="229" t="s">
        <v>4157</v>
      </c>
      <c r="C181" s="241" t="s">
        <v>4061</v>
      </c>
      <c r="D181" s="237" t="s">
        <v>4073</v>
      </c>
      <c r="E181" s="236" t="s">
        <v>3697</v>
      </c>
      <c r="F181" s="240" t="s">
        <v>4060</v>
      </c>
      <c r="G181" s="214">
        <v>0</v>
      </c>
      <c r="H181" s="231" t="s">
        <v>4054</v>
      </c>
      <c r="I181" s="231"/>
      <c r="J181" s="231"/>
      <c r="K181" s="231"/>
      <c r="L181" s="231"/>
      <c r="M181" s="231"/>
      <c r="N181" s="231" t="s">
        <v>4059</v>
      </c>
      <c r="O181" s="246" t="s">
        <v>4155</v>
      </c>
      <c r="P181" s="246" t="s">
        <v>4154</v>
      </c>
      <c r="Q181" s="225" t="s">
        <v>4153</v>
      </c>
      <c r="R181" s="212" t="s">
        <v>4152</v>
      </c>
      <c r="S181" s="213" t="s">
        <v>4166</v>
      </c>
      <c r="T181" s="233" t="s">
        <v>4053</v>
      </c>
      <c r="U181" s="234" t="s">
        <v>4058</v>
      </c>
      <c r="V181" s="234" t="s">
        <v>4072</v>
      </c>
      <c r="W181" s="234" t="s">
        <v>4072</v>
      </c>
      <c r="X181" s="234" t="s">
        <v>4054</v>
      </c>
      <c r="Y181" s="234"/>
      <c r="Z181" s="234" t="s">
        <v>4072</v>
      </c>
      <c r="AA181" s="224">
        <v>202409</v>
      </c>
      <c r="AB181" s="243"/>
      <c r="AC181" s="233" t="s">
        <v>4057</v>
      </c>
      <c r="AD181" s="244" t="s">
        <v>4056</v>
      </c>
      <c r="AE181" s="245">
        <v>0</v>
      </c>
      <c r="AF181" s="244" t="s">
        <v>4056</v>
      </c>
      <c r="AG181" s="239" t="s">
        <v>305</v>
      </c>
      <c r="AH181" s="9" t="s">
        <v>4150</v>
      </c>
      <c r="AI181" s="235" t="s">
        <v>4054</v>
      </c>
      <c r="AJ181" s="235" t="s">
        <v>4054</v>
      </c>
      <c r="AK181" s="235" t="s">
        <v>4055</v>
      </c>
    </row>
    <row r="182" spans="1:37" x14ac:dyDescent="0.3">
      <c r="A182" s="229" t="s">
        <v>3530</v>
      </c>
      <c r="B182" s="229" t="s">
        <v>4157</v>
      </c>
      <c r="C182" s="241" t="s">
        <v>4061</v>
      </c>
      <c r="D182" s="237" t="s">
        <v>4165</v>
      </c>
      <c r="E182" s="236" t="s">
        <v>3698</v>
      </c>
      <c r="F182" s="240" t="s">
        <v>4060</v>
      </c>
      <c r="G182" s="214">
        <v>0</v>
      </c>
      <c r="H182" s="231" t="s">
        <v>4054</v>
      </c>
      <c r="I182" s="231"/>
      <c r="J182" s="231"/>
      <c r="K182" s="231"/>
      <c r="L182" s="231"/>
      <c r="M182" s="231"/>
      <c r="N182" s="231" t="s">
        <v>4074</v>
      </c>
      <c r="O182" s="246" t="s">
        <v>4155</v>
      </c>
      <c r="P182" s="246" t="s">
        <v>4154</v>
      </c>
      <c r="Q182" s="225" t="s">
        <v>4153</v>
      </c>
      <c r="R182" s="212" t="s">
        <v>4164</v>
      </c>
      <c r="S182" s="213" t="s">
        <v>4163</v>
      </c>
      <c r="T182" s="233" t="s">
        <v>4053</v>
      </c>
      <c r="U182" s="234" t="s">
        <v>4058</v>
      </c>
      <c r="V182" s="234" t="s">
        <v>4072</v>
      </c>
      <c r="W182" s="234" t="s">
        <v>4072</v>
      </c>
      <c r="X182" s="234" t="s">
        <v>4054</v>
      </c>
      <c r="Y182" s="234"/>
      <c r="Z182" s="234" t="s">
        <v>4072</v>
      </c>
      <c r="AA182" s="224">
        <v>202409</v>
      </c>
      <c r="AB182" s="243"/>
      <c r="AC182" s="233" t="s">
        <v>4057</v>
      </c>
      <c r="AD182" s="244" t="s">
        <v>4056</v>
      </c>
      <c r="AE182" s="245">
        <v>0</v>
      </c>
      <c r="AF182" s="244" t="s">
        <v>4056</v>
      </c>
      <c r="AG182" s="239" t="s">
        <v>305</v>
      </c>
      <c r="AH182" s="9" t="s">
        <v>4150</v>
      </c>
      <c r="AI182" s="235" t="s">
        <v>4054</v>
      </c>
      <c r="AJ182" s="235" t="s">
        <v>4054</v>
      </c>
      <c r="AK182" s="235" t="s">
        <v>4055</v>
      </c>
    </row>
    <row r="183" spans="1:37" x14ac:dyDescent="0.3">
      <c r="A183" s="229" t="s">
        <v>3530</v>
      </c>
      <c r="B183" s="229" t="s">
        <v>4157</v>
      </c>
      <c r="C183" s="241" t="s">
        <v>4061</v>
      </c>
      <c r="D183" s="237" t="s">
        <v>4162</v>
      </c>
      <c r="E183" s="236" t="s">
        <v>3699</v>
      </c>
      <c r="F183" s="240" t="s">
        <v>4060</v>
      </c>
      <c r="G183" s="214">
        <v>0</v>
      </c>
      <c r="H183" s="231" t="s">
        <v>4054</v>
      </c>
      <c r="I183" s="231"/>
      <c r="J183" s="231"/>
      <c r="K183" s="231"/>
      <c r="L183" s="231"/>
      <c r="M183" s="231"/>
      <c r="N183" s="231" t="s">
        <v>4059</v>
      </c>
      <c r="O183" s="246" t="s">
        <v>4155</v>
      </c>
      <c r="P183" s="246" t="s">
        <v>4154</v>
      </c>
      <c r="Q183" s="225" t="s">
        <v>4153</v>
      </c>
      <c r="R183" s="212" t="s">
        <v>4152</v>
      </c>
      <c r="S183" s="213" t="s">
        <v>4161</v>
      </c>
      <c r="T183" s="233" t="s">
        <v>4053</v>
      </c>
      <c r="U183" s="234" t="s">
        <v>4058</v>
      </c>
      <c r="V183" s="234" t="s">
        <v>4072</v>
      </c>
      <c r="W183" s="234" t="s">
        <v>4072</v>
      </c>
      <c r="X183" s="234" t="s">
        <v>4054</v>
      </c>
      <c r="Y183" s="234"/>
      <c r="Z183" s="234" t="s">
        <v>4072</v>
      </c>
      <c r="AA183" s="224">
        <v>202409</v>
      </c>
      <c r="AB183" s="243"/>
      <c r="AC183" s="233" t="s">
        <v>4057</v>
      </c>
      <c r="AD183" s="244" t="s">
        <v>4056</v>
      </c>
      <c r="AE183" s="245">
        <v>0</v>
      </c>
      <c r="AF183" s="244" t="s">
        <v>4056</v>
      </c>
      <c r="AG183" s="239" t="s">
        <v>305</v>
      </c>
      <c r="AH183" s="9" t="s">
        <v>4150</v>
      </c>
      <c r="AI183" s="235" t="s">
        <v>4054</v>
      </c>
      <c r="AJ183" s="235" t="s">
        <v>4054</v>
      </c>
      <c r="AK183" s="235" t="s">
        <v>4055</v>
      </c>
    </row>
    <row r="184" spans="1:37" x14ac:dyDescent="0.3">
      <c r="A184" s="229" t="s">
        <v>3530</v>
      </c>
      <c r="B184" s="229" t="s">
        <v>4157</v>
      </c>
      <c r="C184" s="241" t="s">
        <v>4061</v>
      </c>
      <c r="D184" s="237" t="s">
        <v>4160</v>
      </c>
      <c r="E184" s="236" t="s">
        <v>3678</v>
      </c>
      <c r="F184" s="240" t="s">
        <v>4060</v>
      </c>
      <c r="G184" s="214">
        <v>0</v>
      </c>
      <c r="H184" s="231" t="s">
        <v>4054</v>
      </c>
      <c r="I184" s="231"/>
      <c r="J184" s="231"/>
      <c r="K184" s="231"/>
      <c r="L184" s="231"/>
      <c r="M184" s="231"/>
      <c r="N184" s="231" t="s">
        <v>4059</v>
      </c>
      <c r="O184" s="246" t="s">
        <v>4155</v>
      </c>
      <c r="P184" s="246" t="s">
        <v>4154</v>
      </c>
      <c r="Q184" s="225" t="s">
        <v>4153</v>
      </c>
      <c r="R184" s="212" t="s">
        <v>3889</v>
      </c>
      <c r="S184" s="213" t="s">
        <v>4159</v>
      </c>
      <c r="T184" s="233" t="s">
        <v>4053</v>
      </c>
      <c r="U184" s="234" t="s">
        <v>4058</v>
      </c>
      <c r="V184" s="234" t="s">
        <v>4072</v>
      </c>
      <c r="W184" s="234" t="s">
        <v>4072</v>
      </c>
      <c r="X184" s="234" t="s">
        <v>4054</v>
      </c>
      <c r="Y184" s="234"/>
      <c r="Z184" s="234" t="s">
        <v>4072</v>
      </c>
      <c r="AA184" s="224">
        <v>202409</v>
      </c>
      <c r="AB184" s="243"/>
      <c r="AC184" s="233" t="s">
        <v>4057</v>
      </c>
      <c r="AD184" s="244" t="s">
        <v>4056</v>
      </c>
      <c r="AE184" s="245">
        <v>0</v>
      </c>
      <c r="AF184" s="244" t="s">
        <v>4056</v>
      </c>
      <c r="AG184" s="239" t="s">
        <v>305</v>
      </c>
      <c r="AH184" s="9" t="s">
        <v>4150</v>
      </c>
      <c r="AI184" s="235" t="s">
        <v>4054</v>
      </c>
      <c r="AJ184" s="235" t="s">
        <v>4054</v>
      </c>
      <c r="AK184" s="235" t="s">
        <v>4055</v>
      </c>
    </row>
    <row r="185" spans="1:37" x14ac:dyDescent="0.3">
      <c r="A185" s="229" t="s">
        <v>3530</v>
      </c>
      <c r="B185" s="229" t="s">
        <v>4157</v>
      </c>
      <c r="C185" s="241" t="s">
        <v>4061</v>
      </c>
      <c r="D185" s="237" t="s">
        <v>4158</v>
      </c>
      <c r="E185" s="236" t="s">
        <v>3700</v>
      </c>
      <c r="F185" s="240" t="s">
        <v>4060</v>
      </c>
      <c r="G185" s="214">
        <v>0</v>
      </c>
      <c r="H185" s="231" t="s">
        <v>4054</v>
      </c>
      <c r="I185" s="231"/>
      <c r="J185" s="231"/>
      <c r="K185" s="231"/>
      <c r="L185" s="231"/>
      <c r="M185" s="231"/>
      <c r="N185" s="231" t="s">
        <v>4059</v>
      </c>
      <c r="O185" s="246" t="s">
        <v>4155</v>
      </c>
      <c r="P185" s="246" t="s">
        <v>4154</v>
      </c>
      <c r="Q185" s="225" t="s">
        <v>4153</v>
      </c>
      <c r="R185" s="212" t="s">
        <v>4152</v>
      </c>
      <c r="S185" s="213" t="s">
        <v>3701</v>
      </c>
      <c r="T185" s="233" t="s">
        <v>4053</v>
      </c>
      <c r="U185" s="234" t="s">
        <v>4058</v>
      </c>
      <c r="V185" s="234" t="s">
        <v>4072</v>
      </c>
      <c r="W185" s="234" t="s">
        <v>4072</v>
      </c>
      <c r="X185" s="234" t="s">
        <v>4054</v>
      </c>
      <c r="Y185" s="234"/>
      <c r="Z185" s="234" t="s">
        <v>4072</v>
      </c>
      <c r="AA185" s="224">
        <v>202409</v>
      </c>
      <c r="AB185" s="243"/>
      <c r="AC185" s="233" t="s">
        <v>4057</v>
      </c>
      <c r="AD185" s="244" t="s">
        <v>4056</v>
      </c>
      <c r="AE185" s="245">
        <v>0</v>
      </c>
      <c r="AF185" s="244" t="s">
        <v>4056</v>
      </c>
      <c r="AG185" s="239" t="s">
        <v>305</v>
      </c>
      <c r="AH185" s="9" t="s">
        <v>4150</v>
      </c>
      <c r="AI185" s="235" t="s">
        <v>4054</v>
      </c>
      <c r="AJ185" s="235" t="s">
        <v>4054</v>
      </c>
      <c r="AK185" s="235" t="s">
        <v>4055</v>
      </c>
    </row>
    <row r="186" spans="1:37" x14ac:dyDescent="0.3">
      <c r="A186" s="229" t="s">
        <v>3530</v>
      </c>
      <c r="B186" s="229" t="s">
        <v>4157</v>
      </c>
      <c r="C186" s="241" t="s">
        <v>4061</v>
      </c>
      <c r="D186" s="237" t="s">
        <v>4156</v>
      </c>
      <c r="E186" s="236" t="s">
        <v>3702</v>
      </c>
      <c r="F186" s="240" t="s">
        <v>4060</v>
      </c>
      <c r="G186" s="214">
        <v>0</v>
      </c>
      <c r="H186" s="231" t="s">
        <v>4054</v>
      </c>
      <c r="I186" s="231"/>
      <c r="J186" s="231"/>
      <c r="K186" s="231"/>
      <c r="L186" s="231"/>
      <c r="M186" s="231"/>
      <c r="N186" s="231" t="s">
        <v>4059</v>
      </c>
      <c r="O186" s="246" t="s">
        <v>4155</v>
      </c>
      <c r="P186" s="246" t="s">
        <v>4154</v>
      </c>
      <c r="Q186" s="225" t="s">
        <v>4153</v>
      </c>
      <c r="R186" s="212" t="s">
        <v>4152</v>
      </c>
      <c r="S186" s="213" t="s">
        <v>4151</v>
      </c>
      <c r="T186" s="233" t="s">
        <v>4053</v>
      </c>
      <c r="U186" s="234" t="s">
        <v>4058</v>
      </c>
      <c r="V186" s="234" t="s">
        <v>4072</v>
      </c>
      <c r="W186" s="234" t="s">
        <v>4072</v>
      </c>
      <c r="X186" s="234" t="s">
        <v>4054</v>
      </c>
      <c r="Y186" s="234"/>
      <c r="Z186" s="234" t="s">
        <v>4072</v>
      </c>
      <c r="AA186" s="224">
        <v>202409</v>
      </c>
      <c r="AB186" s="243"/>
      <c r="AC186" s="233" t="s">
        <v>4057</v>
      </c>
      <c r="AD186" s="244" t="s">
        <v>4056</v>
      </c>
      <c r="AE186" s="245">
        <v>0</v>
      </c>
      <c r="AF186" s="244" t="s">
        <v>4056</v>
      </c>
      <c r="AG186" s="239" t="s">
        <v>305</v>
      </c>
      <c r="AH186" s="9" t="s">
        <v>4150</v>
      </c>
      <c r="AI186" s="235" t="s">
        <v>4054</v>
      </c>
      <c r="AJ186" s="235" t="s">
        <v>4054</v>
      </c>
      <c r="AK186" s="235" t="s">
        <v>4055</v>
      </c>
    </row>
    <row r="187" spans="1:37" x14ac:dyDescent="0.3">
      <c r="A187" s="229" t="s">
        <v>4139</v>
      </c>
      <c r="B187" s="229" t="s">
        <v>4138</v>
      </c>
      <c r="C187" s="241" t="s">
        <v>4061</v>
      </c>
      <c r="D187" s="237" t="s">
        <v>4149</v>
      </c>
      <c r="E187" s="236" t="s">
        <v>4148</v>
      </c>
      <c r="F187" s="240" t="s">
        <v>4060</v>
      </c>
      <c r="G187" s="214">
        <v>0</v>
      </c>
      <c r="H187" s="231" t="s">
        <v>4054</v>
      </c>
      <c r="I187" s="231"/>
      <c r="J187" s="231"/>
      <c r="K187" s="231"/>
      <c r="L187" s="231"/>
      <c r="M187" s="231"/>
      <c r="N187" s="231" t="s">
        <v>4074</v>
      </c>
      <c r="O187" s="246" t="s">
        <v>4135</v>
      </c>
      <c r="P187" s="246" t="s">
        <v>4134</v>
      </c>
      <c r="Q187" s="225" t="s">
        <v>4133</v>
      </c>
      <c r="R187" s="212" t="s">
        <v>2</v>
      </c>
      <c r="S187" s="213" t="s">
        <v>4054</v>
      </c>
      <c r="T187" s="233" t="s">
        <v>4053</v>
      </c>
      <c r="U187" s="234" t="s">
        <v>4058</v>
      </c>
      <c r="V187" s="234" t="s">
        <v>4072</v>
      </c>
      <c r="W187" s="234" t="s">
        <v>4072</v>
      </c>
      <c r="X187" s="234" t="s">
        <v>4054</v>
      </c>
      <c r="Y187" s="234"/>
      <c r="Z187" s="234" t="s">
        <v>4072</v>
      </c>
      <c r="AA187" s="224">
        <v>202409</v>
      </c>
      <c r="AB187" s="243"/>
      <c r="AC187" s="233" t="s">
        <v>4057</v>
      </c>
      <c r="AD187" s="244" t="s">
        <v>4056</v>
      </c>
      <c r="AE187" s="245">
        <v>0</v>
      </c>
      <c r="AF187" s="244" t="s">
        <v>4056</v>
      </c>
      <c r="AG187" s="239" t="s">
        <v>2</v>
      </c>
      <c r="AH187" s="9" t="s">
        <v>4054</v>
      </c>
      <c r="AI187" s="235" t="s">
        <v>4132</v>
      </c>
      <c r="AJ187" s="235" t="s">
        <v>4054</v>
      </c>
      <c r="AK187" s="235" t="s">
        <v>4055</v>
      </c>
    </row>
    <row r="188" spans="1:37" x14ac:dyDescent="0.3">
      <c r="A188" s="229" t="s">
        <v>4139</v>
      </c>
      <c r="B188" s="229" t="s">
        <v>4138</v>
      </c>
      <c r="C188" s="241" t="s">
        <v>4061</v>
      </c>
      <c r="D188" s="237" t="s">
        <v>4147</v>
      </c>
      <c r="E188" s="236" t="s">
        <v>3981</v>
      </c>
      <c r="F188" s="240" t="s">
        <v>4060</v>
      </c>
      <c r="G188" s="214">
        <v>0</v>
      </c>
      <c r="H188" s="231" t="s">
        <v>4054</v>
      </c>
      <c r="I188" s="231"/>
      <c r="J188" s="231"/>
      <c r="K188" s="231"/>
      <c r="L188" s="231"/>
      <c r="M188" s="231"/>
      <c r="N188" s="231" t="s">
        <v>4074</v>
      </c>
      <c r="O188" s="246" t="s">
        <v>4135</v>
      </c>
      <c r="P188" s="246" t="s">
        <v>4134</v>
      </c>
      <c r="Q188" s="225" t="s">
        <v>4133</v>
      </c>
      <c r="R188" s="212" t="s">
        <v>2</v>
      </c>
      <c r="S188" s="213" t="s">
        <v>4054</v>
      </c>
      <c r="T188" s="233" t="s">
        <v>4053</v>
      </c>
      <c r="U188" s="234" t="s">
        <v>4058</v>
      </c>
      <c r="V188" s="234" t="s">
        <v>4072</v>
      </c>
      <c r="W188" s="234" t="s">
        <v>4072</v>
      </c>
      <c r="X188" s="234" t="s">
        <v>4054</v>
      </c>
      <c r="Y188" s="234"/>
      <c r="Z188" s="234" t="s">
        <v>4072</v>
      </c>
      <c r="AA188" s="224">
        <v>202409</v>
      </c>
      <c r="AB188" s="243"/>
      <c r="AC188" s="233" t="s">
        <v>4057</v>
      </c>
      <c r="AD188" s="244" t="s">
        <v>4056</v>
      </c>
      <c r="AE188" s="245">
        <v>0</v>
      </c>
      <c r="AF188" s="244" t="s">
        <v>4056</v>
      </c>
      <c r="AG188" s="239" t="s">
        <v>2</v>
      </c>
      <c r="AH188" s="9" t="s">
        <v>4054</v>
      </c>
      <c r="AI188" s="235" t="s">
        <v>4132</v>
      </c>
      <c r="AJ188" s="235" t="s">
        <v>4054</v>
      </c>
      <c r="AK188" s="235" t="s">
        <v>4055</v>
      </c>
    </row>
    <row r="189" spans="1:37" x14ac:dyDescent="0.3">
      <c r="A189" s="229" t="s">
        <v>4139</v>
      </c>
      <c r="B189" s="229" t="s">
        <v>4138</v>
      </c>
      <c r="C189" s="241" t="s">
        <v>4061</v>
      </c>
      <c r="D189" s="237" t="s">
        <v>4146</v>
      </c>
      <c r="E189" s="236" t="s">
        <v>4145</v>
      </c>
      <c r="F189" s="240" t="s">
        <v>4060</v>
      </c>
      <c r="G189" s="214">
        <v>0</v>
      </c>
      <c r="H189" s="231" t="s">
        <v>4054</v>
      </c>
      <c r="I189" s="231"/>
      <c r="J189" s="231"/>
      <c r="K189" s="231"/>
      <c r="L189" s="231"/>
      <c r="M189" s="231"/>
      <c r="N189" s="231" t="s">
        <v>4074</v>
      </c>
      <c r="O189" s="246" t="s">
        <v>4135</v>
      </c>
      <c r="P189" s="246" t="s">
        <v>4134</v>
      </c>
      <c r="Q189" s="225" t="s">
        <v>4133</v>
      </c>
      <c r="R189" s="212" t="s">
        <v>2</v>
      </c>
      <c r="S189" s="213" t="s">
        <v>4054</v>
      </c>
      <c r="T189" s="233" t="s">
        <v>4053</v>
      </c>
      <c r="U189" s="234" t="s">
        <v>4058</v>
      </c>
      <c r="V189" s="234" t="s">
        <v>4072</v>
      </c>
      <c r="W189" s="234" t="s">
        <v>4072</v>
      </c>
      <c r="X189" s="234" t="s">
        <v>4054</v>
      </c>
      <c r="Y189" s="234"/>
      <c r="Z189" s="234" t="s">
        <v>4072</v>
      </c>
      <c r="AA189" s="224">
        <v>202409</v>
      </c>
      <c r="AB189" s="243"/>
      <c r="AC189" s="233" t="s">
        <v>4057</v>
      </c>
      <c r="AD189" s="244" t="s">
        <v>4056</v>
      </c>
      <c r="AE189" s="245">
        <v>0</v>
      </c>
      <c r="AF189" s="244" t="s">
        <v>4056</v>
      </c>
      <c r="AG189" s="239" t="s">
        <v>2</v>
      </c>
      <c r="AH189" s="9" t="s">
        <v>4054</v>
      </c>
      <c r="AI189" s="235" t="s">
        <v>4132</v>
      </c>
      <c r="AJ189" s="235" t="s">
        <v>4054</v>
      </c>
      <c r="AK189" s="235" t="s">
        <v>4055</v>
      </c>
    </row>
    <row r="190" spans="1:37" x14ac:dyDescent="0.3">
      <c r="A190" s="229" t="s">
        <v>4139</v>
      </c>
      <c r="B190" s="229" t="s">
        <v>4138</v>
      </c>
      <c r="C190" s="241" t="s">
        <v>4061</v>
      </c>
      <c r="D190" s="237" t="s">
        <v>4144</v>
      </c>
      <c r="E190" s="236" t="s">
        <v>4143</v>
      </c>
      <c r="F190" s="240" t="s">
        <v>4060</v>
      </c>
      <c r="G190" s="214">
        <v>0</v>
      </c>
      <c r="H190" s="231" t="s">
        <v>4054</v>
      </c>
      <c r="I190" s="231"/>
      <c r="J190" s="231"/>
      <c r="K190" s="231"/>
      <c r="L190" s="231"/>
      <c r="M190" s="231"/>
      <c r="N190" s="231" t="s">
        <v>4074</v>
      </c>
      <c r="O190" s="246" t="s">
        <v>4135</v>
      </c>
      <c r="P190" s="246" t="s">
        <v>4134</v>
      </c>
      <c r="Q190" s="225" t="s">
        <v>4133</v>
      </c>
      <c r="R190" s="212" t="s">
        <v>2</v>
      </c>
      <c r="S190" s="213" t="s">
        <v>4054</v>
      </c>
      <c r="T190" s="233" t="s">
        <v>4053</v>
      </c>
      <c r="U190" s="234" t="s">
        <v>4058</v>
      </c>
      <c r="V190" s="234" t="s">
        <v>4072</v>
      </c>
      <c r="W190" s="234" t="s">
        <v>4072</v>
      </c>
      <c r="X190" s="234" t="s">
        <v>4054</v>
      </c>
      <c r="Y190" s="234"/>
      <c r="Z190" s="234" t="s">
        <v>4072</v>
      </c>
      <c r="AA190" s="224">
        <v>202409</v>
      </c>
      <c r="AB190" s="243"/>
      <c r="AC190" s="233" t="s">
        <v>4057</v>
      </c>
      <c r="AD190" s="244" t="s">
        <v>4056</v>
      </c>
      <c r="AE190" s="245">
        <v>0</v>
      </c>
      <c r="AF190" s="244" t="s">
        <v>4056</v>
      </c>
      <c r="AG190" s="239" t="s">
        <v>2</v>
      </c>
      <c r="AH190" s="9" t="s">
        <v>4054</v>
      </c>
      <c r="AI190" s="235" t="s">
        <v>4132</v>
      </c>
      <c r="AJ190" s="235" t="s">
        <v>4054</v>
      </c>
      <c r="AK190" s="235" t="s">
        <v>4055</v>
      </c>
    </row>
    <row r="191" spans="1:37" x14ac:dyDescent="0.3">
      <c r="A191" s="229" t="s">
        <v>4139</v>
      </c>
      <c r="B191" s="229" t="s">
        <v>4138</v>
      </c>
      <c r="C191" s="241" t="s">
        <v>4061</v>
      </c>
      <c r="D191" s="237" t="s">
        <v>4142</v>
      </c>
      <c r="E191" s="236" t="s">
        <v>3887</v>
      </c>
      <c r="F191" s="240" t="s">
        <v>4060</v>
      </c>
      <c r="G191" s="214">
        <v>0</v>
      </c>
      <c r="H191" s="231" t="s">
        <v>4054</v>
      </c>
      <c r="I191" s="231"/>
      <c r="J191" s="231"/>
      <c r="K191" s="231"/>
      <c r="L191" s="231"/>
      <c r="M191" s="231"/>
      <c r="N191" s="231" t="s">
        <v>4074</v>
      </c>
      <c r="O191" s="246" t="s">
        <v>4135</v>
      </c>
      <c r="P191" s="246" t="s">
        <v>4134</v>
      </c>
      <c r="Q191" s="225" t="s">
        <v>4133</v>
      </c>
      <c r="R191" s="212" t="s">
        <v>3888</v>
      </c>
      <c r="S191" s="213" t="s">
        <v>4054</v>
      </c>
      <c r="T191" s="233" t="s">
        <v>4053</v>
      </c>
      <c r="U191" s="234" t="s">
        <v>4058</v>
      </c>
      <c r="V191" s="234" t="s">
        <v>4072</v>
      </c>
      <c r="W191" s="234" t="s">
        <v>4072</v>
      </c>
      <c r="X191" s="234" t="s">
        <v>4054</v>
      </c>
      <c r="Y191" s="234"/>
      <c r="Z191" s="234" t="s">
        <v>4072</v>
      </c>
      <c r="AA191" s="224">
        <v>202409</v>
      </c>
      <c r="AB191" s="243"/>
      <c r="AC191" s="233" t="s">
        <v>4057</v>
      </c>
      <c r="AD191" s="244" t="s">
        <v>4056</v>
      </c>
      <c r="AE191" s="245">
        <v>0</v>
      </c>
      <c r="AF191" s="244" t="s">
        <v>4056</v>
      </c>
      <c r="AG191" s="239" t="s">
        <v>2</v>
      </c>
      <c r="AH191" s="9" t="s">
        <v>4054</v>
      </c>
      <c r="AI191" s="235" t="s">
        <v>4132</v>
      </c>
      <c r="AJ191" s="235" t="s">
        <v>4054</v>
      </c>
      <c r="AK191" s="235" t="s">
        <v>4055</v>
      </c>
    </row>
    <row r="192" spans="1:37" x14ac:dyDescent="0.3">
      <c r="A192" s="229" t="s">
        <v>4139</v>
      </c>
      <c r="B192" s="229" t="s">
        <v>4138</v>
      </c>
      <c r="C192" s="241" t="s">
        <v>4061</v>
      </c>
      <c r="D192" s="237" t="s">
        <v>4141</v>
      </c>
      <c r="E192" s="236" t="s">
        <v>4140</v>
      </c>
      <c r="F192" s="240" t="s">
        <v>4060</v>
      </c>
      <c r="G192" s="214">
        <v>0</v>
      </c>
      <c r="H192" s="231" t="s">
        <v>4054</v>
      </c>
      <c r="I192" s="231"/>
      <c r="J192" s="231"/>
      <c r="K192" s="231"/>
      <c r="L192" s="231"/>
      <c r="M192" s="231"/>
      <c r="N192" s="231" t="s">
        <v>4074</v>
      </c>
      <c r="O192" s="246" t="s">
        <v>4135</v>
      </c>
      <c r="P192" s="246" t="s">
        <v>4134</v>
      </c>
      <c r="Q192" s="225" t="s">
        <v>4133</v>
      </c>
      <c r="R192" s="212" t="s">
        <v>2</v>
      </c>
      <c r="S192" s="213" t="s">
        <v>4054</v>
      </c>
      <c r="T192" s="233" t="s">
        <v>4053</v>
      </c>
      <c r="U192" s="234" t="s">
        <v>4058</v>
      </c>
      <c r="V192" s="234" t="s">
        <v>4072</v>
      </c>
      <c r="W192" s="234" t="s">
        <v>4072</v>
      </c>
      <c r="X192" s="234" t="s">
        <v>4054</v>
      </c>
      <c r="Y192" s="234"/>
      <c r="Z192" s="234" t="s">
        <v>4072</v>
      </c>
      <c r="AA192" s="224">
        <v>202409</v>
      </c>
      <c r="AB192" s="243"/>
      <c r="AC192" s="233" t="s">
        <v>4057</v>
      </c>
      <c r="AD192" s="244" t="s">
        <v>4056</v>
      </c>
      <c r="AE192" s="245">
        <v>0</v>
      </c>
      <c r="AF192" s="244" t="s">
        <v>4056</v>
      </c>
      <c r="AG192" s="239" t="s">
        <v>2</v>
      </c>
      <c r="AH192" s="9" t="s">
        <v>4054</v>
      </c>
      <c r="AI192" s="235" t="s">
        <v>4132</v>
      </c>
      <c r="AJ192" s="235" t="s">
        <v>4054</v>
      </c>
      <c r="AK192" s="235" t="s">
        <v>4055</v>
      </c>
    </row>
    <row r="193" spans="1:38" x14ac:dyDescent="0.3">
      <c r="A193" s="229" t="s">
        <v>4139</v>
      </c>
      <c r="B193" s="229" t="s">
        <v>4138</v>
      </c>
      <c r="C193" s="241" t="s">
        <v>4061</v>
      </c>
      <c r="D193" s="237" t="s">
        <v>4137</v>
      </c>
      <c r="E193" s="236" t="s">
        <v>4136</v>
      </c>
      <c r="F193" s="240" t="s">
        <v>4060</v>
      </c>
      <c r="G193" s="214">
        <v>0</v>
      </c>
      <c r="H193" s="231" t="s">
        <v>4054</v>
      </c>
      <c r="I193" s="231"/>
      <c r="J193" s="231"/>
      <c r="K193" s="231"/>
      <c r="L193" s="231"/>
      <c r="M193" s="231"/>
      <c r="N193" s="231" t="s">
        <v>4074</v>
      </c>
      <c r="O193" s="246" t="s">
        <v>4135</v>
      </c>
      <c r="P193" s="246" t="s">
        <v>4134</v>
      </c>
      <c r="Q193" s="225" t="s">
        <v>4133</v>
      </c>
      <c r="R193" s="212" t="s">
        <v>2</v>
      </c>
      <c r="S193" s="213" t="s">
        <v>4054</v>
      </c>
      <c r="T193" s="233" t="s">
        <v>4053</v>
      </c>
      <c r="U193" s="234" t="s">
        <v>4058</v>
      </c>
      <c r="V193" s="234" t="s">
        <v>4072</v>
      </c>
      <c r="W193" s="234" t="s">
        <v>4072</v>
      </c>
      <c r="X193" s="234" t="s">
        <v>4054</v>
      </c>
      <c r="Y193" s="234"/>
      <c r="Z193" s="234" t="s">
        <v>4072</v>
      </c>
      <c r="AA193" s="224">
        <v>202409</v>
      </c>
      <c r="AB193" s="243"/>
      <c r="AC193" s="233" t="s">
        <v>4057</v>
      </c>
      <c r="AD193" s="244" t="s">
        <v>4056</v>
      </c>
      <c r="AE193" s="245">
        <v>0</v>
      </c>
      <c r="AF193" s="244" t="s">
        <v>4056</v>
      </c>
      <c r="AG193" s="239" t="s">
        <v>2</v>
      </c>
      <c r="AH193" s="9" t="s">
        <v>4054</v>
      </c>
      <c r="AI193" s="235" t="s">
        <v>4132</v>
      </c>
      <c r="AJ193" s="235" t="s">
        <v>4054</v>
      </c>
      <c r="AK193" s="235" t="s">
        <v>4055</v>
      </c>
    </row>
    <row r="195" spans="1:38" x14ac:dyDescent="0.3">
      <c r="AL195" s="235"/>
    </row>
    <row r="196" spans="1:38" x14ac:dyDescent="0.3">
      <c r="AL196" s="235"/>
    </row>
    <row r="197" spans="1:38" x14ac:dyDescent="0.3">
      <c r="AL197" s="235"/>
    </row>
    <row r="198" spans="1:38" x14ac:dyDescent="0.3">
      <c r="AL198" s="235"/>
    </row>
    <row r="199" spans="1:38" x14ac:dyDescent="0.3">
      <c r="AL199" s="235"/>
    </row>
    <row r="200" spans="1:38" x14ac:dyDescent="0.3">
      <c r="AL200" s="235"/>
    </row>
    <row r="201" spans="1:38" x14ac:dyDescent="0.3">
      <c r="AL201" s="235"/>
    </row>
    <row r="202" spans="1:38" x14ac:dyDescent="0.3">
      <c r="AL202" s="235"/>
    </row>
    <row r="203" spans="1:38" x14ac:dyDescent="0.3">
      <c r="AL203" s="235"/>
    </row>
    <row r="204" spans="1:38" x14ac:dyDescent="0.3">
      <c r="AL204" s="235"/>
    </row>
    <row r="274" spans="38:38" x14ac:dyDescent="0.3">
      <c r="AL274" s="235"/>
    </row>
    <row r="275" spans="38:38" x14ac:dyDescent="0.3">
      <c r="AL275" s="235"/>
    </row>
    <row r="276" spans="38:38" x14ac:dyDescent="0.3">
      <c r="AL276" s="235"/>
    </row>
    <row r="277" spans="38:38" x14ac:dyDescent="0.3">
      <c r="AL277" s="235"/>
    </row>
    <row r="278" spans="38:38" x14ac:dyDescent="0.3">
      <c r="AL278" s="235"/>
    </row>
    <row r="279" spans="38:38" x14ac:dyDescent="0.3">
      <c r="AL279" s="235"/>
    </row>
    <row r="280" spans="38:38" x14ac:dyDescent="0.3">
      <c r="AL280" s="235"/>
    </row>
    <row r="281" spans="38:38" x14ac:dyDescent="0.3">
      <c r="AL281" s="235"/>
    </row>
    <row r="282" spans="38:38" x14ac:dyDescent="0.3">
      <c r="AL282" s="235"/>
    </row>
    <row r="283" spans="38:38" x14ac:dyDescent="0.3">
      <c r="AL283" s="235"/>
    </row>
    <row r="284" spans="38:38" x14ac:dyDescent="0.3">
      <c r="AL284" s="235"/>
    </row>
    <row r="285" spans="38:38" x14ac:dyDescent="0.3">
      <c r="AL285" s="235"/>
    </row>
    <row r="286" spans="38:38" x14ac:dyDescent="0.3">
      <c r="AL286" s="235"/>
    </row>
    <row r="287" spans="38:38" x14ac:dyDescent="0.3">
      <c r="AL287" s="235"/>
    </row>
    <row r="288" spans="38:38" x14ac:dyDescent="0.3">
      <c r="AL288" s="235"/>
    </row>
    <row r="289" spans="38:38" x14ac:dyDescent="0.3">
      <c r="AL289" s="235"/>
    </row>
    <row r="290" spans="38:38" x14ac:dyDescent="0.3">
      <c r="AL290" s="235"/>
    </row>
    <row r="291" spans="38:38" x14ac:dyDescent="0.3">
      <c r="AL291" s="235"/>
    </row>
    <row r="292" spans="38:38" x14ac:dyDescent="0.3">
      <c r="AL292" s="235"/>
    </row>
    <row r="293" spans="38:38" x14ac:dyDescent="0.3">
      <c r="AL293" s="235"/>
    </row>
    <row r="294" spans="38:38" x14ac:dyDescent="0.3">
      <c r="AL294" s="235"/>
    </row>
    <row r="295" spans="38:38" x14ac:dyDescent="0.3">
      <c r="AL295" s="235"/>
    </row>
    <row r="296" spans="38:38" x14ac:dyDescent="0.3">
      <c r="AL296" s="235"/>
    </row>
    <row r="297" spans="38:38" x14ac:dyDescent="0.3">
      <c r="AL297" s="235"/>
    </row>
    <row r="298" spans="38:38" x14ac:dyDescent="0.3">
      <c r="AL298" s="235"/>
    </row>
    <row r="299" spans="38:38" x14ac:dyDescent="0.3">
      <c r="AL299" s="235"/>
    </row>
    <row r="300" spans="38:38" x14ac:dyDescent="0.3">
      <c r="AL300" s="235"/>
    </row>
    <row r="301" spans="38:38" x14ac:dyDescent="0.3">
      <c r="AL301" s="235"/>
    </row>
    <row r="302" spans="38:38" x14ac:dyDescent="0.3">
      <c r="AL302" s="235"/>
    </row>
    <row r="303" spans="38:38" x14ac:dyDescent="0.3">
      <c r="AL303" s="235"/>
    </row>
    <row r="304" spans="38:38" x14ac:dyDescent="0.3">
      <c r="AL304" s="235"/>
    </row>
    <row r="305" spans="38:38" x14ac:dyDescent="0.3">
      <c r="AL305" s="235"/>
    </row>
    <row r="306" spans="38:38" x14ac:dyDescent="0.3">
      <c r="AL306" s="235"/>
    </row>
    <row r="307" spans="38:38" x14ac:dyDescent="0.3">
      <c r="AL307" s="235"/>
    </row>
    <row r="308" spans="38:38" x14ac:dyDescent="0.3">
      <c r="AL308" s="235"/>
    </row>
    <row r="309" spans="38:38" x14ac:dyDescent="0.3">
      <c r="AL309" s="235"/>
    </row>
    <row r="310" spans="38:38" x14ac:dyDescent="0.3">
      <c r="AL310" s="235"/>
    </row>
    <row r="311" spans="38:38" x14ac:dyDescent="0.3">
      <c r="AL311" s="235"/>
    </row>
    <row r="312" spans="38:38" x14ac:dyDescent="0.3">
      <c r="AL312" s="235"/>
    </row>
    <row r="313" spans="38:38" x14ac:dyDescent="0.3">
      <c r="AL313" s="235"/>
    </row>
    <row r="314" spans="38:38" x14ac:dyDescent="0.3">
      <c r="AL314" s="235"/>
    </row>
    <row r="315" spans="38:38" x14ac:dyDescent="0.3">
      <c r="AL315" s="235"/>
    </row>
    <row r="316" spans="38:38" x14ac:dyDescent="0.3">
      <c r="AL316" s="235"/>
    </row>
    <row r="317" spans="38:38" x14ac:dyDescent="0.3">
      <c r="AL317" s="235"/>
    </row>
    <row r="318" spans="38:38" x14ac:dyDescent="0.3">
      <c r="AL318" s="235"/>
    </row>
    <row r="319" spans="38:38" x14ac:dyDescent="0.3">
      <c r="AL319" s="235"/>
    </row>
    <row r="320" spans="38:38" x14ac:dyDescent="0.3">
      <c r="AL320" s="235"/>
    </row>
    <row r="321" spans="38:38" x14ac:dyDescent="0.3">
      <c r="AL321" s="235"/>
    </row>
    <row r="322" spans="38:38" x14ac:dyDescent="0.3">
      <c r="AL322" s="235"/>
    </row>
    <row r="323" spans="38:38" x14ac:dyDescent="0.3">
      <c r="AL323" s="235"/>
    </row>
    <row r="324" spans="38:38" x14ac:dyDescent="0.3">
      <c r="AL324" s="235"/>
    </row>
    <row r="325" spans="38:38" x14ac:dyDescent="0.3">
      <c r="AL325" s="235"/>
    </row>
    <row r="326" spans="38:38" x14ac:dyDescent="0.3">
      <c r="AL326" s="235"/>
    </row>
    <row r="327" spans="38:38" x14ac:dyDescent="0.3">
      <c r="AL327" s="235"/>
    </row>
    <row r="328" spans="38:38" x14ac:dyDescent="0.3">
      <c r="AL328" s="235"/>
    </row>
    <row r="329" spans="38:38" x14ac:dyDescent="0.3">
      <c r="AL329" s="235"/>
    </row>
    <row r="330" spans="38:38" x14ac:dyDescent="0.3">
      <c r="AL330" s="235"/>
    </row>
    <row r="331" spans="38:38" x14ac:dyDescent="0.3">
      <c r="AL331" s="235"/>
    </row>
    <row r="332" spans="38:38" x14ac:dyDescent="0.3">
      <c r="AL332" s="235"/>
    </row>
    <row r="333" spans="38:38" x14ac:dyDescent="0.3">
      <c r="AL333" s="235"/>
    </row>
    <row r="334" spans="38:38" x14ac:dyDescent="0.3">
      <c r="AL334" s="235"/>
    </row>
    <row r="335" spans="38:38" x14ac:dyDescent="0.3">
      <c r="AL335" s="235"/>
    </row>
    <row r="336" spans="38:38" x14ac:dyDescent="0.3">
      <c r="AL336" s="235"/>
    </row>
    <row r="337" spans="38:38" x14ac:dyDescent="0.3">
      <c r="AL337" s="235"/>
    </row>
    <row r="338" spans="38:38" x14ac:dyDescent="0.3">
      <c r="AL338" s="235"/>
    </row>
    <row r="339" spans="38:38" x14ac:dyDescent="0.3">
      <c r="AL339" s="235"/>
    </row>
    <row r="340" spans="38:38" x14ac:dyDescent="0.3">
      <c r="AL340" s="235"/>
    </row>
    <row r="341" spans="38:38" x14ac:dyDescent="0.3">
      <c r="AL341" s="235"/>
    </row>
    <row r="342" spans="38:38" x14ac:dyDescent="0.3">
      <c r="AL342" s="235"/>
    </row>
    <row r="343" spans="38:38" x14ac:dyDescent="0.3">
      <c r="AL343" s="235"/>
    </row>
    <row r="344" spans="38:38" x14ac:dyDescent="0.3">
      <c r="AL344" s="235"/>
    </row>
    <row r="345" spans="38:38" x14ac:dyDescent="0.3">
      <c r="AL345" s="235"/>
    </row>
    <row r="346" spans="38:38" x14ac:dyDescent="0.3">
      <c r="AL346" s="235"/>
    </row>
    <row r="347" spans="38:38" x14ac:dyDescent="0.3">
      <c r="AL347" s="235"/>
    </row>
    <row r="348" spans="38:38" x14ac:dyDescent="0.3">
      <c r="AL348" s="235"/>
    </row>
    <row r="349" spans="38:38" x14ac:dyDescent="0.3">
      <c r="AL349" s="235"/>
    </row>
    <row r="350" spans="38:38" x14ac:dyDescent="0.3">
      <c r="AL350" s="235"/>
    </row>
    <row r="351" spans="38:38" x14ac:dyDescent="0.3">
      <c r="AL351" s="235"/>
    </row>
    <row r="352" spans="38:38" x14ac:dyDescent="0.3">
      <c r="AL352" s="235"/>
    </row>
    <row r="353" spans="38:38" x14ac:dyDescent="0.3">
      <c r="AL353" s="235"/>
    </row>
    <row r="354" spans="38:38" x14ac:dyDescent="0.3">
      <c r="AL354" s="235"/>
    </row>
    <row r="355" spans="38:38" x14ac:dyDescent="0.3">
      <c r="AL355" s="235"/>
    </row>
    <row r="356" spans="38:38" x14ac:dyDescent="0.3">
      <c r="AL356" s="235"/>
    </row>
    <row r="357" spans="38:38" x14ac:dyDescent="0.3">
      <c r="AL357" s="235"/>
    </row>
    <row r="358" spans="38:38" x14ac:dyDescent="0.3">
      <c r="AL358" s="235"/>
    </row>
    <row r="359" spans="38:38" x14ac:dyDescent="0.3">
      <c r="AL359" s="235"/>
    </row>
    <row r="360" spans="38:38" x14ac:dyDescent="0.3">
      <c r="AL360" s="235"/>
    </row>
    <row r="361" spans="38:38" x14ac:dyDescent="0.3">
      <c r="AL361" s="235"/>
    </row>
    <row r="362" spans="38:38" x14ac:dyDescent="0.3">
      <c r="AL362" s="235"/>
    </row>
    <row r="363" spans="38:38" x14ac:dyDescent="0.3">
      <c r="AL363" s="235"/>
    </row>
    <row r="364" spans="38:38" x14ac:dyDescent="0.3">
      <c r="AL364" s="235"/>
    </row>
    <row r="365" spans="38:38" x14ac:dyDescent="0.3">
      <c r="AL365" s="235"/>
    </row>
    <row r="366" spans="38:38" x14ac:dyDescent="0.3">
      <c r="AL366" s="235"/>
    </row>
    <row r="367" spans="38:38" x14ac:dyDescent="0.3">
      <c r="AL367" s="235"/>
    </row>
    <row r="368" spans="38:38" x14ac:dyDescent="0.3">
      <c r="AL368" s="235"/>
    </row>
    <row r="369" spans="38:38" x14ac:dyDescent="0.3">
      <c r="AL369" s="235"/>
    </row>
    <row r="370" spans="38:38" x14ac:dyDescent="0.3">
      <c r="AL370" s="235"/>
    </row>
    <row r="371" spans="38:38" x14ac:dyDescent="0.3">
      <c r="AL371" s="235"/>
    </row>
    <row r="372" spans="38:38" x14ac:dyDescent="0.3">
      <c r="AL372" s="235"/>
    </row>
    <row r="373" spans="38:38" x14ac:dyDescent="0.3">
      <c r="AL373" s="235"/>
    </row>
    <row r="374" spans="38:38" x14ac:dyDescent="0.3">
      <c r="AL374" s="235"/>
    </row>
    <row r="375" spans="38:38" x14ac:dyDescent="0.3">
      <c r="AL375" s="235"/>
    </row>
    <row r="376" spans="38:38" x14ac:dyDescent="0.3">
      <c r="AL376" s="235"/>
    </row>
    <row r="377" spans="38:38" x14ac:dyDescent="0.3">
      <c r="AL377" s="235"/>
    </row>
    <row r="378" spans="38:38" x14ac:dyDescent="0.3">
      <c r="AL378" s="235"/>
    </row>
    <row r="379" spans="38:38" x14ac:dyDescent="0.3">
      <c r="AL379" s="235"/>
    </row>
    <row r="380" spans="38:38" x14ac:dyDescent="0.3">
      <c r="AL380" s="235"/>
    </row>
    <row r="381" spans="38:38" x14ac:dyDescent="0.3">
      <c r="AL381" s="235"/>
    </row>
    <row r="382" spans="38:38" x14ac:dyDescent="0.3">
      <c r="AL382" s="235"/>
    </row>
    <row r="383" spans="38:38" x14ac:dyDescent="0.3">
      <c r="AL383" s="235"/>
    </row>
    <row r="384" spans="38:38" x14ac:dyDescent="0.3">
      <c r="AL384" s="235"/>
    </row>
    <row r="385" spans="38:38" x14ac:dyDescent="0.3">
      <c r="AL385" s="235"/>
    </row>
    <row r="386" spans="38:38" x14ac:dyDescent="0.3">
      <c r="AL386" s="235"/>
    </row>
    <row r="387" spans="38:38" x14ac:dyDescent="0.3">
      <c r="AL387" s="235"/>
    </row>
    <row r="388" spans="38:38" x14ac:dyDescent="0.3">
      <c r="AL388" s="235"/>
    </row>
    <row r="389" spans="38:38" x14ac:dyDescent="0.3">
      <c r="AL389" s="235"/>
    </row>
    <row r="390" spans="38:38" x14ac:dyDescent="0.3">
      <c r="AL390" s="235"/>
    </row>
    <row r="391" spans="38:38" x14ac:dyDescent="0.3">
      <c r="AL391" s="235"/>
    </row>
    <row r="392" spans="38:38" x14ac:dyDescent="0.3">
      <c r="AL392" s="235"/>
    </row>
    <row r="393" spans="38:38" x14ac:dyDescent="0.3">
      <c r="AL393" s="235"/>
    </row>
    <row r="394" spans="38:38" x14ac:dyDescent="0.3">
      <c r="AL394" s="235"/>
    </row>
    <row r="395" spans="38:38" x14ac:dyDescent="0.3">
      <c r="AL395" s="235"/>
    </row>
    <row r="396" spans="38:38" x14ac:dyDescent="0.3">
      <c r="AL396" s="235"/>
    </row>
    <row r="397" spans="38:38" x14ac:dyDescent="0.3">
      <c r="AL397" s="235"/>
    </row>
    <row r="398" spans="38:38" x14ac:dyDescent="0.3">
      <c r="AL398" s="235"/>
    </row>
    <row r="399" spans="38:38" x14ac:dyDescent="0.3">
      <c r="AL399" s="235"/>
    </row>
    <row r="400" spans="38:38" x14ac:dyDescent="0.3">
      <c r="AL400" s="235"/>
    </row>
    <row r="401" spans="38:38" x14ac:dyDescent="0.3">
      <c r="AL401" s="235"/>
    </row>
    <row r="402" spans="38:38" x14ac:dyDescent="0.3">
      <c r="AL402" s="235"/>
    </row>
    <row r="403" spans="38:38" x14ac:dyDescent="0.3">
      <c r="AL403" s="235"/>
    </row>
    <row r="404" spans="38:38" x14ac:dyDescent="0.3">
      <c r="AL404" s="235"/>
    </row>
    <row r="405" spans="38:38" x14ac:dyDescent="0.3">
      <c r="AL405" s="235"/>
    </row>
    <row r="406" spans="38:38" x14ac:dyDescent="0.3">
      <c r="AL406" s="235"/>
    </row>
    <row r="407" spans="38:38" x14ac:dyDescent="0.3">
      <c r="AL407" s="235"/>
    </row>
    <row r="408" spans="38:38" x14ac:dyDescent="0.3">
      <c r="AL408" s="235"/>
    </row>
    <row r="409" spans="38:38" x14ac:dyDescent="0.3">
      <c r="AL409" s="235"/>
    </row>
    <row r="410" spans="38:38" x14ac:dyDescent="0.3">
      <c r="AL410" s="235"/>
    </row>
    <row r="411" spans="38:38" x14ac:dyDescent="0.3">
      <c r="AL411" s="235"/>
    </row>
    <row r="412" spans="38:38" x14ac:dyDescent="0.3">
      <c r="AL412" s="235"/>
    </row>
    <row r="413" spans="38:38" x14ac:dyDescent="0.3">
      <c r="AL413" s="235"/>
    </row>
    <row r="414" spans="38:38" x14ac:dyDescent="0.3">
      <c r="AL414" s="235"/>
    </row>
    <row r="415" spans="38:38" x14ac:dyDescent="0.3">
      <c r="AL415" s="235"/>
    </row>
    <row r="416" spans="38:38" x14ac:dyDescent="0.3">
      <c r="AL416" s="235"/>
    </row>
    <row r="417" spans="38:38" x14ac:dyDescent="0.3">
      <c r="AL417" s="235"/>
    </row>
    <row r="418" spans="38:38" x14ac:dyDescent="0.3">
      <c r="AL418" s="235"/>
    </row>
    <row r="419" spans="38:38" x14ac:dyDescent="0.3">
      <c r="AL419" s="235"/>
    </row>
    <row r="420" spans="38:38" x14ac:dyDescent="0.3">
      <c r="AL420" s="235"/>
    </row>
    <row r="421" spans="38:38" x14ac:dyDescent="0.3">
      <c r="AL421" s="235"/>
    </row>
    <row r="422" spans="38:38" x14ac:dyDescent="0.3">
      <c r="AL422" s="235"/>
    </row>
    <row r="423" spans="38:38" x14ac:dyDescent="0.3">
      <c r="AL423" s="235"/>
    </row>
    <row r="424" spans="38:38" x14ac:dyDescent="0.3">
      <c r="AL424" s="235"/>
    </row>
    <row r="425" spans="38:38" x14ac:dyDescent="0.3">
      <c r="AL425" s="235"/>
    </row>
    <row r="426" spans="38:38" x14ac:dyDescent="0.3">
      <c r="AL426" s="235"/>
    </row>
    <row r="427" spans="38:38" x14ac:dyDescent="0.3">
      <c r="AL427" s="235"/>
    </row>
    <row r="428" spans="38:38" x14ac:dyDescent="0.3">
      <c r="AL428" s="235"/>
    </row>
    <row r="429" spans="38:38" x14ac:dyDescent="0.3">
      <c r="AL429" s="235"/>
    </row>
    <row r="430" spans="38:38" x14ac:dyDescent="0.3">
      <c r="AL430" s="235"/>
    </row>
    <row r="431" spans="38:38" x14ac:dyDescent="0.3">
      <c r="AL431" s="235"/>
    </row>
    <row r="432" spans="38:38" x14ac:dyDescent="0.3">
      <c r="AL432" s="235"/>
    </row>
    <row r="433" spans="38:38" x14ac:dyDescent="0.3">
      <c r="AL433" s="235"/>
    </row>
    <row r="434" spans="38:38" x14ac:dyDescent="0.3">
      <c r="AL434" s="235"/>
    </row>
    <row r="435" spans="38:38" x14ac:dyDescent="0.3">
      <c r="AL435" s="235"/>
    </row>
    <row r="436" spans="38:38" x14ac:dyDescent="0.3">
      <c r="AL436" s="235"/>
    </row>
    <row r="437" spans="38:38" x14ac:dyDescent="0.3">
      <c r="AL437" s="235"/>
    </row>
    <row r="438" spans="38:38" x14ac:dyDescent="0.3">
      <c r="AL438" s="235"/>
    </row>
    <row r="439" spans="38:38" x14ac:dyDescent="0.3">
      <c r="AL439" s="235"/>
    </row>
    <row r="440" spans="38:38" x14ac:dyDescent="0.3">
      <c r="AL440" s="235"/>
    </row>
    <row r="441" spans="38:38" x14ac:dyDescent="0.3">
      <c r="AL441" s="235"/>
    </row>
    <row r="442" spans="38:38" x14ac:dyDescent="0.3">
      <c r="AL442" s="235"/>
    </row>
    <row r="443" spans="38:38" x14ac:dyDescent="0.3">
      <c r="AL443" s="235"/>
    </row>
    <row r="444" spans="38:38" x14ac:dyDescent="0.3">
      <c r="AL444" s="235"/>
    </row>
    <row r="445" spans="38:38" x14ac:dyDescent="0.3">
      <c r="AL445" s="235"/>
    </row>
    <row r="446" spans="38:38" x14ac:dyDescent="0.3">
      <c r="AL446" s="235"/>
    </row>
    <row r="447" spans="38:38" x14ac:dyDescent="0.3">
      <c r="AL447" s="235"/>
    </row>
    <row r="448" spans="38:38" x14ac:dyDescent="0.3">
      <c r="AL448" s="235"/>
    </row>
    <row r="449" spans="38:38" x14ac:dyDescent="0.3">
      <c r="AL449" s="235"/>
    </row>
    <row r="450" spans="38:38" x14ac:dyDescent="0.3">
      <c r="AL450" s="235"/>
    </row>
    <row r="451" spans="38:38" x14ac:dyDescent="0.3">
      <c r="AL451" s="235"/>
    </row>
    <row r="452" spans="38:38" x14ac:dyDescent="0.3">
      <c r="AL452" s="235"/>
    </row>
    <row r="453" spans="38:38" x14ac:dyDescent="0.3">
      <c r="AL453" s="235"/>
    </row>
    <row r="454" spans="38:38" x14ac:dyDescent="0.3">
      <c r="AL454" s="235"/>
    </row>
    <row r="455" spans="38:38" x14ac:dyDescent="0.3">
      <c r="AL455" s="235"/>
    </row>
    <row r="456" spans="38:38" x14ac:dyDescent="0.3">
      <c r="AL456" s="235"/>
    </row>
    <row r="457" spans="38:38" x14ac:dyDescent="0.3">
      <c r="AL457" s="235"/>
    </row>
    <row r="458" spans="38:38" x14ac:dyDescent="0.3">
      <c r="AL458" s="235"/>
    </row>
    <row r="459" spans="38:38" x14ac:dyDescent="0.3">
      <c r="AL459" s="235"/>
    </row>
    <row r="460" spans="38:38" x14ac:dyDescent="0.3">
      <c r="AL460" s="235"/>
    </row>
    <row r="461" spans="38:38" x14ac:dyDescent="0.3">
      <c r="AL461" s="235"/>
    </row>
    <row r="462" spans="38:38" x14ac:dyDescent="0.3">
      <c r="AL462" s="235"/>
    </row>
    <row r="463" spans="38:38" x14ac:dyDescent="0.3">
      <c r="AL463" s="235"/>
    </row>
    <row r="464" spans="38:38" x14ac:dyDescent="0.3">
      <c r="AL464" s="235"/>
    </row>
    <row r="465" spans="38:38" x14ac:dyDescent="0.3">
      <c r="AL465" s="235"/>
    </row>
    <row r="466" spans="38:38" x14ac:dyDescent="0.3">
      <c r="AL466" s="235"/>
    </row>
    <row r="467" spans="38:38" x14ac:dyDescent="0.3">
      <c r="AL467" s="235"/>
    </row>
    <row r="468" spans="38:38" x14ac:dyDescent="0.3">
      <c r="AL468" s="235"/>
    </row>
    <row r="469" spans="38:38" x14ac:dyDescent="0.3">
      <c r="AL469" s="235"/>
    </row>
    <row r="470" spans="38:38" x14ac:dyDescent="0.3">
      <c r="AL470" s="235"/>
    </row>
    <row r="471" spans="38:38" x14ac:dyDescent="0.3">
      <c r="AL471" s="235"/>
    </row>
    <row r="472" spans="38:38" x14ac:dyDescent="0.3">
      <c r="AL472" s="235"/>
    </row>
    <row r="473" spans="38:38" x14ac:dyDescent="0.3">
      <c r="AL473" s="235"/>
    </row>
    <row r="474" spans="38:38" x14ac:dyDescent="0.3">
      <c r="AL474" s="235"/>
    </row>
    <row r="475" spans="38:38" x14ac:dyDescent="0.3">
      <c r="AL475" s="235"/>
    </row>
    <row r="476" spans="38:38" x14ac:dyDescent="0.3">
      <c r="AL476" s="235"/>
    </row>
    <row r="477" spans="38:38" x14ac:dyDescent="0.3">
      <c r="AL477" s="235"/>
    </row>
    <row r="478" spans="38:38" x14ac:dyDescent="0.3">
      <c r="AL478" s="235"/>
    </row>
    <row r="479" spans="38:38" x14ac:dyDescent="0.3">
      <c r="AL479" s="235"/>
    </row>
    <row r="480" spans="38:38" x14ac:dyDescent="0.3">
      <c r="AL480" s="235"/>
    </row>
    <row r="481" spans="38:38" x14ac:dyDescent="0.3">
      <c r="AL481" s="235"/>
    </row>
    <row r="482" spans="38:38" x14ac:dyDescent="0.3">
      <c r="AL482" s="235"/>
    </row>
    <row r="483" spans="38:38" x14ac:dyDescent="0.3">
      <c r="AL483" s="235"/>
    </row>
    <row r="484" spans="38:38" x14ac:dyDescent="0.3">
      <c r="AL484" s="235"/>
    </row>
    <row r="485" spans="38:38" x14ac:dyDescent="0.3">
      <c r="AL485" s="235"/>
    </row>
    <row r="486" spans="38:38" x14ac:dyDescent="0.3">
      <c r="AL486" s="235"/>
    </row>
    <row r="487" spans="38:38" x14ac:dyDescent="0.3">
      <c r="AL487" s="235"/>
    </row>
    <row r="488" spans="38:38" x14ac:dyDescent="0.3">
      <c r="AL488" s="235"/>
    </row>
    <row r="489" spans="38:38" x14ac:dyDescent="0.3">
      <c r="AL489" s="235"/>
    </row>
    <row r="490" spans="38:38" x14ac:dyDescent="0.3">
      <c r="AL490" s="235"/>
    </row>
    <row r="491" spans="38:38" x14ac:dyDescent="0.3">
      <c r="AL491" s="235"/>
    </row>
    <row r="492" spans="38:38" x14ac:dyDescent="0.3">
      <c r="AL492" s="235"/>
    </row>
    <row r="493" spans="38:38" x14ac:dyDescent="0.3">
      <c r="AL493" s="235"/>
    </row>
    <row r="494" spans="38:38" x14ac:dyDescent="0.3">
      <c r="AL494" s="235"/>
    </row>
    <row r="495" spans="38:38" x14ac:dyDescent="0.3">
      <c r="AL495" s="235"/>
    </row>
    <row r="496" spans="38:38" x14ac:dyDescent="0.3">
      <c r="AL496" s="235"/>
    </row>
    <row r="497" spans="38:38" x14ac:dyDescent="0.3">
      <c r="AL497" s="235"/>
    </row>
    <row r="498" spans="38:38" x14ac:dyDescent="0.3">
      <c r="AL498" s="235"/>
    </row>
    <row r="499" spans="38:38" x14ac:dyDescent="0.3">
      <c r="AL499" s="235"/>
    </row>
    <row r="500" spans="38:38" x14ac:dyDescent="0.3">
      <c r="AL500" s="235"/>
    </row>
    <row r="501" spans="38:38" x14ac:dyDescent="0.3">
      <c r="AL501" s="235"/>
    </row>
    <row r="502" spans="38:38" x14ac:dyDescent="0.3">
      <c r="AL502" s="235"/>
    </row>
    <row r="503" spans="38:38" x14ac:dyDescent="0.3">
      <c r="AL503" s="235"/>
    </row>
    <row r="504" spans="38:38" x14ac:dyDescent="0.3">
      <c r="AL504" s="235"/>
    </row>
    <row r="505" spans="38:38" x14ac:dyDescent="0.3">
      <c r="AL505" s="235"/>
    </row>
    <row r="506" spans="38:38" x14ac:dyDescent="0.3">
      <c r="AL506" s="235"/>
    </row>
    <row r="507" spans="38:38" x14ac:dyDescent="0.3">
      <c r="AL507" s="235"/>
    </row>
    <row r="508" spans="38:38" x14ac:dyDescent="0.3">
      <c r="AL508" s="235"/>
    </row>
    <row r="509" spans="38:38" x14ac:dyDescent="0.3">
      <c r="AL509" s="235"/>
    </row>
    <row r="510" spans="38:38" x14ac:dyDescent="0.3">
      <c r="AL510" s="235"/>
    </row>
    <row r="511" spans="38:38" x14ac:dyDescent="0.3">
      <c r="AL511" s="235"/>
    </row>
    <row r="512" spans="38:38" x14ac:dyDescent="0.3">
      <c r="AL512" s="235"/>
    </row>
    <row r="513" spans="38:38" x14ac:dyDescent="0.3">
      <c r="AL513" s="235"/>
    </row>
    <row r="514" spans="38:38" x14ac:dyDescent="0.3">
      <c r="AL514" s="235"/>
    </row>
    <row r="515" spans="38:38" x14ac:dyDescent="0.3">
      <c r="AL515" s="235"/>
    </row>
    <row r="516" spans="38:38" x14ac:dyDescent="0.3">
      <c r="AL516" s="235"/>
    </row>
    <row r="517" spans="38:38" x14ac:dyDescent="0.3">
      <c r="AL517" s="235"/>
    </row>
    <row r="518" spans="38:38" x14ac:dyDescent="0.3">
      <c r="AL518" s="235"/>
    </row>
    <row r="519" spans="38:38" x14ac:dyDescent="0.3">
      <c r="AL519" s="235"/>
    </row>
    <row r="520" spans="38:38" x14ac:dyDescent="0.3">
      <c r="AL520" s="235"/>
    </row>
    <row r="521" spans="38:38" x14ac:dyDescent="0.3">
      <c r="AL521" s="235"/>
    </row>
    <row r="522" spans="38:38" x14ac:dyDescent="0.3">
      <c r="AL522" s="235"/>
    </row>
    <row r="523" spans="38:38" x14ac:dyDescent="0.3">
      <c r="AL523" s="235"/>
    </row>
    <row r="524" spans="38:38" x14ac:dyDescent="0.3">
      <c r="AL524" s="235"/>
    </row>
    <row r="525" spans="38:38" x14ac:dyDescent="0.3">
      <c r="AL525" s="235"/>
    </row>
    <row r="526" spans="38:38" x14ac:dyDescent="0.3">
      <c r="AL526" s="235"/>
    </row>
    <row r="527" spans="38:38" x14ac:dyDescent="0.3">
      <c r="AL527" s="235"/>
    </row>
    <row r="528" spans="38:38" x14ac:dyDescent="0.3">
      <c r="AL528" s="235"/>
    </row>
    <row r="529" spans="38:38" x14ac:dyDescent="0.3">
      <c r="AL529" s="235"/>
    </row>
    <row r="530" spans="38:38" x14ac:dyDescent="0.3">
      <c r="AL530" s="235"/>
    </row>
    <row r="531" spans="38:38" x14ac:dyDescent="0.3">
      <c r="AL531" s="235"/>
    </row>
    <row r="532" spans="38:38" x14ac:dyDescent="0.3">
      <c r="AL532" s="235"/>
    </row>
    <row r="533" spans="38:38" x14ac:dyDescent="0.3">
      <c r="AL533" s="235"/>
    </row>
    <row r="534" spans="38:38" x14ac:dyDescent="0.3">
      <c r="AL534" s="235"/>
    </row>
    <row r="535" spans="38:38" x14ac:dyDescent="0.3">
      <c r="AL535" s="235"/>
    </row>
    <row r="536" spans="38:38" x14ac:dyDescent="0.3">
      <c r="AL536" s="235"/>
    </row>
    <row r="537" spans="38:38" x14ac:dyDescent="0.3">
      <c r="AL537" s="235"/>
    </row>
    <row r="538" spans="38:38" x14ac:dyDescent="0.3">
      <c r="AL538" s="235"/>
    </row>
    <row r="539" spans="38:38" x14ac:dyDescent="0.3">
      <c r="AL539" s="235"/>
    </row>
    <row r="540" spans="38:38" x14ac:dyDescent="0.3">
      <c r="AL540" s="235"/>
    </row>
    <row r="541" spans="38:38" x14ac:dyDescent="0.3">
      <c r="AL541" s="235"/>
    </row>
    <row r="542" spans="38:38" x14ac:dyDescent="0.3">
      <c r="AL542" s="235"/>
    </row>
    <row r="543" spans="38:38" x14ac:dyDescent="0.3">
      <c r="AL543" s="235"/>
    </row>
    <row r="544" spans="38:38" x14ac:dyDescent="0.3">
      <c r="AL544" s="235"/>
    </row>
    <row r="545" spans="38:38" x14ac:dyDescent="0.3">
      <c r="AL545" s="235"/>
    </row>
    <row r="546" spans="38:38" x14ac:dyDescent="0.3">
      <c r="AL546" s="235"/>
    </row>
    <row r="547" spans="38:38" x14ac:dyDescent="0.3">
      <c r="AL547" s="235"/>
    </row>
    <row r="548" spans="38:38" x14ac:dyDescent="0.3">
      <c r="AL548" s="235"/>
    </row>
    <row r="549" spans="38:38" x14ac:dyDescent="0.3">
      <c r="AL549" s="235"/>
    </row>
    <row r="550" spans="38:38" x14ac:dyDescent="0.3">
      <c r="AL550" s="235"/>
    </row>
    <row r="551" spans="38:38" x14ac:dyDescent="0.3">
      <c r="AL551" s="235"/>
    </row>
    <row r="552" spans="38:38" x14ac:dyDescent="0.3">
      <c r="AL552" s="235"/>
    </row>
    <row r="553" spans="38:38" x14ac:dyDescent="0.3">
      <c r="AL553" s="235"/>
    </row>
    <row r="554" spans="38:38" x14ac:dyDescent="0.3">
      <c r="AL554" s="235"/>
    </row>
    <row r="555" spans="38:38" x14ac:dyDescent="0.3">
      <c r="AL555" s="235"/>
    </row>
    <row r="556" spans="38:38" x14ac:dyDescent="0.3">
      <c r="AL556" s="235"/>
    </row>
    <row r="557" spans="38:38" x14ac:dyDescent="0.3">
      <c r="AL557" s="235"/>
    </row>
    <row r="558" spans="38:38" x14ac:dyDescent="0.3">
      <c r="AL558" s="235"/>
    </row>
    <row r="559" spans="38:38" x14ac:dyDescent="0.3">
      <c r="AL559" s="235"/>
    </row>
    <row r="560" spans="38:38" x14ac:dyDescent="0.3">
      <c r="AL560" s="235"/>
    </row>
    <row r="561" spans="38:38" x14ac:dyDescent="0.3">
      <c r="AL561" s="235"/>
    </row>
    <row r="562" spans="38:38" x14ac:dyDescent="0.3">
      <c r="AL562" s="235"/>
    </row>
    <row r="563" spans="38:38" x14ac:dyDescent="0.3">
      <c r="AL563" s="235"/>
    </row>
    <row r="564" spans="38:38" x14ac:dyDescent="0.3">
      <c r="AL564" s="235"/>
    </row>
    <row r="565" spans="38:38" x14ac:dyDescent="0.3">
      <c r="AL565" s="235"/>
    </row>
    <row r="566" spans="38:38" x14ac:dyDescent="0.3">
      <c r="AL566" s="235"/>
    </row>
    <row r="567" spans="38:38" x14ac:dyDescent="0.3">
      <c r="AL567" s="235"/>
    </row>
    <row r="568" spans="38:38" x14ac:dyDescent="0.3">
      <c r="AL568" s="235"/>
    </row>
    <row r="569" spans="38:38" x14ac:dyDescent="0.3">
      <c r="AL569" s="235"/>
    </row>
    <row r="570" spans="38:38" x14ac:dyDescent="0.3">
      <c r="AL570" s="235"/>
    </row>
    <row r="571" spans="38:38" x14ac:dyDescent="0.3">
      <c r="AL571" s="235"/>
    </row>
    <row r="572" spans="38:38" x14ac:dyDescent="0.3">
      <c r="AL572" s="235"/>
    </row>
    <row r="573" spans="38:38" x14ac:dyDescent="0.3">
      <c r="AL573" s="235"/>
    </row>
    <row r="574" spans="38:38" x14ac:dyDescent="0.3">
      <c r="AL574" s="235"/>
    </row>
    <row r="575" spans="38:38" x14ac:dyDescent="0.3">
      <c r="AL575" s="235"/>
    </row>
    <row r="576" spans="38:38" x14ac:dyDescent="0.3">
      <c r="AL576" s="235"/>
    </row>
    <row r="577" spans="38:38" x14ac:dyDescent="0.3">
      <c r="AL577" s="235"/>
    </row>
    <row r="578" spans="38:38" x14ac:dyDescent="0.3">
      <c r="AL578" s="235"/>
    </row>
    <row r="579" spans="38:38" x14ac:dyDescent="0.3">
      <c r="AL579" s="235"/>
    </row>
    <row r="580" spans="38:38" x14ac:dyDescent="0.3">
      <c r="AL580" s="235"/>
    </row>
    <row r="581" spans="38:38" x14ac:dyDescent="0.3">
      <c r="AL581" s="235"/>
    </row>
    <row r="582" spans="38:38" x14ac:dyDescent="0.3">
      <c r="AL582" s="235"/>
    </row>
    <row r="583" spans="38:38" x14ac:dyDescent="0.3">
      <c r="AL583" s="235"/>
    </row>
    <row r="584" spans="38:38" x14ac:dyDescent="0.3">
      <c r="AL584" s="235"/>
    </row>
    <row r="585" spans="38:38" x14ac:dyDescent="0.3">
      <c r="AL585" s="235"/>
    </row>
    <row r="586" spans="38:38" x14ac:dyDescent="0.3">
      <c r="AL586" s="235"/>
    </row>
    <row r="587" spans="38:38" x14ac:dyDescent="0.3">
      <c r="AL587" s="235"/>
    </row>
    <row r="588" spans="38:38" x14ac:dyDescent="0.3">
      <c r="AL588" s="235"/>
    </row>
    <row r="589" spans="38:38" x14ac:dyDescent="0.3">
      <c r="AL589" s="235"/>
    </row>
    <row r="590" spans="38:38" x14ac:dyDescent="0.3">
      <c r="AL590" s="235"/>
    </row>
    <row r="591" spans="38:38" x14ac:dyDescent="0.3">
      <c r="AL591" s="235"/>
    </row>
    <row r="592" spans="38:38" x14ac:dyDescent="0.3">
      <c r="AL592" s="235"/>
    </row>
    <row r="593" spans="38:38" x14ac:dyDescent="0.3">
      <c r="AL593" s="235"/>
    </row>
    <row r="594" spans="38:38" x14ac:dyDescent="0.3">
      <c r="AL594" s="235"/>
    </row>
    <row r="595" spans="38:38" x14ac:dyDescent="0.3">
      <c r="AL595" s="235"/>
    </row>
    <row r="596" spans="38:38" x14ac:dyDescent="0.3">
      <c r="AL596" s="235"/>
    </row>
    <row r="597" spans="38:38" x14ac:dyDescent="0.3">
      <c r="AL597" s="235"/>
    </row>
    <row r="598" spans="38:38" x14ac:dyDescent="0.3">
      <c r="AL598" s="235"/>
    </row>
    <row r="599" spans="38:38" x14ac:dyDescent="0.3">
      <c r="AL599" s="235"/>
    </row>
    <row r="600" spans="38:38" x14ac:dyDescent="0.3">
      <c r="AL600" s="235"/>
    </row>
    <row r="601" spans="38:38" x14ac:dyDescent="0.3">
      <c r="AL601" s="235"/>
    </row>
    <row r="602" spans="38:38" x14ac:dyDescent="0.3">
      <c r="AL602" s="235"/>
    </row>
    <row r="603" spans="38:38" x14ac:dyDescent="0.3">
      <c r="AL603" s="235"/>
    </row>
    <row r="604" spans="38:38" x14ac:dyDescent="0.3">
      <c r="AL604" s="235"/>
    </row>
    <row r="605" spans="38:38" x14ac:dyDescent="0.3">
      <c r="AL605" s="235"/>
    </row>
    <row r="606" spans="38:38" x14ac:dyDescent="0.3">
      <c r="AL606" s="235"/>
    </row>
    <row r="607" spans="38:38" x14ac:dyDescent="0.3">
      <c r="AL607" s="235"/>
    </row>
    <row r="608" spans="38:38" x14ac:dyDescent="0.3">
      <c r="AL608" s="235"/>
    </row>
    <row r="609" spans="38:38" x14ac:dyDescent="0.3">
      <c r="AL609" s="235"/>
    </row>
    <row r="610" spans="38:38" x14ac:dyDescent="0.3">
      <c r="AL610" s="235"/>
    </row>
    <row r="611" spans="38:38" x14ac:dyDescent="0.3">
      <c r="AL611" s="235"/>
    </row>
    <row r="612" spans="38:38" x14ac:dyDescent="0.3">
      <c r="AL612" s="235"/>
    </row>
    <row r="613" spans="38:38" x14ac:dyDescent="0.3">
      <c r="AL613" s="235"/>
    </row>
    <row r="614" spans="38:38" x14ac:dyDescent="0.3">
      <c r="AL614" s="235"/>
    </row>
    <row r="615" spans="38:38" x14ac:dyDescent="0.3">
      <c r="AL615" s="235"/>
    </row>
    <row r="616" spans="38:38" x14ac:dyDescent="0.3">
      <c r="AL616" s="235"/>
    </row>
    <row r="617" spans="38:38" x14ac:dyDescent="0.3">
      <c r="AL617" s="235"/>
    </row>
    <row r="618" spans="38:38" x14ac:dyDescent="0.3">
      <c r="AL618" s="235"/>
    </row>
    <row r="619" spans="38:38" x14ac:dyDescent="0.3">
      <c r="AL619" s="235"/>
    </row>
    <row r="620" spans="38:38" x14ac:dyDescent="0.3">
      <c r="AL620" s="235"/>
    </row>
    <row r="621" spans="38:38" x14ac:dyDescent="0.3">
      <c r="AL621" s="235"/>
    </row>
    <row r="622" spans="38:38" x14ac:dyDescent="0.3">
      <c r="AL622" s="235"/>
    </row>
    <row r="623" spans="38:38" x14ac:dyDescent="0.3">
      <c r="AL623" s="235"/>
    </row>
    <row r="624" spans="38:38" x14ac:dyDescent="0.3">
      <c r="AL624" s="235"/>
    </row>
    <row r="625" spans="38:38" x14ac:dyDescent="0.3">
      <c r="AL625" s="235"/>
    </row>
    <row r="626" spans="38:38" x14ac:dyDescent="0.3">
      <c r="AL626" s="235"/>
    </row>
    <row r="627" spans="38:38" x14ac:dyDescent="0.3">
      <c r="AL627" s="235"/>
    </row>
    <row r="628" spans="38:38" x14ac:dyDescent="0.3">
      <c r="AL628" s="235"/>
    </row>
    <row r="629" spans="38:38" x14ac:dyDescent="0.3">
      <c r="AL629" s="235"/>
    </row>
    <row r="630" spans="38:38" x14ac:dyDescent="0.3">
      <c r="AL630" s="235"/>
    </row>
    <row r="631" spans="38:38" x14ac:dyDescent="0.3">
      <c r="AL631" s="235"/>
    </row>
    <row r="632" spans="38:38" x14ac:dyDescent="0.3">
      <c r="AL632" s="235"/>
    </row>
    <row r="633" spans="38:38" x14ac:dyDescent="0.3">
      <c r="AL633" s="235"/>
    </row>
    <row r="634" spans="38:38" x14ac:dyDescent="0.3">
      <c r="AL634" s="235"/>
    </row>
    <row r="635" spans="38:38" x14ac:dyDescent="0.3">
      <c r="AL635" s="235"/>
    </row>
    <row r="636" spans="38:38" x14ac:dyDescent="0.3">
      <c r="AL636" s="235"/>
    </row>
    <row r="637" spans="38:38" x14ac:dyDescent="0.3">
      <c r="AL637" s="235"/>
    </row>
    <row r="638" spans="38:38" x14ac:dyDescent="0.3">
      <c r="AL638" s="235"/>
    </row>
    <row r="639" spans="38:38" x14ac:dyDescent="0.3">
      <c r="AL639" s="235"/>
    </row>
    <row r="640" spans="38:38" x14ac:dyDescent="0.3">
      <c r="AL640" s="235"/>
    </row>
    <row r="641" spans="38:38" x14ac:dyDescent="0.3">
      <c r="AL641" s="235"/>
    </row>
    <row r="642" spans="38:38" x14ac:dyDescent="0.3">
      <c r="AL642" s="235"/>
    </row>
    <row r="643" spans="38:38" x14ac:dyDescent="0.3">
      <c r="AL643" s="235"/>
    </row>
    <row r="644" spans="38:38" x14ac:dyDescent="0.3">
      <c r="AL644" s="235"/>
    </row>
    <row r="645" spans="38:38" x14ac:dyDescent="0.3">
      <c r="AL645" s="235"/>
    </row>
    <row r="646" spans="38:38" x14ac:dyDescent="0.3">
      <c r="AL646" s="235"/>
    </row>
    <row r="647" spans="38:38" x14ac:dyDescent="0.3">
      <c r="AL647" s="235"/>
    </row>
    <row r="648" spans="38:38" x14ac:dyDescent="0.3">
      <c r="AL648" s="235"/>
    </row>
    <row r="649" spans="38:38" x14ac:dyDescent="0.3">
      <c r="AL649" s="235"/>
    </row>
    <row r="650" spans="38:38" x14ac:dyDescent="0.3">
      <c r="AL650" s="235"/>
    </row>
    <row r="651" spans="38:38" x14ac:dyDescent="0.3">
      <c r="AL651" s="235"/>
    </row>
    <row r="652" spans="38:38" x14ac:dyDescent="0.3">
      <c r="AL652" s="235"/>
    </row>
    <row r="653" spans="38:38" x14ac:dyDescent="0.3">
      <c r="AL653" s="235"/>
    </row>
    <row r="654" spans="38:38" x14ac:dyDescent="0.3">
      <c r="AL654" s="235"/>
    </row>
    <row r="655" spans="38:38" x14ac:dyDescent="0.3">
      <c r="AL655" s="235"/>
    </row>
    <row r="656" spans="38:38" x14ac:dyDescent="0.3">
      <c r="AL656" s="235"/>
    </row>
    <row r="657" spans="38:38" x14ac:dyDescent="0.3">
      <c r="AL657" s="235"/>
    </row>
    <row r="658" spans="38:38" x14ac:dyDescent="0.3">
      <c r="AL658" s="235"/>
    </row>
    <row r="659" spans="38:38" x14ac:dyDescent="0.3">
      <c r="AL659" s="235"/>
    </row>
    <row r="660" spans="38:38" x14ac:dyDescent="0.3">
      <c r="AL660" s="235"/>
    </row>
    <row r="661" spans="38:38" x14ac:dyDescent="0.3">
      <c r="AL661" s="235"/>
    </row>
    <row r="662" spans="38:38" x14ac:dyDescent="0.3">
      <c r="AL662" s="235"/>
    </row>
    <row r="663" spans="38:38" x14ac:dyDescent="0.3">
      <c r="AL663" s="235"/>
    </row>
    <row r="664" spans="38:38" x14ac:dyDescent="0.3">
      <c r="AL664" s="235"/>
    </row>
    <row r="665" spans="38:38" x14ac:dyDescent="0.3">
      <c r="AL665" s="235"/>
    </row>
    <row r="666" spans="38:38" x14ac:dyDescent="0.3">
      <c r="AL666" s="235"/>
    </row>
    <row r="667" spans="38:38" x14ac:dyDescent="0.3">
      <c r="AL667" s="235"/>
    </row>
    <row r="668" spans="38:38" x14ac:dyDescent="0.3">
      <c r="AL668" s="235"/>
    </row>
    <row r="669" spans="38:38" x14ac:dyDescent="0.3">
      <c r="AL669" s="235"/>
    </row>
    <row r="670" spans="38:38" x14ac:dyDescent="0.3">
      <c r="AL670" s="235"/>
    </row>
    <row r="671" spans="38:38" x14ac:dyDescent="0.3">
      <c r="AL671" s="235"/>
    </row>
    <row r="672" spans="38:38" x14ac:dyDescent="0.3">
      <c r="AL672" s="235"/>
    </row>
    <row r="673" spans="38:38" x14ac:dyDescent="0.3">
      <c r="AL673" s="235"/>
    </row>
    <row r="674" spans="38:38" x14ac:dyDescent="0.3">
      <c r="AL674" s="235"/>
    </row>
    <row r="675" spans="38:38" x14ac:dyDescent="0.3">
      <c r="AL675" s="235"/>
    </row>
    <row r="676" spans="38:38" x14ac:dyDescent="0.3">
      <c r="AL676" s="235"/>
    </row>
    <row r="677" spans="38:38" x14ac:dyDescent="0.3">
      <c r="AL677" s="235"/>
    </row>
    <row r="678" spans="38:38" x14ac:dyDescent="0.3">
      <c r="AL678" s="235"/>
    </row>
    <row r="679" spans="38:38" x14ac:dyDescent="0.3">
      <c r="AL679" s="235"/>
    </row>
    <row r="680" spans="38:38" x14ac:dyDescent="0.3">
      <c r="AL680" s="235"/>
    </row>
    <row r="681" spans="38:38" x14ac:dyDescent="0.3">
      <c r="AL681" s="235"/>
    </row>
    <row r="682" spans="38:38" x14ac:dyDescent="0.3">
      <c r="AL682" s="235"/>
    </row>
    <row r="683" spans="38:38" x14ac:dyDescent="0.3">
      <c r="AL683" s="235"/>
    </row>
    <row r="684" spans="38:38" x14ac:dyDescent="0.3">
      <c r="AL684" s="235"/>
    </row>
    <row r="685" spans="38:38" x14ac:dyDescent="0.3">
      <c r="AL685" s="235"/>
    </row>
    <row r="686" spans="38:38" x14ac:dyDescent="0.3">
      <c r="AL686" s="235"/>
    </row>
    <row r="687" spans="38:38" x14ac:dyDescent="0.3">
      <c r="AL687" s="235"/>
    </row>
    <row r="688" spans="38:38" x14ac:dyDescent="0.3">
      <c r="AL688" s="235"/>
    </row>
    <row r="689" spans="38:38" x14ac:dyDescent="0.3">
      <c r="AL689" s="235"/>
    </row>
    <row r="690" spans="38:38" x14ac:dyDescent="0.3">
      <c r="AL690" s="235"/>
    </row>
    <row r="691" spans="38:38" x14ac:dyDescent="0.3">
      <c r="AL691" s="235"/>
    </row>
    <row r="692" spans="38:38" x14ac:dyDescent="0.3">
      <c r="AL692" s="235"/>
    </row>
    <row r="693" spans="38:38" x14ac:dyDescent="0.3">
      <c r="AL693" s="235"/>
    </row>
    <row r="694" spans="38:38" x14ac:dyDescent="0.3">
      <c r="AL694" s="235"/>
    </row>
    <row r="695" spans="38:38" x14ac:dyDescent="0.3">
      <c r="AL695" s="235"/>
    </row>
    <row r="696" spans="38:38" x14ac:dyDescent="0.3">
      <c r="AL696" s="235"/>
    </row>
    <row r="697" spans="38:38" x14ac:dyDescent="0.3">
      <c r="AL697" s="235"/>
    </row>
    <row r="698" spans="38:38" x14ac:dyDescent="0.3">
      <c r="AL698" s="235"/>
    </row>
    <row r="699" spans="38:38" x14ac:dyDescent="0.3">
      <c r="AL699" s="235"/>
    </row>
    <row r="700" spans="38:38" x14ac:dyDescent="0.3">
      <c r="AL700" s="235"/>
    </row>
    <row r="701" spans="38:38" x14ac:dyDescent="0.3">
      <c r="AL701" s="235"/>
    </row>
    <row r="702" spans="38:38" x14ac:dyDescent="0.3">
      <c r="AL702" s="235"/>
    </row>
    <row r="703" spans="38:38" x14ac:dyDescent="0.3">
      <c r="AL703" s="235"/>
    </row>
    <row r="704" spans="38:38" x14ac:dyDescent="0.3">
      <c r="AL704" s="235"/>
    </row>
    <row r="705" spans="38:38" x14ac:dyDescent="0.3">
      <c r="AL705" s="235"/>
    </row>
    <row r="706" spans="38:38" x14ac:dyDescent="0.3">
      <c r="AL706" s="235"/>
    </row>
    <row r="707" spans="38:38" x14ac:dyDescent="0.3">
      <c r="AL707" s="235"/>
    </row>
    <row r="708" spans="38:38" x14ac:dyDescent="0.3">
      <c r="AL708" s="235"/>
    </row>
    <row r="709" spans="38:38" x14ac:dyDescent="0.3">
      <c r="AL709" s="235"/>
    </row>
    <row r="710" spans="38:38" x14ac:dyDescent="0.3">
      <c r="AL710" s="235"/>
    </row>
    <row r="711" spans="38:38" x14ac:dyDescent="0.3">
      <c r="AL711" s="235"/>
    </row>
    <row r="712" spans="38:38" x14ac:dyDescent="0.3">
      <c r="AL712" s="235"/>
    </row>
    <row r="713" spans="38:38" x14ac:dyDescent="0.3">
      <c r="AL713" s="235"/>
    </row>
    <row r="714" spans="38:38" x14ac:dyDescent="0.3">
      <c r="AL714" s="235"/>
    </row>
    <row r="715" spans="38:38" x14ac:dyDescent="0.3">
      <c r="AL715" s="235"/>
    </row>
    <row r="716" spans="38:38" x14ac:dyDescent="0.3">
      <c r="AL716" s="235"/>
    </row>
    <row r="717" spans="38:38" x14ac:dyDescent="0.3">
      <c r="AL717" s="235"/>
    </row>
    <row r="718" spans="38:38" x14ac:dyDescent="0.3">
      <c r="AL718" s="235"/>
    </row>
    <row r="719" spans="38:38" x14ac:dyDescent="0.3">
      <c r="AL719" s="235"/>
    </row>
    <row r="720" spans="38:38" x14ac:dyDescent="0.3">
      <c r="AL720" s="235"/>
    </row>
    <row r="721" spans="38:38" x14ac:dyDescent="0.3">
      <c r="AL721" s="235"/>
    </row>
    <row r="722" spans="38:38" x14ac:dyDescent="0.3">
      <c r="AL722" s="235"/>
    </row>
    <row r="723" spans="38:38" x14ac:dyDescent="0.3">
      <c r="AL723" s="235"/>
    </row>
    <row r="724" spans="38:38" x14ac:dyDescent="0.3">
      <c r="AL724" s="235"/>
    </row>
    <row r="725" spans="38:38" x14ac:dyDescent="0.3">
      <c r="AL725" s="235"/>
    </row>
    <row r="726" spans="38:38" x14ac:dyDescent="0.3">
      <c r="AL726" s="235"/>
    </row>
    <row r="727" spans="38:38" x14ac:dyDescent="0.3">
      <c r="AL727" s="235"/>
    </row>
    <row r="728" spans="38:38" x14ac:dyDescent="0.3">
      <c r="AL728" s="235"/>
    </row>
    <row r="729" spans="38:38" x14ac:dyDescent="0.3">
      <c r="AL729" s="235"/>
    </row>
    <row r="730" spans="38:38" x14ac:dyDescent="0.3">
      <c r="AL730" s="235"/>
    </row>
    <row r="731" spans="38:38" x14ac:dyDescent="0.3">
      <c r="AL731" s="235"/>
    </row>
    <row r="732" spans="38:38" x14ac:dyDescent="0.3">
      <c r="AL732" s="235"/>
    </row>
    <row r="733" spans="38:38" x14ac:dyDescent="0.3">
      <c r="AL733" s="235"/>
    </row>
    <row r="734" spans="38:38" x14ac:dyDescent="0.3">
      <c r="AL734" s="235"/>
    </row>
    <row r="735" spans="38:38" x14ac:dyDescent="0.3">
      <c r="AL735" s="235"/>
    </row>
    <row r="736" spans="38:38" x14ac:dyDescent="0.3">
      <c r="AL736" s="235"/>
    </row>
    <row r="737" spans="38:38" x14ac:dyDescent="0.3">
      <c r="AL737" s="235"/>
    </row>
  </sheetData>
  <autoFilter ref="A1:AL298"/>
  <sortState ref="A208:AK272">
    <sortCondition descending="1" ref="C208:C272"/>
  </sortState>
  <phoneticPr fontId="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1975"/>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4581</v>
      </c>
      <c r="U1" s="3" t="s">
        <v>4582</v>
      </c>
      <c r="V1" s="3" t="s">
        <v>4554</v>
      </c>
      <c r="W1" s="3" t="s">
        <v>4583</v>
      </c>
      <c r="X1" s="3" t="s">
        <v>4584</v>
      </c>
      <c r="Y1" s="3" t="s">
        <v>3477</v>
      </c>
      <c r="Z1" s="3" t="s">
        <v>37</v>
      </c>
      <c r="AA1" s="3" t="s">
        <v>38</v>
      </c>
      <c r="AB1" s="3" t="s">
        <v>39</v>
      </c>
      <c r="AC1" s="3" t="s">
        <v>3478</v>
      </c>
      <c r="AD1" s="3" t="s">
        <v>6912</v>
      </c>
      <c r="AE1" s="3" t="s">
        <v>6913</v>
      </c>
      <c r="AF1" s="3" t="s">
        <v>6914</v>
      </c>
      <c r="AG1" s="3" t="s">
        <v>6915</v>
      </c>
      <c r="AH1" s="3" t="s">
        <v>6916</v>
      </c>
      <c r="AI1" s="3" t="s">
        <v>45</v>
      </c>
      <c r="AJ1" s="3" t="s">
        <v>67</v>
      </c>
      <c r="AK1" s="3" t="s">
        <v>41</v>
      </c>
      <c r="AL1" s="3" t="s">
        <v>44</v>
      </c>
    </row>
    <row r="2" spans="1:38" x14ac:dyDescent="0.3">
      <c r="A2" s="229" t="s">
        <v>4688</v>
      </c>
      <c r="B2" s="229" t="s">
        <v>4689</v>
      </c>
      <c r="C2" s="241" t="s">
        <v>4739</v>
      </c>
      <c r="D2" s="237" t="s">
        <v>4740</v>
      </c>
      <c r="E2" s="236">
        <v>1350110039898</v>
      </c>
      <c r="F2" s="240" t="s">
        <v>4741</v>
      </c>
      <c r="G2" s="214">
        <v>0</v>
      </c>
      <c r="H2" s="231" t="s">
        <v>3527</v>
      </c>
      <c r="I2" s="231"/>
      <c r="J2" s="231"/>
      <c r="K2" s="231"/>
      <c r="L2" s="231"/>
      <c r="M2" s="231"/>
      <c r="N2" s="231" t="s">
        <v>4742</v>
      </c>
      <c r="O2" s="246" t="s">
        <v>4743</v>
      </c>
      <c r="P2" s="246" t="s">
        <v>4744</v>
      </c>
      <c r="Q2" s="225" t="s">
        <v>4745</v>
      </c>
      <c r="R2" s="212" t="s">
        <v>2</v>
      </c>
      <c r="S2" s="213" t="s">
        <v>3527</v>
      </c>
      <c r="T2" s="233">
        <v>45582</v>
      </c>
      <c r="U2" s="234" t="s">
        <v>4746</v>
      </c>
      <c r="V2" s="233">
        <v>45596</v>
      </c>
      <c r="W2" s="233">
        <v>45596</v>
      </c>
      <c r="X2" s="234" t="s">
        <v>3527</v>
      </c>
      <c r="Y2" s="234"/>
      <c r="Z2" s="234" t="s">
        <v>4690</v>
      </c>
      <c r="AA2" s="243">
        <v>202409</v>
      </c>
      <c r="AB2" s="243"/>
      <c r="AC2" s="244" t="s">
        <v>4747</v>
      </c>
      <c r="AD2" s="244" t="s">
        <v>4748</v>
      </c>
      <c r="AE2" s="245">
        <v>2</v>
      </c>
      <c r="AF2" s="244" t="s">
        <v>4749</v>
      </c>
      <c r="AG2" s="239" t="str">
        <f>IFERROR(VLOOKUP(작성용!A:A,RM!A:D,4,0),"-")</f>
        <v>백형진</v>
      </c>
      <c r="AH2" s="9" t="s">
        <v>3548</v>
      </c>
      <c r="AI2" s="235" t="s">
        <v>3527</v>
      </c>
      <c r="AJ2" s="235" t="s">
        <v>4750</v>
      </c>
      <c r="AK2" s="235" t="s">
        <v>3708</v>
      </c>
      <c r="AL2" s="235">
        <v>1</v>
      </c>
    </row>
    <row r="3" spans="1:38" x14ac:dyDescent="0.3">
      <c r="A3" s="229" t="s">
        <v>3330</v>
      </c>
      <c r="B3" s="229" t="s">
        <v>4751</v>
      </c>
      <c r="C3" s="241" t="s">
        <v>4752</v>
      </c>
      <c r="D3" s="237" t="s">
        <v>3758</v>
      </c>
      <c r="E3" s="236">
        <v>1101112507551</v>
      </c>
      <c r="F3" s="240" t="s">
        <v>4753</v>
      </c>
      <c r="G3" s="214">
        <v>7</v>
      </c>
      <c r="H3" s="231" t="s">
        <v>4754</v>
      </c>
      <c r="I3" s="231"/>
      <c r="J3" s="231"/>
      <c r="K3" s="231"/>
      <c r="L3" s="231"/>
      <c r="M3" s="231"/>
      <c r="N3" s="231" t="s">
        <v>4755</v>
      </c>
      <c r="O3" s="246" t="s">
        <v>4756</v>
      </c>
      <c r="P3" s="246" t="s">
        <v>4019</v>
      </c>
      <c r="Q3" s="225" t="s">
        <v>4757</v>
      </c>
      <c r="R3" s="212" t="s">
        <v>2</v>
      </c>
      <c r="S3" s="213" t="s">
        <v>4758</v>
      </c>
      <c r="T3" s="233">
        <v>45092</v>
      </c>
      <c r="U3" s="234" t="s">
        <v>4759</v>
      </c>
      <c r="V3" s="233">
        <v>45664</v>
      </c>
      <c r="W3" s="233">
        <v>45671</v>
      </c>
      <c r="X3" s="234" t="s">
        <v>4758</v>
      </c>
      <c r="Y3" s="234"/>
      <c r="Z3" s="234" t="s">
        <v>3759</v>
      </c>
      <c r="AA3" s="238">
        <v>202412</v>
      </c>
      <c r="AB3" s="243"/>
      <c r="AC3" s="233" t="s">
        <v>4760</v>
      </c>
      <c r="AD3" s="244" t="s">
        <v>4761</v>
      </c>
      <c r="AE3" s="245">
        <v>0</v>
      </c>
      <c r="AF3" s="244" t="s">
        <v>4761</v>
      </c>
      <c r="AG3" s="239" t="str">
        <f>IFERROR(VLOOKUP(작성용!A:A,RM!A:D,4,0),"-")</f>
        <v>메자닌평가팀</v>
      </c>
      <c r="AH3" s="9" t="s">
        <v>4762</v>
      </c>
      <c r="AI3" s="235" t="s">
        <v>4754</v>
      </c>
      <c r="AJ3" s="235" t="s">
        <v>4763</v>
      </c>
      <c r="AK3" s="235" t="s">
        <v>4764</v>
      </c>
      <c r="AL3" s="235">
        <v>2</v>
      </c>
    </row>
    <row r="4" spans="1:38" x14ac:dyDescent="0.3">
      <c r="A4" s="229" t="s">
        <v>3330</v>
      </c>
      <c r="B4" s="229" t="s">
        <v>4751</v>
      </c>
      <c r="C4" s="241" t="s">
        <v>4765</v>
      </c>
      <c r="D4" s="237" t="s">
        <v>4766</v>
      </c>
      <c r="E4" s="236">
        <v>1101112507551</v>
      </c>
      <c r="F4" s="240" t="s">
        <v>4767</v>
      </c>
      <c r="G4" s="214">
        <v>7</v>
      </c>
      <c r="H4" s="231" t="s">
        <v>4754</v>
      </c>
      <c r="I4" s="231"/>
      <c r="J4" s="231"/>
      <c r="K4" s="231"/>
      <c r="L4" s="231"/>
      <c r="M4" s="231"/>
      <c r="N4" s="231" t="s">
        <v>4768</v>
      </c>
      <c r="O4" s="246" t="s">
        <v>4769</v>
      </c>
      <c r="P4" s="246" t="s">
        <v>4770</v>
      </c>
      <c r="Q4" s="225" t="s">
        <v>4771</v>
      </c>
      <c r="R4" s="212" t="s">
        <v>2</v>
      </c>
      <c r="S4" s="213" t="s">
        <v>4758</v>
      </c>
      <c r="T4" s="233">
        <v>45092</v>
      </c>
      <c r="U4" s="234" t="s">
        <v>4772</v>
      </c>
      <c r="V4" s="233">
        <v>45844</v>
      </c>
      <c r="W4" s="233">
        <v>45851</v>
      </c>
      <c r="X4" s="234" t="s">
        <v>3527</v>
      </c>
      <c r="Y4" s="234"/>
      <c r="Z4" s="234" t="s">
        <v>3760</v>
      </c>
      <c r="AA4" s="238">
        <v>202506</v>
      </c>
      <c r="AB4" s="243"/>
      <c r="AC4" s="233" t="s">
        <v>4773</v>
      </c>
      <c r="AD4" s="244" t="s">
        <v>4761</v>
      </c>
      <c r="AE4" s="245">
        <v>0</v>
      </c>
      <c r="AF4" s="244" t="s">
        <v>4761</v>
      </c>
      <c r="AG4" s="239" t="str">
        <f>IFERROR(VLOOKUP(작성용!A:A,RM!A:D,4,0),"-")</f>
        <v>메자닌평가팀</v>
      </c>
      <c r="AH4" s="9" t="s">
        <v>4774</v>
      </c>
      <c r="AI4" s="235" t="s">
        <v>4758</v>
      </c>
      <c r="AJ4" s="235" t="s">
        <v>4763</v>
      </c>
      <c r="AK4" s="235" t="s">
        <v>4764</v>
      </c>
      <c r="AL4" s="235">
        <v>3</v>
      </c>
    </row>
    <row r="5" spans="1:38" x14ac:dyDescent="0.3">
      <c r="A5" s="229" t="s">
        <v>3330</v>
      </c>
      <c r="B5" s="229" t="s">
        <v>4751</v>
      </c>
      <c r="C5" s="241" t="s">
        <v>4765</v>
      </c>
      <c r="D5" s="237" t="s">
        <v>4751</v>
      </c>
      <c r="E5" s="236">
        <v>1101112507551</v>
      </c>
      <c r="F5" s="240" t="s">
        <v>4767</v>
      </c>
      <c r="G5" s="214">
        <v>7</v>
      </c>
      <c r="H5" s="231" t="s">
        <v>4758</v>
      </c>
      <c r="I5" s="231"/>
      <c r="J5" s="231"/>
      <c r="K5" s="231"/>
      <c r="L5" s="231"/>
      <c r="M5" s="231"/>
      <c r="N5" s="231" t="s">
        <v>4755</v>
      </c>
      <c r="O5" s="246" t="s">
        <v>4769</v>
      </c>
      <c r="P5" s="246" t="s">
        <v>4770</v>
      </c>
      <c r="Q5" s="225" t="s">
        <v>4771</v>
      </c>
      <c r="R5" s="212" t="s">
        <v>2</v>
      </c>
      <c r="S5" s="213" t="s">
        <v>4754</v>
      </c>
      <c r="T5" s="233">
        <v>45092</v>
      </c>
      <c r="U5" s="234" t="s">
        <v>4775</v>
      </c>
      <c r="V5" s="233">
        <v>46029</v>
      </c>
      <c r="W5" s="233">
        <v>46036</v>
      </c>
      <c r="X5" s="234" t="s">
        <v>4758</v>
      </c>
      <c r="Y5" s="234"/>
      <c r="Z5" s="234" t="s">
        <v>3761</v>
      </c>
      <c r="AA5" s="238">
        <v>202512</v>
      </c>
      <c r="AB5" s="243"/>
      <c r="AC5" s="233" t="s">
        <v>4773</v>
      </c>
      <c r="AD5" s="244" t="s">
        <v>4761</v>
      </c>
      <c r="AE5" s="245">
        <v>0</v>
      </c>
      <c r="AF5" s="244" t="s">
        <v>4761</v>
      </c>
      <c r="AG5" s="239" t="str">
        <f>IFERROR(VLOOKUP(작성용!A:A,RM!A:D,4,0),"-")</f>
        <v>메자닌평가팀</v>
      </c>
      <c r="AH5" s="9" t="s">
        <v>4762</v>
      </c>
      <c r="AI5" s="235" t="s">
        <v>4758</v>
      </c>
      <c r="AJ5" s="235" t="s">
        <v>4763</v>
      </c>
      <c r="AK5" s="235" t="s">
        <v>4764</v>
      </c>
      <c r="AL5" s="235">
        <v>4</v>
      </c>
    </row>
    <row r="6" spans="1:38" x14ac:dyDescent="0.3">
      <c r="A6" s="229" t="s">
        <v>3330</v>
      </c>
      <c r="B6" s="229" t="s">
        <v>4766</v>
      </c>
      <c r="C6" s="241" t="s">
        <v>4765</v>
      </c>
      <c r="D6" s="237" t="s">
        <v>4766</v>
      </c>
      <c r="E6" s="236">
        <v>1101112507551</v>
      </c>
      <c r="F6" s="240" t="s">
        <v>4753</v>
      </c>
      <c r="G6" s="214">
        <v>9</v>
      </c>
      <c r="H6" s="231" t="s">
        <v>4758</v>
      </c>
      <c r="I6" s="231"/>
      <c r="J6" s="231"/>
      <c r="K6" s="231"/>
      <c r="L6" s="231"/>
      <c r="M6" s="231"/>
      <c r="N6" s="231" t="s">
        <v>4768</v>
      </c>
      <c r="O6" s="246" t="s">
        <v>4756</v>
      </c>
      <c r="P6" s="246" t="s">
        <v>4770</v>
      </c>
      <c r="Q6" s="225" t="s">
        <v>4771</v>
      </c>
      <c r="R6" s="212" t="s">
        <v>2</v>
      </c>
      <c r="S6" s="213" t="s">
        <v>4758</v>
      </c>
      <c r="T6" s="233">
        <v>45394</v>
      </c>
      <c r="U6" s="234" t="s">
        <v>4759</v>
      </c>
      <c r="V6" s="233">
        <v>45664</v>
      </c>
      <c r="W6" s="233">
        <v>45671</v>
      </c>
      <c r="X6" s="234" t="s">
        <v>4758</v>
      </c>
      <c r="Y6" s="234"/>
      <c r="Z6" s="234" t="s">
        <v>3762</v>
      </c>
      <c r="AA6" s="238">
        <v>202412</v>
      </c>
      <c r="AB6" s="243"/>
      <c r="AC6" s="233" t="s">
        <v>4773</v>
      </c>
      <c r="AD6" s="244" t="s">
        <v>4761</v>
      </c>
      <c r="AE6" s="245">
        <v>0</v>
      </c>
      <c r="AF6" s="244" t="s">
        <v>4761</v>
      </c>
      <c r="AG6" s="239" t="str">
        <f>IFERROR(VLOOKUP(작성용!A:A,RM!A:D,4,0),"-")</f>
        <v>메자닌평가팀</v>
      </c>
      <c r="AH6" s="9" t="s">
        <v>4762</v>
      </c>
      <c r="AI6" s="235" t="s">
        <v>4758</v>
      </c>
      <c r="AJ6" s="235" t="s">
        <v>4763</v>
      </c>
      <c r="AK6" s="235" t="s">
        <v>4764</v>
      </c>
      <c r="AL6" s="235">
        <v>5</v>
      </c>
    </row>
    <row r="7" spans="1:38" x14ac:dyDescent="0.3">
      <c r="A7" s="229" t="s">
        <v>3330</v>
      </c>
      <c r="B7" s="229" t="s">
        <v>4766</v>
      </c>
      <c r="C7" s="241" t="s">
        <v>4765</v>
      </c>
      <c r="D7" s="237" t="s">
        <v>4766</v>
      </c>
      <c r="E7" s="236">
        <v>1101112507551</v>
      </c>
      <c r="F7" s="240" t="s">
        <v>4767</v>
      </c>
      <c r="G7" s="214">
        <v>9</v>
      </c>
      <c r="H7" s="231" t="s">
        <v>4758</v>
      </c>
      <c r="I7" s="231"/>
      <c r="J7" s="231"/>
      <c r="K7" s="231"/>
      <c r="L7" s="231"/>
      <c r="M7" s="231"/>
      <c r="N7" s="231" t="s">
        <v>4768</v>
      </c>
      <c r="O7" s="246" t="s">
        <v>4769</v>
      </c>
      <c r="P7" s="246" t="s">
        <v>4770</v>
      </c>
      <c r="Q7" s="225" t="s">
        <v>4771</v>
      </c>
      <c r="R7" s="212" t="s">
        <v>2</v>
      </c>
      <c r="S7" s="213" t="s">
        <v>4758</v>
      </c>
      <c r="T7" s="233">
        <v>45394</v>
      </c>
      <c r="U7" s="234" t="s">
        <v>4776</v>
      </c>
      <c r="V7" s="233">
        <v>45844</v>
      </c>
      <c r="W7" s="233">
        <v>45851</v>
      </c>
      <c r="X7" s="234" t="s">
        <v>4758</v>
      </c>
      <c r="Y7" s="234"/>
      <c r="Z7" s="234" t="s">
        <v>3764</v>
      </c>
      <c r="AA7" s="238">
        <v>202506</v>
      </c>
      <c r="AB7" s="243"/>
      <c r="AC7" s="233" t="s">
        <v>4773</v>
      </c>
      <c r="AD7" s="244" t="s">
        <v>4761</v>
      </c>
      <c r="AE7" s="245">
        <v>0</v>
      </c>
      <c r="AF7" s="244" t="s">
        <v>4761</v>
      </c>
      <c r="AG7" s="239" t="str">
        <f>IFERROR(VLOOKUP(작성용!A:A,RM!A:D,4,0),"-")</f>
        <v>메자닌평가팀</v>
      </c>
      <c r="AH7" s="9" t="s">
        <v>4762</v>
      </c>
      <c r="AI7" s="235" t="s">
        <v>4758</v>
      </c>
      <c r="AJ7" s="235" t="s">
        <v>4763</v>
      </c>
      <c r="AK7" s="235" t="s">
        <v>4764</v>
      </c>
      <c r="AL7" s="235">
        <v>6</v>
      </c>
    </row>
    <row r="8" spans="1:38" x14ac:dyDescent="0.3">
      <c r="A8" s="229" t="s">
        <v>3330</v>
      </c>
      <c r="B8" s="229" t="s">
        <v>4766</v>
      </c>
      <c r="C8" s="241" t="s">
        <v>4765</v>
      </c>
      <c r="D8" s="237" t="s">
        <v>3758</v>
      </c>
      <c r="E8" s="236">
        <v>1101112507551</v>
      </c>
      <c r="F8" s="240" t="s">
        <v>4767</v>
      </c>
      <c r="G8" s="214">
        <v>9</v>
      </c>
      <c r="H8" s="231" t="s">
        <v>4758</v>
      </c>
      <c r="I8" s="231"/>
      <c r="J8" s="231"/>
      <c r="K8" s="231"/>
      <c r="L8" s="231"/>
      <c r="M8" s="231"/>
      <c r="N8" s="231" t="s">
        <v>4768</v>
      </c>
      <c r="O8" s="246" t="s">
        <v>4769</v>
      </c>
      <c r="P8" s="246" t="s">
        <v>4770</v>
      </c>
      <c r="Q8" s="225" t="s">
        <v>4771</v>
      </c>
      <c r="R8" s="212" t="s">
        <v>2</v>
      </c>
      <c r="S8" s="213" t="s">
        <v>4758</v>
      </c>
      <c r="T8" s="233">
        <v>45394</v>
      </c>
      <c r="U8" s="234" t="s">
        <v>4775</v>
      </c>
      <c r="V8" s="233">
        <v>46029</v>
      </c>
      <c r="W8" s="233">
        <v>46036</v>
      </c>
      <c r="X8" s="234" t="s">
        <v>4758</v>
      </c>
      <c r="Y8" s="234"/>
      <c r="Z8" s="234" t="s">
        <v>3765</v>
      </c>
      <c r="AA8" s="238">
        <v>202512</v>
      </c>
      <c r="AB8" s="243"/>
      <c r="AC8" s="233" t="s">
        <v>4773</v>
      </c>
      <c r="AD8" s="244" t="s">
        <v>4761</v>
      </c>
      <c r="AE8" s="245">
        <v>0</v>
      </c>
      <c r="AF8" s="244" t="s">
        <v>4761</v>
      </c>
      <c r="AG8" s="239" t="str">
        <f>IFERROR(VLOOKUP(작성용!A:A,RM!A:D,4,0),"-")</f>
        <v>메자닌평가팀</v>
      </c>
      <c r="AH8" s="9" t="s">
        <v>4762</v>
      </c>
      <c r="AI8" s="235" t="s">
        <v>4758</v>
      </c>
      <c r="AJ8" s="235" t="s">
        <v>4763</v>
      </c>
      <c r="AK8" s="235" t="s">
        <v>4764</v>
      </c>
      <c r="AL8" s="235">
        <v>7</v>
      </c>
    </row>
    <row r="9" spans="1:38" x14ac:dyDescent="0.3">
      <c r="A9" s="229" t="s">
        <v>3330</v>
      </c>
      <c r="B9" s="229" t="s">
        <v>4766</v>
      </c>
      <c r="C9" s="241" t="s">
        <v>4765</v>
      </c>
      <c r="D9" s="237" t="s">
        <v>4766</v>
      </c>
      <c r="E9" s="236">
        <v>1101112507551</v>
      </c>
      <c r="F9" s="240" t="s">
        <v>4767</v>
      </c>
      <c r="G9" s="214">
        <v>9</v>
      </c>
      <c r="H9" s="231" t="s">
        <v>4758</v>
      </c>
      <c r="I9" s="231"/>
      <c r="J9" s="231"/>
      <c r="K9" s="231"/>
      <c r="L9" s="231"/>
      <c r="M9" s="231"/>
      <c r="N9" s="231" t="s">
        <v>4768</v>
      </c>
      <c r="O9" s="246" t="s">
        <v>4769</v>
      </c>
      <c r="P9" s="246" t="s">
        <v>4770</v>
      </c>
      <c r="Q9" s="225" t="s">
        <v>4771</v>
      </c>
      <c r="R9" s="212" t="s">
        <v>2</v>
      </c>
      <c r="S9" s="213" t="s">
        <v>4758</v>
      </c>
      <c r="T9" s="233">
        <v>45394</v>
      </c>
      <c r="U9" s="234" t="s">
        <v>4777</v>
      </c>
      <c r="V9" s="233">
        <v>46209</v>
      </c>
      <c r="W9" s="233">
        <v>46216</v>
      </c>
      <c r="X9" s="234" t="s">
        <v>4758</v>
      </c>
      <c r="Y9" s="234"/>
      <c r="Z9" s="234" t="s">
        <v>3766</v>
      </c>
      <c r="AA9" s="238">
        <v>202606</v>
      </c>
      <c r="AB9" s="243"/>
      <c r="AC9" s="233" t="s">
        <v>4773</v>
      </c>
      <c r="AD9" s="244" t="s">
        <v>4761</v>
      </c>
      <c r="AE9" s="245">
        <v>0</v>
      </c>
      <c r="AF9" s="244" t="s">
        <v>4761</v>
      </c>
      <c r="AG9" s="239" t="str">
        <f>IFERROR(VLOOKUP(작성용!A:A,RM!A:D,4,0),"-")</f>
        <v>메자닌평가팀</v>
      </c>
      <c r="AH9" s="9" t="s">
        <v>4762</v>
      </c>
      <c r="AI9" s="235" t="s">
        <v>4778</v>
      </c>
      <c r="AJ9" s="235" t="s">
        <v>4763</v>
      </c>
      <c r="AK9" s="235" t="s">
        <v>4764</v>
      </c>
      <c r="AL9" s="235">
        <v>8</v>
      </c>
    </row>
    <row r="10" spans="1:38" x14ac:dyDescent="0.3">
      <c r="A10" s="229" t="s">
        <v>3330</v>
      </c>
      <c r="B10" s="229" t="s">
        <v>4766</v>
      </c>
      <c r="C10" s="241" t="s">
        <v>3707</v>
      </c>
      <c r="D10" s="237" t="s">
        <v>4766</v>
      </c>
      <c r="E10" s="236">
        <v>1101112507551</v>
      </c>
      <c r="F10" s="240" t="s">
        <v>4767</v>
      </c>
      <c r="G10" s="214">
        <v>9</v>
      </c>
      <c r="H10" s="231" t="s">
        <v>4758</v>
      </c>
      <c r="I10" s="231"/>
      <c r="J10" s="231"/>
      <c r="K10" s="231"/>
      <c r="L10" s="231"/>
      <c r="M10" s="231"/>
      <c r="N10" s="231" t="s">
        <v>4768</v>
      </c>
      <c r="O10" s="246" t="s">
        <v>4769</v>
      </c>
      <c r="P10" s="246" t="s">
        <v>4770</v>
      </c>
      <c r="Q10" s="225" t="s">
        <v>4771</v>
      </c>
      <c r="R10" s="212" t="s">
        <v>2</v>
      </c>
      <c r="S10" s="213" t="s">
        <v>4758</v>
      </c>
      <c r="T10" s="233">
        <v>45394</v>
      </c>
      <c r="U10" s="234" t="s">
        <v>4779</v>
      </c>
      <c r="V10" s="233">
        <v>46395</v>
      </c>
      <c r="W10" s="233">
        <v>46402</v>
      </c>
      <c r="X10" s="234" t="s">
        <v>4758</v>
      </c>
      <c r="Y10" s="234"/>
      <c r="Z10" s="234" t="s">
        <v>3767</v>
      </c>
      <c r="AA10" s="238">
        <v>202612</v>
      </c>
      <c r="AB10" s="243"/>
      <c r="AC10" s="233" t="s">
        <v>4773</v>
      </c>
      <c r="AD10" s="244" t="s">
        <v>4761</v>
      </c>
      <c r="AE10" s="245">
        <v>0</v>
      </c>
      <c r="AF10" s="244" t="s">
        <v>4761</v>
      </c>
      <c r="AG10" s="239" t="str">
        <f>IFERROR(VLOOKUP(작성용!A:A,RM!A:D,4,0),"-")</f>
        <v>메자닌평가팀</v>
      </c>
      <c r="AH10" s="9" t="s">
        <v>4043</v>
      </c>
      <c r="AI10" s="235" t="s">
        <v>4778</v>
      </c>
      <c r="AJ10" s="235" t="s">
        <v>4763</v>
      </c>
      <c r="AK10" s="235" t="s">
        <v>4764</v>
      </c>
      <c r="AL10" s="235">
        <v>9</v>
      </c>
    </row>
    <row r="11" spans="1:38" x14ac:dyDescent="0.3">
      <c r="A11" s="229" t="s">
        <v>3769</v>
      </c>
      <c r="B11" s="229" t="s">
        <v>3770</v>
      </c>
      <c r="C11" s="241" t="s">
        <v>3707</v>
      </c>
      <c r="D11" s="237" t="s">
        <v>4780</v>
      </c>
      <c r="E11" s="236">
        <v>1101114465111</v>
      </c>
      <c r="F11" s="240" t="s">
        <v>4781</v>
      </c>
      <c r="G11" s="214">
        <v>0</v>
      </c>
      <c r="H11" s="231" t="s">
        <v>3527</v>
      </c>
      <c r="I11" s="231"/>
      <c r="J11" s="231"/>
      <c r="K11" s="231"/>
      <c r="L11" s="231"/>
      <c r="M11" s="231"/>
      <c r="N11" s="231" t="s">
        <v>4782</v>
      </c>
      <c r="O11" s="246" t="s">
        <v>4783</v>
      </c>
      <c r="P11" s="246" t="s">
        <v>4784</v>
      </c>
      <c r="Q11" s="225" t="s">
        <v>3771</v>
      </c>
      <c r="R11" s="212" t="s">
        <v>2</v>
      </c>
      <c r="S11" s="213" t="s">
        <v>4754</v>
      </c>
      <c r="T11" s="233">
        <v>45442</v>
      </c>
      <c r="U11" s="234" t="s">
        <v>4785</v>
      </c>
      <c r="V11" s="234">
        <v>45679</v>
      </c>
      <c r="W11" s="234">
        <v>45686</v>
      </c>
      <c r="X11" s="234" t="s">
        <v>2</v>
      </c>
      <c r="Y11" s="224"/>
      <c r="Z11" s="224" t="s">
        <v>4786</v>
      </c>
      <c r="AA11" s="243">
        <v>202501</v>
      </c>
      <c r="AB11" s="243"/>
      <c r="AC11" s="244" t="s">
        <v>4787</v>
      </c>
      <c r="AD11" s="244" t="s">
        <v>3772</v>
      </c>
      <c r="AE11" s="245">
        <v>0</v>
      </c>
      <c r="AF11" s="244" t="s">
        <v>3772</v>
      </c>
      <c r="AG11" s="239" t="str">
        <f>IFERROR(VLOOKUP(작성용!A:A,RM!A:D,4,0),"-")</f>
        <v>-</v>
      </c>
      <c r="AH11" s="235" t="s">
        <v>4754</v>
      </c>
      <c r="AI11" s="235" t="s">
        <v>4788</v>
      </c>
      <c r="AJ11" s="235" t="s">
        <v>4789</v>
      </c>
      <c r="AK11" s="235" t="s">
        <v>4790</v>
      </c>
      <c r="AL11" s="235">
        <v>10</v>
      </c>
    </row>
    <row r="12" spans="1:38" x14ac:dyDescent="0.3">
      <c r="A12" s="222" t="s">
        <v>1281</v>
      </c>
      <c r="B12" s="222" t="s">
        <v>1282</v>
      </c>
      <c r="C12" s="241" t="s">
        <v>4752</v>
      </c>
      <c r="D12" s="237" t="s">
        <v>4791</v>
      </c>
      <c r="E12" s="236">
        <v>1101112152067</v>
      </c>
      <c r="F12" s="240" t="s">
        <v>4792</v>
      </c>
      <c r="G12" s="214">
        <v>3</v>
      </c>
      <c r="H12" s="231" t="s">
        <v>3527</v>
      </c>
      <c r="I12" s="231"/>
      <c r="J12" s="231"/>
      <c r="K12" s="231"/>
      <c r="L12" s="231"/>
      <c r="M12" s="231"/>
      <c r="N12" s="231" t="s">
        <v>4793</v>
      </c>
      <c r="O12" s="246" t="s">
        <v>4794</v>
      </c>
      <c r="P12" s="246" t="s">
        <v>4795</v>
      </c>
      <c r="Q12" s="225" t="s">
        <v>4024</v>
      </c>
      <c r="R12" s="212" t="s">
        <v>2</v>
      </c>
      <c r="S12" s="213" t="s">
        <v>4758</v>
      </c>
      <c r="T12" s="233">
        <v>45471</v>
      </c>
      <c r="U12" s="234" t="s">
        <v>4759</v>
      </c>
      <c r="V12" s="234">
        <v>45667</v>
      </c>
      <c r="W12" s="234">
        <v>45672</v>
      </c>
      <c r="X12" s="234" t="s">
        <v>2</v>
      </c>
      <c r="Y12" s="234"/>
      <c r="Z12" s="234" t="s">
        <v>4796</v>
      </c>
      <c r="AA12" s="243">
        <v>202412</v>
      </c>
      <c r="AB12" s="243"/>
      <c r="AC12" s="244" t="s">
        <v>4773</v>
      </c>
      <c r="AD12" s="244" t="s">
        <v>4761</v>
      </c>
      <c r="AE12" s="245">
        <v>0</v>
      </c>
      <c r="AF12" s="244" t="s">
        <v>3763</v>
      </c>
      <c r="AG12" s="239" t="str">
        <f>IFERROR(VLOOKUP(작성용!A:A,RM!A:D,4,0),"-")</f>
        <v>메자닌평가팀</v>
      </c>
      <c r="AH12" s="247" t="s">
        <v>4762</v>
      </c>
      <c r="AI12" s="248" t="s">
        <v>3527</v>
      </c>
      <c r="AJ12" s="235" t="s">
        <v>4020</v>
      </c>
      <c r="AK12" s="235" t="s">
        <v>3708</v>
      </c>
      <c r="AL12" s="235">
        <v>11</v>
      </c>
    </row>
    <row r="13" spans="1:38" x14ac:dyDescent="0.3">
      <c r="A13" s="222" t="s">
        <v>1281</v>
      </c>
      <c r="B13" s="222" t="s">
        <v>1282</v>
      </c>
      <c r="C13" s="241" t="s">
        <v>4765</v>
      </c>
      <c r="D13" s="237" t="s">
        <v>4797</v>
      </c>
      <c r="E13" s="236">
        <v>1101112152067</v>
      </c>
      <c r="F13" s="240" t="s">
        <v>4767</v>
      </c>
      <c r="G13" s="214">
        <v>8</v>
      </c>
      <c r="H13" s="231" t="s">
        <v>4758</v>
      </c>
      <c r="I13" s="231"/>
      <c r="J13" s="231"/>
      <c r="K13" s="231"/>
      <c r="L13" s="231"/>
      <c r="M13" s="231"/>
      <c r="N13" s="231" t="s">
        <v>4798</v>
      </c>
      <c r="O13" s="246" t="s">
        <v>4799</v>
      </c>
      <c r="P13" s="246" t="s">
        <v>4795</v>
      </c>
      <c r="Q13" s="225" t="s">
        <v>4024</v>
      </c>
      <c r="R13" s="212" t="s">
        <v>2</v>
      </c>
      <c r="S13" s="213" t="s">
        <v>4754</v>
      </c>
      <c r="T13" s="233">
        <v>45471</v>
      </c>
      <c r="U13" s="234" t="s">
        <v>4759</v>
      </c>
      <c r="V13" s="234">
        <v>45667</v>
      </c>
      <c r="W13" s="234">
        <v>45672</v>
      </c>
      <c r="X13" s="234" t="s">
        <v>2</v>
      </c>
      <c r="Y13" s="234"/>
      <c r="Z13" s="234" t="s">
        <v>4800</v>
      </c>
      <c r="AA13" s="243">
        <v>202412</v>
      </c>
      <c r="AB13" s="243"/>
      <c r="AC13" s="244" t="s">
        <v>4773</v>
      </c>
      <c r="AD13" s="244" t="s">
        <v>3763</v>
      </c>
      <c r="AE13" s="245">
        <v>0</v>
      </c>
      <c r="AF13" s="244" t="s">
        <v>4761</v>
      </c>
      <c r="AG13" s="239" t="str">
        <f>IFERROR(VLOOKUP(작성용!A:A,RM!A:D,4,0),"-")</f>
        <v>메자닌평가팀</v>
      </c>
      <c r="AH13" s="247" t="s">
        <v>4043</v>
      </c>
      <c r="AI13" s="248" t="s">
        <v>4758</v>
      </c>
      <c r="AJ13" s="235" t="s">
        <v>4020</v>
      </c>
      <c r="AK13" s="235" t="s">
        <v>4790</v>
      </c>
      <c r="AL13" s="235">
        <v>12</v>
      </c>
    </row>
    <row r="14" spans="1:38" x14ac:dyDescent="0.3">
      <c r="A14" s="222" t="s">
        <v>1281</v>
      </c>
      <c r="B14" s="222" t="s">
        <v>1282</v>
      </c>
      <c r="C14" s="241" t="s">
        <v>3707</v>
      </c>
      <c r="D14" s="237" t="s">
        <v>4797</v>
      </c>
      <c r="E14" s="236">
        <v>1101112152067</v>
      </c>
      <c r="F14" s="240" t="s">
        <v>4767</v>
      </c>
      <c r="G14" s="214">
        <v>88</v>
      </c>
      <c r="H14" s="231" t="s">
        <v>4754</v>
      </c>
      <c r="I14" s="231"/>
      <c r="J14" s="231"/>
      <c r="K14" s="231"/>
      <c r="L14" s="231"/>
      <c r="M14" s="231"/>
      <c r="N14" s="231" t="s">
        <v>4793</v>
      </c>
      <c r="O14" s="246" t="s">
        <v>4794</v>
      </c>
      <c r="P14" s="246" t="s">
        <v>4795</v>
      </c>
      <c r="Q14" s="225" t="s">
        <v>4801</v>
      </c>
      <c r="R14" s="212" t="s">
        <v>2</v>
      </c>
      <c r="S14" s="213" t="s">
        <v>4754</v>
      </c>
      <c r="T14" s="233">
        <v>45471</v>
      </c>
      <c r="U14" s="234" t="s">
        <v>4802</v>
      </c>
      <c r="V14" s="234">
        <v>45667</v>
      </c>
      <c r="W14" s="234">
        <v>45672</v>
      </c>
      <c r="X14" s="234" t="s">
        <v>2</v>
      </c>
      <c r="Y14" s="234"/>
      <c r="Z14" s="234" t="s">
        <v>4025</v>
      </c>
      <c r="AA14" s="243">
        <v>202412</v>
      </c>
      <c r="AB14" s="243"/>
      <c r="AC14" s="244" t="s">
        <v>4760</v>
      </c>
      <c r="AD14" s="244" t="s">
        <v>4761</v>
      </c>
      <c r="AE14" s="245">
        <v>0</v>
      </c>
      <c r="AF14" s="244" t="s">
        <v>3763</v>
      </c>
      <c r="AG14" s="239" t="str">
        <f>IFERROR(VLOOKUP(작성용!A:A,RM!A:D,4,0),"-")</f>
        <v>메자닌평가팀</v>
      </c>
      <c r="AH14" s="247" t="s">
        <v>4043</v>
      </c>
      <c r="AI14" s="248" t="s">
        <v>4758</v>
      </c>
      <c r="AJ14" s="235" t="s">
        <v>4763</v>
      </c>
      <c r="AK14" s="235" t="s">
        <v>4764</v>
      </c>
      <c r="AL14" s="235">
        <v>13</v>
      </c>
    </row>
    <row r="15" spans="1:38" x14ac:dyDescent="0.3">
      <c r="A15" s="229" t="s">
        <v>369</v>
      </c>
      <c r="B15" s="229" t="s">
        <v>8</v>
      </c>
      <c r="C15" s="241" t="s">
        <v>3707</v>
      </c>
      <c r="D15" s="237" t="s">
        <v>4803</v>
      </c>
      <c r="E15" s="236">
        <v>1101112405896</v>
      </c>
      <c r="F15" s="240" t="s">
        <v>4753</v>
      </c>
      <c r="G15" s="214">
        <v>0</v>
      </c>
      <c r="H15" s="231" t="s">
        <v>4758</v>
      </c>
      <c r="I15" s="231"/>
      <c r="J15" s="231"/>
      <c r="K15" s="231"/>
      <c r="L15" s="231"/>
      <c r="M15" s="231"/>
      <c r="N15" s="231" t="s">
        <v>4804</v>
      </c>
      <c r="O15" s="246" t="s">
        <v>4805</v>
      </c>
      <c r="P15" s="246" t="s">
        <v>4806</v>
      </c>
      <c r="Q15" s="225" t="s">
        <v>4807</v>
      </c>
      <c r="R15" s="212" t="s">
        <v>2</v>
      </c>
      <c r="S15" s="213" t="s">
        <v>4758</v>
      </c>
      <c r="T15" s="233">
        <v>45516</v>
      </c>
      <c r="U15" s="234" t="s">
        <v>4808</v>
      </c>
      <c r="V15" s="233">
        <v>45597</v>
      </c>
      <c r="W15" s="234" t="s">
        <v>4809</v>
      </c>
      <c r="X15" s="234" t="s">
        <v>4758</v>
      </c>
      <c r="Y15" s="234"/>
      <c r="Z15" s="234" t="s">
        <v>3755</v>
      </c>
      <c r="AA15" s="238">
        <v>202410</v>
      </c>
      <c r="AB15" s="243"/>
      <c r="AC15" s="233" t="s">
        <v>4787</v>
      </c>
      <c r="AD15" s="244" t="s">
        <v>4810</v>
      </c>
      <c r="AE15" s="245">
        <v>1</v>
      </c>
      <c r="AF15" s="244" t="s">
        <v>4811</v>
      </c>
      <c r="AG15" s="239" t="str">
        <f>IFERROR(VLOOKUP(작성용!A:A,RM!A:D,4,0),"-")</f>
        <v>강승현</v>
      </c>
      <c r="AH15" s="239" t="s">
        <v>4811</v>
      </c>
      <c r="AI15" s="235" t="s">
        <v>4758</v>
      </c>
      <c r="AJ15" s="235" t="s">
        <v>4789</v>
      </c>
      <c r="AK15" s="235" t="s">
        <v>4790</v>
      </c>
      <c r="AL15" s="235">
        <v>14</v>
      </c>
    </row>
    <row r="16" spans="1:38" x14ac:dyDescent="0.3">
      <c r="A16" s="229" t="s">
        <v>24</v>
      </c>
      <c r="B16" s="229" t="s">
        <v>4812</v>
      </c>
      <c r="C16" s="241" t="s">
        <v>4752</v>
      </c>
      <c r="D16" s="237" t="s">
        <v>4814</v>
      </c>
      <c r="E16" s="236" t="s">
        <v>3773</v>
      </c>
      <c r="F16" s="240" t="s">
        <v>4815</v>
      </c>
      <c r="G16" s="214">
        <v>0</v>
      </c>
      <c r="H16" s="231" t="s">
        <v>4816</v>
      </c>
      <c r="I16" s="231"/>
      <c r="J16" s="231"/>
      <c r="K16" s="231"/>
      <c r="L16" s="231"/>
      <c r="M16" s="231"/>
      <c r="N16" s="231" t="s">
        <v>4804</v>
      </c>
      <c r="O16" s="246" t="s">
        <v>4817</v>
      </c>
      <c r="P16" s="246" t="s">
        <v>4818</v>
      </c>
      <c r="Q16" s="225" t="s">
        <v>4819</v>
      </c>
      <c r="R16" s="212" t="s">
        <v>2</v>
      </c>
      <c r="S16" s="213" t="s">
        <v>3527</v>
      </c>
      <c r="T16" s="233" t="s">
        <v>4820</v>
      </c>
      <c r="U16" s="234" t="s">
        <v>4821</v>
      </c>
      <c r="V16" s="233">
        <v>45597</v>
      </c>
      <c r="W16" s="233" t="s">
        <v>4809</v>
      </c>
      <c r="X16" s="233">
        <v>45566</v>
      </c>
      <c r="Y16" s="234"/>
      <c r="Z16" s="234" t="s">
        <v>4822</v>
      </c>
      <c r="AA16" s="238">
        <v>202410</v>
      </c>
      <c r="AB16" s="243"/>
      <c r="AC16" s="233" t="s">
        <v>4760</v>
      </c>
      <c r="AD16" s="244" t="s">
        <v>4823</v>
      </c>
      <c r="AE16" s="245">
        <v>0</v>
      </c>
      <c r="AF16" s="244" t="s">
        <v>4823</v>
      </c>
      <c r="AG16" s="239" t="str">
        <f>IFERROR(VLOOKUP(작성용!A:A,RM!A:D,4,0),"-")</f>
        <v>메자닌평가팀</v>
      </c>
      <c r="AH16" s="9" t="s">
        <v>4762</v>
      </c>
      <c r="AI16" s="235" t="s">
        <v>4758</v>
      </c>
      <c r="AJ16" s="235" t="s">
        <v>4789</v>
      </c>
      <c r="AK16" s="235" t="s">
        <v>4790</v>
      </c>
      <c r="AL16" s="235">
        <v>15</v>
      </c>
    </row>
    <row r="17" spans="1:38" x14ac:dyDescent="0.3">
      <c r="A17" s="229" t="s">
        <v>24</v>
      </c>
      <c r="B17" s="229" t="s">
        <v>4028</v>
      </c>
      <c r="C17" s="241" t="s">
        <v>4752</v>
      </c>
      <c r="D17" s="237" t="s">
        <v>4813</v>
      </c>
      <c r="E17" s="236" t="s">
        <v>3773</v>
      </c>
      <c r="F17" s="240" t="s">
        <v>4815</v>
      </c>
      <c r="G17" s="214">
        <v>0</v>
      </c>
      <c r="H17" s="231" t="s">
        <v>4824</v>
      </c>
      <c r="I17" s="231"/>
      <c r="J17" s="231"/>
      <c r="K17" s="231"/>
      <c r="L17" s="231"/>
      <c r="M17" s="231"/>
      <c r="N17" s="231" t="s">
        <v>4547</v>
      </c>
      <c r="O17" s="246" t="s">
        <v>4825</v>
      </c>
      <c r="P17" s="246" t="s">
        <v>4818</v>
      </c>
      <c r="Q17" s="225" t="s">
        <v>4819</v>
      </c>
      <c r="R17" s="212" t="s">
        <v>2</v>
      </c>
      <c r="S17" s="213" t="s">
        <v>3527</v>
      </c>
      <c r="T17" s="233" t="s">
        <v>4820</v>
      </c>
      <c r="U17" s="234" t="s">
        <v>4555</v>
      </c>
      <c r="V17" s="233">
        <v>45628</v>
      </c>
      <c r="W17" s="233" t="s">
        <v>4809</v>
      </c>
      <c r="X17" s="233">
        <v>45628</v>
      </c>
      <c r="Y17" s="234"/>
      <c r="Z17" s="234" t="s">
        <v>4822</v>
      </c>
      <c r="AA17" s="238">
        <v>202411</v>
      </c>
      <c r="AB17" s="243"/>
      <c r="AC17" s="233" t="s">
        <v>4773</v>
      </c>
      <c r="AD17" s="244" t="s">
        <v>4823</v>
      </c>
      <c r="AE17" s="245">
        <v>0</v>
      </c>
      <c r="AF17" s="244" t="s">
        <v>4823</v>
      </c>
      <c r="AG17" s="239" t="str">
        <f>IFERROR(VLOOKUP(작성용!A:A,RM!A:D,4,0),"-")</f>
        <v>메자닌평가팀</v>
      </c>
      <c r="AH17" s="9" t="s">
        <v>4762</v>
      </c>
      <c r="AI17" s="235" t="s">
        <v>4754</v>
      </c>
      <c r="AJ17" s="235" t="s">
        <v>4789</v>
      </c>
      <c r="AK17" s="235" t="s">
        <v>4764</v>
      </c>
      <c r="AL17" s="235">
        <v>16</v>
      </c>
    </row>
    <row r="18" spans="1:38" x14ac:dyDescent="0.3">
      <c r="A18" s="229" t="s">
        <v>2336</v>
      </c>
      <c r="B18" s="229" t="s">
        <v>4826</v>
      </c>
      <c r="C18" s="241" t="s">
        <v>4752</v>
      </c>
      <c r="D18" s="237" t="s">
        <v>4827</v>
      </c>
      <c r="E18" s="236">
        <v>1949110016277</v>
      </c>
      <c r="F18" s="240" t="s">
        <v>4828</v>
      </c>
      <c r="G18" s="214">
        <v>0</v>
      </c>
      <c r="H18" s="231" t="s">
        <v>4754</v>
      </c>
      <c r="I18" s="231"/>
      <c r="J18" s="231"/>
      <c r="K18" s="231"/>
      <c r="L18" s="231"/>
      <c r="M18" s="231"/>
      <c r="N18" s="231" t="s">
        <v>4793</v>
      </c>
      <c r="O18" s="246" t="s">
        <v>4829</v>
      </c>
      <c r="P18" s="246" t="s">
        <v>4830</v>
      </c>
      <c r="Q18" s="225" t="s">
        <v>4831</v>
      </c>
      <c r="R18" s="212" t="s">
        <v>2</v>
      </c>
      <c r="S18" s="213" t="s">
        <v>4758</v>
      </c>
      <c r="T18" s="233">
        <v>45527</v>
      </c>
      <c r="U18" s="234" t="s">
        <v>4746</v>
      </c>
      <c r="V18" s="233">
        <v>45603</v>
      </c>
      <c r="W18" s="233">
        <v>45610</v>
      </c>
      <c r="X18" s="234" t="s">
        <v>2</v>
      </c>
      <c r="Y18" s="234"/>
      <c r="Z18" s="234" t="s">
        <v>4031</v>
      </c>
      <c r="AA18" s="238">
        <v>202409</v>
      </c>
      <c r="AB18" s="243"/>
      <c r="AC18" s="233" t="s">
        <v>4787</v>
      </c>
      <c r="AD18" s="244" t="s">
        <v>4832</v>
      </c>
      <c r="AE18" s="245">
        <v>1</v>
      </c>
      <c r="AF18" s="244" t="s">
        <v>4832</v>
      </c>
      <c r="AG18" s="239" t="str">
        <f>IFERROR(VLOOKUP(작성용!A:A,RM!A:D,4,0),"-")</f>
        <v>채동우</v>
      </c>
      <c r="AH18" s="9" t="s">
        <v>4833</v>
      </c>
      <c r="AI18" s="235" t="s">
        <v>4754</v>
      </c>
      <c r="AJ18" s="235" t="s">
        <v>4834</v>
      </c>
      <c r="AK18" s="235" t="s">
        <v>4764</v>
      </c>
      <c r="AL18" s="235">
        <v>17</v>
      </c>
    </row>
    <row r="19" spans="1:38" x14ac:dyDescent="0.3">
      <c r="A19" s="229" t="s">
        <v>2336</v>
      </c>
      <c r="B19" s="229" t="s">
        <v>4835</v>
      </c>
      <c r="C19" s="241" t="s">
        <v>4765</v>
      </c>
      <c r="D19" s="237" t="s">
        <v>4836</v>
      </c>
      <c r="E19" s="236">
        <v>1101113298068</v>
      </c>
      <c r="F19" s="240" t="s">
        <v>4837</v>
      </c>
      <c r="G19" s="214">
        <v>1</v>
      </c>
      <c r="H19" s="231" t="s">
        <v>4754</v>
      </c>
      <c r="I19" s="231"/>
      <c r="J19" s="231"/>
      <c r="K19" s="231"/>
      <c r="L19" s="231"/>
      <c r="M19" s="231"/>
      <c r="N19" s="231" t="s">
        <v>4793</v>
      </c>
      <c r="O19" s="246" t="s">
        <v>4838</v>
      </c>
      <c r="P19" s="246" t="s">
        <v>4839</v>
      </c>
      <c r="Q19" s="225" t="s">
        <v>4831</v>
      </c>
      <c r="R19" s="212" t="s">
        <v>2</v>
      </c>
      <c r="S19" s="213" t="s">
        <v>4758</v>
      </c>
      <c r="T19" s="233">
        <v>45527</v>
      </c>
      <c r="U19" s="234" t="s">
        <v>4746</v>
      </c>
      <c r="V19" s="233">
        <v>45603</v>
      </c>
      <c r="W19" s="233">
        <v>45610</v>
      </c>
      <c r="X19" s="234" t="s">
        <v>2</v>
      </c>
      <c r="Y19" s="234"/>
      <c r="Z19" s="234" t="s">
        <v>4031</v>
      </c>
      <c r="AA19" s="238">
        <v>202409</v>
      </c>
      <c r="AB19" s="243"/>
      <c r="AC19" s="233" t="s">
        <v>4787</v>
      </c>
      <c r="AD19" s="244" t="s">
        <v>4748</v>
      </c>
      <c r="AE19" s="245">
        <v>1</v>
      </c>
      <c r="AF19" s="244" t="s">
        <v>4748</v>
      </c>
      <c r="AG19" s="239" t="str">
        <f>IFERROR(VLOOKUP(작성용!A:A,RM!A:D,4,0),"-")</f>
        <v>채동우</v>
      </c>
      <c r="AH19" s="9" t="s">
        <v>4833</v>
      </c>
      <c r="AI19" s="235" t="s">
        <v>4758</v>
      </c>
      <c r="AJ19" s="235" t="s">
        <v>4834</v>
      </c>
      <c r="AK19" s="235" t="s">
        <v>4764</v>
      </c>
      <c r="AL19" s="235">
        <v>18</v>
      </c>
    </row>
    <row r="20" spans="1:38" x14ac:dyDescent="0.3">
      <c r="A20" s="229" t="s">
        <v>2336</v>
      </c>
      <c r="B20" s="229" t="s">
        <v>4835</v>
      </c>
      <c r="C20" s="241" t="s">
        <v>4765</v>
      </c>
      <c r="D20" s="237" t="s">
        <v>4836</v>
      </c>
      <c r="E20" s="236">
        <v>1101113298068</v>
      </c>
      <c r="F20" s="240" t="s">
        <v>4837</v>
      </c>
      <c r="G20" s="214">
        <v>2</v>
      </c>
      <c r="H20" s="231" t="s">
        <v>4758</v>
      </c>
      <c r="I20" s="231"/>
      <c r="J20" s="231"/>
      <c r="K20" s="231"/>
      <c r="L20" s="231"/>
      <c r="M20" s="231"/>
      <c r="N20" s="231" t="s">
        <v>4793</v>
      </c>
      <c r="O20" s="246" t="s">
        <v>4838</v>
      </c>
      <c r="P20" s="246" t="s">
        <v>4830</v>
      </c>
      <c r="Q20" s="225" t="s">
        <v>4831</v>
      </c>
      <c r="R20" s="212" t="s">
        <v>2</v>
      </c>
      <c r="S20" s="213" t="s">
        <v>4758</v>
      </c>
      <c r="T20" s="233">
        <v>45527</v>
      </c>
      <c r="U20" s="234" t="s">
        <v>4746</v>
      </c>
      <c r="V20" s="233">
        <v>45603</v>
      </c>
      <c r="W20" s="233">
        <v>45610</v>
      </c>
      <c r="X20" s="234" t="s">
        <v>2</v>
      </c>
      <c r="Y20" s="234"/>
      <c r="Z20" s="234" t="s">
        <v>4031</v>
      </c>
      <c r="AA20" s="238">
        <v>202409</v>
      </c>
      <c r="AB20" s="243"/>
      <c r="AC20" s="233" t="s">
        <v>4787</v>
      </c>
      <c r="AD20" s="244" t="s">
        <v>4748</v>
      </c>
      <c r="AE20" s="245">
        <v>0</v>
      </c>
      <c r="AF20" s="244" t="s">
        <v>4748</v>
      </c>
      <c r="AG20" s="239" t="str">
        <f>IFERROR(VLOOKUP(작성용!A:A,RM!A:D,4,0),"-")</f>
        <v>채동우</v>
      </c>
      <c r="AH20" s="9" t="s">
        <v>4833</v>
      </c>
      <c r="AI20" s="235" t="s">
        <v>4758</v>
      </c>
      <c r="AJ20" s="235" t="s">
        <v>4834</v>
      </c>
      <c r="AK20" s="235" t="s">
        <v>4764</v>
      </c>
      <c r="AL20" s="235">
        <v>19</v>
      </c>
    </row>
    <row r="21" spans="1:38" x14ac:dyDescent="0.3">
      <c r="A21" s="229" t="s">
        <v>2336</v>
      </c>
      <c r="B21" s="229" t="s">
        <v>4835</v>
      </c>
      <c r="C21" s="241" t="s">
        <v>4765</v>
      </c>
      <c r="D21" s="237" t="s">
        <v>4840</v>
      </c>
      <c r="E21" s="236">
        <v>1101113896341</v>
      </c>
      <c r="F21" s="240" t="s">
        <v>4841</v>
      </c>
      <c r="G21" s="214">
        <v>0</v>
      </c>
      <c r="H21" s="231" t="s">
        <v>4758</v>
      </c>
      <c r="I21" s="231"/>
      <c r="J21" s="231"/>
      <c r="K21" s="231"/>
      <c r="L21" s="231"/>
      <c r="M21" s="231"/>
      <c r="N21" s="231" t="s">
        <v>4793</v>
      </c>
      <c r="O21" s="246" t="s">
        <v>4838</v>
      </c>
      <c r="P21" s="246" t="s">
        <v>4830</v>
      </c>
      <c r="Q21" s="225" t="s">
        <v>4831</v>
      </c>
      <c r="R21" s="212" t="s">
        <v>2</v>
      </c>
      <c r="S21" s="213" t="s">
        <v>4758</v>
      </c>
      <c r="T21" s="233">
        <v>45527</v>
      </c>
      <c r="U21" s="234" t="s">
        <v>4746</v>
      </c>
      <c r="V21" s="233">
        <v>45603</v>
      </c>
      <c r="W21" s="233">
        <v>45610</v>
      </c>
      <c r="X21" s="234" t="s">
        <v>2</v>
      </c>
      <c r="Y21" s="234"/>
      <c r="Z21" s="234" t="s">
        <v>4031</v>
      </c>
      <c r="AA21" s="238">
        <v>202409</v>
      </c>
      <c r="AB21" s="243"/>
      <c r="AC21" s="233" t="s">
        <v>4787</v>
      </c>
      <c r="AD21" s="244" t="s">
        <v>4748</v>
      </c>
      <c r="AE21" s="245">
        <v>1</v>
      </c>
      <c r="AF21" s="244" t="s">
        <v>4748</v>
      </c>
      <c r="AG21" s="239" t="str">
        <f>IFERROR(VLOOKUP(작성용!A:A,RM!A:D,4,0),"-")</f>
        <v>채동우</v>
      </c>
      <c r="AH21" s="9" t="s">
        <v>4833</v>
      </c>
      <c r="AI21" s="235" t="s">
        <v>4758</v>
      </c>
      <c r="AJ21" s="235" t="s">
        <v>4834</v>
      </c>
      <c r="AK21" s="235" t="s">
        <v>4764</v>
      </c>
      <c r="AL21" s="235">
        <v>20</v>
      </c>
    </row>
    <row r="22" spans="1:38" x14ac:dyDescent="0.3">
      <c r="A22" s="229" t="s">
        <v>2336</v>
      </c>
      <c r="B22" s="229" t="s">
        <v>4835</v>
      </c>
      <c r="C22" s="241" t="s">
        <v>4765</v>
      </c>
      <c r="D22" s="237" t="s">
        <v>4842</v>
      </c>
      <c r="E22" s="236">
        <v>1741110000775</v>
      </c>
      <c r="F22" s="240" t="s">
        <v>4841</v>
      </c>
      <c r="G22" s="214">
        <v>0</v>
      </c>
      <c r="H22" s="231" t="s">
        <v>4758</v>
      </c>
      <c r="I22" s="231"/>
      <c r="J22" s="231"/>
      <c r="K22" s="231"/>
      <c r="L22" s="231"/>
      <c r="M22" s="231"/>
      <c r="N22" s="231" t="s">
        <v>4793</v>
      </c>
      <c r="O22" s="246" t="s">
        <v>4838</v>
      </c>
      <c r="P22" s="246" t="s">
        <v>4830</v>
      </c>
      <c r="Q22" s="225" t="s">
        <v>4831</v>
      </c>
      <c r="R22" s="212" t="s">
        <v>2</v>
      </c>
      <c r="S22" s="213" t="s">
        <v>4758</v>
      </c>
      <c r="T22" s="233">
        <v>45527</v>
      </c>
      <c r="U22" s="234" t="s">
        <v>4746</v>
      </c>
      <c r="V22" s="233">
        <v>45603</v>
      </c>
      <c r="W22" s="233">
        <v>45610</v>
      </c>
      <c r="X22" s="234" t="s">
        <v>2</v>
      </c>
      <c r="Y22" s="234"/>
      <c r="Z22" s="234" t="s">
        <v>4031</v>
      </c>
      <c r="AA22" s="238">
        <v>202409</v>
      </c>
      <c r="AB22" s="243"/>
      <c r="AC22" s="233" t="s">
        <v>4787</v>
      </c>
      <c r="AD22" s="244" t="s">
        <v>4843</v>
      </c>
      <c r="AE22" s="245">
        <v>1</v>
      </c>
      <c r="AF22" s="244" t="s">
        <v>4843</v>
      </c>
      <c r="AG22" s="239" t="str">
        <f>IFERROR(VLOOKUP(작성용!A:A,RM!A:D,4,0),"-")</f>
        <v>채동우</v>
      </c>
      <c r="AH22" s="9" t="s">
        <v>4833</v>
      </c>
      <c r="AI22" s="235" t="s">
        <v>4758</v>
      </c>
      <c r="AJ22" s="235" t="s">
        <v>4834</v>
      </c>
      <c r="AK22" s="235" t="s">
        <v>4764</v>
      </c>
      <c r="AL22" s="235">
        <v>21</v>
      </c>
    </row>
    <row r="23" spans="1:38" x14ac:dyDescent="0.3">
      <c r="A23" s="229" t="s">
        <v>2336</v>
      </c>
      <c r="B23" s="229" t="s">
        <v>4835</v>
      </c>
      <c r="C23" s="241" t="s">
        <v>4765</v>
      </c>
      <c r="D23" s="237" t="s">
        <v>4844</v>
      </c>
      <c r="E23" s="236">
        <v>1701110182783</v>
      </c>
      <c r="F23" s="240" t="s">
        <v>4841</v>
      </c>
      <c r="G23" s="214">
        <v>0</v>
      </c>
      <c r="H23" s="231" t="s">
        <v>4758</v>
      </c>
      <c r="I23" s="231"/>
      <c r="J23" s="231"/>
      <c r="K23" s="231"/>
      <c r="L23" s="231"/>
      <c r="M23" s="231"/>
      <c r="N23" s="231" t="s">
        <v>4793</v>
      </c>
      <c r="O23" s="246" t="s">
        <v>4838</v>
      </c>
      <c r="P23" s="246" t="s">
        <v>4830</v>
      </c>
      <c r="Q23" s="225" t="s">
        <v>4831</v>
      </c>
      <c r="R23" s="212" t="s">
        <v>2</v>
      </c>
      <c r="S23" s="213" t="s">
        <v>4758</v>
      </c>
      <c r="T23" s="233">
        <v>45527</v>
      </c>
      <c r="U23" s="234" t="s">
        <v>4746</v>
      </c>
      <c r="V23" s="233">
        <v>45603</v>
      </c>
      <c r="W23" s="233">
        <v>45610</v>
      </c>
      <c r="X23" s="234" t="s">
        <v>2</v>
      </c>
      <c r="Y23" s="234"/>
      <c r="Z23" s="234" t="s">
        <v>4031</v>
      </c>
      <c r="AA23" s="238">
        <v>202409</v>
      </c>
      <c r="AB23" s="243"/>
      <c r="AC23" s="233" t="s">
        <v>4787</v>
      </c>
      <c r="AD23" s="244" t="s">
        <v>4845</v>
      </c>
      <c r="AE23" s="245">
        <v>1</v>
      </c>
      <c r="AF23" s="244" t="s">
        <v>4845</v>
      </c>
      <c r="AG23" s="239" t="str">
        <f>IFERROR(VLOOKUP(작성용!A:A,RM!A:D,4,0),"-")</f>
        <v>채동우</v>
      </c>
      <c r="AH23" s="9" t="s">
        <v>4833</v>
      </c>
      <c r="AI23" s="235" t="s">
        <v>4758</v>
      </c>
      <c r="AJ23" s="235" t="s">
        <v>4834</v>
      </c>
      <c r="AK23" s="235" t="s">
        <v>4764</v>
      </c>
      <c r="AL23" s="235">
        <v>22</v>
      </c>
    </row>
    <row r="24" spans="1:38" x14ac:dyDescent="0.3">
      <c r="A24" s="229" t="s">
        <v>2336</v>
      </c>
      <c r="B24" s="229" t="s">
        <v>4835</v>
      </c>
      <c r="C24" s="241" t="s">
        <v>4765</v>
      </c>
      <c r="D24" s="237" t="s">
        <v>4846</v>
      </c>
      <c r="E24" s="236">
        <v>1701110619538</v>
      </c>
      <c r="F24" s="240" t="s">
        <v>4841</v>
      </c>
      <c r="G24" s="214">
        <v>0</v>
      </c>
      <c r="H24" s="231" t="s">
        <v>4758</v>
      </c>
      <c r="I24" s="231"/>
      <c r="J24" s="231"/>
      <c r="K24" s="231"/>
      <c r="L24" s="231"/>
      <c r="M24" s="231"/>
      <c r="N24" s="231" t="s">
        <v>4793</v>
      </c>
      <c r="O24" s="246" t="s">
        <v>4838</v>
      </c>
      <c r="P24" s="246" t="s">
        <v>4830</v>
      </c>
      <c r="Q24" s="225" t="s">
        <v>4831</v>
      </c>
      <c r="R24" s="212" t="s">
        <v>2</v>
      </c>
      <c r="S24" s="213" t="s">
        <v>4758</v>
      </c>
      <c r="T24" s="233">
        <v>45527</v>
      </c>
      <c r="U24" s="234" t="s">
        <v>4746</v>
      </c>
      <c r="V24" s="233">
        <v>45603</v>
      </c>
      <c r="W24" s="233">
        <v>45610</v>
      </c>
      <c r="X24" s="234" t="s">
        <v>2</v>
      </c>
      <c r="Y24" s="234"/>
      <c r="Z24" s="234" t="s">
        <v>4031</v>
      </c>
      <c r="AA24" s="238">
        <v>202409</v>
      </c>
      <c r="AB24" s="243"/>
      <c r="AC24" s="233" t="s">
        <v>4787</v>
      </c>
      <c r="AD24" s="244" t="s">
        <v>4847</v>
      </c>
      <c r="AE24" s="245">
        <v>1</v>
      </c>
      <c r="AF24" s="244" t="s">
        <v>4847</v>
      </c>
      <c r="AG24" s="239" t="str">
        <f>IFERROR(VLOOKUP(작성용!A:A,RM!A:D,4,0),"-")</f>
        <v>채동우</v>
      </c>
      <c r="AH24" s="9" t="s">
        <v>4833</v>
      </c>
      <c r="AI24" s="235" t="s">
        <v>4758</v>
      </c>
      <c r="AJ24" s="235" t="s">
        <v>4834</v>
      </c>
      <c r="AK24" s="235" t="s">
        <v>4764</v>
      </c>
      <c r="AL24" s="235">
        <v>23</v>
      </c>
    </row>
    <row r="25" spans="1:38" x14ac:dyDescent="0.3">
      <c r="A25" s="229" t="s">
        <v>2336</v>
      </c>
      <c r="B25" s="229" t="s">
        <v>4835</v>
      </c>
      <c r="C25" s="241" t="s">
        <v>4765</v>
      </c>
      <c r="D25" s="237" t="s">
        <v>4848</v>
      </c>
      <c r="E25" s="236">
        <v>1101114625385</v>
      </c>
      <c r="F25" s="240" t="s">
        <v>4837</v>
      </c>
      <c r="G25" s="214">
        <v>0</v>
      </c>
      <c r="H25" s="231" t="s">
        <v>4758</v>
      </c>
      <c r="I25" s="231"/>
      <c r="J25" s="231"/>
      <c r="K25" s="231"/>
      <c r="L25" s="231"/>
      <c r="M25" s="231"/>
      <c r="N25" s="231" t="s">
        <v>4793</v>
      </c>
      <c r="O25" s="246" t="s">
        <v>4838</v>
      </c>
      <c r="P25" s="246" t="s">
        <v>4830</v>
      </c>
      <c r="Q25" s="225" t="s">
        <v>4831</v>
      </c>
      <c r="R25" s="212" t="s">
        <v>2</v>
      </c>
      <c r="S25" s="213" t="s">
        <v>4758</v>
      </c>
      <c r="T25" s="233">
        <v>45527</v>
      </c>
      <c r="U25" s="234" t="s">
        <v>4746</v>
      </c>
      <c r="V25" s="233">
        <v>45603</v>
      </c>
      <c r="W25" s="233">
        <v>45610</v>
      </c>
      <c r="X25" s="234" t="s">
        <v>2</v>
      </c>
      <c r="Y25" s="234"/>
      <c r="Z25" s="234" t="s">
        <v>4031</v>
      </c>
      <c r="AA25" s="238">
        <v>202409</v>
      </c>
      <c r="AB25" s="243"/>
      <c r="AC25" s="233" t="s">
        <v>4787</v>
      </c>
      <c r="AD25" s="244" t="s">
        <v>4849</v>
      </c>
      <c r="AE25" s="245">
        <v>1</v>
      </c>
      <c r="AF25" s="244" t="s">
        <v>4849</v>
      </c>
      <c r="AG25" s="239" t="str">
        <f>IFERROR(VLOOKUP(작성용!A:A,RM!A:D,4,0),"-")</f>
        <v>채동우</v>
      </c>
      <c r="AH25" s="9" t="s">
        <v>4833</v>
      </c>
      <c r="AI25" s="235" t="s">
        <v>4758</v>
      </c>
      <c r="AJ25" s="235" t="s">
        <v>4834</v>
      </c>
      <c r="AK25" s="235" t="s">
        <v>4764</v>
      </c>
      <c r="AL25" s="235">
        <v>24</v>
      </c>
    </row>
    <row r="26" spans="1:38" x14ac:dyDescent="0.3">
      <c r="A26" s="229" t="s">
        <v>2336</v>
      </c>
      <c r="B26" s="229" t="s">
        <v>4835</v>
      </c>
      <c r="C26" s="241" t="s">
        <v>4765</v>
      </c>
      <c r="D26" s="237" t="s">
        <v>4848</v>
      </c>
      <c r="E26" s="236">
        <v>1101114625385</v>
      </c>
      <c r="F26" s="240" t="s">
        <v>4837</v>
      </c>
      <c r="G26" s="214">
        <v>1</v>
      </c>
      <c r="H26" s="231" t="s">
        <v>4758</v>
      </c>
      <c r="I26" s="231"/>
      <c r="J26" s="231"/>
      <c r="K26" s="231"/>
      <c r="L26" s="231"/>
      <c r="M26" s="231"/>
      <c r="N26" s="231" t="s">
        <v>4793</v>
      </c>
      <c r="O26" s="246" t="s">
        <v>4838</v>
      </c>
      <c r="P26" s="246" t="s">
        <v>4830</v>
      </c>
      <c r="Q26" s="225" t="s">
        <v>4831</v>
      </c>
      <c r="R26" s="212" t="s">
        <v>2</v>
      </c>
      <c r="S26" s="213" t="s">
        <v>4758</v>
      </c>
      <c r="T26" s="233">
        <v>45527</v>
      </c>
      <c r="U26" s="234" t="s">
        <v>4746</v>
      </c>
      <c r="V26" s="233">
        <v>45603</v>
      </c>
      <c r="W26" s="233">
        <v>45610</v>
      </c>
      <c r="X26" s="234" t="s">
        <v>2</v>
      </c>
      <c r="Y26" s="234"/>
      <c r="Z26" s="234" t="s">
        <v>4031</v>
      </c>
      <c r="AA26" s="238">
        <v>202409</v>
      </c>
      <c r="AB26" s="243"/>
      <c r="AC26" s="233" t="s">
        <v>4787</v>
      </c>
      <c r="AD26" s="244" t="s">
        <v>4849</v>
      </c>
      <c r="AE26" s="245">
        <v>0</v>
      </c>
      <c r="AF26" s="244" t="s">
        <v>4849</v>
      </c>
      <c r="AG26" s="239" t="str">
        <f>IFERROR(VLOOKUP(작성용!A:A,RM!A:D,4,0),"-")</f>
        <v>채동우</v>
      </c>
      <c r="AH26" s="9" t="s">
        <v>4833</v>
      </c>
      <c r="AI26" s="235" t="s">
        <v>4758</v>
      </c>
      <c r="AJ26" s="235" t="s">
        <v>4834</v>
      </c>
      <c r="AK26" s="235" t="s">
        <v>4764</v>
      </c>
      <c r="AL26" s="235">
        <v>25</v>
      </c>
    </row>
    <row r="27" spans="1:38" x14ac:dyDescent="0.3">
      <c r="A27" s="229" t="s">
        <v>2336</v>
      </c>
      <c r="B27" s="229" t="s">
        <v>4835</v>
      </c>
      <c r="C27" s="241" t="s">
        <v>4765</v>
      </c>
      <c r="D27" s="237" t="s">
        <v>4850</v>
      </c>
      <c r="E27" s="236">
        <v>1101114300797</v>
      </c>
      <c r="F27" s="240" t="s">
        <v>4837</v>
      </c>
      <c r="G27" s="214">
        <v>0</v>
      </c>
      <c r="H27" s="231" t="s">
        <v>4758</v>
      </c>
      <c r="I27" s="231"/>
      <c r="J27" s="231"/>
      <c r="K27" s="231"/>
      <c r="L27" s="231"/>
      <c r="M27" s="231"/>
      <c r="N27" s="231" t="s">
        <v>4793</v>
      </c>
      <c r="O27" s="246" t="s">
        <v>4838</v>
      </c>
      <c r="P27" s="246" t="s">
        <v>4830</v>
      </c>
      <c r="Q27" s="225" t="s">
        <v>4831</v>
      </c>
      <c r="R27" s="212" t="s">
        <v>2</v>
      </c>
      <c r="S27" s="213" t="s">
        <v>4758</v>
      </c>
      <c r="T27" s="233">
        <v>45527</v>
      </c>
      <c r="U27" s="234" t="s">
        <v>4746</v>
      </c>
      <c r="V27" s="233">
        <v>45603</v>
      </c>
      <c r="W27" s="233">
        <v>45610</v>
      </c>
      <c r="X27" s="234" t="s">
        <v>2</v>
      </c>
      <c r="Y27" s="234"/>
      <c r="Z27" s="234" t="s">
        <v>4031</v>
      </c>
      <c r="AA27" s="238">
        <v>202409</v>
      </c>
      <c r="AB27" s="243"/>
      <c r="AC27" s="233" t="s">
        <v>4787</v>
      </c>
      <c r="AD27" s="244" t="s">
        <v>4851</v>
      </c>
      <c r="AE27" s="245">
        <v>1</v>
      </c>
      <c r="AF27" s="244" t="s">
        <v>4851</v>
      </c>
      <c r="AG27" s="239" t="str">
        <f>IFERROR(VLOOKUP(작성용!A:A,RM!A:D,4,0),"-")</f>
        <v>채동우</v>
      </c>
      <c r="AH27" s="9" t="s">
        <v>4833</v>
      </c>
      <c r="AI27" s="235" t="s">
        <v>4758</v>
      </c>
      <c r="AJ27" s="235" t="s">
        <v>4834</v>
      </c>
      <c r="AK27" s="235" t="s">
        <v>4764</v>
      </c>
      <c r="AL27" s="235">
        <v>26</v>
      </c>
    </row>
    <row r="28" spans="1:38" x14ac:dyDescent="0.3">
      <c r="A28" s="229" t="s">
        <v>2336</v>
      </c>
      <c r="B28" s="229" t="s">
        <v>4835</v>
      </c>
      <c r="C28" s="241" t="s">
        <v>4765</v>
      </c>
      <c r="D28" s="237" t="s">
        <v>4852</v>
      </c>
      <c r="E28" s="236">
        <v>1301110057421</v>
      </c>
      <c r="F28" s="240" t="s">
        <v>4767</v>
      </c>
      <c r="G28" s="214">
        <v>0</v>
      </c>
      <c r="H28" s="231" t="s">
        <v>4758</v>
      </c>
      <c r="I28" s="231"/>
      <c r="J28" s="231"/>
      <c r="K28" s="231"/>
      <c r="L28" s="231"/>
      <c r="M28" s="231"/>
      <c r="N28" s="231" t="s">
        <v>4793</v>
      </c>
      <c r="O28" s="246" t="s">
        <v>4838</v>
      </c>
      <c r="P28" s="246" t="s">
        <v>4830</v>
      </c>
      <c r="Q28" s="225" t="s">
        <v>4831</v>
      </c>
      <c r="R28" s="212" t="s">
        <v>2</v>
      </c>
      <c r="S28" s="213" t="s">
        <v>4758</v>
      </c>
      <c r="T28" s="233">
        <v>45527</v>
      </c>
      <c r="U28" s="234" t="s">
        <v>4746</v>
      </c>
      <c r="V28" s="233">
        <v>45603</v>
      </c>
      <c r="W28" s="233">
        <v>45610</v>
      </c>
      <c r="X28" s="234" t="s">
        <v>2</v>
      </c>
      <c r="Y28" s="234"/>
      <c r="Z28" s="234" t="s">
        <v>4031</v>
      </c>
      <c r="AA28" s="238">
        <v>202409</v>
      </c>
      <c r="AB28" s="243"/>
      <c r="AC28" s="233" t="s">
        <v>4787</v>
      </c>
      <c r="AD28" s="244" t="s">
        <v>4761</v>
      </c>
      <c r="AE28" s="245">
        <v>0</v>
      </c>
      <c r="AF28" s="244" t="s">
        <v>4761</v>
      </c>
      <c r="AG28" s="239" t="str">
        <f>IFERROR(VLOOKUP(작성용!A:A,RM!A:D,4,0),"-")</f>
        <v>채동우</v>
      </c>
      <c r="AH28" s="9" t="s">
        <v>4833</v>
      </c>
      <c r="AI28" s="235" t="s">
        <v>4758</v>
      </c>
      <c r="AJ28" s="235" t="s">
        <v>4834</v>
      </c>
      <c r="AK28" s="235" t="s">
        <v>4764</v>
      </c>
      <c r="AL28" s="235">
        <v>27</v>
      </c>
    </row>
    <row r="29" spans="1:38" x14ac:dyDescent="0.3">
      <c r="A29" s="229" t="s">
        <v>2336</v>
      </c>
      <c r="B29" s="229" t="s">
        <v>4835</v>
      </c>
      <c r="C29" s="241" t="s">
        <v>4765</v>
      </c>
      <c r="D29" s="237" t="s">
        <v>4853</v>
      </c>
      <c r="E29" s="236" t="s">
        <v>3643</v>
      </c>
      <c r="F29" s="240" t="s">
        <v>4841</v>
      </c>
      <c r="G29" s="214">
        <v>0</v>
      </c>
      <c r="H29" s="231" t="s">
        <v>4758</v>
      </c>
      <c r="I29" s="231"/>
      <c r="J29" s="231"/>
      <c r="K29" s="231"/>
      <c r="L29" s="231"/>
      <c r="M29" s="231"/>
      <c r="N29" s="231" t="s">
        <v>4793</v>
      </c>
      <c r="O29" s="246" t="s">
        <v>4838</v>
      </c>
      <c r="P29" s="246" t="s">
        <v>4830</v>
      </c>
      <c r="Q29" s="225" t="s">
        <v>4831</v>
      </c>
      <c r="R29" s="212" t="s">
        <v>2</v>
      </c>
      <c r="S29" s="213" t="s">
        <v>4758</v>
      </c>
      <c r="T29" s="233">
        <v>45527</v>
      </c>
      <c r="U29" s="234" t="s">
        <v>4746</v>
      </c>
      <c r="V29" s="233">
        <v>45603</v>
      </c>
      <c r="W29" s="233">
        <v>45610</v>
      </c>
      <c r="X29" s="234" t="s">
        <v>2</v>
      </c>
      <c r="Y29" s="234"/>
      <c r="Z29" s="234" t="s">
        <v>4031</v>
      </c>
      <c r="AA29" s="238">
        <v>202409</v>
      </c>
      <c r="AB29" s="243"/>
      <c r="AC29" s="233" t="s">
        <v>4787</v>
      </c>
      <c r="AD29" s="244" t="s">
        <v>4833</v>
      </c>
      <c r="AE29" s="245">
        <v>1</v>
      </c>
      <c r="AF29" s="244" t="s">
        <v>4833</v>
      </c>
      <c r="AG29" s="239" t="str">
        <f>IFERROR(VLOOKUP(작성용!A:A,RM!A:D,4,0),"-")</f>
        <v>채동우</v>
      </c>
      <c r="AH29" s="9" t="s">
        <v>4833</v>
      </c>
      <c r="AI29" s="235" t="s">
        <v>4758</v>
      </c>
      <c r="AJ29" s="235" t="s">
        <v>4834</v>
      </c>
      <c r="AK29" s="235" t="s">
        <v>4764</v>
      </c>
      <c r="AL29" s="235">
        <v>28</v>
      </c>
    </row>
    <row r="30" spans="1:38" x14ac:dyDescent="0.3">
      <c r="A30" s="229" t="s">
        <v>2336</v>
      </c>
      <c r="B30" s="229" t="s">
        <v>4835</v>
      </c>
      <c r="C30" s="241" t="s">
        <v>4765</v>
      </c>
      <c r="D30" s="237" t="s">
        <v>4854</v>
      </c>
      <c r="E30" s="236">
        <v>1101111322786</v>
      </c>
      <c r="F30" s="240" t="s">
        <v>4841</v>
      </c>
      <c r="G30" s="214">
        <v>0</v>
      </c>
      <c r="H30" s="231" t="s">
        <v>4758</v>
      </c>
      <c r="I30" s="231"/>
      <c r="J30" s="231"/>
      <c r="K30" s="231"/>
      <c r="L30" s="231"/>
      <c r="M30" s="231"/>
      <c r="N30" s="231" t="s">
        <v>4793</v>
      </c>
      <c r="O30" s="246" t="s">
        <v>4838</v>
      </c>
      <c r="P30" s="246" t="s">
        <v>4830</v>
      </c>
      <c r="Q30" s="225" t="s">
        <v>4831</v>
      </c>
      <c r="R30" s="212" t="s">
        <v>2</v>
      </c>
      <c r="S30" s="213" t="s">
        <v>4758</v>
      </c>
      <c r="T30" s="233">
        <v>45527</v>
      </c>
      <c r="U30" s="234" t="s">
        <v>4746</v>
      </c>
      <c r="V30" s="233">
        <v>45603</v>
      </c>
      <c r="W30" s="233">
        <v>45610</v>
      </c>
      <c r="X30" s="234" t="s">
        <v>2</v>
      </c>
      <c r="Y30" s="234"/>
      <c r="Z30" s="234" t="s">
        <v>4031</v>
      </c>
      <c r="AA30" s="238">
        <v>202409</v>
      </c>
      <c r="AB30" s="243"/>
      <c r="AC30" s="233" t="s">
        <v>4787</v>
      </c>
      <c r="AD30" s="244" t="s">
        <v>4847</v>
      </c>
      <c r="AE30" s="245">
        <v>1</v>
      </c>
      <c r="AF30" s="244" t="s">
        <v>4847</v>
      </c>
      <c r="AG30" s="239" t="str">
        <f>IFERROR(VLOOKUP(작성용!A:A,RM!A:D,4,0),"-")</f>
        <v>채동우</v>
      </c>
      <c r="AH30" s="9" t="s">
        <v>4833</v>
      </c>
      <c r="AI30" s="235" t="s">
        <v>4758</v>
      </c>
      <c r="AJ30" s="235" t="s">
        <v>4834</v>
      </c>
      <c r="AK30" s="235" t="s">
        <v>4764</v>
      </c>
      <c r="AL30" s="235">
        <v>29</v>
      </c>
    </row>
    <row r="31" spans="1:38" x14ac:dyDescent="0.3">
      <c r="A31" s="229" t="s">
        <v>2336</v>
      </c>
      <c r="B31" s="229" t="s">
        <v>4835</v>
      </c>
      <c r="C31" s="241" t="s">
        <v>4765</v>
      </c>
      <c r="D31" s="237" t="s">
        <v>4854</v>
      </c>
      <c r="E31" s="236">
        <v>1101111322786</v>
      </c>
      <c r="F31" s="240" t="s">
        <v>4767</v>
      </c>
      <c r="G31" s="214">
        <v>0</v>
      </c>
      <c r="H31" s="231" t="s">
        <v>4758</v>
      </c>
      <c r="I31" s="231"/>
      <c r="J31" s="231"/>
      <c r="K31" s="231"/>
      <c r="L31" s="231"/>
      <c r="M31" s="231"/>
      <c r="N31" s="231" t="s">
        <v>4793</v>
      </c>
      <c r="O31" s="246" t="s">
        <v>4838</v>
      </c>
      <c r="P31" s="246" t="s">
        <v>4830</v>
      </c>
      <c r="Q31" s="225" t="s">
        <v>4831</v>
      </c>
      <c r="R31" s="212" t="s">
        <v>2</v>
      </c>
      <c r="S31" s="213" t="s">
        <v>4758</v>
      </c>
      <c r="T31" s="233">
        <v>45527</v>
      </c>
      <c r="U31" s="234" t="s">
        <v>4746</v>
      </c>
      <c r="V31" s="233">
        <v>45603</v>
      </c>
      <c r="W31" s="233">
        <v>45610</v>
      </c>
      <c r="X31" s="234" t="s">
        <v>2</v>
      </c>
      <c r="Y31" s="234"/>
      <c r="Z31" s="234" t="s">
        <v>4031</v>
      </c>
      <c r="AA31" s="238">
        <v>202409</v>
      </c>
      <c r="AB31" s="243"/>
      <c r="AC31" s="233" t="s">
        <v>4787</v>
      </c>
      <c r="AD31" s="244" t="s">
        <v>4847</v>
      </c>
      <c r="AE31" s="245">
        <v>0</v>
      </c>
      <c r="AF31" s="244" t="s">
        <v>4847</v>
      </c>
      <c r="AG31" s="239" t="str">
        <f>IFERROR(VLOOKUP(작성용!A:A,RM!A:D,4,0),"-")</f>
        <v>채동우</v>
      </c>
      <c r="AH31" s="9" t="s">
        <v>4833</v>
      </c>
      <c r="AI31" s="235" t="s">
        <v>4758</v>
      </c>
      <c r="AJ31" s="235" t="s">
        <v>4834</v>
      </c>
      <c r="AK31" s="235" t="s">
        <v>4764</v>
      </c>
      <c r="AL31" s="235">
        <v>30</v>
      </c>
    </row>
    <row r="32" spans="1:38" x14ac:dyDescent="0.3">
      <c r="A32" s="229" t="s">
        <v>2336</v>
      </c>
      <c r="B32" s="229" t="s">
        <v>4826</v>
      </c>
      <c r="C32" s="241" t="s">
        <v>4752</v>
      </c>
      <c r="D32" s="237" t="s">
        <v>4855</v>
      </c>
      <c r="E32" s="236">
        <v>1645110024117</v>
      </c>
      <c r="F32" s="240" t="s">
        <v>4856</v>
      </c>
      <c r="G32" s="214">
        <v>0</v>
      </c>
      <c r="H32" s="231" t="s">
        <v>4754</v>
      </c>
      <c r="I32" s="231"/>
      <c r="J32" s="231"/>
      <c r="K32" s="231"/>
      <c r="L32" s="231"/>
      <c r="M32" s="231"/>
      <c r="N32" s="231" t="s">
        <v>4798</v>
      </c>
      <c r="O32" s="246" t="s">
        <v>4838</v>
      </c>
      <c r="P32" s="246" t="s">
        <v>4830</v>
      </c>
      <c r="Q32" s="225" t="s">
        <v>4857</v>
      </c>
      <c r="R32" s="212" t="s">
        <v>2</v>
      </c>
      <c r="S32" s="213" t="s">
        <v>4758</v>
      </c>
      <c r="T32" s="233">
        <v>45527</v>
      </c>
      <c r="U32" s="234" t="s">
        <v>4858</v>
      </c>
      <c r="V32" s="233">
        <v>45603</v>
      </c>
      <c r="W32" s="233">
        <v>45610</v>
      </c>
      <c r="X32" s="234" t="s">
        <v>2</v>
      </c>
      <c r="Y32" s="234"/>
      <c r="Z32" s="234" t="s">
        <v>4031</v>
      </c>
      <c r="AA32" s="238">
        <v>202409</v>
      </c>
      <c r="AB32" s="243"/>
      <c r="AC32" s="233" t="s">
        <v>4787</v>
      </c>
      <c r="AD32" s="244" t="s">
        <v>4810</v>
      </c>
      <c r="AE32" s="245">
        <v>1</v>
      </c>
      <c r="AF32" s="244" t="s">
        <v>4859</v>
      </c>
      <c r="AG32" s="239" t="str">
        <f>IFERROR(VLOOKUP(작성용!A:A,RM!A:D,4,0),"-")</f>
        <v>채동우</v>
      </c>
      <c r="AH32" s="9" t="s">
        <v>4860</v>
      </c>
      <c r="AI32" s="235" t="s">
        <v>4758</v>
      </c>
      <c r="AJ32" s="235" t="s">
        <v>4834</v>
      </c>
      <c r="AK32" s="235" t="s">
        <v>4764</v>
      </c>
      <c r="AL32" s="235">
        <v>31</v>
      </c>
    </row>
    <row r="33" spans="1:38" x14ac:dyDescent="0.3">
      <c r="A33" s="229" t="s">
        <v>2336</v>
      </c>
      <c r="B33" s="229" t="s">
        <v>4835</v>
      </c>
      <c r="C33" s="241" t="s">
        <v>4752</v>
      </c>
      <c r="D33" s="237" t="s">
        <v>4861</v>
      </c>
      <c r="E33" s="236">
        <v>1301110059360</v>
      </c>
      <c r="F33" s="240" t="s">
        <v>4737</v>
      </c>
      <c r="G33" s="214">
        <v>0</v>
      </c>
      <c r="H33" s="231" t="s">
        <v>4758</v>
      </c>
      <c r="I33" s="231"/>
      <c r="J33" s="231"/>
      <c r="K33" s="231"/>
      <c r="L33" s="231"/>
      <c r="M33" s="231"/>
      <c r="N33" s="231" t="s">
        <v>4793</v>
      </c>
      <c r="O33" s="246" t="s">
        <v>4838</v>
      </c>
      <c r="P33" s="246" t="s">
        <v>4830</v>
      </c>
      <c r="Q33" s="225" t="s">
        <v>4831</v>
      </c>
      <c r="R33" s="212" t="s">
        <v>2</v>
      </c>
      <c r="S33" s="213" t="s">
        <v>3527</v>
      </c>
      <c r="T33" s="233">
        <v>45527</v>
      </c>
      <c r="U33" s="234" t="s">
        <v>4858</v>
      </c>
      <c r="V33" s="233">
        <v>45603</v>
      </c>
      <c r="W33" s="233">
        <v>45610</v>
      </c>
      <c r="X33" s="234" t="s">
        <v>2</v>
      </c>
      <c r="Y33" s="234"/>
      <c r="Z33" s="234" t="s">
        <v>4031</v>
      </c>
      <c r="AA33" s="238">
        <v>202409</v>
      </c>
      <c r="AB33" s="243"/>
      <c r="AC33" s="233" t="s">
        <v>4787</v>
      </c>
      <c r="AD33" s="244" t="s">
        <v>4862</v>
      </c>
      <c r="AE33" s="245">
        <v>1</v>
      </c>
      <c r="AF33" s="244" t="s">
        <v>4862</v>
      </c>
      <c r="AG33" s="239" t="str">
        <f>IFERROR(VLOOKUP(작성용!A:A,RM!A:D,4,0),"-")</f>
        <v>채동우</v>
      </c>
      <c r="AH33" s="9" t="s">
        <v>4860</v>
      </c>
      <c r="AI33" s="235" t="s">
        <v>4758</v>
      </c>
      <c r="AJ33" s="235" t="s">
        <v>4834</v>
      </c>
      <c r="AK33" s="235" t="s">
        <v>4764</v>
      </c>
      <c r="AL33" s="235">
        <v>32</v>
      </c>
    </row>
    <row r="34" spans="1:38" x14ac:dyDescent="0.3">
      <c r="A34" s="229" t="s">
        <v>369</v>
      </c>
      <c r="B34" s="229" t="s">
        <v>4027</v>
      </c>
      <c r="C34" s="241" t="s">
        <v>3707</v>
      </c>
      <c r="D34" s="237" t="s">
        <v>3988</v>
      </c>
      <c r="E34" s="236">
        <v>1101112405896</v>
      </c>
      <c r="F34" s="240" t="s">
        <v>4753</v>
      </c>
      <c r="G34" s="214">
        <v>0</v>
      </c>
      <c r="H34" s="231" t="s">
        <v>4754</v>
      </c>
      <c r="I34" s="231"/>
      <c r="J34" s="231"/>
      <c r="K34" s="231"/>
      <c r="L34" s="231"/>
      <c r="M34" s="231"/>
      <c r="N34" s="231" t="s">
        <v>4804</v>
      </c>
      <c r="O34" s="246" t="s">
        <v>3989</v>
      </c>
      <c r="P34" s="246" t="s">
        <v>4026</v>
      </c>
      <c r="Q34" s="225" t="s">
        <v>4807</v>
      </c>
      <c r="R34" s="212" t="s">
        <v>2</v>
      </c>
      <c r="S34" s="213" t="s">
        <v>4758</v>
      </c>
      <c r="T34" s="233">
        <v>45544</v>
      </c>
      <c r="U34" s="234" t="s">
        <v>4863</v>
      </c>
      <c r="V34" s="233">
        <v>45628</v>
      </c>
      <c r="W34" s="233" t="s">
        <v>4864</v>
      </c>
      <c r="X34" s="234" t="s">
        <v>4754</v>
      </c>
      <c r="Y34" s="234"/>
      <c r="Z34" s="234" t="s">
        <v>4556</v>
      </c>
      <c r="AA34" s="238">
        <v>202411</v>
      </c>
      <c r="AB34" s="243"/>
      <c r="AC34" s="233" t="s">
        <v>4865</v>
      </c>
      <c r="AD34" s="244" t="s">
        <v>4810</v>
      </c>
      <c r="AE34" s="245">
        <v>1</v>
      </c>
      <c r="AF34" s="244" t="s">
        <v>4810</v>
      </c>
      <c r="AG34" s="239" t="str">
        <f>IFERROR(VLOOKUP(작성용!A:A,RM!A:D,4,0),"-")</f>
        <v>강승현</v>
      </c>
      <c r="AH34" s="239" t="s">
        <v>4810</v>
      </c>
      <c r="AI34" s="235" t="s">
        <v>4754</v>
      </c>
      <c r="AJ34" s="235" t="s">
        <v>4763</v>
      </c>
      <c r="AK34" s="235" t="s">
        <v>4764</v>
      </c>
      <c r="AL34" s="235">
        <v>33</v>
      </c>
    </row>
    <row r="35" spans="1:38" x14ac:dyDescent="0.3">
      <c r="A35" s="229" t="s">
        <v>2441</v>
      </c>
      <c r="B35" s="229" t="s">
        <v>4866</v>
      </c>
      <c r="C35" s="249" t="s">
        <v>4752</v>
      </c>
      <c r="D35" s="237" t="s">
        <v>4867</v>
      </c>
      <c r="E35" s="236">
        <v>1717110070191</v>
      </c>
      <c r="F35" s="240" t="s">
        <v>4753</v>
      </c>
      <c r="G35" s="214">
        <v>0</v>
      </c>
      <c r="H35" s="231" t="s">
        <v>4754</v>
      </c>
      <c r="I35" s="231"/>
      <c r="J35" s="231"/>
      <c r="K35" s="231"/>
      <c r="L35" s="231"/>
      <c r="M35" s="231"/>
      <c r="N35" s="231" t="s">
        <v>4868</v>
      </c>
      <c r="O35" s="246" t="s">
        <v>4869</v>
      </c>
      <c r="P35" s="246" t="s">
        <v>4870</v>
      </c>
      <c r="Q35" s="225" t="s">
        <v>4871</v>
      </c>
      <c r="R35" s="212" t="s">
        <v>2</v>
      </c>
      <c r="S35" s="213" t="s">
        <v>4754</v>
      </c>
      <c r="T35" s="233">
        <v>45545</v>
      </c>
      <c r="U35" s="234" t="s">
        <v>4746</v>
      </c>
      <c r="V35" s="234">
        <v>45616</v>
      </c>
      <c r="W35" s="234">
        <v>45624</v>
      </c>
      <c r="X35" s="234" t="s">
        <v>2</v>
      </c>
      <c r="Y35" s="234"/>
      <c r="Z35" s="234" t="s">
        <v>4586</v>
      </c>
      <c r="AA35" s="243">
        <v>202411</v>
      </c>
      <c r="AB35" s="243"/>
      <c r="AC35" s="244" t="s">
        <v>4872</v>
      </c>
      <c r="AD35" s="244" t="s">
        <v>4873</v>
      </c>
      <c r="AE35" s="245">
        <v>1</v>
      </c>
      <c r="AF35" s="244" t="s">
        <v>4849</v>
      </c>
      <c r="AG35" s="239" t="str">
        <f>IFERROR(VLOOKUP(작성용!A:A,RM!A:D,4,0),"-")</f>
        <v>강승현</v>
      </c>
      <c r="AH35" s="9" t="s">
        <v>4874</v>
      </c>
      <c r="AI35" s="235" t="s">
        <v>6237</v>
      </c>
      <c r="AJ35" s="235" t="s">
        <v>4020</v>
      </c>
      <c r="AK35" s="235" t="s">
        <v>4128</v>
      </c>
      <c r="AL35" s="235">
        <v>34</v>
      </c>
    </row>
    <row r="36" spans="1:38" x14ac:dyDescent="0.3">
      <c r="A36" s="229" t="s">
        <v>2441</v>
      </c>
      <c r="B36" s="229" t="s">
        <v>4875</v>
      </c>
      <c r="C36" s="249" t="s">
        <v>4765</v>
      </c>
      <c r="D36" s="237" t="s">
        <v>4876</v>
      </c>
      <c r="E36" s="236">
        <v>1101116121365</v>
      </c>
      <c r="F36" s="240" t="s">
        <v>4781</v>
      </c>
      <c r="G36" s="214">
        <v>0</v>
      </c>
      <c r="H36" s="231" t="s">
        <v>4758</v>
      </c>
      <c r="I36" s="231"/>
      <c r="J36" s="231"/>
      <c r="K36" s="231"/>
      <c r="L36" s="231"/>
      <c r="M36" s="231"/>
      <c r="N36" s="231" t="s">
        <v>4868</v>
      </c>
      <c r="O36" s="246" t="s">
        <v>4877</v>
      </c>
      <c r="P36" s="246" t="s">
        <v>4878</v>
      </c>
      <c r="Q36" s="225" t="s">
        <v>4879</v>
      </c>
      <c r="R36" s="212" t="s">
        <v>2</v>
      </c>
      <c r="S36" s="213" t="s">
        <v>4754</v>
      </c>
      <c r="T36" s="233">
        <v>45545</v>
      </c>
      <c r="U36" s="234" t="s">
        <v>4746</v>
      </c>
      <c r="V36" s="234">
        <v>45616</v>
      </c>
      <c r="W36" s="234">
        <v>45624</v>
      </c>
      <c r="X36" s="234" t="s">
        <v>2</v>
      </c>
      <c r="Y36" s="234"/>
      <c r="Z36" s="234" t="s">
        <v>4586</v>
      </c>
      <c r="AA36" s="243">
        <v>202411</v>
      </c>
      <c r="AB36" s="243"/>
      <c r="AC36" s="244" t="s">
        <v>4872</v>
      </c>
      <c r="AD36" s="244" t="s">
        <v>4748</v>
      </c>
      <c r="AE36" s="245">
        <v>1</v>
      </c>
      <c r="AF36" s="244" t="s">
        <v>4585</v>
      </c>
      <c r="AG36" s="239" t="str">
        <f>IFERROR(VLOOKUP(작성용!A:A,RM!A:D,4,0),"-")</f>
        <v>강승현</v>
      </c>
      <c r="AH36" s="9" t="s">
        <v>4847</v>
      </c>
      <c r="AI36" s="235" t="s">
        <v>6237</v>
      </c>
      <c r="AJ36" s="235" t="s">
        <v>4763</v>
      </c>
      <c r="AK36" s="235" t="s">
        <v>4128</v>
      </c>
      <c r="AL36" s="235">
        <v>35</v>
      </c>
    </row>
    <row r="37" spans="1:38" x14ac:dyDescent="0.3">
      <c r="A37" s="229" t="s">
        <v>2441</v>
      </c>
      <c r="B37" s="229" t="s">
        <v>4875</v>
      </c>
      <c r="C37" s="249" t="s">
        <v>4765</v>
      </c>
      <c r="D37" s="237" t="s">
        <v>4880</v>
      </c>
      <c r="E37" s="236">
        <v>1101117412862</v>
      </c>
      <c r="F37" s="240" t="s">
        <v>4881</v>
      </c>
      <c r="G37" s="214">
        <v>0</v>
      </c>
      <c r="H37" s="231" t="s">
        <v>4758</v>
      </c>
      <c r="I37" s="231"/>
      <c r="J37" s="231"/>
      <c r="K37" s="231"/>
      <c r="L37" s="231"/>
      <c r="M37" s="231"/>
      <c r="N37" s="231" t="s">
        <v>4882</v>
      </c>
      <c r="O37" s="246" t="s">
        <v>4877</v>
      </c>
      <c r="P37" s="246" t="s">
        <v>4878</v>
      </c>
      <c r="Q37" s="225" t="s">
        <v>4879</v>
      </c>
      <c r="R37" s="212" t="s">
        <v>2</v>
      </c>
      <c r="S37" s="213" t="s">
        <v>4758</v>
      </c>
      <c r="T37" s="233">
        <v>45545</v>
      </c>
      <c r="U37" s="234" t="s">
        <v>4746</v>
      </c>
      <c r="V37" s="234">
        <v>45616</v>
      </c>
      <c r="W37" s="234">
        <v>45624</v>
      </c>
      <c r="X37" s="234" t="s">
        <v>2</v>
      </c>
      <c r="Y37" s="234"/>
      <c r="Z37" s="234" t="s">
        <v>4586</v>
      </c>
      <c r="AA37" s="243">
        <v>202411</v>
      </c>
      <c r="AB37" s="243"/>
      <c r="AC37" s="244" t="s">
        <v>4747</v>
      </c>
      <c r="AD37" s="244" t="s">
        <v>4832</v>
      </c>
      <c r="AE37" s="245">
        <v>1</v>
      </c>
      <c r="AF37" s="244" t="s">
        <v>4832</v>
      </c>
      <c r="AG37" s="239" t="str">
        <f>IFERROR(VLOOKUP(작성용!A:A,RM!A:D,4,0),"-")</f>
        <v>강승현</v>
      </c>
      <c r="AH37" s="9" t="s">
        <v>4847</v>
      </c>
      <c r="AI37" s="235" t="s">
        <v>6237</v>
      </c>
      <c r="AJ37" s="235" t="s">
        <v>4763</v>
      </c>
      <c r="AK37" s="235" t="s">
        <v>4128</v>
      </c>
      <c r="AL37" s="235">
        <v>36</v>
      </c>
    </row>
    <row r="38" spans="1:38" x14ac:dyDescent="0.3">
      <c r="A38" s="229" t="s">
        <v>2441</v>
      </c>
      <c r="B38" s="229" t="s">
        <v>4875</v>
      </c>
      <c r="C38" s="249" t="s">
        <v>4752</v>
      </c>
      <c r="D38" s="237" t="s">
        <v>4876</v>
      </c>
      <c r="E38" s="236">
        <v>1101116121365</v>
      </c>
      <c r="F38" s="240" t="s">
        <v>4841</v>
      </c>
      <c r="G38" s="214">
        <v>0</v>
      </c>
      <c r="H38" s="231" t="s">
        <v>4758</v>
      </c>
      <c r="I38" s="231"/>
      <c r="J38" s="231"/>
      <c r="K38" s="231"/>
      <c r="L38" s="231"/>
      <c r="M38" s="231"/>
      <c r="N38" s="231" t="s">
        <v>4882</v>
      </c>
      <c r="O38" s="246" t="s">
        <v>4877</v>
      </c>
      <c r="P38" s="246" t="s">
        <v>4870</v>
      </c>
      <c r="Q38" s="225" t="s">
        <v>4879</v>
      </c>
      <c r="R38" s="212" t="s">
        <v>2</v>
      </c>
      <c r="S38" s="213" t="s">
        <v>4758</v>
      </c>
      <c r="T38" s="233">
        <v>45545</v>
      </c>
      <c r="U38" s="234" t="s">
        <v>4746</v>
      </c>
      <c r="V38" s="234">
        <v>45616</v>
      </c>
      <c r="W38" s="234">
        <v>45624</v>
      </c>
      <c r="X38" s="234" t="s">
        <v>2</v>
      </c>
      <c r="Y38" s="234"/>
      <c r="Z38" s="234" t="s">
        <v>4586</v>
      </c>
      <c r="AA38" s="243">
        <v>202411</v>
      </c>
      <c r="AB38" s="243"/>
      <c r="AC38" s="244" t="s">
        <v>4747</v>
      </c>
      <c r="AD38" s="244" t="s">
        <v>4748</v>
      </c>
      <c r="AE38" s="245">
        <v>0</v>
      </c>
      <c r="AF38" s="244" t="s">
        <v>4585</v>
      </c>
      <c r="AG38" s="239" t="str">
        <f>IFERROR(VLOOKUP(작성용!A:A,RM!A:D,4,0),"-")</f>
        <v>강승현</v>
      </c>
      <c r="AH38" s="9" t="s">
        <v>4847</v>
      </c>
      <c r="AI38" s="235" t="s">
        <v>6237</v>
      </c>
      <c r="AJ38" s="235" t="s">
        <v>4763</v>
      </c>
      <c r="AK38" s="235" t="s">
        <v>4128</v>
      </c>
      <c r="AL38" s="235">
        <v>37</v>
      </c>
    </row>
    <row r="39" spans="1:38" x14ac:dyDescent="0.3">
      <c r="A39" s="229" t="s">
        <v>2441</v>
      </c>
      <c r="B39" s="229" t="s">
        <v>4875</v>
      </c>
      <c r="C39" s="249" t="s">
        <v>4765</v>
      </c>
      <c r="D39" s="237" t="s">
        <v>4880</v>
      </c>
      <c r="E39" s="236">
        <v>1101117412862</v>
      </c>
      <c r="F39" s="240" t="s">
        <v>4841</v>
      </c>
      <c r="G39" s="214">
        <v>0</v>
      </c>
      <c r="H39" s="231" t="s">
        <v>4758</v>
      </c>
      <c r="I39" s="231"/>
      <c r="J39" s="231"/>
      <c r="K39" s="231"/>
      <c r="L39" s="231"/>
      <c r="M39" s="231"/>
      <c r="N39" s="231" t="s">
        <v>4882</v>
      </c>
      <c r="O39" s="246" t="s">
        <v>4877</v>
      </c>
      <c r="P39" s="246" t="s">
        <v>4878</v>
      </c>
      <c r="Q39" s="225" t="s">
        <v>4879</v>
      </c>
      <c r="R39" s="212" t="s">
        <v>2</v>
      </c>
      <c r="S39" s="213" t="s">
        <v>4758</v>
      </c>
      <c r="T39" s="233">
        <v>45545</v>
      </c>
      <c r="U39" s="234" t="s">
        <v>4746</v>
      </c>
      <c r="V39" s="234">
        <v>45616</v>
      </c>
      <c r="W39" s="234">
        <v>45624</v>
      </c>
      <c r="X39" s="234" t="s">
        <v>2</v>
      </c>
      <c r="Y39" s="234"/>
      <c r="Z39" s="234" t="s">
        <v>4586</v>
      </c>
      <c r="AA39" s="243">
        <v>202411</v>
      </c>
      <c r="AB39" s="243"/>
      <c r="AC39" s="244" t="s">
        <v>4747</v>
      </c>
      <c r="AD39" s="244" t="s">
        <v>4832</v>
      </c>
      <c r="AE39" s="245">
        <v>0</v>
      </c>
      <c r="AF39" s="244" t="s">
        <v>4832</v>
      </c>
      <c r="AG39" s="239" t="str">
        <f>IFERROR(VLOOKUP(작성용!A:A,RM!A:D,4,0),"-")</f>
        <v>강승현</v>
      </c>
      <c r="AH39" s="9" t="s">
        <v>4847</v>
      </c>
      <c r="AI39" s="235" t="s">
        <v>6237</v>
      </c>
      <c r="AJ39" s="235" t="s">
        <v>4763</v>
      </c>
      <c r="AK39" s="235" t="s">
        <v>4128</v>
      </c>
      <c r="AL39" s="235">
        <v>38</v>
      </c>
    </row>
    <row r="40" spans="1:38" x14ac:dyDescent="0.3">
      <c r="A40" s="229" t="s">
        <v>2441</v>
      </c>
      <c r="B40" s="229" t="s">
        <v>4736</v>
      </c>
      <c r="C40" s="249" t="s">
        <v>4749</v>
      </c>
      <c r="D40" s="237" t="s">
        <v>4883</v>
      </c>
      <c r="E40" s="236">
        <v>1101117982617</v>
      </c>
      <c r="F40" s="240" t="s">
        <v>3990</v>
      </c>
      <c r="G40" s="214">
        <v>0</v>
      </c>
      <c r="H40" s="231" t="s">
        <v>4758</v>
      </c>
      <c r="I40" s="231"/>
      <c r="J40" s="231"/>
      <c r="K40" s="231"/>
      <c r="L40" s="231"/>
      <c r="M40" s="231"/>
      <c r="N40" s="231" t="s">
        <v>4882</v>
      </c>
      <c r="O40" s="246" t="s">
        <v>4877</v>
      </c>
      <c r="P40" s="246" t="s">
        <v>4878</v>
      </c>
      <c r="Q40" s="225" t="s">
        <v>4879</v>
      </c>
      <c r="R40" s="212" t="s">
        <v>2</v>
      </c>
      <c r="S40" s="213" t="s">
        <v>4754</v>
      </c>
      <c r="T40" s="233">
        <v>45545</v>
      </c>
      <c r="U40" s="234" t="s">
        <v>4858</v>
      </c>
      <c r="V40" s="234">
        <v>45616</v>
      </c>
      <c r="W40" s="234">
        <v>45624</v>
      </c>
      <c r="X40" s="234" t="s">
        <v>2</v>
      </c>
      <c r="Y40" s="234"/>
      <c r="Z40" s="234" t="s">
        <v>4586</v>
      </c>
      <c r="AA40" s="243">
        <v>202411</v>
      </c>
      <c r="AB40" s="243"/>
      <c r="AC40" s="244" t="s">
        <v>4747</v>
      </c>
      <c r="AD40" s="244" t="s">
        <v>4884</v>
      </c>
      <c r="AE40" s="245">
        <v>1</v>
      </c>
      <c r="AF40" s="244" t="s">
        <v>4885</v>
      </c>
      <c r="AG40" s="239" t="str">
        <f>IFERROR(VLOOKUP(작성용!A:A,RM!A:D,4,0),"-")</f>
        <v>강승현</v>
      </c>
      <c r="AH40" s="9" t="s">
        <v>4847</v>
      </c>
      <c r="AI40" s="235" t="s">
        <v>6237</v>
      </c>
      <c r="AJ40" s="235" t="s">
        <v>4763</v>
      </c>
      <c r="AK40" s="235" t="s">
        <v>4128</v>
      </c>
      <c r="AL40" s="235">
        <v>39</v>
      </c>
    </row>
    <row r="41" spans="1:38" x14ac:dyDescent="0.3">
      <c r="A41" s="229" t="s">
        <v>2441</v>
      </c>
      <c r="B41" s="229" t="s">
        <v>4875</v>
      </c>
      <c r="C41" s="249" t="s">
        <v>4765</v>
      </c>
      <c r="D41" s="237" t="s">
        <v>4886</v>
      </c>
      <c r="E41" s="236">
        <v>1101116854461</v>
      </c>
      <c r="F41" s="240" t="s">
        <v>4841</v>
      </c>
      <c r="G41" s="214">
        <v>0</v>
      </c>
      <c r="H41" s="231" t="s">
        <v>4758</v>
      </c>
      <c r="I41" s="231"/>
      <c r="J41" s="231"/>
      <c r="K41" s="231"/>
      <c r="L41" s="231"/>
      <c r="M41" s="231"/>
      <c r="N41" s="231" t="s">
        <v>4882</v>
      </c>
      <c r="O41" s="246" t="s">
        <v>4877</v>
      </c>
      <c r="P41" s="246" t="s">
        <v>4878</v>
      </c>
      <c r="Q41" s="225" t="s">
        <v>4879</v>
      </c>
      <c r="R41" s="212" t="s">
        <v>2</v>
      </c>
      <c r="S41" s="213" t="s">
        <v>4758</v>
      </c>
      <c r="T41" s="233">
        <v>45545</v>
      </c>
      <c r="U41" s="234" t="s">
        <v>4746</v>
      </c>
      <c r="V41" s="234">
        <v>45616</v>
      </c>
      <c r="W41" s="234">
        <v>45624</v>
      </c>
      <c r="X41" s="234" t="s">
        <v>2</v>
      </c>
      <c r="Y41" s="234"/>
      <c r="Z41" s="234" t="s">
        <v>4586</v>
      </c>
      <c r="AA41" s="243">
        <v>202411</v>
      </c>
      <c r="AB41" s="243"/>
      <c r="AC41" s="244" t="s">
        <v>4747</v>
      </c>
      <c r="AD41" s="244" t="s">
        <v>4887</v>
      </c>
      <c r="AE41" s="245">
        <v>1</v>
      </c>
      <c r="AF41" s="244" t="s">
        <v>4887</v>
      </c>
      <c r="AG41" s="239" t="str">
        <f>IFERROR(VLOOKUP(작성용!A:A,RM!A:D,4,0),"-")</f>
        <v>강승현</v>
      </c>
      <c r="AH41" s="9" t="s">
        <v>4847</v>
      </c>
      <c r="AI41" s="235" t="s">
        <v>6237</v>
      </c>
      <c r="AJ41" s="235" t="s">
        <v>4763</v>
      </c>
      <c r="AK41" s="235" t="s">
        <v>4128</v>
      </c>
      <c r="AL41" s="235">
        <v>40</v>
      </c>
    </row>
    <row r="42" spans="1:38" x14ac:dyDescent="0.3">
      <c r="A42" s="222" t="s">
        <v>2202</v>
      </c>
      <c r="B42" s="222" t="s">
        <v>2203</v>
      </c>
      <c r="C42" s="241" t="s">
        <v>3707</v>
      </c>
      <c r="D42" s="237" t="s">
        <v>4888</v>
      </c>
      <c r="E42" s="236">
        <v>1101115395747</v>
      </c>
      <c r="F42" s="240" t="s">
        <v>4856</v>
      </c>
      <c r="G42" s="214">
        <v>0</v>
      </c>
      <c r="H42" s="231" t="s">
        <v>4754</v>
      </c>
      <c r="I42" s="231"/>
      <c r="J42" s="231"/>
      <c r="K42" s="231"/>
      <c r="L42" s="231"/>
      <c r="M42" s="231"/>
      <c r="N42" s="231" t="s">
        <v>4798</v>
      </c>
      <c r="O42" s="246" t="s">
        <v>4587</v>
      </c>
      <c r="P42" s="246" t="s">
        <v>4588</v>
      </c>
      <c r="Q42" s="225" t="s">
        <v>4589</v>
      </c>
      <c r="R42" s="212" t="s">
        <v>2</v>
      </c>
      <c r="S42" s="213" t="s">
        <v>3527</v>
      </c>
      <c r="T42" s="233">
        <v>45545</v>
      </c>
      <c r="U42" s="234" t="s">
        <v>4858</v>
      </c>
      <c r="V42" s="234">
        <v>45611</v>
      </c>
      <c r="W42" s="234">
        <v>45617</v>
      </c>
      <c r="X42" s="234" t="s">
        <v>2</v>
      </c>
      <c r="Y42" s="234"/>
      <c r="Z42" s="234" t="s">
        <v>4590</v>
      </c>
      <c r="AA42" s="224">
        <v>202411</v>
      </c>
      <c r="AB42" s="243"/>
      <c r="AC42" s="244" t="s">
        <v>4787</v>
      </c>
      <c r="AD42" s="244" t="s">
        <v>4889</v>
      </c>
      <c r="AE42" s="245">
        <v>1</v>
      </c>
      <c r="AF42" s="244" t="s">
        <v>4889</v>
      </c>
      <c r="AG42" s="239" t="str">
        <f>IFERROR(VLOOKUP(작성용!A:A,RM!A:D,4,0),"-")</f>
        <v>강승현</v>
      </c>
      <c r="AH42" s="9" t="s">
        <v>4874</v>
      </c>
      <c r="AI42" s="235" t="s">
        <v>4758</v>
      </c>
      <c r="AJ42" s="235" t="s">
        <v>4032</v>
      </c>
      <c r="AK42" s="235" t="s">
        <v>4128</v>
      </c>
      <c r="AL42" s="235">
        <v>41</v>
      </c>
    </row>
    <row r="43" spans="1:38" x14ac:dyDescent="0.3">
      <c r="A43" s="222" t="s">
        <v>2202</v>
      </c>
      <c r="B43" s="222" t="s">
        <v>2203</v>
      </c>
      <c r="C43" s="241" t="s">
        <v>4765</v>
      </c>
      <c r="D43" s="237" t="s">
        <v>4888</v>
      </c>
      <c r="E43" s="236">
        <v>1101115395747</v>
      </c>
      <c r="F43" s="240" t="s">
        <v>4837</v>
      </c>
      <c r="G43" s="214">
        <v>0</v>
      </c>
      <c r="H43" s="231" t="s">
        <v>4754</v>
      </c>
      <c r="I43" s="231"/>
      <c r="J43" s="231"/>
      <c r="K43" s="231"/>
      <c r="L43" s="231"/>
      <c r="M43" s="231"/>
      <c r="N43" s="231" t="s">
        <v>4798</v>
      </c>
      <c r="O43" s="246" t="s">
        <v>4890</v>
      </c>
      <c r="P43" s="246" t="s">
        <v>4891</v>
      </c>
      <c r="Q43" s="225" t="s">
        <v>4589</v>
      </c>
      <c r="R43" s="212" t="s">
        <v>2</v>
      </c>
      <c r="S43" s="213" t="s">
        <v>4758</v>
      </c>
      <c r="T43" s="233">
        <v>45545</v>
      </c>
      <c r="U43" s="234" t="s">
        <v>4746</v>
      </c>
      <c r="V43" s="234">
        <v>45611</v>
      </c>
      <c r="W43" s="234">
        <v>45617</v>
      </c>
      <c r="X43" s="234" t="s">
        <v>2</v>
      </c>
      <c r="Y43" s="234"/>
      <c r="Z43" s="234" t="s">
        <v>4590</v>
      </c>
      <c r="AA43" s="224">
        <v>202411</v>
      </c>
      <c r="AB43" s="243"/>
      <c r="AC43" s="244" t="s">
        <v>4865</v>
      </c>
      <c r="AD43" s="244" t="s">
        <v>4892</v>
      </c>
      <c r="AE43" s="245">
        <v>0</v>
      </c>
      <c r="AF43" s="244" t="s">
        <v>4889</v>
      </c>
      <c r="AG43" s="239" t="str">
        <f>IFERROR(VLOOKUP(작성용!A:A,RM!A:D,4,0),"-")</f>
        <v>강승현</v>
      </c>
      <c r="AH43" s="9" t="s">
        <v>4847</v>
      </c>
      <c r="AI43" s="235" t="s">
        <v>4758</v>
      </c>
      <c r="AJ43" s="235" t="s">
        <v>4834</v>
      </c>
      <c r="AK43" s="235" t="s">
        <v>4128</v>
      </c>
      <c r="AL43" s="235">
        <v>42</v>
      </c>
    </row>
    <row r="44" spans="1:38" x14ac:dyDescent="0.3">
      <c r="A44" s="222" t="s">
        <v>2202</v>
      </c>
      <c r="B44" s="222" t="s">
        <v>2203</v>
      </c>
      <c r="C44" s="241" t="s">
        <v>4765</v>
      </c>
      <c r="D44" s="237" t="s">
        <v>4893</v>
      </c>
      <c r="E44" s="236">
        <v>1348110310730</v>
      </c>
      <c r="F44" s="240" t="s">
        <v>4856</v>
      </c>
      <c r="G44" s="214">
        <v>0</v>
      </c>
      <c r="H44" s="231" t="s">
        <v>4758</v>
      </c>
      <c r="I44" s="231"/>
      <c r="J44" s="231"/>
      <c r="K44" s="231"/>
      <c r="L44" s="231"/>
      <c r="M44" s="231"/>
      <c r="N44" s="231" t="s">
        <v>4793</v>
      </c>
      <c r="O44" s="246" t="s">
        <v>4890</v>
      </c>
      <c r="P44" s="246" t="s">
        <v>4894</v>
      </c>
      <c r="Q44" s="225" t="s">
        <v>4589</v>
      </c>
      <c r="R44" s="212" t="s">
        <v>2</v>
      </c>
      <c r="S44" s="213" t="s">
        <v>4758</v>
      </c>
      <c r="T44" s="233">
        <v>45545</v>
      </c>
      <c r="U44" s="234" t="s">
        <v>4746</v>
      </c>
      <c r="V44" s="234">
        <v>45611</v>
      </c>
      <c r="W44" s="234">
        <v>45617</v>
      </c>
      <c r="X44" s="234" t="s">
        <v>2</v>
      </c>
      <c r="Y44" s="234"/>
      <c r="Z44" s="234" t="s">
        <v>4590</v>
      </c>
      <c r="AA44" s="224">
        <v>202411</v>
      </c>
      <c r="AB44" s="243"/>
      <c r="AC44" s="244" t="s">
        <v>4787</v>
      </c>
      <c r="AD44" s="244" t="s">
        <v>4851</v>
      </c>
      <c r="AE44" s="245">
        <v>1</v>
      </c>
      <c r="AF44" s="244" t="s">
        <v>4851</v>
      </c>
      <c r="AG44" s="239" t="str">
        <f>IFERROR(VLOOKUP(작성용!A:A,RM!A:D,4,0),"-")</f>
        <v>강승현</v>
      </c>
      <c r="AH44" s="9" t="s">
        <v>4847</v>
      </c>
      <c r="AI44" s="235" t="s">
        <v>4758</v>
      </c>
      <c r="AJ44" s="235" t="s">
        <v>4834</v>
      </c>
      <c r="AK44" s="235" t="s">
        <v>4128</v>
      </c>
      <c r="AL44" s="235">
        <v>43</v>
      </c>
    </row>
    <row r="45" spans="1:38" x14ac:dyDescent="0.3">
      <c r="A45" s="222" t="s">
        <v>2202</v>
      </c>
      <c r="B45" s="222" t="s">
        <v>2203</v>
      </c>
      <c r="C45" s="241" t="s">
        <v>4765</v>
      </c>
      <c r="D45" s="237" t="s">
        <v>4893</v>
      </c>
      <c r="E45" s="236">
        <v>1348110310730</v>
      </c>
      <c r="F45" s="240" t="s">
        <v>4767</v>
      </c>
      <c r="G45" s="214">
        <v>1</v>
      </c>
      <c r="H45" s="231" t="s">
        <v>4758</v>
      </c>
      <c r="I45" s="231"/>
      <c r="J45" s="231"/>
      <c r="K45" s="231"/>
      <c r="L45" s="231"/>
      <c r="M45" s="231"/>
      <c r="N45" s="231" t="s">
        <v>4793</v>
      </c>
      <c r="O45" s="246" t="s">
        <v>4890</v>
      </c>
      <c r="P45" s="246" t="s">
        <v>4894</v>
      </c>
      <c r="Q45" s="225" t="s">
        <v>4589</v>
      </c>
      <c r="R45" s="212" t="s">
        <v>2</v>
      </c>
      <c r="S45" s="213" t="s">
        <v>4758</v>
      </c>
      <c r="T45" s="233">
        <v>45545</v>
      </c>
      <c r="U45" s="234" t="s">
        <v>4746</v>
      </c>
      <c r="V45" s="234">
        <v>45611</v>
      </c>
      <c r="W45" s="234">
        <v>45617</v>
      </c>
      <c r="X45" s="234" t="s">
        <v>2</v>
      </c>
      <c r="Y45" s="234"/>
      <c r="Z45" s="234" t="s">
        <v>4590</v>
      </c>
      <c r="AA45" s="224">
        <v>202411</v>
      </c>
      <c r="AB45" s="243"/>
      <c r="AC45" s="244" t="s">
        <v>4787</v>
      </c>
      <c r="AD45" s="244" t="s">
        <v>4851</v>
      </c>
      <c r="AE45" s="245">
        <v>0</v>
      </c>
      <c r="AF45" s="244" t="s">
        <v>4851</v>
      </c>
      <c r="AG45" s="239" t="str">
        <f>IFERROR(VLOOKUP(작성용!A:A,RM!A:D,4,0),"-")</f>
        <v>강승현</v>
      </c>
      <c r="AH45" s="9" t="s">
        <v>4847</v>
      </c>
      <c r="AI45" s="235" t="s">
        <v>4758</v>
      </c>
      <c r="AJ45" s="235" t="s">
        <v>4834</v>
      </c>
      <c r="AK45" s="235" t="s">
        <v>4128</v>
      </c>
      <c r="AL45" s="235">
        <v>44</v>
      </c>
    </row>
    <row r="46" spans="1:38" x14ac:dyDescent="0.3">
      <c r="A46" s="222" t="s">
        <v>2202</v>
      </c>
      <c r="B46" s="222" t="s">
        <v>2203</v>
      </c>
      <c r="C46" s="241" t="s">
        <v>4765</v>
      </c>
      <c r="D46" s="237" t="s">
        <v>4893</v>
      </c>
      <c r="E46" s="236">
        <v>1348110310730</v>
      </c>
      <c r="F46" s="240" t="s">
        <v>4767</v>
      </c>
      <c r="G46" s="214">
        <v>2</v>
      </c>
      <c r="H46" s="231" t="s">
        <v>4758</v>
      </c>
      <c r="I46" s="231"/>
      <c r="J46" s="231"/>
      <c r="K46" s="231"/>
      <c r="L46" s="231"/>
      <c r="M46" s="231"/>
      <c r="N46" s="231" t="s">
        <v>4793</v>
      </c>
      <c r="O46" s="246" t="s">
        <v>4890</v>
      </c>
      <c r="P46" s="246" t="s">
        <v>4894</v>
      </c>
      <c r="Q46" s="225" t="s">
        <v>4589</v>
      </c>
      <c r="R46" s="212" t="s">
        <v>2</v>
      </c>
      <c r="S46" s="213" t="s">
        <v>4758</v>
      </c>
      <c r="T46" s="233">
        <v>45545</v>
      </c>
      <c r="U46" s="234" t="s">
        <v>4746</v>
      </c>
      <c r="V46" s="234">
        <v>45611</v>
      </c>
      <c r="W46" s="234">
        <v>45617</v>
      </c>
      <c r="X46" s="234" t="s">
        <v>2</v>
      </c>
      <c r="Y46" s="234"/>
      <c r="Z46" s="234" t="s">
        <v>4590</v>
      </c>
      <c r="AA46" s="224">
        <v>202411</v>
      </c>
      <c r="AB46" s="243"/>
      <c r="AC46" s="244" t="s">
        <v>4787</v>
      </c>
      <c r="AD46" s="244" t="s">
        <v>4851</v>
      </c>
      <c r="AE46" s="245">
        <v>0</v>
      </c>
      <c r="AF46" s="244" t="s">
        <v>4851</v>
      </c>
      <c r="AG46" s="239" t="str">
        <f>IFERROR(VLOOKUP(작성용!A:A,RM!A:D,4,0),"-")</f>
        <v>강승현</v>
      </c>
      <c r="AH46" s="9" t="s">
        <v>4847</v>
      </c>
      <c r="AI46" s="235" t="s">
        <v>4758</v>
      </c>
      <c r="AJ46" s="235" t="s">
        <v>4834</v>
      </c>
      <c r="AK46" s="235" t="s">
        <v>4128</v>
      </c>
      <c r="AL46" s="235">
        <v>45</v>
      </c>
    </row>
    <row r="47" spans="1:38" x14ac:dyDescent="0.3">
      <c r="A47" s="222" t="s">
        <v>2202</v>
      </c>
      <c r="B47" s="222" t="s">
        <v>2203</v>
      </c>
      <c r="C47" s="241" t="s">
        <v>4765</v>
      </c>
      <c r="D47" s="237" t="s">
        <v>4893</v>
      </c>
      <c r="E47" s="236">
        <v>1348110310730</v>
      </c>
      <c r="F47" s="240" t="s">
        <v>4767</v>
      </c>
      <c r="G47" s="214">
        <v>3</v>
      </c>
      <c r="H47" s="231" t="s">
        <v>4758</v>
      </c>
      <c r="I47" s="231"/>
      <c r="J47" s="231"/>
      <c r="K47" s="231"/>
      <c r="L47" s="231"/>
      <c r="M47" s="231"/>
      <c r="N47" s="231" t="s">
        <v>4793</v>
      </c>
      <c r="O47" s="246" t="s">
        <v>4890</v>
      </c>
      <c r="P47" s="246" t="s">
        <v>4894</v>
      </c>
      <c r="Q47" s="225" t="s">
        <v>4589</v>
      </c>
      <c r="R47" s="212" t="s">
        <v>2</v>
      </c>
      <c r="S47" s="213" t="s">
        <v>4758</v>
      </c>
      <c r="T47" s="233">
        <v>45545</v>
      </c>
      <c r="U47" s="234" t="s">
        <v>4746</v>
      </c>
      <c r="V47" s="234">
        <v>45611</v>
      </c>
      <c r="W47" s="234">
        <v>45617</v>
      </c>
      <c r="X47" s="234" t="s">
        <v>2</v>
      </c>
      <c r="Y47" s="234"/>
      <c r="Z47" s="234" t="s">
        <v>4590</v>
      </c>
      <c r="AA47" s="224">
        <v>202411</v>
      </c>
      <c r="AB47" s="243"/>
      <c r="AC47" s="244" t="s">
        <v>4787</v>
      </c>
      <c r="AD47" s="244" t="s">
        <v>4851</v>
      </c>
      <c r="AE47" s="245">
        <v>0</v>
      </c>
      <c r="AF47" s="244" t="s">
        <v>4851</v>
      </c>
      <c r="AG47" s="239" t="str">
        <f>IFERROR(VLOOKUP(작성용!A:A,RM!A:D,4,0),"-")</f>
        <v>강승현</v>
      </c>
      <c r="AH47" s="9" t="s">
        <v>4847</v>
      </c>
      <c r="AI47" s="235" t="s">
        <v>4758</v>
      </c>
      <c r="AJ47" s="235" t="s">
        <v>4834</v>
      </c>
      <c r="AK47" s="235" t="s">
        <v>4128</v>
      </c>
      <c r="AL47" s="235">
        <v>46</v>
      </c>
    </row>
    <row r="48" spans="1:38" x14ac:dyDescent="0.3">
      <c r="A48" s="222" t="s">
        <v>2202</v>
      </c>
      <c r="B48" s="222" t="s">
        <v>2203</v>
      </c>
      <c r="C48" s="241" t="s">
        <v>4765</v>
      </c>
      <c r="D48" s="237" t="s">
        <v>4895</v>
      </c>
      <c r="E48" s="236">
        <v>1311110553113</v>
      </c>
      <c r="F48" s="240" t="s">
        <v>4841</v>
      </c>
      <c r="G48" s="214">
        <v>0</v>
      </c>
      <c r="H48" s="231" t="s">
        <v>4758</v>
      </c>
      <c r="I48" s="231"/>
      <c r="J48" s="231"/>
      <c r="K48" s="231"/>
      <c r="L48" s="231"/>
      <c r="M48" s="231"/>
      <c r="N48" s="231" t="s">
        <v>4793</v>
      </c>
      <c r="O48" s="246" t="s">
        <v>4890</v>
      </c>
      <c r="P48" s="246" t="s">
        <v>4894</v>
      </c>
      <c r="Q48" s="225" t="s">
        <v>4589</v>
      </c>
      <c r="R48" s="212" t="s">
        <v>2</v>
      </c>
      <c r="S48" s="213" t="s">
        <v>4758</v>
      </c>
      <c r="T48" s="233">
        <v>45545</v>
      </c>
      <c r="U48" s="234" t="s">
        <v>4746</v>
      </c>
      <c r="V48" s="234">
        <v>45611</v>
      </c>
      <c r="W48" s="234">
        <v>45617</v>
      </c>
      <c r="X48" s="234" t="s">
        <v>2</v>
      </c>
      <c r="Y48" s="234"/>
      <c r="Z48" s="234" t="s">
        <v>4590</v>
      </c>
      <c r="AA48" s="224">
        <v>202411</v>
      </c>
      <c r="AB48" s="243"/>
      <c r="AC48" s="244" t="s">
        <v>4787</v>
      </c>
      <c r="AD48" s="244" t="s">
        <v>4896</v>
      </c>
      <c r="AE48" s="245">
        <v>1</v>
      </c>
      <c r="AF48" s="244" t="s">
        <v>4896</v>
      </c>
      <c r="AG48" s="239" t="str">
        <f>IFERROR(VLOOKUP(작성용!A:A,RM!A:D,4,0),"-")</f>
        <v>강승현</v>
      </c>
      <c r="AH48" s="9" t="s">
        <v>4847</v>
      </c>
      <c r="AI48" s="235" t="s">
        <v>4758</v>
      </c>
      <c r="AJ48" s="235" t="s">
        <v>4834</v>
      </c>
      <c r="AK48" s="235" t="s">
        <v>4128</v>
      </c>
      <c r="AL48" s="235">
        <v>47</v>
      </c>
    </row>
    <row r="49" spans="1:38" x14ac:dyDescent="0.3">
      <c r="A49" s="222" t="s">
        <v>2202</v>
      </c>
      <c r="B49" s="222" t="s">
        <v>2203</v>
      </c>
      <c r="C49" s="241" t="s">
        <v>4765</v>
      </c>
      <c r="D49" s="237" t="s">
        <v>4895</v>
      </c>
      <c r="E49" s="236">
        <v>1311110553113</v>
      </c>
      <c r="F49" s="240" t="s">
        <v>4881</v>
      </c>
      <c r="G49" s="214">
        <v>0</v>
      </c>
      <c r="H49" s="231" t="s">
        <v>4758</v>
      </c>
      <c r="I49" s="231"/>
      <c r="J49" s="231"/>
      <c r="K49" s="231"/>
      <c r="L49" s="231"/>
      <c r="M49" s="231"/>
      <c r="N49" s="231" t="s">
        <v>4793</v>
      </c>
      <c r="O49" s="246" t="s">
        <v>4890</v>
      </c>
      <c r="P49" s="246" t="s">
        <v>4894</v>
      </c>
      <c r="Q49" s="225" t="s">
        <v>4589</v>
      </c>
      <c r="R49" s="212" t="s">
        <v>2</v>
      </c>
      <c r="S49" s="213" t="s">
        <v>4758</v>
      </c>
      <c r="T49" s="233">
        <v>45545</v>
      </c>
      <c r="U49" s="234" t="s">
        <v>4746</v>
      </c>
      <c r="V49" s="234">
        <v>45611</v>
      </c>
      <c r="W49" s="234">
        <v>45617</v>
      </c>
      <c r="X49" s="234" t="s">
        <v>2</v>
      </c>
      <c r="Y49" s="234"/>
      <c r="Z49" s="234" t="s">
        <v>4590</v>
      </c>
      <c r="AA49" s="224">
        <v>202411</v>
      </c>
      <c r="AB49" s="243"/>
      <c r="AC49" s="244" t="s">
        <v>4787</v>
      </c>
      <c r="AD49" s="244" t="s">
        <v>4896</v>
      </c>
      <c r="AE49" s="245">
        <v>0</v>
      </c>
      <c r="AF49" s="244" t="s">
        <v>4896</v>
      </c>
      <c r="AG49" s="239" t="str">
        <f>IFERROR(VLOOKUP(작성용!A:A,RM!A:D,4,0),"-")</f>
        <v>강승현</v>
      </c>
      <c r="AH49" s="9" t="s">
        <v>4847</v>
      </c>
      <c r="AI49" s="235" t="s">
        <v>4758</v>
      </c>
      <c r="AJ49" s="235" t="s">
        <v>4834</v>
      </c>
      <c r="AK49" s="235" t="s">
        <v>4128</v>
      </c>
      <c r="AL49" s="235">
        <v>48</v>
      </c>
    </row>
    <row r="50" spans="1:38" x14ac:dyDescent="0.3">
      <c r="A50" s="222" t="s">
        <v>2202</v>
      </c>
      <c r="B50" s="222" t="s">
        <v>2203</v>
      </c>
      <c r="C50" s="241" t="s">
        <v>4765</v>
      </c>
      <c r="D50" s="237" t="s">
        <v>4897</v>
      </c>
      <c r="E50" s="236">
        <v>1101115120946</v>
      </c>
      <c r="F50" s="240" t="s">
        <v>4841</v>
      </c>
      <c r="G50" s="214">
        <v>0</v>
      </c>
      <c r="H50" s="231" t="s">
        <v>4758</v>
      </c>
      <c r="I50" s="231"/>
      <c r="J50" s="231"/>
      <c r="K50" s="231"/>
      <c r="L50" s="231"/>
      <c r="M50" s="231"/>
      <c r="N50" s="231" t="s">
        <v>4793</v>
      </c>
      <c r="O50" s="246" t="s">
        <v>4890</v>
      </c>
      <c r="P50" s="246" t="s">
        <v>4894</v>
      </c>
      <c r="Q50" s="225" t="s">
        <v>4589</v>
      </c>
      <c r="R50" s="212" t="s">
        <v>2</v>
      </c>
      <c r="S50" s="213" t="s">
        <v>4758</v>
      </c>
      <c r="T50" s="233">
        <v>45545</v>
      </c>
      <c r="U50" s="234" t="s">
        <v>4746</v>
      </c>
      <c r="V50" s="234">
        <v>45611</v>
      </c>
      <c r="W50" s="234">
        <v>45617</v>
      </c>
      <c r="X50" s="234" t="s">
        <v>2</v>
      </c>
      <c r="Y50" s="234"/>
      <c r="Z50" s="234" t="s">
        <v>4590</v>
      </c>
      <c r="AA50" s="224">
        <v>202411</v>
      </c>
      <c r="AB50" s="243"/>
      <c r="AC50" s="244" t="s">
        <v>4787</v>
      </c>
      <c r="AD50" s="244" t="s">
        <v>4898</v>
      </c>
      <c r="AE50" s="245">
        <v>1</v>
      </c>
      <c r="AF50" s="244" t="s">
        <v>4898</v>
      </c>
      <c r="AG50" s="239" t="str">
        <f>IFERROR(VLOOKUP(작성용!A:A,RM!A:D,4,0),"-")</f>
        <v>강승현</v>
      </c>
      <c r="AH50" s="9" t="s">
        <v>4847</v>
      </c>
      <c r="AI50" s="235" t="s">
        <v>4758</v>
      </c>
      <c r="AJ50" s="235" t="s">
        <v>4834</v>
      </c>
      <c r="AK50" s="235" t="s">
        <v>4128</v>
      </c>
      <c r="AL50" s="235">
        <v>49</v>
      </c>
    </row>
    <row r="51" spans="1:38" x14ac:dyDescent="0.3">
      <c r="A51" s="222" t="s">
        <v>2202</v>
      </c>
      <c r="B51" s="222" t="s">
        <v>2203</v>
      </c>
      <c r="C51" s="241" t="s">
        <v>4765</v>
      </c>
      <c r="D51" s="237" t="s">
        <v>4897</v>
      </c>
      <c r="E51" s="236">
        <v>1101115120946</v>
      </c>
      <c r="F51" s="240" t="s">
        <v>4837</v>
      </c>
      <c r="G51" s="214">
        <v>1</v>
      </c>
      <c r="H51" s="231" t="s">
        <v>4758</v>
      </c>
      <c r="I51" s="231"/>
      <c r="J51" s="231"/>
      <c r="K51" s="231"/>
      <c r="L51" s="231"/>
      <c r="M51" s="231"/>
      <c r="N51" s="231" t="s">
        <v>4793</v>
      </c>
      <c r="O51" s="246" t="s">
        <v>4890</v>
      </c>
      <c r="P51" s="246" t="s">
        <v>4894</v>
      </c>
      <c r="Q51" s="225" t="s">
        <v>4589</v>
      </c>
      <c r="R51" s="212" t="s">
        <v>2</v>
      </c>
      <c r="S51" s="213" t="s">
        <v>4758</v>
      </c>
      <c r="T51" s="233">
        <v>45545</v>
      </c>
      <c r="U51" s="234" t="s">
        <v>4746</v>
      </c>
      <c r="V51" s="234">
        <v>45611</v>
      </c>
      <c r="W51" s="234">
        <v>45617</v>
      </c>
      <c r="X51" s="234" t="s">
        <v>2</v>
      </c>
      <c r="Y51" s="234"/>
      <c r="Z51" s="234" t="s">
        <v>4590</v>
      </c>
      <c r="AA51" s="224">
        <v>202411</v>
      </c>
      <c r="AB51" s="243"/>
      <c r="AC51" s="244" t="s">
        <v>4787</v>
      </c>
      <c r="AD51" s="244" t="s">
        <v>4898</v>
      </c>
      <c r="AE51" s="245">
        <v>0</v>
      </c>
      <c r="AF51" s="244" t="s">
        <v>4898</v>
      </c>
      <c r="AG51" s="239" t="str">
        <f>IFERROR(VLOOKUP(작성용!A:A,RM!A:D,4,0),"-")</f>
        <v>강승현</v>
      </c>
      <c r="AH51" s="9" t="s">
        <v>4847</v>
      </c>
      <c r="AI51" s="235" t="s">
        <v>4758</v>
      </c>
      <c r="AJ51" s="235" t="s">
        <v>4834</v>
      </c>
      <c r="AK51" s="235" t="s">
        <v>4128</v>
      </c>
      <c r="AL51" s="235">
        <v>50</v>
      </c>
    </row>
    <row r="52" spans="1:38" x14ac:dyDescent="0.3">
      <c r="A52" s="222" t="s">
        <v>2202</v>
      </c>
      <c r="B52" s="222" t="s">
        <v>2203</v>
      </c>
      <c r="C52" s="241" t="s">
        <v>4765</v>
      </c>
      <c r="D52" s="237" t="s">
        <v>4897</v>
      </c>
      <c r="E52" s="236">
        <v>1101115120946</v>
      </c>
      <c r="F52" s="240" t="s">
        <v>4837</v>
      </c>
      <c r="G52" s="214">
        <v>2</v>
      </c>
      <c r="H52" s="231" t="s">
        <v>4758</v>
      </c>
      <c r="I52" s="231"/>
      <c r="J52" s="231"/>
      <c r="K52" s="231"/>
      <c r="L52" s="231"/>
      <c r="M52" s="231"/>
      <c r="N52" s="231" t="s">
        <v>4793</v>
      </c>
      <c r="O52" s="246" t="s">
        <v>4890</v>
      </c>
      <c r="P52" s="246" t="s">
        <v>4894</v>
      </c>
      <c r="Q52" s="225" t="s">
        <v>4589</v>
      </c>
      <c r="R52" s="212" t="s">
        <v>2</v>
      </c>
      <c r="S52" s="213" t="s">
        <v>4758</v>
      </c>
      <c r="T52" s="233">
        <v>45545</v>
      </c>
      <c r="U52" s="234" t="s">
        <v>4746</v>
      </c>
      <c r="V52" s="234">
        <v>45611</v>
      </c>
      <c r="W52" s="234">
        <v>45617</v>
      </c>
      <c r="X52" s="234" t="s">
        <v>2</v>
      </c>
      <c r="Y52" s="234"/>
      <c r="Z52" s="234" t="s">
        <v>4590</v>
      </c>
      <c r="AA52" s="224">
        <v>202411</v>
      </c>
      <c r="AB52" s="243"/>
      <c r="AC52" s="244" t="s">
        <v>4787</v>
      </c>
      <c r="AD52" s="244" t="s">
        <v>4898</v>
      </c>
      <c r="AE52" s="245">
        <v>0</v>
      </c>
      <c r="AF52" s="244" t="s">
        <v>4898</v>
      </c>
      <c r="AG52" s="239" t="str">
        <f>IFERROR(VLOOKUP(작성용!A:A,RM!A:D,4,0),"-")</f>
        <v>강승현</v>
      </c>
      <c r="AH52" s="9" t="s">
        <v>4847</v>
      </c>
      <c r="AI52" s="235" t="s">
        <v>4758</v>
      </c>
      <c r="AJ52" s="235" t="s">
        <v>4834</v>
      </c>
      <c r="AK52" s="235" t="s">
        <v>4128</v>
      </c>
      <c r="AL52" s="235">
        <v>51</v>
      </c>
    </row>
    <row r="53" spans="1:38" x14ac:dyDescent="0.3">
      <c r="A53" s="222" t="s">
        <v>2202</v>
      </c>
      <c r="B53" s="222" t="s">
        <v>2203</v>
      </c>
      <c r="C53" s="241" t="s">
        <v>4765</v>
      </c>
      <c r="D53" s="237" t="s">
        <v>4897</v>
      </c>
      <c r="E53" s="236">
        <v>1101115120946</v>
      </c>
      <c r="F53" s="240" t="s">
        <v>4837</v>
      </c>
      <c r="G53" s="214">
        <v>3</v>
      </c>
      <c r="H53" s="231" t="s">
        <v>4758</v>
      </c>
      <c r="I53" s="231"/>
      <c r="J53" s="231"/>
      <c r="K53" s="231"/>
      <c r="L53" s="231"/>
      <c r="M53" s="231"/>
      <c r="N53" s="231" t="s">
        <v>4793</v>
      </c>
      <c r="O53" s="246" t="s">
        <v>4890</v>
      </c>
      <c r="P53" s="246" t="s">
        <v>4894</v>
      </c>
      <c r="Q53" s="225" t="s">
        <v>4589</v>
      </c>
      <c r="R53" s="212" t="s">
        <v>2</v>
      </c>
      <c r="S53" s="213" t="s">
        <v>4758</v>
      </c>
      <c r="T53" s="233">
        <v>45545</v>
      </c>
      <c r="U53" s="234" t="s">
        <v>4746</v>
      </c>
      <c r="V53" s="234">
        <v>45611</v>
      </c>
      <c r="W53" s="234">
        <v>45617</v>
      </c>
      <c r="X53" s="234" t="s">
        <v>2</v>
      </c>
      <c r="Y53" s="234"/>
      <c r="Z53" s="234" t="s">
        <v>4590</v>
      </c>
      <c r="AA53" s="224">
        <v>202411</v>
      </c>
      <c r="AB53" s="243"/>
      <c r="AC53" s="244" t="s">
        <v>4787</v>
      </c>
      <c r="AD53" s="244" t="s">
        <v>4898</v>
      </c>
      <c r="AE53" s="245">
        <v>0</v>
      </c>
      <c r="AF53" s="244" t="s">
        <v>4898</v>
      </c>
      <c r="AG53" s="239" t="str">
        <f>IFERROR(VLOOKUP(작성용!A:A,RM!A:D,4,0),"-")</f>
        <v>강승현</v>
      </c>
      <c r="AH53" s="9" t="s">
        <v>4847</v>
      </c>
      <c r="AI53" s="235" t="s">
        <v>4758</v>
      </c>
      <c r="AJ53" s="235" t="s">
        <v>4834</v>
      </c>
      <c r="AK53" s="235" t="s">
        <v>4128</v>
      </c>
      <c r="AL53" s="235">
        <v>52</v>
      </c>
    </row>
    <row r="54" spans="1:38" x14ac:dyDescent="0.3">
      <c r="A54" s="222" t="s">
        <v>2202</v>
      </c>
      <c r="B54" s="222" t="s">
        <v>2203</v>
      </c>
      <c r="C54" s="241" t="s">
        <v>4765</v>
      </c>
      <c r="D54" s="237" t="s">
        <v>4899</v>
      </c>
      <c r="E54" s="236">
        <v>1246110267276</v>
      </c>
      <c r="F54" s="240" t="s">
        <v>4841</v>
      </c>
      <c r="G54" s="214">
        <v>0</v>
      </c>
      <c r="H54" s="231" t="s">
        <v>4758</v>
      </c>
      <c r="I54" s="231"/>
      <c r="J54" s="231"/>
      <c r="K54" s="231"/>
      <c r="L54" s="231"/>
      <c r="M54" s="231"/>
      <c r="N54" s="231" t="s">
        <v>4793</v>
      </c>
      <c r="O54" s="246" t="s">
        <v>4890</v>
      </c>
      <c r="P54" s="246" t="s">
        <v>4894</v>
      </c>
      <c r="Q54" s="225" t="s">
        <v>4589</v>
      </c>
      <c r="R54" s="212" t="s">
        <v>2</v>
      </c>
      <c r="S54" s="213" t="s">
        <v>4758</v>
      </c>
      <c r="T54" s="233">
        <v>45545</v>
      </c>
      <c r="U54" s="234" t="s">
        <v>4746</v>
      </c>
      <c r="V54" s="234">
        <v>45611</v>
      </c>
      <c r="W54" s="234">
        <v>45617</v>
      </c>
      <c r="X54" s="234" t="s">
        <v>2</v>
      </c>
      <c r="Y54" s="234"/>
      <c r="Z54" s="234" t="s">
        <v>4590</v>
      </c>
      <c r="AA54" s="224">
        <v>202411</v>
      </c>
      <c r="AB54" s="243"/>
      <c r="AC54" s="244" t="s">
        <v>4787</v>
      </c>
      <c r="AD54" s="244" t="s">
        <v>4832</v>
      </c>
      <c r="AE54" s="245">
        <v>1</v>
      </c>
      <c r="AF54" s="244" t="s">
        <v>4832</v>
      </c>
      <c r="AG54" s="239" t="str">
        <f>IFERROR(VLOOKUP(작성용!A:A,RM!A:D,4,0),"-")</f>
        <v>강승현</v>
      </c>
      <c r="AH54" s="9" t="s">
        <v>4847</v>
      </c>
      <c r="AI54" s="235" t="s">
        <v>4758</v>
      </c>
      <c r="AJ54" s="235" t="s">
        <v>4834</v>
      </c>
      <c r="AK54" s="235" t="s">
        <v>4128</v>
      </c>
      <c r="AL54" s="235">
        <v>53</v>
      </c>
    </row>
    <row r="55" spans="1:38" x14ac:dyDescent="0.3">
      <c r="A55" s="222" t="s">
        <v>2202</v>
      </c>
      <c r="B55" s="222" t="s">
        <v>2203</v>
      </c>
      <c r="C55" s="241" t="s">
        <v>4765</v>
      </c>
      <c r="D55" s="237" t="s">
        <v>4900</v>
      </c>
      <c r="E55" s="236">
        <v>1101117391727</v>
      </c>
      <c r="F55" s="240" t="s">
        <v>4841</v>
      </c>
      <c r="G55" s="214">
        <v>0</v>
      </c>
      <c r="H55" s="231" t="s">
        <v>4758</v>
      </c>
      <c r="I55" s="231"/>
      <c r="J55" s="231"/>
      <c r="K55" s="231"/>
      <c r="L55" s="231"/>
      <c r="M55" s="231"/>
      <c r="N55" s="231" t="s">
        <v>4793</v>
      </c>
      <c r="O55" s="246" t="s">
        <v>4890</v>
      </c>
      <c r="P55" s="246" t="s">
        <v>4894</v>
      </c>
      <c r="Q55" s="225" t="s">
        <v>4589</v>
      </c>
      <c r="R55" s="212" t="s">
        <v>2</v>
      </c>
      <c r="S55" s="213" t="s">
        <v>4758</v>
      </c>
      <c r="T55" s="233">
        <v>45545</v>
      </c>
      <c r="U55" s="234" t="s">
        <v>4746</v>
      </c>
      <c r="V55" s="234">
        <v>45611</v>
      </c>
      <c r="W55" s="234">
        <v>45617</v>
      </c>
      <c r="X55" s="234" t="s">
        <v>2</v>
      </c>
      <c r="Y55" s="234"/>
      <c r="Z55" s="234" t="s">
        <v>4590</v>
      </c>
      <c r="AA55" s="224">
        <v>202411</v>
      </c>
      <c r="AB55" s="243"/>
      <c r="AC55" s="244" t="s">
        <v>4787</v>
      </c>
      <c r="AD55" s="244" t="s">
        <v>4847</v>
      </c>
      <c r="AE55" s="245">
        <v>1</v>
      </c>
      <c r="AF55" s="244" t="s">
        <v>4847</v>
      </c>
      <c r="AG55" s="239" t="str">
        <f>IFERROR(VLOOKUP(작성용!A:A,RM!A:D,4,0),"-")</f>
        <v>강승현</v>
      </c>
      <c r="AH55" s="9" t="s">
        <v>4847</v>
      </c>
      <c r="AI55" s="235" t="s">
        <v>4758</v>
      </c>
      <c r="AJ55" s="235" t="s">
        <v>4834</v>
      </c>
      <c r="AK55" s="235" t="s">
        <v>4128</v>
      </c>
      <c r="AL55" s="235">
        <v>54</v>
      </c>
    </row>
    <row r="56" spans="1:38" x14ac:dyDescent="0.3">
      <c r="A56" s="222" t="s">
        <v>2202</v>
      </c>
      <c r="B56" s="222" t="s">
        <v>2203</v>
      </c>
      <c r="C56" s="241" t="s">
        <v>4765</v>
      </c>
      <c r="D56" s="237" t="s">
        <v>4900</v>
      </c>
      <c r="E56" s="236">
        <v>1101117391727</v>
      </c>
      <c r="F56" s="240" t="s">
        <v>4767</v>
      </c>
      <c r="G56" s="214">
        <v>1</v>
      </c>
      <c r="H56" s="231" t="s">
        <v>4758</v>
      </c>
      <c r="I56" s="231"/>
      <c r="J56" s="231"/>
      <c r="K56" s="231"/>
      <c r="L56" s="231"/>
      <c r="M56" s="231"/>
      <c r="N56" s="231" t="s">
        <v>4793</v>
      </c>
      <c r="O56" s="246" t="s">
        <v>4890</v>
      </c>
      <c r="P56" s="246" t="s">
        <v>4894</v>
      </c>
      <c r="Q56" s="225" t="s">
        <v>4589</v>
      </c>
      <c r="R56" s="212" t="s">
        <v>2</v>
      </c>
      <c r="S56" s="213" t="s">
        <v>4758</v>
      </c>
      <c r="T56" s="233">
        <v>45545</v>
      </c>
      <c r="U56" s="234" t="s">
        <v>4746</v>
      </c>
      <c r="V56" s="234">
        <v>45611</v>
      </c>
      <c r="W56" s="234">
        <v>45617</v>
      </c>
      <c r="X56" s="234" t="s">
        <v>2</v>
      </c>
      <c r="Y56" s="234"/>
      <c r="Z56" s="234" t="s">
        <v>4590</v>
      </c>
      <c r="AA56" s="224">
        <v>202411</v>
      </c>
      <c r="AB56" s="243"/>
      <c r="AC56" s="244" t="s">
        <v>4787</v>
      </c>
      <c r="AD56" s="244" t="s">
        <v>4847</v>
      </c>
      <c r="AE56" s="245">
        <v>0</v>
      </c>
      <c r="AF56" s="244" t="s">
        <v>4847</v>
      </c>
      <c r="AG56" s="239" t="str">
        <f>IFERROR(VLOOKUP(작성용!A:A,RM!A:D,4,0),"-")</f>
        <v>강승현</v>
      </c>
      <c r="AH56" s="9" t="s">
        <v>4847</v>
      </c>
      <c r="AI56" s="235" t="s">
        <v>4758</v>
      </c>
      <c r="AJ56" s="235" t="s">
        <v>4834</v>
      </c>
      <c r="AK56" s="235" t="s">
        <v>4128</v>
      </c>
      <c r="AL56" s="235">
        <v>55</v>
      </c>
    </row>
    <row r="57" spans="1:38" x14ac:dyDescent="0.3">
      <c r="A57" s="222" t="s">
        <v>2202</v>
      </c>
      <c r="B57" s="222" t="s">
        <v>2203</v>
      </c>
      <c r="C57" s="241" t="s">
        <v>4765</v>
      </c>
      <c r="D57" s="237" t="s">
        <v>4900</v>
      </c>
      <c r="E57" s="236">
        <v>1101117391727</v>
      </c>
      <c r="F57" s="240" t="s">
        <v>4837</v>
      </c>
      <c r="G57" s="214">
        <v>0</v>
      </c>
      <c r="H57" s="231" t="s">
        <v>4758</v>
      </c>
      <c r="I57" s="231"/>
      <c r="J57" s="231"/>
      <c r="K57" s="231"/>
      <c r="L57" s="231"/>
      <c r="M57" s="231"/>
      <c r="N57" s="231" t="s">
        <v>4793</v>
      </c>
      <c r="O57" s="246" t="s">
        <v>4890</v>
      </c>
      <c r="P57" s="246" t="s">
        <v>4894</v>
      </c>
      <c r="Q57" s="225" t="s">
        <v>4589</v>
      </c>
      <c r="R57" s="212" t="s">
        <v>2</v>
      </c>
      <c r="S57" s="213" t="s">
        <v>4758</v>
      </c>
      <c r="T57" s="233">
        <v>45545</v>
      </c>
      <c r="U57" s="234" t="s">
        <v>4746</v>
      </c>
      <c r="V57" s="234">
        <v>45611</v>
      </c>
      <c r="W57" s="234">
        <v>45617</v>
      </c>
      <c r="X57" s="234" t="s">
        <v>2</v>
      </c>
      <c r="Y57" s="234"/>
      <c r="Z57" s="234" t="s">
        <v>4590</v>
      </c>
      <c r="AA57" s="224">
        <v>202411</v>
      </c>
      <c r="AB57" s="243"/>
      <c r="AC57" s="244" t="s">
        <v>4787</v>
      </c>
      <c r="AD57" s="244" t="s">
        <v>4847</v>
      </c>
      <c r="AE57" s="245">
        <v>0</v>
      </c>
      <c r="AF57" s="244" t="s">
        <v>4847</v>
      </c>
      <c r="AG57" s="239" t="str">
        <f>IFERROR(VLOOKUP(작성용!A:A,RM!A:D,4,0),"-")</f>
        <v>강승현</v>
      </c>
      <c r="AH57" s="9" t="s">
        <v>4847</v>
      </c>
      <c r="AI57" s="235" t="s">
        <v>4758</v>
      </c>
      <c r="AJ57" s="235" t="s">
        <v>4834</v>
      </c>
      <c r="AK57" s="235" t="s">
        <v>4128</v>
      </c>
      <c r="AL57" s="235">
        <v>56</v>
      </c>
    </row>
    <row r="58" spans="1:38" x14ac:dyDescent="0.3">
      <c r="A58" s="222" t="s">
        <v>2202</v>
      </c>
      <c r="B58" s="222" t="s">
        <v>2203</v>
      </c>
      <c r="C58" s="241" t="s">
        <v>4765</v>
      </c>
      <c r="D58" s="237" t="s">
        <v>4901</v>
      </c>
      <c r="E58" s="236">
        <v>1311110511715</v>
      </c>
      <c r="F58" s="240" t="s">
        <v>4841</v>
      </c>
      <c r="G58" s="214">
        <v>0</v>
      </c>
      <c r="H58" s="231" t="s">
        <v>4758</v>
      </c>
      <c r="I58" s="231"/>
      <c r="J58" s="231"/>
      <c r="K58" s="231"/>
      <c r="L58" s="231"/>
      <c r="M58" s="231"/>
      <c r="N58" s="231" t="s">
        <v>4793</v>
      </c>
      <c r="O58" s="246" t="s">
        <v>4890</v>
      </c>
      <c r="P58" s="246" t="s">
        <v>4894</v>
      </c>
      <c r="Q58" s="225" t="s">
        <v>4589</v>
      </c>
      <c r="R58" s="212" t="s">
        <v>2</v>
      </c>
      <c r="S58" s="213" t="s">
        <v>4758</v>
      </c>
      <c r="T58" s="233">
        <v>45545</v>
      </c>
      <c r="U58" s="234" t="s">
        <v>4746</v>
      </c>
      <c r="V58" s="234">
        <v>45611</v>
      </c>
      <c r="W58" s="234">
        <v>45617</v>
      </c>
      <c r="X58" s="234" t="s">
        <v>2</v>
      </c>
      <c r="Y58" s="234"/>
      <c r="Z58" s="234" t="s">
        <v>4590</v>
      </c>
      <c r="AA58" s="224">
        <v>202411</v>
      </c>
      <c r="AB58" s="243"/>
      <c r="AC58" s="244" t="s">
        <v>4787</v>
      </c>
      <c r="AD58" s="244" t="s">
        <v>4902</v>
      </c>
      <c r="AE58" s="245">
        <v>1</v>
      </c>
      <c r="AF58" s="244" t="s">
        <v>4902</v>
      </c>
      <c r="AG58" s="239" t="str">
        <f>IFERROR(VLOOKUP(작성용!A:A,RM!A:D,4,0),"-")</f>
        <v>강승현</v>
      </c>
      <c r="AH58" s="9" t="s">
        <v>4847</v>
      </c>
      <c r="AI58" s="235" t="s">
        <v>4758</v>
      </c>
      <c r="AJ58" s="235" t="s">
        <v>4834</v>
      </c>
      <c r="AK58" s="235" t="s">
        <v>4128</v>
      </c>
      <c r="AL58" s="235">
        <v>57</v>
      </c>
    </row>
    <row r="59" spans="1:38" x14ac:dyDescent="0.3">
      <c r="A59" s="222" t="s">
        <v>2341</v>
      </c>
      <c r="B59" s="222" t="s">
        <v>4903</v>
      </c>
      <c r="C59" s="241" t="s">
        <v>3707</v>
      </c>
      <c r="D59" s="237" t="s">
        <v>4591</v>
      </c>
      <c r="E59" s="236">
        <v>1101112304171</v>
      </c>
      <c r="F59" s="240" t="s">
        <v>3990</v>
      </c>
      <c r="G59" s="214">
        <v>1</v>
      </c>
      <c r="H59" s="231" t="s">
        <v>3527</v>
      </c>
      <c r="I59" s="231"/>
      <c r="J59" s="231"/>
      <c r="K59" s="231"/>
      <c r="L59" s="231"/>
      <c r="M59" s="231"/>
      <c r="N59" s="231" t="s">
        <v>85</v>
      </c>
      <c r="O59" s="246" t="s">
        <v>4595</v>
      </c>
      <c r="P59" s="246" t="s">
        <v>4593</v>
      </c>
      <c r="Q59" s="225" t="s">
        <v>4594</v>
      </c>
      <c r="R59" s="212" t="s">
        <v>2</v>
      </c>
      <c r="S59" s="213" t="s">
        <v>3527</v>
      </c>
      <c r="T59" s="233">
        <v>45548</v>
      </c>
      <c r="U59" s="234" t="s">
        <v>3711</v>
      </c>
      <c r="V59" s="233">
        <v>45604</v>
      </c>
      <c r="W59" s="233">
        <v>45610</v>
      </c>
      <c r="X59" s="234" t="s">
        <v>2</v>
      </c>
      <c r="Y59" s="234"/>
      <c r="Z59" s="234" t="s">
        <v>4904</v>
      </c>
      <c r="AA59" s="238">
        <v>202411</v>
      </c>
      <c r="AB59" s="243"/>
      <c r="AC59" s="244" t="s">
        <v>3987</v>
      </c>
      <c r="AD59" s="244" t="s">
        <v>4034</v>
      </c>
      <c r="AE59" s="245">
        <v>1</v>
      </c>
      <c r="AF59" s="244" t="s">
        <v>4905</v>
      </c>
      <c r="AG59" s="239" t="str">
        <f>IFERROR(VLOOKUP(작성용!A:A,RM!A:D,4,0),"-")</f>
        <v>김예림</v>
      </c>
      <c r="AH59" s="9" t="s">
        <v>161</v>
      </c>
      <c r="AI59" s="235" t="s">
        <v>3527</v>
      </c>
      <c r="AJ59" s="235" t="s">
        <v>4609</v>
      </c>
      <c r="AK59" s="235" t="s">
        <v>3708</v>
      </c>
      <c r="AL59" s="235">
        <v>58</v>
      </c>
    </row>
    <row r="60" spans="1:38" x14ac:dyDescent="0.3">
      <c r="A60" s="222" t="s">
        <v>2341</v>
      </c>
      <c r="B60" s="222" t="s">
        <v>4906</v>
      </c>
      <c r="C60" s="241" t="s">
        <v>3707</v>
      </c>
      <c r="D60" s="237" t="s">
        <v>4591</v>
      </c>
      <c r="E60" s="236">
        <v>1101112304171</v>
      </c>
      <c r="F60" s="240" t="s">
        <v>4837</v>
      </c>
      <c r="G60" s="214">
        <v>4</v>
      </c>
      <c r="H60" s="231" t="s">
        <v>3527</v>
      </c>
      <c r="I60" s="231"/>
      <c r="J60" s="231"/>
      <c r="K60" s="231"/>
      <c r="L60" s="231"/>
      <c r="M60" s="231"/>
      <c r="N60" s="231" t="s">
        <v>4793</v>
      </c>
      <c r="O60" s="246" t="s">
        <v>4595</v>
      </c>
      <c r="P60" s="246" t="s">
        <v>4593</v>
      </c>
      <c r="Q60" s="225" t="s">
        <v>4594</v>
      </c>
      <c r="R60" s="212" t="s">
        <v>2</v>
      </c>
      <c r="S60" s="213" t="s">
        <v>3527</v>
      </c>
      <c r="T60" s="233">
        <v>45548</v>
      </c>
      <c r="U60" s="234" t="s">
        <v>4746</v>
      </c>
      <c r="V60" s="233">
        <v>45604</v>
      </c>
      <c r="W60" s="233">
        <v>45610</v>
      </c>
      <c r="X60" s="234" t="s">
        <v>2</v>
      </c>
      <c r="Y60" s="234"/>
      <c r="Z60" s="234" t="s">
        <v>4904</v>
      </c>
      <c r="AA60" s="238">
        <v>202411</v>
      </c>
      <c r="AB60" s="243"/>
      <c r="AC60" s="244" t="s">
        <v>4787</v>
      </c>
      <c r="AD60" s="244" t="s">
        <v>4034</v>
      </c>
      <c r="AE60" s="245">
        <v>0</v>
      </c>
      <c r="AF60" s="244" t="s">
        <v>4034</v>
      </c>
      <c r="AG60" s="239" t="str">
        <f>IFERROR(VLOOKUP(작성용!A:A,RM!A:D,4,0),"-")</f>
        <v>김예림</v>
      </c>
      <c r="AH60" s="9" t="s">
        <v>161</v>
      </c>
      <c r="AI60" s="235" t="s">
        <v>4758</v>
      </c>
      <c r="AJ60" s="235" t="s">
        <v>4907</v>
      </c>
      <c r="AK60" s="235" t="s">
        <v>4764</v>
      </c>
      <c r="AL60" s="235">
        <v>59</v>
      </c>
    </row>
    <row r="61" spans="1:38" x14ac:dyDescent="0.3">
      <c r="A61" s="222" t="s">
        <v>2341</v>
      </c>
      <c r="B61" s="222" t="s">
        <v>4906</v>
      </c>
      <c r="C61" s="241" t="s">
        <v>4765</v>
      </c>
      <c r="D61" s="237" t="s">
        <v>4908</v>
      </c>
      <c r="E61" s="236">
        <v>1101112304171</v>
      </c>
      <c r="F61" s="240" t="s">
        <v>4737</v>
      </c>
      <c r="G61" s="214">
        <v>5</v>
      </c>
      <c r="H61" s="231" t="s">
        <v>3527</v>
      </c>
      <c r="I61" s="231"/>
      <c r="J61" s="231"/>
      <c r="K61" s="231"/>
      <c r="L61" s="231"/>
      <c r="M61" s="231"/>
      <c r="N61" s="231" t="s">
        <v>4793</v>
      </c>
      <c r="O61" s="246" t="s">
        <v>4909</v>
      </c>
      <c r="P61" s="246" t="s">
        <v>4593</v>
      </c>
      <c r="Q61" s="225" t="s">
        <v>4910</v>
      </c>
      <c r="R61" s="212" t="s">
        <v>2</v>
      </c>
      <c r="S61" s="213" t="s">
        <v>3527</v>
      </c>
      <c r="T61" s="233">
        <v>45548</v>
      </c>
      <c r="U61" s="234" t="s">
        <v>4746</v>
      </c>
      <c r="V61" s="233">
        <v>45604</v>
      </c>
      <c r="W61" s="233">
        <v>45610</v>
      </c>
      <c r="X61" s="234" t="s">
        <v>2</v>
      </c>
      <c r="Y61" s="234"/>
      <c r="Z61" s="234" t="s">
        <v>4904</v>
      </c>
      <c r="AA61" s="238">
        <v>202411</v>
      </c>
      <c r="AB61" s="243"/>
      <c r="AC61" s="244" t="s">
        <v>4787</v>
      </c>
      <c r="AD61" s="244" t="s">
        <v>4034</v>
      </c>
      <c r="AE61" s="245">
        <v>0</v>
      </c>
      <c r="AF61" s="244" t="s">
        <v>4905</v>
      </c>
      <c r="AG61" s="239" t="str">
        <f>IFERROR(VLOOKUP(작성용!A:A,RM!A:D,4,0),"-")</f>
        <v>김예림</v>
      </c>
      <c r="AH61" s="9" t="s">
        <v>161</v>
      </c>
      <c r="AI61" s="235" t="s">
        <v>3527</v>
      </c>
      <c r="AJ61" s="235" t="s">
        <v>4907</v>
      </c>
      <c r="AK61" s="235" t="s">
        <v>4764</v>
      </c>
      <c r="AL61" s="235">
        <v>60</v>
      </c>
    </row>
    <row r="62" spans="1:38" x14ac:dyDescent="0.3">
      <c r="A62" s="222" t="s">
        <v>2341</v>
      </c>
      <c r="B62" s="222" t="s">
        <v>4592</v>
      </c>
      <c r="C62" s="241" t="s">
        <v>3707</v>
      </c>
      <c r="D62" s="237" t="s">
        <v>4908</v>
      </c>
      <c r="E62" s="236">
        <v>1101112304171</v>
      </c>
      <c r="F62" s="240" t="s">
        <v>4837</v>
      </c>
      <c r="G62" s="214">
        <v>6</v>
      </c>
      <c r="H62" s="231" t="s">
        <v>4758</v>
      </c>
      <c r="I62" s="231"/>
      <c r="J62" s="231"/>
      <c r="K62" s="231"/>
      <c r="L62" s="231"/>
      <c r="M62" s="231"/>
      <c r="N62" s="231" t="s">
        <v>4793</v>
      </c>
      <c r="O62" s="246" t="s">
        <v>4909</v>
      </c>
      <c r="P62" s="246" t="s">
        <v>4911</v>
      </c>
      <c r="Q62" s="225" t="s">
        <v>4910</v>
      </c>
      <c r="R62" s="212" t="s">
        <v>2</v>
      </c>
      <c r="S62" s="213" t="s">
        <v>3527</v>
      </c>
      <c r="T62" s="233">
        <v>45548</v>
      </c>
      <c r="U62" s="234" t="s">
        <v>4746</v>
      </c>
      <c r="V62" s="233">
        <v>45604</v>
      </c>
      <c r="W62" s="233">
        <v>45610</v>
      </c>
      <c r="X62" s="234" t="s">
        <v>2</v>
      </c>
      <c r="Y62" s="234"/>
      <c r="Z62" s="234" t="s">
        <v>4912</v>
      </c>
      <c r="AA62" s="238">
        <v>202411</v>
      </c>
      <c r="AB62" s="243"/>
      <c r="AC62" s="244" t="s">
        <v>3987</v>
      </c>
      <c r="AD62" s="244" t="s">
        <v>4905</v>
      </c>
      <c r="AE62" s="245">
        <v>0</v>
      </c>
      <c r="AF62" s="244" t="s">
        <v>4905</v>
      </c>
      <c r="AG62" s="239" t="str">
        <f>IFERROR(VLOOKUP(작성용!A:A,RM!A:D,4,0),"-")</f>
        <v>김예림</v>
      </c>
      <c r="AH62" s="9" t="s">
        <v>161</v>
      </c>
      <c r="AI62" s="235" t="s">
        <v>4758</v>
      </c>
      <c r="AJ62" s="235" t="s">
        <v>4907</v>
      </c>
      <c r="AK62" s="235" t="s">
        <v>4764</v>
      </c>
      <c r="AL62" s="235">
        <v>61</v>
      </c>
    </row>
    <row r="63" spans="1:38" x14ac:dyDescent="0.3">
      <c r="A63" s="222" t="s">
        <v>2341</v>
      </c>
      <c r="B63" s="222" t="s">
        <v>4906</v>
      </c>
      <c r="C63" s="241" t="s">
        <v>4765</v>
      </c>
      <c r="D63" s="237" t="s">
        <v>4908</v>
      </c>
      <c r="E63" s="236">
        <v>1101112304171</v>
      </c>
      <c r="F63" s="240" t="s">
        <v>4913</v>
      </c>
      <c r="G63" s="214">
        <v>0</v>
      </c>
      <c r="H63" s="231" t="s">
        <v>3527</v>
      </c>
      <c r="I63" s="231"/>
      <c r="J63" s="231"/>
      <c r="K63" s="231"/>
      <c r="L63" s="231"/>
      <c r="M63" s="231"/>
      <c r="N63" s="231" t="s">
        <v>4793</v>
      </c>
      <c r="O63" s="246" t="s">
        <v>4909</v>
      </c>
      <c r="P63" s="246" t="s">
        <v>4911</v>
      </c>
      <c r="Q63" s="225" t="s">
        <v>4910</v>
      </c>
      <c r="R63" s="212" t="s">
        <v>2</v>
      </c>
      <c r="S63" s="213" t="s">
        <v>4758</v>
      </c>
      <c r="T63" s="233">
        <v>45548</v>
      </c>
      <c r="U63" s="234" t="s">
        <v>4746</v>
      </c>
      <c r="V63" s="233">
        <v>45604</v>
      </c>
      <c r="W63" s="233">
        <v>45610</v>
      </c>
      <c r="X63" s="234" t="s">
        <v>2</v>
      </c>
      <c r="Y63" s="234"/>
      <c r="Z63" s="234" t="s">
        <v>4912</v>
      </c>
      <c r="AA63" s="238">
        <v>202411</v>
      </c>
      <c r="AB63" s="243"/>
      <c r="AC63" s="244" t="s">
        <v>4787</v>
      </c>
      <c r="AD63" s="244" t="s">
        <v>4905</v>
      </c>
      <c r="AE63" s="245">
        <v>0</v>
      </c>
      <c r="AF63" s="244" t="s">
        <v>4905</v>
      </c>
      <c r="AG63" s="239" t="str">
        <f>IFERROR(VLOOKUP(작성용!A:A,RM!A:D,4,0),"-")</f>
        <v>김예림</v>
      </c>
      <c r="AH63" s="9" t="s">
        <v>4914</v>
      </c>
      <c r="AI63" s="235" t="s">
        <v>4758</v>
      </c>
      <c r="AJ63" s="235" t="s">
        <v>4907</v>
      </c>
      <c r="AK63" s="235" t="s">
        <v>4764</v>
      </c>
      <c r="AL63" s="235">
        <v>62</v>
      </c>
    </row>
    <row r="64" spans="1:38" x14ac:dyDescent="0.3">
      <c r="A64" s="222" t="s">
        <v>2341</v>
      </c>
      <c r="B64" s="222" t="s">
        <v>4906</v>
      </c>
      <c r="C64" s="241" t="s">
        <v>4765</v>
      </c>
      <c r="D64" s="237" t="s">
        <v>4915</v>
      </c>
      <c r="E64" s="236">
        <v>1101113060277</v>
      </c>
      <c r="F64" s="240" t="s">
        <v>4841</v>
      </c>
      <c r="G64" s="214">
        <v>99</v>
      </c>
      <c r="H64" s="231" t="s">
        <v>4758</v>
      </c>
      <c r="I64" s="231"/>
      <c r="J64" s="231"/>
      <c r="K64" s="231"/>
      <c r="L64" s="231"/>
      <c r="M64" s="231"/>
      <c r="N64" s="231" t="s">
        <v>4793</v>
      </c>
      <c r="O64" s="246" t="s">
        <v>4909</v>
      </c>
      <c r="P64" s="246" t="s">
        <v>4911</v>
      </c>
      <c r="Q64" s="225" t="s">
        <v>4910</v>
      </c>
      <c r="R64" s="212" t="s">
        <v>2</v>
      </c>
      <c r="S64" s="213" t="s">
        <v>4758</v>
      </c>
      <c r="T64" s="233">
        <v>45548</v>
      </c>
      <c r="U64" s="234" t="s">
        <v>4746</v>
      </c>
      <c r="V64" s="233">
        <v>45604</v>
      </c>
      <c r="W64" s="233">
        <v>45610</v>
      </c>
      <c r="X64" s="234" t="s">
        <v>2</v>
      </c>
      <c r="Y64" s="234"/>
      <c r="Z64" s="234" t="s">
        <v>4912</v>
      </c>
      <c r="AA64" s="238">
        <v>202411</v>
      </c>
      <c r="AB64" s="243"/>
      <c r="AC64" s="244" t="s">
        <v>4787</v>
      </c>
      <c r="AD64" s="244" t="s">
        <v>4914</v>
      </c>
      <c r="AE64" s="245">
        <v>1</v>
      </c>
      <c r="AF64" s="244" t="s">
        <v>4914</v>
      </c>
      <c r="AG64" s="239" t="str">
        <f>IFERROR(VLOOKUP(작성용!A:A,RM!A:D,4,0),"-")</f>
        <v>김예림</v>
      </c>
      <c r="AH64" s="9" t="s">
        <v>4914</v>
      </c>
      <c r="AI64" s="235" t="s">
        <v>4758</v>
      </c>
      <c r="AJ64" s="235" t="s">
        <v>4907</v>
      </c>
      <c r="AK64" s="235" t="s">
        <v>4764</v>
      </c>
      <c r="AL64" s="235">
        <v>63</v>
      </c>
    </row>
    <row r="65" spans="1:38" x14ac:dyDescent="0.3">
      <c r="A65" s="222" t="s">
        <v>2341</v>
      </c>
      <c r="B65" s="222" t="s">
        <v>4906</v>
      </c>
      <c r="C65" s="241" t="s">
        <v>4765</v>
      </c>
      <c r="D65" s="237" t="s">
        <v>4916</v>
      </c>
      <c r="E65" s="236">
        <v>1101115439579</v>
      </c>
      <c r="F65" s="240" t="s">
        <v>4917</v>
      </c>
      <c r="G65" s="214">
        <v>0</v>
      </c>
      <c r="H65" s="231" t="s">
        <v>4758</v>
      </c>
      <c r="I65" s="231"/>
      <c r="J65" s="231"/>
      <c r="K65" s="231"/>
      <c r="L65" s="231"/>
      <c r="M65" s="231"/>
      <c r="N65" s="231" t="s">
        <v>4793</v>
      </c>
      <c r="O65" s="246" t="s">
        <v>4909</v>
      </c>
      <c r="P65" s="246" t="s">
        <v>4911</v>
      </c>
      <c r="Q65" s="225" t="s">
        <v>4910</v>
      </c>
      <c r="R65" s="212" t="s">
        <v>2</v>
      </c>
      <c r="S65" s="213" t="s">
        <v>4758</v>
      </c>
      <c r="T65" s="233">
        <v>45548</v>
      </c>
      <c r="U65" s="234" t="s">
        <v>4746</v>
      </c>
      <c r="V65" s="233">
        <v>45604</v>
      </c>
      <c r="W65" s="233">
        <v>45610</v>
      </c>
      <c r="X65" s="234" t="s">
        <v>2</v>
      </c>
      <c r="Y65" s="234"/>
      <c r="Z65" s="234" t="s">
        <v>4912</v>
      </c>
      <c r="AA65" s="238">
        <v>202411</v>
      </c>
      <c r="AB65" s="243"/>
      <c r="AC65" s="244" t="s">
        <v>4787</v>
      </c>
      <c r="AD65" s="244" t="s">
        <v>3713</v>
      </c>
      <c r="AE65" s="245">
        <v>1</v>
      </c>
      <c r="AF65" s="244" t="s">
        <v>3713</v>
      </c>
      <c r="AG65" s="239" t="str">
        <f>IFERROR(VLOOKUP(작성용!A:A,RM!A:D,4,0),"-")</f>
        <v>김예림</v>
      </c>
      <c r="AH65" s="9" t="s">
        <v>4914</v>
      </c>
      <c r="AI65" s="235" t="s">
        <v>4758</v>
      </c>
      <c r="AJ65" s="235" t="s">
        <v>4907</v>
      </c>
      <c r="AK65" s="235" t="s">
        <v>4764</v>
      </c>
      <c r="AL65" s="235">
        <v>64</v>
      </c>
    </row>
    <row r="66" spans="1:38" x14ac:dyDescent="0.3">
      <c r="A66" s="222" t="s">
        <v>2341</v>
      </c>
      <c r="B66" s="222" t="s">
        <v>4906</v>
      </c>
      <c r="C66" s="241" t="s">
        <v>4765</v>
      </c>
      <c r="D66" s="237" t="s">
        <v>4916</v>
      </c>
      <c r="E66" s="236">
        <v>1101115439579</v>
      </c>
      <c r="F66" s="240" t="s">
        <v>4767</v>
      </c>
      <c r="G66" s="214">
        <v>0</v>
      </c>
      <c r="H66" s="231" t="s">
        <v>4758</v>
      </c>
      <c r="I66" s="231"/>
      <c r="J66" s="231"/>
      <c r="K66" s="231"/>
      <c r="L66" s="231"/>
      <c r="M66" s="231"/>
      <c r="N66" s="231" t="s">
        <v>4793</v>
      </c>
      <c r="O66" s="246" t="s">
        <v>4909</v>
      </c>
      <c r="P66" s="246" t="s">
        <v>4911</v>
      </c>
      <c r="Q66" s="225" t="s">
        <v>4910</v>
      </c>
      <c r="R66" s="212" t="s">
        <v>2</v>
      </c>
      <c r="S66" s="213" t="s">
        <v>4758</v>
      </c>
      <c r="T66" s="233">
        <v>45548</v>
      </c>
      <c r="U66" s="234" t="s">
        <v>4746</v>
      </c>
      <c r="V66" s="233">
        <v>45604</v>
      </c>
      <c r="W66" s="233">
        <v>45610</v>
      </c>
      <c r="X66" s="234" t="s">
        <v>2</v>
      </c>
      <c r="Y66" s="234"/>
      <c r="Z66" s="234" t="s">
        <v>4912</v>
      </c>
      <c r="AA66" s="238">
        <v>202411</v>
      </c>
      <c r="AB66" s="243"/>
      <c r="AC66" s="244" t="s">
        <v>4787</v>
      </c>
      <c r="AD66" s="244" t="s">
        <v>3713</v>
      </c>
      <c r="AE66" s="245">
        <v>0</v>
      </c>
      <c r="AF66" s="244" t="s">
        <v>3713</v>
      </c>
      <c r="AG66" s="239" t="str">
        <f>IFERROR(VLOOKUP(작성용!A:A,RM!A:D,4,0),"-")</f>
        <v>김예림</v>
      </c>
      <c r="AH66" s="9" t="s">
        <v>4914</v>
      </c>
      <c r="AI66" s="235" t="s">
        <v>4758</v>
      </c>
      <c r="AJ66" s="235" t="s">
        <v>4907</v>
      </c>
      <c r="AK66" s="235" t="s">
        <v>4764</v>
      </c>
      <c r="AL66" s="235">
        <v>65</v>
      </c>
    </row>
    <row r="67" spans="1:38" x14ac:dyDescent="0.3">
      <c r="A67" s="222" t="s">
        <v>2341</v>
      </c>
      <c r="B67" s="222" t="s">
        <v>4906</v>
      </c>
      <c r="C67" s="241" t="s">
        <v>4765</v>
      </c>
      <c r="D67" s="237" t="s">
        <v>4918</v>
      </c>
      <c r="E67" s="236">
        <v>1101115421849</v>
      </c>
      <c r="F67" s="240" t="s">
        <v>4841</v>
      </c>
      <c r="G67" s="214">
        <v>1</v>
      </c>
      <c r="H67" s="231" t="s">
        <v>4758</v>
      </c>
      <c r="I67" s="231"/>
      <c r="J67" s="231"/>
      <c r="K67" s="231"/>
      <c r="L67" s="231"/>
      <c r="M67" s="231"/>
      <c r="N67" s="231" t="s">
        <v>4793</v>
      </c>
      <c r="O67" s="246" t="s">
        <v>4909</v>
      </c>
      <c r="P67" s="246" t="s">
        <v>4911</v>
      </c>
      <c r="Q67" s="225" t="s">
        <v>4910</v>
      </c>
      <c r="R67" s="212" t="s">
        <v>2</v>
      </c>
      <c r="S67" s="213" t="s">
        <v>4758</v>
      </c>
      <c r="T67" s="233">
        <v>45548</v>
      </c>
      <c r="U67" s="234" t="s">
        <v>4746</v>
      </c>
      <c r="V67" s="233">
        <v>45604</v>
      </c>
      <c r="W67" s="233">
        <v>45610</v>
      </c>
      <c r="X67" s="234" t="s">
        <v>2</v>
      </c>
      <c r="Y67" s="234"/>
      <c r="Z67" s="234" t="s">
        <v>4912</v>
      </c>
      <c r="AA67" s="238">
        <v>202411</v>
      </c>
      <c r="AB67" s="243"/>
      <c r="AC67" s="244" t="s">
        <v>4787</v>
      </c>
      <c r="AD67" s="244" t="s">
        <v>3943</v>
      </c>
      <c r="AE67" s="245">
        <v>1</v>
      </c>
      <c r="AF67" s="244" t="s">
        <v>3943</v>
      </c>
      <c r="AG67" s="239" t="str">
        <f>IFERROR(VLOOKUP(작성용!A:A,RM!A:D,4,0),"-")</f>
        <v>김예림</v>
      </c>
      <c r="AH67" s="9" t="s">
        <v>4914</v>
      </c>
      <c r="AI67" s="235" t="s">
        <v>4758</v>
      </c>
      <c r="AJ67" s="235" t="s">
        <v>4907</v>
      </c>
      <c r="AK67" s="235" t="s">
        <v>4764</v>
      </c>
      <c r="AL67" s="235">
        <v>66</v>
      </c>
    </row>
    <row r="68" spans="1:38" x14ac:dyDescent="0.3">
      <c r="A68" s="222" t="s">
        <v>2341</v>
      </c>
      <c r="B68" s="222" t="s">
        <v>4906</v>
      </c>
      <c r="C68" s="241" t="s">
        <v>4765</v>
      </c>
      <c r="D68" s="237" t="s">
        <v>4918</v>
      </c>
      <c r="E68" s="236">
        <v>1101115421849</v>
      </c>
      <c r="F68" s="240" t="s">
        <v>4767</v>
      </c>
      <c r="G68" s="214">
        <v>1</v>
      </c>
      <c r="H68" s="231" t="s">
        <v>4758</v>
      </c>
      <c r="I68" s="231"/>
      <c r="J68" s="231"/>
      <c r="K68" s="231"/>
      <c r="L68" s="231"/>
      <c r="M68" s="231"/>
      <c r="N68" s="231" t="s">
        <v>4793</v>
      </c>
      <c r="O68" s="246" t="s">
        <v>4909</v>
      </c>
      <c r="P68" s="246" t="s">
        <v>4911</v>
      </c>
      <c r="Q68" s="225" t="s">
        <v>4910</v>
      </c>
      <c r="R68" s="212" t="s">
        <v>2</v>
      </c>
      <c r="S68" s="213" t="s">
        <v>4758</v>
      </c>
      <c r="T68" s="233">
        <v>45548</v>
      </c>
      <c r="U68" s="234" t="s">
        <v>4746</v>
      </c>
      <c r="V68" s="233">
        <v>45604</v>
      </c>
      <c r="W68" s="233">
        <v>45610</v>
      </c>
      <c r="X68" s="234" t="s">
        <v>2</v>
      </c>
      <c r="Y68" s="234"/>
      <c r="Z68" s="234" t="s">
        <v>4912</v>
      </c>
      <c r="AA68" s="238">
        <v>202411</v>
      </c>
      <c r="AB68" s="243"/>
      <c r="AC68" s="244" t="s">
        <v>4787</v>
      </c>
      <c r="AD68" s="244" t="s">
        <v>3943</v>
      </c>
      <c r="AE68" s="245">
        <v>0</v>
      </c>
      <c r="AF68" s="244" t="s">
        <v>3943</v>
      </c>
      <c r="AG68" s="239" t="str">
        <f>IFERROR(VLOOKUP(작성용!A:A,RM!A:D,4,0),"-")</f>
        <v>김예림</v>
      </c>
      <c r="AH68" s="9" t="s">
        <v>4914</v>
      </c>
      <c r="AI68" s="235" t="s">
        <v>4758</v>
      </c>
      <c r="AJ68" s="235" t="s">
        <v>4907</v>
      </c>
      <c r="AK68" s="235" t="s">
        <v>4764</v>
      </c>
      <c r="AL68" s="235">
        <v>67</v>
      </c>
    </row>
    <row r="69" spans="1:38" x14ac:dyDescent="0.3">
      <c r="A69" s="222" t="s">
        <v>2341</v>
      </c>
      <c r="B69" s="222" t="s">
        <v>4906</v>
      </c>
      <c r="C69" s="241" t="s">
        <v>4765</v>
      </c>
      <c r="D69" s="237" t="s">
        <v>4919</v>
      </c>
      <c r="E69" s="236">
        <v>1101110365886</v>
      </c>
      <c r="F69" s="240" t="s">
        <v>4841</v>
      </c>
      <c r="G69" s="214">
        <v>1</v>
      </c>
      <c r="H69" s="231" t="s">
        <v>4758</v>
      </c>
      <c r="I69" s="231"/>
      <c r="J69" s="231"/>
      <c r="K69" s="231"/>
      <c r="L69" s="231"/>
      <c r="M69" s="231"/>
      <c r="N69" s="231" t="s">
        <v>4793</v>
      </c>
      <c r="O69" s="246" t="s">
        <v>4909</v>
      </c>
      <c r="P69" s="246" t="s">
        <v>4911</v>
      </c>
      <c r="Q69" s="225" t="s">
        <v>4910</v>
      </c>
      <c r="R69" s="212" t="s">
        <v>2</v>
      </c>
      <c r="S69" s="213" t="s">
        <v>4758</v>
      </c>
      <c r="T69" s="233">
        <v>45548</v>
      </c>
      <c r="U69" s="234" t="s">
        <v>4746</v>
      </c>
      <c r="V69" s="233">
        <v>45604</v>
      </c>
      <c r="W69" s="233">
        <v>45610</v>
      </c>
      <c r="X69" s="234" t="s">
        <v>2</v>
      </c>
      <c r="Y69" s="234"/>
      <c r="Z69" s="234" t="s">
        <v>4912</v>
      </c>
      <c r="AA69" s="238">
        <v>202411</v>
      </c>
      <c r="AB69" s="243"/>
      <c r="AC69" s="244" t="s">
        <v>4787</v>
      </c>
      <c r="AD69" s="244" t="s">
        <v>4920</v>
      </c>
      <c r="AE69" s="245">
        <v>1</v>
      </c>
      <c r="AF69" s="244" t="s">
        <v>4920</v>
      </c>
      <c r="AG69" s="239" t="str">
        <f>IFERROR(VLOOKUP(작성용!A:A,RM!A:D,4,0),"-")</f>
        <v>김예림</v>
      </c>
      <c r="AH69" s="9" t="s">
        <v>4914</v>
      </c>
      <c r="AI69" s="235" t="s">
        <v>4758</v>
      </c>
      <c r="AJ69" s="235" t="s">
        <v>4907</v>
      </c>
      <c r="AK69" s="235" t="s">
        <v>4764</v>
      </c>
      <c r="AL69" s="235">
        <v>68</v>
      </c>
    </row>
    <row r="70" spans="1:38" x14ac:dyDescent="0.3">
      <c r="A70" s="222" t="s">
        <v>2341</v>
      </c>
      <c r="B70" s="222" t="s">
        <v>4906</v>
      </c>
      <c r="C70" s="241" t="s">
        <v>4765</v>
      </c>
      <c r="D70" s="237" t="s">
        <v>4921</v>
      </c>
      <c r="E70" s="236">
        <v>1411110019452</v>
      </c>
      <c r="F70" s="240" t="s">
        <v>4841</v>
      </c>
      <c r="G70" s="214">
        <v>1</v>
      </c>
      <c r="H70" s="231" t="s">
        <v>4758</v>
      </c>
      <c r="I70" s="231"/>
      <c r="J70" s="231"/>
      <c r="K70" s="231"/>
      <c r="L70" s="231"/>
      <c r="M70" s="231"/>
      <c r="N70" s="231" t="s">
        <v>4793</v>
      </c>
      <c r="O70" s="246" t="s">
        <v>4909</v>
      </c>
      <c r="P70" s="246" t="s">
        <v>4911</v>
      </c>
      <c r="Q70" s="225" t="s">
        <v>4910</v>
      </c>
      <c r="R70" s="212" t="s">
        <v>2</v>
      </c>
      <c r="S70" s="213" t="s">
        <v>4758</v>
      </c>
      <c r="T70" s="233">
        <v>45548</v>
      </c>
      <c r="U70" s="234" t="s">
        <v>4746</v>
      </c>
      <c r="V70" s="233">
        <v>45604</v>
      </c>
      <c r="W70" s="233">
        <v>45610</v>
      </c>
      <c r="X70" s="234" t="s">
        <v>2</v>
      </c>
      <c r="Y70" s="234"/>
      <c r="Z70" s="234" t="s">
        <v>4912</v>
      </c>
      <c r="AA70" s="238">
        <v>202411</v>
      </c>
      <c r="AB70" s="243"/>
      <c r="AC70" s="244" t="s">
        <v>4787</v>
      </c>
      <c r="AD70" s="244" t="s">
        <v>4922</v>
      </c>
      <c r="AE70" s="245">
        <v>1</v>
      </c>
      <c r="AF70" s="244" t="s">
        <v>4922</v>
      </c>
      <c r="AG70" s="239" t="str">
        <f>IFERROR(VLOOKUP(작성용!A:A,RM!A:D,4,0),"-")</f>
        <v>김예림</v>
      </c>
      <c r="AH70" s="9" t="s">
        <v>4914</v>
      </c>
      <c r="AI70" s="235" t="s">
        <v>4758</v>
      </c>
      <c r="AJ70" s="235" t="s">
        <v>4907</v>
      </c>
      <c r="AK70" s="235" t="s">
        <v>4764</v>
      </c>
      <c r="AL70" s="235">
        <v>69</v>
      </c>
    </row>
    <row r="71" spans="1:38" x14ac:dyDescent="0.3">
      <c r="A71" s="222" t="s">
        <v>2341</v>
      </c>
      <c r="B71" s="222" t="s">
        <v>4906</v>
      </c>
      <c r="C71" s="241" t="s">
        <v>4765</v>
      </c>
      <c r="D71" s="237" t="s">
        <v>4923</v>
      </c>
      <c r="E71" s="236">
        <v>1342110123995</v>
      </c>
      <c r="F71" s="240" t="s">
        <v>4841</v>
      </c>
      <c r="G71" s="214">
        <v>1</v>
      </c>
      <c r="H71" s="231" t="s">
        <v>4758</v>
      </c>
      <c r="I71" s="231"/>
      <c r="J71" s="231"/>
      <c r="K71" s="231"/>
      <c r="L71" s="231"/>
      <c r="M71" s="231"/>
      <c r="N71" s="231" t="s">
        <v>4793</v>
      </c>
      <c r="O71" s="246" t="s">
        <v>4909</v>
      </c>
      <c r="P71" s="246" t="s">
        <v>4911</v>
      </c>
      <c r="Q71" s="225" t="s">
        <v>4910</v>
      </c>
      <c r="R71" s="212" t="s">
        <v>2</v>
      </c>
      <c r="S71" s="213" t="s">
        <v>4758</v>
      </c>
      <c r="T71" s="233">
        <v>45548</v>
      </c>
      <c r="U71" s="234" t="s">
        <v>4746</v>
      </c>
      <c r="V71" s="233">
        <v>45604</v>
      </c>
      <c r="W71" s="233">
        <v>45610</v>
      </c>
      <c r="X71" s="234" t="s">
        <v>2</v>
      </c>
      <c r="Y71" s="234"/>
      <c r="Z71" s="234" t="s">
        <v>4912</v>
      </c>
      <c r="AA71" s="238">
        <v>202411</v>
      </c>
      <c r="AB71" s="243"/>
      <c r="AC71" s="244" t="s">
        <v>4787</v>
      </c>
      <c r="AD71" s="244" t="s">
        <v>4924</v>
      </c>
      <c r="AE71" s="245">
        <v>1.5</v>
      </c>
      <c r="AF71" s="244" t="s">
        <v>4924</v>
      </c>
      <c r="AG71" s="239" t="str">
        <f>IFERROR(VLOOKUP(작성용!A:A,RM!A:D,4,0),"-")</f>
        <v>김예림</v>
      </c>
      <c r="AH71" s="9" t="s">
        <v>4914</v>
      </c>
      <c r="AI71" s="235" t="s">
        <v>4758</v>
      </c>
      <c r="AJ71" s="235" t="s">
        <v>4907</v>
      </c>
      <c r="AK71" s="235" t="s">
        <v>4764</v>
      </c>
      <c r="AL71" s="235">
        <v>70</v>
      </c>
    </row>
    <row r="72" spans="1:38" x14ac:dyDescent="0.3">
      <c r="A72" s="222" t="s">
        <v>2341</v>
      </c>
      <c r="B72" s="222" t="s">
        <v>4906</v>
      </c>
      <c r="C72" s="241" t="s">
        <v>4765</v>
      </c>
      <c r="D72" s="237" t="s">
        <v>4925</v>
      </c>
      <c r="E72" s="236">
        <v>1314110146996</v>
      </c>
      <c r="F72" s="240" t="s">
        <v>4841</v>
      </c>
      <c r="G72" s="214">
        <v>0</v>
      </c>
      <c r="H72" s="231" t="s">
        <v>4758</v>
      </c>
      <c r="I72" s="231"/>
      <c r="J72" s="231"/>
      <c r="K72" s="231"/>
      <c r="L72" s="231"/>
      <c r="M72" s="231"/>
      <c r="N72" s="231" t="s">
        <v>4793</v>
      </c>
      <c r="O72" s="246" t="s">
        <v>4909</v>
      </c>
      <c r="P72" s="246" t="s">
        <v>4911</v>
      </c>
      <c r="Q72" s="225" t="s">
        <v>4910</v>
      </c>
      <c r="R72" s="212" t="s">
        <v>2</v>
      </c>
      <c r="S72" s="213" t="s">
        <v>4758</v>
      </c>
      <c r="T72" s="233">
        <v>45548</v>
      </c>
      <c r="U72" s="234" t="s">
        <v>4746</v>
      </c>
      <c r="V72" s="233">
        <v>45604</v>
      </c>
      <c r="W72" s="233">
        <v>45610</v>
      </c>
      <c r="X72" s="234" t="s">
        <v>2</v>
      </c>
      <c r="Y72" s="234"/>
      <c r="Z72" s="234" t="s">
        <v>4912</v>
      </c>
      <c r="AA72" s="238">
        <v>202411</v>
      </c>
      <c r="AB72" s="243"/>
      <c r="AC72" s="244" t="s">
        <v>4787</v>
      </c>
      <c r="AD72" s="244" t="s">
        <v>4922</v>
      </c>
      <c r="AE72" s="245">
        <v>1</v>
      </c>
      <c r="AF72" s="244" t="s">
        <v>4922</v>
      </c>
      <c r="AG72" s="239" t="str">
        <f>IFERROR(VLOOKUP(작성용!A:A,RM!A:D,4,0),"-")</f>
        <v>김예림</v>
      </c>
      <c r="AH72" s="9" t="s">
        <v>4914</v>
      </c>
      <c r="AI72" s="235" t="s">
        <v>4758</v>
      </c>
      <c r="AJ72" s="235" t="s">
        <v>4907</v>
      </c>
      <c r="AK72" s="235" t="s">
        <v>4764</v>
      </c>
      <c r="AL72" s="235">
        <v>71</v>
      </c>
    </row>
    <row r="73" spans="1:38" x14ac:dyDescent="0.3">
      <c r="A73" s="222" t="s">
        <v>2341</v>
      </c>
      <c r="B73" s="222" t="s">
        <v>4906</v>
      </c>
      <c r="C73" s="241" t="s">
        <v>4765</v>
      </c>
      <c r="D73" s="237" t="s">
        <v>4925</v>
      </c>
      <c r="E73" s="236">
        <v>1314110146996</v>
      </c>
      <c r="F73" s="240" t="s">
        <v>4837</v>
      </c>
      <c r="G73" s="214">
        <v>0</v>
      </c>
      <c r="H73" s="231" t="s">
        <v>4758</v>
      </c>
      <c r="I73" s="231"/>
      <c r="J73" s="231"/>
      <c r="K73" s="231"/>
      <c r="L73" s="231"/>
      <c r="M73" s="231"/>
      <c r="N73" s="231" t="s">
        <v>4793</v>
      </c>
      <c r="O73" s="246" t="s">
        <v>4909</v>
      </c>
      <c r="P73" s="246" t="s">
        <v>4911</v>
      </c>
      <c r="Q73" s="225" t="s">
        <v>4910</v>
      </c>
      <c r="R73" s="212" t="s">
        <v>2</v>
      </c>
      <c r="S73" s="213" t="s">
        <v>4758</v>
      </c>
      <c r="T73" s="233">
        <v>45548</v>
      </c>
      <c r="U73" s="234" t="s">
        <v>4746</v>
      </c>
      <c r="V73" s="233">
        <v>45604</v>
      </c>
      <c r="W73" s="233">
        <v>45610</v>
      </c>
      <c r="X73" s="234" t="s">
        <v>2</v>
      </c>
      <c r="Y73" s="234"/>
      <c r="Z73" s="234" t="s">
        <v>4912</v>
      </c>
      <c r="AA73" s="238">
        <v>202411</v>
      </c>
      <c r="AB73" s="243"/>
      <c r="AC73" s="244" t="s">
        <v>4787</v>
      </c>
      <c r="AD73" s="244" t="s">
        <v>4922</v>
      </c>
      <c r="AE73" s="245">
        <v>0</v>
      </c>
      <c r="AF73" s="244" t="s">
        <v>4922</v>
      </c>
      <c r="AG73" s="239" t="str">
        <f>IFERROR(VLOOKUP(작성용!A:A,RM!A:D,4,0),"-")</f>
        <v>김예림</v>
      </c>
      <c r="AH73" s="9" t="s">
        <v>4914</v>
      </c>
      <c r="AI73" s="235" t="s">
        <v>4758</v>
      </c>
      <c r="AJ73" s="235" t="s">
        <v>4907</v>
      </c>
      <c r="AK73" s="235" t="s">
        <v>4764</v>
      </c>
      <c r="AL73" s="235">
        <v>72</v>
      </c>
    </row>
    <row r="74" spans="1:38" x14ac:dyDescent="0.3">
      <c r="A74" s="222" t="s">
        <v>2341</v>
      </c>
      <c r="B74" s="222" t="s">
        <v>4906</v>
      </c>
      <c r="C74" s="241" t="s">
        <v>4765</v>
      </c>
      <c r="D74" s="237" t="s">
        <v>4926</v>
      </c>
      <c r="E74" s="236">
        <v>1101114700070</v>
      </c>
      <c r="F74" s="240" t="s">
        <v>4837</v>
      </c>
      <c r="G74" s="214">
        <v>0</v>
      </c>
      <c r="H74" s="231" t="s">
        <v>4758</v>
      </c>
      <c r="I74" s="231"/>
      <c r="J74" s="231"/>
      <c r="K74" s="231"/>
      <c r="L74" s="231"/>
      <c r="M74" s="231"/>
      <c r="N74" s="231" t="s">
        <v>4927</v>
      </c>
      <c r="O74" s="246" t="s">
        <v>4909</v>
      </c>
      <c r="P74" s="246" t="s">
        <v>4911</v>
      </c>
      <c r="Q74" s="225" t="s">
        <v>4910</v>
      </c>
      <c r="R74" s="212" t="s">
        <v>2</v>
      </c>
      <c r="S74" s="213" t="s">
        <v>4758</v>
      </c>
      <c r="T74" s="233">
        <v>45548</v>
      </c>
      <c r="U74" s="234" t="s">
        <v>4746</v>
      </c>
      <c r="V74" s="233">
        <v>45604</v>
      </c>
      <c r="W74" s="233">
        <v>45610</v>
      </c>
      <c r="X74" s="234" t="s">
        <v>2</v>
      </c>
      <c r="Y74" s="234"/>
      <c r="Z74" s="234" t="s">
        <v>4912</v>
      </c>
      <c r="AA74" s="238">
        <v>202411</v>
      </c>
      <c r="AB74" s="243"/>
      <c r="AC74" s="244" t="s">
        <v>4787</v>
      </c>
      <c r="AD74" s="244" t="s">
        <v>4892</v>
      </c>
      <c r="AE74" s="245">
        <v>1</v>
      </c>
      <c r="AF74" s="244" t="s">
        <v>4892</v>
      </c>
      <c r="AG74" s="239" t="str">
        <f>IFERROR(VLOOKUP(작성용!A:A,RM!A:D,4,0),"-")</f>
        <v>김예림</v>
      </c>
      <c r="AH74" s="9" t="s">
        <v>4914</v>
      </c>
      <c r="AI74" s="235" t="s">
        <v>4758</v>
      </c>
      <c r="AJ74" s="235" t="s">
        <v>4907</v>
      </c>
      <c r="AK74" s="235" t="s">
        <v>4764</v>
      </c>
      <c r="AL74" s="235">
        <v>73</v>
      </c>
    </row>
    <row r="75" spans="1:38" x14ac:dyDescent="0.3">
      <c r="A75" s="222" t="s">
        <v>2341</v>
      </c>
      <c r="B75" s="222" t="s">
        <v>4906</v>
      </c>
      <c r="C75" s="241" t="s">
        <v>4765</v>
      </c>
      <c r="D75" s="237" t="s">
        <v>4928</v>
      </c>
      <c r="E75" s="236">
        <v>1101117274402</v>
      </c>
      <c r="F75" s="240" t="s">
        <v>4841</v>
      </c>
      <c r="G75" s="214">
        <v>1</v>
      </c>
      <c r="H75" s="231" t="s">
        <v>4758</v>
      </c>
      <c r="I75" s="231"/>
      <c r="J75" s="231"/>
      <c r="K75" s="231"/>
      <c r="L75" s="231"/>
      <c r="M75" s="231"/>
      <c r="N75" s="231" t="s">
        <v>4793</v>
      </c>
      <c r="O75" s="246" t="s">
        <v>4909</v>
      </c>
      <c r="P75" s="246" t="s">
        <v>4911</v>
      </c>
      <c r="Q75" s="225" t="s">
        <v>4910</v>
      </c>
      <c r="R75" s="212" t="s">
        <v>2</v>
      </c>
      <c r="S75" s="213" t="s">
        <v>4758</v>
      </c>
      <c r="T75" s="233">
        <v>45548</v>
      </c>
      <c r="U75" s="234" t="s">
        <v>4746</v>
      </c>
      <c r="V75" s="233">
        <v>45604</v>
      </c>
      <c r="W75" s="233">
        <v>45610</v>
      </c>
      <c r="X75" s="234" t="s">
        <v>2</v>
      </c>
      <c r="Y75" s="234"/>
      <c r="Z75" s="234" t="s">
        <v>4912</v>
      </c>
      <c r="AA75" s="238">
        <v>202411</v>
      </c>
      <c r="AB75" s="243"/>
      <c r="AC75" s="244" t="s">
        <v>4787</v>
      </c>
      <c r="AD75" s="244" t="s">
        <v>4833</v>
      </c>
      <c r="AE75" s="245">
        <v>1</v>
      </c>
      <c r="AF75" s="244" t="s">
        <v>4833</v>
      </c>
      <c r="AG75" s="239" t="str">
        <f>IFERROR(VLOOKUP(작성용!A:A,RM!A:D,4,0),"-")</f>
        <v>김예림</v>
      </c>
      <c r="AH75" s="9" t="s">
        <v>4914</v>
      </c>
      <c r="AI75" s="235" t="s">
        <v>4758</v>
      </c>
      <c r="AJ75" s="235" t="s">
        <v>4907</v>
      </c>
      <c r="AK75" s="235" t="s">
        <v>4764</v>
      </c>
      <c r="AL75" s="235">
        <v>74</v>
      </c>
    </row>
    <row r="76" spans="1:38" x14ac:dyDescent="0.3">
      <c r="A76" s="222" t="s">
        <v>2341</v>
      </c>
      <c r="B76" s="222" t="s">
        <v>4906</v>
      </c>
      <c r="C76" s="241" t="s">
        <v>4765</v>
      </c>
      <c r="D76" s="237" t="s">
        <v>4928</v>
      </c>
      <c r="E76" s="236">
        <v>1101117274402</v>
      </c>
      <c r="F76" s="240" t="s">
        <v>4837</v>
      </c>
      <c r="G76" s="214">
        <v>1</v>
      </c>
      <c r="H76" s="231" t="s">
        <v>4758</v>
      </c>
      <c r="I76" s="231"/>
      <c r="J76" s="231"/>
      <c r="K76" s="231"/>
      <c r="L76" s="231"/>
      <c r="M76" s="231"/>
      <c r="N76" s="231" t="s">
        <v>4793</v>
      </c>
      <c r="O76" s="246" t="s">
        <v>4909</v>
      </c>
      <c r="P76" s="246" t="s">
        <v>4911</v>
      </c>
      <c r="Q76" s="225" t="s">
        <v>4929</v>
      </c>
      <c r="R76" s="212" t="s">
        <v>2</v>
      </c>
      <c r="S76" s="213" t="s">
        <v>4758</v>
      </c>
      <c r="T76" s="233">
        <v>45548</v>
      </c>
      <c r="U76" s="234" t="s">
        <v>4746</v>
      </c>
      <c r="V76" s="233">
        <v>45604</v>
      </c>
      <c r="W76" s="233">
        <v>45610</v>
      </c>
      <c r="X76" s="234" t="s">
        <v>2</v>
      </c>
      <c r="Y76" s="234"/>
      <c r="Z76" s="234" t="s">
        <v>4912</v>
      </c>
      <c r="AA76" s="238">
        <v>202411</v>
      </c>
      <c r="AB76" s="243"/>
      <c r="AC76" s="244" t="s">
        <v>4787</v>
      </c>
      <c r="AD76" s="244" t="s">
        <v>4833</v>
      </c>
      <c r="AE76" s="245">
        <v>0</v>
      </c>
      <c r="AF76" s="244" t="s">
        <v>4833</v>
      </c>
      <c r="AG76" s="239" t="str">
        <f>IFERROR(VLOOKUP(작성용!A:A,RM!A:D,4,0),"-")</f>
        <v>김예림</v>
      </c>
      <c r="AH76" s="9" t="s">
        <v>4914</v>
      </c>
      <c r="AI76" s="235" t="s">
        <v>4758</v>
      </c>
      <c r="AJ76" s="235" t="s">
        <v>4907</v>
      </c>
      <c r="AK76" s="235" t="s">
        <v>4764</v>
      </c>
      <c r="AL76" s="235">
        <v>75</v>
      </c>
    </row>
    <row r="77" spans="1:38" x14ac:dyDescent="0.3">
      <c r="A77" s="222" t="s">
        <v>2341</v>
      </c>
      <c r="B77" s="222" t="s">
        <v>4906</v>
      </c>
      <c r="C77" s="241" t="s">
        <v>4765</v>
      </c>
      <c r="D77" s="237" t="s">
        <v>4928</v>
      </c>
      <c r="E77" s="236">
        <v>1101117274402</v>
      </c>
      <c r="F77" s="240" t="s">
        <v>4837</v>
      </c>
      <c r="G77" s="214">
        <v>2</v>
      </c>
      <c r="H77" s="231" t="s">
        <v>4758</v>
      </c>
      <c r="I77" s="231"/>
      <c r="J77" s="231"/>
      <c r="K77" s="231"/>
      <c r="L77" s="231"/>
      <c r="M77" s="231"/>
      <c r="N77" s="231" t="s">
        <v>4793</v>
      </c>
      <c r="O77" s="246" t="s">
        <v>4909</v>
      </c>
      <c r="P77" s="246" t="s">
        <v>4911</v>
      </c>
      <c r="Q77" s="225" t="s">
        <v>4910</v>
      </c>
      <c r="R77" s="212" t="s">
        <v>2</v>
      </c>
      <c r="S77" s="213" t="s">
        <v>4758</v>
      </c>
      <c r="T77" s="233">
        <v>45548</v>
      </c>
      <c r="U77" s="234" t="s">
        <v>4746</v>
      </c>
      <c r="V77" s="233">
        <v>45604</v>
      </c>
      <c r="W77" s="233">
        <v>45610</v>
      </c>
      <c r="X77" s="234" t="s">
        <v>2</v>
      </c>
      <c r="Y77" s="234"/>
      <c r="Z77" s="234" t="s">
        <v>4912</v>
      </c>
      <c r="AA77" s="238">
        <v>202411</v>
      </c>
      <c r="AB77" s="243"/>
      <c r="AC77" s="244" t="s">
        <v>4787</v>
      </c>
      <c r="AD77" s="244" t="s">
        <v>4833</v>
      </c>
      <c r="AE77" s="245">
        <v>0</v>
      </c>
      <c r="AF77" s="244" t="s">
        <v>4833</v>
      </c>
      <c r="AG77" s="239" t="str">
        <f>IFERROR(VLOOKUP(작성용!A:A,RM!A:D,4,0),"-")</f>
        <v>김예림</v>
      </c>
      <c r="AH77" s="9" t="s">
        <v>4914</v>
      </c>
      <c r="AI77" s="235" t="s">
        <v>4758</v>
      </c>
      <c r="AJ77" s="235" t="s">
        <v>4907</v>
      </c>
      <c r="AK77" s="235" t="s">
        <v>4764</v>
      </c>
      <c r="AL77" s="235">
        <v>76</v>
      </c>
    </row>
    <row r="78" spans="1:38" x14ac:dyDescent="0.3">
      <c r="A78" s="222" t="s">
        <v>2341</v>
      </c>
      <c r="B78" s="222" t="s">
        <v>4906</v>
      </c>
      <c r="C78" s="241" t="s">
        <v>4765</v>
      </c>
      <c r="D78" s="237" t="s">
        <v>4928</v>
      </c>
      <c r="E78" s="236">
        <v>1101117274402</v>
      </c>
      <c r="F78" s="240" t="s">
        <v>4767</v>
      </c>
      <c r="G78" s="214">
        <v>0</v>
      </c>
      <c r="H78" s="231" t="s">
        <v>4758</v>
      </c>
      <c r="I78" s="231"/>
      <c r="J78" s="231"/>
      <c r="K78" s="231"/>
      <c r="L78" s="231"/>
      <c r="M78" s="231"/>
      <c r="N78" s="231" t="s">
        <v>4793</v>
      </c>
      <c r="O78" s="246" t="s">
        <v>4909</v>
      </c>
      <c r="P78" s="246" t="s">
        <v>4911</v>
      </c>
      <c r="Q78" s="225" t="s">
        <v>4910</v>
      </c>
      <c r="R78" s="212" t="s">
        <v>2</v>
      </c>
      <c r="S78" s="213" t="s">
        <v>4758</v>
      </c>
      <c r="T78" s="233">
        <v>45548</v>
      </c>
      <c r="U78" s="234" t="s">
        <v>4746</v>
      </c>
      <c r="V78" s="233">
        <v>45604</v>
      </c>
      <c r="W78" s="233">
        <v>45610</v>
      </c>
      <c r="X78" s="234" t="s">
        <v>2</v>
      </c>
      <c r="Y78" s="234"/>
      <c r="Z78" s="234" t="s">
        <v>4912</v>
      </c>
      <c r="AA78" s="238">
        <v>202411</v>
      </c>
      <c r="AB78" s="243"/>
      <c r="AC78" s="244" t="s">
        <v>4787</v>
      </c>
      <c r="AD78" s="244" t="s">
        <v>4833</v>
      </c>
      <c r="AE78" s="245">
        <v>0</v>
      </c>
      <c r="AF78" s="244" t="s">
        <v>4833</v>
      </c>
      <c r="AG78" s="239" t="str">
        <f>IFERROR(VLOOKUP(작성용!A:A,RM!A:D,4,0),"-")</f>
        <v>김예림</v>
      </c>
      <c r="AH78" s="9" t="s">
        <v>4914</v>
      </c>
      <c r="AI78" s="235" t="s">
        <v>4758</v>
      </c>
      <c r="AJ78" s="235" t="s">
        <v>4907</v>
      </c>
      <c r="AK78" s="235" t="s">
        <v>4764</v>
      </c>
      <c r="AL78" s="235">
        <v>77</v>
      </c>
    </row>
    <row r="79" spans="1:38" x14ac:dyDescent="0.3">
      <c r="A79" s="222" t="s">
        <v>2341</v>
      </c>
      <c r="B79" s="222" t="s">
        <v>4906</v>
      </c>
      <c r="C79" s="241" t="s">
        <v>4765</v>
      </c>
      <c r="D79" s="237" t="s">
        <v>4928</v>
      </c>
      <c r="E79" s="236">
        <v>1101117274402</v>
      </c>
      <c r="F79" s="240" t="s">
        <v>4767</v>
      </c>
      <c r="G79" s="214">
        <v>1</v>
      </c>
      <c r="H79" s="231" t="s">
        <v>4758</v>
      </c>
      <c r="I79" s="231"/>
      <c r="J79" s="231"/>
      <c r="K79" s="231"/>
      <c r="L79" s="231"/>
      <c r="M79" s="231"/>
      <c r="N79" s="231" t="s">
        <v>4793</v>
      </c>
      <c r="O79" s="246" t="s">
        <v>4909</v>
      </c>
      <c r="P79" s="246" t="s">
        <v>4911</v>
      </c>
      <c r="Q79" s="225" t="s">
        <v>4910</v>
      </c>
      <c r="R79" s="212" t="s">
        <v>2</v>
      </c>
      <c r="S79" s="213" t="s">
        <v>4758</v>
      </c>
      <c r="T79" s="233">
        <v>45548</v>
      </c>
      <c r="U79" s="234" t="s">
        <v>4746</v>
      </c>
      <c r="V79" s="233">
        <v>45604</v>
      </c>
      <c r="W79" s="233">
        <v>45610</v>
      </c>
      <c r="X79" s="234" t="s">
        <v>2</v>
      </c>
      <c r="Y79" s="234"/>
      <c r="Z79" s="234" t="s">
        <v>4912</v>
      </c>
      <c r="AA79" s="238">
        <v>202411</v>
      </c>
      <c r="AB79" s="243"/>
      <c r="AC79" s="244" t="s">
        <v>4787</v>
      </c>
      <c r="AD79" s="244" t="s">
        <v>4833</v>
      </c>
      <c r="AE79" s="245">
        <v>0</v>
      </c>
      <c r="AF79" s="244" t="s">
        <v>4833</v>
      </c>
      <c r="AG79" s="239" t="str">
        <f>IFERROR(VLOOKUP(작성용!A:A,RM!A:D,4,0),"-")</f>
        <v>김예림</v>
      </c>
      <c r="AH79" s="9" t="s">
        <v>4914</v>
      </c>
      <c r="AI79" s="235" t="s">
        <v>4758</v>
      </c>
      <c r="AJ79" s="235" t="s">
        <v>4907</v>
      </c>
      <c r="AK79" s="235" t="s">
        <v>4764</v>
      </c>
      <c r="AL79" s="235">
        <v>78</v>
      </c>
    </row>
    <row r="80" spans="1:38" x14ac:dyDescent="0.3">
      <c r="A80" s="222" t="s">
        <v>2341</v>
      </c>
      <c r="B80" s="222" t="s">
        <v>4906</v>
      </c>
      <c r="C80" s="241" t="s">
        <v>4765</v>
      </c>
      <c r="D80" s="237" t="s">
        <v>4930</v>
      </c>
      <c r="E80" s="236">
        <v>1101111361669</v>
      </c>
      <c r="F80" s="240" t="s">
        <v>4841</v>
      </c>
      <c r="G80" s="214">
        <v>0</v>
      </c>
      <c r="H80" s="231" t="s">
        <v>4758</v>
      </c>
      <c r="I80" s="231"/>
      <c r="J80" s="231"/>
      <c r="K80" s="231"/>
      <c r="L80" s="231"/>
      <c r="M80" s="231"/>
      <c r="N80" s="231" t="s">
        <v>4927</v>
      </c>
      <c r="O80" s="246" t="s">
        <v>4909</v>
      </c>
      <c r="P80" s="246" t="s">
        <v>4911</v>
      </c>
      <c r="Q80" s="225" t="s">
        <v>4910</v>
      </c>
      <c r="R80" s="212" t="s">
        <v>2</v>
      </c>
      <c r="S80" s="213" t="s">
        <v>4758</v>
      </c>
      <c r="T80" s="233">
        <v>45548</v>
      </c>
      <c r="U80" s="234" t="s">
        <v>4746</v>
      </c>
      <c r="V80" s="233">
        <v>45604</v>
      </c>
      <c r="W80" s="233">
        <v>45610</v>
      </c>
      <c r="X80" s="234" t="s">
        <v>2</v>
      </c>
      <c r="Y80" s="234"/>
      <c r="Z80" s="234" t="s">
        <v>4912</v>
      </c>
      <c r="AA80" s="238">
        <v>202411</v>
      </c>
      <c r="AB80" s="243"/>
      <c r="AC80" s="244" t="s">
        <v>4787</v>
      </c>
      <c r="AD80" s="244" t="s">
        <v>556</v>
      </c>
      <c r="AE80" s="245">
        <v>1</v>
      </c>
      <c r="AF80" s="244" t="s">
        <v>556</v>
      </c>
      <c r="AG80" s="239" t="str">
        <f>IFERROR(VLOOKUP(작성용!A:A,RM!A:D,4,0),"-")</f>
        <v>김예림</v>
      </c>
      <c r="AH80" s="9" t="s">
        <v>4914</v>
      </c>
      <c r="AI80" s="235" t="s">
        <v>4758</v>
      </c>
      <c r="AJ80" s="235" t="s">
        <v>4907</v>
      </c>
      <c r="AK80" s="235" t="s">
        <v>4764</v>
      </c>
      <c r="AL80" s="235">
        <v>79</v>
      </c>
    </row>
    <row r="81" spans="1:38" x14ac:dyDescent="0.3">
      <c r="A81" s="222" t="s">
        <v>2341</v>
      </c>
      <c r="B81" s="222" t="s">
        <v>4906</v>
      </c>
      <c r="C81" s="241" t="s">
        <v>4765</v>
      </c>
      <c r="D81" s="237" t="s">
        <v>4931</v>
      </c>
      <c r="E81" s="236" t="s">
        <v>3662</v>
      </c>
      <c r="F81" s="240" t="s">
        <v>4841</v>
      </c>
      <c r="G81" s="214">
        <v>0</v>
      </c>
      <c r="H81" s="231" t="s">
        <v>4758</v>
      </c>
      <c r="I81" s="231"/>
      <c r="J81" s="231"/>
      <c r="K81" s="231"/>
      <c r="L81" s="231"/>
      <c r="M81" s="231"/>
      <c r="N81" s="231" t="s">
        <v>4927</v>
      </c>
      <c r="O81" s="246" t="s">
        <v>4909</v>
      </c>
      <c r="P81" s="246" t="s">
        <v>4911</v>
      </c>
      <c r="Q81" s="225" t="s">
        <v>4910</v>
      </c>
      <c r="R81" s="212" t="s">
        <v>2</v>
      </c>
      <c r="S81" s="213" t="s">
        <v>4758</v>
      </c>
      <c r="T81" s="233">
        <v>45548</v>
      </c>
      <c r="U81" s="234" t="s">
        <v>4746</v>
      </c>
      <c r="V81" s="233">
        <v>45604</v>
      </c>
      <c r="W81" s="233">
        <v>45610</v>
      </c>
      <c r="X81" s="234" t="s">
        <v>2</v>
      </c>
      <c r="Y81" s="234"/>
      <c r="Z81" s="234" t="s">
        <v>4912</v>
      </c>
      <c r="AA81" s="238">
        <v>202411</v>
      </c>
      <c r="AB81" s="243"/>
      <c r="AC81" s="244" t="s">
        <v>4787</v>
      </c>
      <c r="AD81" s="244" t="s">
        <v>4932</v>
      </c>
      <c r="AE81" s="245">
        <v>1</v>
      </c>
      <c r="AF81" s="244" t="s">
        <v>4932</v>
      </c>
      <c r="AG81" s="239" t="str">
        <f>IFERROR(VLOOKUP(작성용!A:A,RM!A:D,4,0),"-")</f>
        <v>김예림</v>
      </c>
      <c r="AH81" s="9" t="s">
        <v>4914</v>
      </c>
      <c r="AI81" s="235" t="s">
        <v>4758</v>
      </c>
      <c r="AJ81" s="235" t="s">
        <v>4907</v>
      </c>
      <c r="AK81" s="235" t="s">
        <v>4764</v>
      </c>
      <c r="AL81" s="235">
        <v>80</v>
      </c>
    </row>
    <row r="82" spans="1:38" x14ac:dyDescent="0.3">
      <c r="A82" s="222" t="s">
        <v>2341</v>
      </c>
      <c r="B82" s="222" t="s">
        <v>4906</v>
      </c>
      <c r="C82" s="241" t="s">
        <v>4765</v>
      </c>
      <c r="D82" s="237" t="s">
        <v>4933</v>
      </c>
      <c r="E82" s="236">
        <v>1201110801119</v>
      </c>
      <c r="F82" s="240" t="s">
        <v>4841</v>
      </c>
      <c r="G82" s="214">
        <v>0</v>
      </c>
      <c r="H82" s="231" t="s">
        <v>4758</v>
      </c>
      <c r="I82" s="231"/>
      <c r="J82" s="231"/>
      <c r="K82" s="231"/>
      <c r="L82" s="231"/>
      <c r="M82" s="231"/>
      <c r="N82" s="231" t="s">
        <v>4927</v>
      </c>
      <c r="O82" s="246" t="s">
        <v>4909</v>
      </c>
      <c r="P82" s="246" t="s">
        <v>4911</v>
      </c>
      <c r="Q82" s="225" t="s">
        <v>4910</v>
      </c>
      <c r="R82" s="212" t="s">
        <v>2</v>
      </c>
      <c r="S82" s="213" t="s">
        <v>4758</v>
      </c>
      <c r="T82" s="233">
        <v>45548</v>
      </c>
      <c r="U82" s="234" t="s">
        <v>4746</v>
      </c>
      <c r="V82" s="233">
        <v>45604</v>
      </c>
      <c r="W82" s="233">
        <v>45610</v>
      </c>
      <c r="X82" s="234" t="s">
        <v>2</v>
      </c>
      <c r="Y82" s="234"/>
      <c r="Z82" s="234" t="s">
        <v>4912</v>
      </c>
      <c r="AA82" s="238">
        <v>202411</v>
      </c>
      <c r="AB82" s="243"/>
      <c r="AC82" s="244" t="s">
        <v>4787</v>
      </c>
      <c r="AD82" s="244" t="s">
        <v>4934</v>
      </c>
      <c r="AE82" s="245">
        <v>1</v>
      </c>
      <c r="AF82" s="244" t="s">
        <v>4934</v>
      </c>
      <c r="AG82" s="239" t="str">
        <f>IFERROR(VLOOKUP(작성용!A:A,RM!A:D,4,0),"-")</f>
        <v>김예림</v>
      </c>
      <c r="AH82" s="9" t="s">
        <v>4914</v>
      </c>
      <c r="AI82" s="235" t="s">
        <v>4758</v>
      </c>
      <c r="AJ82" s="235" t="s">
        <v>4907</v>
      </c>
      <c r="AK82" s="235" t="s">
        <v>4764</v>
      </c>
      <c r="AL82" s="235">
        <v>81</v>
      </c>
    </row>
    <row r="83" spans="1:38" x14ac:dyDescent="0.3">
      <c r="A83" s="222" t="s">
        <v>2341</v>
      </c>
      <c r="B83" s="222" t="s">
        <v>4906</v>
      </c>
      <c r="C83" s="241" t="s">
        <v>4765</v>
      </c>
      <c r="D83" s="237" t="s">
        <v>4935</v>
      </c>
      <c r="E83" s="236">
        <v>1101116335289</v>
      </c>
      <c r="F83" s="240" t="s">
        <v>4841</v>
      </c>
      <c r="G83" s="214">
        <v>0</v>
      </c>
      <c r="H83" s="231" t="s">
        <v>4758</v>
      </c>
      <c r="I83" s="231"/>
      <c r="J83" s="231"/>
      <c r="K83" s="231"/>
      <c r="L83" s="231"/>
      <c r="M83" s="231"/>
      <c r="N83" s="231" t="s">
        <v>4927</v>
      </c>
      <c r="O83" s="246" t="s">
        <v>4909</v>
      </c>
      <c r="P83" s="246" t="s">
        <v>4911</v>
      </c>
      <c r="Q83" s="225" t="s">
        <v>4910</v>
      </c>
      <c r="R83" s="212" t="s">
        <v>2</v>
      </c>
      <c r="S83" s="213" t="s">
        <v>4758</v>
      </c>
      <c r="T83" s="233">
        <v>45548</v>
      </c>
      <c r="U83" s="234" t="s">
        <v>4746</v>
      </c>
      <c r="V83" s="233">
        <v>45604</v>
      </c>
      <c r="W83" s="233">
        <v>45610</v>
      </c>
      <c r="X83" s="234" t="s">
        <v>2</v>
      </c>
      <c r="Y83" s="234"/>
      <c r="Z83" s="234" t="s">
        <v>4912</v>
      </c>
      <c r="AA83" s="238">
        <v>202411</v>
      </c>
      <c r="AB83" s="243"/>
      <c r="AC83" s="244" t="s">
        <v>4787</v>
      </c>
      <c r="AD83" s="244" t="s">
        <v>4843</v>
      </c>
      <c r="AE83" s="245">
        <v>1</v>
      </c>
      <c r="AF83" s="244" t="s">
        <v>4843</v>
      </c>
      <c r="AG83" s="239" t="str">
        <f>IFERROR(VLOOKUP(작성용!A:A,RM!A:D,4,0),"-")</f>
        <v>김예림</v>
      </c>
      <c r="AH83" s="9" t="s">
        <v>4914</v>
      </c>
      <c r="AI83" s="235" t="s">
        <v>4758</v>
      </c>
      <c r="AJ83" s="235" t="s">
        <v>4907</v>
      </c>
      <c r="AK83" s="235" t="s">
        <v>4764</v>
      </c>
      <c r="AL83" s="235">
        <v>82</v>
      </c>
    </row>
    <row r="84" spans="1:38" x14ac:dyDescent="0.3">
      <c r="A84" s="222" t="s">
        <v>2341</v>
      </c>
      <c r="B84" s="222" t="s">
        <v>4906</v>
      </c>
      <c r="C84" s="241" t="s">
        <v>4765</v>
      </c>
      <c r="D84" s="237" t="s">
        <v>4936</v>
      </c>
      <c r="E84" s="236">
        <v>1358110113365</v>
      </c>
      <c r="F84" s="240" t="s">
        <v>4841</v>
      </c>
      <c r="G84" s="214">
        <v>0</v>
      </c>
      <c r="H84" s="231" t="s">
        <v>4758</v>
      </c>
      <c r="I84" s="231"/>
      <c r="J84" s="231"/>
      <c r="K84" s="231"/>
      <c r="L84" s="231"/>
      <c r="M84" s="231"/>
      <c r="N84" s="231" t="s">
        <v>4927</v>
      </c>
      <c r="O84" s="246" t="s">
        <v>4909</v>
      </c>
      <c r="P84" s="246" t="s">
        <v>4911</v>
      </c>
      <c r="Q84" s="225" t="s">
        <v>4910</v>
      </c>
      <c r="R84" s="212" t="s">
        <v>2</v>
      </c>
      <c r="S84" s="213" t="s">
        <v>4758</v>
      </c>
      <c r="T84" s="233">
        <v>45548</v>
      </c>
      <c r="U84" s="234" t="s">
        <v>4746</v>
      </c>
      <c r="V84" s="233">
        <v>45604</v>
      </c>
      <c r="W84" s="233">
        <v>45610</v>
      </c>
      <c r="X84" s="234" t="s">
        <v>2</v>
      </c>
      <c r="Y84" s="234"/>
      <c r="Z84" s="234" t="s">
        <v>4912</v>
      </c>
      <c r="AA84" s="238">
        <v>202411</v>
      </c>
      <c r="AB84" s="243"/>
      <c r="AC84" s="244" t="s">
        <v>4787</v>
      </c>
      <c r="AD84" s="244" t="s">
        <v>4884</v>
      </c>
      <c r="AE84" s="245">
        <v>1</v>
      </c>
      <c r="AF84" s="244" t="s">
        <v>4884</v>
      </c>
      <c r="AG84" s="239" t="str">
        <f>IFERROR(VLOOKUP(작성용!A:A,RM!A:D,4,0),"-")</f>
        <v>김예림</v>
      </c>
      <c r="AH84" s="9" t="s">
        <v>4914</v>
      </c>
      <c r="AI84" s="235" t="s">
        <v>4758</v>
      </c>
      <c r="AJ84" s="235" t="s">
        <v>4907</v>
      </c>
      <c r="AK84" s="235" t="s">
        <v>4764</v>
      </c>
      <c r="AL84" s="235">
        <v>83</v>
      </c>
    </row>
    <row r="85" spans="1:38" x14ac:dyDescent="0.3">
      <c r="A85" s="222" t="s">
        <v>2341</v>
      </c>
      <c r="B85" s="222" t="s">
        <v>4906</v>
      </c>
      <c r="C85" s="241" t="s">
        <v>4765</v>
      </c>
      <c r="D85" s="237" t="s">
        <v>4937</v>
      </c>
      <c r="E85" s="236">
        <v>1101115657775</v>
      </c>
      <c r="F85" s="240" t="s">
        <v>4841</v>
      </c>
      <c r="G85" s="214">
        <v>0</v>
      </c>
      <c r="H85" s="231" t="s">
        <v>4758</v>
      </c>
      <c r="I85" s="231"/>
      <c r="J85" s="231"/>
      <c r="K85" s="231"/>
      <c r="L85" s="231"/>
      <c r="M85" s="231"/>
      <c r="N85" s="231" t="s">
        <v>4927</v>
      </c>
      <c r="O85" s="246" t="s">
        <v>4909</v>
      </c>
      <c r="P85" s="246" t="s">
        <v>4911</v>
      </c>
      <c r="Q85" s="225" t="s">
        <v>4910</v>
      </c>
      <c r="R85" s="212" t="s">
        <v>2</v>
      </c>
      <c r="S85" s="213" t="s">
        <v>4758</v>
      </c>
      <c r="T85" s="233">
        <v>45548</v>
      </c>
      <c r="U85" s="234" t="s">
        <v>4746</v>
      </c>
      <c r="V85" s="233">
        <v>45604</v>
      </c>
      <c r="W85" s="233">
        <v>45610</v>
      </c>
      <c r="X85" s="234" t="s">
        <v>2</v>
      </c>
      <c r="Y85" s="234"/>
      <c r="Z85" s="234" t="s">
        <v>4912</v>
      </c>
      <c r="AA85" s="238">
        <v>202411</v>
      </c>
      <c r="AB85" s="243"/>
      <c r="AC85" s="244" t="s">
        <v>4787</v>
      </c>
      <c r="AD85" s="244" t="s">
        <v>4902</v>
      </c>
      <c r="AE85" s="245">
        <v>1</v>
      </c>
      <c r="AF85" s="244" t="s">
        <v>4902</v>
      </c>
      <c r="AG85" s="239" t="str">
        <f>IFERROR(VLOOKUP(작성용!A:A,RM!A:D,4,0),"-")</f>
        <v>김예림</v>
      </c>
      <c r="AH85" s="9" t="s">
        <v>4914</v>
      </c>
      <c r="AI85" s="235" t="s">
        <v>4758</v>
      </c>
      <c r="AJ85" s="235" t="s">
        <v>4907</v>
      </c>
      <c r="AK85" s="235" t="s">
        <v>4764</v>
      </c>
      <c r="AL85" s="235">
        <v>84</v>
      </c>
    </row>
    <row r="86" spans="1:38" x14ac:dyDescent="0.3">
      <c r="A86" s="222" t="s">
        <v>2187</v>
      </c>
      <c r="B86" s="222" t="s">
        <v>2188</v>
      </c>
      <c r="C86" s="241" t="s">
        <v>4752</v>
      </c>
      <c r="D86" s="237" t="s">
        <v>4938</v>
      </c>
      <c r="E86" s="236" t="s">
        <v>4601</v>
      </c>
      <c r="F86" s="240" t="s">
        <v>4841</v>
      </c>
      <c r="G86" s="214">
        <v>0</v>
      </c>
      <c r="H86" s="231" t="s">
        <v>4758</v>
      </c>
      <c r="I86" s="231"/>
      <c r="J86" s="231"/>
      <c r="K86" s="231"/>
      <c r="L86" s="231"/>
      <c r="M86" s="231"/>
      <c r="N86" s="231" t="s">
        <v>4798</v>
      </c>
      <c r="O86" s="246" t="s">
        <v>4939</v>
      </c>
      <c r="P86" s="246" t="s">
        <v>4596</v>
      </c>
      <c r="Q86" s="225" t="s">
        <v>4940</v>
      </c>
      <c r="R86" s="212" t="s">
        <v>2</v>
      </c>
      <c r="S86" s="213" t="s">
        <v>4754</v>
      </c>
      <c r="T86" s="233">
        <v>45554</v>
      </c>
      <c r="U86" s="234" t="s">
        <v>4858</v>
      </c>
      <c r="V86" s="234">
        <v>45609</v>
      </c>
      <c r="W86" s="234">
        <v>45611</v>
      </c>
      <c r="X86" s="234" t="s">
        <v>2</v>
      </c>
      <c r="Y86" s="234"/>
      <c r="Z86" s="234" t="s">
        <v>4602</v>
      </c>
      <c r="AA86" s="224">
        <v>202411</v>
      </c>
      <c r="AB86" s="243"/>
      <c r="AC86" s="244" t="s">
        <v>4787</v>
      </c>
      <c r="AD86" s="244" t="s">
        <v>4748</v>
      </c>
      <c r="AE86" s="245">
        <v>1</v>
      </c>
      <c r="AF86" s="244" t="s">
        <v>4748</v>
      </c>
      <c r="AG86" s="239" t="str">
        <f>IFERROR(VLOOKUP(작성용!A:A,RM!A:D,4,0),"-")</f>
        <v>백형진</v>
      </c>
      <c r="AH86" s="9" t="s">
        <v>4748</v>
      </c>
      <c r="AI86" s="235" t="s">
        <v>4754</v>
      </c>
      <c r="AJ86" s="9" t="s">
        <v>4763</v>
      </c>
      <c r="AK86" s="235" t="s">
        <v>4790</v>
      </c>
      <c r="AL86" s="235">
        <v>85</v>
      </c>
    </row>
    <row r="87" spans="1:38" x14ac:dyDescent="0.3">
      <c r="A87" s="222" t="s">
        <v>2187</v>
      </c>
      <c r="B87" s="222" t="s">
        <v>2188</v>
      </c>
      <c r="C87" s="241" t="s">
        <v>4765</v>
      </c>
      <c r="D87" s="237" t="s">
        <v>4938</v>
      </c>
      <c r="E87" s="236" t="s">
        <v>4601</v>
      </c>
      <c r="F87" s="240" t="s">
        <v>4837</v>
      </c>
      <c r="G87" s="214">
        <v>0</v>
      </c>
      <c r="H87" s="231" t="s">
        <v>4754</v>
      </c>
      <c r="I87" s="231"/>
      <c r="J87" s="231"/>
      <c r="K87" s="231"/>
      <c r="L87" s="231"/>
      <c r="M87" s="231"/>
      <c r="N87" s="231" t="s">
        <v>4793</v>
      </c>
      <c r="O87" s="246" t="s">
        <v>4941</v>
      </c>
      <c r="P87" s="246" t="s">
        <v>4942</v>
      </c>
      <c r="Q87" s="225" t="s">
        <v>4940</v>
      </c>
      <c r="R87" s="212" t="s">
        <v>2</v>
      </c>
      <c r="S87" s="213" t="s">
        <v>4754</v>
      </c>
      <c r="T87" s="233">
        <v>45554</v>
      </c>
      <c r="U87" s="234" t="s">
        <v>4858</v>
      </c>
      <c r="V87" s="234">
        <v>45609</v>
      </c>
      <c r="W87" s="234">
        <v>45611</v>
      </c>
      <c r="X87" s="234" t="s">
        <v>2</v>
      </c>
      <c r="Y87" s="234"/>
      <c r="Z87" s="234" t="s">
        <v>4602</v>
      </c>
      <c r="AA87" s="224">
        <v>202411</v>
      </c>
      <c r="AB87" s="243"/>
      <c r="AC87" s="244" t="s">
        <v>4787</v>
      </c>
      <c r="AD87" s="244" t="s">
        <v>4943</v>
      </c>
      <c r="AE87" s="245">
        <v>0</v>
      </c>
      <c r="AF87" s="244" t="s">
        <v>4943</v>
      </c>
      <c r="AG87" s="239" t="str">
        <f>IFERROR(VLOOKUP(작성용!A:A,RM!A:D,4,0),"-")</f>
        <v>백형진</v>
      </c>
      <c r="AH87" s="9" t="s">
        <v>4943</v>
      </c>
      <c r="AI87" s="235" t="s">
        <v>4754</v>
      </c>
      <c r="AJ87" s="9" t="s">
        <v>4763</v>
      </c>
      <c r="AK87" s="235" t="s">
        <v>4790</v>
      </c>
      <c r="AL87" s="235">
        <v>86</v>
      </c>
    </row>
    <row r="88" spans="1:38" x14ac:dyDescent="0.3">
      <c r="A88" s="229" t="s">
        <v>2187</v>
      </c>
      <c r="B88" s="229" t="s">
        <v>2188</v>
      </c>
      <c r="C88" s="249" t="s">
        <v>4597</v>
      </c>
      <c r="D88" s="237" t="s">
        <v>4944</v>
      </c>
      <c r="E88" s="236">
        <v>1101113351121</v>
      </c>
      <c r="F88" s="240" t="s">
        <v>4856</v>
      </c>
      <c r="G88" s="214">
        <v>0</v>
      </c>
      <c r="H88" s="231" t="s">
        <v>4754</v>
      </c>
      <c r="I88" s="231"/>
      <c r="J88" s="231"/>
      <c r="K88" s="231"/>
      <c r="L88" s="231"/>
      <c r="M88" s="231"/>
      <c r="N88" s="231" t="s">
        <v>4793</v>
      </c>
      <c r="O88" s="246" t="s">
        <v>4598</v>
      </c>
      <c r="P88" s="246" t="s">
        <v>4599</v>
      </c>
      <c r="Q88" s="225" t="s">
        <v>4600</v>
      </c>
      <c r="R88" s="212" t="s">
        <v>2</v>
      </c>
      <c r="S88" s="213" t="s">
        <v>4758</v>
      </c>
      <c r="T88" s="233">
        <v>45554</v>
      </c>
      <c r="U88" s="234" t="s">
        <v>4858</v>
      </c>
      <c r="V88" s="234">
        <v>45609</v>
      </c>
      <c r="W88" s="234">
        <v>45611</v>
      </c>
      <c r="X88" s="234" t="s">
        <v>2</v>
      </c>
      <c r="Y88" s="234"/>
      <c r="Z88" s="234" t="s">
        <v>4602</v>
      </c>
      <c r="AA88" s="224">
        <v>202411</v>
      </c>
      <c r="AB88" s="243"/>
      <c r="AC88" s="244" t="s">
        <v>4865</v>
      </c>
      <c r="AD88" s="244" t="s">
        <v>4810</v>
      </c>
      <c r="AE88" s="245">
        <v>1</v>
      </c>
      <c r="AF88" s="244" t="s">
        <v>1896</v>
      </c>
      <c r="AG88" s="239" t="str">
        <f>IFERROR(VLOOKUP(작성용!A:A,RM!A:D,4,0),"-")</f>
        <v>백형진</v>
      </c>
      <c r="AH88" s="9" t="s">
        <v>4748</v>
      </c>
      <c r="AI88" s="235" t="s">
        <v>4758</v>
      </c>
      <c r="AJ88" s="9" t="s">
        <v>4763</v>
      </c>
      <c r="AK88" s="235" t="s">
        <v>4764</v>
      </c>
      <c r="AL88" s="235">
        <v>87</v>
      </c>
    </row>
    <row r="89" spans="1:38" x14ac:dyDescent="0.3">
      <c r="A89" s="229" t="s">
        <v>2187</v>
      </c>
      <c r="B89" s="229" t="s">
        <v>2188</v>
      </c>
      <c r="C89" s="249" t="s">
        <v>4597</v>
      </c>
      <c r="D89" s="237" t="s">
        <v>4945</v>
      </c>
      <c r="E89" s="236">
        <v>1101113383364</v>
      </c>
      <c r="F89" s="240" t="s">
        <v>4856</v>
      </c>
      <c r="G89" s="214">
        <v>0</v>
      </c>
      <c r="H89" s="231" t="s">
        <v>4758</v>
      </c>
      <c r="I89" s="231"/>
      <c r="J89" s="231"/>
      <c r="K89" s="231"/>
      <c r="L89" s="231"/>
      <c r="M89" s="231"/>
      <c r="N89" s="231" t="s">
        <v>4793</v>
      </c>
      <c r="O89" s="246" t="s">
        <v>4598</v>
      </c>
      <c r="P89" s="246" t="s">
        <v>4599</v>
      </c>
      <c r="Q89" s="225" t="s">
        <v>4600</v>
      </c>
      <c r="R89" s="212" t="s">
        <v>2</v>
      </c>
      <c r="S89" s="213" t="s">
        <v>4758</v>
      </c>
      <c r="T89" s="233">
        <v>45554</v>
      </c>
      <c r="U89" s="234" t="s">
        <v>4746</v>
      </c>
      <c r="V89" s="234">
        <v>45609</v>
      </c>
      <c r="W89" s="234">
        <v>45611</v>
      </c>
      <c r="X89" s="234" t="s">
        <v>2</v>
      </c>
      <c r="Y89" s="234"/>
      <c r="Z89" s="234" t="s">
        <v>4602</v>
      </c>
      <c r="AA89" s="224">
        <v>202411</v>
      </c>
      <c r="AB89" s="243"/>
      <c r="AC89" s="244" t="s">
        <v>4787</v>
      </c>
      <c r="AD89" s="244" t="s">
        <v>4902</v>
      </c>
      <c r="AE89" s="245">
        <v>1</v>
      </c>
      <c r="AF89" s="244" t="s">
        <v>4902</v>
      </c>
      <c r="AG89" s="239" t="str">
        <f>IFERROR(VLOOKUP(작성용!A:A,RM!A:D,4,0),"-")</f>
        <v>백형진</v>
      </c>
      <c r="AH89" s="9" t="s">
        <v>4748</v>
      </c>
      <c r="AI89" s="235" t="s">
        <v>4758</v>
      </c>
      <c r="AJ89" s="9" t="s">
        <v>4763</v>
      </c>
      <c r="AK89" s="235" t="s">
        <v>4764</v>
      </c>
      <c r="AL89" s="235">
        <v>88</v>
      </c>
    </row>
    <row r="90" spans="1:38" x14ac:dyDescent="0.3">
      <c r="A90" s="229" t="s">
        <v>2187</v>
      </c>
      <c r="B90" s="229" t="s">
        <v>2188</v>
      </c>
      <c r="C90" s="249" t="s">
        <v>4597</v>
      </c>
      <c r="D90" s="237" t="s">
        <v>4946</v>
      </c>
      <c r="E90" s="236">
        <v>1101113631036</v>
      </c>
      <c r="F90" s="240" t="s">
        <v>4841</v>
      </c>
      <c r="G90" s="214">
        <v>0</v>
      </c>
      <c r="H90" s="231" t="s">
        <v>4758</v>
      </c>
      <c r="I90" s="231"/>
      <c r="J90" s="231"/>
      <c r="K90" s="231"/>
      <c r="L90" s="231"/>
      <c r="M90" s="231"/>
      <c r="N90" s="231" t="s">
        <v>4927</v>
      </c>
      <c r="O90" s="246" t="s">
        <v>4598</v>
      </c>
      <c r="P90" s="246" t="s">
        <v>4599</v>
      </c>
      <c r="Q90" s="225" t="s">
        <v>4600</v>
      </c>
      <c r="R90" s="212" t="s">
        <v>2</v>
      </c>
      <c r="S90" s="213" t="s">
        <v>4758</v>
      </c>
      <c r="T90" s="233">
        <v>45554</v>
      </c>
      <c r="U90" s="234" t="s">
        <v>4746</v>
      </c>
      <c r="V90" s="234">
        <v>45609</v>
      </c>
      <c r="W90" s="234">
        <v>45611</v>
      </c>
      <c r="X90" s="234" t="s">
        <v>2</v>
      </c>
      <c r="Y90" s="234"/>
      <c r="Z90" s="234" t="s">
        <v>4602</v>
      </c>
      <c r="AA90" s="224">
        <v>202411</v>
      </c>
      <c r="AB90" s="243"/>
      <c r="AC90" s="244" t="s">
        <v>4787</v>
      </c>
      <c r="AD90" s="244" t="s">
        <v>4892</v>
      </c>
      <c r="AE90" s="245">
        <v>1</v>
      </c>
      <c r="AF90" s="244" t="s">
        <v>4892</v>
      </c>
      <c r="AG90" s="239" t="str">
        <f>IFERROR(VLOOKUP(작성용!A:A,RM!A:D,4,0),"-")</f>
        <v>백형진</v>
      </c>
      <c r="AH90" s="9" t="s">
        <v>4748</v>
      </c>
      <c r="AI90" s="235" t="s">
        <v>4758</v>
      </c>
      <c r="AJ90" s="9" t="s">
        <v>4763</v>
      </c>
      <c r="AK90" s="235" t="s">
        <v>4790</v>
      </c>
      <c r="AL90" s="235">
        <v>89</v>
      </c>
    </row>
    <row r="91" spans="1:38" x14ac:dyDescent="0.3">
      <c r="A91" s="222" t="s">
        <v>2187</v>
      </c>
      <c r="B91" s="222" t="s">
        <v>4947</v>
      </c>
      <c r="C91" s="241" t="s">
        <v>4765</v>
      </c>
      <c r="D91" s="237" t="s">
        <v>4948</v>
      </c>
      <c r="E91" s="236">
        <v>1101118176996</v>
      </c>
      <c r="F91" s="240" t="s">
        <v>4841</v>
      </c>
      <c r="G91" s="214">
        <v>0</v>
      </c>
      <c r="H91" s="231" t="s">
        <v>4754</v>
      </c>
      <c r="I91" s="231"/>
      <c r="J91" s="231"/>
      <c r="K91" s="231"/>
      <c r="L91" s="231"/>
      <c r="M91" s="231"/>
      <c r="N91" s="231" t="s">
        <v>4793</v>
      </c>
      <c r="O91" s="246" t="s">
        <v>4939</v>
      </c>
      <c r="P91" s="246" t="s">
        <v>4942</v>
      </c>
      <c r="Q91" s="225" t="s">
        <v>4600</v>
      </c>
      <c r="R91" s="212" t="s">
        <v>2</v>
      </c>
      <c r="S91" s="213" t="s">
        <v>4758</v>
      </c>
      <c r="T91" s="233">
        <v>45554</v>
      </c>
      <c r="U91" s="234" t="s">
        <v>4746</v>
      </c>
      <c r="V91" s="234">
        <v>45609</v>
      </c>
      <c r="W91" s="234">
        <v>45611</v>
      </c>
      <c r="X91" s="234" t="s">
        <v>2</v>
      </c>
      <c r="Y91" s="234"/>
      <c r="Z91" s="234" t="s">
        <v>4602</v>
      </c>
      <c r="AA91" s="224">
        <v>202411</v>
      </c>
      <c r="AB91" s="243">
        <v>2</v>
      </c>
      <c r="AC91" s="244" t="s">
        <v>4787</v>
      </c>
      <c r="AD91" s="277" t="s">
        <v>159</v>
      </c>
      <c r="AE91" s="245">
        <v>1</v>
      </c>
      <c r="AF91" s="244" t="s">
        <v>3512</v>
      </c>
      <c r="AG91" s="239" t="str">
        <f>IFERROR(VLOOKUP(작성용!A:A,RM!A:D,4,0),"-")</f>
        <v>백형진</v>
      </c>
      <c r="AH91" s="9" t="s">
        <v>4748</v>
      </c>
      <c r="AI91" s="235" t="s">
        <v>4758</v>
      </c>
      <c r="AJ91" s="9" t="s">
        <v>4763</v>
      </c>
      <c r="AK91" s="235" t="s">
        <v>4764</v>
      </c>
      <c r="AL91" s="235">
        <v>90</v>
      </c>
    </row>
    <row r="92" spans="1:38" x14ac:dyDescent="0.3">
      <c r="A92" s="222" t="s">
        <v>2187</v>
      </c>
      <c r="B92" s="222" t="s">
        <v>4947</v>
      </c>
      <c r="C92" s="241" t="s">
        <v>4765</v>
      </c>
      <c r="D92" s="237" t="s">
        <v>4948</v>
      </c>
      <c r="E92" s="236">
        <v>1101118176996</v>
      </c>
      <c r="F92" s="240" t="s">
        <v>4881</v>
      </c>
      <c r="G92" s="214">
        <v>0</v>
      </c>
      <c r="H92" s="231" t="s">
        <v>4758</v>
      </c>
      <c r="I92" s="231"/>
      <c r="J92" s="231"/>
      <c r="K92" s="231"/>
      <c r="L92" s="231"/>
      <c r="M92" s="231"/>
      <c r="N92" s="231" t="s">
        <v>4793</v>
      </c>
      <c r="O92" s="246" t="s">
        <v>4939</v>
      </c>
      <c r="P92" s="246" t="s">
        <v>4942</v>
      </c>
      <c r="Q92" s="225" t="s">
        <v>4600</v>
      </c>
      <c r="R92" s="212" t="s">
        <v>2</v>
      </c>
      <c r="S92" s="213" t="s">
        <v>4758</v>
      </c>
      <c r="T92" s="233">
        <v>45554</v>
      </c>
      <c r="U92" s="234" t="s">
        <v>4746</v>
      </c>
      <c r="V92" s="234">
        <v>45609</v>
      </c>
      <c r="W92" s="234">
        <v>45611</v>
      </c>
      <c r="X92" s="234" t="s">
        <v>2</v>
      </c>
      <c r="Y92" s="234"/>
      <c r="Z92" s="234" t="s">
        <v>4602</v>
      </c>
      <c r="AA92" s="224">
        <v>202411</v>
      </c>
      <c r="AB92" s="243">
        <v>2</v>
      </c>
      <c r="AC92" s="244" t="s">
        <v>4787</v>
      </c>
      <c r="AD92" s="277" t="s">
        <v>159</v>
      </c>
      <c r="AE92" s="245">
        <v>0</v>
      </c>
      <c r="AF92" s="244" t="s">
        <v>3512</v>
      </c>
      <c r="AG92" s="239" t="str">
        <f>IFERROR(VLOOKUP(작성용!A:A,RM!A:D,4,0),"-")</f>
        <v>백형진</v>
      </c>
      <c r="AH92" s="9" t="s">
        <v>4748</v>
      </c>
      <c r="AI92" s="235" t="s">
        <v>4758</v>
      </c>
      <c r="AJ92" s="9" t="s">
        <v>4763</v>
      </c>
      <c r="AK92" s="235" t="s">
        <v>4764</v>
      </c>
      <c r="AL92" s="235">
        <v>91</v>
      </c>
    </row>
    <row r="93" spans="1:38" x14ac:dyDescent="0.3">
      <c r="A93" s="222" t="s">
        <v>2187</v>
      </c>
      <c r="B93" s="222" t="s">
        <v>4947</v>
      </c>
      <c r="C93" s="241" t="s">
        <v>4765</v>
      </c>
      <c r="D93" s="237" t="s">
        <v>4948</v>
      </c>
      <c r="E93" s="236">
        <v>1101118176996</v>
      </c>
      <c r="F93" s="240" t="s">
        <v>4950</v>
      </c>
      <c r="G93" s="214">
        <v>0</v>
      </c>
      <c r="H93" s="231" t="s">
        <v>4758</v>
      </c>
      <c r="I93" s="231"/>
      <c r="J93" s="231"/>
      <c r="K93" s="231"/>
      <c r="L93" s="231"/>
      <c r="M93" s="231"/>
      <c r="N93" s="231" t="s">
        <v>4793</v>
      </c>
      <c r="O93" s="246" t="s">
        <v>4939</v>
      </c>
      <c r="P93" s="246" t="s">
        <v>4942</v>
      </c>
      <c r="Q93" s="225" t="s">
        <v>4600</v>
      </c>
      <c r="R93" s="212" t="s">
        <v>2</v>
      </c>
      <c r="S93" s="213" t="s">
        <v>4758</v>
      </c>
      <c r="T93" s="233">
        <v>45554</v>
      </c>
      <c r="U93" s="234" t="s">
        <v>4746</v>
      </c>
      <c r="V93" s="234">
        <v>45609</v>
      </c>
      <c r="W93" s="234">
        <v>45611</v>
      </c>
      <c r="X93" s="234" t="s">
        <v>2</v>
      </c>
      <c r="Y93" s="234"/>
      <c r="Z93" s="234" t="s">
        <v>4602</v>
      </c>
      <c r="AA93" s="224">
        <v>202411</v>
      </c>
      <c r="AB93" s="243">
        <v>2</v>
      </c>
      <c r="AC93" s="244" t="s">
        <v>4787</v>
      </c>
      <c r="AD93" s="277" t="s">
        <v>159</v>
      </c>
      <c r="AE93" s="245">
        <v>0</v>
      </c>
      <c r="AF93" s="244" t="s">
        <v>3512</v>
      </c>
      <c r="AG93" s="239" t="str">
        <f>IFERROR(VLOOKUP(작성용!A:A,RM!A:D,4,0),"-")</f>
        <v>백형진</v>
      </c>
      <c r="AH93" s="9" t="s">
        <v>4748</v>
      </c>
      <c r="AI93" s="235" t="s">
        <v>4758</v>
      </c>
      <c r="AJ93" s="9" t="s">
        <v>4763</v>
      </c>
      <c r="AK93" s="235" t="s">
        <v>4764</v>
      </c>
      <c r="AL93" s="235">
        <v>92</v>
      </c>
    </row>
    <row r="94" spans="1:38" x14ac:dyDescent="0.3">
      <c r="A94" s="229" t="s">
        <v>2187</v>
      </c>
      <c r="B94" s="229" t="s">
        <v>2188</v>
      </c>
      <c r="C94" s="249" t="s">
        <v>4597</v>
      </c>
      <c r="D94" s="237" t="s">
        <v>4951</v>
      </c>
      <c r="E94" s="236">
        <v>1101117782794</v>
      </c>
      <c r="F94" s="240" t="s">
        <v>4841</v>
      </c>
      <c r="G94" s="214">
        <v>0</v>
      </c>
      <c r="H94" s="231" t="s">
        <v>4758</v>
      </c>
      <c r="I94" s="231"/>
      <c r="J94" s="231"/>
      <c r="K94" s="231"/>
      <c r="L94" s="231"/>
      <c r="M94" s="231"/>
      <c r="N94" s="231" t="s">
        <v>4793</v>
      </c>
      <c r="O94" s="246" t="s">
        <v>4598</v>
      </c>
      <c r="P94" s="246" t="s">
        <v>4599</v>
      </c>
      <c r="Q94" s="225" t="s">
        <v>4600</v>
      </c>
      <c r="R94" s="212" t="s">
        <v>2</v>
      </c>
      <c r="S94" s="213" t="s">
        <v>4758</v>
      </c>
      <c r="T94" s="233">
        <v>45554</v>
      </c>
      <c r="U94" s="234" t="s">
        <v>4746</v>
      </c>
      <c r="V94" s="234">
        <v>45609</v>
      </c>
      <c r="W94" s="234">
        <v>45611</v>
      </c>
      <c r="X94" s="234" t="s">
        <v>2</v>
      </c>
      <c r="Y94" s="234"/>
      <c r="Z94" s="234" t="s">
        <v>4602</v>
      </c>
      <c r="AA94" s="224">
        <v>202411</v>
      </c>
      <c r="AB94" s="243"/>
      <c r="AC94" s="244" t="s">
        <v>4787</v>
      </c>
      <c r="AD94" s="244" t="s">
        <v>4539</v>
      </c>
      <c r="AE94" s="245">
        <v>1</v>
      </c>
      <c r="AF94" s="244" t="s">
        <v>4539</v>
      </c>
      <c r="AG94" s="239" t="str">
        <f>IFERROR(VLOOKUP(작성용!A:A,RM!A:D,4,0),"-")</f>
        <v>백형진</v>
      </c>
      <c r="AH94" s="9" t="s">
        <v>4748</v>
      </c>
      <c r="AI94" s="235" t="s">
        <v>4758</v>
      </c>
      <c r="AJ94" s="9" t="s">
        <v>4763</v>
      </c>
      <c r="AK94" s="235" t="s">
        <v>4764</v>
      </c>
      <c r="AL94" s="235">
        <v>93</v>
      </c>
    </row>
    <row r="95" spans="1:38" x14ac:dyDescent="0.3">
      <c r="A95" s="229" t="s">
        <v>2187</v>
      </c>
      <c r="B95" s="229" t="s">
        <v>2188</v>
      </c>
      <c r="C95" s="249" t="s">
        <v>4597</v>
      </c>
      <c r="D95" s="237" t="s">
        <v>4952</v>
      </c>
      <c r="E95" s="236">
        <v>1101116069705</v>
      </c>
      <c r="F95" s="240" t="s">
        <v>4856</v>
      </c>
      <c r="G95" s="214">
        <v>0</v>
      </c>
      <c r="H95" s="231" t="s">
        <v>4758</v>
      </c>
      <c r="I95" s="231"/>
      <c r="J95" s="231"/>
      <c r="K95" s="231"/>
      <c r="L95" s="231"/>
      <c r="M95" s="231"/>
      <c r="N95" s="231" t="s">
        <v>4793</v>
      </c>
      <c r="O95" s="246" t="s">
        <v>4939</v>
      </c>
      <c r="P95" s="246" t="s">
        <v>4942</v>
      </c>
      <c r="Q95" s="225" t="s">
        <v>4940</v>
      </c>
      <c r="R95" s="212" t="s">
        <v>2</v>
      </c>
      <c r="S95" s="213" t="s">
        <v>4758</v>
      </c>
      <c r="T95" s="233">
        <v>45554</v>
      </c>
      <c r="U95" s="234" t="s">
        <v>4746</v>
      </c>
      <c r="V95" s="234">
        <v>45609</v>
      </c>
      <c r="W95" s="234">
        <v>45611</v>
      </c>
      <c r="X95" s="234" t="s">
        <v>2</v>
      </c>
      <c r="Y95" s="234"/>
      <c r="Z95" s="234" t="s">
        <v>4602</v>
      </c>
      <c r="AA95" s="224">
        <v>202411</v>
      </c>
      <c r="AB95" s="243"/>
      <c r="AC95" s="244" t="s">
        <v>4787</v>
      </c>
      <c r="AD95" s="244" t="s">
        <v>4833</v>
      </c>
      <c r="AE95" s="245">
        <v>1</v>
      </c>
      <c r="AF95" s="244" t="s">
        <v>4833</v>
      </c>
      <c r="AG95" s="239" t="str">
        <f>IFERROR(VLOOKUP(작성용!A:A,RM!A:D,4,0),"-")</f>
        <v>백형진</v>
      </c>
      <c r="AH95" s="9" t="s">
        <v>4748</v>
      </c>
      <c r="AI95" s="235" t="s">
        <v>4758</v>
      </c>
      <c r="AJ95" s="235" t="s">
        <v>4763</v>
      </c>
      <c r="AK95" s="235" t="s">
        <v>4764</v>
      </c>
      <c r="AL95" s="235">
        <v>94</v>
      </c>
    </row>
    <row r="96" spans="1:38" x14ac:dyDescent="0.3">
      <c r="A96" s="229" t="s">
        <v>2187</v>
      </c>
      <c r="B96" s="229" t="s">
        <v>2188</v>
      </c>
      <c r="C96" s="249" t="s">
        <v>4597</v>
      </c>
      <c r="D96" s="237" t="s">
        <v>4952</v>
      </c>
      <c r="E96" s="236">
        <v>1101116069705</v>
      </c>
      <c r="F96" s="240" t="s">
        <v>4837</v>
      </c>
      <c r="G96" s="214">
        <v>0</v>
      </c>
      <c r="H96" s="231" t="s">
        <v>4758</v>
      </c>
      <c r="I96" s="231"/>
      <c r="J96" s="231"/>
      <c r="K96" s="231"/>
      <c r="L96" s="231"/>
      <c r="M96" s="231"/>
      <c r="N96" s="231" t="s">
        <v>4793</v>
      </c>
      <c r="O96" s="246" t="s">
        <v>4939</v>
      </c>
      <c r="P96" s="246" t="s">
        <v>4942</v>
      </c>
      <c r="Q96" s="225" t="s">
        <v>4940</v>
      </c>
      <c r="R96" s="212" t="s">
        <v>2</v>
      </c>
      <c r="S96" s="213" t="s">
        <v>4758</v>
      </c>
      <c r="T96" s="233">
        <v>45554</v>
      </c>
      <c r="U96" s="234" t="s">
        <v>4746</v>
      </c>
      <c r="V96" s="234">
        <v>45609</v>
      </c>
      <c r="W96" s="234">
        <v>45611</v>
      </c>
      <c r="X96" s="234" t="s">
        <v>2</v>
      </c>
      <c r="Y96" s="234"/>
      <c r="Z96" s="234" t="s">
        <v>4602</v>
      </c>
      <c r="AA96" s="224">
        <v>202411</v>
      </c>
      <c r="AB96" s="243"/>
      <c r="AC96" s="244" t="s">
        <v>4787</v>
      </c>
      <c r="AD96" s="244" t="s">
        <v>4860</v>
      </c>
      <c r="AE96" s="245">
        <v>0</v>
      </c>
      <c r="AF96" s="244" t="s">
        <v>4833</v>
      </c>
      <c r="AG96" s="239" t="str">
        <f>IFERROR(VLOOKUP(작성용!A:A,RM!A:D,4,0),"-")</f>
        <v>백형진</v>
      </c>
      <c r="AH96" s="9" t="s">
        <v>4748</v>
      </c>
      <c r="AI96" s="235" t="s">
        <v>4758</v>
      </c>
      <c r="AJ96" s="235" t="s">
        <v>4763</v>
      </c>
      <c r="AK96" s="235" t="s">
        <v>4764</v>
      </c>
      <c r="AL96" s="235">
        <v>95</v>
      </c>
    </row>
    <row r="97" spans="1:38" x14ac:dyDescent="0.3">
      <c r="A97" s="229" t="s">
        <v>2187</v>
      </c>
      <c r="B97" s="229" t="s">
        <v>2188</v>
      </c>
      <c r="C97" s="249" t="s">
        <v>4597</v>
      </c>
      <c r="D97" s="237" t="s">
        <v>4953</v>
      </c>
      <c r="E97" s="236">
        <v>1311110318343</v>
      </c>
      <c r="F97" s="240" t="s">
        <v>4841</v>
      </c>
      <c r="G97" s="214">
        <v>0</v>
      </c>
      <c r="H97" s="231" t="s">
        <v>4758</v>
      </c>
      <c r="I97" s="231"/>
      <c r="J97" s="231"/>
      <c r="K97" s="231"/>
      <c r="L97" s="231"/>
      <c r="M97" s="231"/>
      <c r="N97" s="231" t="s">
        <v>4793</v>
      </c>
      <c r="O97" s="246" t="s">
        <v>4598</v>
      </c>
      <c r="P97" s="246" t="s">
        <v>4599</v>
      </c>
      <c r="Q97" s="225" t="s">
        <v>4600</v>
      </c>
      <c r="R97" s="212" t="s">
        <v>2</v>
      </c>
      <c r="S97" s="213" t="s">
        <v>4758</v>
      </c>
      <c r="T97" s="233">
        <v>45554</v>
      </c>
      <c r="U97" s="234" t="s">
        <v>4746</v>
      </c>
      <c r="V97" s="234">
        <v>45609</v>
      </c>
      <c r="W97" s="234">
        <v>45611</v>
      </c>
      <c r="X97" s="234" t="s">
        <v>2</v>
      </c>
      <c r="Y97" s="234"/>
      <c r="Z97" s="234" t="s">
        <v>4602</v>
      </c>
      <c r="AA97" s="224">
        <v>202411</v>
      </c>
      <c r="AB97" s="243"/>
      <c r="AC97" s="244" t="s">
        <v>4865</v>
      </c>
      <c r="AD97" s="244" t="s">
        <v>3645</v>
      </c>
      <c r="AE97" s="245">
        <v>1</v>
      </c>
      <c r="AF97" s="244" t="s">
        <v>3645</v>
      </c>
      <c r="AG97" s="239" t="str">
        <f>IFERROR(VLOOKUP(작성용!A:A,RM!A:D,4,0),"-")</f>
        <v>백형진</v>
      </c>
      <c r="AH97" s="9" t="s">
        <v>4748</v>
      </c>
      <c r="AI97" s="235" t="s">
        <v>4758</v>
      </c>
      <c r="AJ97" s="9" t="s">
        <v>4763</v>
      </c>
      <c r="AK97" s="235" t="s">
        <v>4764</v>
      </c>
      <c r="AL97" s="235">
        <v>96</v>
      </c>
    </row>
    <row r="98" spans="1:38" x14ac:dyDescent="0.3">
      <c r="A98" s="229" t="s">
        <v>2187</v>
      </c>
      <c r="B98" s="229" t="s">
        <v>2188</v>
      </c>
      <c r="C98" s="249" t="s">
        <v>4765</v>
      </c>
      <c r="D98" s="237" t="s">
        <v>4954</v>
      </c>
      <c r="E98" s="236">
        <v>1101111841009</v>
      </c>
      <c r="F98" s="240" t="s">
        <v>4841</v>
      </c>
      <c r="G98" s="214">
        <v>0</v>
      </c>
      <c r="H98" s="231" t="s">
        <v>4754</v>
      </c>
      <c r="I98" s="231"/>
      <c r="J98" s="231"/>
      <c r="K98" s="231"/>
      <c r="L98" s="231"/>
      <c r="M98" s="231"/>
      <c r="N98" s="231" t="s">
        <v>4927</v>
      </c>
      <c r="O98" s="246" t="s">
        <v>4939</v>
      </c>
      <c r="P98" s="246" t="s">
        <v>4942</v>
      </c>
      <c r="Q98" s="225" t="s">
        <v>4940</v>
      </c>
      <c r="R98" s="212" t="s">
        <v>2</v>
      </c>
      <c r="S98" s="213" t="s">
        <v>4758</v>
      </c>
      <c r="T98" s="233">
        <v>45554</v>
      </c>
      <c r="U98" s="234" t="s">
        <v>4746</v>
      </c>
      <c r="V98" s="234">
        <v>45609</v>
      </c>
      <c r="W98" s="234">
        <v>45611</v>
      </c>
      <c r="X98" s="234" t="s">
        <v>2</v>
      </c>
      <c r="Y98" s="234"/>
      <c r="Z98" s="234" t="s">
        <v>4602</v>
      </c>
      <c r="AA98" s="224">
        <v>202411</v>
      </c>
      <c r="AB98" s="243"/>
      <c r="AC98" s="244" t="s">
        <v>4787</v>
      </c>
      <c r="AD98" s="244" t="s">
        <v>4896</v>
      </c>
      <c r="AE98" s="245">
        <v>1.4</v>
      </c>
      <c r="AF98" s="244" t="s">
        <v>4896</v>
      </c>
      <c r="AG98" s="239" t="str">
        <f>IFERROR(VLOOKUP(작성용!A:A,RM!A:D,4,0),"-")</f>
        <v>백형진</v>
      </c>
      <c r="AH98" s="9" t="s">
        <v>4748</v>
      </c>
      <c r="AI98" s="235" t="s">
        <v>4758</v>
      </c>
      <c r="AJ98" s="235" t="s">
        <v>4763</v>
      </c>
      <c r="AK98" s="235" t="s">
        <v>4764</v>
      </c>
      <c r="AL98" s="235">
        <v>97</v>
      </c>
    </row>
    <row r="99" spans="1:38" x14ac:dyDescent="0.3">
      <c r="A99" s="229" t="s">
        <v>2187</v>
      </c>
      <c r="B99" s="229" t="s">
        <v>2188</v>
      </c>
      <c r="C99" s="249" t="s">
        <v>4597</v>
      </c>
      <c r="D99" s="237" t="s">
        <v>4955</v>
      </c>
      <c r="E99" s="236">
        <v>1101116920717</v>
      </c>
      <c r="F99" s="240" t="s">
        <v>4856</v>
      </c>
      <c r="G99" s="214">
        <v>0</v>
      </c>
      <c r="H99" s="231" t="s">
        <v>4758</v>
      </c>
      <c r="I99" s="231"/>
      <c r="J99" s="231"/>
      <c r="K99" s="231"/>
      <c r="L99" s="231"/>
      <c r="M99" s="231"/>
      <c r="N99" s="231" t="s">
        <v>4793</v>
      </c>
      <c r="O99" s="246" t="s">
        <v>4598</v>
      </c>
      <c r="P99" s="246" t="s">
        <v>4599</v>
      </c>
      <c r="Q99" s="225" t="s">
        <v>4600</v>
      </c>
      <c r="R99" s="212" t="s">
        <v>2</v>
      </c>
      <c r="S99" s="213" t="s">
        <v>4758</v>
      </c>
      <c r="T99" s="233">
        <v>45554</v>
      </c>
      <c r="U99" s="234" t="s">
        <v>4746</v>
      </c>
      <c r="V99" s="234">
        <v>45609</v>
      </c>
      <c r="W99" s="234">
        <v>45611</v>
      </c>
      <c r="X99" s="234" t="s">
        <v>2</v>
      </c>
      <c r="Y99" s="234"/>
      <c r="Z99" s="234" t="s">
        <v>4602</v>
      </c>
      <c r="AA99" s="224">
        <v>202411</v>
      </c>
      <c r="AB99" s="243"/>
      <c r="AC99" s="244" t="s">
        <v>4787</v>
      </c>
      <c r="AD99" s="244" t="s">
        <v>4934</v>
      </c>
      <c r="AE99" s="245">
        <v>1</v>
      </c>
      <c r="AF99" s="244" t="s">
        <v>4934</v>
      </c>
      <c r="AG99" s="239" t="str">
        <f>IFERROR(VLOOKUP(작성용!A:A,RM!A:D,4,0),"-")</f>
        <v>백형진</v>
      </c>
      <c r="AH99" s="9" t="s">
        <v>4748</v>
      </c>
      <c r="AI99" s="235" t="s">
        <v>4758</v>
      </c>
      <c r="AJ99" s="9" t="s">
        <v>4763</v>
      </c>
      <c r="AK99" s="235" t="s">
        <v>4764</v>
      </c>
      <c r="AL99" s="235">
        <v>98</v>
      </c>
    </row>
    <row r="100" spans="1:38" x14ac:dyDescent="0.3">
      <c r="A100" s="229" t="s">
        <v>2187</v>
      </c>
      <c r="B100" s="229" t="s">
        <v>2188</v>
      </c>
      <c r="C100" s="249" t="s">
        <v>4597</v>
      </c>
      <c r="D100" s="237" t="s">
        <v>4955</v>
      </c>
      <c r="E100" s="236">
        <v>1101116920717</v>
      </c>
      <c r="F100" s="240" t="s">
        <v>4767</v>
      </c>
      <c r="G100" s="214">
        <v>1</v>
      </c>
      <c r="H100" s="231" t="s">
        <v>4758</v>
      </c>
      <c r="I100" s="231"/>
      <c r="J100" s="231"/>
      <c r="K100" s="231"/>
      <c r="L100" s="231"/>
      <c r="M100" s="231"/>
      <c r="N100" s="231" t="s">
        <v>4793</v>
      </c>
      <c r="O100" s="246" t="s">
        <v>4598</v>
      </c>
      <c r="P100" s="246" t="s">
        <v>4599</v>
      </c>
      <c r="Q100" s="225" t="s">
        <v>4600</v>
      </c>
      <c r="R100" s="212" t="s">
        <v>2</v>
      </c>
      <c r="S100" s="213" t="s">
        <v>4758</v>
      </c>
      <c r="T100" s="233">
        <v>45554</v>
      </c>
      <c r="U100" s="234" t="s">
        <v>4746</v>
      </c>
      <c r="V100" s="234">
        <v>45609</v>
      </c>
      <c r="W100" s="234">
        <v>45611</v>
      </c>
      <c r="X100" s="234" t="s">
        <v>2</v>
      </c>
      <c r="Y100" s="234"/>
      <c r="Z100" s="234" t="s">
        <v>4602</v>
      </c>
      <c r="AA100" s="224">
        <v>202411</v>
      </c>
      <c r="AB100" s="243"/>
      <c r="AC100" s="244" t="s">
        <v>4787</v>
      </c>
      <c r="AD100" s="244" t="s">
        <v>4934</v>
      </c>
      <c r="AE100" s="245">
        <v>0</v>
      </c>
      <c r="AF100" s="244" t="s">
        <v>4934</v>
      </c>
      <c r="AG100" s="239" t="str">
        <f>IFERROR(VLOOKUP(작성용!A:A,RM!A:D,4,0),"-")</f>
        <v>백형진</v>
      </c>
      <c r="AH100" s="9" t="s">
        <v>4748</v>
      </c>
      <c r="AI100" s="235" t="s">
        <v>4758</v>
      </c>
      <c r="AJ100" s="9" t="s">
        <v>4763</v>
      </c>
      <c r="AK100" s="235" t="s">
        <v>4764</v>
      </c>
      <c r="AL100" s="235">
        <v>99</v>
      </c>
    </row>
    <row r="101" spans="1:38" x14ac:dyDescent="0.3">
      <c r="A101" s="229" t="s">
        <v>2187</v>
      </c>
      <c r="B101" s="229" t="s">
        <v>2188</v>
      </c>
      <c r="C101" s="249" t="s">
        <v>4597</v>
      </c>
      <c r="D101" s="237" t="s">
        <v>4955</v>
      </c>
      <c r="E101" s="236">
        <v>1101116920717</v>
      </c>
      <c r="F101" s="240" t="s">
        <v>4881</v>
      </c>
      <c r="G101" s="214">
        <v>0</v>
      </c>
      <c r="H101" s="231" t="s">
        <v>4758</v>
      </c>
      <c r="I101" s="231"/>
      <c r="J101" s="231"/>
      <c r="K101" s="231"/>
      <c r="L101" s="231"/>
      <c r="M101" s="231"/>
      <c r="N101" s="231" t="s">
        <v>4793</v>
      </c>
      <c r="O101" s="246" t="s">
        <v>4598</v>
      </c>
      <c r="P101" s="246" t="s">
        <v>4599</v>
      </c>
      <c r="Q101" s="225" t="s">
        <v>4600</v>
      </c>
      <c r="R101" s="212" t="s">
        <v>2</v>
      </c>
      <c r="S101" s="213" t="s">
        <v>4758</v>
      </c>
      <c r="T101" s="233">
        <v>45554</v>
      </c>
      <c r="U101" s="234" t="s">
        <v>4746</v>
      </c>
      <c r="V101" s="234">
        <v>45609</v>
      </c>
      <c r="W101" s="234">
        <v>45611</v>
      </c>
      <c r="X101" s="234" t="s">
        <v>2</v>
      </c>
      <c r="Y101" s="234"/>
      <c r="Z101" s="234" t="s">
        <v>4602</v>
      </c>
      <c r="AA101" s="224">
        <v>202411</v>
      </c>
      <c r="AB101" s="243"/>
      <c r="AC101" s="244" t="s">
        <v>4787</v>
      </c>
      <c r="AD101" s="244" t="s">
        <v>4934</v>
      </c>
      <c r="AE101" s="245">
        <v>0</v>
      </c>
      <c r="AF101" s="244" t="s">
        <v>4934</v>
      </c>
      <c r="AG101" s="239" t="str">
        <f>IFERROR(VLOOKUP(작성용!A:A,RM!A:D,4,0),"-")</f>
        <v>백형진</v>
      </c>
      <c r="AH101" s="9" t="s">
        <v>4748</v>
      </c>
      <c r="AI101" s="235" t="s">
        <v>4758</v>
      </c>
      <c r="AJ101" s="9" t="s">
        <v>4763</v>
      </c>
      <c r="AK101" s="235" t="s">
        <v>4764</v>
      </c>
      <c r="AL101" s="235">
        <v>100</v>
      </c>
    </row>
    <row r="102" spans="1:38" x14ac:dyDescent="0.3">
      <c r="A102" s="229" t="s">
        <v>2187</v>
      </c>
      <c r="B102" s="229" t="s">
        <v>2188</v>
      </c>
      <c r="C102" s="249" t="s">
        <v>4597</v>
      </c>
      <c r="D102" s="237" t="s">
        <v>4955</v>
      </c>
      <c r="E102" s="236">
        <v>1101116920717</v>
      </c>
      <c r="F102" s="240" t="s">
        <v>4881</v>
      </c>
      <c r="G102" s="214">
        <v>1</v>
      </c>
      <c r="H102" s="231" t="s">
        <v>4758</v>
      </c>
      <c r="I102" s="231"/>
      <c r="J102" s="231"/>
      <c r="K102" s="231"/>
      <c r="L102" s="231"/>
      <c r="M102" s="231"/>
      <c r="N102" s="231" t="s">
        <v>4793</v>
      </c>
      <c r="O102" s="246" t="s">
        <v>4598</v>
      </c>
      <c r="P102" s="246" t="s">
        <v>4599</v>
      </c>
      <c r="Q102" s="225" t="s">
        <v>4600</v>
      </c>
      <c r="R102" s="212" t="s">
        <v>2</v>
      </c>
      <c r="S102" s="213" t="s">
        <v>4758</v>
      </c>
      <c r="T102" s="233">
        <v>45554</v>
      </c>
      <c r="U102" s="234" t="s">
        <v>4746</v>
      </c>
      <c r="V102" s="234">
        <v>45609</v>
      </c>
      <c r="W102" s="234">
        <v>45611</v>
      </c>
      <c r="X102" s="234" t="s">
        <v>2</v>
      </c>
      <c r="Y102" s="234"/>
      <c r="Z102" s="234" t="s">
        <v>4602</v>
      </c>
      <c r="AA102" s="224">
        <v>202411</v>
      </c>
      <c r="AB102" s="243"/>
      <c r="AC102" s="244" t="s">
        <v>4787</v>
      </c>
      <c r="AD102" s="244" t="s">
        <v>4934</v>
      </c>
      <c r="AE102" s="245">
        <v>0</v>
      </c>
      <c r="AF102" s="244" t="s">
        <v>4934</v>
      </c>
      <c r="AG102" s="239" t="str">
        <f>IFERROR(VLOOKUP(작성용!A:A,RM!A:D,4,0),"-")</f>
        <v>백형진</v>
      </c>
      <c r="AH102" s="9" t="s">
        <v>4748</v>
      </c>
      <c r="AI102" s="235" t="s">
        <v>4758</v>
      </c>
      <c r="AJ102" s="9" t="s">
        <v>4763</v>
      </c>
      <c r="AK102" s="235" t="s">
        <v>4764</v>
      </c>
      <c r="AL102" s="235">
        <v>101</v>
      </c>
    </row>
    <row r="103" spans="1:38" x14ac:dyDescent="0.3">
      <c r="A103" s="229" t="s">
        <v>2187</v>
      </c>
      <c r="B103" s="229" t="s">
        <v>2188</v>
      </c>
      <c r="C103" s="249" t="s">
        <v>4597</v>
      </c>
      <c r="D103" s="237" t="s">
        <v>4956</v>
      </c>
      <c r="E103" s="236">
        <v>1101118113881</v>
      </c>
      <c r="F103" s="240" t="s">
        <v>4841</v>
      </c>
      <c r="G103" s="214">
        <v>0</v>
      </c>
      <c r="H103" s="231" t="s">
        <v>4758</v>
      </c>
      <c r="I103" s="231"/>
      <c r="J103" s="231"/>
      <c r="K103" s="231"/>
      <c r="L103" s="231"/>
      <c r="M103" s="231"/>
      <c r="N103" s="231" t="s">
        <v>4793</v>
      </c>
      <c r="O103" s="246" t="s">
        <v>4598</v>
      </c>
      <c r="P103" s="246" t="s">
        <v>4599</v>
      </c>
      <c r="Q103" s="225" t="s">
        <v>4600</v>
      </c>
      <c r="R103" s="212" t="s">
        <v>2</v>
      </c>
      <c r="S103" s="213" t="s">
        <v>4758</v>
      </c>
      <c r="T103" s="233">
        <v>45554</v>
      </c>
      <c r="U103" s="234" t="s">
        <v>4746</v>
      </c>
      <c r="V103" s="234">
        <v>45609</v>
      </c>
      <c r="W103" s="234">
        <v>45611</v>
      </c>
      <c r="X103" s="234" t="s">
        <v>2</v>
      </c>
      <c r="Y103" s="234"/>
      <c r="Z103" s="234" t="s">
        <v>4602</v>
      </c>
      <c r="AA103" s="224">
        <v>202411</v>
      </c>
      <c r="AB103" s="243"/>
      <c r="AC103" s="244" t="s">
        <v>4787</v>
      </c>
      <c r="AD103" s="244" t="s">
        <v>3644</v>
      </c>
      <c r="AE103" s="245">
        <v>1.4</v>
      </c>
      <c r="AF103" s="244" t="s">
        <v>3644</v>
      </c>
      <c r="AG103" s="239" t="str">
        <f>IFERROR(VLOOKUP(작성용!A:A,RM!A:D,4,0),"-")</f>
        <v>백형진</v>
      </c>
      <c r="AH103" s="9" t="s">
        <v>4748</v>
      </c>
      <c r="AI103" s="235" t="s">
        <v>4758</v>
      </c>
      <c r="AJ103" s="9" t="s">
        <v>4763</v>
      </c>
      <c r="AK103" s="235" t="s">
        <v>4764</v>
      </c>
      <c r="AL103" s="235">
        <v>102</v>
      </c>
    </row>
    <row r="104" spans="1:38" x14ac:dyDescent="0.3">
      <c r="A104" s="229" t="s">
        <v>2187</v>
      </c>
      <c r="B104" s="229" t="s">
        <v>2188</v>
      </c>
      <c r="C104" s="249" t="s">
        <v>4597</v>
      </c>
      <c r="D104" s="237" t="s">
        <v>4956</v>
      </c>
      <c r="E104" s="236">
        <v>1101118113881</v>
      </c>
      <c r="F104" s="240" t="s">
        <v>4837</v>
      </c>
      <c r="G104" s="214">
        <v>0</v>
      </c>
      <c r="H104" s="231" t="s">
        <v>4758</v>
      </c>
      <c r="I104" s="231"/>
      <c r="J104" s="231"/>
      <c r="K104" s="231"/>
      <c r="L104" s="231"/>
      <c r="M104" s="231"/>
      <c r="N104" s="231" t="s">
        <v>4793</v>
      </c>
      <c r="O104" s="246" t="s">
        <v>4598</v>
      </c>
      <c r="P104" s="246" t="s">
        <v>4599</v>
      </c>
      <c r="Q104" s="225" t="s">
        <v>4600</v>
      </c>
      <c r="R104" s="212" t="s">
        <v>2</v>
      </c>
      <c r="S104" s="213" t="s">
        <v>4758</v>
      </c>
      <c r="T104" s="233">
        <v>45554</v>
      </c>
      <c r="U104" s="234" t="s">
        <v>4746</v>
      </c>
      <c r="V104" s="234">
        <v>45609</v>
      </c>
      <c r="W104" s="234">
        <v>45611</v>
      </c>
      <c r="X104" s="234" t="s">
        <v>2</v>
      </c>
      <c r="Y104" s="234"/>
      <c r="Z104" s="234" t="s">
        <v>4602</v>
      </c>
      <c r="AA104" s="224">
        <v>202411</v>
      </c>
      <c r="AB104" s="243"/>
      <c r="AC104" s="244" t="s">
        <v>4787</v>
      </c>
      <c r="AD104" s="244" t="s">
        <v>3644</v>
      </c>
      <c r="AE104" s="245">
        <v>0</v>
      </c>
      <c r="AF104" s="244" t="s">
        <v>3644</v>
      </c>
      <c r="AG104" s="239" t="str">
        <f>IFERROR(VLOOKUP(작성용!A:A,RM!A:D,4,0),"-")</f>
        <v>백형진</v>
      </c>
      <c r="AH104" s="9" t="s">
        <v>4748</v>
      </c>
      <c r="AI104" s="235" t="s">
        <v>4758</v>
      </c>
      <c r="AJ104" s="9" t="s">
        <v>4763</v>
      </c>
      <c r="AK104" s="235" t="s">
        <v>4764</v>
      </c>
      <c r="AL104" s="235">
        <v>103</v>
      </c>
    </row>
    <row r="105" spans="1:38" x14ac:dyDescent="0.3">
      <c r="A105" s="229" t="s">
        <v>2187</v>
      </c>
      <c r="B105" s="229" t="s">
        <v>2188</v>
      </c>
      <c r="C105" s="249" t="s">
        <v>4597</v>
      </c>
      <c r="D105" s="237" t="s">
        <v>4957</v>
      </c>
      <c r="E105" s="236">
        <v>1601110211344</v>
      </c>
      <c r="F105" s="240" t="s">
        <v>4841</v>
      </c>
      <c r="G105" s="214">
        <v>0</v>
      </c>
      <c r="H105" s="231" t="s">
        <v>4758</v>
      </c>
      <c r="I105" s="231"/>
      <c r="J105" s="231"/>
      <c r="K105" s="231"/>
      <c r="L105" s="231"/>
      <c r="M105" s="231"/>
      <c r="N105" s="231" t="s">
        <v>4793</v>
      </c>
      <c r="O105" s="246" t="s">
        <v>4598</v>
      </c>
      <c r="P105" s="246" t="s">
        <v>4599</v>
      </c>
      <c r="Q105" s="225" t="s">
        <v>4600</v>
      </c>
      <c r="R105" s="212" t="s">
        <v>2</v>
      </c>
      <c r="S105" s="213" t="s">
        <v>4758</v>
      </c>
      <c r="T105" s="233">
        <v>45554</v>
      </c>
      <c r="U105" s="234" t="s">
        <v>4746</v>
      </c>
      <c r="V105" s="234">
        <v>45609</v>
      </c>
      <c r="W105" s="234">
        <v>45611</v>
      </c>
      <c r="X105" s="234" t="s">
        <v>2</v>
      </c>
      <c r="Y105" s="234"/>
      <c r="Z105" s="234" t="s">
        <v>4602</v>
      </c>
      <c r="AA105" s="224">
        <v>202411</v>
      </c>
      <c r="AB105" s="243"/>
      <c r="AC105" s="244" t="s">
        <v>4787</v>
      </c>
      <c r="AD105" s="244" t="s">
        <v>3650</v>
      </c>
      <c r="AE105" s="245">
        <v>1</v>
      </c>
      <c r="AF105" s="244" t="s">
        <v>3650</v>
      </c>
      <c r="AG105" s="239" t="str">
        <f>IFERROR(VLOOKUP(작성용!A:A,RM!A:D,4,0),"-")</f>
        <v>백형진</v>
      </c>
      <c r="AH105" s="9" t="s">
        <v>4748</v>
      </c>
      <c r="AI105" s="235" t="s">
        <v>4758</v>
      </c>
      <c r="AJ105" s="9" t="s">
        <v>4763</v>
      </c>
      <c r="AK105" s="235" t="s">
        <v>4764</v>
      </c>
      <c r="AL105" s="235">
        <v>104</v>
      </c>
    </row>
    <row r="106" spans="1:38" x14ac:dyDescent="0.3">
      <c r="A106" s="222" t="s">
        <v>3609</v>
      </c>
      <c r="B106" s="222" t="s">
        <v>4603</v>
      </c>
      <c r="C106" s="241" t="s">
        <v>4765</v>
      </c>
      <c r="D106" s="237" t="s">
        <v>4958</v>
      </c>
      <c r="E106" s="236" t="s">
        <v>4604</v>
      </c>
      <c r="F106" s="240" t="s">
        <v>4881</v>
      </c>
      <c r="G106" s="214">
        <v>0</v>
      </c>
      <c r="H106" s="231" t="s">
        <v>4758</v>
      </c>
      <c r="I106" s="231"/>
      <c r="J106" s="231"/>
      <c r="K106" s="231"/>
      <c r="L106" s="231"/>
      <c r="M106" s="231"/>
      <c r="N106" s="231" t="s">
        <v>4959</v>
      </c>
      <c r="O106" s="246" t="s">
        <v>4960</v>
      </c>
      <c r="P106" s="246" t="s">
        <v>4961</v>
      </c>
      <c r="Q106" s="225" t="s">
        <v>4605</v>
      </c>
      <c r="R106" s="212" t="s">
        <v>2</v>
      </c>
      <c r="S106" s="213" t="s">
        <v>4758</v>
      </c>
      <c r="T106" s="233">
        <v>45555</v>
      </c>
      <c r="U106" s="234" t="s">
        <v>4746</v>
      </c>
      <c r="V106" s="234">
        <v>45642</v>
      </c>
      <c r="W106" s="234">
        <v>45649</v>
      </c>
      <c r="X106" s="234" t="s">
        <v>2</v>
      </c>
      <c r="Y106" s="234"/>
      <c r="Z106" s="234" t="s">
        <v>4606</v>
      </c>
      <c r="AA106" s="224">
        <v>202411</v>
      </c>
      <c r="AB106" s="243"/>
      <c r="AC106" s="244" t="s">
        <v>4787</v>
      </c>
      <c r="AD106" s="244" t="s">
        <v>4898</v>
      </c>
      <c r="AE106" s="245">
        <v>1</v>
      </c>
      <c r="AF106" s="244" t="s">
        <v>4898</v>
      </c>
      <c r="AG106" s="239" t="str">
        <f>IFERROR(VLOOKUP(작성용!A:A,RM!A:D,4,0),"-")</f>
        <v>최수민</v>
      </c>
      <c r="AH106" s="9" t="s">
        <v>4920</v>
      </c>
      <c r="AI106" s="235" t="s">
        <v>4962</v>
      </c>
      <c r="AJ106" s="235" t="s">
        <v>4963</v>
      </c>
      <c r="AK106" s="235" t="s">
        <v>4128</v>
      </c>
      <c r="AL106" s="235">
        <v>105</v>
      </c>
    </row>
    <row r="107" spans="1:38" x14ac:dyDescent="0.3">
      <c r="A107" s="222" t="s">
        <v>3609</v>
      </c>
      <c r="B107" s="222" t="s">
        <v>4603</v>
      </c>
      <c r="C107" s="241" t="s">
        <v>4765</v>
      </c>
      <c r="D107" s="237" t="s">
        <v>4958</v>
      </c>
      <c r="E107" s="236" t="s">
        <v>4604</v>
      </c>
      <c r="F107" s="240" t="s">
        <v>4964</v>
      </c>
      <c r="G107" s="214">
        <v>0</v>
      </c>
      <c r="H107" s="231" t="s">
        <v>4758</v>
      </c>
      <c r="I107" s="231"/>
      <c r="J107" s="231"/>
      <c r="K107" s="231"/>
      <c r="L107" s="231"/>
      <c r="M107" s="231"/>
      <c r="N107" s="231" t="s">
        <v>4959</v>
      </c>
      <c r="O107" s="246" t="s">
        <v>4960</v>
      </c>
      <c r="P107" s="246" t="s">
        <v>4961</v>
      </c>
      <c r="Q107" s="225" t="s">
        <v>4605</v>
      </c>
      <c r="R107" s="212" t="s">
        <v>2</v>
      </c>
      <c r="S107" s="213" t="s">
        <v>4758</v>
      </c>
      <c r="T107" s="233">
        <v>45555</v>
      </c>
      <c r="U107" s="234" t="s">
        <v>4746</v>
      </c>
      <c r="V107" s="234">
        <v>45642</v>
      </c>
      <c r="W107" s="234" t="s">
        <v>4864</v>
      </c>
      <c r="X107" s="234" t="s">
        <v>2</v>
      </c>
      <c r="Y107" s="234"/>
      <c r="Z107" s="234" t="s">
        <v>4606</v>
      </c>
      <c r="AA107" s="224">
        <v>202411</v>
      </c>
      <c r="AB107" s="243"/>
      <c r="AC107" s="244" t="s">
        <v>4787</v>
      </c>
      <c r="AD107" s="244" t="s">
        <v>4898</v>
      </c>
      <c r="AE107" s="245">
        <v>0</v>
      </c>
      <c r="AF107" s="244" t="s">
        <v>4898</v>
      </c>
      <c r="AG107" s="239" t="str">
        <f>IFERROR(VLOOKUP(작성용!A:A,RM!A:D,4,0),"-")</f>
        <v>최수민</v>
      </c>
      <c r="AH107" s="9" t="s">
        <v>4920</v>
      </c>
      <c r="AI107" s="235" t="s">
        <v>4758</v>
      </c>
      <c r="AJ107" s="235" t="s">
        <v>4963</v>
      </c>
      <c r="AK107" s="235" t="s">
        <v>4128</v>
      </c>
      <c r="AL107" s="235">
        <v>106</v>
      </c>
    </row>
    <row r="108" spans="1:38" x14ac:dyDescent="0.3">
      <c r="A108" s="222" t="s">
        <v>3609</v>
      </c>
      <c r="B108" s="222" t="s">
        <v>4603</v>
      </c>
      <c r="C108" s="241" t="s">
        <v>4765</v>
      </c>
      <c r="D108" s="237" t="s">
        <v>4965</v>
      </c>
      <c r="E108" s="236" t="s">
        <v>4545</v>
      </c>
      <c r="F108" s="240" t="s">
        <v>4767</v>
      </c>
      <c r="G108" s="214">
        <v>0</v>
      </c>
      <c r="H108" s="231" t="s">
        <v>4758</v>
      </c>
      <c r="I108" s="231"/>
      <c r="J108" s="231"/>
      <c r="K108" s="231"/>
      <c r="L108" s="231"/>
      <c r="M108" s="231"/>
      <c r="N108" s="231" t="s">
        <v>4959</v>
      </c>
      <c r="O108" s="246" t="s">
        <v>4960</v>
      </c>
      <c r="P108" s="246" t="s">
        <v>4961</v>
      </c>
      <c r="Q108" s="225" t="s">
        <v>4605</v>
      </c>
      <c r="R108" s="212" t="s">
        <v>2</v>
      </c>
      <c r="S108" s="213" t="s">
        <v>4758</v>
      </c>
      <c r="T108" s="233">
        <v>45555</v>
      </c>
      <c r="U108" s="234" t="s">
        <v>4746</v>
      </c>
      <c r="V108" s="234">
        <v>45642</v>
      </c>
      <c r="W108" s="234">
        <v>45649</v>
      </c>
      <c r="X108" s="234" t="s">
        <v>2</v>
      </c>
      <c r="Y108" s="234"/>
      <c r="Z108" s="234" t="s">
        <v>4606</v>
      </c>
      <c r="AA108" s="224">
        <v>202411</v>
      </c>
      <c r="AB108" s="243"/>
      <c r="AC108" s="244" t="s">
        <v>4787</v>
      </c>
      <c r="AD108" s="244" t="s">
        <v>4887</v>
      </c>
      <c r="AE108" s="245">
        <v>1</v>
      </c>
      <c r="AF108" s="244" t="s">
        <v>4887</v>
      </c>
      <c r="AG108" s="239" t="str">
        <f>IFERROR(VLOOKUP(작성용!A:A,RM!A:D,4,0),"-")</f>
        <v>최수민</v>
      </c>
      <c r="AH108" s="9" t="s">
        <v>4920</v>
      </c>
      <c r="AI108" s="235" t="s">
        <v>4962</v>
      </c>
      <c r="AJ108" s="235" t="s">
        <v>4963</v>
      </c>
      <c r="AK108" s="235" t="s">
        <v>4128</v>
      </c>
      <c r="AL108" s="235">
        <v>107</v>
      </c>
    </row>
    <row r="109" spans="1:38" x14ac:dyDescent="0.3">
      <c r="A109" s="222" t="s">
        <v>3609</v>
      </c>
      <c r="B109" s="222" t="s">
        <v>4603</v>
      </c>
      <c r="C109" s="241" t="s">
        <v>4765</v>
      </c>
      <c r="D109" s="237" t="s">
        <v>4965</v>
      </c>
      <c r="E109" s="236" t="s">
        <v>4545</v>
      </c>
      <c r="F109" s="240" t="s">
        <v>4964</v>
      </c>
      <c r="G109" s="214">
        <v>0</v>
      </c>
      <c r="H109" s="231" t="s">
        <v>4758</v>
      </c>
      <c r="I109" s="231"/>
      <c r="J109" s="231"/>
      <c r="K109" s="231"/>
      <c r="L109" s="231"/>
      <c r="M109" s="231"/>
      <c r="N109" s="231" t="s">
        <v>4959</v>
      </c>
      <c r="O109" s="246" t="s">
        <v>4960</v>
      </c>
      <c r="P109" s="246" t="s">
        <v>4961</v>
      </c>
      <c r="Q109" s="225" t="s">
        <v>4605</v>
      </c>
      <c r="R109" s="212" t="s">
        <v>2</v>
      </c>
      <c r="S109" s="213" t="s">
        <v>4758</v>
      </c>
      <c r="T109" s="233">
        <v>45555</v>
      </c>
      <c r="U109" s="234" t="s">
        <v>4746</v>
      </c>
      <c r="V109" s="234">
        <v>45642</v>
      </c>
      <c r="W109" s="234" t="s">
        <v>4864</v>
      </c>
      <c r="X109" s="234" t="s">
        <v>2</v>
      </c>
      <c r="Y109" s="234"/>
      <c r="Z109" s="234" t="s">
        <v>4606</v>
      </c>
      <c r="AA109" s="224">
        <v>202411</v>
      </c>
      <c r="AB109" s="243"/>
      <c r="AC109" s="244" t="s">
        <v>4787</v>
      </c>
      <c r="AD109" s="244" t="s">
        <v>4887</v>
      </c>
      <c r="AE109" s="245">
        <v>0</v>
      </c>
      <c r="AF109" s="244" t="s">
        <v>4887</v>
      </c>
      <c r="AG109" s="239" t="str">
        <f>IFERROR(VLOOKUP(작성용!A:A,RM!A:D,4,0),"-")</f>
        <v>최수민</v>
      </c>
      <c r="AH109" s="9" t="s">
        <v>4920</v>
      </c>
      <c r="AI109" s="235" t="s">
        <v>4758</v>
      </c>
      <c r="AJ109" s="235" t="s">
        <v>4963</v>
      </c>
      <c r="AK109" s="235" t="s">
        <v>4128</v>
      </c>
      <c r="AL109" s="235">
        <v>108</v>
      </c>
    </row>
    <row r="110" spans="1:38" x14ac:dyDescent="0.3">
      <c r="A110" s="222" t="s">
        <v>3609</v>
      </c>
      <c r="B110" s="222" t="s">
        <v>4603</v>
      </c>
      <c r="C110" s="241" t="s">
        <v>4765</v>
      </c>
      <c r="D110" s="237" t="s">
        <v>4966</v>
      </c>
      <c r="E110" s="236">
        <v>1101114834853</v>
      </c>
      <c r="F110" s="240" t="s">
        <v>4841</v>
      </c>
      <c r="G110" s="214">
        <v>0</v>
      </c>
      <c r="H110" s="231" t="s">
        <v>4758</v>
      </c>
      <c r="I110" s="231"/>
      <c r="J110" s="231"/>
      <c r="K110" s="231"/>
      <c r="L110" s="231"/>
      <c r="M110" s="231"/>
      <c r="N110" s="231" t="s">
        <v>4959</v>
      </c>
      <c r="O110" s="246" t="s">
        <v>4960</v>
      </c>
      <c r="P110" s="246" t="s">
        <v>4961</v>
      </c>
      <c r="Q110" s="225" t="s">
        <v>4605</v>
      </c>
      <c r="R110" s="212" t="s">
        <v>2</v>
      </c>
      <c r="S110" s="213" t="s">
        <v>4758</v>
      </c>
      <c r="T110" s="233">
        <v>45555</v>
      </c>
      <c r="U110" s="234" t="s">
        <v>4746</v>
      </c>
      <c r="V110" s="234">
        <v>45642</v>
      </c>
      <c r="W110" s="234">
        <v>45649</v>
      </c>
      <c r="X110" s="234" t="s">
        <v>2</v>
      </c>
      <c r="Y110" s="234"/>
      <c r="Z110" s="234" t="s">
        <v>4606</v>
      </c>
      <c r="AA110" s="224">
        <v>202411</v>
      </c>
      <c r="AB110" s="243"/>
      <c r="AC110" s="244" t="s">
        <v>4787</v>
      </c>
      <c r="AD110" s="244" t="s">
        <v>4967</v>
      </c>
      <c r="AE110" s="245">
        <v>1</v>
      </c>
      <c r="AF110" s="244" t="s">
        <v>4967</v>
      </c>
      <c r="AG110" s="239" t="str">
        <f>IFERROR(VLOOKUP(작성용!A:A,RM!A:D,4,0),"-")</f>
        <v>최수민</v>
      </c>
      <c r="AH110" s="9" t="s">
        <v>4920</v>
      </c>
      <c r="AI110" s="235" t="s">
        <v>4962</v>
      </c>
      <c r="AJ110" s="235" t="s">
        <v>4963</v>
      </c>
      <c r="AK110" s="235" t="s">
        <v>4128</v>
      </c>
      <c r="AL110" s="235">
        <v>109</v>
      </c>
    </row>
    <row r="111" spans="1:38" x14ac:dyDescent="0.3">
      <c r="A111" s="222" t="s">
        <v>3609</v>
      </c>
      <c r="B111" s="222" t="s">
        <v>4603</v>
      </c>
      <c r="C111" s="241" t="s">
        <v>4765</v>
      </c>
      <c r="D111" s="237" t="s">
        <v>4968</v>
      </c>
      <c r="E111" s="236">
        <v>1801111018795</v>
      </c>
      <c r="F111" s="240" t="s">
        <v>4837</v>
      </c>
      <c r="G111" s="214">
        <v>0</v>
      </c>
      <c r="H111" s="231" t="s">
        <v>4758</v>
      </c>
      <c r="I111" s="231"/>
      <c r="J111" s="231"/>
      <c r="K111" s="231"/>
      <c r="L111" s="231"/>
      <c r="M111" s="231"/>
      <c r="N111" s="231" t="s">
        <v>4959</v>
      </c>
      <c r="O111" s="246" t="s">
        <v>4960</v>
      </c>
      <c r="P111" s="246" t="s">
        <v>4961</v>
      </c>
      <c r="Q111" s="225" t="s">
        <v>4605</v>
      </c>
      <c r="R111" s="212" t="s">
        <v>2</v>
      </c>
      <c r="S111" s="213" t="s">
        <v>4758</v>
      </c>
      <c r="T111" s="233">
        <v>45555</v>
      </c>
      <c r="U111" s="234" t="s">
        <v>4746</v>
      </c>
      <c r="V111" s="234">
        <v>45642</v>
      </c>
      <c r="W111" s="234">
        <v>45649</v>
      </c>
      <c r="X111" s="234" t="s">
        <v>2</v>
      </c>
      <c r="Y111" s="234"/>
      <c r="Z111" s="234" t="s">
        <v>4606</v>
      </c>
      <c r="AA111" s="224">
        <v>202411</v>
      </c>
      <c r="AB111" s="243"/>
      <c r="AC111" s="244" t="s">
        <v>4787</v>
      </c>
      <c r="AD111" s="244" t="s">
        <v>4969</v>
      </c>
      <c r="AE111" s="245">
        <v>1</v>
      </c>
      <c r="AF111" s="244" t="s">
        <v>4969</v>
      </c>
      <c r="AG111" s="239" t="str">
        <f>IFERROR(VLOOKUP(작성용!A:A,RM!A:D,4,0),"-")</f>
        <v>최수민</v>
      </c>
      <c r="AH111" s="9" t="s">
        <v>4920</v>
      </c>
      <c r="AI111" s="235" t="s">
        <v>4962</v>
      </c>
      <c r="AJ111" s="235" t="s">
        <v>4963</v>
      </c>
      <c r="AK111" s="235" t="s">
        <v>4128</v>
      </c>
      <c r="AL111" s="235">
        <v>110</v>
      </c>
    </row>
    <row r="112" spans="1:38" x14ac:dyDescent="0.3">
      <c r="A112" s="222" t="s">
        <v>3609</v>
      </c>
      <c r="B112" s="222" t="s">
        <v>4603</v>
      </c>
      <c r="C112" s="241" t="s">
        <v>4765</v>
      </c>
      <c r="D112" s="237" t="s">
        <v>4968</v>
      </c>
      <c r="E112" s="236">
        <v>1801111018795</v>
      </c>
      <c r="F112" s="240" t="s">
        <v>4964</v>
      </c>
      <c r="G112" s="214">
        <v>0</v>
      </c>
      <c r="H112" s="231" t="s">
        <v>4758</v>
      </c>
      <c r="I112" s="231"/>
      <c r="J112" s="231"/>
      <c r="K112" s="231"/>
      <c r="L112" s="231"/>
      <c r="M112" s="231"/>
      <c r="N112" s="231" t="s">
        <v>4959</v>
      </c>
      <c r="O112" s="246" t="s">
        <v>4960</v>
      </c>
      <c r="P112" s="246" t="s">
        <v>4961</v>
      </c>
      <c r="Q112" s="225" t="s">
        <v>4605</v>
      </c>
      <c r="R112" s="212" t="s">
        <v>2</v>
      </c>
      <c r="S112" s="213" t="s">
        <v>4758</v>
      </c>
      <c r="T112" s="233">
        <v>45555</v>
      </c>
      <c r="U112" s="234" t="s">
        <v>4746</v>
      </c>
      <c r="V112" s="234">
        <v>45642</v>
      </c>
      <c r="W112" s="234" t="s">
        <v>4864</v>
      </c>
      <c r="X112" s="234" t="s">
        <v>2</v>
      </c>
      <c r="Y112" s="234"/>
      <c r="Z112" s="234" t="s">
        <v>4606</v>
      </c>
      <c r="AA112" s="224">
        <v>202411</v>
      </c>
      <c r="AB112" s="243"/>
      <c r="AC112" s="244" t="s">
        <v>4787</v>
      </c>
      <c r="AD112" s="244" t="s">
        <v>4969</v>
      </c>
      <c r="AE112" s="245">
        <v>0</v>
      </c>
      <c r="AF112" s="244" t="s">
        <v>4969</v>
      </c>
      <c r="AG112" s="239" t="str">
        <f>IFERROR(VLOOKUP(작성용!A:A,RM!A:D,4,0),"-")</f>
        <v>최수민</v>
      </c>
      <c r="AH112" s="9" t="s">
        <v>4920</v>
      </c>
      <c r="AI112" s="235" t="s">
        <v>4758</v>
      </c>
      <c r="AJ112" s="235" t="s">
        <v>4963</v>
      </c>
      <c r="AK112" s="235" t="s">
        <v>4128</v>
      </c>
      <c r="AL112" s="235">
        <v>111</v>
      </c>
    </row>
    <row r="113" spans="1:38" x14ac:dyDescent="0.3">
      <c r="A113" s="222" t="s">
        <v>3609</v>
      </c>
      <c r="B113" s="222" t="s">
        <v>4603</v>
      </c>
      <c r="C113" s="241" t="s">
        <v>4765</v>
      </c>
      <c r="D113" s="237" t="s">
        <v>4970</v>
      </c>
      <c r="E113" s="236">
        <v>1101114198142</v>
      </c>
      <c r="F113" s="240" t="s">
        <v>4837</v>
      </c>
      <c r="G113" s="214">
        <v>0</v>
      </c>
      <c r="H113" s="231" t="s">
        <v>4758</v>
      </c>
      <c r="I113" s="231"/>
      <c r="J113" s="231"/>
      <c r="K113" s="231"/>
      <c r="L113" s="231"/>
      <c r="M113" s="231"/>
      <c r="N113" s="231" t="s">
        <v>4959</v>
      </c>
      <c r="O113" s="246" t="s">
        <v>4960</v>
      </c>
      <c r="P113" s="246" t="s">
        <v>4961</v>
      </c>
      <c r="Q113" s="225" t="s">
        <v>4605</v>
      </c>
      <c r="R113" s="212" t="s">
        <v>2</v>
      </c>
      <c r="S113" s="213" t="s">
        <v>4758</v>
      </c>
      <c r="T113" s="233">
        <v>45555</v>
      </c>
      <c r="U113" s="234" t="s">
        <v>4746</v>
      </c>
      <c r="V113" s="234">
        <v>45642</v>
      </c>
      <c r="W113" s="234">
        <v>45649</v>
      </c>
      <c r="X113" s="234" t="s">
        <v>2</v>
      </c>
      <c r="Y113" s="234"/>
      <c r="Z113" s="234" t="s">
        <v>4606</v>
      </c>
      <c r="AA113" s="224">
        <v>202411</v>
      </c>
      <c r="AB113" s="243"/>
      <c r="AC113" s="244" t="s">
        <v>4787</v>
      </c>
      <c r="AD113" s="244" t="s">
        <v>4843</v>
      </c>
      <c r="AE113" s="245">
        <v>1</v>
      </c>
      <c r="AF113" s="244" t="s">
        <v>4843</v>
      </c>
      <c r="AG113" s="239" t="str">
        <f>IFERROR(VLOOKUP(작성용!A:A,RM!A:D,4,0),"-")</f>
        <v>최수민</v>
      </c>
      <c r="AH113" s="9" t="s">
        <v>4920</v>
      </c>
      <c r="AI113" s="235" t="s">
        <v>4962</v>
      </c>
      <c r="AJ113" s="235" t="s">
        <v>4963</v>
      </c>
      <c r="AK113" s="235" t="s">
        <v>4128</v>
      </c>
      <c r="AL113" s="235">
        <v>112</v>
      </c>
    </row>
    <row r="114" spans="1:38" x14ac:dyDescent="0.3">
      <c r="A114" s="222" t="s">
        <v>3609</v>
      </c>
      <c r="B114" s="222" t="s">
        <v>4603</v>
      </c>
      <c r="C114" s="241" t="s">
        <v>4765</v>
      </c>
      <c r="D114" s="237" t="s">
        <v>4970</v>
      </c>
      <c r="E114" s="236">
        <v>1101114198142</v>
      </c>
      <c r="F114" s="240" t="s">
        <v>4964</v>
      </c>
      <c r="G114" s="214">
        <v>0</v>
      </c>
      <c r="H114" s="231" t="s">
        <v>4758</v>
      </c>
      <c r="I114" s="231"/>
      <c r="J114" s="231"/>
      <c r="K114" s="231"/>
      <c r="L114" s="231"/>
      <c r="M114" s="231"/>
      <c r="N114" s="231" t="s">
        <v>4959</v>
      </c>
      <c r="O114" s="246" t="s">
        <v>4960</v>
      </c>
      <c r="P114" s="246" t="s">
        <v>4961</v>
      </c>
      <c r="Q114" s="225" t="s">
        <v>4605</v>
      </c>
      <c r="R114" s="212" t="s">
        <v>2</v>
      </c>
      <c r="S114" s="213" t="s">
        <v>4758</v>
      </c>
      <c r="T114" s="233">
        <v>45555</v>
      </c>
      <c r="U114" s="234" t="s">
        <v>4746</v>
      </c>
      <c r="V114" s="234">
        <v>45642</v>
      </c>
      <c r="W114" s="234" t="s">
        <v>4864</v>
      </c>
      <c r="X114" s="234" t="s">
        <v>2</v>
      </c>
      <c r="Y114" s="234"/>
      <c r="Z114" s="234" t="s">
        <v>4606</v>
      </c>
      <c r="AA114" s="224">
        <v>202411</v>
      </c>
      <c r="AB114" s="243"/>
      <c r="AC114" s="244" t="s">
        <v>4787</v>
      </c>
      <c r="AD114" s="244" t="s">
        <v>4843</v>
      </c>
      <c r="AE114" s="245">
        <v>0</v>
      </c>
      <c r="AF114" s="244" t="s">
        <v>4843</v>
      </c>
      <c r="AG114" s="239" t="str">
        <f>IFERROR(VLOOKUP(작성용!A:A,RM!A:D,4,0),"-")</f>
        <v>최수민</v>
      </c>
      <c r="AH114" s="9" t="s">
        <v>4920</v>
      </c>
      <c r="AI114" s="235" t="s">
        <v>4758</v>
      </c>
      <c r="AJ114" s="235" t="s">
        <v>4963</v>
      </c>
      <c r="AK114" s="235" t="s">
        <v>4128</v>
      </c>
      <c r="AL114" s="235">
        <v>113</v>
      </c>
    </row>
    <row r="115" spans="1:38" x14ac:dyDescent="0.3">
      <c r="A115" s="222" t="s">
        <v>3609</v>
      </c>
      <c r="B115" s="222" t="s">
        <v>4603</v>
      </c>
      <c r="C115" s="241" t="s">
        <v>4765</v>
      </c>
      <c r="D115" s="237" t="s">
        <v>4971</v>
      </c>
      <c r="E115" s="236">
        <v>1101118452031</v>
      </c>
      <c r="F115" s="240" t="s">
        <v>4767</v>
      </c>
      <c r="G115" s="214">
        <v>0</v>
      </c>
      <c r="H115" s="231" t="s">
        <v>4758</v>
      </c>
      <c r="I115" s="231"/>
      <c r="J115" s="231"/>
      <c r="K115" s="231"/>
      <c r="L115" s="231"/>
      <c r="M115" s="231"/>
      <c r="N115" s="231" t="s">
        <v>4959</v>
      </c>
      <c r="O115" s="246" t="s">
        <v>4960</v>
      </c>
      <c r="P115" s="246" t="s">
        <v>4961</v>
      </c>
      <c r="Q115" s="225" t="s">
        <v>4605</v>
      </c>
      <c r="R115" s="212" t="s">
        <v>2</v>
      </c>
      <c r="S115" s="213" t="s">
        <v>4758</v>
      </c>
      <c r="T115" s="233">
        <v>45555</v>
      </c>
      <c r="U115" s="234" t="s">
        <v>4746</v>
      </c>
      <c r="V115" s="234">
        <v>45642</v>
      </c>
      <c r="W115" s="234">
        <v>45649</v>
      </c>
      <c r="X115" s="234" t="s">
        <v>2</v>
      </c>
      <c r="Y115" s="234"/>
      <c r="Z115" s="234" t="s">
        <v>4606</v>
      </c>
      <c r="AA115" s="224">
        <v>202411</v>
      </c>
      <c r="AB115" s="243"/>
      <c r="AC115" s="244" t="s">
        <v>4787</v>
      </c>
      <c r="AD115" s="244" t="s">
        <v>4902</v>
      </c>
      <c r="AE115" s="245">
        <v>1</v>
      </c>
      <c r="AF115" s="244" t="s">
        <v>4902</v>
      </c>
      <c r="AG115" s="239" t="str">
        <f>IFERROR(VLOOKUP(작성용!A:A,RM!A:D,4,0),"-")</f>
        <v>최수민</v>
      </c>
      <c r="AH115" s="9" t="s">
        <v>4920</v>
      </c>
      <c r="AI115" s="235" t="s">
        <v>4962</v>
      </c>
      <c r="AJ115" s="235" t="s">
        <v>4963</v>
      </c>
      <c r="AK115" s="235" t="s">
        <v>4128</v>
      </c>
      <c r="AL115" s="235">
        <v>114</v>
      </c>
    </row>
    <row r="116" spans="1:38" x14ac:dyDescent="0.3">
      <c r="A116" s="222" t="s">
        <v>3609</v>
      </c>
      <c r="B116" s="222" t="s">
        <v>4603</v>
      </c>
      <c r="C116" s="241" t="s">
        <v>4765</v>
      </c>
      <c r="D116" s="237" t="s">
        <v>4971</v>
      </c>
      <c r="E116" s="236">
        <v>1101118452031</v>
      </c>
      <c r="F116" s="240" t="s">
        <v>4964</v>
      </c>
      <c r="G116" s="214">
        <v>0</v>
      </c>
      <c r="H116" s="231" t="s">
        <v>4758</v>
      </c>
      <c r="I116" s="231"/>
      <c r="J116" s="231"/>
      <c r="K116" s="231"/>
      <c r="L116" s="231"/>
      <c r="M116" s="231"/>
      <c r="N116" s="231" t="s">
        <v>4959</v>
      </c>
      <c r="O116" s="246" t="s">
        <v>4960</v>
      </c>
      <c r="P116" s="246" t="s">
        <v>4961</v>
      </c>
      <c r="Q116" s="225" t="s">
        <v>4605</v>
      </c>
      <c r="R116" s="212" t="s">
        <v>2</v>
      </c>
      <c r="S116" s="213" t="s">
        <v>4758</v>
      </c>
      <c r="T116" s="233">
        <v>45555</v>
      </c>
      <c r="U116" s="234" t="s">
        <v>4746</v>
      </c>
      <c r="V116" s="234">
        <v>45642</v>
      </c>
      <c r="W116" s="234" t="s">
        <v>4864</v>
      </c>
      <c r="X116" s="234" t="s">
        <v>2</v>
      </c>
      <c r="Y116" s="234"/>
      <c r="Z116" s="234" t="s">
        <v>4606</v>
      </c>
      <c r="AA116" s="224">
        <v>202411</v>
      </c>
      <c r="AB116" s="243"/>
      <c r="AC116" s="244" t="s">
        <v>4787</v>
      </c>
      <c r="AD116" s="244" t="s">
        <v>4902</v>
      </c>
      <c r="AE116" s="245">
        <v>0</v>
      </c>
      <c r="AF116" s="244" t="s">
        <v>4902</v>
      </c>
      <c r="AG116" s="239" t="str">
        <f>IFERROR(VLOOKUP(작성용!A:A,RM!A:D,4,0),"-")</f>
        <v>최수민</v>
      </c>
      <c r="AH116" s="9" t="s">
        <v>4920</v>
      </c>
      <c r="AI116" s="235" t="s">
        <v>4758</v>
      </c>
      <c r="AJ116" s="235" t="s">
        <v>4963</v>
      </c>
      <c r="AK116" s="235" t="s">
        <v>4128</v>
      </c>
      <c r="AL116" s="235">
        <v>115</v>
      </c>
    </row>
    <row r="117" spans="1:38" x14ac:dyDescent="0.3">
      <c r="A117" s="222" t="s">
        <v>3609</v>
      </c>
      <c r="B117" s="222" t="s">
        <v>4603</v>
      </c>
      <c r="C117" s="241" t="s">
        <v>4765</v>
      </c>
      <c r="D117" s="237" t="s">
        <v>4972</v>
      </c>
      <c r="E117" s="236">
        <v>1101117991981</v>
      </c>
      <c r="F117" s="240" t="s">
        <v>4767</v>
      </c>
      <c r="G117" s="214">
        <v>1</v>
      </c>
      <c r="H117" s="231" t="s">
        <v>4758</v>
      </c>
      <c r="I117" s="231"/>
      <c r="J117" s="231"/>
      <c r="K117" s="231"/>
      <c r="L117" s="231"/>
      <c r="M117" s="231"/>
      <c r="N117" s="231" t="s">
        <v>4959</v>
      </c>
      <c r="O117" s="246" t="s">
        <v>4960</v>
      </c>
      <c r="P117" s="246" t="s">
        <v>4961</v>
      </c>
      <c r="Q117" s="225" t="s">
        <v>4605</v>
      </c>
      <c r="R117" s="212" t="s">
        <v>2</v>
      </c>
      <c r="S117" s="213" t="s">
        <v>4758</v>
      </c>
      <c r="T117" s="233">
        <v>45555</v>
      </c>
      <c r="U117" s="234" t="s">
        <v>4746</v>
      </c>
      <c r="V117" s="234">
        <v>45642</v>
      </c>
      <c r="W117" s="234">
        <v>45649</v>
      </c>
      <c r="X117" s="234" t="s">
        <v>2</v>
      </c>
      <c r="Y117" s="234"/>
      <c r="Z117" s="234" t="s">
        <v>4606</v>
      </c>
      <c r="AA117" s="224">
        <v>202411</v>
      </c>
      <c r="AB117" s="243"/>
      <c r="AC117" s="244" t="s">
        <v>4787</v>
      </c>
      <c r="AD117" s="244" t="s">
        <v>4920</v>
      </c>
      <c r="AE117" s="245">
        <v>1</v>
      </c>
      <c r="AF117" s="244" t="s">
        <v>4920</v>
      </c>
      <c r="AG117" s="239" t="str">
        <f>IFERROR(VLOOKUP(작성용!A:A,RM!A:D,4,0),"-")</f>
        <v>최수민</v>
      </c>
      <c r="AH117" s="9" t="s">
        <v>4920</v>
      </c>
      <c r="AI117" s="235" t="s">
        <v>4962</v>
      </c>
      <c r="AJ117" s="235" t="s">
        <v>4963</v>
      </c>
      <c r="AK117" s="235" t="s">
        <v>4128</v>
      </c>
      <c r="AL117" s="235">
        <v>116</v>
      </c>
    </row>
    <row r="118" spans="1:38" x14ac:dyDescent="0.3">
      <c r="A118" s="222" t="s">
        <v>3609</v>
      </c>
      <c r="B118" s="222" t="s">
        <v>4603</v>
      </c>
      <c r="C118" s="241" t="s">
        <v>4765</v>
      </c>
      <c r="D118" s="237" t="s">
        <v>4972</v>
      </c>
      <c r="E118" s="236">
        <v>1101117991981</v>
      </c>
      <c r="F118" s="240" t="s">
        <v>4767</v>
      </c>
      <c r="G118" s="214">
        <v>2</v>
      </c>
      <c r="H118" s="231" t="s">
        <v>4758</v>
      </c>
      <c r="I118" s="231"/>
      <c r="J118" s="231"/>
      <c r="K118" s="231"/>
      <c r="L118" s="231"/>
      <c r="M118" s="231"/>
      <c r="N118" s="231" t="s">
        <v>4959</v>
      </c>
      <c r="O118" s="246" t="s">
        <v>4960</v>
      </c>
      <c r="P118" s="246" t="s">
        <v>4961</v>
      </c>
      <c r="Q118" s="225" t="s">
        <v>4605</v>
      </c>
      <c r="R118" s="212" t="s">
        <v>2</v>
      </c>
      <c r="S118" s="213" t="s">
        <v>4758</v>
      </c>
      <c r="T118" s="233">
        <v>45555</v>
      </c>
      <c r="U118" s="234" t="s">
        <v>4746</v>
      </c>
      <c r="V118" s="234">
        <v>45642</v>
      </c>
      <c r="W118" s="234">
        <v>45649</v>
      </c>
      <c r="X118" s="234" t="s">
        <v>2</v>
      </c>
      <c r="Y118" s="234"/>
      <c r="Z118" s="234" t="s">
        <v>4606</v>
      </c>
      <c r="AA118" s="224">
        <v>202411</v>
      </c>
      <c r="AB118" s="243"/>
      <c r="AC118" s="244" t="s">
        <v>4787</v>
      </c>
      <c r="AD118" s="244" t="s">
        <v>4920</v>
      </c>
      <c r="AE118" s="245">
        <v>0</v>
      </c>
      <c r="AF118" s="244" t="s">
        <v>4920</v>
      </c>
      <c r="AG118" s="239" t="str">
        <f>IFERROR(VLOOKUP(작성용!A:A,RM!A:D,4,0),"-")</f>
        <v>최수민</v>
      </c>
      <c r="AH118" s="9" t="s">
        <v>4920</v>
      </c>
      <c r="AI118" s="235" t="s">
        <v>4962</v>
      </c>
      <c r="AJ118" s="235" t="s">
        <v>4963</v>
      </c>
      <c r="AK118" s="235" t="s">
        <v>4128</v>
      </c>
      <c r="AL118" s="235">
        <v>117</v>
      </c>
    </row>
    <row r="119" spans="1:38" x14ac:dyDescent="0.3">
      <c r="A119" s="222" t="s">
        <v>3609</v>
      </c>
      <c r="B119" s="222" t="s">
        <v>4603</v>
      </c>
      <c r="C119" s="241" t="s">
        <v>4765</v>
      </c>
      <c r="D119" s="237" t="s">
        <v>4972</v>
      </c>
      <c r="E119" s="236">
        <v>1101117991981</v>
      </c>
      <c r="F119" s="240" t="s">
        <v>4767</v>
      </c>
      <c r="G119" s="214">
        <v>3</v>
      </c>
      <c r="H119" s="231" t="s">
        <v>4758</v>
      </c>
      <c r="I119" s="231"/>
      <c r="J119" s="231"/>
      <c r="K119" s="231"/>
      <c r="L119" s="231"/>
      <c r="M119" s="231"/>
      <c r="N119" s="231" t="s">
        <v>4959</v>
      </c>
      <c r="O119" s="246" t="s">
        <v>4960</v>
      </c>
      <c r="P119" s="246" t="s">
        <v>4961</v>
      </c>
      <c r="Q119" s="225" t="s">
        <v>4605</v>
      </c>
      <c r="R119" s="212" t="s">
        <v>2</v>
      </c>
      <c r="S119" s="213" t="s">
        <v>4758</v>
      </c>
      <c r="T119" s="233">
        <v>45555</v>
      </c>
      <c r="U119" s="234" t="s">
        <v>4746</v>
      </c>
      <c r="V119" s="234">
        <v>45642</v>
      </c>
      <c r="W119" s="234">
        <v>45649</v>
      </c>
      <c r="X119" s="234" t="s">
        <v>2</v>
      </c>
      <c r="Y119" s="234"/>
      <c r="Z119" s="234" t="s">
        <v>4606</v>
      </c>
      <c r="AA119" s="224">
        <v>202411</v>
      </c>
      <c r="AB119" s="243"/>
      <c r="AC119" s="244" t="s">
        <v>4787</v>
      </c>
      <c r="AD119" s="244" t="s">
        <v>4920</v>
      </c>
      <c r="AE119" s="245">
        <v>0</v>
      </c>
      <c r="AF119" s="244" t="s">
        <v>4920</v>
      </c>
      <c r="AG119" s="239" t="str">
        <f>IFERROR(VLOOKUP(작성용!A:A,RM!A:D,4,0),"-")</f>
        <v>최수민</v>
      </c>
      <c r="AH119" s="9" t="s">
        <v>4920</v>
      </c>
      <c r="AI119" s="235" t="s">
        <v>4962</v>
      </c>
      <c r="AJ119" s="235" t="s">
        <v>4963</v>
      </c>
      <c r="AK119" s="235" t="s">
        <v>4128</v>
      </c>
      <c r="AL119" s="235">
        <v>118</v>
      </c>
    </row>
    <row r="120" spans="1:38" x14ac:dyDescent="0.3">
      <c r="A120" s="222" t="s">
        <v>3609</v>
      </c>
      <c r="B120" s="222" t="s">
        <v>4603</v>
      </c>
      <c r="C120" s="241" t="s">
        <v>4765</v>
      </c>
      <c r="D120" s="237" t="s">
        <v>4972</v>
      </c>
      <c r="E120" s="236">
        <v>1101117991981</v>
      </c>
      <c r="F120" s="240" t="s">
        <v>4964</v>
      </c>
      <c r="G120" s="214">
        <v>0</v>
      </c>
      <c r="H120" s="231" t="s">
        <v>4758</v>
      </c>
      <c r="I120" s="231"/>
      <c r="J120" s="231"/>
      <c r="K120" s="231"/>
      <c r="L120" s="231"/>
      <c r="M120" s="231"/>
      <c r="N120" s="231" t="s">
        <v>4959</v>
      </c>
      <c r="O120" s="246" t="s">
        <v>4960</v>
      </c>
      <c r="P120" s="246" t="s">
        <v>4961</v>
      </c>
      <c r="Q120" s="225" t="s">
        <v>4605</v>
      </c>
      <c r="R120" s="212" t="s">
        <v>2</v>
      </c>
      <c r="S120" s="213" t="s">
        <v>4758</v>
      </c>
      <c r="T120" s="233">
        <v>45555</v>
      </c>
      <c r="U120" s="234" t="s">
        <v>4746</v>
      </c>
      <c r="V120" s="234">
        <v>45642</v>
      </c>
      <c r="W120" s="234" t="s">
        <v>4864</v>
      </c>
      <c r="X120" s="234" t="s">
        <v>2</v>
      </c>
      <c r="Y120" s="234"/>
      <c r="Z120" s="234" t="s">
        <v>4606</v>
      </c>
      <c r="AA120" s="224">
        <v>202411</v>
      </c>
      <c r="AB120" s="243"/>
      <c r="AC120" s="244" t="s">
        <v>4787</v>
      </c>
      <c r="AD120" s="244" t="s">
        <v>4920</v>
      </c>
      <c r="AE120" s="245">
        <v>0</v>
      </c>
      <c r="AF120" s="244" t="s">
        <v>4920</v>
      </c>
      <c r="AG120" s="239" t="str">
        <f>IFERROR(VLOOKUP(작성용!A:A,RM!A:D,4,0),"-")</f>
        <v>최수민</v>
      </c>
      <c r="AH120" s="9" t="s">
        <v>4920</v>
      </c>
      <c r="AI120" s="235" t="s">
        <v>4758</v>
      </c>
      <c r="AJ120" s="235" t="s">
        <v>4963</v>
      </c>
      <c r="AK120" s="235" t="s">
        <v>4128</v>
      </c>
      <c r="AL120" s="235">
        <v>119</v>
      </c>
    </row>
    <row r="121" spans="1:38" x14ac:dyDescent="0.3">
      <c r="A121" s="222" t="s">
        <v>3609</v>
      </c>
      <c r="B121" s="222" t="s">
        <v>4603</v>
      </c>
      <c r="C121" s="241" t="s">
        <v>4765</v>
      </c>
      <c r="D121" s="237" t="s">
        <v>4973</v>
      </c>
      <c r="E121" s="236">
        <v>1101117123485</v>
      </c>
      <c r="F121" s="240" t="s">
        <v>4837</v>
      </c>
      <c r="G121" s="214">
        <v>0</v>
      </c>
      <c r="H121" s="231" t="s">
        <v>4758</v>
      </c>
      <c r="I121" s="231"/>
      <c r="J121" s="231"/>
      <c r="K121" s="231"/>
      <c r="L121" s="231"/>
      <c r="M121" s="231"/>
      <c r="N121" s="231" t="s">
        <v>4959</v>
      </c>
      <c r="O121" s="246" t="s">
        <v>4960</v>
      </c>
      <c r="P121" s="246" t="s">
        <v>4961</v>
      </c>
      <c r="Q121" s="225" t="s">
        <v>4605</v>
      </c>
      <c r="R121" s="212" t="s">
        <v>2</v>
      </c>
      <c r="S121" s="213" t="s">
        <v>4758</v>
      </c>
      <c r="T121" s="233">
        <v>45555</v>
      </c>
      <c r="U121" s="234" t="s">
        <v>4746</v>
      </c>
      <c r="V121" s="234">
        <v>45642</v>
      </c>
      <c r="W121" s="234">
        <v>45649</v>
      </c>
      <c r="X121" s="234" t="s">
        <v>2</v>
      </c>
      <c r="Y121" s="234"/>
      <c r="Z121" s="234" t="s">
        <v>4606</v>
      </c>
      <c r="AA121" s="224">
        <v>202411</v>
      </c>
      <c r="AB121" s="243"/>
      <c r="AC121" s="244" t="s">
        <v>4787</v>
      </c>
      <c r="AD121" s="244" t="s">
        <v>4974</v>
      </c>
      <c r="AE121" s="245">
        <v>1</v>
      </c>
      <c r="AF121" s="244" t="s">
        <v>4974</v>
      </c>
      <c r="AG121" s="239" t="str">
        <f>IFERROR(VLOOKUP(작성용!A:A,RM!A:D,4,0),"-")</f>
        <v>최수민</v>
      </c>
      <c r="AH121" s="9" t="s">
        <v>4920</v>
      </c>
      <c r="AI121" s="235" t="s">
        <v>4962</v>
      </c>
      <c r="AJ121" s="235" t="s">
        <v>4963</v>
      </c>
      <c r="AK121" s="235" t="s">
        <v>4128</v>
      </c>
      <c r="AL121" s="235">
        <v>120</v>
      </c>
    </row>
    <row r="122" spans="1:38" x14ac:dyDescent="0.3">
      <c r="A122" s="222" t="s">
        <v>3609</v>
      </c>
      <c r="B122" s="222" t="s">
        <v>4603</v>
      </c>
      <c r="C122" s="241" t="s">
        <v>4765</v>
      </c>
      <c r="D122" s="237" t="s">
        <v>4973</v>
      </c>
      <c r="E122" s="236">
        <v>1101117123485</v>
      </c>
      <c r="F122" s="240" t="s">
        <v>4964</v>
      </c>
      <c r="G122" s="214">
        <v>0</v>
      </c>
      <c r="H122" s="231" t="s">
        <v>4758</v>
      </c>
      <c r="I122" s="231"/>
      <c r="J122" s="231"/>
      <c r="K122" s="231"/>
      <c r="L122" s="231"/>
      <c r="M122" s="231"/>
      <c r="N122" s="231" t="s">
        <v>4959</v>
      </c>
      <c r="O122" s="246" t="s">
        <v>4960</v>
      </c>
      <c r="P122" s="246" t="s">
        <v>4961</v>
      </c>
      <c r="Q122" s="225" t="s">
        <v>4605</v>
      </c>
      <c r="R122" s="212" t="s">
        <v>2</v>
      </c>
      <c r="S122" s="213" t="s">
        <v>4758</v>
      </c>
      <c r="T122" s="233">
        <v>45555</v>
      </c>
      <c r="U122" s="234" t="s">
        <v>4746</v>
      </c>
      <c r="V122" s="234">
        <v>45642</v>
      </c>
      <c r="W122" s="234" t="s">
        <v>4864</v>
      </c>
      <c r="X122" s="234" t="s">
        <v>2</v>
      </c>
      <c r="Y122" s="234"/>
      <c r="Z122" s="234" t="s">
        <v>4606</v>
      </c>
      <c r="AA122" s="224">
        <v>202411</v>
      </c>
      <c r="AB122" s="243"/>
      <c r="AC122" s="244" t="s">
        <v>4787</v>
      </c>
      <c r="AD122" s="244" t="s">
        <v>4974</v>
      </c>
      <c r="AE122" s="245">
        <v>0</v>
      </c>
      <c r="AF122" s="244" t="s">
        <v>4974</v>
      </c>
      <c r="AG122" s="239" t="str">
        <f>IFERROR(VLOOKUP(작성용!A:A,RM!A:D,4,0),"-")</f>
        <v>최수민</v>
      </c>
      <c r="AH122" s="9" t="s">
        <v>4920</v>
      </c>
      <c r="AI122" s="235" t="s">
        <v>4758</v>
      </c>
      <c r="AJ122" s="235" t="s">
        <v>4963</v>
      </c>
      <c r="AK122" s="235" t="s">
        <v>4128</v>
      </c>
      <c r="AL122" s="235">
        <v>121</v>
      </c>
    </row>
    <row r="123" spans="1:38" x14ac:dyDescent="0.3">
      <c r="A123" s="222" t="s">
        <v>3609</v>
      </c>
      <c r="B123" s="222" t="s">
        <v>4603</v>
      </c>
      <c r="C123" s="241" t="s">
        <v>4765</v>
      </c>
      <c r="D123" s="237" t="s">
        <v>4975</v>
      </c>
      <c r="E123" s="236">
        <v>1101117733888</v>
      </c>
      <c r="F123" s="240" t="s">
        <v>4841</v>
      </c>
      <c r="G123" s="214">
        <v>0</v>
      </c>
      <c r="H123" s="231" t="s">
        <v>4758</v>
      </c>
      <c r="I123" s="231"/>
      <c r="J123" s="231"/>
      <c r="K123" s="231"/>
      <c r="L123" s="231"/>
      <c r="M123" s="231"/>
      <c r="N123" s="231" t="s">
        <v>4959</v>
      </c>
      <c r="O123" s="246" t="s">
        <v>4960</v>
      </c>
      <c r="P123" s="246" t="s">
        <v>4961</v>
      </c>
      <c r="Q123" s="225" t="s">
        <v>4605</v>
      </c>
      <c r="R123" s="212" t="s">
        <v>2</v>
      </c>
      <c r="S123" s="213" t="s">
        <v>4758</v>
      </c>
      <c r="T123" s="233">
        <v>45555</v>
      </c>
      <c r="U123" s="234" t="s">
        <v>4746</v>
      </c>
      <c r="V123" s="234">
        <v>45642</v>
      </c>
      <c r="W123" s="234">
        <v>45649</v>
      </c>
      <c r="X123" s="234" t="s">
        <v>2</v>
      </c>
      <c r="Y123" s="234"/>
      <c r="Z123" s="234" t="s">
        <v>4606</v>
      </c>
      <c r="AA123" s="224">
        <v>202411</v>
      </c>
      <c r="AB123" s="243"/>
      <c r="AC123" s="244" t="s">
        <v>4787</v>
      </c>
      <c r="AD123" s="244" t="s">
        <v>4924</v>
      </c>
      <c r="AE123" s="245">
        <v>1</v>
      </c>
      <c r="AF123" s="244" t="s">
        <v>4924</v>
      </c>
      <c r="AG123" s="239" t="str">
        <f>IFERROR(VLOOKUP(작성용!A:A,RM!A:D,4,0),"-")</f>
        <v>최수민</v>
      </c>
      <c r="AH123" s="9" t="s">
        <v>4920</v>
      </c>
      <c r="AI123" s="235" t="s">
        <v>4962</v>
      </c>
      <c r="AJ123" s="235" t="s">
        <v>4963</v>
      </c>
      <c r="AK123" s="235" t="s">
        <v>4128</v>
      </c>
      <c r="AL123" s="235">
        <v>122</v>
      </c>
    </row>
    <row r="124" spans="1:38" x14ac:dyDescent="0.3">
      <c r="A124" s="222" t="s">
        <v>3609</v>
      </c>
      <c r="B124" s="222" t="s">
        <v>4603</v>
      </c>
      <c r="C124" s="241" t="s">
        <v>4765</v>
      </c>
      <c r="D124" s="237" t="s">
        <v>4975</v>
      </c>
      <c r="E124" s="236">
        <v>1101117733888</v>
      </c>
      <c r="F124" s="240" t="s">
        <v>4837</v>
      </c>
      <c r="G124" s="214">
        <v>0</v>
      </c>
      <c r="H124" s="231" t="s">
        <v>4758</v>
      </c>
      <c r="I124" s="231"/>
      <c r="J124" s="231"/>
      <c r="K124" s="231"/>
      <c r="L124" s="231"/>
      <c r="M124" s="231"/>
      <c r="N124" s="231" t="s">
        <v>4959</v>
      </c>
      <c r="O124" s="246" t="s">
        <v>4960</v>
      </c>
      <c r="P124" s="246" t="s">
        <v>4961</v>
      </c>
      <c r="Q124" s="225" t="s">
        <v>4605</v>
      </c>
      <c r="R124" s="212" t="s">
        <v>2</v>
      </c>
      <c r="S124" s="213" t="s">
        <v>4758</v>
      </c>
      <c r="T124" s="233">
        <v>45555</v>
      </c>
      <c r="U124" s="234" t="s">
        <v>4746</v>
      </c>
      <c r="V124" s="234">
        <v>45642</v>
      </c>
      <c r="W124" s="234">
        <v>45649</v>
      </c>
      <c r="X124" s="234" t="s">
        <v>2</v>
      </c>
      <c r="Y124" s="234"/>
      <c r="Z124" s="234" t="s">
        <v>4606</v>
      </c>
      <c r="AA124" s="224">
        <v>202411</v>
      </c>
      <c r="AB124" s="243"/>
      <c r="AC124" s="244" t="s">
        <v>4787</v>
      </c>
      <c r="AD124" s="244" t="s">
        <v>4924</v>
      </c>
      <c r="AE124" s="245">
        <v>0</v>
      </c>
      <c r="AF124" s="244" t="s">
        <v>4924</v>
      </c>
      <c r="AG124" s="239" t="str">
        <f>IFERROR(VLOOKUP(작성용!A:A,RM!A:D,4,0),"-")</f>
        <v>최수민</v>
      </c>
      <c r="AH124" s="9" t="s">
        <v>4920</v>
      </c>
      <c r="AI124" s="235" t="s">
        <v>4962</v>
      </c>
      <c r="AJ124" s="235" t="s">
        <v>4963</v>
      </c>
      <c r="AK124" s="235" t="s">
        <v>4128</v>
      </c>
      <c r="AL124" s="235">
        <v>123</v>
      </c>
    </row>
    <row r="125" spans="1:38" x14ac:dyDescent="0.3">
      <c r="A125" s="222" t="s">
        <v>3609</v>
      </c>
      <c r="B125" s="222" t="s">
        <v>4603</v>
      </c>
      <c r="C125" s="241" t="s">
        <v>4765</v>
      </c>
      <c r="D125" s="237" t="s">
        <v>4975</v>
      </c>
      <c r="E125" s="236">
        <v>1101117733888</v>
      </c>
      <c r="F125" s="240" t="s">
        <v>4837</v>
      </c>
      <c r="G125" s="214">
        <v>1</v>
      </c>
      <c r="H125" s="231" t="s">
        <v>4758</v>
      </c>
      <c r="I125" s="231"/>
      <c r="J125" s="231"/>
      <c r="K125" s="231"/>
      <c r="L125" s="231"/>
      <c r="M125" s="231"/>
      <c r="N125" s="231" t="s">
        <v>4959</v>
      </c>
      <c r="O125" s="246" t="s">
        <v>4960</v>
      </c>
      <c r="P125" s="246" t="s">
        <v>4961</v>
      </c>
      <c r="Q125" s="225" t="s">
        <v>4605</v>
      </c>
      <c r="R125" s="212" t="s">
        <v>2</v>
      </c>
      <c r="S125" s="213" t="s">
        <v>4758</v>
      </c>
      <c r="T125" s="233">
        <v>45555</v>
      </c>
      <c r="U125" s="234" t="s">
        <v>4746</v>
      </c>
      <c r="V125" s="234">
        <v>45642</v>
      </c>
      <c r="W125" s="234">
        <v>45649</v>
      </c>
      <c r="X125" s="234" t="s">
        <v>2</v>
      </c>
      <c r="Y125" s="234"/>
      <c r="Z125" s="234" t="s">
        <v>4606</v>
      </c>
      <c r="AA125" s="224">
        <v>202411</v>
      </c>
      <c r="AB125" s="243"/>
      <c r="AC125" s="244" t="s">
        <v>4787</v>
      </c>
      <c r="AD125" s="244" t="s">
        <v>4924</v>
      </c>
      <c r="AE125" s="245">
        <v>0</v>
      </c>
      <c r="AF125" s="244" t="s">
        <v>4924</v>
      </c>
      <c r="AG125" s="239" t="str">
        <f>IFERROR(VLOOKUP(작성용!A:A,RM!A:D,4,0),"-")</f>
        <v>최수민</v>
      </c>
      <c r="AH125" s="9" t="s">
        <v>4920</v>
      </c>
      <c r="AI125" s="235" t="s">
        <v>4962</v>
      </c>
      <c r="AJ125" s="235" t="s">
        <v>4963</v>
      </c>
      <c r="AK125" s="235" t="s">
        <v>4128</v>
      </c>
      <c r="AL125" s="235">
        <v>124</v>
      </c>
    </row>
    <row r="126" spans="1:38" x14ac:dyDescent="0.3">
      <c r="A126" s="222" t="s">
        <v>3609</v>
      </c>
      <c r="B126" s="222" t="s">
        <v>4603</v>
      </c>
      <c r="C126" s="241" t="s">
        <v>4765</v>
      </c>
      <c r="D126" s="237" t="s">
        <v>4976</v>
      </c>
      <c r="E126" s="236">
        <v>2301110245786</v>
      </c>
      <c r="F126" s="240" t="s">
        <v>4964</v>
      </c>
      <c r="G126" s="214">
        <v>0</v>
      </c>
      <c r="H126" s="231" t="s">
        <v>4758</v>
      </c>
      <c r="I126" s="231"/>
      <c r="J126" s="231"/>
      <c r="K126" s="231"/>
      <c r="L126" s="231"/>
      <c r="M126" s="231"/>
      <c r="N126" s="231" t="s">
        <v>4959</v>
      </c>
      <c r="O126" s="246" t="s">
        <v>4960</v>
      </c>
      <c r="P126" s="246" t="s">
        <v>4961</v>
      </c>
      <c r="Q126" s="225" t="s">
        <v>4605</v>
      </c>
      <c r="R126" s="212" t="s">
        <v>2</v>
      </c>
      <c r="S126" s="213" t="s">
        <v>4758</v>
      </c>
      <c r="T126" s="233">
        <v>45555</v>
      </c>
      <c r="U126" s="234" t="s">
        <v>4746</v>
      </c>
      <c r="V126" s="234">
        <v>45642</v>
      </c>
      <c r="W126" s="234" t="s">
        <v>4864</v>
      </c>
      <c r="X126" s="234" t="s">
        <v>2</v>
      </c>
      <c r="Y126" s="234"/>
      <c r="Z126" s="234" t="s">
        <v>4606</v>
      </c>
      <c r="AA126" s="224">
        <v>202411</v>
      </c>
      <c r="AB126" s="243"/>
      <c r="AC126" s="244" t="s">
        <v>4787</v>
      </c>
      <c r="AD126" s="244" t="s">
        <v>4932</v>
      </c>
      <c r="AE126" s="245">
        <v>1</v>
      </c>
      <c r="AF126" s="244" t="s">
        <v>4977</v>
      </c>
      <c r="AG126" s="239" t="str">
        <f>IFERROR(VLOOKUP(작성용!A:A,RM!A:D,4,0),"-")</f>
        <v>최수민</v>
      </c>
      <c r="AH126" s="9" t="s">
        <v>4920</v>
      </c>
      <c r="AI126" s="235" t="s">
        <v>4758</v>
      </c>
      <c r="AJ126" s="235" t="s">
        <v>4963</v>
      </c>
      <c r="AK126" s="235" t="s">
        <v>4128</v>
      </c>
      <c r="AL126" s="235">
        <v>125</v>
      </c>
    </row>
    <row r="127" spans="1:38" x14ac:dyDescent="0.3">
      <c r="A127" s="222" t="s">
        <v>3609</v>
      </c>
      <c r="B127" s="222" t="s">
        <v>4603</v>
      </c>
      <c r="C127" s="241" t="s">
        <v>4765</v>
      </c>
      <c r="D127" s="237" t="s">
        <v>4976</v>
      </c>
      <c r="E127" s="236">
        <v>2301110245786</v>
      </c>
      <c r="F127" s="240" t="s">
        <v>4881</v>
      </c>
      <c r="G127" s="214">
        <v>0</v>
      </c>
      <c r="H127" s="231" t="s">
        <v>4758</v>
      </c>
      <c r="I127" s="231"/>
      <c r="J127" s="231"/>
      <c r="K127" s="231"/>
      <c r="L127" s="231"/>
      <c r="M127" s="231"/>
      <c r="N127" s="231" t="s">
        <v>4959</v>
      </c>
      <c r="O127" s="246" t="s">
        <v>4960</v>
      </c>
      <c r="P127" s="246" t="s">
        <v>4961</v>
      </c>
      <c r="Q127" s="225" t="s">
        <v>4605</v>
      </c>
      <c r="R127" s="212" t="s">
        <v>2</v>
      </c>
      <c r="S127" s="213" t="s">
        <v>4758</v>
      </c>
      <c r="T127" s="233">
        <v>45555</v>
      </c>
      <c r="U127" s="234" t="s">
        <v>4746</v>
      </c>
      <c r="V127" s="234">
        <v>45642</v>
      </c>
      <c r="W127" s="234">
        <v>45649</v>
      </c>
      <c r="X127" s="234" t="s">
        <v>2</v>
      </c>
      <c r="Y127" s="234"/>
      <c r="Z127" s="234" t="s">
        <v>4606</v>
      </c>
      <c r="AA127" s="224">
        <v>202411</v>
      </c>
      <c r="AB127" s="243"/>
      <c r="AC127" s="244" t="s">
        <v>4787</v>
      </c>
      <c r="AD127" s="244" t="s">
        <v>4932</v>
      </c>
      <c r="AE127" s="245">
        <v>0</v>
      </c>
      <c r="AF127" s="244" t="s">
        <v>4977</v>
      </c>
      <c r="AG127" s="239" t="str">
        <f>IFERROR(VLOOKUP(작성용!A:A,RM!A:D,4,0),"-")</f>
        <v>최수민</v>
      </c>
      <c r="AH127" s="9" t="s">
        <v>4920</v>
      </c>
      <c r="AI127" s="235" t="s">
        <v>4962</v>
      </c>
      <c r="AJ127" s="235" t="s">
        <v>4963</v>
      </c>
      <c r="AK127" s="235" t="s">
        <v>4128</v>
      </c>
      <c r="AL127" s="235">
        <v>126</v>
      </c>
    </row>
    <row r="128" spans="1:38" x14ac:dyDescent="0.3">
      <c r="A128" s="222" t="s">
        <v>3609</v>
      </c>
      <c r="B128" s="222" t="s">
        <v>4603</v>
      </c>
      <c r="C128" s="241" t="s">
        <v>4749</v>
      </c>
      <c r="D128" s="237" t="s">
        <v>4978</v>
      </c>
      <c r="E128" s="236">
        <v>1101116398443</v>
      </c>
      <c r="F128" s="240" t="s">
        <v>4964</v>
      </c>
      <c r="G128" s="214">
        <v>0</v>
      </c>
      <c r="H128" s="231" t="s">
        <v>4758</v>
      </c>
      <c r="I128" s="231"/>
      <c r="J128" s="231"/>
      <c r="K128" s="231"/>
      <c r="L128" s="231"/>
      <c r="M128" s="231"/>
      <c r="N128" s="231" t="s">
        <v>4959</v>
      </c>
      <c r="O128" s="246" t="s">
        <v>4960</v>
      </c>
      <c r="P128" s="246" t="s">
        <v>4961</v>
      </c>
      <c r="Q128" s="225" t="s">
        <v>4605</v>
      </c>
      <c r="R128" s="212" t="s">
        <v>2</v>
      </c>
      <c r="S128" s="213" t="s">
        <v>4758</v>
      </c>
      <c r="T128" s="233">
        <v>45555</v>
      </c>
      <c r="U128" s="234" t="s">
        <v>4746</v>
      </c>
      <c r="V128" s="234">
        <v>45642</v>
      </c>
      <c r="W128" s="234" t="s">
        <v>4864</v>
      </c>
      <c r="X128" s="234" t="s">
        <v>2</v>
      </c>
      <c r="Y128" s="234"/>
      <c r="Z128" s="234" t="s">
        <v>4606</v>
      </c>
      <c r="AA128" s="224">
        <v>202411</v>
      </c>
      <c r="AB128" s="243"/>
      <c r="AC128" s="244" t="s">
        <v>4787</v>
      </c>
      <c r="AD128" s="244" t="s">
        <v>4898</v>
      </c>
      <c r="AE128" s="245">
        <v>1</v>
      </c>
      <c r="AF128" s="244" t="s">
        <v>4898</v>
      </c>
      <c r="AG128" s="239" t="str">
        <f>IFERROR(VLOOKUP(작성용!A:A,RM!A:D,4,0),"-")</f>
        <v>최수민</v>
      </c>
      <c r="AH128" s="9" t="s">
        <v>4920</v>
      </c>
      <c r="AI128" s="235" t="s">
        <v>4758</v>
      </c>
      <c r="AJ128" s="235" t="s">
        <v>4963</v>
      </c>
      <c r="AK128" s="235" t="s">
        <v>4128</v>
      </c>
      <c r="AL128" s="235">
        <v>127</v>
      </c>
    </row>
    <row r="129" spans="1:39" x14ac:dyDescent="0.3">
      <c r="A129" s="222" t="s">
        <v>3609</v>
      </c>
      <c r="B129" s="222" t="s">
        <v>4603</v>
      </c>
      <c r="C129" s="241" t="s">
        <v>4749</v>
      </c>
      <c r="D129" s="237" t="s">
        <v>4978</v>
      </c>
      <c r="E129" s="236">
        <v>1101116398443</v>
      </c>
      <c r="F129" s="240" t="s">
        <v>4837</v>
      </c>
      <c r="G129" s="214">
        <v>0</v>
      </c>
      <c r="H129" s="231" t="s">
        <v>4758</v>
      </c>
      <c r="I129" s="231"/>
      <c r="J129" s="231"/>
      <c r="K129" s="231"/>
      <c r="L129" s="231"/>
      <c r="M129" s="231"/>
      <c r="N129" s="231" t="s">
        <v>4959</v>
      </c>
      <c r="O129" s="246" t="s">
        <v>4960</v>
      </c>
      <c r="P129" s="246" t="s">
        <v>4961</v>
      </c>
      <c r="Q129" s="225" t="s">
        <v>4605</v>
      </c>
      <c r="R129" s="212" t="s">
        <v>2</v>
      </c>
      <c r="S129" s="213" t="s">
        <v>4758</v>
      </c>
      <c r="T129" s="233">
        <v>45555</v>
      </c>
      <c r="U129" s="234" t="s">
        <v>4746</v>
      </c>
      <c r="V129" s="234">
        <v>45642</v>
      </c>
      <c r="W129" s="234">
        <v>45649</v>
      </c>
      <c r="X129" s="234" t="s">
        <v>2</v>
      </c>
      <c r="Y129" s="234"/>
      <c r="Z129" s="234" t="s">
        <v>4606</v>
      </c>
      <c r="AA129" s="224">
        <v>202411</v>
      </c>
      <c r="AB129" s="243"/>
      <c r="AC129" s="244" t="s">
        <v>4787</v>
      </c>
      <c r="AD129" s="244" t="s">
        <v>4898</v>
      </c>
      <c r="AE129" s="245">
        <v>0</v>
      </c>
      <c r="AF129" s="244" t="s">
        <v>4898</v>
      </c>
      <c r="AG129" s="239" t="str">
        <f>IFERROR(VLOOKUP(작성용!A:A,RM!A:D,4,0),"-")</f>
        <v>최수민</v>
      </c>
      <c r="AH129" s="9" t="s">
        <v>4920</v>
      </c>
      <c r="AI129" s="235" t="s">
        <v>4962</v>
      </c>
      <c r="AJ129" s="235" t="s">
        <v>4963</v>
      </c>
      <c r="AK129" s="235" t="s">
        <v>4128</v>
      </c>
      <c r="AL129" s="235">
        <v>128</v>
      </c>
    </row>
    <row r="130" spans="1:39" x14ac:dyDescent="0.3">
      <c r="A130" s="222" t="s">
        <v>3609</v>
      </c>
      <c r="B130" s="222" t="s">
        <v>4603</v>
      </c>
      <c r="C130" s="241" t="s">
        <v>4765</v>
      </c>
      <c r="D130" s="237" t="s">
        <v>4979</v>
      </c>
      <c r="E130" s="236">
        <v>1101116786226</v>
      </c>
      <c r="F130" s="240" t="s">
        <v>4964</v>
      </c>
      <c r="G130" s="214">
        <v>0</v>
      </c>
      <c r="H130" s="231" t="s">
        <v>4758</v>
      </c>
      <c r="I130" s="231"/>
      <c r="J130" s="231"/>
      <c r="K130" s="231"/>
      <c r="L130" s="231"/>
      <c r="M130" s="231"/>
      <c r="N130" s="231" t="s">
        <v>4959</v>
      </c>
      <c r="O130" s="246" t="s">
        <v>4960</v>
      </c>
      <c r="P130" s="246" t="s">
        <v>4961</v>
      </c>
      <c r="Q130" s="225" t="s">
        <v>4605</v>
      </c>
      <c r="R130" s="212" t="s">
        <v>2</v>
      </c>
      <c r="S130" s="213" t="s">
        <v>4758</v>
      </c>
      <c r="T130" s="233">
        <v>45555</v>
      </c>
      <c r="U130" s="234" t="s">
        <v>4746</v>
      </c>
      <c r="V130" s="234">
        <v>45642</v>
      </c>
      <c r="W130" s="234" t="s">
        <v>4864</v>
      </c>
      <c r="X130" s="234" t="s">
        <v>2</v>
      </c>
      <c r="Y130" s="234"/>
      <c r="Z130" s="234" t="s">
        <v>4606</v>
      </c>
      <c r="AA130" s="224">
        <v>202411</v>
      </c>
      <c r="AB130" s="243"/>
      <c r="AC130" s="244" t="s">
        <v>4787</v>
      </c>
      <c r="AD130" s="244" t="s">
        <v>4934</v>
      </c>
      <c r="AE130" s="245">
        <v>1</v>
      </c>
      <c r="AF130" s="244" t="s">
        <v>4934</v>
      </c>
      <c r="AG130" s="239" t="str">
        <f>IFERROR(VLOOKUP(작성용!A:A,RM!A:D,4,0),"-")</f>
        <v>최수민</v>
      </c>
      <c r="AH130" s="9" t="s">
        <v>4920</v>
      </c>
      <c r="AI130" s="235" t="s">
        <v>4758</v>
      </c>
      <c r="AJ130" s="235" t="s">
        <v>4963</v>
      </c>
      <c r="AK130" s="235" t="s">
        <v>4128</v>
      </c>
      <c r="AL130" s="235">
        <v>129</v>
      </c>
    </row>
    <row r="131" spans="1:39" x14ac:dyDescent="0.3">
      <c r="A131" s="222" t="s">
        <v>3609</v>
      </c>
      <c r="B131" s="222" t="s">
        <v>4603</v>
      </c>
      <c r="C131" s="241" t="s">
        <v>4765</v>
      </c>
      <c r="D131" s="237" t="s">
        <v>4979</v>
      </c>
      <c r="E131" s="236">
        <v>1101116786226</v>
      </c>
      <c r="F131" s="240" t="s">
        <v>4837</v>
      </c>
      <c r="G131" s="214">
        <v>0</v>
      </c>
      <c r="H131" s="231" t="s">
        <v>4758</v>
      </c>
      <c r="I131" s="231"/>
      <c r="J131" s="231"/>
      <c r="K131" s="231"/>
      <c r="L131" s="231"/>
      <c r="M131" s="231"/>
      <c r="N131" s="231" t="s">
        <v>4959</v>
      </c>
      <c r="O131" s="246" t="s">
        <v>4960</v>
      </c>
      <c r="P131" s="246" t="s">
        <v>4961</v>
      </c>
      <c r="Q131" s="225" t="s">
        <v>4605</v>
      </c>
      <c r="R131" s="212" t="s">
        <v>2</v>
      </c>
      <c r="S131" s="213" t="s">
        <v>4758</v>
      </c>
      <c r="T131" s="233">
        <v>45555</v>
      </c>
      <c r="U131" s="234" t="s">
        <v>4746</v>
      </c>
      <c r="V131" s="234">
        <v>45642</v>
      </c>
      <c r="W131" s="234">
        <v>45649</v>
      </c>
      <c r="X131" s="234" t="s">
        <v>2</v>
      </c>
      <c r="Y131" s="234"/>
      <c r="Z131" s="234" t="s">
        <v>4606</v>
      </c>
      <c r="AA131" s="224">
        <v>202411</v>
      </c>
      <c r="AB131" s="243"/>
      <c r="AC131" s="244" t="s">
        <v>4787</v>
      </c>
      <c r="AD131" s="244" t="s">
        <v>4934</v>
      </c>
      <c r="AE131" s="245">
        <v>0</v>
      </c>
      <c r="AF131" s="244" t="s">
        <v>4934</v>
      </c>
      <c r="AG131" s="239" t="str">
        <f>IFERROR(VLOOKUP(작성용!A:A,RM!A:D,4,0),"-")</f>
        <v>최수민</v>
      </c>
      <c r="AH131" s="9" t="s">
        <v>4920</v>
      </c>
      <c r="AI131" s="235" t="s">
        <v>4962</v>
      </c>
      <c r="AJ131" s="235" t="s">
        <v>4963</v>
      </c>
      <c r="AK131" s="235" t="s">
        <v>4128</v>
      </c>
      <c r="AL131" s="235">
        <v>130</v>
      </c>
    </row>
    <row r="132" spans="1:39" x14ac:dyDescent="0.3">
      <c r="A132" s="229" t="s">
        <v>783</v>
      </c>
      <c r="B132" s="229" t="s">
        <v>784</v>
      </c>
      <c r="C132" s="249" t="s">
        <v>4765</v>
      </c>
      <c r="D132" s="237" t="s">
        <v>4980</v>
      </c>
      <c r="E132" s="236">
        <v>1101112008921</v>
      </c>
      <c r="F132" s="240" t="s">
        <v>4841</v>
      </c>
      <c r="G132" s="214">
        <v>0</v>
      </c>
      <c r="H132" s="231" t="s">
        <v>4758</v>
      </c>
      <c r="I132" s="231"/>
      <c r="J132" s="231"/>
      <c r="K132" s="231"/>
      <c r="L132" s="231"/>
      <c r="M132" s="231"/>
      <c r="N132" s="231" t="s">
        <v>4882</v>
      </c>
      <c r="O132" s="246" t="s">
        <v>4981</v>
      </c>
      <c r="P132" s="246" t="s">
        <v>4982</v>
      </c>
      <c r="Q132" s="225" t="s">
        <v>4983</v>
      </c>
      <c r="R132" s="212" t="s">
        <v>2</v>
      </c>
      <c r="S132" s="213" t="s">
        <v>4758</v>
      </c>
      <c r="T132" s="233">
        <v>45555</v>
      </c>
      <c r="U132" s="234" t="s">
        <v>4746</v>
      </c>
      <c r="V132" s="234">
        <v>45618</v>
      </c>
      <c r="W132" s="234">
        <v>45625</v>
      </c>
      <c r="X132" s="234" t="s">
        <v>2</v>
      </c>
      <c r="Y132" s="234"/>
      <c r="Z132" s="234" t="s">
        <v>4984</v>
      </c>
      <c r="AA132" s="224">
        <v>202411</v>
      </c>
      <c r="AB132" s="243"/>
      <c r="AC132" s="244" t="s">
        <v>4985</v>
      </c>
      <c r="AD132" s="244" t="s">
        <v>556</v>
      </c>
      <c r="AE132" s="245">
        <v>1</v>
      </c>
      <c r="AF132" s="244" t="s">
        <v>4986</v>
      </c>
      <c r="AG132" s="239" t="str">
        <f>IFERROR(VLOOKUP(작성용!A:A,RM!A:D,4,0),"-")</f>
        <v>조현우</v>
      </c>
      <c r="AH132" s="9" t="s">
        <v>4905</v>
      </c>
      <c r="AI132" s="235" t="s">
        <v>4758</v>
      </c>
      <c r="AJ132" s="235" t="s">
        <v>4763</v>
      </c>
      <c r="AK132" s="235" t="s">
        <v>4764</v>
      </c>
      <c r="AL132" s="235">
        <v>131</v>
      </c>
    </row>
    <row r="133" spans="1:39" x14ac:dyDescent="0.3">
      <c r="A133" s="229" t="s">
        <v>783</v>
      </c>
      <c r="B133" s="229" t="s">
        <v>784</v>
      </c>
      <c r="C133" s="249" t="s">
        <v>4765</v>
      </c>
      <c r="D133" s="237" t="s">
        <v>4987</v>
      </c>
      <c r="E133" s="236">
        <v>1101116127264</v>
      </c>
      <c r="F133" s="240" t="s">
        <v>4841</v>
      </c>
      <c r="G133" s="214">
        <v>0</v>
      </c>
      <c r="H133" s="231" t="s">
        <v>4758</v>
      </c>
      <c r="I133" s="231"/>
      <c r="J133" s="231"/>
      <c r="K133" s="231"/>
      <c r="L133" s="231"/>
      <c r="M133" s="231"/>
      <c r="N133" s="231" t="s">
        <v>4882</v>
      </c>
      <c r="O133" s="246" t="s">
        <v>4981</v>
      </c>
      <c r="P133" s="246" t="s">
        <v>4982</v>
      </c>
      <c r="Q133" s="225" t="s">
        <v>4983</v>
      </c>
      <c r="R133" s="212" t="s">
        <v>2</v>
      </c>
      <c r="S133" s="213" t="s">
        <v>4758</v>
      </c>
      <c r="T133" s="233">
        <v>45555</v>
      </c>
      <c r="U133" s="234" t="s">
        <v>4746</v>
      </c>
      <c r="V133" s="234">
        <v>45618</v>
      </c>
      <c r="W133" s="234">
        <v>45625</v>
      </c>
      <c r="X133" s="234" t="s">
        <v>2</v>
      </c>
      <c r="Y133" s="234"/>
      <c r="Z133" s="234" t="s">
        <v>4984</v>
      </c>
      <c r="AA133" s="224">
        <v>202411</v>
      </c>
      <c r="AB133" s="243"/>
      <c r="AC133" s="244" t="s">
        <v>4985</v>
      </c>
      <c r="AD133" s="244" t="s">
        <v>4849</v>
      </c>
      <c r="AE133" s="245">
        <v>1</v>
      </c>
      <c r="AF133" s="244" t="s">
        <v>4988</v>
      </c>
      <c r="AG133" s="239" t="str">
        <f>IFERROR(VLOOKUP(작성용!A:A,RM!A:D,4,0),"-")</f>
        <v>조현우</v>
      </c>
      <c r="AH133" s="9" t="s">
        <v>4905</v>
      </c>
      <c r="AI133" s="235" t="s">
        <v>4758</v>
      </c>
      <c r="AJ133" s="235" t="s">
        <v>4763</v>
      </c>
      <c r="AK133" s="235" t="s">
        <v>4764</v>
      </c>
      <c r="AL133" s="235">
        <v>132</v>
      </c>
      <c r="AM133" s="198"/>
    </row>
    <row r="134" spans="1:39" x14ac:dyDescent="0.3">
      <c r="A134" s="229" t="s">
        <v>783</v>
      </c>
      <c r="B134" s="229" t="s">
        <v>784</v>
      </c>
      <c r="C134" s="249" t="s">
        <v>4765</v>
      </c>
      <c r="D134" s="237" t="s">
        <v>4989</v>
      </c>
      <c r="E134" s="236">
        <v>1101111238628</v>
      </c>
      <c r="F134" s="240" t="s">
        <v>4841</v>
      </c>
      <c r="G134" s="214">
        <v>0</v>
      </c>
      <c r="H134" s="231" t="s">
        <v>4758</v>
      </c>
      <c r="I134" s="231"/>
      <c r="J134" s="231"/>
      <c r="K134" s="231"/>
      <c r="L134" s="231"/>
      <c r="M134" s="231"/>
      <c r="N134" s="231" t="s">
        <v>4882</v>
      </c>
      <c r="O134" s="246" t="s">
        <v>4981</v>
      </c>
      <c r="P134" s="246" t="s">
        <v>4982</v>
      </c>
      <c r="Q134" s="225" t="s">
        <v>4983</v>
      </c>
      <c r="R134" s="212" t="s">
        <v>2</v>
      </c>
      <c r="S134" s="213" t="s">
        <v>4758</v>
      </c>
      <c r="T134" s="233">
        <v>45555</v>
      </c>
      <c r="U134" s="234" t="s">
        <v>4746</v>
      </c>
      <c r="V134" s="234">
        <v>45618</v>
      </c>
      <c r="W134" s="234">
        <v>45625</v>
      </c>
      <c r="X134" s="234" t="s">
        <v>2</v>
      </c>
      <c r="Y134" s="234"/>
      <c r="Z134" s="234" t="s">
        <v>4984</v>
      </c>
      <c r="AA134" s="224">
        <v>202411</v>
      </c>
      <c r="AB134" s="243"/>
      <c r="AC134" s="244" t="s">
        <v>4985</v>
      </c>
      <c r="AD134" s="244" t="s">
        <v>4849</v>
      </c>
      <c r="AE134" s="245">
        <v>1</v>
      </c>
      <c r="AF134" s="244" t="s">
        <v>4849</v>
      </c>
      <c r="AG134" s="239" t="str">
        <f>IFERROR(VLOOKUP(작성용!A:A,RM!A:D,4,0),"-")</f>
        <v>조현우</v>
      </c>
      <c r="AH134" s="9" t="s">
        <v>4905</v>
      </c>
      <c r="AI134" s="235" t="s">
        <v>4758</v>
      </c>
      <c r="AJ134" s="235" t="s">
        <v>4763</v>
      </c>
      <c r="AK134" s="235" t="s">
        <v>4764</v>
      </c>
      <c r="AL134" s="235">
        <v>133</v>
      </c>
      <c r="AM134" s="198"/>
    </row>
    <row r="135" spans="1:39" x14ac:dyDescent="0.3">
      <c r="A135" s="229" t="s">
        <v>783</v>
      </c>
      <c r="B135" s="229" t="s">
        <v>784</v>
      </c>
      <c r="C135" s="249" t="s">
        <v>4765</v>
      </c>
      <c r="D135" s="237" t="s">
        <v>4990</v>
      </c>
      <c r="E135" s="236">
        <v>1101110090558</v>
      </c>
      <c r="F135" s="240" t="s">
        <v>4841</v>
      </c>
      <c r="G135" s="214">
        <v>0</v>
      </c>
      <c r="H135" s="231" t="s">
        <v>4758</v>
      </c>
      <c r="I135" s="231"/>
      <c r="J135" s="231"/>
      <c r="K135" s="231"/>
      <c r="L135" s="231"/>
      <c r="M135" s="231"/>
      <c r="N135" s="231" t="s">
        <v>4882</v>
      </c>
      <c r="O135" s="246" t="s">
        <v>4981</v>
      </c>
      <c r="P135" s="246" t="s">
        <v>4982</v>
      </c>
      <c r="Q135" s="225" t="s">
        <v>4983</v>
      </c>
      <c r="R135" s="212" t="s">
        <v>2</v>
      </c>
      <c r="S135" s="213" t="s">
        <v>4758</v>
      </c>
      <c r="T135" s="233">
        <v>45555</v>
      </c>
      <c r="U135" s="234" t="s">
        <v>4746</v>
      </c>
      <c r="V135" s="234">
        <v>45618</v>
      </c>
      <c r="W135" s="234">
        <v>45625</v>
      </c>
      <c r="X135" s="234" t="s">
        <v>2</v>
      </c>
      <c r="Y135" s="234"/>
      <c r="Z135" s="234" t="s">
        <v>4984</v>
      </c>
      <c r="AA135" s="224">
        <v>202411</v>
      </c>
      <c r="AB135" s="243"/>
      <c r="AC135" s="244" t="s">
        <v>4985</v>
      </c>
      <c r="AD135" s="244" t="s">
        <v>4905</v>
      </c>
      <c r="AE135" s="245">
        <v>1</v>
      </c>
      <c r="AF135" s="244" t="s">
        <v>4905</v>
      </c>
      <c r="AG135" s="239" t="str">
        <f>IFERROR(VLOOKUP(작성용!A:A,RM!A:D,4,0),"-")</f>
        <v>조현우</v>
      </c>
      <c r="AH135" s="9" t="s">
        <v>4905</v>
      </c>
      <c r="AI135" s="235" t="s">
        <v>4758</v>
      </c>
      <c r="AJ135" s="235" t="s">
        <v>4763</v>
      </c>
      <c r="AK135" s="235" t="s">
        <v>4764</v>
      </c>
      <c r="AL135" s="235">
        <v>134</v>
      </c>
      <c r="AM135" s="198"/>
    </row>
    <row r="136" spans="1:39" x14ac:dyDescent="0.3">
      <c r="A136" s="229" t="s">
        <v>2221</v>
      </c>
      <c r="B136" s="229" t="s">
        <v>4991</v>
      </c>
      <c r="C136" s="249" t="s">
        <v>4765</v>
      </c>
      <c r="D136" s="261" t="s">
        <v>4992</v>
      </c>
      <c r="E136" s="236">
        <v>1101140224052</v>
      </c>
      <c r="F136" s="240" t="s">
        <v>4841</v>
      </c>
      <c r="G136" s="214">
        <v>0</v>
      </c>
      <c r="H136" s="231" t="s">
        <v>4758</v>
      </c>
      <c r="I136" s="231"/>
      <c r="J136" s="231"/>
      <c r="K136" s="231"/>
      <c r="L136" s="231"/>
      <c r="M136" s="231"/>
      <c r="N136" s="231" t="s">
        <v>4882</v>
      </c>
      <c r="O136" s="246" t="s">
        <v>4993</v>
      </c>
      <c r="P136" s="246" t="s">
        <v>4994</v>
      </c>
      <c r="Q136" s="225" t="s">
        <v>4995</v>
      </c>
      <c r="R136" s="212" t="s">
        <v>2</v>
      </c>
      <c r="S136" s="213" t="s">
        <v>4754</v>
      </c>
      <c r="T136" s="233">
        <v>45561</v>
      </c>
      <c r="U136" s="234" t="s">
        <v>4746</v>
      </c>
      <c r="V136" s="234">
        <v>45602</v>
      </c>
      <c r="W136" s="234">
        <v>45609</v>
      </c>
      <c r="X136" s="234" t="s">
        <v>2</v>
      </c>
      <c r="Y136" s="234"/>
      <c r="Z136" s="234" t="s">
        <v>4612</v>
      </c>
      <c r="AA136" s="243">
        <v>202411</v>
      </c>
      <c r="AB136" s="243"/>
      <c r="AC136" s="244" t="s">
        <v>4787</v>
      </c>
      <c r="AD136" s="244" t="s">
        <v>4949</v>
      </c>
      <c r="AE136" s="245">
        <v>1</v>
      </c>
      <c r="AF136" s="244" t="s">
        <v>4845</v>
      </c>
      <c r="AG136" s="239" t="str">
        <f>IFERROR(VLOOKUP(작성용!A:A,RM!A:D,4,0),"-")</f>
        <v>강성은</v>
      </c>
      <c r="AH136" s="9" t="s">
        <v>4832</v>
      </c>
      <c r="AI136" s="9" t="s">
        <v>4754</v>
      </c>
      <c r="AJ136" s="235" t="s">
        <v>4996</v>
      </c>
      <c r="AK136" s="235" t="s">
        <v>4764</v>
      </c>
      <c r="AL136" s="235">
        <v>135</v>
      </c>
      <c r="AM136" s="198"/>
    </row>
    <row r="137" spans="1:39" x14ac:dyDescent="0.3">
      <c r="A137" s="229" t="s">
        <v>2221</v>
      </c>
      <c r="B137" s="229" t="s">
        <v>4997</v>
      </c>
      <c r="C137" s="249" t="s">
        <v>4752</v>
      </c>
      <c r="D137" s="262" t="s">
        <v>4998</v>
      </c>
      <c r="E137" s="236" t="s">
        <v>4014</v>
      </c>
      <c r="F137" s="240" t="s">
        <v>4767</v>
      </c>
      <c r="G137" s="214">
        <v>1</v>
      </c>
      <c r="H137" s="231" t="s">
        <v>4754</v>
      </c>
      <c r="I137" s="231"/>
      <c r="J137" s="231"/>
      <c r="K137" s="231"/>
      <c r="L137" s="231"/>
      <c r="M137" s="231"/>
      <c r="N137" s="231" t="s">
        <v>4882</v>
      </c>
      <c r="O137" s="246" t="s">
        <v>4999</v>
      </c>
      <c r="P137" s="246" t="s">
        <v>4994</v>
      </c>
      <c r="Q137" s="225" t="s">
        <v>5000</v>
      </c>
      <c r="R137" s="212" t="s">
        <v>2</v>
      </c>
      <c r="S137" s="213" t="s">
        <v>4758</v>
      </c>
      <c r="T137" s="233">
        <v>45561</v>
      </c>
      <c r="U137" s="234" t="s">
        <v>4746</v>
      </c>
      <c r="V137" s="234">
        <v>45602</v>
      </c>
      <c r="W137" s="234">
        <v>45609</v>
      </c>
      <c r="X137" s="234" t="s">
        <v>2</v>
      </c>
      <c r="Y137" s="234"/>
      <c r="Z137" s="234" t="s">
        <v>4612</v>
      </c>
      <c r="AA137" s="243">
        <v>202411</v>
      </c>
      <c r="AB137" s="243"/>
      <c r="AC137" s="244" t="s">
        <v>4787</v>
      </c>
      <c r="AD137" s="244" t="s">
        <v>4874</v>
      </c>
      <c r="AE137" s="245">
        <v>1</v>
      </c>
      <c r="AF137" s="244" t="s">
        <v>4847</v>
      </c>
      <c r="AG137" s="239" t="str">
        <f>IFERROR(VLOOKUP(작성용!A:A,RM!A:D,4,0),"-")</f>
        <v>강성은</v>
      </c>
      <c r="AH137" s="9" t="s">
        <v>4832</v>
      </c>
      <c r="AI137" s="9" t="s">
        <v>4754</v>
      </c>
      <c r="AJ137" s="235" t="s">
        <v>4907</v>
      </c>
      <c r="AK137" s="235" t="s">
        <v>4764</v>
      </c>
      <c r="AL137" s="235">
        <v>136</v>
      </c>
      <c r="AM137" s="198"/>
    </row>
    <row r="138" spans="1:39" x14ac:dyDescent="0.3">
      <c r="A138" s="229" t="s">
        <v>2221</v>
      </c>
      <c r="B138" s="229" t="s">
        <v>4991</v>
      </c>
      <c r="C138" s="249" t="s">
        <v>4765</v>
      </c>
      <c r="D138" s="262" t="s">
        <v>5001</v>
      </c>
      <c r="E138" s="236" t="s">
        <v>4014</v>
      </c>
      <c r="F138" s="240" t="s">
        <v>4767</v>
      </c>
      <c r="G138" s="214">
        <v>2</v>
      </c>
      <c r="H138" s="231" t="s">
        <v>4758</v>
      </c>
      <c r="I138" s="231"/>
      <c r="J138" s="231"/>
      <c r="K138" s="231"/>
      <c r="L138" s="231"/>
      <c r="M138" s="231"/>
      <c r="N138" s="231" t="s">
        <v>4882</v>
      </c>
      <c r="O138" s="246" t="s">
        <v>4993</v>
      </c>
      <c r="P138" s="246" t="s">
        <v>4994</v>
      </c>
      <c r="Q138" s="225" t="s">
        <v>4995</v>
      </c>
      <c r="R138" s="212" t="s">
        <v>2</v>
      </c>
      <c r="S138" s="213" t="s">
        <v>4754</v>
      </c>
      <c r="T138" s="233">
        <v>45561</v>
      </c>
      <c r="U138" s="234" t="s">
        <v>4746</v>
      </c>
      <c r="V138" s="234">
        <v>45602</v>
      </c>
      <c r="W138" s="234">
        <v>45609</v>
      </c>
      <c r="X138" s="234" t="s">
        <v>2</v>
      </c>
      <c r="Y138" s="234"/>
      <c r="Z138" s="234" t="s">
        <v>4612</v>
      </c>
      <c r="AA138" s="243">
        <v>202411</v>
      </c>
      <c r="AB138" s="243"/>
      <c r="AC138" s="244" t="s">
        <v>4787</v>
      </c>
      <c r="AD138" s="244" t="s">
        <v>4847</v>
      </c>
      <c r="AE138" s="245">
        <v>0</v>
      </c>
      <c r="AF138" s="244" t="s">
        <v>4847</v>
      </c>
      <c r="AG138" s="239" t="str">
        <f>IFERROR(VLOOKUP(작성용!A:A,RM!A:D,4,0),"-")</f>
        <v>강성은</v>
      </c>
      <c r="AH138" s="9" t="s">
        <v>4832</v>
      </c>
      <c r="AI138" s="9" t="s">
        <v>4758</v>
      </c>
      <c r="AJ138" s="235" t="s">
        <v>4907</v>
      </c>
      <c r="AK138" s="235" t="s">
        <v>4764</v>
      </c>
      <c r="AL138" s="235">
        <v>137</v>
      </c>
      <c r="AM138" s="198"/>
    </row>
    <row r="139" spans="1:39" x14ac:dyDescent="0.3">
      <c r="A139" s="229" t="s">
        <v>2221</v>
      </c>
      <c r="B139" s="229" t="s">
        <v>4991</v>
      </c>
      <c r="C139" s="249" t="s">
        <v>4765</v>
      </c>
      <c r="D139" s="262" t="s">
        <v>5002</v>
      </c>
      <c r="E139" s="236">
        <v>1101140219574</v>
      </c>
      <c r="F139" s="240" t="s">
        <v>4841</v>
      </c>
      <c r="G139" s="214">
        <v>0</v>
      </c>
      <c r="H139" s="231" t="s">
        <v>4758</v>
      </c>
      <c r="I139" s="231"/>
      <c r="J139" s="231"/>
      <c r="K139" s="231"/>
      <c r="L139" s="231"/>
      <c r="M139" s="231"/>
      <c r="N139" s="231" t="s">
        <v>4882</v>
      </c>
      <c r="O139" s="246" t="s">
        <v>4993</v>
      </c>
      <c r="P139" s="246" t="s">
        <v>4994</v>
      </c>
      <c r="Q139" s="225" t="s">
        <v>4995</v>
      </c>
      <c r="R139" s="212" t="s">
        <v>2</v>
      </c>
      <c r="S139" s="213" t="s">
        <v>4758</v>
      </c>
      <c r="T139" s="233">
        <v>45561</v>
      </c>
      <c r="U139" s="234" t="s">
        <v>4746</v>
      </c>
      <c r="V139" s="234">
        <v>45602</v>
      </c>
      <c r="W139" s="234">
        <v>45609</v>
      </c>
      <c r="X139" s="234" t="s">
        <v>2</v>
      </c>
      <c r="Y139" s="234"/>
      <c r="Z139" s="234" t="s">
        <v>4612</v>
      </c>
      <c r="AA139" s="243">
        <v>202411</v>
      </c>
      <c r="AB139" s="243"/>
      <c r="AC139" s="244" t="s">
        <v>4787</v>
      </c>
      <c r="AD139" s="244" t="s">
        <v>4832</v>
      </c>
      <c r="AE139" s="245">
        <v>1</v>
      </c>
      <c r="AF139" s="244" t="s">
        <v>4832</v>
      </c>
      <c r="AG139" s="239" t="str">
        <f>IFERROR(VLOOKUP(작성용!A:A,RM!A:D,4,0),"-")</f>
        <v>강성은</v>
      </c>
      <c r="AH139" s="9" t="s">
        <v>4832</v>
      </c>
      <c r="AI139" s="9" t="s">
        <v>4758</v>
      </c>
      <c r="AJ139" s="235" t="s">
        <v>4907</v>
      </c>
      <c r="AK139" s="235" t="s">
        <v>4764</v>
      </c>
      <c r="AL139" s="235">
        <v>138</v>
      </c>
      <c r="AM139" s="198"/>
    </row>
    <row r="140" spans="1:39" x14ac:dyDescent="0.3">
      <c r="A140" s="229" t="s">
        <v>2221</v>
      </c>
      <c r="B140" s="229" t="s">
        <v>4991</v>
      </c>
      <c r="C140" s="249" t="s">
        <v>4765</v>
      </c>
      <c r="D140" s="262" t="s">
        <v>5003</v>
      </c>
      <c r="E140" s="236">
        <v>1341110629094</v>
      </c>
      <c r="F140" s="240" t="s">
        <v>4841</v>
      </c>
      <c r="G140" s="214">
        <v>0</v>
      </c>
      <c r="H140" s="231" t="s">
        <v>4758</v>
      </c>
      <c r="I140" s="231"/>
      <c r="J140" s="231"/>
      <c r="K140" s="231"/>
      <c r="L140" s="231"/>
      <c r="M140" s="231"/>
      <c r="N140" s="231" t="s">
        <v>4868</v>
      </c>
      <c r="O140" s="246" t="s">
        <v>4993</v>
      </c>
      <c r="P140" s="246" t="s">
        <v>4994</v>
      </c>
      <c r="Q140" s="225" t="s">
        <v>4995</v>
      </c>
      <c r="R140" s="212" t="s">
        <v>2</v>
      </c>
      <c r="S140" s="213" t="s">
        <v>4758</v>
      </c>
      <c r="T140" s="233">
        <v>45561</v>
      </c>
      <c r="U140" s="234" t="s">
        <v>4746</v>
      </c>
      <c r="V140" s="234">
        <v>45602</v>
      </c>
      <c r="W140" s="234">
        <v>45609</v>
      </c>
      <c r="X140" s="234" t="s">
        <v>2</v>
      </c>
      <c r="Y140" s="234"/>
      <c r="Z140" s="234" t="s">
        <v>4612</v>
      </c>
      <c r="AA140" s="243">
        <v>202411</v>
      </c>
      <c r="AB140" s="243"/>
      <c r="AC140" s="244" t="s">
        <v>4865</v>
      </c>
      <c r="AD140" s="244" t="s">
        <v>4847</v>
      </c>
      <c r="AE140" s="245">
        <v>1</v>
      </c>
      <c r="AF140" s="244" t="s">
        <v>4847</v>
      </c>
      <c r="AG140" s="239" t="str">
        <f>IFERROR(VLOOKUP(작성용!A:A,RM!A:D,4,0),"-")</f>
        <v>강성은</v>
      </c>
      <c r="AH140" s="9" t="s">
        <v>4832</v>
      </c>
      <c r="AI140" s="9" t="s">
        <v>4758</v>
      </c>
      <c r="AJ140" s="235" t="s">
        <v>4996</v>
      </c>
      <c r="AK140" s="235" t="s">
        <v>4764</v>
      </c>
      <c r="AL140" s="235">
        <v>139</v>
      </c>
      <c r="AM140" s="198"/>
    </row>
    <row r="141" spans="1:39" x14ac:dyDescent="0.3">
      <c r="A141" s="229" t="s">
        <v>2221</v>
      </c>
      <c r="B141" s="229" t="s">
        <v>4997</v>
      </c>
      <c r="C141" s="249" t="s">
        <v>4752</v>
      </c>
      <c r="D141" s="262" t="s">
        <v>5004</v>
      </c>
      <c r="E141" s="236">
        <v>2802110190400</v>
      </c>
      <c r="F141" s="240" t="s">
        <v>4856</v>
      </c>
      <c r="G141" s="214">
        <v>0</v>
      </c>
      <c r="H141" s="231" t="s">
        <v>4758</v>
      </c>
      <c r="I141" s="231"/>
      <c r="J141" s="231"/>
      <c r="K141" s="231"/>
      <c r="L141" s="231"/>
      <c r="M141" s="231"/>
      <c r="N141" s="231" t="s">
        <v>4882</v>
      </c>
      <c r="O141" s="246" t="s">
        <v>4999</v>
      </c>
      <c r="P141" s="246" t="s">
        <v>4994</v>
      </c>
      <c r="Q141" s="225" t="s">
        <v>4995</v>
      </c>
      <c r="R141" s="212" t="s">
        <v>2</v>
      </c>
      <c r="S141" s="213" t="s">
        <v>4754</v>
      </c>
      <c r="T141" s="233">
        <v>45561</v>
      </c>
      <c r="U141" s="234" t="s">
        <v>4746</v>
      </c>
      <c r="V141" s="234">
        <v>45602</v>
      </c>
      <c r="W141" s="234">
        <v>45609</v>
      </c>
      <c r="X141" s="234" t="s">
        <v>2</v>
      </c>
      <c r="Y141" s="234"/>
      <c r="Z141" s="234" t="s">
        <v>4612</v>
      </c>
      <c r="AA141" s="243">
        <v>202411</v>
      </c>
      <c r="AB141" s="243"/>
      <c r="AC141" s="244" t="s">
        <v>4787</v>
      </c>
      <c r="AD141" s="244" t="s">
        <v>4862</v>
      </c>
      <c r="AE141" s="245">
        <v>1.5</v>
      </c>
      <c r="AF141" s="244" t="s">
        <v>4832</v>
      </c>
      <c r="AG141" s="239" t="str">
        <f>IFERROR(VLOOKUP(작성용!A:A,RM!A:D,4,0),"-")</f>
        <v>강성은</v>
      </c>
      <c r="AH141" s="9" t="s">
        <v>4862</v>
      </c>
      <c r="AI141" s="9" t="s">
        <v>4758</v>
      </c>
      <c r="AJ141" s="235" t="s">
        <v>4907</v>
      </c>
      <c r="AK141" s="235" t="s">
        <v>4764</v>
      </c>
      <c r="AL141" s="235">
        <v>140</v>
      </c>
      <c r="AM141" s="198"/>
    </row>
    <row r="142" spans="1:39" x14ac:dyDescent="0.3">
      <c r="A142" s="229" t="s">
        <v>2221</v>
      </c>
      <c r="B142" s="229" t="s">
        <v>4991</v>
      </c>
      <c r="C142" s="249" t="s">
        <v>4752</v>
      </c>
      <c r="D142" s="262" t="s">
        <v>5005</v>
      </c>
      <c r="E142" s="236">
        <v>1101140235512</v>
      </c>
      <c r="F142" s="240" t="s">
        <v>4856</v>
      </c>
      <c r="G142" s="214">
        <v>0</v>
      </c>
      <c r="H142" s="231" t="s">
        <v>4758</v>
      </c>
      <c r="I142" s="231"/>
      <c r="J142" s="231"/>
      <c r="K142" s="231"/>
      <c r="L142" s="231"/>
      <c r="M142" s="231"/>
      <c r="N142" s="231" t="s">
        <v>4882</v>
      </c>
      <c r="O142" s="246" t="s">
        <v>4993</v>
      </c>
      <c r="P142" s="246" t="s">
        <v>4994</v>
      </c>
      <c r="Q142" s="225" t="s">
        <v>4995</v>
      </c>
      <c r="R142" s="212" t="s">
        <v>2</v>
      </c>
      <c r="S142" s="213" t="s">
        <v>4758</v>
      </c>
      <c r="T142" s="233">
        <v>45561</v>
      </c>
      <c r="U142" s="234" t="s">
        <v>4746</v>
      </c>
      <c r="V142" s="234">
        <v>45602</v>
      </c>
      <c r="W142" s="234">
        <v>45609</v>
      </c>
      <c r="X142" s="234" t="s">
        <v>2</v>
      </c>
      <c r="Y142" s="234"/>
      <c r="Z142" s="234" t="s">
        <v>4612</v>
      </c>
      <c r="AA142" s="243">
        <v>202411</v>
      </c>
      <c r="AB142" s="243"/>
      <c r="AC142" s="244" t="s">
        <v>4787</v>
      </c>
      <c r="AD142" s="244" t="s">
        <v>4851</v>
      </c>
      <c r="AE142" s="245">
        <v>1</v>
      </c>
      <c r="AF142" s="244" t="s">
        <v>4851</v>
      </c>
      <c r="AG142" s="239" t="str">
        <f>IFERROR(VLOOKUP(작성용!A:A,RM!A:D,4,0),"-")</f>
        <v>강성은</v>
      </c>
      <c r="AH142" s="9" t="s">
        <v>4832</v>
      </c>
      <c r="AI142" s="9" t="s">
        <v>4758</v>
      </c>
      <c r="AJ142" s="235" t="s">
        <v>4907</v>
      </c>
      <c r="AK142" s="235" t="s">
        <v>4764</v>
      </c>
      <c r="AL142" s="235">
        <v>141</v>
      </c>
      <c r="AM142" s="198"/>
    </row>
    <row r="143" spans="1:39" x14ac:dyDescent="0.3">
      <c r="A143" s="229" t="s">
        <v>2221</v>
      </c>
      <c r="B143" s="229" t="s">
        <v>4991</v>
      </c>
      <c r="C143" s="249" t="s">
        <v>4765</v>
      </c>
      <c r="D143" s="262" t="s">
        <v>5006</v>
      </c>
      <c r="E143" s="236">
        <v>2101140109071</v>
      </c>
      <c r="F143" s="240" t="s">
        <v>4917</v>
      </c>
      <c r="G143" s="214">
        <v>1</v>
      </c>
      <c r="H143" s="231" t="s">
        <v>4758</v>
      </c>
      <c r="I143" s="231"/>
      <c r="J143" s="231"/>
      <c r="K143" s="231"/>
      <c r="L143" s="231"/>
      <c r="M143" s="231"/>
      <c r="N143" s="231" t="s">
        <v>4882</v>
      </c>
      <c r="O143" s="246" t="s">
        <v>4993</v>
      </c>
      <c r="P143" s="246" t="s">
        <v>4994</v>
      </c>
      <c r="Q143" s="225" t="s">
        <v>4995</v>
      </c>
      <c r="R143" s="212" t="s">
        <v>2</v>
      </c>
      <c r="S143" s="213" t="s">
        <v>4758</v>
      </c>
      <c r="T143" s="233">
        <v>45561</v>
      </c>
      <c r="U143" s="234" t="s">
        <v>4746</v>
      </c>
      <c r="V143" s="234">
        <v>45602</v>
      </c>
      <c r="W143" s="234">
        <v>45609</v>
      </c>
      <c r="X143" s="234" t="s">
        <v>2</v>
      </c>
      <c r="Y143" s="234"/>
      <c r="Z143" s="234" t="s">
        <v>4612</v>
      </c>
      <c r="AA143" s="243">
        <v>202411</v>
      </c>
      <c r="AB143" s="243"/>
      <c r="AC143" s="244" t="s">
        <v>4787</v>
      </c>
      <c r="AD143" s="244" t="s">
        <v>4851</v>
      </c>
      <c r="AE143" s="245">
        <v>1</v>
      </c>
      <c r="AF143" s="244" t="s">
        <v>4851</v>
      </c>
      <c r="AG143" s="239" t="str">
        <f>IFERROR(VLOOKUP(작성용!A:A,RM!A:D,4,0),"-")</f>
        <v>강성은</v>
      </c>
      <c r="AH143" s="9" t="s">
        <v>4832</v>
      </c>
      <c r="AI143" s="9" t="s">
        <v>4758</v>
      </c>
      <c r="AJ143" s="235" t="s">
        <v>4907</v>
      </c>
      <c r="AK143" s="235" t="s">
        <v>4764</v>
      </c>
      <c r="AL143" s="235">
        <v>142</v>
      </c>
      <c r="AM143" s="198"/>
    </row>
    <row r="144" spans="1:39" x14ac:dyDescent="0.3">
      <c r="A144" s="229" t="s">
        <v>2221</v>
      </c>
      <c r="B144" s="229" t="s">
        <v>4991</v>
      </c>
      <c r="C144" s="249" t="s">
        <v>4765</v>
      </c>
      <c r="D144" s="262" t="s">
        <v>5006</v>
      </c>
      <c r="E144" s="236">
        <v>2101140109071</v>
      </c>
      <c r="F144" s="240" t="s">
        <v>4841</v>
      </c>
      <c r="G144" s="214">
        <v>0</v>
      </c>
      <c r="H144" s="231" t="s">
        <v>4758</v>
      </c>
      <c r="I144" s="231"/>
      <c r="J144" s="231"/>
      <c r="K144" s="231"/>
      <c r="L144" s="231"/>
      <c r="M144" s="231"/>
      <c r="N144" s="231" t="s">
        <v>4882</v>
      </c>
      <c r="O144" s="246" t="s">
        <v>4993</v>
      </c>
      <c r="P144" s="246" t="s">
        <v>4994</v>
      </c>
      <c r="Q144" s="225" t="s">
        <v>4995</v>
      </c>
      <c r="R144" s="212" t="s">
        <v>2</v>
      </c>
      <c r="S144" s="213" t="s">
        <v>4758</v>
      </c>
      <c r="T144" s="233">
        <v>45561</v>
      </c>
      <c r="U144" s="234" t="s">
        <v>4746</v>
      </c>
      <c r="V144" s="234">
        <v>45602</v>
      </c>
      <c r="W144" s="234">
        <v>45609</v>
      </c>
      <c r="X144" s="234" t="s">
        <v>2</v>
      </c>
      <c r="Y144" s="234"/>
      <c r="Z144" s="234" t="s">
        <v>4612</v>
      </c>
      <c r="AA144" s="243">
        <v>202411</v>
      </c>
      <c r="AB144" s="243"/>
      <c r="AC144" s="244" t="s">
        <v>4787</v>
      </c>
      <c r="AD144" s="244" t="s">
        <v>4851</v>
      </c>
      <c r="AE144" s="245">
        <v>0</v>
      </c>
      <c r="AF144" s="244" t="s">
        <v>4851</v>
      </c>
      <c r="AG144" s="239" t="str">
        <f>IFERROR(VLOOKUP(작성용!A:A,RM!A:D,4,0),"-")</f>
        <v>강성은</v>
      </c>
      <c r="AH144" s="9" t="s">
        <v>4832</v>
      </c>
      <c r="AI144" s="9" t="s">
        <v>4758</v>
      </c>
      <c r="AJ144" s="235" t="s">
        <v>4907</v>
      </c>
      <c r="AK144" s="235" t="s">
        <v>4764</v>
      </c>
      <c r="AL144" s="235">
        <v>143</v>
      </c>
      <c r="AM144" s="198"/>
    </row>
    <row r="145" spans="1:39" x14ac:dyDescent="0.3">
      <c r="A145" s="229" t="s">
        <v>2221</v>
      </c>
      <c r="B145" s="229" t="s">
        <v>4991</v>
      </c>
      <c r="C145" s="249" t="s">
        <v>4765</v>
      </c>
      <c r="D145" s="262" t="s">
        <v>5007</v>
      </c>
      <c r="E145" s="236">
        <v>1101140253449</v>
      </c>
      <c r="F145" s="240" t="s">
        <v>4841</v>
      </c>
      <c r="G145" s="214">
        <v>0</v>
      </c>
      <c r="H145" s="231" t="s">
        <v>4758</v>
      </c>
      <c r="I145" s="231"/>
      <c r="J145" s="231"/>
      <c r="K145" s="231"/>
      <c r="L145" s="231"/>
      <c r="M145" s="231"/>
      <c r="N145" s="231" t="s">
        <v>4882</v>
      </c>
      <c r="O145" s="246" t="s">
        <v>4993</v>
      </c>
      <c r="P145" s="246" t="s">
        <v>4994</v>
      </c>
      <c r="Q145" s="225" t="s">
        <v>4995</v>
      </c>
      <c r="R145" s="212" t="s">
        <v>2</v>
      </c>
      <c r="S145" s="213" t="s">
        <v>4758</v>
      </c>
      <c r="T145" s="233">
        <v>45561</v>
      </c>
      <c r="U145" s="234" t="s">
        <v>4746</v>
      </c>
      <c r="V145" s="234">
        <v>45602</v>
      </c>
      <c r="W145" s="234">
        <v>45609</v>
      </c>
      <c r="X145" s="234" t="s">
        <v>2</v>
      </c>
      <c r="Y145" s="234"/>
      <c r="Z145" s="234" t="s">
        <v>4612</v>
      </c>
      <c r="AA145" s="243">
        <v>202411</v>
      </c>
      <c r="AB145" s="243"/>
      <c r="AC145" s="244" t="s">
        <v>4787</v>
      </c>
      <c r="AD145" s="244" t="s">
        <v>5008</v>
      </c>
      <c r="AE145" s="245">
        <v>1</v>
      </c>
      <c r="AF145" s="244" t="s">
        <v>5008</v>
      </c>
      <c r="AG145" s="239" t="str">
        <f>IFERROR(VLOOKUP(작성용!A:A,RM!A:D,4,0),"-")</f>
        <v>강성은</v>
      </c>
      <c r="AH145" s="9" t="s">
        <v>4832</v>
      </c>
      <c r="AI145" s="9" t="s">
        <v>4758</v>
      </c>
      <c r="AJ145" s="235" t="s">
        <v>4907</v>
      </c>
      <c r="AK145" s="235" t="s">
        <v>4764</v>
      </c>
      <c r="AL145" s="235">
        <v>144</v>
      </c>
      <c r="AM145" s="198"/>
    </row>
    <row r="146" spans="1:39" x14ac:dyDescent="0.3">
      <c r="A146" s="229" t="s">
        <v>2221</v>
      </c>
      <c r="B146" s="229" t="s">
        <v>4991</v>
      </c>
      <c r="C146" s="249" t="s">
        <v>4765</v>
      </c>
      <c r="D146" s="262" t="s">
        <v>5009</v>
      </c>
      <c r="E146" s="236" t="s">
        <v>4016</v>
      </c>
      <c r="F146" s="240" t="s">
        <v>4881</v>
      </c>
      <c r="G146" s="214">
        <v>0</v>
      </c>
      <c r="H146" s="231" t="s">
        <v>4758</v>
      </c>
      <c r="I146" s="231"/>
      <c r="J146" s="231"/>
      <c r="K146" s="231"/>
      <c r="L146" s="231"/>
      <c r="M146" s="231"/>
      <c r="N146" s="231" t="s">
        <v>4882</v>
      </c>
      <c r="O146" s="246" t="s">
        <v>4993</v>
      </c>
      <c r="P146" s="246" t="s">
        <v>4994</v>
      </c>
      <c r="Q146" s="225" t="s">
        <v>4995</v>
      </c>
      <c r="R146" s="212" t="s">
        <v>2</v>
      </c>
      <c r="S146" s="213" t="s">
        <v>4758</v>
      </c>
      <c r="T146" s="233">
        <v>45561</v>
      </c>
      <c r="U146" s="234" t="s">
        <v>4746</v>
      </c>
      <c r="V146" s="234">
        <v>45602</v>
      </c>
      <c r="W146" s="234">
        <v>45609</v>
      </c>
      <c r="X146" s="234" t="s">
        <v>2</v>
      </c>
      <c r="Y146" s="234"/>
      <c r="Z146" s="234" t="s">
        <v>4612</v>
      </c>
      <c r="AA146" s="243">
        <v>202411</v>
      </c>
      <c r="AB146" s="243"/>
      <c r="AC146" s="244" t="s">
        <v>4787</v>
      </c>
      <c r="AD146" s="244" t="s">
        <v>5008</v>
      </c>
      <c r="AE146" s="245">
        <v>1</v>
      </c>
      <c r="AF146" s="244" t="s">
        <v>5008</v>
      </c>
      <c r="AG146" s="239" t="str">
        <f>IFERROR(VLOOKUP(작성용!A:A,RM!A:D,4,0),"-")</f>
        <v>강성은</v>
      </c>
      <c r="AH146" s="9" t="s">
        <v>4832</v>
      </c>
      <c r="AI146" s="9" t="s">
        <v>4758</v>
      </c>
      <c r="AJ146" s="235" t="s">
        <v>4907</v>
      </c>
      <c r="AK146" s="235" t="s">
        <v>4764</v>
      </c>
      <c r="AL146" s="235">
        <v>145</v>
      </c>
      <c r="AM146" s="198"/>
    </row>
    <row r="147" spans="1:39" x14ac:dyDescent="0.3">
      <c r="A147" s="229" t="s">
        <v>2221</v>
      </c>
      <c r="B147" s="229" t="s">
        <v>4991</v>
      </c>
      <c r="C147" s="249" t="s">
        <v>4765</v>
      </c>
      <c r="D147" s="262" t="s">
        <v>5010</v>
      </c>
      <c r="E147" s="236" t="s">
        <v>4610</v>
      </c>
      <c r="F147" s="240" t="s">
        <v>4841</v>
      </c>
      <c r="G147" s="214">
        <v>0</v>
      </c>
      <c r="H147" s="231" t="s">
        <v>4758</v>
      </c>
      <c r="I147" s="231"/>
      <c r="J147" s="231"/>
      <c r="K147" s="231"/>
      <c r="L147" s="231"/>
      <c r="M147" s="231"/>
      <c r="N147" s="231" t="s">
        <v>4882</v>
      </c>
      <c r="O147" s="246" t="s">
        <v>4993</v>
      </c>
      <c r="P147" s="246" t="s">
        <v>4994</v>
      </c>
      <c r="Q147" s="225" t="s">
        <v>4995</v>
      </c>
      <c r="R147" s="212" t="s">
        <v>2</v>
      </c>
      <c r="S147" s="213" t="s">
        <v>4758</v>
      </c>
      <c r="T147" s="233">
        <v>45561</v>
      </c>
      <c r="U147" s="234" t="s">
        <v>4746</v>
      </c>
      <c r="V147" s="234">
        <v>45602</v>
      </c>
      <c r="W147" s="234">
        <v>45609</v>
      </c>
      <c r="X147" s="234" t="s">
        <v>2</v>
      </c>
      <c r="Y147" s="234"/>
      <c r="Z147" s="234" t="s">
        <v>4612</v>
      </c>
      <c r="AA147" s="243">
        <v>202411</v>
      </c>
      <c r="AB147" s="243"/>
      <c r="AC147" s="244" t="s">
        <v>4787</v>
      </c>
      <c r="AD147" s="244" t="s">
        <v>5008</v>
      </c>
      <c r="AE147" s="245">
        <v>1</v>
      </c>
      <c r="AF147" s="244" t="s">
        <v>5008</v>
      </c>
      <c r="AG147" s="239" t="str">
        <f>IFERROR(VLOOKUP(작성용!A:A,RM!A:D,4,0),"-")</f>
        <v>강성은</v>
      </c>
      <c r="AH147" s="9" t="s">
        <v>4832</v>
      </c>
      <c r="AI147" s="9" t="s">
        <v>4758</v>
      </c>
      <c r="AJ147" s="235" t="s">
        <v>4907</v>
      </c>
      <c r="AK147" s="235" t="s">
        <v>4764</v>
      </c>
      <c r="AL147" s="235">
        <v>146</v>
      </c>
      <c r="AM147" s="198"/>
    </row>
    <row r="148" spans="1:39" x14ac:dyDescent="0.3">
      <c r="A148" s="229" t="s">
        <v>2221</v>
      </c>
      <c r="B148" s="229" t="s">
        <v>4991</v>
      </c>
      <c r="C148" s="249" t="s">
        <v>4765</v>
      </c>
      <c r="D148" s="262" t="s">
        <v>5011</v>
      </c>
      <c r="E148" s="236" t="s">
        <v>4015</v>
      </c>
      <c r="F148" s="240" t="s">
        <v>4841</v>
      </c>
      <c r="G148" s="214">
        <v>0</v>
      </c>
      <c r="H148" s="231" t="s">
        <v>4758</v>
      </c>
      <c r="I148" s="231"/>
      <c r="J148" s="231"/>
      <c r="K148" s="231"/>
      <c r="L148" s="231"/>
      <c r="M148" s="231"/>
      <c r="N148" s="231" t="s">
        <v>4882</v>
      </c>
      <c r="O148" s="246" t="s">
        <v>4993</v>
      </c>
      <c r="P148" s="246" t="s">
        <v>4994</v>
      </c>
      <c r="Q148" s="225" t="s">
        <v>4995</v>
      </c>
      <c r="R148" s="212" t="s">
        <v>2</v>
      </c>
      <c r="S148" s="213" t="s">
        <v>4758</v>
      </c>
      <c r="T148" s="233">
        <v>45561</v>
      </c>
      <c r="U148" s="234" t="s">
        <v>4746</v>
      </c>
      <c r="V148" s="234">
        <v>45602</v>
      </c>
      <c r="W148" s="234">
        <v>45609</v>
      </c>
      <c r="X148" s="234" t="s">
        <v>2</v>
      </c>
      <c r="Y148" s="234"/>
      <c r="Z148" s="234" t="s">
        <v>4612</v>
      </c>
      <c r="AA148" s="243">
        <v>202411</v>
      </c>
      <c r="AB148" s="243"/>
      <c r="AC148" s="244" t="s">
        <v>4787</v>
      </c>
      <c r="AD148" s="244" t="s">
        <v>5008</v>
      </c>
      <c r="AE148" s="245">
        <v>1</v>
      </c>
      <c r="AF148" s="244" t="s">
        <v>5008</v>
      </c>
      <c r="AG148" s="239" t="str">
        <f>IFERROR(VLOOKUP(작성용!A:A,RM!A:D,4,0),"-")</f>
        <v>강성은</v>
      </c>
      <c r="AH148" s="9" t="s">
        <v>4832</v>
      </c>
      <c r="AI148" s="9" t="s">
        <v>4758</v>
      </c>
      <c r="AJ148" s="235" t="s">
        <v>4907</v>
      </c>
      <c r="AK148" s="235" t="s">
        <v>4764</v>
      </c>
      <c r="AL148" s="235">
        <v>147</v>
      </c>
      <c r="AM148" s="198"/>
    </row>
    <row r="149" spans="1:39" x14ac:dyDescent="0.3">
      <c r="A149" s="229" t="s">
        <v>2221</v>
      </c>
      <c r="B149" s="229" t="s">
        <v>4991</v>
      </c>
      <c r="C149" s="249" t="s">
        <v>4765</v>
      </c>
      <c r="D149" s="262" t="s">
        <v>5012</v>
      </c>
      <c r="E149" s="236" t="s">
        <v>4611</v>
      </c>
      <c r="F149" s="240" t="s">
        <v>4841</v>
      </c>
      <c r="G149" s="214">
        <v>0</v>
      </c>
      <c r="H149" s="231" t="s">
        <v>4758</v>
      </c>
      <c r="I149" s="231"/>
      <c r="J149" s="231"/>
      <c r="K149" s="231"/>
      <c r="L149" s="231"/>
      <c r="M149" s="231"/>
      <c r="N149" s="231" t="s">
        <v>4882</v>
      </c>
      <c r="O149" s="246" t="s">
        <v>4993</v>
      </c>
      <c r="P149" s="246" t="s">
        <v>4994</v>
      </c>
      <c r="Q149" s="225" t="s">
        <v>4995</v>
      </c>
      <c r="R149" s="212" t="s">
        <v>2</v>
      </c>
      <c r="S149" s="213" t="s">
        <v>4758</v>
      </c>
      <c r="T149" s="233">
        <v>45561</v>
      </c>
      <c r="U149" s="234" t="s">
        <v>4746</v>
      </c>
      <c r="V149" s="234">
        <v>45602</v>
      </c>
      <c r="W149" s="234">
        <v>45609</v>
      </c>
      <c r="X149" s="234" t="s">
        <v>2</v>
      </c>
      <c r="Y149" s="234"/>
      <c r="Z149" s="234" t="s">
        <v>4612</v>
      </c>
      <c r="AA149" s="243">
        <v>202411</v>
      </c>
      <c r="AB149" s="243"/>
      <c r="AC149" s="244" t="s">
        <v>4787</v>
      </c>
      <c r="AD149" s="244" t="s">
        <v>4761</v>
      </c>
      <c r="AE149" s="245">
        <v>0</v>
      </c>
      <c r="AF149" s="244" t="s">
        <v>5008</v>
      </c>
      <c r="AG149" s="239" t="str">
        <f>IFERROR(VLOOKUP(작성용!A:A,RM!A:D,4,0),"-")</f>
        <v>강성은</v>
      </c>
      <c r="AH149" s="9" t="s">
        <v>4832</v>
      </c>
      <c r="AI149" s="9" t="s">
        <v>4758</v>
      </c>
      <c r="AJ149" s="235" t="s">
        <v>4907</v>
      </c>
      <c r="AK149" s="235" t="s">
        <v>4764</v>
      </c>
      <c r="AL149" s="235">
        <v>148</v>
      </c>
      <c r="AM149" s="198"/>
    </row>
    <row r="150" spans="1:39" x14ac:dyDescent="0.3">
      <c r="A150" s="229" t="s">
        <v>2441</v>
      </c>
      <c r="B150" s="229" t="s">
        <v>4875</v>
      </c>
      <c r="C150" s="249" t="s">
        <v>4749</v>
      </c>
      <c r="D150" s="237" t="s">
        <v>5013</v>
      </c>
      <c r="E150" s="236">
        <v>1717110070191</v>
      </c>
      <c r="F150" s="240" t="s">
        <v>4881</v>
      </c>
      <c r="G150" s="214">
        <v>0</v>
      </c>
      <c r="H150" s="231" t="s">
        <v>4758</v>
      </c>
      <c r="I150" s="231"/>
      <c r="J150" s="231"/>
      <c r="K150" s="231"/>
      <c r="L150" s="231"/>
      <c r="M150" s="231"/>
      <c r="N150" s="231" t="s">
        <v>4882</v>
      </c>
      <c r="O150" s="246" t="s">
        <v>4877</v>
      </c>
      <c r="P150" s="246" t="s">
        <v>4878</v>
      </c>
      <c r="Q150" s="225" t="s">
        <v>4879</v>
      </c>
      <c r="R150" s="212" t="s">
        <v>2</v>
      </c>
      <c r="S150" s="213" t="s">
        <v>4758</v>
      </c>
      <c r="T150" s="233">
        <v>45561</v>
      </c>
      <c r="U150" s="234" t="s">
        <v>4746</v>
      </c>
      <c r="V150" s="234">
        <v>45616</v>
      </c>
      <c r="W150" s="234">
        <v>45624</v>
      </c>
      <c r="X150" s="234" t="s">
        <v>2</v>
      </c>
      <c r="Y150" s="234"/>
      <c r="Z150" s="234" t="s">
        <v>4586</v>
      </c>
      <c r="AA150" s="243">
        <v>202411</v>
      </c>
      <c r="AB150" s="243"/>
      <c r="AC150" s="244" t="s">
        <v>4747</v>
      </c>
      <c r="AD150" s="244" t="s">
        <v>4849</v>
      </c>
      <c r="AE150" s="245">
        <v>0</v>
      </c>
      <c r="AF150" s="244" t="s">
        <v>4849</v>
      </c>
      <c r="AG150" s="239" t="str">
        <f>IFERROR(VLOOKUP(작성용!A:A,RM!A:D,4,0),"-")</f>
        <v>강승현</v>
      </c>
      <c r="AH150" s="9" t="s">
        <v>4847</v>
      </c>
      <c r="AI150" s="235" t="s">
        <v>6237</v>
      </c>
      <c r="AJ150" s="235" t="s">
        <v>4763</v>
      </c>
      <c r="AK150" s="235" t="s">
        <v>4128</v>
      </c>
      <c r="AL150" s="235">
        <v>149</v>
      </c>
      <c r="AM150" s="198"/>
    </row>
    <row r="151" spans="1:39" x14ac:dyDescent="0.3">
      <c r="A151" s="222" t="s">
        <v>3326</v>
      </c>
      <c r="B151" s="222" t="s">
        <v>3327</v>
      </c>
      <c r="C151" s="241" t="s">
        <v>4765</v>
      </c>
      <c r="D151" s="237" t="s">
        <v>5014</v>
      </c>
      <c r="E151" s="236">
        <v>1812110007663</v>
      </c>
      <c r="F151" s="240" t="s">
        <v>4856</v>
      </c>
      <c r="G151" s="214">
        <v>0</v>
      </c>
      <c r="H151" s="231" t="s">
        <v>4758</v>
      </c>
      <c r="I151" s="231"/>
      <c r="J151" s="231"/>
      <c r="K151" s="231"/>
      <c r="L151" s="231"/>
      <c r="M151" s="231"/>
      <c r="N151" s="231" t="s">
        <v>5015</v>
      </c>
      <c r="O151" s="246" t="s">
        <v>5016</v>
      </c>
      <c r="P151" s="246" t="s">
        <v>5017</v>
      </c>
      <c r="Q151" s="225" t="s">
        <v>5018</v>
      </c>
      <c r="R151" s="212" t="s">
        <v>2</v>
      </c>
      <c r="S151" s="213" t="s">
        <v>4754</v>
      </c>
      <c r="T151" s="233">
        <v>45561</v>
      </c>
      <c r="U151" s="234" t="s">
        <v>4759</v>
      </c>
      <c r="V151" s="234">
        <v>45672</v>
      </c>
      <c r="W151" s="234">
        <v>45679</v>
      </c>
      <c r="X151" s="234" t="s">
        <v>2</v>
      </c>
      <c r="Y151" s="234"/>
      <c r="Z151" s="234" t="s">
        <v>5019</v>
      </c>
      <c r="AA151" s="243">
        <v>202412</v>
      </c>
      <c r="AB151" s="243"/>
      <c r="AC151" s="244" t="s">
        <v>4747</v>
      </c>
      <c r="AD151" s="244" t="s">
        <v>5020</v>
      </c>
      <c r="AE151" s="245">
        <v>1</v>
      </c>
      <c r="AF151" s="244" t="s">
        <v>4914</v>
      </c>
      <c r="AG151" s="239" t="str">
        <f>IFERROR(VLOOKUP(작성용!A:A,RM!A:D,4,0),"-")</f>
        <v>김예림</v>
      </c>
      <c r="AH151" s="9" t="s">
        <v>4914</v>
      </c>
      <c r="AI151" s="235" t="s">
        <v>4754</v>
      </c>
      <c r="AJ151" s="235" t="s">
        <v>4763</v>
      </c>
      <c r="AK151" s="235" t="s">
        <v>4764</v>
      </c>
      <c r="AL151" s="235">
        <v>150</v>
      </c>
    </row>
    <row r="152" spans="1:39" x14ac:dyDescent="0.3">
      <c r="A152" s="229" t="s">
        <v>4615</v>
      </c>
      <c r="B152" s="229" t="s">
        <v>4616</v>
      </c>
      <c r="C152" s="241" t="s">
        <v>4749</v>
      </c>
      <c r="D152" s="237" t="s">
        <v>5021</v>
      </c>
      <c r="E152" s="236">
        <v>1201111153056</v>
      </c>
      <c r="F152" s="240" t="s">
        <v>4841</v>
      </c>
      <c r="G152" s="214">
        <v>0</v>
      </c>
      <c r="H152" s="231" t="s">
        <v>4754</v>
      </c>
      <c r="I152" s="231"/>
      <c r="J152" s="231"/>
      <c r="K152" s="231"/>
      <c r="L152" s="231"/>
      <c r="M152" s="231"/>
      <c r="N152" s="231" t="s">
        <v>5022</v>
      </c>
      <c r="O152" s="246" t="s">
        <v>5023</v>
      </c>
      <c r="P152" s="246" t="s">
        <v>5024</v>
      </c>
      <c r="Q152" s="225" t="s">
        <v>5025</v>
      </c>
      <c r="R152" s="212" t="s">
        <v>2</v>
      </c>
      <c r="S152" s="213" t="s">
        <v>4754</v>
      </c>
      <c r="T152" s="233">
        <v>45567</v>
      </c>
      <c r="U152" s="234" t="s">
        <v>4746</v>
      </c>
      <c r="V152" s="234">
        <v>45649</v>
      </c>
      <c r="W152" s="234">
        <v>45677</v>
      </c>
      <c r="X152" s="234" t="s">
        <v>2</v>
      </c>
      <c r="Y152" s="224"/>
      <c r="Z152" s="234" t="s">
        <v>4617</v>
      </c>
      <c r="AA152" s="224">
        <v>202411</v>
      </c>
      <c r="AB152" s="243"/>
      <c r="AC152" s="244" t="s">
        <v>4747</v>
      </c>
      <c r="AD152" s="244" t="s">
        <v>4833</v>
      </c>
      <c r="AE152" s="245">
        <v>1</v>
      </c>
      <c r="AF152" s="244" t="s">
        <v>4749</v>
      </c>
      <c r="AG152" s="239" t="str">
        <f>IFERROR(VLOOKUP(작성용!A:A,RM!A:D,4,0),"-")</f>
        <v>채동우</v>
      </c>
      <c r="AH152" s="235" t="s">
        <v>4833</v>
      </c>
      <c r="AI152" s="235" t="s">
        <v>4754</v>
      </c>
      <c r="AJ152" s="235" t="s">
        <v>4763</v>
      </c>
      <c r="AK152" s="235" t="s">
        <v>4764</v>
      </c>
      <c r="AL152" s="235">
        <v>151</v>
      </c>
    </row>
    <row r="153" spans="1:39" s="198" customFormat="1" x14ac:dyDescent="0.3">
      <c r="A153" s="222" t="s">
        <v>763</v>
      </c>
      <c r="B153" s="222" t="s">
        <v>764</v>
      </c>
      <c r="C153" s="241" t="s">
        <v>3707</v>
      </c>
      <c r="D153" s="237" t="s">
        <v>4693</v>
      </c>
      <c r="E153" s="236" t="s">
        <v>4618</v>
      </c>
      <c r="F153" s="240" t="s">
        <v>3990</v>
      </c>
      <c r="G153" s="214">
        <v>0</v>
      </c>
      <c r="H153" s="231" t="s">
        <v>3527</v>
      </c>
      <c r="I153" s="231"/>
      <c r="J153" s="231"/>
      <c r="K153" s="231"/>
      <c r="L153" s="231"/>
      <c r="M153" s="231"/>
      <c r="N153" s="231" t="s">
        <v>4050</v>
      </c>
      <c r="O153" s="246" t="s">
        <v>5026</v>
      </c>
      <c r="P153" s="246" t="s">
        <v>5028</v>
      </c>
      <c r="Q153" s="225" t="s">
        <v>4622</v>
      </c>
      <c r="R153" s="212" t="s">
        <v>2</v>
      </c>
      <c r="S153" s="213" t="s">
        <v>4754</v>
      </c>
      <c r="T153" s="233">
        <v>45567</v>
      </c>
      <c r="U153" s="234" t="s">
        <v>4821</v>
      </c>
      <c r="V153" s="234">
        <v>45625</v>
      </c>
      <c r="W153" s="234">
        <v>45632</v>
      </c>
      <c r="X153" s="234" t="s">
        <v>2</v>
      </c>
      <c r="Y153" s="234"/>
      <c r="Z153" s="234" t="s">
        <v>5030</v>
      </c>
      <c r="AA153" s="243">
        <v>202410</v>
      </c>
      <c r="AB153" s="243"/>
      <c r="AC153" s="244" t="s">
        <v>5031</v>
      </c>
      <c r="AD153" s="244" t="s">
        <v>3524</v>
      </c>
      <c r="AE153" s="245">
        <v>3</v>
      </c>
      <c r="AF153" s="244" t="s">
        <v>4874</v>
      </c>
      <c r="AG153" s="239" t="str">
        <f>IFERROR(VLOOKUP(작성용!A:A,RM!A:D,4,0),"-")</f>
        <v>변혜진</v>
      </c>
      <c r="AH153" s="9" t="s">
        <v>4851</v>
      </c>
      <c r="AI153" s="235" t="s">
        <v>5032</v>
      </c>
      <c r="AJ153" s="235" t="s">
        <v>2</v>
      </c>
      <c r="AK153" s="235" t="s">
        <v>4128</v>
      </c>
      <c r="AL153" s="235">
        <v>152</v>
      </c>
    </row>
    <row r="154" spans="1:39" x14ac:dyDescent="0.3">
      <c r="A154" s="222" t="s">
        <v>763</v>
      </c>
      <c r="B154" s="222" t="s">
        <v>764</v>
      </c>
      <c r="C154" s="241" t="s">
        <v>4765</v>
      </c>
      <c r="D154" s="237" t="s">
        <v>5033</v>
      </c>
      <c r="E154" s="236" t="s">
        <v>4619</v>
      </c>
      <c r="F154" s="240" t="s">
        <v>5034</v>
      </c>
      <c r="G154" s="214">
        <v>1</v>
      </c>
      <c r="H154" s="231" t="s">
        <v>3527</v>
      </c>
      <c r="I154" s="231"/>
      <c r="J154" s="231"/>
      <c r="K154" s="231"/>
      <c r="L154" s="231"/>
      <c r="M154" s="231"/>
      <c r="N154" s="231" t="s">
        <v>4959</v>
      </c>
      <c r="O154" s="246" t="s">
        <v>4621</v>
      </c>
      <c r="P154" s="246" t="s">
        <v>5028</v>
      </c>
      <c r="Q154" s="225" t="s">
        <v>5035</v>
      </c>
      <c r="R154" s="212" t="s">
        <v>2</v>
      </c>
      <c r="S154" s="213" t="s">
        <v>4754</v>
      </c>
      <c r="T154" s="233">
        <v>45567</v>
      </c>
      <c r="U154" s="234" t="s">
        <v>4808</v>
      </c>
      <c r="V154" s="234">
        <v>45625</v>
      </c>
      <c r="W154" s="234">
        <v>45632</v>
      </c>
      <c r="X154" s="234" t="s">
        <v>2</v>
      </c>
      <c r="Y154" s="234"/>
      <c r="Z154" s="234" t="s">
        <v>5029</v>
      </c>
      <c r="AA154" s="243">
        <v>202410</v>
      </c>
      <c r="AB154" s="243"/>
      <c r="AC154" s="244" t="s">
        <v>5031</v>
      </c>
      <c r="AD154" s="244" t="s">
        <v>5036</v>
      </c>
      <c r="AE154" s="245">
        <v>1</v>
      </c>
      <c r="AF154" s="244" t="s">
        <v>5036</v>
      </c>
      <c r="AG154" s="239" t="str">
        <f>IFERROR(VLOOKUP(작성용!A:A,RM!A:D,4,0),"-")</f>
        <v>변혜진</v>
      </c>
      <c r="AH154" s="9" t="s">
        <v>4851</v>
      </c>
      <c r="AI154" s="235" t="s">
        <v>4758</v>
      </c>
      <c r="AJ154" s="235" t="s">
        <v>2</v>
      </c>
      <c r="AK154" s="235" t="s">
        <v>4128</v>
      </c>
      <c r="AL154" s="235">
        <v>153</v>
      </c>
    </row>
    <row r="155" spans="1:39" x14ac:dyDescent="0.3">
      <c r="A155" s="222" t="s">
        <v>763</v>
      </c>
      <c r="B155" s="222" t="s">
        <v>764</v>
      </c>
      <c r="C155" s="241" t="s">
        <v>4765</v>
      </c>
      <c r="D155" s="237" t="s">
        <v>4694</v>
      </c>
      <c r="E155" s="236" t="s">
        <v>4620</v>
      </c>
      <c r="F155" s="240" t="s">
        <v>4856</v>
      </c>
      <c r="G155" s="214">
        <v>0</v>
      </c>
      <c r="H155" s="231" t="s">
        <v>3527</v>
      </c>
      <c r="I155" s="231"/>
      <c r="J155" s="231"/>
      <c r="K155" s="231"/>
      <c r="L155" s="231"/>
      <c r="M155" s="231"/>
      <c r="N155" s="231" t="s">
        <v>4050</v>
      </c>
      <c r="O155" s="246" t="s">
        <v>5026</v>
      </c>
      <c r="P155" s="246" t="s">
        <v>5037</v>
      </c>
      <c r="Q155" s="225" t="s">
        <v>4622</v>
      </c>
      <c r="R155" s="212" t="s">
        <v>2</v>
      </c>
      <c r="S155" s="213" t="s">
        <v>4758</v>
      </c>
      <c r="T155" s="233">
        <v>45567</v>
      </c>
      <c r="U155" s="234" t="s">
        <v>4808</v>
      </c>
      <c r="V155" s="234">
        <v>45625</v>
      </c>
      <c r="W155" s="234">
        <v>45632</v>
      </c>
      <c r="X155" s="234" t="s">
        <v>2</v>
      </c>
      <c r="Y155" s="234"/>
      <c r="Z155" s="234" t="s">
        <v>5030</v>
      </c>
      <c r="AA155" s="243">
        <v>202410</v>
      </c>
      <c r="AB155" s="243"/>
      <c r="AC155" s="244" t="s">
        <v>5038</v>
      </c>
      <c r="AD155" s="244" t="s">
        <v>4862</v>
      </c>
      <c r="AE155" s="245">
        <v>3</v>
      </c>
      <c r="AF155" s="244" t="s">
        <v>4832</v>
      </c>
      <c r="AG155" s="239" t="str">
        <f>IFERROR(VLOOKUP(작성용!A:A,RM!A:D,4,0),"-")</f>
        <v>변혜진</v>
      </c>
      <c r="AH155" s="9" t="s">
        <v>5036</v>
      </c>
      <c r="AI155" s="235" t="s">
        <v>5039</v>
      </c>
      <c r="AJ155" s="235" t="s">
        <v>2</v>
      </c>
      <c r="AK155" s="235" t="s">
        <v>4128</v>
      </c>
      <c r="AL155" s="235">
        <v>154</v>
      </c>
    </row>
    <row r="156" spans="1:39" x14ac:dyDescent="0.3">
      <c r="A156" s="222" t="s">
        <v>763</v>
      </c>
      <c r="B156" s="222" t="s">
        <v>764</v>
      </c>
      <c r="C156" s="241" t="s">
        <v>4765</v>
      </c>
      <c r="D156" s="237" t="s">
        <v>5040</v>
      </c>
      <c r="E156" s="236" t="s">
        <v>4619</v>
      </c>
      <c r="F156" s="240" t="s">
        <v>5034</v>
      </c>
      <c r="G156" s="214">
        <v>2</v>
      </c>
      <c r="H156" s="231" t="s">
        <v>4754</v>
      </c>
      <c r="I156" s="231"/>
      <c r="J156" s="231"/>
      <c r="K156" s="231"/>
      <c r="L156" s="231"/>
      <c r="M156" s="231"/>
      <c r="N156" s="231" t="s">
        <v>5041</v>
      </c>
      <c r="O156" s="246" t="s">
        <v>5026</v>
      </c>
      <c r="P156" s="246" t="s">
        <v>5027</v>
      </c>
      <c r="Q156" s="225" t="s">
        <v>5042</v>
      </c>
      <c r="R156" s="212" t="s">
        <v>2</v>
      </c>
      <c r="S156" s="213" t="s">
        <v>4754</v>
      </c>
      <c r="T156" s="233">
        <v>45567</v>
      </c>
      <c r="U156" s="234" t="s">
        <v>4808</v>
      </c>
      <c r="V156" s="234">
        <v>45625</v>
      </c>
      <c r="W156" s="234">
        <v>45632</v>
      </c>
      <c r="X156" s="234" t="s">
        <v>2</v>
      </c>
      <c r="Y156" s="234"/>
      <c r="Z156" s="234" t="s">
        <v>5030</v>
      </c>
      <c r="AA156" s="243">
        <v>202410</v>
      </c>
      <c r="AB156" s="243"/>
      <c r="AC156" s="244" t="s">
        <v>5031</v>
      </c>
      <c r="AD156" s="244" t="s">
        <v>3563</v>
      </c>
      <c r="AE156" s="245">
        <v>0</v>
      </c>
      <c r="AF156" s="244" t="s">
        <v>4851</v>
      </c>
      <c r="AG156" s="239" t="str">
        <f>IFERROR(VLOOKUP(작성용!A:A,RM!A:D,4,0),"-")</f>
        <v>변혜진</v>
      </c>
      <c r="AH156" s="9" t="s">
        <v>5036</v>
      </c>
      <c r="AI156" s="235" t="s">
        <v>4754</v>
      </c>
      <c r="AJ156" s="235" t="s">
        <v>2</v>
      </c>
      <c r="AK156" s="235" t="s">
        <v>4128</v>
      </c>
      <c r="AL156" s="235">
        <v>155</v>
      </c>
    </row>
    <row r="157" spans="1:39" x14ac:dyDescent="0.3">
      <c r="A157" s="222" t="s">
        <v>3448</v>
      </c>
      <c r="B157" s="222" t="s">
        <v>4623</v>
      </c>
      <c r="C157" s="241" t="s">
        <v>3709</v>
      </c>
      <c r="D157" s="237" t="s">
        <v>5043</v>
      </c>
      <c r="E157" s="236">
        <v>1101113259408</v>
      </c>
      <c r="F157" s="240" t="s">
        <v>5044</v>
      </c>
      <c r="G157" s="214">
        <v>77</v>
      </c>
      <c r="H157" s="231" t="s">
        <v>4754</v>
      </c>
      <c r="I157" s="231"/>
      <c r="J157" s="231"/>
      <c r="K157" s="231"/>
      <c r="L157" s="231"/>
      <c r="M157" s="231"/>
      <c r="N157" s="231" t="s">
        <v>3528</v>
      </c>
      <c r="O157" s="246" t="s">
        <v>5045</v>
      </c>
      <c r="P157" s="246" t="s">
        <v>5046</v>
      </c>
      <c r="Q157" s="225" t="s">
        <v>5047</v>
      </c>
      <c r="R157" s="212" t="s">
        <v>2</v>
      </c>
      <c r="S157" s="213" t="s">
        <v>4758</v>
      </c>
      <c r="T157" s="233">
        <v>45569</v>
      </c>
      <c r="U157" s="234" t="s">
        <v>4746</v>
      </c>
      <c r="V157" s="234">
        <v>45609</v>
      </c>
      <c r="W157" s="234">
        <v>45611</v>
      </c>
      <c r="X157" s="234" t="s">
        <v>2</v>
      </c>
      <c r="Y157" s="234"/>
      <c r="Z157" s="234" t="s">
        <v>4624</v>
      </c>
      <c r="AA157" s="243">
        <v>202411</v>
      </c>
      <c r="AB157" s="243"/>
      <c r="AC157" s="244" t="s">
        <v>3987</v>
      </c>
      <c r="AD157" s="244" t="s">
        <v>4974</v>
      </c>
      <c r="AE157" s="245">
        <v>1</v>
      </c>
      <c r="AF157" s="244" t="s">
        <v>3583</v>
      </c>
      <c r="AG157" s="239" t="str">
        <f>IFERROR(VLOOKUP(작성용!A:A,RM!A:D,4,0),"-")</f>
        <v>원정우</v>
      </c>
      <c r="AH157" s="9" t="s">
        <v>5048</v>
      </c>
      <c r="AI157" s="235" t="s">
        <v>3527</v>
      </c>
      <c r="AJ157" s="235" t="s">
        <v>4609</v>
      </c>
      <c r="AK157" s="235" t="s">
        <v>4790</v>
      </c>
      <c r="AL157" s="235">
        <v>156</v>
      </c>
    </row>
    <row r="158" spans="1:39" x14ac:dyDescent="0.3">
      <c r="A158" s="222" t="s">
        <v>3448</v>
      </c>
      <c r="B158" s="222" t="s">
        <v>4623</v>
      </c>
      <c r="C158" s="241" t="s">
        <v>4885</v>
      </c>
      <c r="D158" s="237" t="s">
        <v>5049</v>
      </c>
      <c r="E158" s="236">
        <v>1101113259408</v>
      </c>
      <c r="F158" s="240" t="s">
        <v>4767</v>
      </c>
      <c r="G158" s="214">
        <v>77</v>
      </c>
      <c r="H158" s="231" t="s">
        <v>4758</v>
      </c>
      <c r="I158" s="231"/>
      <c r="J158" s="231"/>
      <c r="K158" s="231"/>
      <c r="L158" s="231"/>
      <c r="M158" s="231"/>
      <c r="N158" s="231" t="s">
        <v>4868</v>
      </c>
      <c r="O158" s="246" t="s">
        <v>5045</v>
      </c>
      <c r="P158" s="246" t="s">
        <v>5050</v>
      </c>
      <c r="Q158" s="225" t="s">
        <v>5047</v>
      </c>
      <c r="R158" s="212" t="s">
        <v>2</v>
      </c>
      <c r="S158" s="213" t="s">
        <v>4754</v>
      </c>
      <c r="T158" s="233">
        <v>45569</v>
      </c>
      <c r="U158" s="234" t="s">
        <v>4858</v>
      </c>
      <c r="V158" s="234">
        <v>45609</v>
      </c>
      <c r="W158" s="234">
        <v>45611</v>
      </c>
      <c r="X158" s="234" t="s">
        <v>2</v>
      </c>
      <c r="Y158" s="234"/>
      <c r="Z158" s="234" t="s">
        <v>4624</v>
      </c>
      <c r="AA158" s="243">
        <v>202411</v>
      </c>
      <c r="AB158" s="243"/>
      <c r="AC158" s="244" t="s">
        <v>4865</v>
      </c>
      <c r="AD158" s="244" t="s">
        <v>3583</v>
      </c>
      <c r="AE158" s="245">
        <v>0</v>
      </c>
      <c r="AF158" s="244" t="s">
        <v>5048</v>
      </c>
      <c r="AG158" s="239" t="str">
        <f>IFERROR(VLOOKUP(작성용!A:A,RM!A:D,4,0),"-")</f>
        <v>원정우</v>
      </c>
      <c r="AH158" s="9" t="s">
        <v>5048</v>
      </c>
      <c r="AI158" s="235" t="s">
        <v>4758</v>
      </c>
      <c r="AJ158" s="235" t="s">
        <v>4996</v>
      </c>
      <c r="AK158" s="235" t="s">
        <v>4764</v>
      </c>
      <c r="AL158" s="235">
        <v>157</v>
      </c>
    </row>
    <row r="159" spans="1:39" x14ac:dyDescent="0.3">
      <c r="A159" s="222" t="s">
        <v>3448</v>
      </c>
      <c r="B159" s="222" t="s">
        <v>4623</v>
      </c>
      <c r="C159" s="241" t="s">
        <v>4885</v>
      </c>
      <c r="D159" s="237" t="s">
        <v>5043</v>
      </c>
      <c r="E159" s="236">
        <v>1101113259408</v>
      </c>
      <c r="F159" s="240" t="s">
        <v>4837</v>
      </c>
      <c r="G159" s="214">
        <v>77</v>
      </c>
      <c r="H159" s="231" t="s">
        <v>4754</v>
      </c>
      <c r="I159" s="231"/>
      <c r="J159" s="231"/>
      <c r="K159" s="231"/>
      <c r="L159" s="231"/>
      <c r="M159" s="231"/>
      <c r="N159" s="231" t="s">
        <v>4868</v>
      </c>
      <c r="O159" s="246" t="s">
        <v>5045</v>
      </c>
      <c r="P159" s="246" t="s">
        <v>5046</v>
      </c>
      <c r="Q159" s="225" t="s">
        <v>5051</v>
      </c>
      <c r="R159" s="212" t="s">
        <v>2</v>
      </c>
      <c r="S159" s="213" t="s">
        <v>4754</v>
      </c>
      <c r="T159" s="233">
        <v>45569</v>
      </c>
      <c r="U159" s="234" t="s">
        <v>4858</v>
      </c>
      <c r="V159" s="234">
        <v>45609</v>
      </c>
      <c r="W159" s="234">
        <v>45611</v>
      </c>
      <c r="X159" s="234" t="s">
        <v>2</v>
      </c>
      <c r="Y159" s="234"/>
      <c r="Z159" s="234" t="s">
        <v>4624</v>
      </c>
      <c r="AA159" s="243">
        <v>202411</v>
      </c>
      <c r="AB159" s="243"/>
      <c r="AC159" s="244" t="s">
        <v>4865</v>
      </c>
      <c r="AD159" s="244" t="s">
        <v>5048</v>
      </c>
      <c r="AE159" s="245">
        <v>0</v>
      </c>
      <c r="AF159" s="244" t="s">
        <v>5048</v>
      </c>
      <c r="AG159" s="239" t="str">
        <f>IFERROR(VLOOKUP(작성용!A:A,RM!A:D,4,0),"-")</f>
        <v>원정우</v>
      </c>
      <c r="AH159" s="9" t="s">
        <v>5048</v>
      </c>
      <c r="AI159" s="235" t="s">
        <v>4754</v>
      </c>
      <c r="AJ159" s="235" t="s">
        <v>4907</v>
      </c>
      <c r="AK159" s="235" t="s">
        <v>4790</v>
      </c>
      <c r="AL159" s="235">
        <v>158</v>
      </c>
    </row>
    <row r="160" spans="1:39" x14ac:dyDescent="0.3">
      <c r="A160" s="222" t="s">
        <v>3448</v>
      </c>
      <c r="B160" s="222" t="s">
        <v>4623</v>
      </c>
      <c r="C160" s="241" t="s">
        <v>3707</v>
      </c>
      <c r="D160" s="237" t="s">
        <v>5052</v>
      </c>
      <c r="E160" s="236">
        <v>1101116861490</v>
      </c>
      <c r="F160" s="240" t="s">
        <v>4828</v>
      </c>
      <c r="G160" s="214">
        <v>0</v>
      </c>
      <c r="H160" s="231" t="s">
        <v>4754</v>
      </c>
      <c r="I160" s="231"/>
      <c r="J160" s="231"/>
      <c r="K160" s="231"/>
      <c r="L160" s="231"/>
      <c r="M160" s="231"/>
      <c r="N160" s="231" t="s">
        <v>4868</v>
      </c>
      <c r="O160" s="246" t="s">
        <v>5045</v>
      </c>
      <c r="P160" s="246" t="s">
        <v>5050</v>
      </c>
      <c r="Q160" s="225" t="s">
        <v>5047</v>
      </c>
      <c r="R160" s="212" t="s">
        <v>2</v>
      </c>
      <c r="S160" s="213" t="s">
        <v>4754</v>
      </c>
      <c r="T160" s="233">
        <v>45569</v>
      </c>
      <c r="U160" s="234" t="s">
        <v>4858</v>
      </c>
      <c r="V160" s="234">
        <v>45609</v>
      </c>
      <c r="W160" s="234">
        <v>45611</v>
      </c>
      <c r="X160" s="234" t="s">
        <v>2</v>
      </c>
      <c r="Y160" s="234"/>
      <c r="Z160" s="234" t="s">
        <v>4624</v>
      </c>
      <c r="AA160" s="243">
        <v>202411</v>
      </c>
      <c r="AB160" s="243"/>
      <c r="AC160" s="244" t="s">
        <v>4787</v>
      </c>
      <c r="AD160" s="244" t="s">
        <v>5053</v>
      </c>
      <c r="AE160" s="245">
        <v>1</v>
      </c>
      <c r="AF160" s="244" t="s">
        <v>4859</v>
      </c>
      <c r="AG160" s="239" t="str">
        <f>IFERROR(VLOOKUP(작성용!A:A,RM!A:D,4,0),"-")</f>
        <v>원정우</v>
      </c>
      <c r="AH160" s="9" t="s">
        <v>5048</v>
      </c>
      <c r="AI160" s="235" t="s">
        <v>4758</v>
      </c>
      <c r="AJ160" s="235" t="s">
        <v>4907</v>
      </c>
      <c r="AK160" s="235" t="s">
        <v>4764</v>
      </c>
      <c r="AL160" s="235">
        <v>159</v>
      </c>
    </row>
    <row r="161" spans="1:38" x14ac:dyDescent="0.3">
      <c r="A161" s="222" t="s">
        <v>3448</v>
      </c>
      <c r="B161" s="222" t="s">
        <v>4623</v>
      </c>
      <c r="C161" s="241" t="s">
        <v>4765</v>
      </c>
      <c r="D161" s="237" t="s">
        <v>5054</v>
      </c>
      <c r="E161" s="236">
        <v>1101111767007</v>
      </c>
      <c r="F161" s="240" t="s">
        <v>5055</v>
      </c>
      <c r="G161" s="214">
        <v>0</v>
      </c>
      <c r="H161" s="231" t="s">
        <v>4754</v>
      </c>
      <c r="I161" s="231"/>
      <c r="J161" s="231"/>
      <c r="K161" s="231"/>
      <c r="L161" s="231"/>
      <c r="M161" s="231"/>
      <c r="N161" s="231" t="s">
        <v>4868</v>
      </c>
      <c r="O161" s="246" t="s">
        <v>5045</v>
      </c>
      <c r="P161" s="246" t="s">
        <v>5050</v>
      </c>
      <c r="Q161" s="225" t="s">
        <v>5047</v>
      </c>
      <c r="R161" s="212" t="s">
        <v>2</v>
      </c>
      <c r="S161" s="213" t="s">
        <v>4754</v>
      </c>
      <c r="T161" s="233">
        <v>45569</v>
      </c>
      <c r="U161" s="234" t="s">
        <v>4746</v>
      </c>
      <c r="V161" s="234">
        <v>45609</v>
      </c>
      <c r="W161" s="234">
        <v>45611</v>
      </c>
      <c r="X161" s="234" t="s">
        <v>2</v>
      </c>
      <c r="Y161" s="234"/>
      <c r="Z161" s="234" t="s">
        <v>4624</v>
      </c>
      <c r="AA161" s="243">
        <v>202411</v>
      </c>
      <c r="AB161" s="243"/>
      <c r="AC161" s="244" t="s">
        <v>4787</v>
      </c>
      <c r="AD161" s="244" t="s">
        <v>4922</v>
      </c>
      <c r="AE161" s="245">
        <v>1</v>
      </c>
      <c r="AF161" s="244" t="s">
        <v>5056</v>
      </c>
      <c r="AG161" s="239" t="str">
        <f>IFERROR(VLOOKUP(작성용!A:A,RM!A:D,4,0),"-")</f>
        <v>원정우</v>
      </c>
      <c r="AH161" s="9" t="s">
        <v>4974</v>
      </c>
      <c r="AI161" s="235" t="s">
        <v>4758</v>
      </c>
      <c r="AJ161" s="235" t="s">
        <v>4996</v>
      </c>
      <c r="AK161" s="235" t="s">
        <v>4790</v>
      </c>
      <c r="AL161" s="235">
        <v>160</v>
      </c>
    </row>
    <row r="162" spans="1:38" x14ac:dyDescent="0.3">
      <c r="A162" s="222" t="s">
        <v>3448</v>
      </c>
      <c r="B162" s="222" t="s">
        <v>4623</v>
      </c>
      <c r="C162" s="241" t="s">
        <v>4765</v>
      </c>
      <c r="D162" s="237" t="s">
        <v>5054</v>
      </c>
      <c r="E162" s="236">
        <v>1101111767007</v>
      </c>
      <c r="F162" s="240" t="s">
        <v>4691</v>
      </c>
      <c r="G162" s="214">
        <v>1</v>
      </c>
      <c r="H162" s="231" t="s">
        <v>4758</v>
      </c>
      <c r="I162" s="231"/>
      <c r="J162" s="231"/>
      <c r="K162" s="231"/>
      <c r="L162" s="231"/>
      <c r="M162" s="231"/>
      <c r="N162" s="231" t="s">
        <v>4868</v>
      </c>
      <c r="O162" s="246" t="s">
        <v>5057</v>
      </c>
      <c r="P162" s="246" t="s">
        <v>5050</v>
      </c>
      <c r="Q162" s="225" t="s">
        <v>5047</v>
      </c>
      <c r="R162" s="212" t="s">
        <v>2</v>
      </c>
      <c r="S162" s="213" t="s">
        <v>4758</v>
      </c>
      <c r="T162" s="233">
        <v>45569</v>
      </c>
      <c r="U162" s="234" t="s">
        <v>4746</v>
      </c>
      <c r="V162" s="234">
        <v>45609</v>
      </c>
      <c r="W162" s="234">
        <v>45611</v>
      </c>
      <c r="X162" s="234" t="s">
        <v>2</v>
      </c>
      <c r="Y162" s="234"/>
      <c r="Z162" s="234" t="s">
        <v>4624</v>
      </c>
      <c r="AA162" s="243">
        <v>202411</v>
      </c>
      <c r="AB162" s="243"/>
      <c r="AC162" s="244" t="s">
        <v>4787</v>
      </c>
      <c r="AD162" s="244" t="s">
        <v>5056</v>
      </c>
      <c r="AE162" s="245">
        <v>0</v>
      </c>
      <c r="AF162" s="244" t="s">
        <v>5056</v>
      </c>
      <c r="AG162" s="239" t="str">
        <f>IFERROR(VLOOKUP(작성용!A:A,RM!A:D,4,0),"-")</f>
        <v>원정우</v>
      </c>
      <c r="AH162" s="9" t="s">
        <v>4974</v>
      </c>
      <c r="AI162" s="235" t="s">
        <v>4754</v>
      </c>
      <c r="AJ162" s="235" t="s">
        <v>4996</v>
      </c>
      <c r="AK162" s="235" t="s">
        <v>4790</v>
      </c>
      <c r="AL162" s="235">
        <v>161</v>
      </c>
    </row>
    <row r="163" spans="1:38" x14ac:dyDescent="0.3">
      <c r="A163" s="222" t="s">
        <v>3448</v>
      </c>
      <c r="B163" s="222" t="s">
        <v>4623</v>
      </c>
      <c r="C163" s="241" t="s">
        <v>4752</v>
      </c>
      <c r="D163" s="237" t="s">
        <v>5058</v>
      </c>
      <c r="E163" s="236">
        <v>1101115676270</v>
      </c>
      <c r="F163" s="240" t="s">
        <v>4841</v>
      </c>
      <c r="G163" s="214">
        <v>0</v>
      </c>
      <c r="H163" s="231" t="s">
        <v>4758</v>
      </c>
      <c r="I163" s="231"/>
      <c r="J163" s="231"/>
      <c r="K163" s="231"/>
      <c r="L163" s="231"/>
      <c r="M163" s="231"/>
      <c r="N163" s="231" t="s">
        <v>4882</v>
      </c>
      <c r="O163" s="246" t="s">
        <v>5057</v>
      </c>
      <c r="P163" s="246" t="s">
        <v>5050</v>
      </c>
      <c r="Q163" s="225" t="s">
        <v>5047</v>
      </c>
      <c r="R163" s="212" t="s">
        <v>2</v>
      </c>
      <c r="S163" s="213" t="s">
        <v>4754</v>
      </c>
      <c r="T163" s="233">
        <v>45569</v>
      </c>
      <c r="U163" s="234" t="s">
        <v>4858</v>
      </c>
      <c r="V163" s="234">
        <v>45609</v>
      </c>
      <c r="W163" s="234">
        <v>45611</v>
      </c>
      <c r="X163" s="234" t="s">
        <v>2</v>
      </c>
      <c r="Y163" s="234"/>
      <c r="Z163" s="234" t="s">
        <v>4624</v>
      </c>
      <c r="AA163" s="243">
        <v>202411</v>
      </c>
      <c r="AB163" s="243"/>
      <c r="AC163" s="244" t="s">
        <v>4787</v>
      </c>
      <c r="AD163" s="244" t="s">
        <v>4874</v>
      </c>
      <c r="AE163" s="245">
        <v>1</v>
      </c>
      <c r="AF163" s="244" t="s">
        <v>4847</v>
      </c>
      <c r="AG163" s="239" t="str">
        <f>IFERROR(VLOOKUP(작성용!A:A,RM!A:D,4,0),"-")</f>
        <v>원정우</v>
      </c>
      <c r="AH163" s="9" t="s">
        <v>5048</v>
      </c>
      <c r="AI163" s="235" t="s">
        <v>4754</v>
      </c>
      <c r="AJ163" s="235" t="s">
        <v>4907</v>
      </c>
      <c r="AK163" s="235" t="s">
        <v>4764</v>
      </c>
      <c r="AL163" s="235">
        <v>162</v>
      </c>
    </row>
    <row r="164" spans="1:38" x14ac:dyDescent="0.3">
      <c r="A164" s="222" t="s">
        <v>3448</v>
      </c>
      <c r="B164" s="222" t="s">
        <v>4623</v>
      </c>
      <c r="C164" s="241" t="s">
        <v>4752</v>
      </c>
      <c r="D164" s="237" t="s">
        <v>5058</v>
      </c>
      <c r="E164" s="236">
        <v>1101115676270</v>
      </c>
      <c r="F164" s="240" t="s">
        <v>4837</v>
      </c>
      <c r="G164" s="214">
        <v>0</v>
      </c>
      <c r="H164" s="231" t="s">
        <v>4758</v>
      </c>
      <c r="I164" s="231"/>
      <c r="J164" s="231"/>
      <c r="K164" s="231"/>
      <c r="L164" s="231"/>
      <c r="M164" s="231"/>
      <c r="N164" s="231" t="s">
        <v>3528</v>
      </c>
      <c r="O164" s="246" t="s">
        <v>5057</v>
      </c>
      <c r="P164" s="246" t="s">
        <v>5046</v>
      </c>
      <c r="Q164" s="225" t="s">
        <v>5047</v>
      </c>
      <c r="R164" s="212" t="s">
        <v>2</v>
      </c>
      <c r="S164" s="213" t="s">
        <v>4758</v>
      </c>
      <c r="T164" s="233">
        <v>45569</v>
      </c>
      <c r="U164" s="234" t="s">
        <v>4746</v>
      </c>
      <c r="V164" s="234">
        <v>45609</v>
      </c>
      <c r="W164" s="234">
        <v>45611</v>
      </c>
      <c r="X164" s="234" t="s">
        <v>2</v>
      </c>
      <c r="Y164" s="234"/>
      <c r="Z164" s="234" t="s">
        <v>4624</v>
      </c>
      <c r="AA164" s="243">
        <v>202411</v>
      </c>
      <c r="AB164" s="243"/>
      <c r="AC164" s="244" t="s">
        <v>4787</v>
      </c>
      <c r="AD164" s="244" t="s">
        <v>4847</v>
      </c>
      <c r="AE164" s="245">
        <v>0</v>
      </c>
      <c r="AF164" s="244" t="s">
        <v>4874</v>
      </c>
      <c r="AG164" s="239" t="str">
        <f>IFERROR(VLOOKUP(작성용!A:A,RM!A:D,4,0),"-")</f>
        <v>원정우</v>
      </c>
      <c r="AH164" s="9" t="s">
        <v>5048</v>
      </c>
      <c r="AI164" s="235" t="s">
        <v>4758</v>
      </c>
      <c r="AJ164" s="235" t="s">
        <v>4996</v>
      </c>
      <c r="AK164" s="235" t="s">
        <v>4790</v>
      </c>
      <c r="AL164" s="235">
        <v>163</v>
      </c>
    </row>
    <row r="165" spans="1:38" x14ac:dyDescent="0.3">
      <c r="A165" s="222" t="s">
        <v>3448</v>
      </c>
      <c r="B165" s="222" t="s">
        <v>4623</v>
      </c>
      <c r="C165" s="241" t="s">
        <v>4752</v>
      </c>
      <c r="D165" s="237" t="s">
        <v>5059</v>
      </c>
      <c r="E165" s="236">
        <v>1101115676270</v>
      </c>
      <c r="F165" s="240" t="s">
        <v>4837</v>
      </c>
      <c r="G165" s="214">
        <v>1</v>
      </c>
      <c r="H165" s="231" t="s">
        <v>4758</v>
      </c>
      <c r="I165" s="231"/>
      <c r="J165" s="231"/>
      <c r="K165" s="231"/>
      <c r="L165" s="231"/>
      <c r="M165" s="231"/>
      <c r="N165" s="231" t="s">
        <v>4868</v>
      </c>
      <c r="O165" s="246" t="s">
        <v>5045</v>
      </c>
      <c r="P165" s="246" t="s">
        <v>5050</v>
      </c>
      <c r="Q165" s="225" t="s">
        <v>5047</v>
      </c>
      <c r="R165" s="212" t="s">
        <v>2</v>
      </c>
      <c r="S165" s="213" t="s">
        <v>4758</v>
      </c>
      <c r="T165" s="233">
        <v>45569</v>
      </c>
      <c r="U165" s="234" t="s">
        <v>4858</v>
      </c>
      <c r="V165" s="234">
        <v>45609</v>
      </c>
      <c r="W165" s="234">
        <v>45611</v>
      </c>
      <c r="X165" s="234" t="s">
        <v>2</v>
      </c>
      <c r="Y165" s="234"/>
      <c r="Z165" s="234" t="s">
        <v>4624</v>
      </c>
      <c r="AA165" s="243">
        <v>202411</v>
      </c>
      <c r="AB165" s="243"/>
      <c r="AC165" s="244" t="s">
        <v>4865</v>
      </c>
      <c r="AD165" s="244" t="s">
        <v>4847</v>
      </c>
      <c r="AE165" s="245">
        <v>0</v>
      </c>
      <c r="AF165" s="244" t="s">
        <v>4847</v>
      </c>
      <c r="AG165" s="239" t="str">
        <f>IFERROR(VLOOKUP(작성용!A:A,RM!A:D,4,0),"-")</f>
        <v>원정우</v>
      </c>
      <c r="AH165" s="9" t="s">
        <v>4974</v>
      </c>
      <c r="AI165" s="235" t="s">
        <v>4758</v>
      </c>
      <c r="AJ165" s="235" t="s">
        <v>4996</v>
      </c>
      <c r="AK165" s="235" t="s">
        <v>4764</v>
      </c>
      <c r="AL165" s="235">
        <v>164</v>
      </c>
    </row>
    <row r="166" spans="1:38" x14ac:dyDescent="0.3">
      <c r="A166" s="222" t="s">
        <v>3448</v>
      </c>
      <c r="B166" s="222" t="s">
        <v>4623</v>
      </c>
      <c r="C166" s="241" t="s">
        <v>4765</v>
      </c>
      <c r="D166" s="237" t="s">
        <v>5060</v>
      </c>
      <c r="E166" s="236">
        <v>1101116637768</v>
      </c>
      <c r="F166" s="240" t="s">
        <v>4837</v>
      </c>
      <c r="G166" s="214">
        <v>0</v>
      </c>
      <c r="H166" s="231" t="s">
        <v>4758</v>
      </c>
      <c r="I166" s="231"/>
      <c r="J166" s="231"/>
      <c r="K166" s="231"/>
      <c r="L166" s="231"/>
      <c r="M166" s="231"/>
      <c r="N166" s="231" t="s">
        <v>4882</v>
      </c>
      <c r="O166" s="246" t="s">
        <v>5045</v>
      </c>
      <c r="P166" s="246" t="s">
        <v>5046</v>
      </c>
      <c r="Q166" s="225" t="s">
        <v>5047</v>
      </c>
      <c r="R166" s="212" t="s">
        <v>2</v>
      </c>
      <c r="S166" s="213" t="s">
        <v>4758</v>
      </c>
      <c r="T166" s="233">
        <v>45569</v>
      </c>
      <c r="U166" s="234" t="s">
        <v>4746</v>
      </c>
      <c r="V166" s="234">
        <v>45609</v>
      </c>
      <c r="W166" s="234">
        <v>45611</v>
      </c>
      <c r="X166" s="234" t="s">
        <v>2</v>
      </c>
      <c r="Y166" s="234"/>
      <c r="Z166" s="234" t="s">
        <v>4624</v>
      </c>
      <c r="AA166" s="243">
        <v>202411</v>
      </c>
      <c r="AB166" s="243"/>
      <c r="AC166" s="244" t="s">
        <v>4787</v>
      </c>
      <c r="AD166" s="244" t="s">
        <v>4849</v>
      </c>
      <c r="AE166" s="245">
        <v>1</v>
      </c>
      <c r="AF166" s="244" t="s">
        <v>4873</v>
      </c>
      <c r="AG166" s="239" t="str">
        <f>IFERROR(VLOOKUP(작성용!A:A,RM!A:D,4,0),"-")</f>
        <v>원정우</v>
      </c>
      <c r="AH166" s="9" t="s">
        <v>5048</v>
      </c>
      <c r="AI166" s="235" t="s">
        <v>3527</v>
      </c>
      <c r="AJ166" s="235" t="s">
        <v>4907</v>
      </c>
      <c r="AK166" s="235" t="s">
        <v>4764</v>
      </c>
      <c r="AL166" s="235">
        <v>165</v>
      </c>
    </row>
    <row r="167" spans="1:38" x14ac:dyDescent="0.3">
      <c r="A167" s="229" t="s">
        <v>2223</v>
      </c>
      <c r="B167" s="229" t="s">
        <v>5061</v>
      </c>
      <c r="C167" s="241" t="s">
        <v>4765</v>
      </c>
      <c r="D167" s="237" t="s">
        <v>5062</v>
      </c>
      <c r="E167" s="236">
        <v>1101110014970</v>
      </c>
      <c r="F167" s="240" t="s">
        <v>4841</v>
      </c>
      <c r="G167" s="214">
        <v>0</v>
      </c>
      <c r="H167" s="231" t="s">
        <v>4754</v>
      </c>
      <c r="I167" s="231"/>
      <c r="J167" s="231"/>
      <c r="K167" s="231"/>
      <c r="L167" s="231"/>
      <c r="M167" s="231"/>
      <c r="N167" s="231" t="s">
        <v>4793</v>
      </c>
      <c r="O167" s="246" t="s">
        <v>5063</v>
      </c>
      <c r="P167" s="246" t="s">
        <v>5064</v>
      </c>
      <c r="Q167" s="225" t="s">
        <v>5065</v>
      </c>
      <c r="R167" s="212" t="s">
        <v>2</v>
      </c>
      <c r="S167" s="213" t="s">
        <v>4758</v>
      </c>
      <c r="T167" s="233">
        <v>45569</v>
      </c>
      <c r="U167" s="234" t="s">
        <v>4858</v>
      </c>
      <c r="V167" s="233">
        <v>45610</v>
      </c>
      <c r="W167" s="233">
        <v>45614</v>
      </c>
      <c r="X167" s="234" t="s">
        <v>4758</v>
      </c>
      <c r="Y167" s="234"/>
      <c r="Z167" s="234" t="s">
        <v>4625</v>
      </c>
      <c r="AA167" s="238">
        <v>202411</v>
      </c>
      <c r="AB167" s="243"/>
      <c r="AC167" s="233" t="s">
        <v>4787</v>
      </c>
      <c r="AD167" s="244" t="s">
        <v>4892</v>
      </c>
      <c r="AE167" s="245">
        <v>1.5</v>
      </c>
      <c r="AF167" s="244" t="s">
        <v>4892</v>
      </c>
      <c r="AG167" s="239" t="str">
        <f>IFERROR(VLOOKUP(작성용!A:A,RM!A:D,4,0),"-")</f>
        <v>이문수</v>
      </c>
      <c r="AH167" s="9" t="s">
        <v>4924</v>
      </c>
      <c r="AI167" s="235" t="s">
        <v>4758</v>
      </c>
      <c r="AJ167" s="235" t="s">
        <v>5066</v>
      </c>
      <c r="AK167" s="235" t="s">
        <v>4764</v>
      </c>
      <c r="AL167" s="235">
        <v>166</v>
      </c>
    </row>
    <row r="168" spans="1:38" x14ac:dyDescent="0.3">
      <c r="A168" s="229" t="s">
        <v>2223</v>
      </c>
      <c r="B168" s="229" t="s">
        <v>5061</v>
      </c>
      <c r="C168" s="241" t="s">
        <v>4765</v>
      </c>
      <c r="D168" s="237" t="s">
        <v>5067</v>
      </c>
      <c r="E168" s="236">
        <v>1101115378842</v>
      </c>
      <c r="F168" s="240" t="s">
        <v>4841</v>
      </c>
      <c r="G168" s="214">
        <v>0</v>
      </c>
      <c r="H168" s="231" t="s">
        <v>4758</v>
      </c>
      <c r="I168" s="231"/>
      <c r="J168" s="231"/>
      <c r="K168" s="231"/>
      <c r="L168" s="231"/>
      <c r="M168" s="231"/>
      <c r="N168" s="231" t="s">
        <v>4798</v>
      </c>
      <c r="O168" s="246" t="s">
        <v>5063</v>
      </c>
      <c r="P168" s="246" t="s">
        <v>5064</v>
      </c>
      <c r="Q168" s="225" t="s">
        <v>5065</v>
      </c>
      <c r="R168" s="212" t="s">
        <v>2</v>
      </c>
      <c r="S168" s="213" t="s">
        <v>4758</v>
      </c>
      <c r="T168" s="233">
        <v>45569</v>
      </c>
      <c r="U168" s="234" t="s">
        <v>4746</v>
      </c>
      <c r="V168" s="233">
        <v>45610</v>
      </c>
      <c r="W168" s="233">
        <v>45614</v>
      </c>
      <c r="X168" s="234" t="s">
        <v>4758</v>
      </c>
      <c r="Y168" s="234"/>
      <c r="Z168" s="234" t="s">
        <v>4625</v>
      </c>
      <c r="AA168" s="238">
        <v>202411</v>
      </c>
      <c r="AB168" s="243"/>
      <c r="AC168" s="233" t="s">
        <v>4787</v>
      </c>
      <c r="AD168" s="244" t="s">
        <v>4905</v>
      </c>
      <c r="AE168" s="245">
        <v>1.9</v>
      </c>
      <c r="AF168" s="244" t="s">
        <v>4905</v>
      </c>
      <c r="AG168" s="239" t="str">
        <f>IFERROR(VLOOKUP(작성용!A:A,RM!A:D,4,0),"-")</f>
        <v>이문수</v>
      </c>
      <c r="AH168" s="9" t="s">
        <v>5053</v>
      </c>
      <c r="AI168" s="235" t="s">
        <v>4758</v>
      </c>
      <c r="AJ168" s="235" t="s">
        <v>5066</v>
      </c>
      <c r="AK168" s="235" t="s">
        <v>4764</v>
      </c>
      <c r="AL168" s="235">
        <v>167</v>
      </c>
    </row>
    <row r="169" spans="1:38" x14ac:dyDescent="0.3">
      <c r="A169" s="229" t="s">
        <v>2223</v>
      </c>
      <c r="B169" s="229" t="s">
        <v>5061</v>
      </c>
      <c r="C169" s="241" t="s">
        <v>4765</v>
      </c>
      <c r="D169" s="237" t="s">
        <v>5068</v>
      </c>
      <c r="E169" s="236">
        <v>1101115378842</v>
      </c>
      <c r="F169" s="240" t="s">
        <v>4881</v>
      </c>
      <c r="G169" s="214">
        <v>0</v>
      </c>
      <c r="H169" s="231" t="s">
        <v>4758</v>
      </c>
      <c r="I169" s="231"/>
      <c r="J169" s="231"/>
      <c r="K169" s="231"/>
      <c r="L169" s="231"/>
      <c r="M169" s="231"/>
      <c r="N169" s="231" t="s">
        <v>4793</v>
      </c>
      <c r="O169" s="246" t="s">
        <v>5063</v>
      </c>
      <c r="P169" s="246" t="s">
        <v>5064</v>
      </c>
      <c r="Q169" s="225" t="s">
        <v>5065</v>
      </c>
      <c r="R169" s="212" t="s">
        <v>2</v>
      </c>
      <c r="S169" s="213" t="s">
        <v>4758</v>
      </c>
      <c r="T169" s="233">
        <v>45569</v>
      </c>
      <c r="U169" s="234" t="s">
        <v>4858</v>
      </c>
      <c r="V169" s="233">
        <v>45610</v>
      </c>
      <c r="W169" s="233">
        <v>45614</v>
      </c>
      <c r="X169" s="234" t="s">
        <v>4758</v>
      </c>
      <c r="Y169" s="234"/>
      <c r="Z169" s="234" t="s">
        <v>4625</v>
      </c>
      <c r="AA169" s="238">
        <v>202411</v>
      </c>
      <c r="AB169" s="243"/>
      <c r="AC169" s="233" t="s">
        <v>4787</v>
      </c>
      <c r="AD169" s="244" t="s">
        <v>4905</v>
      </c>
      <c r="AE169" s="245">
        <v>0</v>
      </c>
      <c r="AF169" s="244" t="s">
        <v>5069</v>
      </c>
      <c r="AG169" s="239" t="str">
        <f>IFERROR(VLOOKUP(작성용!A:A,RM!A:D,4,0),"-")</f>
        <v>이문수</v>
      </c>
      <c r="AH169" s="9" t="s">
        <v>5053</v>
      </c>
      <c r="AI169" s="235" t="s">
        <v>4758</v>
      </c>
      <c r="AJ169" s="235" t="s">
        <v>5066</v>
      </c>
      <c r="AK169" s="235" t="s">
        <v>4764</v>
      </c>
      <c r="AL169" s="235">
        <v>168</v>
      </c>
    </row>
    <row r="170" spans="1:38" x14ac:dyDescent="0.3">
      <c r="A170" s="229" t="s">
        <v>2223</v>
      </c>
      <c r="B170" s="229" t="s">
        <v>5061</v>
      </c>
      <c r="C170" s="241" t="s">
        <v>4765</v>
      </c>
      <c r="D170" s="237" t="s">
        <v>5068</v>
      </c>
      <c r="E170" s="236">
        <v>1101115378842</v>
      </c>
      <c r="F170" s="240" t="s">
        <v>4737</v>
      </c>
      <c r="G170" s="214">
        <v>0</v>
      </c>
      <c r="H170" s="231" t="s">
        <v>4758</v>
      </c>
      <c r="I170" s="231"/>
      <c r="J170" s="231"/>
      <c r="K170" s="231"/>
      <c r="L170" s="231"/>
      <c r="M170" s="231"/>
      <c r="N170" s="231" t="s">
        <v>4798</v>
      </c>
      <c r="O170" s="246" t="s">
        <v>5063</v>
      </c>
      <c r="P170" s="246" t="s">
        <v>5064</v>
      </c>
      <c r="Q170" s="225" t="s">
        <v>5065</v>
      </c>
      <c r="R170" s="212" t="s">
        <v>2</v>
      </c>
      <c r="S170" s="213" t="s">
        <v>4758</v>
      </c>
      <c r="T170" s="233">
        <v>45569</v>
      </c>
      <c r="U170" s="234" t="s">
        <v>4746</v>
      </c>
      <c r="V170" s="233">
        <v>45610</v>
      </c>
      <c r="W170" s="233">
        <v>45614</v>
      </c>
      <c r="X170" s="234" t="s">
        <v>4754</v>
      </c>
      <c r="Y170" s="234"/>
      <c r="Z170" s="234" t="s">
        <v>4625</v>
      </c>
      <c r="AA170" s="238">
        <v>202411</v>
      </c>
      <c r="AB170" s="243"/>
      <c r="AC170" s="233" t="s">
        <v>4787</v>
      </c>
      <c r="AD170" s="244" t="s">
        <v>4905</v>
      </c>
      <c r="AE170" s="245">
        <v>0</v>
      </c>
      <c r="AF170" s="244" t="s">
        <v>4905</v>
      </c>
      <c r="AG170" s="239" t="str">
        <f>IFERROR(VLOOKUP(작성용!A:A,RM!A:D,4,0),"-")</f>
        <v>이문수</v>
      </c>
      <c r="AH170" s="9" t="s">
        <v>5053</v>
      </c>
      <c r="AI170" s="235" t="s">
        <v>4754</v>
      </c>
      <c r="AJ170" s="235" t="s">
        <v>5070</v>
      </c>
      <c r="AK170" s="235" t="s">
        <v>4764</v>
      </c>
      <c r="AL170" s="235">
        <v>169</v>
      </c>
    </row>
    <row r="171" spans="1:38" x14ac:dyDescent="0.3">
      <c r="A171" s="229" t="s">
        <v>2223</v>
      </c>
      <c r="B171" s="229" t="s">
        <v>5061</v>
      </c>
      <c r="C171" s="241" t="s">
        <v>4765</v>
      </c>
      <c r="D171" s="237" t="s">
        <v>5071</v>
      </c>
      <c r="E171" s="236" t="s">
        <v>3905</v>
      </c>
      <c r="F171" s="240" t="s">
        <v>4841</v>
      </c>
      <c r="G171" s="214">
        <v>0</v>
      </c>
      <c r="H171" s="231" t="s">
        <v>4758</v>
      </c>
      <c r="I171" s="231"/>
      <c r="J171" s="231"/>
      <c r="K171" s="231"/>
      <c r="L171" s="231"/>
      <c r="M171" s="231"/>
      <c r="N171" s="231" t="s">
        <v>4793</v>
      </c>
      <c r="O171" s="246" t="s">
        <v>5063</v>
      </c>
      <c r="P171" s="246" t="s">
        <v>5064</v>
      </c>
      <c r="Q171" s="225" t="s">
        <v>5065</v>
      </c>
      <c r="R171" s="212" t="s">
        <v>2</v>
      </c>
      <c r="S171" s="213" t="s">
        <v>4758</v>
      </c>
      <c r="T171" s="233">
        <v>45569</v>
      </c>
      <c r="U171" s="234" t="s">
        <v>4746</v>
      </c>
      <c r="V171" s="233">
        <v>45610</v>
      </c>
      <c r="W171" s="233">
        <v>45614</v>
      </c>
      <c r="X171" s="234" t="s">
        <v>4758</v>
      </c>
      <c r="Y171" s="234"/>
      <c r="Z171" s="234" t="s">
        <v>5072</v>
      </c>
      <c r="AA171" s="238">
        <v>202411</v>
      </c>
      <c r="AB171" s="243"/>
      <c r="AC171" s="233" t="s">
        <v>4787</v>
      </c>
      <c r="AD171" s="244" t="s">
        <v>4845</v>
      </c>
      <c r="AE171" s="245">
        <v>1.5</v>
      </c>
      <c r="AF171" s="244" t="s">
        <v>4845</v>
      </c>
      <c r="AG171" s="239" t="str">
        <f>IFERROR(VLOOKUP(작성용!A:A,RM!A:D,4,0),"-")</f>
        <v>이문수</v>
      </c>
      <c r="AH171" s="9" t="s">
        <v>4924</v>
      </c>
      <c r="AI171" s="235" t="s">
        <v>4758</v>
      </c>
      <c r="AJ171" s="235" t="s">
        <v>5066</v>
      </c>
      <c r="AK171" s="235" t="s">
        <v>4764</v>
      </c>
      <c r="AL171" s="235">
        <v>170</v>
      </c>
    </row>
    <row r="172" spans="1:38" x14ac:dyDescent="0.3">
      <c r="A172" s="222" t="s">
        <v>3565</v>
      </c>
      <c r="B172" s="222" t="s">
        <v>3566</v>
      </c>
      <c r="C172" s="241" t="s">
        <v>4765</v>
      </c>
      <c r="D172" s="237" t="s">
        <v>5073</v>
      </c>
      <c r="E172" s="236">
        <v>1101110042426</v>
      </c>
      <c r="F172" s="240" t="s">
        <v>4856</v>
      </c>
      <c r="G172" s="214">
        <v>0</v>
      </c>
      <c r="H172" s="231" t="s">
        <v>4816</v>
      </c>
      <c r="I172" s="231"/>
      <c r="J172" s="231"/>
      <c r="K172" s="231"/>
      <c r="L172" s="231"/>
      <c r="M172" s="231"/>
      <c r="N172" s="231" t="s">
        <v>4959</v>
      </c>
      <c r="O172" s="246" t="s">
        <v>5074</v>
      </c>
      <c r="P172" s="246" t="s">
        <v>5075</v>
      </c>
      <c r="Q172" s="225" t="s">
        <v>5076</v>
      </c>
      <c r="R172" s="212" t="s">
        <v>2</v>
      </c>
      <c r="S172" s="213" t="s">
        <v>3527</v>
      </c>
      <c r="T172" s="233">
        <v>45569</v>
      </c>
      <c r="U172" s="234" t="s">
        <v>4759</v>
      </c>
      <c r="V172" s="234">
        <v>45659</v>
      </c>
      <c r="W172" s="234">
        <v>45660</v>
      </c>
      <c r="X172" s="234">
        <v>45660</v>
      </c>
      <c r="Y172" s="234"/>
      <c r="Z172" s="234" t="s">
        <v>5077</v>
      </c>
      <c r="AA172" s="243">
        <v>202412</v>
      </c>
      <c r="AB172" s="243"/>
      <c r="AC172" s="244" t="s">
        <v>4747</v>
      </c>
      <c r="AD172" s="244" t="s">
        <v>4847</v>
      </c>
      <c r="AE172" s="245">
        <v>1</v>
      </c>
      <c r="AF172" s="244" t="s">
        <v>4847</v>
      </c>
      <c r="AG172" s="239" t="str">
        <f>IFERROR(VLOOKUP(작성용!A:A,RM!A:D,4,0),"-")</f>
        <v>강승현</v>
      </c>
      <c r="AH172" s="235" t="s">
        <v>4847</v>
      </c>
      <c r="AI172" s="235" t="s">
        <v>4758</v>
      </c>
      <c r="AJ172" s="235" t="s">
        <v>4763</v>
      </c>
      <c r="AK172" s="235" t="s">
        <v>4764</v>
      </c>
      <c r="AL172" s="235">
        <v>171</v>
      </c>
    </row>
    <row r="173" spans="1:38" x14ac:dyDescent="0.3">
      <c r="A173" s="229" t="s">
        <v>16</v>
      </c>
      <c r="B173" s="229" t="s">
        <v>5078</v>
      </c>
      <c r="C173" s="241" t="s">
        <v>4752</v>
      </c>
      <c r="D173" s="237" t="s">
        <v>5079</v>
      </c>
      <c r="E173" s="236" t="s">
        <v>3939</v>
      </c>
      <c r="F173" s="240" t="s">
        <v>4837</v>
      </c>
      <c r="G173" s="214">
        <v>0</v>
      </c>
      <c r="H173" s="231" t="s">
        <v>4754</v>
      </c>
      <c r="I173" s="231"/>
      <c r="J173" s="231"/>
      <c r="K173" s="231"/>
      <c r="L173" s="231"/>
      <c r="M173" s="231"/>
      <c r="N173" s="231" t="s">
        <v>4927</v>
      </c>
      <c r="O173" s="246"/>
      <c r="P173" s="246"/>
      <c r="Q173" s="225"/>
      <c r="R173" s="212" t="s">
        <v>2</v>
      </c>
      <c r="S173" s="213" t="s">
        <v>4758</v>
      </c>
      <c r="T173" s="233">
        <v>45572</v>
      </c>
      <c r="U173" s="234" t="s">
        <v>4746</v>
      </c>
      <c r="V173" s="233">
        <v>45608</v>
      </c>
      <c r="W173" s="233">
        <v>45615</v>
      </c>
      <c r="X173" s="234" t="s">
        <v>4758</v>
      </c>
      <c r="Y173" s="234"/>
      <c r="Z173" s="234" t="s">
        <v>4626</v>
      </c>
      <c r="AA173" s="238">
        <v>202411</v>
      </c>
      <c r="AB173" s="243"/>
      <c r="AC173" s="233" t="s">
        <v>4865</v>
      </c>
      <c r="AD173" s="244" t="s">
        <v>4934</v>
      </c>
      <c r="AE173" s="245">
        <v>1</v>
      </c>
      <c r="AF173" s="244" t="s">
        <v>4934</v>
      </c>
      <c r="AG173" s="239" t="str">
        <f>IFERROR(VLOOKUP(작성용!A:A,RM!A:D,4,0),"-")</f>
        <v>심태진</v>
      </c>
      <c r="AH173" s="9" t="s">
        <v>4922</v>
      </c>
      <c r="AI173" s="235" t="s">
        <v>4758</v>
      </c>
      <c r="AJ173" s="235" t="s">
        <v>4758</v>
      </c>
      <c r="AK173" s="235" t="s">
        <v>4790</v>
      </c>
      <c r="AL173" s="235">
        <v>172</v>
      </c>
    </row>
    <row r="174" spans="1:38" x14ac:dyDescent="0.3">
      <c r="A174" s="229" t="s">
        <v>16</v>
      </c>
      <c r="B174" s="229" t="s">
        <v>5080</v>
      </c>
      <c r="C174" s="241" t="s">
        <v>4752</v>
      </c>
      <c r="D174" s="237" t="s">
        <v>5081</v>
      </c>
      <c r="E174" s="236" t="s">
        <v>3939</v>
      </c>
      <c r="F174" s="240" t="s">
        <v>4837</v>
      </c>
      <c r="G174" s="214">
        <v>1</v>
      </c>
      <c r="H174" s="231" t="s">
        <v>4754</v>
      </c>
      <c r="I174" s="231"/>
      <c r="J174" s="231"/>
      <c r="K174" s="231"/>
      <c r="L174" s="231"/>
      <c r="M174" s="231"/>
      <c r="N174" s="231" t="s">
        <v>4927</v>
      </c>
      <c r="O174" s="246"/>
      <c r="P174" s="246"/>
      <c r="Q174" s="225"/>
      <c r="R174" s="212" t="s">
        <v>2</v>
      </c>
      <c r="S174" s="213" t="s">
        <v>4754</v>
      </c>
      <c r="T174" s="233">
        <v>45572</v>
      </c>
      <c r="U174" s="234" t="s">
        <v>4746</v>
      </c>
      <c r="V174" s="233">
        <v>45608</v>
      </c>
      <c r="W174" s="233">
        <v>45615</v>
      </c>
      <c r="X174" s="234" t="s">
        <v>4758</v>
      </c>
      <c r="Y174" s="234"/>
      <c r="Z174" s="234" t="s">
        <v>4626</v>
      </c>
      <c r="AA174" s="238">
        <v>202411</v>
      </c>
      <c r="AB174" s="243"/>
      <c r="AC174" s="233" t="s">
        <v>4787</v>
      </c>
      <c r="AD174" s="244" t="s">
        <v>4934</v>
      </c>
      <c r="AE174" s="245">
        <v>0</v>
      </c>
      <c r="AF174" s="244" t="s">
        <v>5082</v>
      </c>
      <c r="AG174" s="239" t="str">
        <f>IFERROR(VLOOKUP(작성용!A:A,RM!A:D,4,0),"-")</f>
        <v>심태진</v>
      </c>
      <c r="AH174" s="9" t="s">
        <v>4922</v>
      </c>
      <c r="AI174" s="235" t="s">
        <v>4754</v>
      </c>
      <c r="AJ174" s="235" t="s">
        <v>4758</v>
      </c>
      <c r="AK174" s="235" t="s">
        <v>4764</v>
      </c>
      <c r="AL174" s="235">
        <v>173</v>
      </c>
    </row>
    <row r="175" spans="1:38" x14ac:dyDescent="0.3">
      <c r="A175" s="229" t="s">
        <v>16</v>
      </c>
      <c r="B175" s="229" t="s">
        <v>5080</v>
      </c>
      <c r="C175" s="241" t="s">
        <v>4765</v>
      </c>
      <c r="D175" s="237" t="s">
        <v>5083</v>
      </c>
      <c r="E175" s="236">
        <v>1341110392039</v>
      </c>
      <c r="F175" s="240" t="s">
        <v>4841</v>
      </c>
      <c r="G175" s="214">
        <v>0</v>
      </c>
      <c r="H175" s="231" t="s">
        <v>4758</v>
      </c>
      <c r="I175" s="231"/>
      <c r="J175" s="231"/>
      <c r="K175" s="231"/>
      <c r="L175" s="231"/>
      <c r="M175" s="231"/>
      <c r="N175" s="231" t="s">
        <v>4927</v>
      </c>
      <c r="O175" s="246"/>
      <c r="P175" s="246"/>
      <c r="Q175" s="225"/>
      <c r="R175" s="212" t="s">
        <v>2</v>
      </c>
      <c r="S175" s="213" t="s">
        <v>4758</v>
      </c>
      <c r="T175" s="233">
        <v>45572</v>
      </c>
      <c r="U175" s="234" t="s">
        <v>4746</v>
      </c>
      <c r="V175" s="233">
        <v>45608</v>
      </c>
      <c r="W175" s="233">
        <v>45615</v>
      </c>
      <c r="X175" s="234" t="s">
        <v>4754</v>
      </c>
      <c r="Y175" s="234"/>
      <c r="Z175" s="234" t="s">
        <v>4626</v>
      </c>
      <c r="AA175" s="238">
        <v>202411</v>
      </c>
      <c r="AB175" s="243"/>
      <c r="AC175" s="233" t="s">
        <v>4787</v>
      </c>
      <c r="AD175" s="244" t="s">
        <v>4920</v>
      </c>
      <c r="AE175" s="245">
        <v>1</v>
      </c>
      <c r="AF175" s="244" t="s">
        <v>4920</v>
      </c>
      <c r="AG175" s="239" t="str">
        <f>IFERROR(VLOOKUP(작성용!A:A,RM!A:D,4,0),"-")</f>
        <v>심태진</v>
      </c>
      <c r="AH175" s="9" t="s">
        <v>4922</v>
      </c>
      <c r="AI175" s="235" t="s">
        <v>4758</v>
      </c>
      <c r="AJ175" s="235" t="s">
        <v>4758</v>
      </c>
      <c r="AK175" s="235" t="s">
        <v>4764</v>
      </c>
      <c r="AL175" s="235">
        <v>174</v>
      </c>
    </row>
    <row r="176" spans="1:38" x14ac:dyDescent="0.3">
      <c r="A176" s="229" t="s">
        <v>16</v>
      </c>
      <c r="B176" s="229" t="s">
        <v>5078</v>
      </c>
      <c r="C176" s="241" t="s">
        <v>4765</v>
      </c>
      <c r="D176" s="237" t="s">
        <v>5084</v>
      </c>
      <c r="E176" s="236">
        <v>1355110404174</v>
      </c>
      <c r="F176" s="240" t="s">
        <v>4841</v>
      </c>
      <c r="G176" s="214">
        <v>0</v>
      </c>
      <c r="H176" s="231" t="s">
        <v>4758</v>
      </c>
      <c r="I176" s="231"/>
      <c r="J176" s="231"/>
      <c r="K176" s="231"/>
      <c r="L176" s="231"/>
      <c r="M176" s="231"/>
      <c r="N176" s="231" t="s">
        <v>4927</v>
      </c>
      <c r="O176" s="246"/>
      <c r="P176" s="246"/>
      <c r="Q176" s="225"/>
      <c r="R176" s="212" t="s">
        <v>2</v>
      </c>
      <c r="S176" s="213" t="s">
        <v>4758</v>
      </c>
      <c r="T176" s="233">
        <v>45572</v>
      </c>
      <c r="U176" s="234" t="s">
        <v>4746</v>
      </c>
      <c r="V176" s="233">
        <v>45608</v>
      </c>
      <c r="W176" s="233">
        <v>45615</v>
      </c>
      <c r="X176" s="234" t="s">
        <v>4758</v>
      </c>
      <c r="Y176" s="234"/>
      <c r="Z176" s="234" t="s">
        <v>4626</v>
      </c>
      <c r="AA176" s="238">
        <v>202411</v>
      </c>
      <c r="AB176" s="243"/>
      <c r="AC176" s="233" t="s">
        <v>4787</v>
      </c>
      <c r="AD176" s="244" t="s">
        <v>4887</v>
      </c>
      <c r="AE176" s="245">
        <v>1</v>
      </c>
      <c r="AF176" s="244" t="s">
        <v>4887</v>
      </c>
      <c r="AG176" s="239" t="str">
        <f>IFERROR(VLOOKUP(작성용!A:A,RM!A:D,4,0),"-")</f>
        <v>심태진</v>
      </c>
      <c r="AH176" s="9" t="s">
        <v>4922</v>
      </c>
      <c r="AI176" s="235" t="s">
        <v>4758</v>
      </c>
      <c r="AJ176" s="235" t="s">
        <v>4754</v>
      </c>
      <c r="AK176" s="235" t="s">
        <v>4764</v>
      </c>
      <c r="AL176" s="235">
        <v>175</v>
      </c>
    </row>
    <row r="177" spans="1:38" x14ac:dyDescent="0.3">
      <c r="A177" s="229" t="s">
        <v>16</v>
      </c>
      <c r="B177" s="229" t="s">
        <v>5080</v>
      </c>
      <c r="C177" s="241" t="s">
        <v>4765</v>
      </c>
      <c r="D177" s="237" t="s">
        <v>5085</v>
      </c>
      <c r="E177" s="236">
        <v>1101116148228</v>
      </c>
      <c r="F177" s="240" t="s">
        <v>4828</v>
      </c>
      <c r="G177" s="214">
        <v>0</v>
      </c>
      <c r="H177" s="231" t="s">
        <v>4754</v>
      </c>
      <c r="I177" s="231"/>
      <c r="J177" s="231"/>
      <c r="K177" s="231"/>
      <c r="L177" s="231"/>
      <c r="M177" s="231"/>
      <c r="N177" s="231" t="s">
        <v>4927</v>
      </c>
      <c r="O177" s="246"/>
      <c r="P177" s="246"/>
      <c r="Q177" s="225"/>
      <c r="R177" s="212" t="s">
        <v>2</v>
      </c>
      <c r="S177" s="213" t="s">
        <v>4758</v>
      </c>
      <c r="T177" s="233">
        <v>45572</v>
      </c>
      <c r="U177" s="234" t="s">
        <v>4746</v>
      </c>
      <c r="V177" s="233">
        <v>45608</v>
      </c>
      <c r="W177" s="233">
        <v>45615</v>
      </c>
      <c r="X177" s="234" t="s">
        <v>4758</v>
      </c>
      <c r="Y177" s="234"/>
      <c r="Z177" s="234" t="s">
        <v>4626</v>
      </c>
      <c r="AA177" s="238">
        <v>202411</v>
      </c>
      <c r="AB177" s="243"/>
      <c r="AC177" s="233" t="s">
        <v>4787</v>
      </c>
      <c r="AD177" s="244" t="s">
        <v>4920</v>
      </c>
      <c r="AE177" s="245">
        <v>1</v>
      </c>
      <c r="AF177" s="244" t="s">
        <v>4920</v>
      </c>
      <c r="AG177" s="239" t="str">
        <f>IFERROR(VLOOKUP(작성용!A:A,RM!A:D,4,0),"-")</f>
        <v>심태진</v>
      </c>
      <c r="AH177" s="9" t="s">
        <v>4922</v>
      </c>
      <c r="AI177" s="235" t="s">
        <v>4758</v>
      </c>
      <c r="AJ177" s="235" t="s">
        <v>4754</v>
      </c>
      <c r="AK177" s="235" t="s">
        <v>4764</v>
      </c>
      <c r="AL177" s="235">
        <v>176</v>
      </c>
    </row>
    <row r="178" spans="1:38" x14ac:dyDescent="0.3">
      <c r="A178" s="229" t="s">
        <v>16</v>
      </c>
      <c r="B178" s="229" t="s">
        <v>5080</v>
      </c>
      <c r="C178" s="241" t="s">
        <v>4765</v>
      </c>
      <c r="D178" s="237" t="s">
        <v>5086</v>
      </c>
      <c r="E178" s="236">
        <v>1311110591014</v>
      </c>
      <c r="F178" s="240" t="s">
        <v>4837</v>
      </c>
      <c r="G178" s="214">
        <v>0</v>
      </c>
      <c r="H178" s="231" t="s">
        <v>4758</v>
      </c>
      <c r="I178" s="231"/>
      <c r="J178" s="231"/>
      <c r="K178" s="231"/>
      <c r="L178" s="231"/>
      <c r="M178" s="231"/>
      <c r="N178" s="231" t="s">
        <v>4927</v>
      </c>
      <c r="O178" s="246"/>
      <c r="P178" s="246"/>
      <c r="Q178" s="225"/>
      <c r="R178" s="212" t="s">
        <v>2</v>
      </c>
      <c r="S178" s="213" t="s">
        <v>4754</v>
      </c>
      <c r="T178" s="233">
        <v>45572</v>
      </c>
      <c r="U178" s="234" t="s">
        <v>4746</v>
      </c>
      <c r="V178" s="233">
        <v>45608</v>
      </c>
      <c r="W178" s="233">
        <v>45615</v>
      </c>
      <c r="X178" s="234" t="s">
        <v>4758</v>
      </c>
      <c r="Y178" s="234"/>
      <c r="Z178" s="234" t="s">
        <v>4626</v>
      </c>
      <c r="AA178" s="238">
        <v>202411</v>
      </c>
      <c r="AB178" s="243"/>
      <c r="AC178" s="233" t="s">
        <v>4787</v>
      </c>
      <c r="AD178" s="244" t="s">
        <v>4748</v>
      </c>
      <c r="AE178" s="245">
        <v>1</v>
      </c>
      <c r="AF178" s="244" t="s">
        <v>4943</v>
      </c>
      <c r="AG178" s="239" t="str">
        <f>IFERROR(VLOOKUP(작성용!A:A,RM!A:D,4,0),"-")</f>
        <v>심태진</v>
      </c>
      <c r="AH178" s="9" t="s">
        <v>4922</v>
      </c>
      <c r="AI178" s="235" t="s">
        <v>4758</v>
      </c>
      <c r="AJ178" s="235" t="s">
        <v>4758</v>
      </c>
      <c r="AK178" s="235" t="s">
        <v>4764</v>
      </c>
      <c r="AL178" s="235">
        <v>177</v>
      </c>
    </row>
    <row r="179" spans="1:38" x14ac:dyDescent="0.3">
      <c r="A179" s="229" t="s">
        <v>16</v>
      </c>
      <c r="B179" s="229" t="s">
        <v>5080</v>
      </c>
      <c r="C179" s="241" t="s">
        <v>4765</v>
      </c>
      <c r="D179" s="237" t="s">
        <v>5087</v>
      </c>
      <c r="E179" s="236">
        <v>2301110141322</v>
      </c>
      <c r="F179" s="240" t="s">
        <v>4841</v>
      </c>
      <c r="G179" s="214">
        <v>0</v>
      </c>
      <c r="H179" s="231" t="s">
        <v>4758</v>
      </c>
      <c r="I179" s="231"/>
      <c r="J179" s="231"/>
      <c r="K179" s="231"/>
      <c r="L179" s="231"/>
      <c r="M179" s="231"/>
      <c r="N179" s="231" t="s">
        <v>4927</v>
      </c>
      <c r="O179" s="246"/>
      <c r="P179" s="246"/>
      <c r="Q179" s="225"/>
      <c r="R179" s="212" t="s">
        <v>2</v>
      </c>
      <c r="S179" s="213" t="s">
        <v>4758</v>
      </c>
      <c r="T179" s="233">
        <v>45572</v>
      </c>
      <c r="U179" s="234" t="s">
        <v>4746</v>
      </c>
      <c r="V179" s="233">
        <v>45608</v>
      </c>
      <c r="W179" s="233">
        <v>45615</v>
      </c>
      <c r="X179" s="234" t="s">
        <v>4758</v>
      </c>
      <c r="Y179" s="234"/>
      <c r="Z179" s="234" t="s">
        <v>4626</v>
      </c>
      <c r="AA179" s="238">
        <v>202411</v>
      </c>
      <c r="AB179" s="243"/>
      <c r="AC179" s="233" t="s">
        <v>4787</v>
      </c>
      <c r="AD179" s="244" t="s">
        <v>4884</v>
      </c>
      <c r="AE179" s="245">
        <v>1</v>
      </c>
      <c r="AF179" s="244" t="s">
        <v>4884</v>
      </c>
      <c r="AG179" s="239" t="str">
        <f>IFERROR(VLOOKUP(작성용!A:A,RM!A:D,4,0),"-")</f>
        <v>심태진</v>
      </c>
      <c r="AH179" s="9" t="s">
        <v>4922</v>
      </c>
      <c r="AI179" s="235" t="s">
        <v>4758</v>
      </c>
      <c r="AJ179" s="235" t="s">
        <v>4758</v>
      </c>
      <c r="AK179" s="235" t="s">
        <v>4764</v>
      </c>
      <c r="AL179" s="235">
        <v>178</v>
      </c>
    </row>
    <row r="180" spans="1:38" x14ac:dyDescent="0.3">
      <c r="A180" s="229" t="s">
        <v>16</v>
      </c>
      <c r="B180" s="229" t="s">
        <v>5078</v>
      </c>
      <c r="C180" s="241" t="s">
        <v>4765</v>
      </c>
      <c r="D180" s="237" t="s">
        <v>5088</v>
      </c>
      <c r="E180" s="236">
        <v>1648110045638</v>
      </c>
      <c r="F180" s="240" t="s">
        <v>4767</v>
      </c>
      <c r="G180" s="214">
        <v>0</v>
      </c>
      <c r="H180" s="231" t="s">
        <v>4758</v>
      </c>
      <c r="I180" s="231"/>
      <c r="J180" s="231"/>
      <c r="K180" s="231"/>
      <c r="L180" s="231"/>
      <c r="M180" s="231"/>
      <c r="N180" s="231" t="s">
        <v>4927</v>
      </c>
      <c r="O180" s="246"/>
      <c r="P180" s="246"/>
      <c r="Q180" s="225"/>
      <c r="R180" s="212" t="s">
        <v>2</v>
      </c>
      <c r="S180" s="213" t="s">
        <v>4754</v>
      </c>
      <c r="T180" s="233">
        <v>45572</v>
      </c>
      <c r="U180" s="234" t="s">
        <v>4746</v>
      </c>
      <c r="V180" s="233">
        <v>45608</v>
      </c>
      <c r="W180" s="233">
        <v>45615</v>
      </c>
      <c r="X180" s="234" t="s">
        <v>4758</v>
      </c>
      <c r="Y180" s="234"/>
      <c r="Z180" s="234" t="s">
        <v>4626</v>
      </c>
      <c r="AA180" s="238">
        <v>202411</v>
      </c>
      <c r="AB180" s="243"/>
      <c r="AC180" s="233" t="s">
        <v>4787</v>
      </c>
      <c r="AD180" s="244" t="s">
        <v>4920</v>
      </c>
      <c r="AE180" s="245">
        <v>1</v>
      </c>
      <c r="AF180" s="244" t="s">
        <v>4920</v>
      </c>
      <c r="AG180" s="239" t="str">
        <f>IFERROR(VLOOKUP(작성용!A:A,RM!A:D,4,0),"-")</f>
        <v>심태진</v>
      </c>
      <c r="AH180" s="9" t="s">
        <v>4922</v>
      </c>
      <c r="AI180" s="235" t="s">
        <v>4758</v>
      </c>
      <c r="AJ180" s="235" t="s">
        <v>4758</v>
      </c>
      <c r="AK180" s="235" t="s">
        <v>4764</v>
      </c>
      <c r="AL180" s="235">
        <v>179</v>
      </c>
    </row>
    <row r="181" spans="1:38" x14ac:dyDescent="0.3">
      <c r="A181" s="229" t="s">
        <v>16</v>
      </c>
      <c r="B181" s="229" t="s">
        <v>5078</v>
      </c>
      <c r="C181" s="241" t="s">
        <v>4765</v>
      </c>
      <c r="D181" s="237" t="s">
        <v>5089</v>
      </c>
      <c r="E181" s="236">
        <v>1411110002605</v>
      </c>
      <c r="F181" s="240" t="s">
        <v>4856</v>
      </c>
      <c r="G181" s="214">
        <v>0</v>
      </c>
      <c r="H181" s="231" t="s">
        <v>4758</v>
      </c>
      <c r="I181" s="231"/>
      <c r="J181" s="231"/>
      <c r="K181" s="231"/>
      <c r="L181" s="231"/>
      <c r="M181" s="231"/>
      <c r="N181" s="231" t="s">
        <v>4927</v>
      </c>
      <c r="O181" s="246"/>
      <c r="P181" s="246"/>
      <c r="Q181" s="225"/>
      <c r="R181" s="212" t="s">
        <v>2</v>
      </c>
      <c r="S181" s="213" t="s">
        <v>4758</v>
      </c>
      <c r="T181" s="233">
        <v>45572</v>
      </c>
      <c r="U181" s="234" t="s">
        <v>4746</v>
      </c>
      <c r="V181" s="233">
        <v>45608</v>
      </c>
      <c r="W181" s="233">
        <v>45615</v>
      </c>
      <c r="X181" s="234" t="s">
        <v>4758</v>
      </c>
      <c r="Y181" s="234"/>
      <c r="Z181" s="234" t="s">
        <v>4626</v>
      </c>
      <c r="AA181" s="238">
        <v>202411</v>
      </c>
      <c r="AB181" s="243"/>
      <c r="AC181" s="233" t="s">
        <v>4787</v>
      </c>
      <c r="AD181" s="228" t="s">
        <v>15</v>
      </c>
      <c r="AE181" s="245">
        <v>1</v>
      </c>
      <c r="AF181" s="228" t="s">
        <v>15</v>
      </c>
      <c r="AG181" s="239" t="str">
        <f>IFERROR(VLOOKUP(작성용!A:A,RM!A:D,4,0),"-")</f>
        <v>심태진</v>
      </c>
      <c r="AH181" s="9" t="s">
        <v>4922</v>
      </c>
      <c r="AI181" s="235" t="s">
        <v>4758</v>
      </c>
      <c r="AJ181" s="235" t="s">
        <v>4758</v>
      </c>
      <c r="AK181" s="235" t="s">
        <v>4764</v>
      </c>
      <c r="AL181" s="235">
        <v>180</v>
      </c>
    </row>
    <row r="182" spans="1:38" x14ac:dyDescent="0.3">
      <c r="A182" s="222" t="s">
        <v>2687</v>
      </c>
      <c r="B182" s="222" t="s">
        <v>5090</v>
      </c>
      <c r="C182" s="241" t="s">
        <v>4765</v>
      </c>
      <c r="D182" s="237" t="s">
        <v>5091</v>
      </c>
      <c r="E182" s="236">
        <v>1101111085079</v>
      </c>
      <c r="F182" s="240" t="s">
        <v>4841</v>
      </c>
      <c r="G182" s="214">
        <v>0</v>
      </c>
      <c r="H182" s="231" t="s">
        <v>4758</v>
      </c>
      <c r="I182" s="231"/>
      <c r="J182" s="231"/>
      <c r="K182" s="231"/>
      <c r="L182" s="231"/>
      <c r="M182" s="231"/>
      <c r="N182" s="231" t="s">
        <v>4882</v>
      </c>
      <c r="O182" s="246" t="s">
        <v>5092</v>
      </c>
      <c r="P182" s="246" t="s">
        <v>5093</v>
      </c>
      <c r="Q182" s="225" t="s">
        <v>4627</v>
      </c>
      <c r="R182" s="212" t="s">
        <v>4754</v>
      </c>
      <c r="S182" s="213" t="s">
        <v>4758</v>
      </c>
      <c r="T182" s="233">
        <v>45572</v>
      </c>
      <c r="U182" s="234" t="s">
        <v>4746</v>
      </c>
      <c r="V182" s="234">
        <v>45601</v>
      </c>
      <c r="W182" s="234">
        <v>45607</v>
      </c>
      <c r="X182" s="234" t="s">
        <v>2</v>
      </c>
      <c r="Y182" s="234"/>
      <c r="Z182" s="234" t="s">
        <v>4628</v>
      </c>
      <c r="AA182" s="243">
        <v>202411</v>
      </c>
      <c r="AB182" s="243"/>
      <c r="AC182" s="244" t="s">
        <v>4787</v>
      </c>
      <c r="AD182" s="244" t="s">
        <v>4905</v>
      </c>
      <c r="AE182" s="245">
        <v>1</v>
      </c>
      <c r="AF182" s="244" t="s">
        <v>4905</v>
      </c>
      <c r="AG182" s="239" t="str">
        <f>IFERROR(VLOOKUP(작성용!A:A,RM!A:D,4,0),"-")</f>
        <v>오수현</v>
      </c>
      <c r="AH182" s="9" t="s">
        <v>4969</v>
      </c>
      <c r="AI182" s="235" t="s">
        <v>4758</v>
      </c>
      <c r="AJ182" s="235" t="s">
        <v>5094</v>
      </c>
      <c r="AK182" s="235" t="s">
        <v>4764</v>
      </c>
      <c r="AL182" s="235">
        <v>181</v>
      </c>
    </row>
    <row r="183" spans="1:38" x14ac:dyDescent="0.3">
      <c r="A183" s="222" t="s">
        <v>2687</v>
      </c>
      <c r="B183" s="222" t="s">
        <v>5090</v>
      </c>
      <c r="C183" s="241" t="s">
        <v>4765</v>
      </c>
      <c r="D183" s="237" t="s">
        <v>5095</v>
      </c>
      <c r="E183" s="236">
        <v>1201110579253</v>
      </c>
      <c r="F183" s="240" t="s">
        <v>4841</v>
      </c>
      <c r="G183" s="214">
        <v>0</v>
      </c>
      <c r="H183" s="231" t="s">
        <v>4758</v>
      </c>
      <c r="I183" s="231"/>
      <c r="J183" s="231"/>
      <c r="K183" s="231"/>
      <c r="L183" s="231"/>
      <c r="M183" s="231"/>
      <c r="N183" s="231" t="s">
        <v>4882</v>
      </c>
      <c r="O183" s="246" t="s">
        <v>5092</v>
      </c>
      <c r="P183" s="246" t="s">
        <v>5093</v>
      </c>
      <c r="Q183" s="225" t="s">
        <v>4627</v>
      </c>
      <c r="R183" s="212" t="s">
        <v>4758</v>
      </c>
      <c r="S183" s="213" t="s">
        <v>4758</v>
      </c>
      <c r="T183" s="233">
        <v>45572</v>
      </c>
      <c r="U183" s="234" t="s">
        <v>4746</v>
      </c>
      <c r="V183" s="234">
        <v>45601</v>
      </c>
      <c r="W183" s="234">
        <v>45607</v>
      </c>
      <c r="X183" s="234" t="s">
        <v>2</v>
      </c>
      <c r="Y183" s="234"/>
      <c r="Z183" s="234" t="s">
        <v>4628</v>
      </c>
      <c r="AA183" s="243">
        <v>202411</v>
      </c>
      <c r="AB183" s="243"/>
      <c r="AC183" s="244" t="s">
        <v>4787</v>
      </c>
      <c r="AD183" s="244" t="s">
        <v>4922</v>
      </c>
      <c r="AE183" s="245">
        <v>1.4</v>
      </c>
      <c r="AF183" s="244" t="s">
        <v>4922</v>
      </c>
      <c r="AG183" s="239" t="str">
        <f>IFERROR(VLOOKUP(작성용!A:A,RM!A:D,4,0),"-")</f>
        <v>오수현</v>
      </c>
      <c r="AH183" s="9" t="s">
        <v>4969</v>
      </c>
      <c r="AI183" s="235" t="s">
        <v>4758</v>
      </c>
      <c r="AJ183" s="235" t="s">
        <v>5094</v>
      </c>
      <c r="AK183" s="235" t="s">
        <v>4764</v>
      </c>
      <c r="AL183" s="235">
        <v>182</v>
      </c>
    </row>
    <row r="184" spans="1:38" x14ac:dyDescent="0.3">
      <c r="A184" s="222" t="s">
        <v>2687</v>
      </c>
      <c r="B184" s="222" t="s">
        <v>5090</v>
      </c>
      <c r="C184" s="241" t="s">
        <v>4765</v>
      </c>
      <c r="D184" s="237" t="s">
        <v>5096</v>
      </c>
      <c r="E184" s="236">
        <v>1101140233532</v>
      </c>
      <c r="F184" s="240" t="s">
        <v>4841</v>
      </c>
      <c r="G184" s="214">
        <v>0</v>
      </c>
      <c r="H184" s="231" t="s">
        <v>4758</v>
      </c>
      <c r="I184" s="231"/>
      <c r="J184" s="231"/>
      <c r="K184" s="231"/>
      <c r="L184" s="231"/>
      <c r="M184" s="231"/>
      <c r="N184" s="231" t="s">
        <v>4882</v>
      </c>
      <c r="O184" s="246" t="s">
        <v>5092</v>
      </c>
      <c r="P184" s="246" t="s">
        <v>5093</v>
      </c>
      <c r="Q184" s="225" t="s">
        <v>4627</v>
      </c>
      <c r="R184" s="212" t="s">
        <v>4758</v>
      </c>
      <c r="S184" s="213" t="s">
        <v>4758</v>
      </c>
      <c r="T184" s="233">
        <v>45572</v>
      </c>
      <c r="U184" s="234" t="s">
        <v>4746</v>
      </c>
      <c r="V184" s="234">
        <v>45601</v>
      </c>
      <c r="W184" s="234">
        <v>45607</v>
      </c>
      <c r="X184" s="234" t="s">
        <v>2</v>
      </c>
      <c r="Y184" s="234"/>
      <c r="Z184" s="234" t="s">
        <v>4628</v>
      </c>
      <c r="AA184" s="243">
        <v>202411</v>
      </c>
      <c r="AB184" s="243"/>
      <c r="AC184" s="244" t="s">
        <v>4787</v>
      </c>
      <c r="AD184" s="244" t="s">
        <v>4847</v>
      </c>
      <c r="AE184" s="245">
        <v>1</v>
      </c>
      <c r="AF184" s="244" t="s">
        <v>4969</v>
      </c>
      <c r="AG184" s="239" t="str">
        <f>IFERROR(VLOOKUP(작성용!A:A,RM!A:D,4,0),"-")</f>
        <v>오수현</v>
      </c>
      <c r="AH184" s="9" t="s">
        <v>4969</v>
      </c>
      <c r="AI184" s="235" t="s">
        <v>4758</v>
      </c>
      <c r="AJ184" s="235" t="s">
        <v>5094</v>
      </c>
      <c r="AK184" s="235" t="s">
        <v>4764</v>
      </c>
      <c r="AL184" s="235">
        <v>183</v>
      </c>
    </row>
    <row r="185" spans="1:38" x14ac:dyDescent="0.3">
      <c r="A185" s="222" t="s">
        <v>2687</v>
      </c>
      <c r="B185" s="222" t="s">
        <v>5090</v>
      </c>
      <c r="C185" s="241" t="s">
        <v>4765</v>
      </c>
      <c r="D185" s="237" t="s">
        <v>5097</v>
      </c>
      <c r="E185" s="236">
        <v>1101113451731</v>
      </c>
      <c r="F185" s="240" t="s">
        <v>4837</v>
      </c>
      <c r="G185" s="214">
        <v>0</v>
      </c>
      <c r="H185" s="231" t="s">
        <v>4758</v>
      </c>
      <c r="I185" s="231"/>
      <c r="J185" s="231"/>
      <c r="K185" s="231"/>
      <c r="L185" s="231"/>
      <c r="M185" s="231"/>
      <c r="N185" s="231" t="s">
        <v>4882</v>
      </c>
      <c r="O185" s="246" t="s">
        <v>5092</v>
      </c>
      <c r="P185" s="246" t="s">
        <v>5093</v>
      </c>
      <c r="Q185" s="225" t="s">
        <v>4627</v>
      </c>
      <c r="R185" s="212" t="s">
        <v>2</v>
      </c>
      <c r="S185" s="213" t="s">
        <v>4758</v>
      </c>
      <c r="T185" s="233">
        <v>45572</v>
      </c>
      <c r="U185" s="234" t="s">
        <v>4746</v>
      </c>
      <c r="V185" s="234">
        <v>45601</v>
      </c>
      <c r="W185" s="234">
        <v>45607</v>
      </c>
      <c r="X185" s="234" t="s">
        <v>2</v>
      </c>
      <c r="Y185" s="234"/>
      <c r="Z185" s="234" t="s">
        <v>4628</v>
      </c>
      <c r="AA185" s="243">
        <v>202411</v>
      </c>
      <c r="AB185" s="243"/>
      <c r="AC185" s="244" t="s">
        <v>4787</v>
      </c>
      <c r="AD185" s="244" t="s">
        <v>4969</v>
      </c>
      <c r="AE185" s="245">
        <v>1</v>
      </c>
      <c r="AF185" s="244" t="s">
        <v>4969</v>
      </c>
      <c r="AG185" s="239" t="str">
        <f>IFERROR(VLOOKUP(작성용!A:A,RM!A:D,4,0),"-")</f>
        <v>오수현</v>
      </c>
      <c r="AH185" s="9" t="s">
        <v>4969</v>
      </c>
      <c r="AI185" s="235" t="s">
        <v>4758</v>
      </c>
      <c r="AJ185" s="235" t="s">
        <v>5094</v>
      </c>
      <c r="AK185" s="235" t="s">
        <v>4764</v>
      </c>
      <c r="AL185" s="235">
        <v>184</v>
      </c>
    </row>
    <row r="186" spans="1:38" x14ac:dyDescent="0.3">
      <c r="A186" s="222" t="s">
        <v>2687</v>
      </c>
      <c r="B186" s="222" t="s">
        <v>5090</v>
      </c>
      <c r="C186" s="241" t="s">
        <v>4765</v>
      </c>
      <c r="D186" s="237" t="s">
        <v>5097</v>
      </c>
      <c r="E186" s="236">
        <v>1101113451731</v>
      </c>
      <c r="F186" s="240" t="s">
        <v>4841</v>
      </c>
      <c r="G186" s="214">
        <v>0</v>
      </c>
      <c r="H186" s="231" t="s">
        <v>4758</v>
      </c>
      <c r="I186" s="231"/>
      <c r="J186" s="231"/>
      <c r="K186" s="231"/>
      <c r="L186" s="231"/>
      <c r="M186" s="231"/>
      <c r="N186" s="231" t="s">
        <v>4882</v>
      </c>
      <c r="O186" s="246" t="s">
        <v>5092</v>
      </c>
      <c r="P186" s="246" t="s">
        <v>5093</v>
      </c>
      <c r="Q186" s="225" t="s">
        <v>4627</v>
      </c>
      <c r="R186" s="212" t="s">
        <v>2</v>
      </c>
      <c r="S186" s="213" t="s">
        <v>4758</v>
      </c>
      <c r="T186" s="233">
        <v>45572</v>
      </c>
      <c r="U186" s="234" t="s">
        <v>4746</v>
      </c>
      <c r="V186" s="234">
        <v>45601</v>
      </c>
      <c r="W186" s="234">
        <v>45607</v>
      </c>
      <c r="X186" s="234" t="s">
        <v>2</v>
      </c>
      <c r="Y186" s="234"/>
      <c r="Z186" s="234" t="s">
        <v>4628</v>
      </c>
      <c r="AA186" s="243">
        <v>202411</v>
      </c>
      <c r="AB186" s="243"/>
      <c r="AC186" s="244" t="s">
        <v>4787</v>
      </c>
      <c r="AD186" s="244" t="s">
        <v>4969</v>
      </c>
      <c r="AE186" s="245">
        <v>0</v>
      </c>
      <c r="AF186" s="244" t="s">
        <v>4969</v>
      </c>
      <c r="AG186" s="239" t="str">
        <f>IFERROR(VLOOKUP(작성용!A:A,RM!A:D,4,0),"-")</f>
        <v>오수현</v>
      </c>
      <c r="AH186" s="9" t="s">
        <v>4969</v>
      </c>
      <c r="AI186" s="235" t="s">
        <v>4758</v>
      </c>
      <c r="AJ186" s="235" t="s">
        <v>5094</v>
      </c>
      <c r="AK186" s="235" t="s">
        <v>4764</v>
      </c>
      <c r="AL186" s="235">
        <v>185</v>
      </c>
    </row>
    <row r="187" spans="1:38" x14ac:dyDescent="0.3">
      <c r="A187" s="222" t="s">
        <v>2687</v>
      </c>
      <c r="B187" s="222" t="s">
        <v>5090</v>
      </c>
      <c r="C187" s="241" t="s">
        <v>4765</v>
      </c>
      <c r="D187" s="237" t="s">
        <v>5098</v>
      </c>
      <c r="E187" s="236">
        <v>1101140222212</v>
      </c>
      <c r="F187" s="240" t="s">
        <v>4841</v>
      </c>
      <c r="G187" s="214">
        <v>0</v>
      </c>
      <c r="H187" s="231" t="s">
        <v>4758</v>
      </c>
      <c r="I187" s="231"/>
      <c r="J187" s="231"/>
      <c r="K187" s="231"/>
      <c r="L187" s="231"/>
      <c r="M187" s="231"/>
      <c r="N187" s="231" t="s">
        <v>4882</v>
      </c>
      <c r="O187" s="246" t="s">
        <v>5092</v>
      </c>
      <c r="P187" s="246" t="s">
        <v>5093</v>
      </c>
      <c r="Q187" s="225" t="s">
        <v>4627</v>
      </c>
      <c r="R187" s="212" t="s">
        <v>4758</v>
      </c>
      <c r="S187" s="213" t="s">
        <v>4758</v>
      </c>
      <c r="T187" s="233">
        <v>45572</v>
      </c>
      <c r="U187" s="234" t="s">
        <v>4746</v>
      </c>
      <c r="V187" s="234">
        <v>45601</v>
      </c>
      <c r="W187" s="234">
        <v>45607</v>
      </c>
      <c r="X187" s="234" t="s">
        <v>2</v>
      </c>
      <c r="Y187" s="234"/>
      <c r="Z187" s="234" t="s">
        <v>4628</v>
      </c>
      <c r="AA187" s="243">
        <v>202411</v>
      </c>
      <c r="AB187" s="243"/>
      <c r="AC187" s="244" t="s">
        <v>4787</v>
      </c>
      <c r="AD187" s="244" t="s">
        <v>4843</v>
      </c>
      <c r="AE187" s="245">
        <v>1</v>
      </c>
      <c r="AF187" s="244" t="s">
        <v>4905</v>
      </c>
      <c r="AG187" s="239" t="str">
        <f>IFERROR(VLOOKUP(작성용!A:A,RM!A:D,4,0),"-")</f>
        <v>오수현</v>
      </c>
      <c r="AH187" s="9" t="s">
        <v>4969</v>
      </c>
      <c r="AI187" s="235" t="s">
        <v>4758</v>
      </c>
      <c r="AJ187" s="235" t="s">
        <v>5094</v>
      </c>
      <c r="AK187" s="235" t="s">
        <v>4764</v>
      </c>
      <c r="AL187" s="235">
        <v>186</v>
      </c>
    </row>
    <row r="188" spans="1:38" x14ac:dyDescent="0.3">
      <c r="A188" s="222" t="s">
        <v>2687</v>
      </c>
      <c r="B188" s="222" t="s">
        <v>5090</v>
      </c>
      <c r="C188" s="241" t="s">
        <v>4765</v>
      </c>
      <c r="D188" s="237" t="s">
        <v>5099</v>
      </c>
      <c r="E188" s="236">
        <v>1612110005190</v>
      </c>
      <c r="F188" s="240" t="s">
        <v>4841</v>
      </c>
      <c r="G188" s="214">
        <v>0</v>
      </c>
      <c r="H188" s="231" t="s">
        <v>4758</v>
      </c>
      <c r="I188" s="231"/>
      <c r="J188" s="231"/>
      <c r="K188" s="231"/>
      <c r="L188" s="231"/>
      <c r="M188" s="231"/>
      <c r="N188" s="231" t="s">
        <v>4882</v>
      </c>
      <c r="O188" s="246" t="s">
        <v>5092</v>
      </c>
      <c r="P188" s="246" t="s">
        <v>5093</v>
      </c>
      <c r="Q188" s="225" t="s">
        <v>4627</v>
      </c>
      <c r="R188" s="212" t="s">
        <v>2</v>
      </c>
      <c r="S188" s="213" t="s">
        <v>4758</v>
      </c>
      <c r="T188" s="233">
        <v>45572</v>
      </c>
      <c r="U188" s="234" t="s">
        <v>4746</v>
      </c>
      <c r="V188" s="234">
        <v>45601</v>
      </c>
      <c r="W188" s="234">
        <v>45607</v>
      </c>
      <c r="X188" s="234" t="s">
        <v>2</v>
      </c>
      <c r="Y188" s="234"/>
      <c r="Z188" s="234" t="s">
        <v>4628</v>
      </c>
      <c r="AA188" s="243">
        <v>202411</v>
      </c>
      <c r="AB188" s="243"/>
      <c r="AC188" s="244" t="s">
        <v>4787</v>
      </c>
      <c r="AD188" s="244" t="s">
        <v>4843</v>
      </c>
      <c r="AE188" s="245">
        <v>1</v>
      </c>
      <c r="AF188" s="244" t="s">
        <v>4843</v>
      </c>
      <c r="AG188" s="239" t="str">
        <f>IFERROR(VLOOKUP(작성용!A:A,RM!A:D,4,0),"-")</f>
        <v>오수현</v>
      </c>
      <c r="AH188" s="9" t="s">
        <v>4969</v>
      </c>
      <c r="AI188" s="235" t="s">
        <v>4758</v>
      </c>
      <c r="AJ188" s="235" t="s">
        <v>5094</v>
      </c>
      <c r="AK188" s="235" t="s">
        <v>4764</v>
      </c>
      <c r="AL188" s="235">
        <v>187</v>
      </c>
    </row>
    <row r="189" spans="1:38" x14ac:dyDescent="0.3">
      <c r="A189" s="222" t="s">
        <v>2687</v>
      </c>
      <c r="B189" s="222" t="s">
        <v>5090</v>
      </c>
      <c r="C189" s="241" t="s">
        <v>4765</v>
      </c>
      <c r="D189" s="237" t="s">
        <v>5100</v>
      </c>
      <c r="E189" s="236">
        <v>1101140251956</v>
      </c>
      <c r="F189" s="240" t="s">
        <v>4841</v>
      </c>
      <c r="G189" s="214">
        <v>0</v>
      </c>
      <c r="H189" s="231" t="s">
        <v>4758</v>
      </c>
      <c r="I189" s="231"/>
      <c r="J189" s="231"/>
      <c r="K189" s="231"/>
      <c r="L189" s="231"/>
      <c r="M189" s="231"/>
      <c r="N189" s="231" t="s">
        <v>4882</v>
      </c>
      <c r="O189" s="246" t="s">
        <v>5092</v>
      </c>
      <c r="P189" s="246" t="s">
        <v>5093</v>
      </c>
      <c r="Q189" s="225" t="s">
        <v>4627</v>
      </c>
      <c r="R189" s="212" t="s">
        <v>4758</v>
      </c>
      <c r="S189" s="213" t="s">
        <v>4758</v>
      </c>
      <c r="T189" s="233">
        <v>45572</v>
      </c>
      <c r="U189" s="234" t="s">
        <v>4746</v>
      </c>
      <c r="V189" s="234">
        <v>45601</v>
      </c>
      <c r="W189" s="234">
        <v>45607</v>
      </c>
      <c r="X189" s="234" t="s">
        <v>2</v>
      </c>
      <c r="Y189" s="234"/>
      <c r="Z189" s="234" t="s">
        <v>4628</v>
      </c>
      <c r="AA189" s="243">
        <v>202411</v>
      </c>
      <c r="AB189" s="243"/>
      <c r="AC189" s="244" t="s">
        <v>4787</v>
      </c>
      <c r="AD189" s="244" t="s">
        <v>4922</v>
      </c>
      <c r="AE189" s="245">
        <v>1</v>
      </c>
      <c r="AF189" s="244" t="s">
        <v>5101</v>
      </c>
      <c r="AG189" s="239" t="str">
        <f>IFERROR(VLOOKUP(작성용!A:A,RM!A:D,4,0),"-")</f>
        <v>오수현</v>
      </c>
      <c r="AH189" s="9" t="s">
        <v>4969</v>
      </c>
      <c r="AI189" s="235" t="s">
        <v>4758</v>
      </c>
      <c r="AJ189" s="235" t="s">
        <v>5102</v>
      </c>
      <c r="AK189" s="235" t="s">
        <v>4790</v>
      </c>
      <c r="AL189" s="235">
        <v>188</v>
      </c>
    </row>
    <row r="190" spans="1:38" x14ac:dyDescent="0.3">
      <c r="A190" s="222" t="s">
        <v>2687</v>
      </c>
      <c r="B190" s="222" t="s">
        <v>5090</v>
      </c>
      <c r="C190" s="241" t="s">
        <v>4752</v>
      </c>
      <c r="D190" s="237" t="s">
        <v>5103</v>
      </c>
      <c r="E190" s="236">
        <v>1942110041004</v>
      </c>
      <c r="F190" s="240" t="s">
        <v>4856</v>
      </c>
      <c r="G190" s="214">
        <v>0</v>
      </c>
      <c r="H190" s="231" t="s">
        <v>4754</v>
      </c>
      <c r="I190" s="231"/>
      <c r="J190" s="231"/>
      <c r="K190" s="231"/>
      <c r="L190" s="231"/>
      <c r="M190" s="231"/>
      <c r="N190" s="231" t="s">
        <v>4882</v>
      </c>
      <c r="O190" s="246" t="s">
        <v>5104</v>
      </c>
      <c r="P190" s="246" t="s">
        <v>5093</v>
      </c>
      <c r="Q190" s="225" t="s">
        <v>4627</v>
      </c>
      <c r="R190" s="212" t="s">
        <v>2</v>
      </c>
      <c r="S190" s="213" t="s">
        <v>4754</v>
      </c>
      <c r="T190" s="233">
        <v>45572</v>
      </c>
      <c r="U190" s="234" t="s">
        <v>4746</v>
      </c>
      <c r="V190" s="234">
        <v>45601</v>
      </c>
      <c r="W190" s="234">
        <v>45607</v>
      </c>
      <c r="X190" s="234" t="s">
        <v>2</v>
      </c>
      <c r="Y190" s="234"/>
      <c r="Z190" s="234" t="s">
        <v>4628</v>
      </c>
      <c r="AA190" s="243">
        <v>202411</v>
      </c>
      <c r="AB190" s="243"/>
      <c r="AC190" s="244" t="s">
        <v>4787</v>
      </c>
      <c r="AD190" s="244" t="s">
        <v>4922</v>
      </c>
      <c r="AE190" s="245">
        <v>1</v>
      </c>
      <c r="AF190" s="244" t="s">
        <v>4922</v>
      </c>
      <c r="AG190" s="239" t="str">
        <f>IFERROR(VLOOKUP(작성용!A:A,RM!A:D,4,0),"-")</f>
        <v>오수현</v>
      </c>
      <c r="AH190" s="9" t="s">
        <v>5105</v>
      </c>
      <c r="AI190" s="235" t="s">
        <v>4758</v>
      </c>
      <c r="AJ190" s="235" t="s">
        <v>5094</v>
      </c>
      <c r="AK190" s="235" t="s">
        <v>4764</v>
      </c>
      <c r="AL190" s="235">
        <v>189</v>
      </c>
    </row>
    <row r="191" spans="1:38" x14ac:dyDescent="0.3">
      <c r="A191" s="222" t="s">
        <v>2687</v>
      </c>
      <c r="B191" s="222" t="s">
        <v>5090</v>
      </c>
      <c r="C191" s="241" t="s">
        <v>4765</v>
      </c>
      <c r="D191" s="237" t="s">
        <v>5103</v>
      </c>
      <c r="E191" s="236">
        <v>1942110041004</v>
      </c>
      <c r="F191" s="240" t="s">
        <v>4881</v>
      </c>
      <c r="G191" s="214">
        <v>1</v>
      </c>
      <c r="H191" s="231" t="s">
        <v>4758</v>
      </c>
      <c r="I191" s="231"/>
      <c r="J191" s="231"/>
      <c r="K191" s="231"/>
      <c r="L191" s="231"/>
      <c r="M191" s="231"/>
      <c r="N191" s="231" t="s">
        <v>4882</v>
      </c>
      <c r="O191" s="246" t="s">
        <v>5092</v>
      </c>
      <c r="P191" s="246" t="s">
        <v>5093</v>
      </c>
      <c r="Q191" s="225" t="s">
        <v>4627</v>
      </c>
      <c r="R191" s="212" t="s">
        <v>2</v>
      </c>
      <c r="S191" s="213" t="s">
        <v>4758</v>
      </c>
      <c r="T191" s="233">
        <v>45572</v>
      </c>
      <c r="U191" s="234" t="s">
        <v>4746</v>
      </c>
      <c r="V191" s="234">
        <v>45601</v>
      </c>
      <c r="W191" s="234">
        <v>45607</v>
      </c>
      <c r="X191" s="234" t="s">
        <v>2</v>
      </c>
      <c r="Y191" s="234"/>
      <c r="Z191" s="234" t="s">
        <v>4628</v>
      </c>
      <c r="AA191" s="243">
        <v>202411</v>
      </c>
      <c r="AB191" s="243"/>
      <c r="AC191" s="244" t="s">
        <v>4865</v>
      </c>
      <c r="AD191" s="244" t="s">
        <v>4922</v>
      </c>
      <c r="AE191" s="245">
        <v>0</v>
      </c>
      <c r="AF191" s="244" t="s">
        <v>4922</v>
      </c>
      <c r="AG191" s="239" t="str">
        <f>IFERROR(VLOOKUP(작성용!A:A,RM!A:D,4,0),"-")</f>
        <v>오수현</v>
      </c>
      <c r="AH191" s="9" t="s">
        <v>4969</v>
      </c>
      <c r="AI191" s="235" t="s">
        <v>4758</v>
      </c>
      <c r="AJ191" s="235" t="s">
        <v>5094</v>
      </c>
      <c r="AK191" s="235" t="s">
        <v>4764</v>
      </c>
      <c r="AL191" s="235">
        <v>190</v>
      </c>
    </row>
    <row r="192" spans="1:38" x14ac:dyDescent="0.3">
      <c r="A192" s="222" t="s">
        <v>2687</v>
      </c>
      <c r="B192" s="222" t="s">
        <v>5090</v>
      </c>
      <c r="C192" s="241" t="s">
        <v>4765</v>
      </c>
      <c r="D192" s="237" t="s">
        <v>5106</v>
      </c>
      <c r="E192" s="236">
        <v>1101116803400</v>
      </c>
      <c r="F192" s="240" t="s">
        <v>4837</v>
      </c>
      <c r="G192" s="214">
        <v>7</v>
      </c>
      <c r="H192" s="231" t="s">
        <v>4758</v>
      </c>
      <c r="I192" s="231"/>
      <c r="J192" s="231"/>
      <c r="K192" s="231"/>
      <c r="L192" s="231"/>
      <c r="M192" s="231"/>
      <c r="N192" s="231" t="s">
        <v>4882</v>
      </c>
      <c r="O192" s="246" t="s">
        <v>5092</v>
      </c>
      <c r="P192" s="246" t="s">
        <v>5093</v>
      </c>
      <c r="Q192" s="225" t="s">
        <v>4627</v>
      </c>
      <c r="R192" s="212" t="s">
        <v>4758</v>
      </c>
      <c r="S192" s="213" t="s">
        <v>4758</v>
      </c>
      <c r="T192" s="233">
        <v>45572</v>
      </c>
      <c r="U192" s="234" t="s">
        <v>4746</v>
      </c>
      <c r="V192" s="234">
        <v>45601</v>
      </c>
      <c r="W192" s="234">
        <v>45607</v>
      </c>
      <c r="X192" s="234" t="s">
        <v>2</v>
      </c>
      <c r="Y192" s="234"/>
      <c r="Z192" s="234" t="s">
        <v>4628</v>
      </c>
      <c r="AA192" s="243">
        <v>202411</v>
      </c>
      <c r="AB192" s="243"/>
      <c r="AC192" s="244" t="s">
        <v>4787</v>
      </c>
      <c r="AD192" s="244" t="s">
        <v>4922</v>
      </c>
      <c r="AE192" s="245">
        <v>1</v>
      </c>
      <c r="AF192" s="244" t="s">
        <v>4922</v>
      </c>
      <c r="AG192" s="239" t="str">
        <f>IFERROR(VLOOKUP(작성용!A:A,RM!A:D,4,0),"-")</f>
        <v>오수현</v>
      </c>
      <c r="AH192" s="9" t="s">
        <v>4969</v>
      </c>
      <c r="AI192" s="235" t="s">
        <v>4758</v>
      </c>
      <c r="AJ192" s="235" t="s">
        <v>5094</v>
      </c>
      <c r="AK192" s="235" t="s">
        <v>4764</v>
      </c>
      <c r="AL192" s="235">
        <v>191</v>
      </c>
    </row>
    <row r="193" spans="1:38" x14ac:dyDescent="0.3">
      <c r="A193" s="222" t="s">
        <v>2687</v>
      </c>
      <c r="B193" s="222" t="s">
        <v>5107</v>
      </c>
      <c r="C193" s="241" t="s">
        <v>4765</v>
      </c>
      <c r="D193" s="237" t="s">
        <v>5108</v>
      </c>
      <c r="E193" s="236">
        <v>1211110059387</v>
      </c>
      <c r="F193" s="240" t="s">
        <v>4841</v>
      </c>
      <c r="G193" s="214">
        <v>0</v>
      </c>
      <c r="H193" s="231" t="s">
        <v>4758</v>
      </c>
      <c r="I193" s="231"/>
      <c r="J193" s="231"/>
      <c r="K193" s="231"/>
      <c r="L193" s="231"/>
      <c r="M193" s="231"/>
      <c r="N193" s="231" t="s">
        <v>4882</v>
      </c>
      <c r="O193" s="246" t="s">
        <v>5092</v>
      </c>
      <c r="P193" s="246" t="s">
        <v>5093</v>
      </c>
      <c r="Q193" s="225" t="s">
        <v>4627</v>
      </c>
      <c r="R193" s="212" t="s">
        <v>2</v>
      </c>
      <c r="S193" s="213" t="s">
        <v>4758</v>
      </c>
      <c r="T193" s="233">
        <v>45572</v>
      </c>
      <c r="U193" s="234" t="s">
        <v>4746</v>
      </c>
      <c r="V193" s="234">
        <v>45601</v>
      </c>
      <c r="W193" s="234">
        <v>45607</v>
      </c>
      <c r="X193" s="234" t="s">
        <v>2</v>
      </c>
      <c r="Y193" s="234"/>
      <c r="Z193" s="234" t="s">
        <v>4628</v>
      </c>
      <c r="AA193" s="243">
        <v>202411</v>
      </c>
      <c r="AB193" s="243"/>
      <c r="AC193" s="244" t="s">
        <v>4787</v>
      </c>
      <c r="AD193" s="244" t="s">
        <v>4932</v>
      </c>
      <c r="AE193" s="245">
        <v>1</v>
      </c>
      <c r="AF193" s="244" t="s">
        <v>4932</v>
      </c>
      <c r="AG193" s="239" t="str">
        <f>IFERROR(VLOOKUP(작성용!A:A,RM!A:D,4,0),"-")</f>
        <v>오수현</v>
      </c>
      <c r="AH193" s="9" t="s">
        <v>4969</v>
      </c>
      <c r="AI193" s="235" t="s">
        <v>4758</v>
      </c>
      <c r="AJ193" s="235" t="s">
        <v>5094</v>
      </c>
      <c r="AK193" s="235" t="s">
        <v>4764</v>
      </c>
      <c r="AL193" s="235">
        <v>192</v>
      </c>
    </row>
    <row r="194" spans="1:38" x14ac:dyDescent="0.3">
      <c r="A194" s="222" t="s">
        <v>2687</v>
      </c>
      <c r="B194" s="222" t="s">
        <v>5090</v>
      </c>
      <c r="C194" s="241" t="s">
        <v>4765</v>
      </c>
      <c r="D194" s="237" t="s">
        <v>5109</v>
      </c>
      <c r="E194" s="236">
        <v>1101116039162</v>
      </c>
      <c r="F194" s="240" t="s">
        <v>4841</v>
      </c>
      <c r="G194" s="214">
        <v>1</v>
      </c>
      <c r="H194" s="231" t="s">
        <v>4758</v>
      </c>
      <c r="I194" s="231"/>
      <c r="J194" s="231"/>
      <c r="K194" s="231"/>
      <c r="L194" s="231"/>
      <c r="M194" s="231"/>
      <c r="N194" s="231" t="s">
        <v>4882</v>
      </c>
      <c r="O194" s="246" t="s">
        <v>5092</v>
      </c>
      <c r="P194" s="246" t="s">
        <v>5093</v>
      </c>
      <c r="Q194" s="225" t="s">
        <v>4627</v>
      </c>
      <c r="R194" s="212" t="s">
        <v>2</v>
      </c>
      <c r="S194" s="213" t="s">
        <v>4758</v>
      </c>
      <c r="T194" s="233">
        <v>45572</v>
      </c>
      <c r="U194" s="234" t="s">
        <v>4746</v>
      </c>
      <c r="V194" s="234">
        <v>45601</v>
      </c>
      <c r="W194" s="234">
        <v>45607</v>
      </c>
      <c r="X194" s="234" t="s">
        <v>2</v>
      </c>
      <c r="Y194" s="234"/>
      <c r="Z194" s="234" t="s">
        <v>4628</v>
      </c>
      <c r="AA194" s="243">
        <v>202411</v>
      </c>
      <c r="AB194" s="243"/>
      <c r="AC194" s="244" t="s">
        <v>4787</v>
      </c>
      <c r="AD194" s="244" t="s">
        <v>4843</v>
      </c>
      <c r="AE194" s="245">
        <v>1</v>
      </c>
      <c r="AF194" s="244" t="s">
        <v>4843</v>
      </c>
      <c r="AG194" s="239" t="str">
        <f>IFERROR(VLOOKUP(작성용!A:A,RM!A:D,4,0),"-")</f>
        <v>오수현</v>
      </c>
      <c r="AH194" s="9" t="s">
        <v>4969</v>
      </c>
      <c r="AI194" s="235" t="s">
        <v>4758</v>
      </c>
      <c r="AJ194" s="235" t="s">
        <v>5094</v>
      </c>
      <c r="AK194" s="235" t="s">
        <v>4764</v>
      </c>
      <c r="AL194" s="235">
        <v>193</v>
      </c>
    </row>
    <row r="195" spans="1:38" x14ac:dyDescent="0.3">
      <c r="A195" s="222" t="s">
        <v>2687</v>
      </c>
      <c r="B195" s="222" t="s">
        <v>5090</v>
      </c>
      <c r="C195" s="241" t="s">
        <v>4749</v>
      </c>
      <c r="D195" s="237" t="s">
        <v>5110</v>
      </c>
      <c r="E195" s="236">
        <v>1101140304838</v>
      </c>
      <c r="F195" s="240" t="s">
        <v>4841</v>
      </c>
      <c r="G195" s="214">
        <v>0</v>
      </c>
      <c r="H195" s="231" t="s">
        <v>4758</v>
      </c>
      <c r="I195" s="231"/>
      <c r="J195" s="231"/>
      <c r="K195" s="231"/>
      <c r="L195" s="231"/>
      <c r="M195" s="231"/>
      <c r="N195" s="231" t="s">
        <v>4882</v>
      </c>
      <c r="O195" s="246" t="s">
        <v>5092</v>
      </c>
      <c r="P195" s="246" t="s">
        <v>5093</v>
      </c>
      <c r="Q195" s="225" t="s">
        <v>4627</v>
      </c>
      <c r="R195" s="212" t="s">
        <v>2</v>
      </c>
      <c r="S195" s="213" t="s">
        <v>4758</v>
      </c>
      <c r="T195" s="233">
        <v>45572</v>
      </c>
      <c r="U195" s="234" t="s">
        <v>4746</v>
      </c>
      <c r="V195" s="234">
        <v>45601</v>
      </c>
      <c r="W195" s="234">
        <v>45607</v>
      </c>
      <c r="X195" s="234" t="s">
        <v>2</v>
      </c>
      <c r="Y195" s="234"/>
      <c r="Z195" s="234" t="s">
        <v>4628</v>
      </c>
      <c r="AA195" s="243">
        <v>202411</v>
      </c>
      <c r="AB195" s="243"/>
      <c r="AC195" s="244" t="s">
        <v>4787</v>
      </c>
      <c r="AD195" s="244" t="s">
        <v>4902</v>
      </c>
      <c r="AE195" s="245">
        <v>1</v>
      </c>
      <c r="AF195" s="244" t="s">
        <v>4749</v>
      </c>
      <c r="AG195" s="239" t="str">
        <f>IFERROR(VLOOKUP(작성용!A:A,RM!A:D,4,0),"-")</f>
        <v>오수현</v>
      </c>
      <c r="AH195" s="9" t="s">
        <v>4969</v>
      </c>
      <c r="AI195" s="235" t="s">
        <v>4758</v>
      </c>
      <c r="AJ195" s="235" t="s">
        <v>5094</v>
      </c>
      <c r="AK195" s="235" t="s">
        <v>4764</v>
      </c>
      <c r="AL195" s="235">
        <v>194</v>
      </c>
    </row>
    <row r="196" spans="1:38" x14ac:dyDescent="0.3">
      <c r="A196" s="222" t="s">
        <v>2687</v>
      </c>
      <c r="B196" s="222" t="s">
        <v>5090</v>
      </c>
      <c r="C196" s="241" t="s">
        <v>4749</v>
      </c>
      <c r="D196" s="237" t="s">
        <v>5111</v>
      </c>
      <c r="E196" s="236">
        <v>1345110457059</v>
      </c>
      <c r="F196" s="240" t="s">
        <v>4913</v>
      </c>
      <c r="G196" s="214">
        <v>0</v>
      </c>
      <c r="H196" s="231" t="s">
        <v>4758</v>
      </c>
      <c r="I196" s="231"/>
      <c r="J196" s="231"/>
      <c r="K196" s="231"/>
      <c r="L196" s="231"/>
      <c r="M196" s="231"/>
      <c r="N196" s="231" t="s">
        <v>4882</v>
      </c>
      <c r="O196" s="246" t="s">
        <v>5092</v>
      </c>
      <c r="P196" s="246" t="s">
        <v>5093</v>
      </c>
      <c r="Q196" s="225" t="s">
        <v>4627</v>
      </c>
      <c r="R196" s="212" t="s">
        <v>2</v>
      </c>
      <c r="S196" s="213" t="s">
        <v>4758</v>
      </c>
      <c r="T196" s="233">
        <v>45572</v>
      </c>
      <c r="U196" s="234" t="s">
        <v>4746</v>
      </c>
      <c r="V196" s="234">
        <v>45601</v>
      </c>
      <c r="W196" s="234">
        <v>45607</v>
      </c>
      <c r="X196" s="234" t="s">
        <v>2</v>
      </c>
      <c r="Y196" s="234"/>
      <c r="Z196" s="234" t="s">
        <v>4628</v>
      </c>
      <c r="AA196" s="243">
        <v>202411</v>
      </c>
      <c r="AB196" s="243"/>
      <c r="AC196" s="244" t="s">
        <v>4787</v>
      </c>
      <c r="AD196" s="244" t="s">
        <v>4832</v>
      </c>
      <c r="AE196" s="245">
        <v>1</v>
      </c>
      <c r="AF196" s="244" t="s">
        <v>4832</v>
      </c>
      <c r="AG196" s="239" t="str">
        <f>IFERROR(VLOOKUP(작성용!A:A,RM!A:D,4,0),"-")</f>
        <v>오수현</v>
      </c>
      <c r="AH196" s="9" t="s">
        <v>4969</v>
      </c>
      <c r="AI196" s="235" t="s">
        <v>4758</v>
      </c>
      <c r="AJ196" s="235" t="s">
        <v>5094</v>
      </c>
      <c r="AK196" s="235" t="s">
        <v>4764</v>
      </c>
      <c r="AL196" s="235">
        <v>195</v>
      </c>
    </row>
    <row r="197" spans="1:38" x14ac:dyDescent="0.3">
      <c r="A197" s="229" t="s">
        <v>627</v>
      </c>
      <c r="B197" s="229" t="s">
        <v>5112</v>
      </c>
      <c r="C197" s="241" t="s">
        <v>4765</v>
      </c>
      <c r="D197" s="237" t="s">
        <v>5113</v>
      </c>
      <c r="E197" s="236">
        <v>1101113121756</v>
      </c>
      <c r="F197" s="240" t="s">
        <v>4841</v>
      </c>
      <c r="G197" s="214">
        <v>0</v>
      </c>
      <c r="H197" s="231" t="s">
        <v>4758</v>
      </c>
      <c r="I197" s="231"/>
      <c r="J197" s="231"/>
      <c r="K197" s="231"/>
      <c r="L197" s="231"/>
      <c r="M197" s="231"/>
      <c r="N197" s="231" t="s">
        <v>4959</v>
      </c>
      <c r="O197" s="246" t="s">
        <v>5114</v>
      </c>
      <c r="P197" s="246" t="s">
        <v>5115</v>
      </c>
      <c r="Q197" s="225" t="s">
        <v>5116</v>
      </c>
      <c r="R197" s="212" t="s">
        <v>5117</v>
      </c>
      <c r="S197" s="213" t="s">
        <v>5117</v>
      </c>
      <c r="T197" s="233">
        <v>45572</v>
      </c>
      <c r="U197" s="234" t="s">
        <v>4759</v>
      </c>
      <c r="V197" s="234">
        <v>45672</v>
      </c>
      <c r="W197" s="234">
        <v>45679</v>
      </c>
      <c r="X197" s="234" t="s">
        <v>2</v>
      </c>
      <c r="Y197" s="234"/>
      <c r="Z197" s="234" t="s">
        <v>4629</v>
      </c>
      <c r="AA197" s="224">
        <v>202412</v>
      </c>
      <c r="AB197" s="243"/>
      <c r="AC197" s="244" t="s">
        <v>4747</v>
      </c>
      <c r="AD197" s="244" t="s">
        <v>4914</v>
      </c>
      <c r="AE197" s="245">
        <v>1</v>
      </c>
      <c r="AF197" s="244" t="s">
        <v>4914</v>
      </c>
      <c r="AG197" s="239" t="str">
        <f>IFERROR(VLOOKUP(작성용!A:A,RM!A:D,4,0),"-")</f>
        <v>김예림</v>
      </c>
      <c r="AH197" s="235" t="s">
        <v>4914</v>
      </c>
      <c r="AI197" s="235" t="s">
        <v>4758</v>
      </c>
      <c r="AJ197" s="235" t="s">
        <v>4758</v>
      </c>
      <c r="AK197" s="235" t="s">
        <v>4128</v>
      </c>
      <c r="AL197" s="235">
        <v>196</v>
      </c>
    </row>
    <row r="198" spans="1:38" x14ac:dyDescent="0.3">
      <c r="A198" s="229" t="s">
        <v>627</v>
      </c>
      <c r="B198" s="229" t="s">
        <v>5112</v>
      </c>
      <c r="C198" s="241" t="s">
        <v>4765</v>
      </c>
      <c r="D198" s="237" t="s">
        <v>5118</v>
      </c>
      <c r="E198" s="236">
        <v>1412110039135</v>
      </c>
      <c r="F198" s="240" t="s">
        <v>4841</v>
      </c>
      <c r="G198" s="214">
        <v>0</v>
      </c>
      <c r="H198" s="231" t="s">
        <v>4758</v>
      </c>
      <c r="I198" s="231"/>
      <c r="J198" s="231"/>
      <c r="K198" s="231"/>
      <c r="L198" s="231"/>
      <c r="M198" s="231"/>
      <c r="N198" s="231" t="s">
        <v>4959</v>
      </c>
      <c r="O198" s="246" t="s">
        <v>5114</v>
      </c>
      <c r="P198" s="246" t="s">
        <v>5115</v>
      </c>
      <c r="Q198" s="225" t="s">
        <v>5116</v>
      </c>
      <c r="R198" s="212" t="s">
        <v>5119</v>
      </c>
      <c r="S198" s="213" t="s">
        <v>5119</v>
      </c>
      <c r="T198" s="233">
        <v>45572</v>
      </c>
      <c r="U198" s="234" t="s">
        <v>4759</v>
      </c>
      <c r="V198" s="234">
        <v>45672</v>
      </c>
      <c r="W198" s="234">
        <v>45679</v>
      </c>
      <c r="X198" s="234" t="s">
        <v>2</v>
      </c>
      <c r="Y198" s="234"/>
      <c r="Z198" s="234" t="s">
        <v>4629</v>
      </c>
      <c r="AA198" s="224">
        <v>202412</v>
      </c>
      <c r="AB198" s="243"/>
      <c r="AC198" s="244" t="s">
        <v>4747</v>
      </c>
      <c r="AD198" s="244" t="s">
        <v>4832</v>
      </c>
      <c r="AE198" s="245">
        <v>1</v>
      </c>
      <c r="AF198" s="244" t="s">
        <v>4832</v>
      </c>
      <c r="AG198" s="239" t="str">
        <f>IFERROR(VLOOKUP(작성용!A:A,RM!A:D,4,0),"-")</f>
        <v>김예림</v>
      </c>
      <c r="AH198" s="235" t="s">
        <v>4914</v>
      </c>
      <c r="AI198" s="235" t="s">
        <v>4758</v>
      </c>
      <c r="AJ198" s="235" t="s">
        <v>4758</v>
      </c>
      <c r="AK198" s="235" t="s">
        <v>4128</v>
      </c>
      <c r="AL198" s="235">
        <v>197</v>
      </c>
    </row>
    <row r="199" spans="1:38" x14ac:dyDescent="0.3">
      <c r="A199" s="229" t="s">
        <v>627</v>
      </c>
      <c r="B199" s="229" t="s">
        <v>5112</v>
      </c>
      <c r="C199" s="241" t="s">
        <v>4765</v>
      </c>
      <c r="D199" s="237" t="s">
        <v>5120</v>
      </c>
      <c r="E199" s="236">
        <v>1843710003123</v>
      </c>
      <c r="F199" s="240" t="s">
        <v>4841</v>
      </c>
      <c r="G199" s="214">
        <v>0</v>
      </c>
      <c r="H199" s="231" t="s">
        <v>4758</v>
      </c>
      <c r="I199" s="231"/>
      <c r="J199" s="231"/>
      <c r="K199" s="231"/>
      <c r="L199" s="231"/>
      <c r="M199" s="231"/>
      <c r="N199" s="231" t="s">
        <v>4959</v>
      </c>
      <c r="O199" s="246" t="s">
        <v>5114</v>
      </c>
      <c r="P199" s="246" t="s">
        <v>5115</v>
      </c>
      <c r="Q199" s="225" t="s">
        <v>5116</v>
      </c>
      <c r="R199" s="212" t="s">
        <v>5121</v>
      </c>
      <c r="S199" s="213" t="s">
        <v>5121</v>
      </c>
      <c r="T199" s="233">
        <v>45572</v>
      </c>
      <c r="U199" s="234" t="s">
        <v>4759</v>
      </c>
      <c r="V199" s="234">
        <v>45672</v>
      </c>
      <c r="W199" s="234">
        <v>45679</v>
      </c>
      <c r="X199" s="234" t="s">
        <v>2</v>
      </c>
      <c r="Y199" s="234"/>
      <c r="Z199" s="234" t="s">
        <v>4629</v>
      </c>
      <c r="AA199" s="224">
        <v>202412</v>
      </c>
      <c r="AB199" s="243"/>
      <c r="AC199" s="244" t="s">
        <v>4747</v>
      </c>
      <c r="AD199" s="244" t="s">
        <v>4924</v>
      </c>
      <c r="AE199" s="245">
        <v>1</v>
      </c>
      <c r="AF199" s="244" t="s">
        <v>4924</v>
      </c>
      <c r="AG199" s="239" t="str">
        <f>IFERROR(VLOOKUP(작성용!A:A,RM!A:D,4,0),"-")</f>
        <v>김예림</v>
      </c>
      <c r="AH199" s="235" t="s">
        <v>4914</v>
      </c>
      <c r="AI199" s="235" t="s">
        <v>4758</v>
      </c>
      <c r="AJ199" s="235" t="s">
        <v>4758</v>
      </c>
      <c r="AK199" s="235" t="s">
        <v>4128</v>
      </c>
      <c r="AL199" s="235">
        <v>198</v>
      </c>
    </row>
    <row r="200" spans="1:38" x14ac:dyDescent="0.3">
      <c r="A200" s="229" t="s">
        <v>627</v>
      </c>
      <c r="B200" s="229" t="s">
        <v>5112</v>
      </c>
      <c r="C200" s="241" t="s">
        <v>4765</v>
      </c>
      <c r="D200" s="237" t="s">
        <v>5122</v>
      </c>
      <c r="E200" s="236">
        <v>1101114306373</v>
      </c>
      <c r="F200" s="240" t="s">
        <v>4841</v>
      </c>
      <c r="G200" s="214">
        <v>0</v>
      </c>
      <c r="H200" s="231" t="s">
        <v>4758</v>
      </c>
      <c r="I200" s="231"/>
      <c r="J200" s="231"/>
      <c r="K200" s="231"/>
      <c r="L200" s="231"/>
      <c r="M200" s="231"/>
      <c r="N200" s="231" t="s">
        <v>4959</v>
      </c>
      <c r="O200" s="246" t="s">
        <v>5114</v>
      </c>
      <c r="P200" s="246" t="s">
        <v>5115</v>
      </c>
      <c r="Q200" s="225" t="s">
        <v>5116</v>
      </c>
      <c r="R200" s="212" t="s">
        <v>5123</v>
      </c>
      <c r="S200" s="213" t="s">
        <v>5123</v>
      </c>
      <c r="T200" s="233">
        <v>45572</v>
      </c>
      <c r="U200" s="234" t="s">
        <v>4759</v>
      </c>
      <c r="V200" s="234">
        <v>45672</v>
      </c>
      <c r="W200" s="234">
        <v>45679</v>
      </c>
      <c r="X200" s="234" t="s">
        <v>2</v>
      </c>
      <c r="Y200" s="234"/>
      <c r="Z200" s="234" t="s">
        <v>4629</v>
      </c>
      <c r="AA200" s="224">
        <v>202412</v>
      </c>
      <c r="AB200" s="243"/>
      <c r="AC200" s="244" t="s">
        <v>4872</v>
      </c>
      <c r="AD200" s="244" t="s">
        <v>4892</v>
      </c>
      <c r="AE200" s="245">
        <v>1</v>
      </c>
      <c r="AF200" s="244" t="s">
        <v>4892</v>
      </c>
      <c r="AG200" s="239" t="str">
        <f>IFERROR(VLOOKUP(작성용!A:A,RM!A:D,4,0),"-")</f>
        <v>김예림</v>
      </c>
      <c r="AH200" s="235" t="s">
        <v>4914</v>
      </c>
      <c r="AI200" s="235" t="s">
        <v>4758</v>
      </c>
      <c r="AJ200" s="235" t="s">
        <v>4758</v>
      </c>
      <c r="AK200" s="235" t="s">
        <v>4128</v>
      </c>
      <c r="AL200" s="235">
        <v>199</v>
      </c>
    </row>
    <row r="201" spans="1:38" x14ac:dyDescent="0.3">
      <c r="A201" s="229" t="s">
        <v>627</v>
      </c>
      <c r="B201" s="229" t="s">
        <v>5112</v>
      </c>
      <c r="C201" s="241" t="s">
        <v>4765</v>
      </c>
      <c r="D201" s="237" t="s">
        <v>5124</v>
      </c>
      <c r="E201" s="236">
        <v>1101112723644</v>
      </c>
      <c r="F201" s="240" t="s">
        <v>5125</v>
      </c>
      <c r="G201" s="214">
        <v>0</v>
      </c>
      <c r="H201" s="231" t="s">
        <v>4758</v>
      </c>
      <c r="I201" s="231"/>
      <c r="J201" s="231"/>
      <c r="K201" s="231"/>
      <c r="L201" s="231"/>
      <c r="M201" s="231"/>
      <c r="N201" s="231" t="s">
        <v>4959</v>
      </c>
      <c r="O201" s="246" t="s">
        <v>5114</v>
      </c>
      <c r="P201" s="246" t="s">
        <v>5115</v>
      </c>
      <c r="Q201" s="225" t="s">
        <v>5116</v>
      </c>
      <c r="R201" s="212" t="s">
        <v>5126</v>
      </c>
      <c r="S201" s="213" t="s">
        <v>5126</v>
      </c>
      <c r="T201" s="233">
        <v>45572</v>
      </c>
      <c r="U201" s="234" t="s">
        <v>4759</v>
      </c>
      <c r="V201" s="234">
        <v>45672</v>
      </c>
      <c r="W201" s="234">
        <v>45679</v>
      </c>
      <c r="X201" s="234" t="s">
        <v>2</v>
      </c>
      <c r="Y201" s="234"/>
      <c r="Z201" s="234" t="s">
        <v>4629</v>
      </c>
      <c r="AA201" s="224">
        <v>202412</v>
      </c>
      <c r="AB201" s="243"/>
      <c r="AC201" s="244" t="s">
        <v>4747</v>
      </c>
      <c r="AD201" s="244" t="s">
        <v>4537</v>
      </c>
      <c r="AE201" s="245">
        <v>1</v>
      </c>
      <c r="AF201" s="244" t="s">
        <v>4859</v>
      </c>
      <c r="AG201" s="239" t="str">
        <f>IFERROR(VLOOKUP(작성용!A:A,RM!A:D,4,0),"-")</f>
        <v>김예림</v>
      </c>
      <c r="AH201" s="235" t="s">
        <v>4914</v>
      </c>
      <c r="AI201" s="235" t="s">
        <v>4758</v>
      </c>
      <c r="AJ201" s="235" t="s">
        <v>4758</v>
      </c>
      <c r="AK201" s="235" t="s">
        <v>4128</v>
      </c>
      <c r="AL201" s="235">
        <v>200</v>
      </c>
    </row>
    <row r="202" spans="1:38" x14ac:dyDescent="0.3">
      <c r="A202" s="229" t="s">
        <v>627</v>
      </c>
      <c r="B202" s="229" t="s">
        <v>5112</v>
      </c>
      <c r="C202" s="241" t="s">
        <v>4765</v>
      </c>
      <c r="D202" s="237" t="s">
        <v>5127</v>
      </c>
      <c r="E202" s="236">
        <v>1201110854332</v>
      </c>
      <c r="F202" s="240" t="s">
        <v>5125</v>
      </c>
      <c r="G202" s="214">
        <v>0</v>
      </c>
      <c r="H202" s="231" t="s">
        <v>4758</v>
      </c>
      <c r="I202" s="231"/>
      <c r="J202" s="231"/>
      <c r="K202" s="231"/>
      <c r="L202" s="231"/>
      <c r="M202" s="231"/>
      <c r="N202" s="231" t="s">
        <v>4959</v>
      </c>
      <c r="O202" s="246" t="s">
        <v>5114</v>
      </c>
      <c r="P202" s="246" t="s">
        <v>5115</v>
      </c>
      <c r="Q202" s="225" t="s">
        <v>5116</v>
      </c>
      <c r="R202" s="212" t="s">
        <v>5128</v>
      </c>
      <c r="S202" s="213" t="s">
        <v>5128</v>
      </c>
      <c r="T202" s="233">
        <v>45572</v>
      </c>
      <c r="U202" s="234" t="s">
        <v>4759</v>
      </c>
      <c r="V202" s="234">
        <v>45672</v>
      </c>
      <c r="W202" s="234">
        <v>45679</v>
      </c>
      <c r="X202" s="234" t="s">
        <v>2</v>
      </c>
      <c r="Y202" s="234"/>
      <c r="Z202" s="234" t="s">
        <v>4629</v>
      </c>
      <c r="AA202" s="224">
        <v>202412</v>
      </c>
      <c r="AB202" s="243"/>
      <c r="AC202" s="244" t="s">
        <v>4747</v>
      </c>
      <c r="AD202" s="244" t="s">
        <v>4905</v>
      </c>
      <c r="AE202" s="245">
        <v>1</v>
      </c>
      <c r="AF202" s="244" t="s">
        <v>4905</v>
      </c>
      <c r="AG202" s="239" t="str">
        <f>IFERROR(VLOOKUP(작성용!A:A,RM!A:D,4,0),"-")</f>
        <v>김예림</v>
      </c>
      <c r="AH202" s="235" t="s">
        <v>4914</v>
      </c>
      <c r="AI202" s="235" t="s">
        <v>4758</v>
      </c>
      <c r="AJ202" s="235" t="s">
        <v>4758</v>
      </c>
      <c r="AK202" s="235" t="s">
        <v>4128</v>
      </c>
      <c r="AL202" s="235">
        <v>201</v>
      </c>
    </row>
    <row r="203" spans="1:38" x14ac:dyDescent="0.3">
      <c r="A203" s="229" t="s">
        <v>627</v>
      </c>
      <c r="B203" s="229" t="s">
        <v>5112</v>
      </c>
      <c r="C203" s="241" t="s">
        <v>4765</v>
      </c>
      <c r="D203" s="237" t="s">
        <v>5129</v>
      </c>
      <c r="E203" s="236">
        <v>1101114177237</v>
      </c>
      <c r="F203" s="240" t="s">
        <v>4841</v>
      </c>
      <c r="G203" s="214">
        <v>0</v>
      </c>
      <c r="H203" s="231" t="s">
        <v>4758</v>
      </c>
      <c r="I203" s="231"/>
      <c r="J203" s="231"/>
      <c r="K203" s="231"/>
      <c r="L203" s="231"/>
      <c r="M203" s="231"/>
      <c r="N203" s="231" t="s">
        <v>4959</v>
      </c>
      <c r="O203" s="246" t="s">
        <v>5114</v>
      </c>
      <c r="P203" s="246" t="s">
        <v>5115</v>
      </c>
      <c r="Q203" s="225" t="s">
        <v>5116</v>
      </c>
      <c r="R203" s="212" t="s">
        <v>5130</v>
      </c>
      <c r="S203" s="213" t="s">
        <v>5130</v>
      </c>
      <c r="T203" s="233">
        <v>45572</v>
      </c>
      <c r="U203" s="234" t="s">
        <v>4759</v>
      </c>
      <c r="V203" s="234">
        <v>45672</v>
      </c>
      <c r="W203" s="234">
        <v>45679</v>
      </c>
      <c r="X203" s="234" t="s">
        <v>2</v>
      </c>
      <c r="Y203" s="234"/>
      <c r="Z203" s="234" t="s">
        <v>4629</v>
      </c>
      <c r="AA203" s="224">
        <v>202412</v>
      </c>
      <c r="AB203" s="243"/>
      <c r="AC203" s="244" t="s">
        <v>4747</v>
      </c>
      <c r="AD203" s="244" t="s">
        <v>4833</v>
      </c>
      <c r="AE203" s="245">
        <v>1</v>
      </c>
      <c r="AF203" s="244" t="s">
        <v>5131</v>
      </c>
      <c r="AG203" s="239" t="str">
        <f>IFERROR(VLOOKUP(작성용!A:A,RM!A:D,4,0),"-")</f>
        <v>김예림</v>
      </c>
      <c r="AH203" s="235" t="s">
        <v>4914</v>
      </c>
      <c r="AI203" s="235" t="s">
        <v>4758</v>
      </c>
      <c r="AJ203" s="235" t="s">
        <v>4758</v>
      </c>
      <c r="AK203" s="235" t="s">
        <v>4128</v>
      </c>
      <c r="AL203" s="235">
        <v>202</v>
      </c>
    </row>
    <row r="204" spans="1:38" x14ac:dyDescent="0.3">
      <c r="A204" s="222" t="s">
        <v>3121</v>
      </c>
      <c r="B204" s="222" t="s">
        <v>3122</v>
      </c>
      <c r="C204" s="241" t="s">
        <v>4765</v>
      </c>
      <c r="D204" s="237" t="s">
        <v>5132</v>
      </c>
      <c r="E204" s="236">
        <v>1545110025688</v>
      </c>
      <c r="F204" s="240" t="s">
        <v>4841</v>
      </c>
      <c r="G204" s="214">
        <v>0</v>
      </c>
      <c r="H204" s="231" t="s">
        <v>4758</v>
      </c>
      <c r="I204" s="231"/>
      <c r="J204" s="231"/>
      <c r="K204" s="231"/>
      <c r="L204" s="231"/>
      <c r="M204" s="231"/>
      <c r="N204" s="231" t="s">
        <v>4959</v>
      </c>
      <c r="O204" s="246" t="s">
        <v>5133</v>
      </c>
      <c r="P204" s="246" t="s">
        <v>5134</v>
      </c>
      <c r="Q204" s="225" t="s">
        <v>5135</v>
      </c>
      <c r="R204" s="212" t="s">
        <v>4758</v>
      </c>
      <c r="S204" s="213" t="s">
        <v>4758</v>
      </c>
      <c r="T204" s="233">
        <v>45573</v>
      </c>
      <c r="U204" s="234" t="s">
        <v>4746</v>
      </c>
      <c r="V204" s="234">
        <v>45604</v>
      </c>
      <c r="W204" s="234">
        <v>45610</v>
      </c>
      <c r="X204" s="234" t="s">
        <v>2</v>
      </c>
      <c r="Y204" s="234"/>
      <c r="Z204" s="234" t="s">
        <v>4636</v>
      </c>
      <c r="AA204" s="243">
        <v>202411</v>
      </c>
      <c r="AB204" s="243"/>
      <c r="AC204" s="244" t="s">
        <v>4787</v>
      </c>
      <c r="AD204" s="244" t="s">
        <v>4810</v>
      </c>
      <c r="AE204" s="245">
        <v>1</v>
      </c>
      <c r="AF204" s="244" t="s">
        <v>4905</v>
      </c>
      <c r="AG204" s="239" t="str">
        <f>IFERROR(VLOOKUP(작성용!A:A,RM!A:D,4,0),"-")</f>
        <v>유재호</v>
      </c>
      <c r="AH204" s="9" t="s">
        <v>5008</v>
      </c>
      <c r="AI204" s="235" t="s">
        <v>4758</v>
      </c>
      <c r="AJ204" s="235" t="s">
        <v>5136</v>
      </c>
      <c r="AK204" s="235" t="s">
        <v>4764</v>
      </c>
      <c r="AL204" s="235">
        <v>203</v>
      </c>
    </row>
    <row r="205" spans="1:38" x14ac:dyDescent="0.3">
      <c r="A205" s="222" t="s">
        <v>3121</v>
      </c>
      <c r="B205" s="222" t="s">
        <v>3122</v>
      </c>
      <c r="C205" s="241" t="s">
        <v>4765</v>
      </c>
      <c r="D205" s="237" t="s">
        <v>5137</v>
      </c>
      <c r="E205" s="236">
        <v>1101115685411</v>
      </c>
      <c r="F205" s="240" t="s">
        <v>4837</v>
      </c>
      <c r="G205" s="214">
        <v>0</v>
      </c>
      <c r="H205" s="231" t="s">
        <v>4758</v>
      </c>
      <c r="I205" s="231"/>
      <c r="J205" s="231"/>
      <c r="K205" s="231"/>
      <c r="L205" s="231"/>
      <c r="M205" s="231"/>
      <c r="N205" s="231" t="s">
        <v>5041</v>
      </c>
      <c r="O205" s="246" t="s">
        <v>5133</v>
      </c>
      <c r="P205" s="246" t="s">
        <v>5134</v>
      </c>
      <c r="Q205" s="225" t="s">
        <v>5135</v>
      </c>
      <c r="R205" s="212" t="s">
        <v>4758</v>
      </c>
      <c r="S205" s="213" t="s">
        <v>4758</v>
      </c>
      <c r="T205" s="233">
        <v>45573</v>
      </c>
      <c r="U205" s="234" t="s">
        <v>4746</v>
      </c>
      <c r="V205" s="234">
        <v>45604</v>
      </c>
      <c r="W205" s="234">
        <v>45610</v>
      </c>
      <c r="X205" s="234" t="s">
        <v>2</v>
      </c>
      <c r="Y205" s="234"/>
      <c r="Z205" s="234" t="s">
        <v>4636</v>
      </c>
      <c r="AA205" s="243">
        <v>202411</v>
      </c>
      <c r="AB205" s="243"/>
      <c r="AC205" s="244" t="s">
        <v>4787</v>
      </c>
      <c r="AD205" s="244" t="s">
        <v>4967</v>
      </c>
      <c r="AE205" s="245">
        <v>1</v>
      </c>
      <c r="AF205" s="244" t="s">
        <v>4967</v>
      </c>
      <c r="AG205" s="239" t="str">
        <f>IFERROR(VLOOKUP(작성용!A:A,RM!A:D,4,0),"-")</f>
        <v>유재호</v>
      </c>
      <c r="AH205" s="9" t="s">
        <v>5008</v>
      </c>
      <c r="AI205" s="235" t="s">
        <v>4758</v>
      </c>
      <c r="AJ205" s="235" t="s">
        <v>5136</v>
      </c>
      <c r="AK205" s="235" t="s">
        <v>4764</v>
      </c>
      <c r="AL205" s="235">
        <v>204</v>
      </c>
    </row>
    <row r="206" spans="1:38" x14ac:dyDescent="0.3">
      <c r="A206" s="222" t="s">
        <v>3121</v>
      </c>
      <c r="B206" s="222" t="s">
        <v>3122</v>
      </c>
      <c r="C206" s="241" t="s">
        <v>4765</v>
      </c>
      <c r="D206" s="237" t="s">
        <v>5138</v>
      </c>
      <c r="E206" s="236">
        <v>1101116123957</v>
      </c>
      <c r="F206" s="240" t="s">
        <v>4841</v>
      </c>
      <c r="G206" s="214">
        <v>0</v>
      </c>
      <c r="H206" s="231" t="s">
        <v>4758</v>
      </c>
      <c r="I206" s="231"/>
      <c r="J206" s="231"/>
      <c r="K206" s="231"/>
      <c r="L206" s="231"/>
      <c r="M206" s="231"/>
      <c r="N206" s="231" t="s">
        <v>4959</v>
      </c>
      <c r="O206" s="246" t="s">
        <v>5133</v>
      </c>
      <c r="P206" s="246" t="s">
        <v>5139</v>
      </c>
      <c r="Q206" s="225" t="s">
        <v>5135</v>
      </c>
      <c r="R206" s="212" t="s">
        <v>4758</v>
      </c>
      <c r="S206" s="213" t="s">
        <v>4758</v>
      </c>
      <c r="T206" s="233">
        <v>45573</v>
      </c>
      <c r="U206" s="234" t="s">
        <v>4746</v>
      </c>
      <c r="V206" s="234">
        <v>45604</v>
      </c>
      <c r="W206" s="234">
        <v>45610</v>
      </c>
      <c r="X206" s="234" t="s">
        <v>2</v>
      </c>
      <c r="Y206" s="234"/>
      <c r="Z206" s="234" t="s">
        <v>4636</v>
      </c>
      <c r="AA206" s="243">
        <v>202411</v>
      </c>
      <c r="AB206" s="243"/>
      <c r="AC206" s="244" t="s">
        <v>4787</v>
      </c>
      <c r="AD206" s="244" t="s">
        <v>3645</v>
      </c>
      <c r="AE206" s="245">
        <v>1</v>
      </c>
      <c r="AF206" s="244" t="s">
        <v>3645</v>
      </c>
      <c r="AG206" s="239" t="str">
        <f>IFERROR(VLOOKUP(작성용!A:A,RM!A:D,4,0),"-")</f>
        <v>유재호</v>
      </c>
      <c r="AH206" s="9" t="s">
        <v>5140</v>
      </c>
      <c r="AI206" s="235" t="s">
        <v>4758</v>
      </c>
      <c r="AJ206" s="235" t="s">
        <v>5136</v>
      </c>
      <c r="AK206" s="235" t="s">
        <v>4764</v>
      </c>
      <c r="AL206" s="235">
        <v>205</v>
      </c>
    </row>
    <row r="207" spans="1:38" x14ac:dyDescent="0.3">
      <c r="A207" s="222" t="s">
        <v>3121</v>
      </c>
      <c r="B207" s="222" t="s">
        <v>3122</v>
      </c>
      <c r="C207" s="241" t="s">
        <v>4765</v>
      </c>
      <c r="D207" s="237" t="s">
        <v>5141</v>
      </c>
      <c r="E207" s="236">
        <v>1101112319807</v>
      </c>
      <c r="F207" s="240" t="s">
        <v>4837</v>
      </c>
      <c r="G207" s="214">
        <v>0</v>
      </c>
      <c r="H207" s="231" t="s">
        <v>4758</v>
      </c>
      <c r="I207" s="231"/>
      <c r="J207" s="231"/>
      <c r="K207" s="231"/>
      <c r="L207" s="231"/>
      <c r="M207" s="231"/>
      <c r="N207" s="231" t="s">
        <v>4959</v>
      </c>
      <c r="O207" s="246" t="s">
        <v>5133</v>
      </c>
      <c r="P207" s="246" t="s">
        <v>5134</v>
      </c>
      <c r="Q207" s="225" t="s">
        <v>5142</v>
      </c>
      <c r="R207" s="212" t="s">
        <v>4758</v>
      </c>
      <c r="S207" s="213" t="s">
        <v>4758</v>
      </c>
      <c r="T207" s="233">
        <v>45573</v>
      </c>
      <c r="U207" s="234" t="s">
        <v>4746</v>
      </c>
      <c r="V207" s="234">
        <v>45604</v>
      </c>
      <c r="W207" s="234">
        <v>45610</v>
      </c>
      <c r="X207" s="234" t="s">
        <v>2</v>
      </c>
      <c r="Y207" s="234"/>
      <c r="Z207" s="234" t="s">
        <v>4636</v>
      </c>
      <c r="AA207" s="243">
        <v>202411</v>
      </c>
      <c r="AB207" s="243"/>
      <c r="AC207" s="244" t="s">
        <v>4787</v>
      </c>
      <c r="AD207" s="244" t="s">
        <v>5143</v>
      </c>
      <c r="AE207" s="245">
        <v>1</v>
      </c>
      <c r="AF207" s="244" t="s">
        <v>4986</v>
      </c>
      <c r="AG207" s="239" t="str">
        <f>IFERROR(VLOOKUP(작성용!A:A,RM!A:D,4,0),"-")</f>
        <v>유재호</v>
      </c>
      <c r="AH207" s="9" t="s">
        <v>5008</v>
      </c>
      <c r="AI207" s="235" t="s">
        <v>4758</v>
      </c>
      <c r="AJ207" s="235" t="s">
        <v>5136</v>
      </c>
      <c r="AK207" s="235" t="s">
        <v>4790</v>
      </c>
      <c r="AL207" s="235">
        <v>206</v>
      </c>
    </row>
    <row r="208" spans="1:38" x14ac:dyDescent="0.3">
      <c r="A208" s="222" t="s">
        <v>3121</v>
      </c>
      <c r="B208" s="222" t="s">
        <v>3122</v>
      </c>
      <c r="C208" s="241" t="s">
        <v>4765</v>
      </c>
      <c r="D208" s="237" t="s">
        <v>5144</v>
      </c>
      <c r="E208" s="236">
        <v>1101115279199</v>
      </c>
      <c r="F208" s="240" t="s">
        <v>4841</v>
      </c>
      <c r="G208" s="214">
        <v>0</v>
      </c>
      <c r="H208" s="231" t="s">
        <v>4758</v>
      </c>
      <c r="I208" s="231"/>
      <c r="J208" s="231"/>
      <c r="K208" s="231"/>
      <c r="L208" s="231"/>
      <c r="M208" s="231"/>
      <c r="N208" s="231" t="s">
        <v>4959</v>
      </c>
      <c r="O208" s="246" t="s">
        <v>5133</v>
      </c>
      <c r="P208" s="246" t="s">
        <v>5134</v>
      </c>
      <c r="Q208" s="225" t="s">
        <v>5135</v>
      </c>
      <c r="R208" s="212" t="s">
        <v>4758</v>
      </c>
      <c r="S208" s="213" t="s">
        <v>4758</v>
      </c>
      <c r="T208" s="233">
        <v>45573</v>
      </c>
      <c r="U208" s="234" t="s">
        <v>4746</v>
      </c>
      <c r="V208" s="234">
        <v>45604</v>
      </c>
      <c r="W208" s="234">
        <v>45610</v>
      </c>
      <c r="X208" s="234" t="s">
        <v>2</v>
      </c>
      <c r="Y208" s="234"/>
      <c r="Z208" s="234" t="s">
        <v>4636</v>
      </c>
      <c r="AA208" s="243">
        <v>202411</v>
      </c>
      <c r="AB208" s="243"/>
      <c r="AC208" s="244" t="s">
        <v>4787</v>
      </c>
      <c r="AD208" s="244" t="s">
        <v>4969</v>
      </c>
      <c r="AE208" s="245">
        <v>1</v>
      </c>
      <c r="AF208" s="244" t="s">
        <v>4969</v>
      </c>
      <c r="AG208" s="239" t="str">
        <f>IFERROR(VLOOKUP(작성용!A:A,RM!A:D,4,0),"-")</f>
        <v>유재호</v>
      </c>
      <c r="AH208" s="9" t="s">
        <v>5008</v>
      </c>
      <c r="AI208" s="235" t="s">
        <v>4758</v>
      </c>
      <c r="AJ208" s="235" t="s">
        <v>5136</v>
      </c>
      <c r="AK208" s="235" t="s">
        <v>4764</v>
      </c>
      <c r="AL208" s="235">
        <v>207</v>
      </c>
    </row>
    <row r="209" spans="1:38" x14ac:dyDescent="0.3">
      <c r="A209" s="222" t="s">
        <v>3121</v>
      </c>
      <c r="B209" s="222" t="s">
        <v>3122</v>
      </c>
      <c r="C209" s="241" t="s">
        <v>4765</v>
      </c>
      <c r="D209" s="237" t="s">
        <v>5144</v>
      </c>
      <c r="E209" s="236">
        <v>1101115279199</v>
      </c>
      <c r="F209" s="240" t="s">
        <v>4837</v>
      </c>
      <c r="G209" s="214">
        <v>0</v>
      </c>
      <c r="H209" s="231" t="s">
        <v>4758</v>
      </c>
      <c r="I209" s="231"/>
      <c r="J209" s="231"/>
      <c r="K209" s="231"/>
      <c r="L209" s="231"/>
      <c r="M209" s="231"/>
      <c r="N209" s="231" t="s">
        <v>4959</v>
      </c>
      <c r="O209" s="246" t="s">
        <v>5133</v>
      </c>
      <c r="P209" s="246" t="s">
        <v>5134</v>
      </c>
      <c r="Q209" s="225" t="s">
        <v>5135</v>
      </c>
      <c r="R209" s="212" t="s">
        <v>4758</v>
      </c>
      <c r="S209" s="213" t="s">
        <v>4758</v>
      </c>
      <c r="T209" s="233">
        <v>45573</v>
      </c>
      <c r="U209" s="234" t="s">
        <v>4858</v>
      </c>
      <c r="V209" s="234">
        <v>45604</v>
      </c>
      <c r="W209" s="234">
        <v>45610</v>
      </c>
      <c r="X209" s="234" t="s">
        <v>2</v>
      </c>
      <c r="Y209" s="234"/>
      <c r="Z209" s="234" t="s">
        <v>4636</v>
      </c>
      <c r="AA209" s="243">
        <v>202411</v>
      </c>
      <c r="AB209" s="243"/>
      <c r="AC209" s="244" t="s">
        <v>4787</v>
      </c>
      <c r="AD209" s="244" t="s">
        <v>4969</v>
      </c>
      <c r="AE209" s="245">
        <v>0</v>
      </c>
      <c r="AF209" s="244" t="s">
        <v>4969</v>
      </c>
      <c r="AG209" s="239" t="str">
        <f>IFERROR(VLOOKUP(작성용!A:A,RM!A:D,4,0),"-")</f>
        <v>유재호</v>
      </c>
      <c r="AH209" s="9" t="s">
        <v>5008</v>
      </c>
      <c r="AI209" s="235" t="s">
        <v>4758</v>
      </c>
      <c r="AJ209" s="235" t="s">
        <v>5136</v>
      </c>
      <c r="AK209" s="235" t="s">
        <v>4764</v>
      </c>
      <c r="AL209" s="235">
        <v>208</v>
      </c>
    </row>
    <row r="210" spans="1:38" x14ac:dyDescent="0.3">
      <c r="A210" s="222" t="s">
        <v>3121</v>
      </c>
      <c r="B210" s="222" t="s">
        <v>3122</v>
      </c>
      <c r="C210" s="241" t="s">
        <v>4765</v>
      </c>
      <c r="D210" s="237" t="s">
        <v>4966</v>
      </c>
      <c r="E210" s="236">
        <v>1101114834853</v>
      </c>
      <c r="F210" s="240" t="s">
        <v>4841</v>
      </c>
      <c r="G210" s="214">
        <v>0</v>
      </c>
      <c r="H210" s="231" t="s">
        <v>4758</v>
      </c>
      <c r="I210" s="231"/>
      <c r="J210" s="231"/>
      <c r="K210" s="231"/>
      <c r="L210" s="231"/>
      <c r="M210" s="231"/>
      <c r="N210" s="231" t="s">
        <v>4959</v>
      </c>
      <c r="O210" s="246" t="s">
        <v>5133</v>
      </c>
      <c r="P210" s="246" t="s">
        <v>5134</v>
      </c>
      <c r="Q210" s="225" t="s">
        <v>5142</v>
      </c>
      <c r="R210" s="212" t="s">
        <v>4758</v>
      </c>
      <c r="S210" s="213" t="s">
        <v>4758</v>
      </c>
      <c r="T210" s="233">
        <v>45573</v>
      </c>
      <c r="U210" s="234" t="s">
        <v>4746</v>
      </c>
      <c r="V210" s="234">
        <v>45604</v>
      </c>
      <c r="W210" s="234">
        <v>45610</v>
      </c>
      <c r="X210" s="234" t="s">
        <v>2</v>
      </c>
      <c r="Y210" s="234"/>
      <c r="Z210" s="234" t="s">
        <v>4636</v>
      </c>
      <c r="AA210" s="243">
        <v>202411</v>
      </c>
      <c r="AB210" s="243"/>
      <c r="AC210" s="244" t="s">
        <v>4787</v>
      </c>
      <c r="AD210" s="244" t="s">
        <v>4539</v>
      </c>
      <c r="AE210" s="245">
        <v>0</v>
      </c>
      <c r="AF210" s="244" t="s">
        <v>4988</v>
      </c>
      <c r="AG210" s="239" t="str">
        <f>IFERROR(VLOOKUP(작성용!A:A,RM!A:D,4,0),"-")</f>
        <v>유재호</v>
      </c>
      <c r="AH210" s="9" t="s">
        <v>5008</v>
      </c>
      <c r="AI210" s="235" t="s">
        <v>4758</v>
      </c>
      <c r="AJ210" s="235" t="s">
        <v>5136</v>
      </c>
      <c r="AK210" s="235" t="s">
        <v>4764</v>
      </c>
      <c r="AL210" s="235">
        <v>209</v>
      </c>
    </row>
    <row r="211" spans="1:38" x14ac:dyDescent="0.3">
      <c r="A211" s="222" t="s">
        <v>3121</v>
      </c>
      <c r="B211" s="222" t="s">
        <v>3122</v>
      </c>
      <c r="C211" s="241" t="s">
        <v>4765</v>
      </c>
      <c r="D211" s="237" t="s">
        <v>4966</v>
      </c>
      <c r="E211" s="236">
        <v>1101114834853</v>
      </c>
      <c r="F211" s="240" t="s">
        <v>4837</v>
      </c>
      <c r="G211" s="214">
        <v>0</v>
      </c>
      <c r="H211" s="231" t="s">
        <v>4824</v>
      </c>
      <c r="I211" s="231"/>
      <c r="J211" s="231"/>
      <c r="K211" s="231"/>
      <c r="L211" s="231"/>
      <c r="M211" s="231"/>
      <c r="N211" s="231" t="s">
        <v>4959</v>
      </c>
      <c r="O211" s="246" t="s">
        <v>5133</v>
      </c>
      <c r="P211" s="246" t="s">
        <v>5134</v>
      </c>
      <c r="Q211" s="225" t="s">
        <v>5135</v>
      </c>
      <c r="R211" s="212" t="s">
        <v>4758</v>
      </c>
      <c r="S211" s="213" t="s">
        <v>4758</v>
      </c>
      <c r="T211" s="233">
        <v>45573</v>
      </c>
      <c r="U211" s="234" t="s">
        <v>4746</v>
      </c>
      <c r="V211" s="234">
        <v>45604</v>
      </c>
      <c r="W211" s="234">
        <v>45610</v>
      </c>
      <c r="X211" s="234" t="s">
        <v>2</v>
      </c>
      <c r="Y211" s="234"/>
      <c r="Z211" s="234" t="s">
        <v>4636</v>
      </c>
      <c r="AA211" s="243">
        <v>202411</v>
      </c>
      <c r="AB211" s="243"/>
      <c r="AC211" s="244" t="s">
        <v>4787</v>
      </c>
      <c r="AD211" s="244" t="s">
        <v>4539</v>
      </c>
      <c r="AE211" s="245">
        <v>0</v>
      </c>
      <c r="AF211" s="244" t="s">
        <v>4988</v>
      </c>
      <c r="AG211" s="239" t="str">
        <f>IFERROR(VLOOKUP(작성용!A:A,RM!A:D,4,0),"-")</f>
        <v>유재호</v>
      </c>
      <c r="AH211" s="9" t="s">
        <v>5008</v>
      </c>
      <c r="AI211" s="235" t="s">
        <v>4758</v>
      </c>
      <c r="AJ211" s="235" t="s">
        <v>5136</v>
      </c>
      <c r="AK211" s="235" t="s">
        <v>4764</v>
      </c>
      <c r="AL211" s="235">
        <v>210</v>
      </c>
    </row>
    <row r="212" spans="1:38" x14ac:dyDescent="0.3">
      <c r="A212" s="222" t="s">
        <v>3121</v>
      </c>
      <c r="B212" s="222" t="s">
        <v>3122</v>
      </c>
      <c r="C212" s="241" t="s">
        <v>4765</v>
      </c>
      <c r="D212" s="237" t="s">
        <v>5145</v>
      </c>
      <c r="E212" s="236">
        <v>1101117117470</v>
      </c>
      <c r="F212" s="240" t="s">
        <v>4837</v>
      </c>
      <c r="G212" s="214">
        <v>0</v>
      </c>
      <c r="H212" s="231" t="s">
        <v>4758</v>
      </c>
      <c r="I212" s="231"/>
      <c r="J212" s="231"/>
      <c r="K212" s="231"/>
      <c r="L212" s="231"/>
      <c r="M212" s="231"/>
      <c r="N212" s="231" t="s">
        <v>4959</v>
      </c>
      <c r="O212" s="246" t="s">
        <v>5146</v>
      </c>
      <c r="P212" s="246" t="s">
        <v>5134</v>
      </c>
      <c r="Q212" s="225" t="s">
        <v>5135</v>
      </c>
      <c r="R212" s="212" t="s">
        <v>4758</v>
      </c>
      <c r="S212" s="213" t="s">
        <v>4758</v>
      </c>
      <c r="T212" s="233">
        <v>45573</v>
      </c>
      <c r="U212" s="234" t="s">
        <v>4746</v>
      </c>
      <c r="V212" s="234">
        <v>45604</v>
      </c>
      <c r="W212" s="234">
        <v>45610</v>
      </c>
      <c r="X212" s="234" t="s">
        <v>2</v>
      </c>
      <c r="Y212" s="234"/>
      <c r="Z212" s="234" t="s">
        <v>4636</v>
      </c>
      <c r="AA212" s="243">
        <v>202411</v>
      </c>
      <c r="AB212" s="243"/>
      <c r="AC212" s="244" t="s">
        <v>4787</v>
      </c>
      <c r="AD212" s="244" t="s">
        <v>5008</v>
      </c>
      <c r="AE212" s="245">
        <v>1</v>
      </c>
      <c r="AF212" s="244" t="s">
        <v>5008</v>
      </c>
      <c r="AG212" s="239" t="str">
        <f>IFERROR(VLOOKUP(작성용!A:A,RM!A:D,4,0),"-")</f>
        <v>유재호</v>
      </c>
      <c r="AH212" s="9" t="s">
        <v>5008</v>
      </c>
      <c r="AI212" s="235" t="s">
        <v>4758</v>
      </c>
      <c r="AJ212" s="235" t="s">
        <v>5136</v>
      </c>
      <c r="AK212" s="235" t="s">
        <v>4764</v>
      </c>
      <c r="AL212" s="235">
        <v>211</v>
      </c>
    </row>
    <row r="213" spans="1:38" x14ac:dyDescent="0.3">
      <c r="A213" s="222" t="s">
        <v>3121</v>
      </c>
      <c r="B213" s="222" t="s">
        <v>3122</v>
      </c>
      <c r="C213" s="241" t="s">
        <v>4765</v>
      </c>
      <c r="D213" s="237" t="s">
        <v>5147</v>
      </c>
      <c r="E213" s="236">
        <v>1101115299030</v>
      </c>
      <c r="F213" s="240" t="s">
        <v>4841</v>
      </c>
      <c r="G213" s="214">
        <v>0</v>
      </c>
      <c r="H213" s="231" t="s">
        <v>4758</v>
      </c>
      <c r="I213" s="231"/>
      <c r="J213" s="231"/>
      <c r="K213" s="231"/>
      <c r="L213" s="231"/>
      <c r="M213" s="231"/>
      <c r="N213" s="231" t="s">
        <v>4959</v>
      </c>
      <c r="O213" s="246" t="s">
        <v>5133</v>
      </c>
      <c r="P213" s="246" t="s">
        <v>5134</v>
      </c>
      <c r="Q213" s="225" t="s">
        <v>5135</v>
      </c>
      <c r="R213" s="212" t="s">
        <v>4758</v>
      </c>
      <c r="S213" s="213" t="s">
        <v>4758</v>
      </c>
      <c r="T213" s="233">
        <v>45573</v>
      </c>
      <c r="U213" s="234" t="s">
        <v>4746</v>
      </c>
      <c r="V213" s="234">
        <v>45604</v>
      </c>
      <c r="W213" s="234">
        <v>45610</v>
      </c>
      <c r="X213" s="234" t="s">
        <v>2</v>
      </c>
      <c r="Y213" s="234"/>
      <c r="Z213" s="234" t="s">
        <v>4636</v>
      </c>
      <c r="AA213" s="243">
        <v>202411</v>
      </c>
      <c r="AB213" s="243"/>
      <c r="AC213" s="244" t="s">
        <v>4787</v>
      </c>
      <c r="AD213" s="244" t="s">
        <v>4832</v>
      </c>
      <c r="AE213" s="245">
        <v>1</v>
      </c>
      <c r="AF213" s="244" t="s">
        <v>4832</v>
      </c>
      <c r="AG213" s="239" t="str">
        <f>IFERROR(VLOOKUP(작성용!A:A,RM!A:D,4,0),"-")</f>
        <v>유재호</v>
      </c>
      <c r="AH213" s="9" t="s">
        <v>5008</v>
      </c>
      <c r="AI213" s="235" t="s">
        <v>4758</v>
      </c>
      <c r="AJ213" s="235" t="s">
        <v>5148</v>
      </c>
      <c r="AK213" s="235" t="s">
        <v>4764</v>
      </c>
      <c r="AL213" s="235">
        <v>212</v>
      </c>
    </row>
    <row r="214" spans="1:38" x14ac:dyDescent="0.3">
      <c r="A214" s="222" t="s">
        <v>3121</v>
      </c>
      <c r="B214" s="222" t="s">
        <v>3122</v>
      </c>
      <c r="C214" s="241" t="s">
        <v>4765</v>
      </c>
      <c r="D214" s="237" t="s">
        <v>5147</v>
      </c>
      <c r="E214" s="236">
        <v>1101115299030</v>
      </c>
      <c r="F214" s="240" t="s">
        <v>4837</v>
      </c>
      <c r="G214" s="214">
        <v>0</v>
      </c>
      <c r="H214" s="231" t="s">
        <v>4758</v>
      </c>
      <c r="I214" s="231"/>
      <c r="J214" s="231"/>
      <c r="K214" s="231"/>
      <c r="L214" s="231"/>
      <c r="M214" s="231"/>
      <c r="N214" s="231" t="s">
        <v>4959</v>
      </c>
      <c r="O214" s="246" t="s">
        <v>5133</v>
      </c>
      <c r="P214" s="246" t="s">
        <v>5134</v>
      </c>
      <c r="Q214" s="225" t="s">
        <v>5135</v>
      </c>
      <c r="R214" s="212" t="s">
        <v>4758</v>
      </c>
      <c r="S214" s="213" t="s">
        <v>4758</v>
      </c>
      <c r="T214" s="233">
        <v>45573</v>
      </c>
      <c r="U214" s="234" t="s">
        <v>4746</v>
      </c>
      <c r="V214" s="234">
        <v>45604</v>
      </c>
      <c r="W214" s="234">
        <v>45610</v>
      </c>
      <c r="X214" s="234" t="s">
        <v>2</v>
      </c>
      <c r="Y214" s="234"/>
      <c r="Z214" s="234" t="s">
        <v>4636</v>
      </c>
      <c r="AA214" s="243">
        <v>202411</v>
      </c>
      <c r="AB214" s="243"/>
      <c r="AC214" s="244" t="s">
        <v>4787</v>
      </c>
      <c r="AD214" s="244" t="s">
        <v>4832</v>
      </c>
      <c r="AE214" s="245">
        <v>0</v>
      </c>
      <c r="AF214" s="244" t="s">
        <v>4832</v>
      </c>
      <c r="AG214" s="239" t="str">
        <f>IFERROR(VLOOKUP(작성용!A:A,RM!A:D,4,0),"-")</f>
        <v>유재호</v>
      </c>
      <c r="AH214" s="9" t="s">
        <v>5008</v>
      </c>
      <c r="AI214" s="235" t="s">
        <v>4758</v>
      </c>
      <c r="AJ214" s="235" t="s">
        <v>5136</v>
      </c>
      <c r="AK214" s="235" t="s">
        <v>4764</v>
      </c>
      <c r="AL214" s="235">
        <v>213</v>
      </c>
    </row>
    <row r="215" spans="1:38" x14ac:dyDescent="0.3">
      <c r="A215" s="222" t="s">
        <v>3121</v>
      </c>
      <c r="B215" s="222" t="s">
        <v>5149</v>
      </c>
      <c r="C215" s="241" t="s">
        <v>4765</v>
      </c>
      <c r="D215" s="237" t="s">
        <v>5150</v>
      </c>
      <c r="E215" s="236">
        <v>1101116881935</v>
      </c>
      <c r="F215" s="240" t="s">
        <v>4837</v>
      </c>
      <c r="G215" s="214">
        <v>0</v>
      </c>
      <c r="H215" s="231" t="s">
        <v>4758</v>
      </c>
      <c r="I215" s="231"/>
      <c r="J215" s="231"/>
      <c r="K215" s="231"/>
      <c r="L215" s="231"/>
      <c r="M215" s="231"/>
      <c r="N215" s="231" t="s">
        <v>4959</v>
      </c>
      <c r="O215" s="246" t="s">
        <v>5133</v>
      </c>
      <c r="P215" s="246" t="s">
        <v>5134</v>
      </c>
      <c r="Q215" s="225" t="s">
        <v>5135</v>
      </c>
      <c r="R215" s="212" t="s">
        <v>4758</v>
      </c>
      <c r="S215" s="213" t="s">
        <v>4758</v>
      </c>
      <c r="T215" s="233">
        <v>45573</v>
      </c>
      <c r="U215" s="234" t="s">
        <v>4746</v>
      </c>
      <c r="V215" s="234">
        <v>45604</v>
      </c>
      <c r="W215" s="234">
        <v>45610</v>
      </c>
      <c r="X215" s="234" t="s">
        <v>2</v>
      </c>
      <c r="Y215" s="234"/>
      <c r="Z215" s="234" t="s">
        <v>4636</v>
      </c>
      <c r="AA215" s="243">
        <v>202411</v>
      </c>
      <c r="AB215" s="243"/>
      <c r="AC215" s="244" t="s">
        <v>4787</v>
      </c>
      <c r="AD215" s="244" t="s">
        <v>4902</v>
      </c>
      <c r="AE215" s="245">
        <v>1</v>
      </c>
      <c r="AF215" s="244" t="s">
        <v>4905</v>
      </c>
      <c r="AG215" s="239" t="str">
        <f>IFERROR(VLOOKUP(작성용!A:A,RM!A:D,4,0),"-")</f>
        <v>유재호</v>
      </c>
      <c r="AH215" s="9" t="s">
        <v>5008</v>
      </c>
      <c r="AI215" s="235" t="s">
        <v>4758</v>
      </c>
      <c r="AJ215" s="235" t="s">
        <v>5136</v>
      </c>
      <c r="AK215" s="235" t="s">
        <v>4128</v>
      </c>
      <c r="AL215" s="235">
        <v>214</v>
      </c>
    </row>
    <row r="216" spans="1:38" x14ac:dyDescent="0.3">
      <c r="A216" s="222" t="s">
        <v>3121</v>
      </c>
      <c r="B216" s="222" t="s">
        <v>3122</v>
      </c>
      <c r="C216" s="241" t="s">
        <v>4765</v>
      </c>
      <c r="D216" s="237" t="s">
        <v>5151</v>
      </c>
      <c r="E216" s="236">
        <v>1101114350544</v>
      </c>
      <c r="F216" s="240" t="s">
        <v>4837</v>
      </c>
      <c r="G216" s="214">
        <v>0</v>
      </c>
      <c r="H216" s="231" t="s">
        <v>4758</v>
      </c>
      <c r="I216" s="231"/>
      <c r="J216" s="231"/>
      <c r="K216" s="231"/>
      <c r="L216" s="231"/>
      <c r="M216" s="231"/>
      <c r="N216" s="231" t="s">
        <v>4959</v>
      </c>
      <c r="O216" s="246" t="s">
        <v>5133</v>
      </c>
      <c r="P216" s="246" t="s">
        <v>5134</v>
      </c>
      <c r="Q216" s="225" t="s">
        <v>5135</v>
      </c>
      <c r="R216" s="212" t="s">
        <v>4758</v>
      </c>
      <c r="S216" s="213" t="s">
        <v>4758</v>
      </c>
      <c r="T216" s="233">
        <v>45573</v>
      </c>
      <c r="U216" s="234" t="s">
        <v>4746</v>
      </c>
      <c r="V216" s="234">
        <v>45604</v>
      </c>
      <c r="W216" s="234">
        <v>45610</v>
      </c>
      <c r="X216" s="234" t="s">
        <v>2</v>
      </c>
      <c r="Y216" s="234"/>
      <c r="Z216" s="234" t="s">
        <v>4636</v>
      </c>
      <c r="AA216" s="243">
        <v>202411</v>
      </c>
      <c r="AB216" s="243"/>
      <c r="AC216" s="244" t="s">
        <v>4787</v>
      </c>
      <c r="AD216" s="244" t="s">
        <v>4884</v>
      </c>
      <c r="AE216" s="245">
        <v>1</v>
      </c>
      <c r="AF216" s="244" t="s">
        <v>5131</v>
      </c>
      <c r="AG216" s="239" t="str">
        <f>IFERROR(VLOOKUP(작성용!A:A,RM!A:D,4,0),"-")</f>
        <v>유재호</v>
      </c>
      <c r="AH216" s="9" t="s">
        <v>5008</v>
      </c>
      <c r="AI216" s="235" t="s">
        <v>4758</v>
      </c>
      <c r="AJ216" s="235" t="s">
        <v>5136</v>
      </c>
      <c r="AK216" s="235" t="s">
        <v>4764</v>
      </c>
      <c r="AL216" s="235">
        <v>215</v>
      </c>
    </row>
    <row r="217" spans="1:38" x14ac:dyDescent="0.3">
      <c r="A217" s="222" t="s">
        <v>3121</v>
      </c>
      <c r="B217" s="222" t="s">
        <v>3122</v>
      </c>
      <c r="C217" s="241" t="s">
        <v>4765</v>
      </c>
      <c r="D217" s="237" t="s">
        <v>5152</v>
      </c>
      <c r="E217" s="236">
        <v>1101115470341</v>
      </c>
      <c r="F217" s="240" t="s">
        <v>4841</v>
      </c>
      <c r="G217" s="214">
        <v>0</v>
      </c>
      <c r="H217" s="231" t="s">
        <v>4758</v>
      </c>
      <c r="I217" s="231"/>
      <c r="J217" s="231"/>
      <c r="K217" s="231"/>
      <c r="L217" s="231"/>
      <c r="M217" s="231"/>
      <c r="N217" s="231" t="s">
        <v>4959</v>
      </c>
      <c r="O217" s="246" t="s">
        <v>5133</v>
      </c>
      <c r="P217" s="246" t="s">
        <v>5134</v>
      </c>
      <c r="Q217" s="225" t="s">
        <v>5135</v>
      </c>
      <c r="R217" s="212" t="s">
        <v>4758</v>
      </c>
      <c r="S217" s="213" t="s">
        <v>4758</v>
      </c>
      <c r="T217" s="233">
        <v>45573</v>
      </c>
      <c r="U217" s="234" t="s">
        <v>4746</v>
      </c>
      <c r="V217" s="234">
        <v>45604</v>
      </c>
      <c r="W217" s="234">
        <v>45610</v>
      </c>
      <c r="X217" s="234" t="s">
        <v>2</v>
      </c>
      <c r="Y217" s="234"/>
      <c r="Z217" s="234" t="s">
        <v>4636</v>
      </c>
      <c r="AA217" s="243">
        <v>202411</v>
      </c>
      <c r="AB217" s="243"/>
      <c r="AC217" s="244" t="s">
        <v>4787</v>
      </c>
      <c r="AD217" s="244" t="s">
        <v>4748</v>
      </c>
      <c r="AE217" s="245">
        <v>1</v>
      </c>
      <c r="AF217" s="244" t="s">
        <v>4748</v>
      </c>
      <c r="AG217" s="239" t="str">
        <f>IFERROR(VLOOKUP(작성용!A:A,RM!A:D,4,0),"-")</f>
        <v>유재호</v>
      </c>
      <c r="AH217" s="9" t="s">
        <v>5008</v>
      </c>
      <c r="AI217" s="235" t="s">
        <v>4758</v>
      </c>
      <c r="AJ217" s="235" t="s">
        <v>5136</v>
      </c>
      <c r="AK217" s="235" t="s">
        <v>4764</v>
      </c>
      <c r="AL217" s="235">
        <v>216</v>
      </c>
    </row>
    <row r="218" spans="1:38" x14ac:dyDescent="0.3">
      <c r="A218" s="222" t="s">
        <v>3121</v>
      </c>
      <c r="B218" s="222" t="s">
        <v>3122</v>
      </c>
      <c r="C218" s="241" t="s">
        <v>4765</v>
      </c>
      <c r="D218" s="237" t="s">
        <v>5153</v>
      </c>
      <c r="E218" s="236">
        <v>2001110288964</v>
      </c>
      <c r="F218" s="240" t="s">
        <v>4837</v>
      </c>
      <c r="G218" s="214">
        <v>0</v>
      </c>
      <c r="H218" s="231" t="s">
        <v>4758</v>
      </c>
      <c r="I218" s="231"/>
      <c r="J218" s="231"/>
      <c r="K218" s="231"/>
      <c r="L218" s="231"/>
      <c r="M218" s="231"/>
      <c r="N218" s="231" t="s">
        <v>4959</v>
      </c>
      <c r="O218" s="246" t="s">
        <v>5133</v>
      </c>
      <c r="P218" s="246" t="s">
        <v>5134</v>
      </c>
      <c r="Q218" s="225" t="s">
        <v>5135</v>
      </c>
      <c r="R218" s="212" t="s">
        <v>4758</v>
      </c>
      <c r="S218" s="213" t="s">
        <v>4758</v>
      </c>
      <c r="T218" s="233">
        <v>45573</v>
      </c>
      <c r="U218" s="234" t="s">
        <v>4746</v>
      </c>
      <c r="V218" s="234">
        <v>45604</v>
      </c>
      <c r="W218" s="234">
        <v>45610</v>
      </c>
      <c r="X218" s="234" t="s">
        <v>2</v>
      </c>
      <c r="Y218" s="234"/>
      <c r="Z218" s="234" t="s">
        <v>4636</v>
      </c>
      <c r="AA218" s="243">
        <v>202411</v>
      </c>
      <c r="AB218" s="243"/>
      <c r="AC218" s="244" t="s">
        <v>4787</v>
      </c>
      <c r="AD218" s="244" t="s">
        <v>4887</v>
      </c>
      <c r="AE218" s="245">
        <v>1</v>
      </c>
      <c r="AF218" s="244" t="s">
        <v>4887</v>
      </c>
      <c r="AG218" s="239" t="str">
        <f>IFERROR(VLOOKUP(작성용!A:A,RM!A:D,4,0),"-")</f>
        <v>유재호</v>
      </c>
      <c r="AH218" s="9" t="s">
        <v>5008</v>
      </c>
      <c r="AI218" s="235" t="s">
        <v>4758</v>
      </c>
      <c r="AJ218" s="235" t="s">
        <v>5136</v>
      </c>
      <c r="AK218" s="235" t="s">
        <v>4764</v>
      </c>
      <c r="AL218" s="235">
        <v>217</v>
      </c>
    </row>
    <row r="219" spans="1:38" x14ac:dyDescent="0.3">
      <c r="A219" s="222" t="s">
        <v>3121</v>
      </c>
      <c r="B219" s="222" t="s">
        <v>3122</v>
      </c>
      <c r="C219" s="241" t="s">
        <v>4765</v>
      </c>
      <c r="D219" s="237" t="s">
        <v>5154</v>
      </c>
      <c r="E219" s="236">
        <v>1101115366970</v>
      </c>
      <c r="F219" s="240" t="s">
        <v>4841</v>
      </c>
      <c r="G219" s="214">
        <v>0</v>
      </c>
      <c r="H219" s="231" t="s">
        <v>4758</v>
      </c>
      <c r="I219" s="231"/>
      <c r="J219" s="231"/>
      <c r="K219" s="231"/>
      <c r="L219" s="231"/>
      <c r="M219" s="231"/>
      <c r="N219" s="231" t="s">
        <v>4959</v>
      </c>
      <c r="O219" s="246" t="s">
        <v>5133</v>
      </c>
      <c r="P219" s="246" t="s">
        <v>5134</v>
      </c>
      <c r="Q219" s="225" t="s">
        <v>5135</v>
      </c>
      <c r="R219" s="212" t="s">
        <v>4758</v>
      </c>
      <c r="S219" s="213" t="s">
        <v>4758</v>
      </c>
      <c r="T219" s="233">
        <v>45573</v>
      </c>
      <c r="U219" s="234" t="s">
        <v>4746</v>
      </c>
      <c r="V219" s="234">
        <v>45604</v>
      </c>
      <c r="W219" s="234">
        <v>45610</v>
      </c>
      <c r="X219" s="234" t="s">
        <v>2</v>
      </c>
      <c r="Y219" s="234"/>
      <c r="Z219" s="234" t="s">
        <v>5155</v>
      </c>
      <c r="AA219" s="243">
        <v>202411</v>
      </c>
      <c r="AB219" s="243"/>
      <c r="AC219" s="244" t="s">
        <v>4787</v>
      </c>
      <c r="AD219" s="244" t="s">
        <v>4924</v>
      </c>
      <c r="AE219" s="245">
        <v>1</v>
      </c>
      <c r="AF219" s="244" t="s">
        <v>4859</v>
      </c>
      <c r="AG219" s="239" t="str">
        <f>IFERROR(VLOOKUP(작성용!A:A,RM!A:D,4,0),"-")</f>
        <v>유재호</v>
      </c>
      <c r="AH219" s="9" t="s">
        <v>5008</v>
      </c>
      <c r="AI219" s="235" t="s">
        <v>4758</v>
      </c>
      <c r="AJ219" s="235" t="s">
        <v>4907</v>
      </c>
      <c r="AK219" s="235" t="s">
        <v>4764</v>
      </c>
      <c r="AL219" s="235">
        <v>218</v>
      </c>
    </row>
    <row r="220" spans="1:38" x14ac:dyDescent="0.3">
      <c r="A220" s="222" t="s">
        <v>3121</v>
      </c>
      <c r="B220" s="222" t="s">
        <v>3122</v>
      </c>
      <c r="C220" s="241" t="s">
        <v>4765</v>
      </c>
      <c r="D220" s="237" t="s">
        <v>5154</v>
      </c>
      <c r="E220" s="236">
        <v>1101115366970</v>
      </c>
      <c r="F220" s="240" t="s">
        <v>4837</v>
      </c>
      <c r="G220" s="214">
        <v>0</v>
      </c>
      <c r="H220" s="231" t="s">
        <v>4758</v>
      </c>
      <c r="I220" s="231"/>
      <c r="J220" s="231"/>
      <c r="K220" s="231"/>
      <c r="L220" s="231"/>
      <c r="M220" s="231"/>
      <c r="N220" s="231" t="s">
        <v>4959</v>
      </c>
      <c r="O220" s="246" t="s">
        <v>5133</v>
      </c>
      <c r="P220" s="246" t="s">
        <v>5134</v>
      </c>
      <c r="Q220" s="225" t="s">
        <v>5135</v>
      </c>
      <c r="R220" s="212" t="s">
        <v>4758</v>
      </c>
      <c r="S220" s="213" t="s">
        <v>4758</v>
      </c>
      <c r="T220" s="233">
        <v>45573</v>
      </c>
      <c r="U220" s="234" t="s">
        <v>4746</v>
      </c>
      <c r="V220" s="234">
        <v>45604</v>
      </c>
      <c r="W220" s="234">
        <v>45610</v>
      </c>
      <c r="X220" s="234" t="s">
        <v>2</v>
      </c>
      <c r="Y220" s="234"/>
      <c r="Z220" s="234" t="s">
        <v>5155</v>
      </c>
      <c r="AA220" s="243">
        <v>202411</v>
      </c>
      <c r="AB220" s="243"/>
      <c r="AC220" s="244" t="s">
        <v>4787</v>
      </c>
      <c r="AD220" s="244" t="s">
        <v>4924</v>
      </c>
      <c r="AE220" s="245">
        <v>0</v>
      </c>
      <c r="AF220" s="244" t="s">
        <v>4859</v>
      </c>
      <c r="AG220" s="239" t="str">
        <f>IFERROR(VLOOKUP(작성용!A:A,RM!A:D,4,0),"-")</f>
        <v>유재호</v>
      </c>
      <c r="AH220" s="9" t="s">
        <v>5008</v>
      </c>
      <c r="AI220" s="235" t="s">
        <v>4758</v>
      </c>
      <c r="AJ220" s="235" t="s">
        <v>4907</v>
      </c>
      <c r="AK220" s="235" t="s">
        <v>4764</v>
      </c>
      <c r="AL220" s="235">
        <v>219</v>
      </c>
    </row>
    <row r="221" spans="1:38" x14ac:dyDescent="0.3">
      <c r="A221" s="222" t="s">
        <v>3121</v>
      </c>
      <c r="B221" s="222" t="s">
        <v>3122</v>
      </c>
      <c r="C221" s="241" t="s">
        <v>4765</v>
      </c>
      <c r="D221" s="237" t="s">
        <v>5156</v>
      </c>
      <c r="E221" s="236">
        <v>2301110083681</v>
      </c>
      <c r="F221" s="240" t="s">
        <v>4841</v>
      </c>
      <c r="G221" s="214">
        <v>0</v>
      </c>
      <c r="H221" s="231" t="s">
        <v>4824</v>
      </c>
      <c r="I221" s="231"/>
      <c r="J221" s="231"/>
      <c r="K221" s="231"/>
      <c r="L221" s="231"/>
      <c r="M221" s="231"/>
      <c r="N221" s="231" t="s">
        <v>4959</v>
      </c>
      <c r="O221" s="246" t="s">
        <v>5133</v>
      </c>
      <c r="P221" s="246" t="s">
        <v>5134</v>
      </c>
      <c r="Q221" s="225" t="s">
        <v>5135</v>
      </c>
      <c r="R221" s="212" t="s">
        <v>4758</v>
      </c>
      <c r="S221" s="213" t="s">
        <v>4758</v>
      </c>
      <c r="T221" s="233">
        <v>45573</v>
      </c>
      <c r="U221" s="234" t="s">
        <v>4746</v>
      </c>
      <c r="V221" s="234">
        <v>45604</v>
      </c>
      <c r="W221" s="234">
        <v>45610</v>
      </c>
      <c r="X221" s="234" t="s">
        <v>2</v>
      </c>
      <c r="Y221" s="234"/>
      <c r="Z221" s="234" t="s">
        <v>5155</v>
      </c>
      <c r="AA221" s="243">
        <v>202411</v>
      </c>
      <c r="AB221" s="243"/>
      <c r="AC221" s="244" t="s">
        <v>4787</v>
      </c>
      <c r="AD221" s="244" t="s">
        <v>4851</v>
      </c>
      <c r="AE221" s="245">
        <v>1</v>
      </c>
      <c r="AF221" s="244" t="s">
        <v>4851</v>
      </c>
      <c r="AG221" s="239" t="str">
        <f>IFERROR(VLOOKUP(작성용!A:A,RM!A:D,4,0),"-")</f>
        <v>유재호</v>
      </c>
      <c r="AH221" s="9" t="s">
        <v>5008</v>
      </c>
      <c r="AI221" s="235" t="s">
        <v>4758</v>
      </c>
      <c r="AJ221" s="235" t="s">
        <v>4907</v>
      </c>
      <c r="AK221" s="235" t="s">
        <v>4764</v>
      </c>
      <c r="AL221" s="235">
        <v>220</v>
      </c>
    </row>
    <row r="222" spans="1:38" x14ac:dyDescent="0.3">
      <c r="A222" s="222" t="s">
        <v>3121</v>
      </c>
      <c r="B222" s="222" t="s">
        <v>3122</v>
      </c>
      <c r="C222" s="241" t="s">
        <v>4765</v>
      </c>
      <c r="D222" s="237" t="s">
        <v>5157</v>
      </c>
      <c r="E222" s="236">
        <v>1311110492428</v>
      </c>
      <c r="F222" s="240" t="s">
        <v>4837</v>
      </c>
      <c r="G222" s="214">
        <v>0</v>
      </c>
      <c r="H222" s="231" t="s">
        <v>4758</v>
      </c>
      <c r="I222" s="231"/>
      <c r="J222" s="231"/>
      <c r="K222" s="231"/>
      <c r="L222" s="231"/>
      <c r="M222" s="231"/>
      <c r="N222" s="231" t="s">
        <v>4959</v>
      </c>
      <c r="O222" s="246" t="s">
        <v>5133</v>
      </c>
      <c r="P222" s="246" t="s">
        <v>5134</v>
      </c>
      <c r="Q222" s="225" t="s">
        <v>5135</v>
      </c>
      <c r="R222" s="212" t="s">
        <v>4758</v>
      </c>
      <c r="S222" s="213" t="s">
        <v>4758</v>
      </c>
      <c r="T222" s="233">
        <v>45573</v>
      </c>
      <c r="U222" s="234" t="s">
        <v>4746</v>
      </c>
      <c r="V222" s="234">
        <v>45604</v>
      </c>
      <c r="W222" s="234">
        <v>45610</v>
      </c>
      <c r="X222" s="234" t="s">
        <v>2</v>
      </c>
      <c r="Y222" s="234"/>
      <c r="Z222" s="234" t="s">
        <v>5155</v>
      </c>
      <c r="AA222" s="243">
        <v>202411</v>
      </c>
      <c r="AB222" s="243"/>
      <c r="AC222" s="244" t="s">
        <v>4787</v>
      </c>
      <c r="AD222" s="244" t="s">
        <v>4845</v>
      </c>
      <c r="AE222" s="245">
        <v>1</v>
      </c>
      <c r="AF222" s="244" t="s">
        <v>1896</v>
      </c>
      <c r="AG222" s="239" t="str">
        <f>IFERROR(VLOOKUP(작성용!A:A,RM!A:D,4,0),"-")</f>
        <v>유재호</v>
      </c>
      <c r="AH222" s="9" t="s">
        <v>5008</v>
      </c>
      <c r="AI222" s="235" t="s">
        <v>4758</v>
      </c>
      <c r="AJ222" s="235" t="s">
        <v>4907</v>
      </c>
      <c r="AK222" s="235" t="s">
        <v>4764</v>
      </c>
      <c r="AL222" s="235">
        <v>221</v>
      </c>
    </row>
    <row r="223" spans="1:38" x14ac:dyDescent="0.3">
      <c r="A223" s="222" t="s">
        <v>3121</v>
      </c>
      <c r="B223" s="222" t="s">
        <v>3122</v>
      </c>
      <c r="C223" s="241" t="s">
        <v>4765</v>
      </c>
      <c r="D223" s="237" t="s">
        <v>5158</v>
      </c>
      <c r="E223" s="236">
        <v>1101115823342</v>
      </c>
      <c r="F223" s="240" t="s">
        <v>4837</v>
      </c>
      <c r="G223" s="214">
        <v>0</v>
      </c>
      <c r="H223" s="231" t="s">
        <v>4758</v>
      </c>
      <c r="I223" s="231"/>
      <c r="J223" s="231"/>
      <c r="K223" s="231"/>
      <c r="L223" s="231"/>
      <c r="M223" s="231"/>
      <c r="N223" s="231" t="s">
        <v>4959</v>
      </c>
      <c r="O223" s="246" t="s">
        <v>5133</v>
      </c>
      <c r="P223" s="246" t="s">
        <v>5134</v>
      </c>
      <c r="Q223" s="225" t="s">
        <v>5135</v>
      </c>
      <c r="R223" s="212" t="s">
        <v>4758</v>
      </c>
      <c r="S223" s="213" t="s">
        <v>4758</v>
      </c>
      <c r="T223" s="233">
        <v>45573</v>
      </c>
      <c r="U223" s="234" t="s">
        <v>4746</v>
      </c>
      <c r="V223" s="234">
        <v>45604</v>
      </c>
      <c r="W223" s="234">
        <v>45610</v>
      </c>
      <c r="X223" s="234" t="s">
        <v>2</v>
      </c>
      <c r="Y223" s="234"/>
      <c r="Z223" s="234" t="s">
        <v>5155</v>
      </c>
      <c r="AA223" s="243">
        <v>202411</v>
      </c>
      <c r="AB223" s="243"/>
      <c r="AC223" s="244" t="s">
        <v>4787</v>
      </c>
      <c r="AD223" s="244" t="s">
        <v>4832</v>
      </c>
      <c r="AE223" s="245">
        <v>1</v>
      </c>
      <c r="AF223" s="244" t="s">
        <v>4832</v>
      </c>
      <c r="AG223" s="239" t="str">
        <f>IFERROR(VLOOKUP(작성용!A:A,RM!A:D,4,0),"-")</f>
        <v>유재호</v>
      </c>
      <c r="AH223" s="9" t="s">
        <v>5008</v>
      </c>
      <c r="AI223" s="235" t="s">
        <v>4758</v>
      </c>
      <c r="AJ223" s="235" t="s">
        <v>4907</v>
      </c>
      <c r="AK223" s="235" t="s">
        <v>4764</v>
      </c>
      <c r="AL223" s="235">
        <v>222</v>
      </c>
    </row>
    <row r="224" spans="1:38" x14ac:dyDescent="0.3">
      <c r="A224" s="222" t="s">
        <v>3121</v>
      </c>
      <c r="B224" s="222" t="s">
        <v>3122</v>
      </c>
      <c r="C224" s="241" t="s">
        <v>4765</v>
      </c>
      <c r="D224" s="237" t="s">
        <v>5158</v>
      </c>
      <c r="E224" s="236">
        <v>1101115823342</v>
      </c>
      <c r="F224" s="240" t="s">
        <v>4837</v>
      </c>
      <c r="G224" s="214">
        <v>1</v>
      </c>
      <c r="H224" s="231" t="s">
        <v>4758</v>
      </c>
      <c r="I224" s="231"/>
      <c r="J224" s="231"/>
      <c r="K224" s="231"/>
      <c r="L224" s="231"/>
      <c r="M224" s="231"/>
      <c r="N224" s="231" t="s">
        <v>4959</v>
      </c>
      <c r="O224" s="246" t="s">
        <v>5133</v>
      </c>
      <c r="P224" s="246" t="s">
        <v>5134</v>
      </c>
      <c r="Q224" s="225" t="s">
        <v>5135</v>
      </c>
      <c r="R224" s="212" t="s">
        <v>4758</v>
      </c>
      <c r="S224" s="213" t="s">
        <v>4758</v>
      </c>
      <c r="T224" s="233">
        <v>45573</v>
      </c>
      <c r="U224" s="234" t="s">
        <v>4746</v>
      </c>
      <c r="V224" s="234">
        <v>45604</v>
      </c>
      <c r="W224" s="234">
        <v>45610</v>
      </c>
      <c r="X224" s="234" t="s">
        <v>2</v>
      </c>
      <c r="Y224" s="234"/>
      <c r="Z224" s="234" t="s">
        <v>5155</v>
      </c>
      <c r="AA224" s="243">
        <v>202411</v>
      </c>
      <c r="AB224" s="243"/>
      <c r="AC224" s="244" t="s">
        <v>4787</v>
      </c>
      <c r="AD224" s="244" t="s">
        <v>4832</v>
      </c>
      <c r="AE224" s="245">
        <v>0</v>
      </c>
      <c r="AF224" s="244" t="s">
        <v>4832</v>
      </c>
      <c r="AG224" s="239" t="str">
        <f>IFERROR(VLOOKUP(작성용!A:A,RM!A:D,4,0),"-")</f>
        <v>유재호</v>
      </c>
      <c r="AH224" s="9" t="s">
        <v>5008</v>
      </c>
      <c r="AI224" s="235" t="s">
        <v>4758</v>
      </c>
      <c r="AJ224" s="235" t="s">
        <v>4907</v>
      </c>
      <c r="AK224" s="235" t="s">
        <v>4764</v>
      </c>
      <c r="AL224" s="235">
        <v>223</v>
      </c>
    </row>
    <row r="225" spans="1:38" x14ac:dyDescent="0.3">
      <c r="A225" s="222" t="s">
        <v>3121</v>
      </c>
      <c r="B225" s="222" t="s">
        <v>3122</v>
      </c>
      <c r="C225" s="241" t="s">
        <v>4765</v>
      </c>
      <c r="D225" s="237" t="s">
        <v>5159</v>
      </c>
      <c r="E225" s="236">
        <v>1101116058807</v>
      </c>
      <c r="F225" s="240" t="s">
        <v>4837</v>
      </c>
      <c r="G225" s="214">
        <v>0</v>
      </c>
      <c r="H225" s="231" t="s">
        <v>4758</v>
      </c>
      <c r="I225" s="231"/>
      <c r="J225" s="231"/>
      <c r="K225" s="231"/>
      <c r="L225" s="231"/>
      <c r="M225" s="231"/>
      <c r="N225" s="231" t="s">
        <v>4959</v>
      </c>
      <c r="O225" s="246" t="s">
        <v>5133</v>
      </c>
      <c r="P225" s="246" t="s">
        <v>5134</v>
      </c>
      <c r="Q225" s="225" t="s">
        <v>5135</v>
      </c>
      <c r="R225" s="212" t="s">
        <v>4758</v>
      </c>
      <c r="S225" s="213" t="s">
        <v>4758</v>
      </c>
      <c r="T225" s="233">
        <v>45573</v>
      </c>
      <c r="U225" s="234" t="s">
        <v>4746</v>
      </c>
      <c r="V225" s="234">
        <v>45604</v>
      </c>
      <c r="W225" s="234">
        <v>45610</v>
      </c>
      <c r="X225" s="234" t="s">
        <v>2</v>
      </c>
      <c r="Y225" s="234"/>
      <c r="Z225" s="234" t="s">
        <v>5155</v>
      </c>
      <c r="AA225" s="243">
        <v>202411</v>
      </c>
      <c r="AB225" s="243"/>
      <c r="AC225" s="244" t="s">
        <v>4787</v>
      </c>
      <c r="AD225" s="244" t="s">
        <v>4847</v>
      </c>
      <c r="AE225" s="245">
        <v>1</v>
      </c>
      <c r="AF225" s="244" t="s">
        <v>4847</v>
      </c>
      <c r="AG225" s="239" t="str">
        <f>IFERROR(VLOOKUP(작성용!A:A,RM!A:D,4,0),"-")</f>
        <v>유재호</v>
      </c>
      <c r="AH225" s="9" t="s">
        <v>5008</v>
      </c>
      <c r="AI225" s="235" t="s">
        <v>4758</v>
      </c>
      <c r="AJ225" s="235" t="s">
        <v>4907</v>
      </c>
      <c r="AK225" s="235" t="s">
        <v>4764</v>
      </c>
      <c r="AL225" s="235">
        <v>224</v>
      </c>
    </row>
    <row r="226" spans="1:38" x14ac:dyDescent="0.3">
      <c r="A226" s="222" t="s">
        <v>3121</v>
      </c>
      <c r="B226" s="222" t="s">
        <v>3122</v>
      </c>
      <c r="C226" s="241" t="s">
        <v>4765</v>
      </c>
      <c r="D226" s="237" t="s">
        <v>5160</v>
      </c>
      <c r="E226" s="236">
        <v>1615110205835</v>
      </c>
      <c r="F226" s="240" t="s">
        <v>4837</v>
      </c>
      <c r="G226" s="214">
        <v>0</v>
      </c>
      <c r="H226" s="231" t="s">
        <v>4758</v>
      </c>
      <c r="I226" s="231"/>
      <c r="J226" s="231"/>
      <c r="K226" s="231"/>
      <c r="L226" s="231"/>
      <c r="M226" s="231"/>
      <c r="N226" s="231" t="s">
        <v>4959</v>
      </c>
      <c r="O226" s="246" t="s">
        <v>5133</v>
      </c>
      <c r="P226" s="246" t="s">
        <v>5134</v>
      </c>
      <c r="Q226" s="225" t="s">
        <v>5135</v>
      </c>
      <c r="R226" s="212" t="s">
        <v>4758</v>
      </c>
      <c r="S226" s="213" t="s">
        <v>4758</v>
      </c>
      <c r="T226" s="233">
        <v>45573</v>
      </c>
      <c r="U226" s="234" t="s">
        <v>4746</v>
      </c>
      <c r="V226" s="234">
        <v>45604</v>
      </c>
      <c r="W226" s="234">
        <v>45610</v>
      </c>
      <c r="X226" s="234" t="s">
        <v>2</v>
      </c>
      <c r="Y226" s="234"/>
      <c r="Z226" s="234" t="s">
        <v>5155</v>
      </c>
      <c r="AA226" s="243">
        <v>202411</v>
      </c>
      <c r="AB226" s="243"/>
      <c r="AC226" s="244" t="s">
        <v>4787</v>
      </c>
      <c r="AD226" s="244" t="s">
        <v>4833</v>
      </c>
      <c r="AE226" s="245">
        <v>1</v>
      </c>
      <c r="AF226" s="244" t="s">
        <v>4833</v>
      </c>
      <c r="AG226" s="239" t="str">
        <f>IFERROR(VLOOKUP(작성용!A:A,RM!A:D,4,0),"-")</f>
        <v>유재호</v>
      </c>
      <c r="AH226" s="9" t="s">
        <v>5008</v>
      </c>
      <c r="AI226" s="235" t="s">
        <v>4758</v>
      </c>
      <c r="AJ226" s="235" t="s">
        <v>4907</v>
      </c>
      <c r="AK226" s="235" t="s">
        <v>4764</v>
      </c>
      <c r="AL226" s="235">
        <v>225</v>
      </c>
    </row>
    <row r="227" spans="1:38" x14ac:dyDescent="0.3">
      <c r="A227" s="222" t="s">
        <v>3121</v>
      </c>
      <c r="B227" s="222" t="s">
        <v>3122</v>
      </c>
      <c r="C227" s="241" t="s">
        <v>4765</v>
      </c>
      <c r="D227" s="237" t="s">
        <v>5160</v>
      </c>
      <c r="E227" s="236">
        <v>1615110205835</v>
      </c>
      <c r="F227" s="240" t="s">
        <v>4837</v>
      </c>
      <c r="G227" s="214">
        <v>1</v>
      </c>
      <c r="H227" s="231" t="s">
        <v>4758</v>
      </c>
      <c r="I227" s="231"/>
      <c r="J227" s="231"/>
      <c r="K227" s="231"/>
      <c r="L227" s="231"/>
      <c r="M227" s="231"/>
      <c r="N227" s="231" t="s">
        <v>4959</v>
      </c>
      <c r="O227" s="246" t="s">
        <v>5133</v>
      </c>
      <c r="P227" s="246" t="s">
        <v>5134</v>
      </c>
      <c r="Q227" s="225" t="s">
        <v>5135</v>
      </c>
      <c r="R227" s="212" t="s">
        <v>4758</v>
      </c>
      <c r="S227" s="213" t="s">
        <v>4758</v>
      </c>
      <c r="T227" s="233">
        <v>45573</v>
      </c>
      <c r="U227" s="234" t="s">
        <v>4746</v>
      </c>
      <c r="V227" s="234">
        <v>45604</v>
      </c>
      <c r="W227" s="234">
        <v>45610</v>
      </c>
      <c r="X227" s="234" t="s">
        <v>2</v>
      </c>
      <c r="Y227" s="234"/>
      <c r="Z227" s="234" t="s">
        <v>5155</v>
      </c>
      <c r="AA227" s="243">
        <v>202411</v>
      </c>
      <c r="AB227" s="243"/>
      <c r="AC227" s="244" t="s">
        <v>4787</v>
      </c>
      <c r="AD227" s="244" t="s">
        <v>4833</v>
      </c>
      <c r="AE227" s="245">
        <v>0</v>
      </c>
      <c r="AF227" s="244" t="s">
        <v>4833</v>
      </c>
      <c r="AG227" s="239" t="str">
        <f>IFERROR(VLOOKUP(작성용!A:A,RM!A:D,4,0),"-")</f>
        <v>유재호</v>
      </c>
      <c r="AH227" s="9" t="s">
        <v>5008</v>
      </c>
      <c r="AI227" s="235" t="s">
        <v>4758</v>
      </c>
      <c r="AJ227" s="235" t="s">
        <v>4907</v>
      </c>
      <c r="AK227" s="235" t="s">
        <v>4764</v>
      </c>
      <c r="AL227" s="235">
        <v>226</v>
      </c>
    </row>
    <row r="228" spans="1:38" x14ac:dyDescent="0.3">
      <c r="A228" s="222" t="s">
        <v>3121</v>
      </c>
      <c r="B228" s="222" t="s">
        <v>3122</v>
      </c>
      <c r="C228" s="241" t="s">
        <v>4765</v>
      </c>
      <c r="D228" s="237" t="s">
        <v>5160</v>
      </c>
      <c r="E228" s="236">
        <v>1615110205835</v>
      </c>
      <c r="F228" s="240" t="s">
        <v>4837</v>
      </c>
      <c r="G228" s="214">
        <v>2</v>
      </c>
      <c r="H228" s="231" t="s">
        <v>4758</v>
      </c>
      <c r="I228" s="231"/>
      <c r="J228" s="231"/>
      <c r="K228" s="231"/>
      <c r="L228" s="231"/>
      <c r="M228" s="231"/>
      <c r="N228" s="231" t="s">
        <v>4959</v>
      </c>
      <c r="O228" s="246" t="s">
        <v>5133</v>
      </c>
      <c r="P228" s="246" t="s">
        <v>5134</v>
      </c>
      <c r="Q228" s="225" t="s">
        <v>5135</v>
      </c>
      <c r="R228" s="212" t="s">
        <v>4758</v>
      </c>
      <c r="S228" s="213" t="s">
        <v>4758</v>
      </c>
      <c r="T228" s="233">
        <v>45573</v>
      </c>
      <c r="U228" s="234" t="s">
        <v>4746</v>
      </c>
      <c r="V228" s="234">
        <v>45604</v>
      </c>
      <c r="W228" s="234">
        <v>45610</v>
      </c>
      <c r="X228" s="234" t="s">
        <v>2</v>
      </c>
      <c r="Y228" s="234"/>
      <c r="Z228" s="234" t="s">
        <v>5155</v>
      </c>
      <c r="AA228" s="243">
        <v>202411</v>
      </c>
      <c r="AB228" s="243"/>
      <c r="AC228" s="244" t="s">
        <v>4787</v>
      </c>
      <c r="AD228" s="244" t="s">
        <v>4833</v>
      </c>
      <c r="AE228" s="245">
        <v>0</v>
      </c>
      <c r="AF228" s="244" t="s">
        <v>4833</v>
      </c>
      <c r="AG228" s="239" t="str">
        <f>IFERROR(VLOOKUP(작성용!A:A,RM!A:D,4,0),"-")</f>
        <v>유재호</v>
      </c>
      <c r="AH228" s="9" t="s">
        <v>5008</v>
      </c>
      <c r="AI228" s="235" t="s">
        <v>4758</v>
      </c>
      <c r="AJ228" s="235" t="s">
        <v>4907</v>
      </c>
      <c r="AK228" s="235" t="s">
        <v>4764</v>
      </c>
      <c r="AL228" s="235">
        <v>227</v>
      </c>
    </row>
    <row r="229" spans="1:38" x14ac:dyDescent="0.3">
      <c r="A229" s="222" t="s">
        <v>3121</v>
      </c>
      <c r="B229" s="222" t="s">
        <v>3122</v>
      </c>
      <c r="C229" s="241" t="s">
        <v>4765</v>
      </c>
      <c r="D229" s="237" t="s">
        <v>5161</v>
      </c>
      <c r="E229" s="236">
        <v>1101117771549</v>
      </c>
      <c r="F229" s="240" t="s">
        <v>4881</v>
      </c>
      <c r="G229" s="214">
        <v>0</v>
      </c>
      <c r="H229" s="231" t="s">
        <v>4758</v>
      </c>
      <c r="I229" s="231"/>
      <c r="J229" s="231"/>
      <c r="K229" s="231"/>
      <c r="L229" s="231"/>
      <c r="M229" s="231"/>
      <c r="N229" s="231" t="s">
        <v>4959</v>
      </c>
      <c r="O229" s="246" t="s">
        <v>5133</v>
      </c>
      <c r="P229" s="246" t="s">
        <v>5134</v>
      </c>
      <c r="Q229" s="225" t="s">
        <v>5135</v>
      </c>
      <c r="R229" s="212" t="s">
        <v>4758</v>
      </c>
      <c r="S229" s="213" t="s">
        <v>4758</v>
      </c>
      <c r="T229" s="233">
        <v>45573</v>
      </c>
      <c r="U229" s="234" t="s">
        <v>4746</v>
      </c>
      <c r="V229" s="234">
        <v>45604</v>
      </c>
      <c r="W229" s="234">
        <v>45610</v>
      </c>
      <c r="X229" s="234" t="s">
        <v>2</v>
      </c>
      <c r="Y229" s="234"/>
      <c r="Z229" s="234" t="s">
        <v>5155</v>
      </c>
      <c r="AA229" s="243">
        <v>202411</v>
      </c>
      <c r="AB229" s="243"/>
      <c r="AC229" s="244" t="s">
        <v>4787</v>
      </c>
      <c r="AD229" s="244" t="s">
        <v>3645</v>
      </c>
      <c r="AE229" s="245">
        <v>1</v>
      </c>
      <c r="AF229" s="244" t="s">
        <v>3645</v>
      </c>
      <c r="AG229" s="239" t="str">
        <f>IFERROR(VLOOKUP(작성용!A:A,RM!A:D,4,0),"-")</f>
        <v>유재호</v>
      </c>
      <c r="AH229" s="9" t="s">
        <v>5008</v>
      </c>
      <c r="AI229" s="235" t="s">
        <v>4758</v>
      </c>
      <c r="AJ229" s="235" t="s">
        <v>4907</v>
      </c>
      <c r="AK229" s="235" t="s">
        <v>4764</v>
      </c>
      <c r="AL229" s="235">
        <v>228</v>
      </c>
    </row>
    <row r="230" spans="1:38" x14ac:dyDescent="0.3">
      <c r="A230" s="222" t="s">
        <v>3121</v>
      </c>
      <c r="B230" s="222" t="s">
        <v>3122</v>
      </c>
      <c r="C230" s="241" t="s">
        <v>4765</v>
      </c>
      <c r="D230" s="237" t="s">
        <v>5162</v>
      </c>
      <c r="E230" s="236">
        <v>1101118193924</v>
      </c>
      <c r="F230" s="240" t="s">
        <v>4841</v>
      </c>
      <c r="G230" s="214">
        <v>0</v>
      </c>
      <c r="H230" s="231" t="s">
        <v>4758</v>
      </c>
      <c r="I230" s="231"/>
      <c r="J230" s="231"/>
      <c r="K230" s="231"/>
      <c r="L230" s="231"/>
      <c r="M230" s="231"/>
      <c r="N230" s="231" t="s">
        <v>4959</v>
      </c>
      <c r="O230" s="246" t="s">
        <v>5133</v>
      </c>
      <c r="P230" s="246" t="s">
        <v>5134</v>
      </c>
      <c r="Q230" s="225" t="s">
        <v>5135</v>
      </c>
      <c r="R230" s="212" t="s">
        <v>4758</v>
      </c>
      <c r="S230" s="213" t="s">
        <v>4758</v>
      </c>
      <c r="T230" s="233">
        <v>45573</v>
      </c>
      <c r="U230" s="234" t="s">
        <v>4746</v>
      </c>
      <c r="V230" s="234">
        <v>45604</v>
      </c>
      <c r="W230" s="234">
        <v>45610</v>
      </c>
      <c r="X230" s="234" t="s">
        <v>2</v>
      </c>
      <c r="Y230" s="234"/>
      <c r="Z230" s="234" t="s">
        <v>5155</v>
      </c>
      <c r="AA230" s="243">
        <v>202411</v>
      </c>
      <c r="AB230" s="243"/>
      <c r="AC230" s="244" t="s">
        <v>4787</v>
      </c>
      <c r="AD230" s="244" t="s">
        <v>4845</v>
      </c>
      <c r="AE230" s="245">
        <v>1</v>
      </c>
      <c r="AF230" s="244" t="s">
        <v>4845</v>
      </c>
      <c r="AG230" s="239" t="str">
        <f>IFERROR(VLOOKUP(작성용!A:A,RM!A:D,4,0),"-")</f>
        <v>유재호</v>
      </c>
      <c r="AH230" s="9" t="s">
        <v>5008</v>
      </c>
      <c r="AI230" s="235" t="s">
        <v>4758</v>
      </c>
      <c r="AJ230" s="235" t="s">
        <v>4907</v>
      </c>
      <c r="AK230" s="235" t="s">
        <v>4764</v>
      </c>
      <c r="AL230" s="235">
        <v>229</v>
      </c>
    </row>
    <row r="231" spans="1:38" x14ac:dyDescent="0.3">
      <c r="A231" s="222" t="s">
        <v>3121</v>
      </c>
      <c r="B231" s="222" t="s">
        <v>3122</v>
      </c>
      <c r="C231" s="241" t="s">
        <v>4749</v>
      </c>
      <c r="D231" s="237" t="s">
        <v>5163</v>
      </c>
      <c r="E231" s="236">
        <v>1801110991314</v>
      </c>
      <c r="F231" s="240" t="s">
        <v>4828</v>
      </c>
      <c r="G231" s="214">
        <v>77</v>
      </c>
      <c r="H231" s="231" t="s">
        <v>4758</v>
      </c>
      <c r="I231" s="231"/>
      <c r="J231" s="231"/>
      <c r="K231" s="231"/>
      <c r="L231" s="231"/>
      <c r="M231" s="231"/>
      <c r="N231" s="231" t="s">
        <v>4959</v>
      </c>
      <c r="O231" s="246" t="s">
        <v>5133</v>
      </c>
      <c r="P231" s="246" t="s">
        <v>5134</v>
      </c>
      <c r="Q231" s="225" t="s">
        <v>5135</v>
      </c>
      <c r="R231" s="212" t="s">
        <v>4758</v>
      </c>
      <c r="S231" s="213" t="s">
        <v>4758</v>
      </c>
      <c r="T231" s="233">
        <v>45573</v>
      </c>
      <c r="U231" s="234" t="s">
        <v>4746</v>
      </c>
      <c r="V231" s="234">
        <v>45604</v>
      </c>
      <c r="W231" s="234">
        <v>45610</v>
      </c>
      <c r="X231" s="234" t="s">
        <v>2</v>
      </c>
      <c r="Y231" s="234"/>
      <c r="Z231" s="234" t="s">
        <v>5155</v>
      </c>
      <c r="AA231" s="243">
        <v>202411</v>
      </c>
      <c r="AB231" s="243"/>
      <c r="AC231" s="244" t="s">
        <v>4787</v>
      </c>
      <c r="AD231" s="244" t="s">
        <v>640</v>
      </c>
      <c r="AE231" s="245">
        <v>1</v>
      </c>
      <c r="AF231" s="244" t="s">
        <v>640</v>
      </c>
      <c r="AG231" s="239" t="str">
        <f>IFERROR(VLOOKUP(작성용!A:A,RM!A:D,4,0),"-")</f>
        <v>유재호</v>
      </c>
      <c r="AH231" s="9" t="s">
        <v>5008</v>
      </c>
      <c r="AI231" s="235" t="s">
        <v>4758</v>
      </c>
      <c r="AJ231" s="235" t="s">
        <v>4907</v>
      </c>
      <c r="AK231" s="235" t="s">
        <v>4764</v>
      </c>
      <c r="AL231" s="235">
        <v>230</v>
      </c>
    </row>
    <row r="232" spans="1:38" x14ac:dyDescent="0.3">
      <c r="A232" s="222" t="s">
        <v>3121</v>
      </c>
      <c r="B232" s="222" t="s">
        <v>3122</v>
      </c>
      <c r="C232" s="241" t="s">
        <v>4749</v>
      </c>
      <c r="D232" s="237" t="s">
        <v>5164</v>
      </c>
      <c r="E232" s="236">
        <v>1101115777755</v>
      </c>
      <c r="F232" s="240" t="s">
        <v>4837</v>
      </c>
      <c r="G232" s="214">
        <v>77</v>
      </c>
      <c r="H232" s="231" t="s">
        <v>4758</v>
      </c>
      <c r="I232" s="231"/>
      <c r="J232" s="231"/>
      <c r="K232" s="231"/>
      <c r="L232" s="231"/>
      <c r="M232" s="231"/>
      <c r="N232" s="231" t="s">
        <v>4959</v>
      </c>
      <c r="O232" s="246" t="s">
        <v>5133</v>
      </c>
      <c r="P232" s="246" t="s">
        <v>5134</v>
      </c>
      <c r="Q232" s="225" t="s">
        <v>5135</v>
      </c>
      <c r="R232" s="212" t="s">
        <v>4758</v>
      </c>
      <c r="S232" s="213" t="s">
        <v>4758</v>
      </c>
      <c r="T232" s="233">
        <v>45573</v>
      </c>
      <c r="U232" s="234" t="s">
        <v>4746</v>
      </c>
      <c r="V232" s="234">
        <v>45604</v>
      </c>
      <c r="W232" s="234">
        <v>45610</v>
      </c>
      <c r="X232" s="234" t="s">
        <v>2</v>
      </c>
      <c r="Y232" s="234"/>
      <c r="Z232" s="234" t="s">
        <v>5155</v>
      </c>
      <c r="AA232" s="243">
        <v>202411</v>
      </c>
      <c r="AB232" s="243"/>
      <c r="AC232" s="244" t="s">
        <v>4787</v>
      </c>
      <c r="AD232" s="244" t="s">
        <v>4536</v>
      </c>
      <c r="AE232" s="245">
        <v>1</v>
      </c>
      <c r="AF232" s="244" t="s">
        <v>4536</v>
      </c>
      <c r="AG232" s="239" t="str">
        <f>IFERROR(VLOOKUP(작성용!A:A,RM!A:D,4,0),"-")</f>
        <v>유재호</v>
      </c>
      <c r="AH232" s="9" t="s">
        <v>5008</v>
      </c>
      <c r="AI232" s="235" t="s">
        <v>4758</v>
      </c>
      <c r="AJ232" s="235" t="s">
        <v>4907</v>
      </c>
      <c r="AK232" s="235" t="s">
        <v>4764</v>
      </c>
      <c r="AL232" s="235">
        <v>231</v>
      </c>
    </row>
    <row r="233" spans="1:38" x14ac:dyDescent="0.3">
      <c r="A233" s="222" t="s">
        <v>3121</v>
      </c>
      <c r="B233" s="222" t="s">
        <v>3122</v>
      </c>
      <c r="C233" s="241" t="s">
        <v>4749</v>
      </c>
      <c r="D233" s="237" t="s">
        <v>5165</v>
      </c>
      <c r="E233" s="236">
        <v>1101111787386</v>
      </c>
      <c r="F233" s="240" t="s">
        <v>4837</v>
      </c>
      <c r="G233" s="214">
        <v>77</v>
      </c>
      <c r="H233" s="231" t="s">
        <v>4758</v>
      </c>
      <c r="I233" s="231"/>
      <c r="J233" s="231"/>
      <c r="K233" s="231"/>
      <c r="L233" s="231"/>
      <c r="M233" s="231"/>
      <c r="N233" s="231" t="s">
        <v>4959</v>
      </c>
      <c r="O233" s="246" t="s">
        <v>5133</v>
      </c>
      <c r="P233" s="246" t="s">
        <v>5134</v>
      </c>
      <c r="Q233" s="225" t="s">
        <v>5135</v>
      </c>
      <c r="R233" s="212" t="s">
        <v>4758</v>
      </c>
      <c r="S233" s="213" t="s">
        <v>4758</v>
      </c>
      <c r="T233" s="233">
        <v>45573</v>
      </c>
      <c r="U233" s="234" t="s">
        <v>4746</v>
      </c>
      <c r="V233" s="234">
        <v>45604</v>
      </c>
      <c r="W233" s="234">
        <v>45610</v>
      </c>
      <c r="X233" s="234" t="s">
        <v>2</v>
      </c>
      <c r="Y233" s="234"/>
      <c r="Z233" s="234" t="s">
        <v>5155</v>
      </c>
      <c r="AA233" s="243">
        <v>202411</v>
      </c>
      <c r="AB233" s="243"/>
      <c r="AC233" s="244" t="s">
        <v>4787</v>
      </c>
      <c r="AD233" s="244" t="s">
        <v>4932</v>
      </c>
      <c r="AE233" s="245">
        <v>1</v>
      </c>
      <c r="AF233" s="244" t="s">
        <v>71</v>
      </c>
      <c r="AG233" s="239" t="str">
        <f>IFERROR(VLOOKUP(작성용!A:A,RM!A:D,4,0),"-")</f>
        <v>유재호</v>
      </c>
      <c r="AH233" s="9" t="s">
        <v>5008</v>
      </c>
      <c r="AI233" s="235" t="s">
        <v>4758</v>
      </c>
      <c r="AJ233" s="235" t="s">
        <v>4907</v>
      </c>
      <c r="AK233" s="235" t="s">
        <v>4764</v>
      </c>
      <c r="AL233" s="235">
        <v>232</v>
      </c>
    </row>
    <row r="234" spans="1:38" x14ac:dyDescent="0.3">
      <c r="A234" s="222" t="s">
        <v>3121</v>
      </c>
      <c r="B234" s="222" t="s">
        <v>3122</v>
      </c>
      <c r="C234" s="241" t="s">
        <v>4749</v>
      </c>
      <c r="D234" s="237" t="s">
        <v>5166</v>
      </c>
      <c r="E234" s="236">
        <v>1101117095262</v>
      </c>
      <c r="F234" s="240" t="s">
        <v>4837</v>
      </c>
      <c r="G234" s="214">
        <v>77</v>
      </c>
      <c r="H234" s="231" t="s">
        <v>4758</v>
      </c>
      <c r="I234" s="231"/>
      <c r="J234" s="231"/>
      <c r="K234" s="231"/>
      <c r="L234" s="231"/>
      <c r="M234" s="231"/>
      <c r="N234" s="231" t="s">
        <v>4959</v>
      </c>
      <c r="O234" s="246" t="s">
        <v>5133</v>
      </c>
      <c r="P234" s="246" t="s">
        <v>5134</v>
      </c>
      <c r="Q234" s="225" t="s">
        <v>5135</v>
      </c>
      <c r="R234" s="212" t="s">
        <v>4758</v>
      </c>
      <c r="S234" s="213" t="s">
        <v>4758</v>
      </c>
      <c r="T234" s="233">
        <v>45573</v>
      </c>
      <c r="U234" s="234" t="s">
        <v>4746</v>
      </c>
      <c r="V234" s="234">
        <v>45604</v>
      </c>
      <c r="W234" s="234">
        <v>45610</v>
      </c>
      <c r="X234" s="234" t="s">
        <v>2</v>
      </c>
      <c r="Y234" s="234"/>
      <c r="Z234" s="234" t="s">
        <v>5155</v>
      </c>
      <c r="AA234" s="243">
        <v>202411</v>
      </c>
      <c r="AB234" s="243"/>
      <c r="AC234" s="244" t="s">
        <v>4787</v>
      </c>
      <c r="AD234" s="244" t="s">
        <v>3715</v>
      </c>
      <c r="AE234" s="245">
        <v>1</v>
      </c>
      <c r="AF234" s="244" t="s">
        <v>3715</v>
      </c>
      <c r="AG234" s="239" t="str">
        <f>IFERROR(VLOOKUP(작성용!A:A,RM!A:D,4,0),"-")</f>
        <v>유재호</v>
      </c>
      <c r="AH234" s="9" t="s">
        <v>5008</v>
      </c>
      <c r="AI234" s="235" t="s">
        <v>4758</v>
      </c>
      <c r="AJ234" s="235" t="s">
        <v>4907</v>
      </c>
      <c r="AK234" s="235" t="s">
        <v>4764</v>
      </c>
      <c r="AL234" s="235">
        <v>233</v>
      </c>
    </row>
    <row r="235" spans="1:38" x14ac:dyDescent="0.3">
      <c r="A235" s="222" t="s">
        <v>3121</v>
      </c>
      <c r="B235" s="222" t="s">
        <v>3122</v>
      </c>
      <c r="C235" s="241" t="s">
        <v>4749</v>
      </c>
      <c r="D235" s="237" t="s">
        <v>5167</v>
      </c>
      <c r="E235" s="236">
        <v>2149110013103</v>
      </c>
      <c r="F235" s="240" t="s">
        <v>4767</v>
      </c>
      <c r="G235" s="214">
        <v>1</v>
      </c>
      <c r="H235" s="231" t="s">
        <v>4758</v>
      </c>
      <c r="I235" s="231"/>
      <c r="J235" s="231"/>
      <c r="K235" s="231"/>
      <c r="L235" s="231"/>
      <c r="M235" s="231"/>
      <c r="N235" s="231" t="s">
        <v>4959</v>
      </c>
      <c r="O235" s="246" t="s">
        <v>5133</v>
      </c>
      <c r="P235" s="246" t="s">
        <v>5134</v>
      </c>
      <c r="Q235" s="225" t="s">
        <v>5135</v>
      </c>
      <c r="R235" s="212" t="s">
        <v>4758</v>
      </c>
      <c r="S235" s="213" t="s">
        <v>4758</v>
      </c>
      <c r="T235" s="233">
        <v>45573</v>
      </c>
      <c r="U235" s="234" t="s">
        <v>4746</v>
      </c>
      <c r="V235" s="234">
        <v>45604</v>
      </c>
      <c r="W235" s="234">
        <v>45610</v>
      </c>
      <c r="X235" s="234" t="s">
        <v>2</v>
      </c>
      <c r="Y235" s="234"/>
      <c r="Z235" s="234" t="s">
        <v>5155</v>
      </c>
      <c r="AA235" s="243">
        <v>202411</v>
      </c>
      <c r="AB235" s="243"/>
      <c r="AC235" s="244" t="s">
        <v>4787</v>
      </c>
      <c r="AD235" s="244" t="s">
        <v>4012</v>
      </c>
      <c r="AE235" s="245">
        <v>0</v>
      </c>
      <c r="AF235" s="244" t="s">
        <v>4012</v>
      </c>
      <c r="AG235" s="239" t="str">
        <f>IFERROR(VLOOKUP(작성용!A:A,RM!A:D,4,0),"-")</f>
        <v>유재호</v>
      </c>
      <c r="AH235" s="9" t="s">
        <v>5008</v>
      </c>
      <c r="AI235" s="235" t="s">
        <v>4758</v>
      </c>
      <c r="AJ235" s="235" t="s">
        <v>4907</v>
      </c>
      <c r="AK235" s="235" t="s">
        <v>4764</v>
      </c>
      <c r="AL235" s="235">
        <v>234</v>
      </c>
    </row>
    <row r="236" spans="1:38" x14ac:dyDescent="0.3">
      <c r="A236" s="222" t="s">
        <v>3121</v>
      </c>
      <c r="B236" s="222" t="s">
        <v>3122</v>
      </c>
      <c r="C236" s="241" t="s">
        <v>4749</v>
      </c>
      <c r="D236" s="237" t="s">
        <v>5168</v>
      </c>
      <c r="E236" s="236">
        <v>1101116451530</v>
      </c>
      <c r="F236" s="240" t="s">
        <v>4881</v>
      </c>
      <c r="G236" s="214">
        <v>77</v>
      </c>
      <c r="H236" s="231" t="s">
        <v>4758</v>
      </c>
      <c r="I236" s="231"/>
      <c r="J236" s="231"/>
      <c r="K236" s="231"/>
      <c r="L236" s="231"/>
      <c r="M236" s="231"/>
      <c r="N236" s="231" t="s">
        <v>4959</v>
      </c>
      <c r="O236" s="246" t="s">
        <v>5133</v>
      </c>
      <c r="P236" s="246" t="s">
        <v>5134</v>
      </c>
      <c r="Q236" s="225" t="s">
        <v>5135</v>
      </c>
      <c r="R236" s="212" t="s">
        <v>4758</v>
      </c>
      <c r="S236" s="213" t="s">
        <v>4758</v>
      </c>
      <c r="T236" s="233">
        <v>45573</v>
      </c>
      <c r="U236" s="234" t="s">
        <v>4746</v>
      </c>
      <c r="V236" s="234">
        <v>45604</v>
      </c>
      <c r="W236" s="234">
        <v>45610</v>
      </c>
      <c r="X236" s="234" t="s">
        <v>2</v>
      </c>
      <c r="Y236" s="234"/>
      <c r="Z236" s="234" t="s">
        <v>5155</v>
      </c>
      <c r="AA236" s="243">
        <v>202411</v>
      </c>
      <c r="AB236" s="243"/>
      <c r="AC236" s="244" t="s">
        <v>4787</v>
      </c>
      <c r="AD236" s="244" t="s">
        <v>3715</v>
      </c>
      <c r="AE236" s="245">
        <v>1</v>
      </c>
      <c r="AF236" s="244" t="s">
        <v>3715</v>
      </c>
      <c r="AG236" s="239" t="str">
        <f>IFERROR(VLOOKUP(작성용!A:A,RM!A:D,4,0),"-")</f>
        <v>유재호</v>
      </c>
      <c r="AH236" s="9" t="s">
        <v>5008</v>
      </c>
      <c r="AI236" s="235" t="s">
        <v>4758</v>
      </c>
      <c r="AJ236" s="235" t="s">
        <v>4907</v>
      </c>
      <c r="AK236" s="235" t="s">
        <v>4764</v>
      </c>
      <c r="AL236" s="235">
        <v>235</v>
      </c>
    </row>
    <row r="237" spans="1:38" x14ac:dyDescent="0.3">
      <c r="A237" s="222" t="s">
        <v>3121</v>
      </c>
      <c r="B237" s="222" t="s">
        <v>3122</v>
      </c>
      <c r="C237" s="241" t="s">
        <v>4749</v>
      </c>
      <c r="D237" s="237" t="s">
        <v>5169</v>
      </c>
      <c r="E237" s="236">
        <v>1101113017385</v>
      </c>
      <c r="F237" s="240" t="s">
        <v>4841</v>
      </c>
      <c r="G237" s="214">
        <v>0</v>
      </c>
      <c r="H237" s="231" t="s">
        <v>4758</v>
      </c>
      <c r="I237" s="231"/>
      <c r="J237" s="231"/>
      <c r="K237" s="231"/>
      <c r="L237" s="231"/>
      <c r="M237" s="231"/>
      <c r="N237" s="231" t="s">
        <v>4959</v>
      </c>
      <c r="O237" s="246" t="s">
        <v>5133</v>
      </c>
      <c r="P237" s="246" t="s">
        <v>5134</v>
      </c>
      <c r="Q237" s="225" t="s">
        <v>5135</v>
      </c>
      <c r="R237" s="212" t="s">
        <v>4758</v>
      </c>
      <c r="S237" s="213" t="s">
        <v>4758</v>
      </c>
      <c r="T237" s="233">
        <v>45573</v>
      </c>
      <c r="U237" s="234" t="s">
        <v>4746</v>
      </c>
      <c r="V237" s="234">
        <v>45604</v>
      </c>
      <c r="W237" s="234">
        <v>45610</v>
      </c>
      <c r="X237" s="234" t="s">
        <v>2</v>
      </c>
      <c r="Y237" s="234"/>
      <c r="Z237" s="234" t="s">
        <v>5155</v>
      </c>
      <c r="AA237" s="243">
        <v>202411</v>
      </c>
      <c r="AB237" s="243"/>
      <c r="AC237" s="244" t="s">
        <v>4787</v>
      </c>
      <c r="AD237" s="244" t="s">
        <v>3716</v>
      </c>
      <c r="AE237" s="245">
        <v>1</v>
      </c>
      <c r="AF237" s="244" t="s">
        <v>3716</v>
      </c>
      <c r="AG237" s="239" t="str">
        <f>IFERROR(VLOOKUP(작성용!A:A,RM!A:D,4,0),"-")</f>
        <v>유재호</v>
      </c>
      <c r="AH237" s="9" t="s">
        <v>5008</v>
      </c>
      <c r="AI237" s="235" t="s">
        <v>4758</v>
      </c>
      <c r="AJ237" s="235" t="s">
        <v>4907</v>
      </c>
      <c r="AK237" s="235" t="s">
        <v>4764</v>
      </c>
      <c r="AL237" s="235">
        <v>236</v>
      </c>
    </row>
    <row r="238" spans="1:38" x14ac:dyDescent="0.3">
      <c r="A238" s="222" t="s">
        <v>3121</v>
      </c>
      <c r="B238" s="222" t="s">
        <v>3122</v>
      </c>
      <c r="C238" s="241" t="s">
        <v>4749</v>
      </c>
      <c r="D238" s="237" t="s">
        <v>5170</v>
      </c>
      <c r="E238" s="236" t="s">
        <v>4637</v>
      </c>
      <c r="F238" s="240" t="s">
        <v>4881</v>
      </c>
      <c r="G238" s="214">
        <v>77</v>
      </c>
      <c r="H238" s="231" t="s">
        <v>4758</v>
      </c>
      <c r="I238" s="231"/>
      <c r="J238" s="231"/>
      <c r="K238" s="231"/>
      <c r="L238" s="231"/>
      <c r="M238" s="231"/>
      <c r="N238" s="231" t="s">
        <v>4959</v>
      </c>
      <c r="O238" s="246" t="s">
        <v>5133</v>
      </c>
      <c r="P238" s="246" t="s">
        <v>5134</v>
      </c>
      <c r="Q238" s="225" t="s">
        <v>5135</v>
      </c>
      <c r="R238" s="212" t="s">
        <v>4758</v>
      </c>
      <c r="S238" s="213" t="s">
        <v>4758</v>
      </c>
      <c r="T238" s="233">
        <v>45573</v>
      </c>
      <c r="U238" s="234" t="s">
        <v>4746</v>
      </c>
      <c r="V238" s="234">
        <v>45604</v>
      </c>
      <c r="W238" s="234">
        <v>45610</v>
      </c>
      <c r="X238" s="234" t="s">
        <v>2</v>
      </c>
      <c r="Y238" s="234"/>
      <c r="Z238" s="234" t="s">
        <v>5155</v>
      </c>
      <c r="AA238" s="243">
        <v>202411</v>
      </c>
      <c r="AB238" s="243"/>
      <c r="AC238" s="244" t="s">
        <v>4787</v>
      </c>
      <c r="AD238" s="244" t="s">
        <v>4833</v>
      </c>
      <c r="AE238" s="245">
        <v>1</v>
      </c>
      <c r="AF238" s="244" t="s">
        <v>4749</v>
      </c>
      <c r="AG238" s="239" t="str">
        <f>IFERROR(VLOOKUP(작성용!A:A,RM!A:D,4,0),"-")</f>
        <v>유재호</v>
      </c>
      <c r="AH238" s="9" t="s">
        <v>5008</v>
      </c>
      <c r="AI238" s="235" t="s">
        <v>4758</v>
      </c>
      <c r="AJ238" s="235" t="s">
        <v>4907</v>
      </c>
      <c r="AK238" s="235" t="s">
        <v>4764</v>
      </c>
      <c r="AL238" s="235">
        <v>237</v>
      </c>
    </row>
    <row r="239" spans="1:38" x14ac:dyDescent="0.3">
      <c r="A239" s="222" t="s">
        <v>3121</v>
      </c>
      <c r="B239" s="222" t="s">
        <v>3122</v>
      </c>
      <c r="C239" s="241" t="s">
        <v>4749</v>
      </c>
      <c r="D239" s="237" t="s">
        <v>5171</v>
      </c>
      <c r="E239" s="236">
        <v>1545110040511</v>
      </c>
      <c r="F239" s="240" t="s">
        <v>4841</v>
      </c>
      <c r="G239" s="214">
        <v>0</v>
      </c>
      <c r="H239" s="231" t="s">
        <v>4758</v>
      </c>
      <c r="I239" s="231"/>
      <c r="J239" s="231"/>
      <c r="K239" s="231"/>
      <c r="L239" s="231"/>
      <c r="M239" s="231"/>
      <c r="N239" s="231" t="s">
        <v>4959</v>
      </c>
      <c r="O239" s="246" t="s">
        <v>5133</v>
      </c>
      <c r="P239" s="246" t="s">
        <v>5134</v>
      </c>
      <c r="Q239" s="225" t="s">
        <v>5135</v>
      </c>
      <c r="R239" s="212" t="s">
        <v>4758</v>
      </c>
      <c r="S239" s="213" t="s">
        <v>4758</v>
      </c>
      <c r="T239" s="233">
        <v>45573</v>
      </c>
      <c r="U239" s="234" t="s">
        <v>4746</v>
      </c>
      <c r="V239" s="234">
        <v>45604</v>
      </c>
      <c r="W239" s="234">
        <v>45610</v>
      </c>
      <c r="X239" s="234" t="s">
        <v>2</v>
      </c>
      <c r="Y239" s="234"/>
      <c r="Z239" s="234" t="s">
        <v>5155</v>
      </c>
      <c r="AA239" s="243">
        <v>202411</v>
      </c>
      <c r="AB239" s="243"/>
      <c r="AC239" s="244" t="s">
        <v>4787</v>
      </c>
      <c r="AD239" s="244" t="s">
        <v>3663</v>
      </c>
      <c r="AE239" s="245">
        <v>1</v>
      </c>
      <c r="AF239" s="244" t="s">
        <v>3663</v>
      </c>
      <c r="AG239" s="239" t="str">
        <f>IFERROR(VLOOKUP(작성용!A:A,RM!A:D,4,0),"-")</f>
        <v>유재호</v>
      </c>
      <c r="AH239" s="9" t="s">
        <v>5008</v>
      </c>
      <c r="AI239" s="235" t="s">
        <v>4758</v>
      </c>
      <c r="AJ239" s="235" t="s">
        <v>4907</v>
      </c>
      <c r="AK239" s="235" t="s">
        <v>4764</v>
      </c>
      <c r="AL239" s="235">
        <v>238</v>
      </c>
    </row>
    <row r="240" spans="1:38" x14ac:dyDescent="0.3">
      <c r="A240" s="222" t="s">
        <v>3121</v>
      </c>
      <c r="B240" s="222" t="s">
        <v>3122</v>
      </c>
      <c r="C240" s="241" t="s">
        <v>4749</v>
      </c>
      <c r="D240" s="237" t="s">
        <v>5172</v>
      </c>
      <c r="E240" s="236">
        <v>1101116157253</v>
      </c>
      <c r="F240" s="240" t="s">
        <v>4837</v>
      </c>
      <c r="G240" s="214">
        <v>77</v>
      </c>
      <c r="H240" s="231" t="s">
        <v>4758</v>
      </c>
      <c r="I240" s="231"/>
      <c r="J240" s="231"/>
      <c r="K240" s="231"/>
      <c r="L240" s="231"/>
      <c r="M240" s="231"/>
      <c r="N240" s="231" t="s">
        <v>4959</v>
      </c>
      <c r="O240" s="246" t="s">
        <v>5133</v>
      </c>
      <c r="P240" s="246" t="s">
        <v>5134</v>
      </c>
      <c r="Q240" s="225" t="s">
        <v>5135</v>
      </c>
      <c r="R240" s="212" t="s">
        <v>4758</v>
      </c>
      <c r="S240" s="213" t="s">
        <v>4758</v>
      </c>
      <c r="T240" s="233">
        <v>45573</v>
      </c>
      <c r="U240" s="234" t="s">
        <v>4746</v>
      </c>
      <c r="V240" s="234">
        <v>45604</v>
      </c>
      <c r="W240" s="234">
        <v>45610</v>
      </c>
      <c r="X240" s="234" t="s">
        <v>2</v>
      </c>
      <c r="Y240" s="234"/>
      <c r="Z240" s="234" t="s">
        <v>5155</v>
      </c>
      <c r="AA240" s="243">
        <v>202411</v>
      </c>
      <c r="AB240" s="243"/>
      <c r="AC240" s="244" t="s">
        <v>4787</v>
      </c>
      <c r="AD240" s="244" t="s">
        <v>4535</v>
      </c>
      <c r="AE240" s="245">
        <v>1</v>
      </c>
      <c r="AF240" s="244" t="s">
        <v>4535</v>
      </c>
      <c r="AG240" s="239" t="str">
        <f>IFERROR(VLOOKUP(작성용!A:A,RM!A:D,4,0),"-")</f>
        <v>유재호</v>
      </c>
      <c r="AH240" s="9" t="s">
        <v>5008</v>
      </c>
      <c r="AI240" s="235" t="s">
        <v>4758</v>
      </c>
      <c r="AJ240" s="235" t="s">
        <v>4907</v>
      </c>
      <c r="AK240" s="235" t="s">
        <v>4764</v>
      </c>
      <c r="AL240" s="235">
        <v>239</v>
      </c>
    </row>
    <row r="241" spans="1:38" x14ac:dyDescent="0.3">
      <c r="A241" s="222" t="s">
        <v>3121</v>
      </c>
      <c r="B241" s="222" t="s">
        <v>3122</v>
      </c>
      <c r="C241" s="241" t="s">
        <v>4749</v>
      </c>
      <c r="D241" s="237" t="s">
        <v>5173</v>
      </c>
      <c r="E241" s="236">
        <v>1101118089157</v>
      </c>
      <c r="F241" s="240" t="s">
        <v>4837</v>
      </c>
      <c r="G241" s="214">
        <v>77</v>
      </c>
      <c r="H241" s="231" t="s">
        <v>4758</v>
      </c>
      <c r="I241" s="231"/>
      <c r="J241" s="231"/>
      <c r="K241" s="231"/>
      <c r="L241" s="231"/>
      <c r="M241" s="231"/>
      <c r="N241" s="231" t="s">
        <v>4959</v>
      </c>
      <c r="O241" s="246" t="s">
        <v>5133</v>
      </c>
      <c r="P241" s="246" t="s">
        <v>5134</v>
      </c>
      <c r="Q241" s="225" t="s">
        <v>5135</v>
      </c>
      <c r="R241" s="212" t="s">
        <v>4758</v>
      </c>
      <c r="S241" s="213" t="s">
        <v>4758</v>
      </c>
      <c r="T241" s="233">
        <v>45573</v>
      </c>
      <c r="U241" s="234" t="s">
        <v>4746</v>
      </c>
      <c r="V241" s="234">
        <v>45604</v>
      </c>
      <c r="W241" s="234">
        <v>45610</v>
      </c>
      <c r="X241" s="234" t="s">
        <v>2</v>
      </c>
      <c r="Y241" s="234"/>
      <c r="Z241" s="234" t="s">
        <v>5155</v>
      </c>
      <c r="AA241" s="243">
        <v>202411</v>
      </c>
      <c r="AB241" s="243"/>
      <c r="AC241" s="244" t="s">
        <v>4787</v>
      </c>
      <c r="AD241" s="244" t="s">
        <v>4748</v>
      </c>
      <c r="AE241" s="245">
        <v>1</v>
      </c>
      <c r="AF241" s="244" t="s">
        <v>5174</v>
      </c>
      <c r="AG241" s="239" t="str">
        <f>IFERROR(VLOOKUP(작성용!A:A,RM!A:D,4,0),"-")</f>
        <v>유재호</v>
      </c>
      <c r="AH241" s="9" t="s">
        <v>5008</v>
      </c>
      <c r="AI241" s="235" t="s">
        <v>4758</v>
      </c>
      <c r="AJ241" s="235" t="s">
        <v>4907</v>
      </c>
      <c r="AK241" s="235" t="s">
        <v>4764</v>
      </c>
      <c r="AL241" s="235">
        <v>240</v>
      </c>
    </row>
    <row r="242" spans="1:38" x14ac:dyDescent="0.3">
      <c r="A242" s="222" t="s">
        <v>3121</v>
      </c>
      <c r="B242" s="222" t="s">
        <v>3122</v>
      </c>
      <c r="C242" s="241" t="s">
        <v>4749</v>
      </c>
      <c r="D242" s="237" t="s">
        <v>5173</v>
      </c>
      <c r="E242" s="236">
        <v>1101118089157</v>
      </c>
      <c r="F242" s="240" t="s">
        <v>4837</v>
      </c>
      <c r="G242" s="214">
        <v>771</v>
      </c>
      <c r="H242" s="231" t="s">
        <v>4758</v>
      </c>
      <c r="I242" s="231"/>
      <c r="J242" s="231"/>
      <c r="K242" s="231"/>
      <c r="L242" s="231"/>
      <c r="M242" s="231"/>
      <c r="N242" s="231" t="s">
        <v>4959</v>
      </c>
      <c r="O242" s="246" t="s">
        <v>5133</v>
      </c>
      <c r="P242" s="246" t="s">
        <v>5134</v>
      </c>
      <c r="Q242" s="225" t="s">
        <v>5135</v>
      </c>
      <c r="R242" s="212" t="s">
        <v>4758</v>
      </c>
      <c r="S242" s="213" t="s">
        <v>4758</v>
      </c>
      <c r="T242" s="233">
        <v>45573</v>
      </c>
      <c r="U242" s="234" t="s">
        <v>4746</v>
      </c>
      <c r="V242" s="234">
        <v>45604</v>
      </c>
      <c r="W242" s="234">
        <v>45610</v>
      </c>
      <c r="X242" s="234" t="s">
        <v>2</v>
      </c>
      <c r="Y242" s="234"/>
      <c r="Z242" s="234" t="s">
        <v>5155</v>
      </c>
      <c r="AA242" s="243">
        <v>202411</v>
      </c>
      <c r="AB242" s="243"/>
      <c r="AC242" s="244" t="s">
        <v>4787</v>
      </c>
      <c r="AD242" s="244" t="s">
        <v>4748</v>
      </c>
      <c r="AE242" s="245">
        <v>0</v>
      </c>
      <c r="AF242" s="244" t="s">
        <v>5174</v>
      </c>
      <c r="AG242" s="239" t="str">
        <f>IFERROR(VLOOKUP(작성용!A:A,RM!A:D,4,0),"-")</f>
        <v>유재호</v>
      </c>
      <c r="AH242" s="9" t="s">
        <v>5008</v>
      </c>
      <c r="AI242" s="235" t="s">
        <v>4758</v>
      </c>
      <c r="AJ242" s="235" t="s">
        <v>4907</v>
      </c>
      <c r="AK242" s="235" t="s">
        <v>4764</v>
      </c>
      <c r="AL242" s="235">
        <v>241</v>
      </c>
    </row>
    <row r="243" spans="1:38" x14ac:dyDescent="0.3">
      <c r="A243" s="222" t="s">
        <v>3121</v>
      </c>
      <c r="B243" s="222" t="s">
        <v>3122</v>
      </c>
      <c r="C243" s="241" t="s">
        <v>4749</v>
      </c>
      <c r="D243" s="237" t="s">
        <v>5175</v>
      </c>
      <c r="E243" s="236">
        <v>1101117039682</v>
      </c>
      <c r="F243" s="240" t="s">
        <v>4837</v>
      </c>
      <c r="G243" s="214">
        <v>77</v>
      </c>
      <c r="H243" s="231" t="s">
        <v>4758</v>
      </c>
      <c r="I243" s="231"/>
      <c r="J243" s="231"/>
      <c r="K243" s="231"/>
      <c r="L243" s="231"/>
      <c r="M243" s="231"/>
      <c r="N243" s="231" t="s">
        <v>4959</v>
      </c>
      <c r="O243" s="246" t="s">
        <v>5133</v>
      </c>
      <c r="P243" s="246" t="s">
        <v>5134</v>
      </c>
      <c r="Q243" s="225" t="s">
        <v>5135</v>
      </c>
      <c r="R243" s="212" t="s">
        <v>4758</v>
      </c>
      <c r="S243" s="213" t="s">
        <v>4758</v>
      </c>
      <c r="T243" s="233">
        <v>45573</v>
      </c>
      <c r="U243" s="234" t="s">
        <v>4746</v>
      </c>
      <c r="V243" s="234">
        <v>45604</v>
      </c>
      <c r="W243" s="234">
        <v>45610</v>
      </c>
      <c r="X243" s="234" t="s">
        <v>2</v>
      </c>
      <c r="Y243" s="234"/>
      <c r="Z243" s="234" t="s">
        <v>5155</v>
      </c>
      <c r="AA243" s="243">
        <v>202411</v>
      </c>
      <c r="AB243" s="243"/>
      <c r="AC243" s="244" t="s">
        <v>4787</v>
      </c>
      <c r="AD243" s="244" t="s">
        <v>4539</v>
      </c>
      <c r="AE243" s="245">
        <v>1</v>
      </c>
      <c r="AF243" s="244" t="s">
        <v>4539</v>
      </c>
      <c r="AG243" s="239" t="str">
        <f>IFERROR(VLOOKUP(작성용!A:A,RM!A:D,4,0),"-")</f>
        <v>유재호</v>
      </c>
      <c r="AH243" s="9" t="s">
        <v>5008</v>
      </c>
      <c r="AI243" s="235" t="s">
        <v>4758</v>
      </c>
      <c r="AJ243" s="235" t="s">
        <v>4907</v>
      </c>
      <c r="AK243" s="235" t="s">
        <v>4764</v>
      </c>
      <c r="AL243" s="235">
        <v>242</v>
      </c>
    </row>
    <row r="244" spans="1:38" x14ac:dyDescent="0.3">
      <c r="A244" s="222" t="s">
        <v>3121</v>
      </c>
      <c r="B244" s="222" t="s">
        <v>3122</v>
      </c>
      <c r="C244" s="241" t="s">
        <v>4749</v>
      </c>
      <c r="D244" s="237" t="s">
        <v>5175</v>
      </c>
      <c r="E244" s="236">
        <v>1101117039682</v>
      </c>
      <c r="F244" s="240" t="s">
        <v>4837</v>
      </c>
      <c r="G244" s="214">
        <v>771</v>
      </c>
      <c r="H244" s="231" t="s">
        <v>4758</v>
      </c>
      <c r="I244" s="231"/>
      <c r="J244" s="231"/>
      <c r="K244" s="231"/>
      <c r="L244" s="231"/>
      <c r="M244" s="231"/>
      <c r="N244" s="231" t="s">
        <v>4959</v>
      </c>
      <c r="O244" s="246" t="s">
        <v>5133</v>
      </c>
      <c r="P244" s="246" t="s">
        <v>5134</v>
      </c>
      <c r="Q244" s="225" t="s">
        <v>5135</v>
      </c>
      <c r="R244" s="212" t="s">
        <v>4758</v>
      </c>
      <c r="S244" s="213" t="s">
        <v>4758</v>
      </c>
      <c r="T244" s="233">
        <v>45573</v>
      </c>
      <c r="U244" s="234" t="s">
        <v>4746</v>
      </c>
      <c r="V244" s="234">
        <v>45604</v>
      </c>
      <c r="W244" s="234">
        <v>45610</v>
      </c>
      <c r="X244" s="234" t="s">
        <v>2</v>
      </c>
      <c r="Y244" s="234"/>
      <c r="Z244" s="234" t="s">
        <v>5155</v>
      </c>
      <c r="AA244" s="243">
        <v>202411</v>
      </c>
      <c r="AB244" s="243"/>
      <c r="AC244" s="244" t="s">
        <v>4787</v>
      </c>
      <c r="AD244" s="244" t="s">
        <v>4539</v>
      </c>
      <c r="AE244" s="245">
        <v>0</v>
      </c>
      <c r="AF244" s="244" t="s">
        <v>4539</v>
      </c>
      <c r="AG244" s="239" t="str">
        <f>IFERROR(VLOOKUP(작성용!A:A,RM!A:D,4,0),"-")</f>
        <v>유재호</v>
      </c>
      <c r="AH244" s="9" t="s">
        <v>5008</v>
      </c>
      <c r="AI244" s="235" t="s">
        <v>4758</v>
      </c>
      <c r="AJ244" s="235" t="s">
        <v>4907</v>
      </c>
      <c r="AK244" s="235" t="s">
        <v>4764</v>
      </c>
      <c r="AL244" s="235">
        <v>243</v>
      </c>
    </row>
    <row r="245" spans="1:38" x14ac:dyDescent="0.3">
      <c r="A245" s="222" t="s">
        <v>3121</v>
      </c>
      <c r="B245" s="222" t="s">
        <v>3122</v>
      </c>
      <c r="C245" s="241" t="s">
        <v>4749</v>
      </c>
      <c r="D245" s="237" t="s">
        <v>5176</v>
      </c>
      <c r="E245" s="236">
        <v>1101116256493</v>
      </c>
      <c r="F245" s="240" t="s">
        <v>4837</v>
      </c>
      <c r="G245" s="214">
        <v>77</v>
      </c>
      <c r="H245" s="231" t="s">
        <v>4758</v>
      </c>
      <c r="I245" s="231"/>
      <c r="J245" s="231"/>
      <c r="K245" s="231"/>
      <c r="L245" s="231"/>
      <c r="M245" s="231"/>
      <c r="N245" s="231" t="s">
        <v>4959</v>
      </c>
      <c r="O245" s="246" t="s">
        <v>5133</v>
      </c>
      <c r="P245" s="246" t="s">
        <v>5134</v>
      </c>
      <c r="Q245" s="225" t="s">
        <v>5135</v>
      </c>
      <c r="R245" s="212" t="s">
        <v>4758</v>
      </c>
      <c r="S245" s="213" t="s">
        <v>4758</v>
      </c>
      <c r="T245" s="233">
        <v>45573</v>
      </c>
      <c r="U245" s="234" t="s">
        <v>4746</v>
      </c>
      <c r="V245" s="234">
        <v>45604</v>
      </c>
      <c r="W245" s="234">
        <v>45610</v>
      </c>
      <c r="X245" s="234" t="s">
        <v>2</v>
      </c>
      <c r="Y245" s="234"/>
      <c r="Z245" s="234" t="s">
        <v>5155</v>
      </c>
      <c r="AA245" s="243">
        <v>202411</v>
      </c>
      <c r="AB245" s="243"/>
      <c r="AC245" s="244" t="s">
        <v>4787</v>
      </c>
      <c r="AD245" s="244" t="s">
        <v>4535</v>
      </c>
      <c r="AE245" s="245">
        <v>1</v>
      </c>
      <c r="AF245" s="244" t="s">
        <v>4535</v>
      </c>
      <c r="AG245" s="239" t="str">
        <f>IFERROR(VLOOKUP(작성용!A:A,RM!A:D,4,0),"-")</f>
        <v>유재호</v>
      </c>
      <c r="AH245" s="9" t="s">
        <v>5008</v>
      </c>
      <c r="AI245" s="235" t="s">
        <v>4758</v>
      </c>
      <c r="AJ245" s="235" t="s">
        <v>4907</v>
      </c>
      <c r="AK245" s="235" t="s">
        <v>4764</v>
      </c>
      <c r="AL245" s="235">
        <v>244</v>
      </c>
    </row>
    <row r="246" spans="1:38" x14ac:dyDescent="0.3">
      <c r="A246" s="222" t="s">
        <v>3121</v>
      </c>
      <c r="B246" s="222" t="s">
        <v>3122</v>
      </c>
      <c r="C246" s="241" t="s">
        <v>4749</v>
      </c>
      <c r="D246" s="237" t="s">
        <v>5176</v>
      </c>
      <c r="E246" s="236">
        <v>1101116256493</v>
      </c>
      <c r="F246" s="240" t="s">
        <v>4837</v>
      </c>
      <c r="G246" s="214">
        <v>771</v>
      </c>
      <c r="H246" s="231" t="s">
        <v>4758</v>
      </c>
      <c r="I246" s="231"/>
      <c r="J246" s="231"/>
      <c r="K246" s="231"/>
      <c r="L246" s="231"/>
      <c r="M246" s="231"/>
      <c r="N246" s="231" t="s">
        <v>4959</v>
      </c>
      <c r="O246" s="246" t="s">
        <v>5133</v>
      </c>
      <c r="P246" s="246" t="s">
        <v>5134</v>
      </c>
      <c r="Q246" s="225" t="s">
        <v>5135</v>
      </c>
      <c r="R246" s="212" t="s">
        <v>4758</v>
      </c>
      <c r="S246" s="213" t="s">
        <v>4758</v>
      </c>
      <c r="T246" s="233">
        <v>45573</v>
      </c>
      <c r="U246" s="234" t="s">
        <v>4746</v>
      </c>
      <c r="V246" s="234">
        <v>45604</v>
      </c>
      <c r="W246" s="234">
        <v>45610</v>
      </c>
      <c r="X246" s="234" t="s">
        <v>2</v>
      </c>
      <c r="Y246" s="234"/>
      <c r="Z246" s="234" t="s">
        <v>5155</v>
      </c>
      <c r="AA246" s="243">
        <v>202411</v>
      </c>
      <c r="AB246" s="243"/>
      <c r="AC246" s="244" t="s">
        <v>4787</v>
      </c>
      <c r="AD246" s="244" t="s">
        <v>4535</v>
      </c>
      <c r="AE246" s="245">
        <v>0</v>
      </c>
      <c r="AF246" s="244" t="s">
        <v>4535</v>
      </c>
      <c r="AG246" s="239" t="str">
        <f>IFERROR(VLOOKUP(작성용!A:A,RM!A:D,4,0),"-")</f>
        <v>유재호</v>
      </c>
      <c r="AH246" s="9" t="s">
        <v>5008</v>
      </c>
      <c r="AI246" s="235" t="s">
        <v>4758</v>
      </c>
      <c r="AJ246" s="235" t="s">
        <v>4907</v>
      </c>
      <c r="AK246" s="235" t="s">
        <v>4764</v>
      </c>
      <c r="AL246" s="235">
        <v>245</v>
      </c>
    </row>
    <row r="247" spans="1:38" x14ac:dyDescent="0.3">
      <c r="A247" s="222" t="s">
        <v>3121</v>
      </c>
      <c r="B247" s="222" t="s">
        <v>3122</v>
      </c>
      <c r="C247" s="241" t="s">
        <v>4749</v>
      </c>
      <c r="D247" s="237" t="s">
        <v>5177</v>
      </c>
      <c r="E247" s="236">
        <v>1101116969393</v>
      </c>
      <c r="F247" s="240" t="s">
        <v>4837</v>
      </c>
      <c r="G247" s="214">
        <v>77</v>
      </c>
      <c r="H247" s="231" t="s">
        <v>4758</v>
      </c>
      <c r="I247" s="231"/>
      <c r="J247" s="231"/>
      <c r="K247" s="231"/>
      <c r="L247" s="231"/>
      <c r="M247" s="231"/>
      <c r="N247" s="231" t="s">
        <v>4959</v>
      </c>
      <c r="O247" s="246" t="s">
        <v>5133</v>
      </c>
      <c r="P247" s="246" t="s">
        <v>5134</v>
      </c>
      <c r="Q247" s="225" t="s">
        <v>5135</v>
      </c>
      <c r="R247" s="212" t="s">
        <v>4758</v>
      </c>
      <c r="S247" s="213" t="s">
        <v>4758</v>
      </c>
      <c r="T247" s="233">
        <v>45573</v>
      </c>
      <c r="U247" s="234" t="s">
        <v>4746</v>
      </c>
      <c r="V247" s="234">
        <v>45604</v>
      </c>
      <c r="W247" s="234">
        <v>45610</v>
      </c>
      <c r="X247" s="234" t="s">
        <v>2</v>
      </c>
      <c r="Y247" s="234"/>
      <c r="Z247" s="234" t="s">
        <v>5155</v>
      </c>
      <c r="AA247" s="243">
        <v>202411</v>
      </c>
      <c r="AB247" s="243"/>
      <c r="AC247" s="244" t="s">
        <v>4787</v>
      </c>
      <c r="AD247" s="244" t="s">
        <v>4810</v>
      </c>
      <c r="AE247" s="245">
        <v>1</v>
      </c>
      <c r="AF247" s="244" t="s">
        <v>492</v>
      </c>
      <c r="AG247" s="239" t="str">
        <f>IFERROR(VLOOKUP(작성용!A:A,RM!A:D,4,0),"-")</f>
        <v>유재호</v>
      </c>
      <c r="AH247" s="9" t="s">
        <v>5008</v>
      </c>
      <c r="AI247" s="235" t="s">
        <v>4758</v>
      </c>
      <c r="AJ247" s="235" t="s">
        <v>4907</v>
      </c>
      <c r="AK247" s="235" t="s">
        <v>4764</v>
      </c>
      <c r="AL247" s="235">
        <v>246</v>
      </c>
    </row>
    <row r="248" spans="1:38" x14ac:dyDescent="0.3">
      <c r="A248" s="222" t="s">
        <v>3121</v>
      </c>
      <c r="B248" s="222" t="s">
        <v>3122</v>
      </c>
      <c r="C248" s="241" t="s">
        <v>4749</v>
      </c>
      <c r="D248" s="237" t="s">
        <v>5178</v>
      </c>
      <c r="E248" s="236">
        <v>1101117205796</v>
      </c>
      <c r="F248" s="240" t="s">
        <v>4767</v>
      </c>
      <c r="G248" s="214">
        <v>77</v>
      </c>
      <c r="H248" s="231" t="s">
        <v>4758</v>
      </c>
      <c r="I248" s="231"/>
      <c r="J248" s="231"/>
      <c r="K248" s="231"/>
      <c r="L248" s="231"/>
      <c r="M248" s="231"/>
      <c r="N248" s="231" t="s">
        <v>4959</v>
      </c>
      <c r="O248" s="246" t="s">
        <v>5133</v>
      </c>
      <c r="P248" s="246" t="s">
        <v>5134</v>
      </c>
      <c r="Q248" s="225" t="s">
        <v>5135</v>
      </c>
      <c r="R248" s="212" t="s">
        <v>4758</v>
      </c>
      <c r="S248" s="213" t="s">
        <v>4758</v>
      </c>
      <c r="T248" s="233">
        <v>45573</v>
      </c>
      <c r="U248" s="234" t="s">
        <v>4746</v>
      </c>
      <c r="V248" s="234">
        <v>45604</v>
      </c>
      <c r="W248" s="234">
        <v>45610</v>
      </c>
      <c r="X248" s="234" t="s">
        <v>2</v>
      </c>
      <c r="Y248" s="234"/>
      <c r="Z248" s="234" t="s">
        <v>5155</v>
      </c>
      <c r="AA248" s="243">
        <v>202411</v>
      </c>
      <c r="AB248" s="243"/>
      <c r="AC248" s="244" t="s">
        <v>4787</v>
      </c>
      <c r="AD248" s="244" t="s">
        <v>4884</v>
      </c>
      <c r="AE248" s="245">
        <v>1</v>
      </c>
      <c r="AF248" s="244" t="s">
        <v>5179</v>
      </c>
      <c r="AG248" s="239" t="str">
        <f>IFERROR(VLOOKUP(작성용!A:A,RM!A:D,4,0),"-")</f>
        <v>유재호</v>
      </c>
      <c r="AH248" s="9" t="s">
        <v>5008</v>
      </c>
      <c r="AI248" s="235" t="s">
        <v>4758</v>
      </c>
      <c r="AJ248" s="235" t="s">
        <v>4907</v>
      </c>
      <c r="AK248" s="235" t="s">
        <v>4764</v>
      </c>
      <c r="AL248" s="235">
        <v>247</v>
      </c>
    </row>
    <row r="249" spans="1:38" x14ac:dyDescent="0.3">
      <c r="A249" s="222" t="s">
        <v>3121</v>
      </c>
      <c r="B249" s="222" t="s">
        <v>3122</v>
      </c>
      <c r="C249" s="241" t="s">
        <v>4749</v>
      </c>
      <c r="D249" s="237" t="s">
        <v>5180</v>
      </c>
      <c r="E249" s="236">
        <v>1801110301290</v>
      </c>
      <c r="F249" s="240" t="s">
        <v>4837</v>
      </c>
      <c r="G249" s="214">
        <v>77</v>
      </c>
      <c r="H249" s="231" t="s">
        <v>4758</v>
      </c>
      <c r="I249" s="231"/>
      <c r="J249" s="231"/>
      <c r="K249" s="231"/>
      <c r="L249" s="231"/>
      <c r="M249" s="231"/>
      <c r="N249" s="231" t="s">
        <v>4959</v>
      </c>
      <c r="O249" s="246" t="s">
        <v>5133</v>
      </c>
      <c r="P249" s="246" t="s">
        <v>5134</v>
      </c>
      <c r="Q249" s="225" t="s">
        <v>5135</v>
      </c>
      <c r="R249" s="212" t="s">
        <v>4758</v>
      </c>
      <c r="S249" s="213" t="s">
        <v>4758</v>
      </c>
      <c r="T249" s="233">
        <v>45573</v>
      </c>
      <c r="U249" s="234" t="s">
        <v>4746</v>
      </c>
      <c r="V249" s="234">
        <v>45604</v>
      </c>
      <c r="W249" s="234">
        <v>45610</v>
      </c>
      <c r="X249" s="234" t="s">
        <v>2</v>
      </c>
      <c r="Y249" s="234"/>
      <c r="Z249" s="234" t="s">
        <v>5155</v>
      </c>
      <c r="AA249" s="243">
        <v>202411</v>
      </c>
      <c r="AB249" s="243"/>
      <c r="AC249" s="244" t="s">
        <v>4787</v>
      </c>
      <c r="AD249" s="244" t="s">
        <v>4924</v>
      </c>
      <c r="AE249" s="245">
        <v>1</v>
      </c>
      <c r="AF249" s="244" t="s">
        <v>4749</v>
      </c>
      <c r="AG249" s="239" t="str">
        <f>IFERROR(VLOOKUP(작성용!A:A,RM!A:D,4,0),"-")</f>
        <v>유재호</v>
      </c>
      <c r="AH249" s="9" t="s">
        <v>5008</v>
      </c>
      <c r="AI249" s="235" t="s">
        <v>4758</v>
      </c>
      <c r="AJ249" s="235" t="s">
        <v>4907</v>
      </c>
      <c r="AK249" s="235" t="s">
        <v>4764</v>
      </c>
      <c r="AL249" s="235">
        <v>248</v>
      </c>
    </row>
    <row r="250" spans="1:38" x14ac:dyDescent="0.3">
      <c r="A250" s="222" t="s">
        <v>3121</v>
      </c>
      <c r="B250" s="222" t="s">
        <v>3122</v>
      </c>
      <c r="C250" s="241" t="s">
        <v>4749</v>
      </c>
      <c r="D250" s="237" t="s">
        <v>5181</v>
      </c>
      <c r="E250" s="236">
        <v>1358110168906</v>
      </c>
      <c r="F250" s="240" t="s">
        <v>4767</v>
      </c>
      <c r="G250" s="214">
        <v>1</v>
      </c>
      <c r="H250" s="231" t="s">
        <v>4758</v>
      </c>
      <c r="I250" s="231"/>
      <c r="J250" s="231"/>
      <c r="K250" s="231"/>
      <c r="L250" s="231"/>
      <c r="M250" s="231"/>
      <c r="N250" s="231" t="s">
        <v>4959</v>
      </c>
      <c r="O250" s="246" t="s">
        <v>5133</v>
      </c>
      <c r="P250" s="246" t="s">
        <v>5134</v>
      </c>
      <c r="Q250" s="225" t="s">
        <v>5135</v>
      </c>
      <c r="R250" s="212" t="s">
        <v>4758</v>
      </c>
      <c r="S250" s="213" t="s">
        <v>4758</v>
      </c>
      <c r="T250" s="233">
        <v>45573</v>
      </c>
      <c r="U250" s="234" t="s">
        <v>4746</v>
      </c>
      <c r="V250" s="234">
        <v>45604</v>
      </c>
      <c r="W250" s="234">
        <v>45610</v>
      </c>
      <c r="X250" s="234" t="s">
        <v>2</v>
      </c>
      <c r="Y250" s="234"/>
      <c r="Z250" s="234" t="s">
        <v>5155</v>
      </c>
      <c r="AA250" s="243">
        <v>202411</v>
      </c>
      <c r="AB250" s="243"/>
      <c r="AC250" s="244" t="s">
        <v>4787</v>
      </c>
      <c r="AD250" s="244" t="s">
        <v>4761</v>
      </c>
      <c r="AE250" s="245">
        <v>0</v>
      </c>
      <c r="AF250" s="244" t="s">
        <v>4749</v>
      </c>
      <c r="AG250" s="239" t="str">
        <f>IFERROR(VLOOKUP(작성용!A:A,RM!A:D,4,0),"-")</f>
        <v>유재호</v>
      </c>
      <c r="AH250" s="9" t="s">
        <v>5008</v>
      </c>
      <c r="AI250" s="235" t="s">
        <v>4758</v>
      </c>
      <c r="AJ250" s="235" t="s">
        <v>4907</v>
      </c>
      <c r="AK250" s="235" t="s">
        <v>4764</v>
      </c>
      <c r="AL250" s="235">
        <v>249</v>
      </c>
    </row>
    <row r="251" spans="1:38" x14ac:dyDescent="0.3">
      <c r="A251" s="222" t="s">
        <v>3121</v>
      </c>
      <c r="B251" s="222" t="s">
        <v>3122</v>
      </c>
      <c r="C251" s="241" t="s">
        <v>4749</v>
      </c>
      <c r="D251" s="237" t="s">
        <v>5182</v>
      </c>
      <c r="E251" s="236">
        <v>1101115462273</v>
      </c>
      <c r="F251" s="240" t="s">
        <v>4837</v>
      </c>
      <c r="G251" s="214">
        <v>77</v>
      </c>
      <c r="H251" s="231" t="s">
        <v>4758</v>
      </c>
      <c r="I251" s="231"/>
      <c r="J251" s="231"/>
      <c r="K251" s="231"/>
      <c r="L251" s="231"/>
      <c r="M251" s="231"/>
      <c r="N251" s="231" t="s">
        <v>4959</v>
      </c>
      <c r="O251" s="246" t="s">
        <v>5133</v>
      </c>
      <c r="P251" s="246" t="s">
        <v>5134</v>
      </c>
      <c r="Q251" s="225" t="s">
        <v>5135</v>
      </c>
      <c r="R251" s="212" t="s">
        <v>4758</v>
      </c>
      <c r="S251" s="213" t="s">
        <v>4758</v>
      </c>
      <c r="T251" s="233">
        <v>45573</v>
      </c>
      <c r="U251" s="234" t="s">
        <v>4746</v>
      </c>
      <c r="V251" s="234">
        <v>45604</v>
      </c>
      <c r="W251" s="234">
        <v>45610</v>
      </c>
      <c r="X251" s="234" t="s">
        <v>2</v>
      </c>
      <c r="Y251" s="234"/>
      <c r="Z251" s="234" t="s">
        <v>5155</v>
      </c>
      <c r="AA251" s="243">
        <v>202411</v>
      </c>
      <c r="AB251" s="243"/>
      <c r="AC251" s="244" t="s">
        <v>4787</v>
      </c>
      <c r="AD251" s="244" t="s">
        <v>4884</v>
      </c>
      <c r="AE251" s="245">
        <v>1</v>
      </c>
      <c r="AF251" s="244" t="s">
        <v>4749</v>
      </c>
      <c r="AG251" s="239" t="str">
        <f>IFERROR(VLOOKUP(작성용!A:A,RM!A:D,4,0),"-")</f>
        <v>유재호</v>
      </c>
      <c r="AH251" s="9" t="s">
        <v>5008</v>
      </c>
      <c r="AI251" s="235" t="s">
        <v>4758</v>
      </c>
      <c r="AJ251" s="235" t="s">
        <v>4907</v>
      </c>
      <c r="AK251" s="235" t="s">
        <v>4764</v>
      </c>
      <c r="AL251" s="235">
        <v>250</v>
      </c>
    </row>
    <row r="252" spans="1:38" x14ac:dyDescent="0.3">
      <c r="A252" s="222" t="s">
        <v>3121</v>
      </c>
      <c r="B252" s="222" t="s">
        <v>3122</v>
      </c>
      <c r="C252" s="241" t="s">
        <v>4765</v>
      </c>
      <c r="D252" s="237" t="s">
        <v>5183</v>
      </c>
      <c r="E252" s="236">
        <v>1101115648899</v>
      </c>
      <c r="F252" s="240" t="s">
        <v>4841</v>
      </c>
      <c r="G252" s="214">
        <v>0</v>
      </c>
      <c r="H252" s="231" t="s">
        <v>4758</v>
      </c>
      <c r="I252" s="231"/>
      <c r="J252" s="231"/>
      <c r="K252" s="231"/>
      <c r="L252" s="231"/>
      <c r="M252" s="231"/>
      <c r="N252" s="231" t="s">
        <v>4959</v>
      </c>
      <c r="O252" s="246" t="s">
        <v>5133</v>
      </c>
      <c r="P252" s="246" t="s">
        <v>5134</v>
      </c>
      <c r="Q252" s="225" t="s">
        <v>5135</v>
      </c>
      <c r="R252" s="212" t="s">
        <v>4758</v>
      </c>
      <c r="S252" s="213" t="s">
        <v>4758</v>
      </c>
      <c r="T252" s="233">
        <v>45573</v>
      </c>
      <c r="U252" s="234" t="s">
        <v>4746</v>
      </c>
      <c r="V252" s="234">
        <v>45604</v>
      </c>
      <c r="W252" s="234">
        <v>45610</v>
      </c>
      <c r="X252" s="234" t="s">
        <v>2</v>
      </c>
      <c r="Y252" s="234"/>
      <c r="Z252" s="234" t="s">
        <v>5155</v>
      </c>
      <c r="AA252" s="243">
        <v>202411</v>
      </c>
      <c r="AB252" s="243"/>
      <c r="AC252" s="244" t="s">
        <v>4787</v>
      </c>
      <c r="AD252" s="244" t="s">
        <v>4887</v>
      </c>
      <c r="AE252" s="245">
        <v>1</v>
      </c>
      <c r="AF252" s="244" t="s">
        <v>4988</v>
      </c>
      <c r="AG252" s="239" t="str">
        <f>IFERROR(VLOOKUP(작성용!A:A,RM!A:D,4,0),"-")</f>
        <v>유재호</v>
      </c>
      <c r="AH252" s="9" t="s">
        <v>5008</v>
      </c>
      <c r="AI252" s="235" t="s">
        <v>4758</v>
      </c>
      <c r="AJ252" s="235" t="s">
        <v>4907</v>
      </c>
      <c r="AK252" s="235" t="s">
        <v>4764</v>
      </c>
      <c r="AL252" s="235">
        <v>251</v>
      </c>
    </row>
    <row r="253" spans="1:38" x14ac:dyDescent="0.3">
      <c r="A253" s="222" t="s">
        <v>3121</v>
      </c>
      <c r="B253" s="222" t="s">
        <v>3122</v>
      </c>
      <c r="C253" s="241" t="s">
        <v>4765</v>
      </c>
      <c r="D253" s="237" t="s">
        <v>5183</v>
      </c>
      <c r="E253" s="236">
        <v>1101115648899</v>
      </c>
      <c r="F253" s="240" t="s">
        <v>4881</v>
      </c>
      <c r="G253" s="214">
        <v>0</v>
      </c>
      <c r="H253" s="231" t="s">
        <v>4758</v>
      </c>
      <c r="I253" s="231"/>
      <c r="J253" s="231"/>
      <c r="K253" s="231"/>
      <c r="L253" s="231"/>
      <c r="M253" s="231"/>
      <c r="N253" s="231" t="s">
        <v>4959</v>
      </c>
      <c r="O253" s="246" t="s">
        <v>5133</v>
      </c>
      <c r="P253" s="246" t="s">
        <v>5134</v>
      </c>
      <c r="Q253" s="225" t="s">
        <v>5135</v>
      </c>
      <c r="R253" s="212" t="s">
        <v>4758</v>
      </c>
      <c r="S253" s="213" t="s">
        <v>4758</v>
      </c>
      <c r="T253" s="233">
        <v>45573</v>
      </c>
      <c r="U253" s="234" t="s">
        <v>4746</v>
      </c>
      <c r="V253" s="234">
        <v>45604</v>
      </c>
      <c r="W253" s="234">
        <v>45610</v>
      </c>
      <c r="X253" s="234" t="s">
        <v>2</v>
      </c>
      <c r="Y253" s="234"/>
      <c r="Z253" s="234" t="s">
        <v>5155</v>
      </c>
      <c r="AA253" s="243">
        <v>202411</v>
      </c>
      <c r="AB253" s="243"/>
      <c r="AC253" s="244" t="s">
        <v>4787</v>
      </c>
      <c r="AD253" s="244" t="s">
        <v>4887</v>
      </c>
      <c r="AE253" s="245">
        <v>0</v>
      </c>
      <c r="AF253" s="244" t="s">
        <v>4988</v>
      </c>
      <c r="AG253" s="239" t="str">
        <f>IFERROR(VLOOKUP(작성용!A:A,RM!A:D,4,0),"-")</f>
        <v>유재호</v>
      </c>
      <c r="AH253" s="9" t="s">
        <v>5008</v>
      </c>
      <c r="AI253" s="235" t="s">
        <v>4758</v>
      </c>
      <c r="AJ253" s="235" t="s">
        <v>4907</v>
      </c>
      <c r="AK253" s="235" t="s">
        <v>4764</v>
      </c>
      <c r="AL253" s="235">
        <v>252</v>
      </c>
    </row>
    <row r="254" spans="1:38" x14ac:dyDescent="0.3">
      <c r="A254" s="222" t="s">
        <v>3121</v>
      </c>
      <c r="B254" s="222" t="s">
        <v>3122</v>
      </c>
      <c r="C254" s="241" t="s">
        <v>4765</v>
      </c>
      <c r="D254" s="237" t="s">
        <v>5184</v>
      </c>
      <c r="E254" s="236">
        <v>1101116159275</v>
      </c>
      <c r="F254" s="240" t="s">
        <v>4837</v>
      </c>
      <c r="G254" s="214">
        <v>0</v>
      </c>
      <c r="H254" s="231" t="s">
        <v>4758</v>
      </c>
      <c r="I254" s="231"/>
      <c r="J254" s="231"/>
      <c r="K254" s="231"/>
      <c r="L254" s="231"/>
      <c r="M254" s="231"/>
      <c r="N254" s="231" t="s">
        <v>4959</v>
      </c>
      <c r="O254" s="246" t="s">
        <v>5133</v>
      </c>
      <c r="P254" s="246" t="s">
        <v>5134</v>
      </c>
      <c r="Q254" s="225" t="s">
        <v>5135</v>
      </c>
      <c r="R254" s="212" t="s">
        <v>4758</v>
      </c>
      <c r="S254" s="213" t="s">
        <v>4758</v>
      </c>
      <c r="T254" s="233">
        <v>45573</v>
      </c>
      <c r="U254" s="234" t="s">
        <v>4746</v>
      </c>
      <c r="V254" s="234">
        <v>45604</v>
      </c>
      <c r="W254" s="234">
        <v>45610</v>
      </c>
      <c r="X254" s="234" t="s">
        <v>2</v>
      </c>
      <c r="Y254" s="234"/>
      <c r="Z254" s="234" t="s">
        <v>5155</v>
      </c>
      <c r="AA254" s="243">
        <v>202411</v>
      </c>
      <c r="AB254" s="243"/>
      <c r="AC254" s="244" t="s">
        <v>4787</v>
      </c>
      <c r="AD254" s="244" t="s">
        <v>3715</v>
      </c>
      <c r="AE254" s="245">
        <v>1</v>
      </c>
      <c r="AF254" s="244" t="s">
        <v>3715</v>
      </c>
      <c r="AG254" s="239" t="str">
        <f>IFERROR(VLOOKUP(작성용!A:A,RM!A:D,4,0),"-")</f>
        <v>유재호</v>
      </c>
      <c r="AH254" s="9" t="s">
        <v>5008</v>
      </c>
      <c r="AI254" s="235" t="s">
        <v>4758</v>
      </c>
      <c r="AJ254" s="235" t="s">
        <v>4907</v>
      </c>
      <c r="AK254" s="235" t="s">
        <v>4764</v>
      </c>
      <c r="AL254" s="235">
        <v>253</v>
      </c>
    </row>
    <row r="255" spans="1:38" x14ac:dyDescent="0.3">
      <c r="A255" s="222" t="s">
        <v>3121</v>
      </c>
      <c r="B255" s="222" t="s">
        <v>3122</v>
      </c>
      <c r="C255" s="241" t="s">
        <v>4765</v>
      </c>
      <c r="D255" s="237" t="s">
        <v>5184</v>
      </c>
      <c r="E255" s="236">
        <v>1101116159275</v>
      </c>
      <c r="F255" s="240" t="s">
        <v>4837</v>
      </c>
      <c r="G255" s="214">
        <v>1</v>
      </c>
      <c r="H255" s="231" t="s">
        <v>4758</v>
      </c>
      <c r="I255" s="231"/>
      <c r="J255" s="231"/>
      <c r="K255" s="231"/>
      <c r="L255" s="231"/>
      <c r="M255" s="231"/>
      <c r="N255" s="231" t="s">
        <v>4959</v>
      </c>
      <c r="O255" s="246" t="s">
        <v>5133</v>
      </c>
      <c r="P255" s="246" t="s">
        <v>5134</v>
      </c>
      <c r="Q255" s="225" t="s">
        <v>5135</v>
      </c>
      <c r="R255" s="212" t="s">
        <v>4758</v>
      </c>
      <c r="S255" s="213" t="s">
        <v>4758</v>
      </c>
      <c r="T255" s="233">
        <v>45573</v>
      </c>
      <c r="U255" s="234" t="s">
        <v>4746</v>
      </c>
      <c r="V255" s="234">
        <v>45604</v>
      </c>
      <c r="W255" s="234">
        <v>45610</v>
      </c>
      <c r="X255" s="234" t="s">
        <v>2</v>
      </c>
      <c r="Y255" s="234"/>
      <c r="Z255" s="234" t="s">
        <v>5155</v>
      </c>
      <c r="AA255" s="243">
        <v>202411</v>
      </c>
      <c r="AB255" s="243"/>
      <c r="AC255" s="244" t="s">
        <v>4787</v>
      </c>
      <c r="AD255" s="244" t="s">
        <v>3715</v>
      </c>
      <c r="AE255" s="245">
        <v>0</v>
      </c>
      <c r="AF255" s="244" t="s">
        <v>3715</v>
      </c>
      <c r="AG255" s="239" t="str">
        <f>IFERROR(VLOOKUP(작성용!A:A,RM!A:D,4,0),"-")</f>
        <v>유재호</v>
      </c>
      <c r="AH255" s="9" t="s">
        <v>5008</v>
      </c>
      <c r="AI255" s="235" t="s">
        <v>4758</v>
      </c>
      <c r="AJ255" s="235" t="s">
        <v>4907</v>
      </c>
      <c r="AK255" s="235" t="s">
        <v>4764</v>
      </c>
      <c r="AL255" s="235">
        <v>254</v>
      </c>
    </row>
    <row r="256" spans="1:38" x14ac:dyDescent="0.3">
      <c r="A256" s="229" t="s">
        <v>4638</v>
      </c>
      <c r="B256" s="229" t="s">
        <v>5185</v>
      </c>
      <c r="C256" s="241" t="s">
        <v>4749</v>
      </c>
      <c r="D256" s="237" t="s">
        <v>5186</v>
      </c>
      <c r="E256" s="236" t="s">
        <v>3944</v>
      </c>
      <c r="F256" s="240" t="s">
        <v>5187</v>
      </c>
      <c r="G256" s="214">
        <v>0</v>
      </c>
      <c r="H256" s="231" t="s">
        <v>4758</v>
      </c>
      <c r="I256" s="231"/>
      <c r="J256" s="231"/>
      <c r="K256" s="231"/>
      <c r="L256" s="231"/>
      <c r="M256" s="231"/>
      <c r="N256" s="231" t="s">
        <v>5022</v>
      </c>
      <c r="O256" s="246" t="s">
        <v>5188</v>
      </c>
      <c r="P256" s="246" t="s">
        <v>5189</v>
      </c>
      <c r="Q256" s="225" t="s">
        <v>5190</v>
      </c>
      <c r="R256" s="212" t="s">
        <v>2</v>
      </c>
      <c r="S256" s="213" t="s">
        <v>4758</v>
      </c>
      <c r="T256" s="233">
        <v>45573</v>
      </c>
      <c r="U256" s="234" t="s">
        <v>4759</v>
      </c>
      <c r="V256" s="233">
        <v>45667</v>
      </c>
      <c r="W256" s="233">
        <v>45667</v>
      </c>
      <c r="X256" s="234" t="s">
        <v>4758</v>
      </c>
      <c r="Y256" s="234"/>
      <c r="Z256" s="234" t="s">
        <v>4639</v>
      </c>
      <c r="AA256" s="238">
        <v>202412</v>
      </c>
      <c r="AB256" s="243"/>
      <c r="AC256" s="233" t="s">
        <v>4747</v>
      </c>
      <c r="AD256" s="244" t="s">
        <v>4851</v>
      </c>
      <c r="AE256" s="245">
        <v>1</v>
      </c>
      <c r="AF256" s="244" t="s">
        <v>4851</v>
      </c>
      <c r="AG256" s="239" t="str">
        <f>IFERROR(VLOOKUP(작성용!A:A,RM!A:D,4,0),"-")</f>
        <v>변혜진</v>
      </c>
      <c r="AH256" s="9" t="s">
        <v>4851</v>
      </c>
      <c r="AI256" s="235" t="s">
        <v>4758</v>
      </c>
      <c r="AJ256" s="235" t="s">
        <v>4758</v>
      </c>
      <c r="AK256" s="235" t="s">
        <v>4764</v>
      </c>
      <c r="AL256" s="235">
        <v>255</v>
      </c>
    </row>
    <row r="257" spans="1:38" s="198" customFormat="1" x14ac:dyDescent="0.3">
      <c r="A257" s="229">
        <v>6000663</v>
      </c>
      <c r="B257" s="229" t="s">
        <v>5191</v>
      </c>
      <c r="C257" s="241" t="s">
        <v>4765</v>
      </c>
      <c r="D257" s="237" t="s">
        <v>5192</v>
      </c>
      <c r="E257" s="236">
        <v>1101116577998</v>
      </c>
      <c r="F257" s="240" t="s">
        <v>4837</v>
      </c>
      <c r="G257" s="214">
        <v>0</v>
      </c>
      <c r="H257" s="231" t="s">
        <v>4758</v>
      </c>
      <c r="I257" s="231"/>
      <c r="J257" s="231"/>
      <c r="K257" s="231"/>
      <c r="L257" s="231"/>
      <c r="M257" s="231"/>
      <c r="N257" s="231" t="s">
        <v>4798</v>
      </c>
      <c r="O257" s="246"/>
      <c r="P257" s="246"/>
      <c r="Q257" s="225"/>
      <c r="R257" s="212" t="s">
        <v>2</v>
      </c>
      <c r="S257" s="213" t="s">
        <v>4758</v>
      </c>
      <c r="T257" s="233" t="s">
        <v>5193</v>
      </c>
      <c r="U257" s="234" t="s">
        <v>4759</v>
      </c>
      <c r="V257" s="233">
        <v>45667</v>
      </c>
      <c r="W257" s="233" t="s">
        <v>4864</v>
      </c>
      <c r="X257" s="234" t="s">
        <v>4758</v>
      </c>
      <c r="Y257" s="234"/>
      <c r="Z257" s="234"/>
      <c r="AA257" s="238">
        <v>202412</v>
      </c>
      <c r="AB257" s="243"/>
      <c r="AC257" s="233" t="s">
        <v>5194</v>
      </c>
      <c r="AD257" s="244" t="s">
        <v>4851</v>
      </c>
      <c r="AE257" s="245">
        <v>0.4</v>
      </c>
      <c r="AF257" s="244" t="s">
        <v>5036</v>
      </c>
      <c r="AG257" s="239" t="str">
        <f>IFERROR(VLOOKUP(작성용!A:A,RM!A:D,4,0),"-")</f>
        <v>-</v>
      </c>
      <c r="AH257" s="9" t="s">
        <v>4758</v>
      </c>
      <c r="AI257" s="235" t="s">
        <v>4758</v>
      </c>
      <c r="AJ257" s="235" t="s">
        <v>4758</v>
      </c>
      <c r="AK257" s="235" t="s">
        <v>5195</v>
      </c>
      <c r="AL257" s="235">
        <v>256</v>
      </c>
    </row>
    <row r="258" spans="1:38" x14ac:dyDescent="0.3">
      <c r="A258" s="229">
        <v>6000663</v>
      </c>
      <c r="B258" s="229" t="s">
        <v>5186</v>
      </c>
      <c r="C258" s="241" t="s">
        <v>4765</v>
      </c>
      <c r="D258" s="237" t="s">
        <v>5196</v>
      </c>
      <c r="E258" s="236">
        <v>1713110036357</v>
      </c>
      <c r="F258" s="240" t="s">
        <v>4837</v>
      </c>
      <c r="G258" s="214">
        <v>1</v>
      </c>
      <c r="H258" s="231" t="s">
        <v>4758</v>
      </c>
      <c r="I258" s="231"/>
      <c r="J258" s="231"/>
      <c r="K258" s="231"/>
      <c r="L258" s="231"/>
      <c r="M258" s="231"/>
      <c r="N258" s="231" t="s">
        <v>4798</v>
      </c>
      <c r="O258" s="246"/>
      <c r="P258" s="246"/>
      <c r="Q258" s="225"/>
      <c r="R258" s="212" t="s">
        <v>2</v>
      </c>
      <c r="S258" s="213" t="s">
        <v>4758</v>
      </c>
      <c r="T258" s="233" t="s">
        <v>5193</v>
      </c>
      <c r="U258" s="234" t="s">
        <v>4759</v>
      </c>
      <c r="V258" s="233">
        <v>45667</v>
      </c>
      <c r="W258" s="233" t="s">
        <v>4864</v>
      </c>
      <c r="X258" s="234" t="s">
        <v>4758</v>
      </c>
      <c r="Y258" s="234"/>
      <c r="Z258" s="234"/>
      <c r="AA258" s="238">
        <v>202412</v>
      </c>
      <c r="AB258" s="243"/>
      <c r="AC258" s="233" t="s">
        <v>5197</v>
      </c>
      <c r="AD258" s="244" t="s">
        <v>4924</v>
      </c>
      <c r="AE258" s="245">
        <v>0</v>
      </c>
      <c r="AF258" s="244" t="s">
        <v>4924</v>
      </c>
      <c r="AG258" s="239" t="str">
        <f>IFERROR(VLOOKUP(작성용!A:A,RM!A:D,4,0),"-")</f>
        <v>-</v>
      </c>
      <c r="AH258" s="9" t="s">
        <v>4758</v>
      </c>
      <c r="AI258" s="235" t="s">
        <v>4758</v>
      </c>
      <c r="AJ258" s="235" t="s">
        <v>4758</v>
      </c>
      <c r="AK258" s="235" t="s">
        <v>5195</v>
      </c>
      <c r="AL258" s="235">
        <v>257</v>
      </c>
    </row>
    <row r="259" spans="1:38" x14ac:dyDescent="0.3">
      <c r="A259" s="229">
        <v>6000663</v>
      </c>
      <c r="B259" s="229" t="s">
        <v>5186</v>
      </c>
      <c r="C259" s="241" t="s">
        <v>4765</v>
      </c>
      <c r="D259" s="237" t="s">
        <v>5198</v>
      </c>
      <c r="E259" s="236">
        <v>1201110903345</v>
      </c>
      <c r="F259" s="240" t="s">
        <v>4837</v>
      </c>
      <c r="G259" s="214">
        <v>1</v>
      </c>
      <c r="H259" s="231" t="s">
        <v>4758</v>
      </c>
      <c r="I259" s="231"/>
      <c r="J259" s="231"/>
      <c r="K259" s="231"/>
      <c r="L259" s="231"/>
      <c r="M259" s="231"/>
      <c r="N259" s="231" t="s">
        <v>4793</v>
      </c>
      <c r="O259" s="246"/>
      <c r="P259" s="246"/>
      <c r="Q259" s="225"/>
      <c r="R259" s="212" t="s">
        <v>2</v>
      </c>
      <c r="S259" s="213" t="s">
        <v>4758</v>
      </c>
      <c r="T259" s="233" t="s">
        <v>5193</v>
      </c>
      <c r="U259" s="234" t="s">
        <v>4759</v>
      </c>
      <c r="V259" s="233">
        <v>45667</v>
      </c>
      <c r="W259" s="233" t="s">
        <v>4864</v>
      </c>
      <c r="X259" s="234" t="s">
        <v>4758</v>
      </c>
      <c r="Y259" s="234"/>
      <c r="Z259" s="234"/>
      <c r="AA259" s="238">
        <v>202412</v>
      </c>
      <c r="AB259" s="243"/>
      <c r="AC259" s="233" t="s">
        <v>5197</v>
      </c>
      <c r="AD259" s="244" t="s">
        <v>4810</v>
      </c>
      <c r="AE259" s="245">
        <v>0</v>
      </c>
      <c r="AF259" s="244" t="s">
        <v>4810</v>
      </c>
      <c r="AG259" s="239" t="str">
        <f>IFERROR(VLOOKUP(작성용!A:A,RM!A:D,4,0),"-")</f>
        <v>-</v>
      </c>
      <c r="AH259" s="9" t="s">
        <v>4758</v>
      </c>
      <c r="AI259" s="235" t="s">
        <v>4758</v>
      </c>
      <c r="AJ259" s="235" t="s">
        <v>4758</v>
      </c>
      <c r="AK259" s="235" t="s">
        <v>5195</v>
      </c>
      <c r="AL259" s="235">
        <v>258</v>
      </c>
    </row>
    <row r="260" spans="1:38" x14ac:dyDescent="0.3">
      <c r="A260" s="229">
        <v>6000663</v>
      </c>
      <c r="B260" s="229" t="s">
        <v>5186</v>
      </c>
      <c r="C260" s="241" t="s">
        <v>4765</v>
      </c>
      <c r="D260" s="237" t="s">
        <v>5199</v>
      </c>
      <c r="E260" s="236">
        <v>1101116016673</v>
      </c>
      <c r="F260" s="240" t="s">
        <v>5055</v>
      </c>
      <c r="G260" s="214">
        <v>0</v>
      </c>
      <c r="H260" s="231" t="s">
        <v>4754</v>
      </c>
      <c r="I260" s="231"/>
      <c r="J260" s="231"/>
      <c r="K260" s="231"/>
      <c r="L260" s="231"/>
      <c r="M260" s="231"/>
      <c r="N260" s="231" t="s">
        <v>4793</v>
      </c>
      <c r="O260" s="246"/>
      <c r="P260" s="246"/>
      <c r="Q260" s="225"/>
      <c r="R260" s="212" t="s">
        <v>2</v>
      </c>
      <c r="S260" s="213" t="s">
        <v>4758</v>
      </c>
      <c r="T260" s="233" t="s">
        <v>5193</v>
      </c>
      <c r="U260" s="234" t="s">
        <v>4759</v>
      </c>
      <c r="V260" s="233">
        <v>45667</v>
      </c>
      <c r="W260" s="233" t="s">
        <v>4864</v>
      </c>
      <c r="X260" s="234" t="s">
        <v>4758</v>
      </c>
      <c r="Y260" s="234"/>
      <c r="Z260" s="234"/>
      <c r="AA260" s="238">
        <v>202412</v>
      </c>
      <c r="AB260" s="243"/>
      <c r="AC260" s="233" t="s">
        <v>5197</v>
      </c>
      <c r="AD260" s="244" t="s">
        <v>4761</v>
      </c>
      <c r="AE260" s="245">
        <v>0</v>
      </c>
      <c r="AF260" s="244" t="s">
        <v>4761</v>
      </c>
      <c r="AG260" s="239" t="str">
        <f>IFERROR(VLOOKUP(작성용!A:A,RM!A:D,4,0),"-")</f>
        <v>-</v>
      </c>
      <c r="AH260" s="9" t="s">
        <v>4758</v>
      </c>
      <c r="AI260" s="235" t="s">
        <v>4758</v>
      </c>
      <c r="AJ260" s="235" t="s">
        <v>4758</v>
      </c>
      <c r="AK260" s="235" t="s">
        <v>5195</v>
      </c>
      <c r="AL260" s="235">
        <v>259</v>
      </c>
    </row>
    <row r="261" spans="1:38" x14ac:dyDescent="0.3">
      <c r="A261" s="229">
        <v>6000663</v>
      </c>
      <c r="B261" s="229" t="s">
        <v>5186</v>
      </c>
      <c r="C261" s="241" t="s">
        <v>4765</v>
      </c>
      <c r="D261" s="237" t="s">
        <v>5200</v>
      </c>
      <c r="E261" s="236">
        <v>1101117892874</v>
      </c>
      <c r="F261" s="240" t="s">
        <v>4837</v>
      </c>
      <c r="G261" s="214">
        <v>0</v>
      </c>
      <c r="H261" s="231" t="s">
        <v>4758</v>
      </c>
      <c r="I261" s="231"/>
      <c r="J261" s="231"/>
      <c r="K261" s="231"/>
      <c r="L261" s="231"/>
      <c r="M261" s="231"/>
      <c r="N261" s="231" t="s">
        <v>4793</v>
      </c>
      <c r="O261" s="246"/>
      <c r="P261" s="246"/>
      <c r="Q261" s="225"/>
      <c r="R261" s="212" t="s">
        <v>2</v>
      </c>
      <c r="S261" s="213" t="s">
        <v>4758</v>
      </c>
      <c r="T261" s="233" t="s">
        <v>5193</v>
      </c>
      <c r="U261" s="234" t="s">
        <v>4759</v>
      </c>
      <c r="V261" s="233">
        <v>45667</v>
      </c>
      <c r="W261" s="233" t="s">
        <v>4864</v>
      </c>
      <c r="X261" s="234" t="s">
        <v>4758</v>
      </c>
      <c r="Y261" s="234"/>
      <c r="Z261" s="234"/>
      <c r="AA261" s="238">
        <v>202412</v>
      </c>
      <c r="AB261" s="243"/>
      <c r="AC261" s="233" t="s">
        <v>5197</v>
      </c>
      <c r="AD261" s="244" t="s">
        <v>4969</v>
      </c>
      <c r="AE261" s="245">
        <v>0</v>
      </c>
      <c r="AF261" s="244" t="s">
        <v>4969</v>
      </c>
      <c r="AG261" s="239" t="str">
        <f>IFERROR(VLOOKUP(작성용!A:A,RM!A:D,4,0),"-")</f>
        <v>-</v>
      </c>
      <c r="AH261" s="9" t="s">
        <v>4758</v>
      </c>
      <c r="AI261" s="235" t="s">
        <v>4758</v>
      </c>
      <c r="AJ261" s="235" t="s">
        <v>4758</v>
      </c>
      <c r="AK261" s="235" t="s">
        <v>5195</v>
      </c>
      <c r="AL261" s="235">
        <v>260</v>
      </c>
    </row>
    <row r="262" spans="1:38" x14ac:dyDescent="0.3">
      <c r="A262" s="229">
        <v>6000663</v>
      </c>
      <c r="B262" s="229" t="s">
        <v>5186</v>
      </c>
      <c r="C262" s="241" t="s">
        <v>4765</v>
      </c>
      <c r="D262" s="237" t="s">
        <v>5201</v>
      </c>
      <c r="E262" s="236">
        <v>1101116461696</v>
      </c>
      <c r="F262" s="240" t="s">
        <v>5034</v>
      </c>
      <c r="G262" s="214">
        <v>0</v>
      </c>
      <c r="H262" s="231" t="s">
        <v>4758</v>
      </c>
      <c r="I262" s="231"/>
      <c r="J262" s="231"/>
      <c r="K262" s="231"/>
      <c r="L262" s="231"/>
      <c r="M262" s="231"/>
      <c r="N262" s="231" t="s">
        <v>4793</v>
      </c>
      <c r="O262" s="246"/>
      <c r="P262" s="246"/>
      <c r="Q262" s="225"/>
      <c r="R262" s="212" t="s">
        <v>2</v>
      </c>
      <c r="S262" s="213" t="s">
        <v>4758</v>
      </c>
      <c r="T262" s="233" t="s">
        <v>5193</v>
      </c>
      <c r="U262" s="234" t="s">
        <v>4759</v>
      </c>
      <c r="V262" s="233">
        <v>45667</v>
      </c>
      <c r="W262" s="233" t="s">
        <v>4864</v>
      </c>
      <c r="X262" s="234" t="s">
        <v>4758</v>
      </c>
      <c r="Y262" s="234"/>
      <c r="Z262" s="234"/>
      <c r="AA262" s="238">
        <v>202412</v>
      </c>
      <c r="AB262" s="243"/>
      <c r="AC262" s="233" t="s">
        <v>5197</v>
      </c>
      <c r="AD262" s="244" t="s">
        <v>4884</v>
      </c>
      <c r="AE262" s="245">
        <v>0</v>
      </c>
      <c r="AF262" s="244" t="s">
        <v>4884</v>
      </c>
      <c r="AG262" s="239" t="str">
        <f>IFERROR(VLOOKUP(작성용!A:A,RM!A:D,4,0),"-")</f>
        <v>-</v>
      </c>
      <c r="AH262" s="9" t="s">
        <v>4758</v>
      </c>
      <c r="AI262" s="235" t="s">
        <v>4758</v>
      </c>
      <c r="AJ262" s="235" t="s">
        <v>4758</v>
      </c>
      <c r="AK262" s="235" t="s">
        <v>5195</v>
      </c>
      <c r="AL262" s="235">
        <v>261</v>
      </c>
    </row>
    <row r="263" spans="1:38" x14ac:dyDescent="0.3">
      <c r="A263" s="229">
        <v>6000663</v>
      </c>
      <c r="B263" s="229" t="s">
        <v>5186</v>
      </c>
      <c r="C263" s="241" t="s">
        <v>4765</v>
      </c>
      <c r="D263" s="237" t="s">
        <v>5202</v>
      </c>
      <c r="E263" s="236">
        <v>1801111306190</v>
      </c>
      <c r="F263" s="240" t="s">
        <v>4837</v>
      </c>
      <c r="G263" s="214">
        <v>0</v>
      </c>
      <c r="H263" s="231" t="s">
        <v>4758</v>
      </c>
      <c r="I263" s="231"/>
      <c r="J263" s="231"/>
      <c r="K263" s="231"/>
      <c r="L263" s="231"/>
      <c r="M263" s="231"/>
      <c r="N263" s="231" t="s">
        <v>4793</v>
      </c>
      <c r="O263" s="246"/>
      <c r="P263" s="246"/>
      <c r="Q263" s="225"/>
      <c r="R263" s="212" t="s">
        <v>2</v>
      </c>
      <c r="S263" s="213" t="s">
        <v>4758</v>
      </c>
      <c r="T263" s="233" t="s">
        <v>5193</v>
      </c>
      <c r="U263" s="234" t="s">
        <v>4759</v>
      </c>
      <c r="V263" s="233">
        <v>45667</v>
      </c>
      <c r="W263" s="233" t="s">
        <v>4864</v>
      </c>
      <c r="X263" s="234" t="s">
        <v>4758</v>
      </c>
      <c r="Y263" s="234"/>
      <c r="Z263" s="234"/>
      <c r="AA263" s="238">
        <v>202412</v>
      </c>
      <c r="AB263" s="243"/>
      <c r="AC263" s="233" t="s">
        <v>5197</v>
      </c>
      <c r="AD263" s="244" t="s">
        <v>4748</v>
      </c>
      <c r="AE263" s="245">
        <v>0</v>
      </c>
      <c r="AF263" s="244" t="s">
        <v>4748</v>
      </c>
      <c r="AG263" s="239" t="str">
        <f>IFERROR(VLOOKUP(작성용!A:A,RM!A:D,4,0),"-")</f>
        <v>-</v>
      </c>
      <c r="AH263" s="9" t="s">
        <v>4754</v>
      </c>
      <c r="AI263" s="235" t="s">
        <v>4758</v>
      </c>
      <c r="AJ263" s="235" t="s">
        <v>4758</v>
      </c>
      <c r="AK263" s="235" t="s">
        <v>5195</v>
      </c>
      <c r="AL263" s="235">
        <v>262</v>
      </c>
    </row>
    <row r="264" spans="1:38" x14ac:dyDescent="0.3">
      <c r="A264" s="229">
        <v>6000663</v>
      </c>
      <c r="B264" s="229" t="s">
        <v>5186</v>
      </c>
      <c r="C264" s="241" t="s">
        <v>4765</v>
      </c>
      <c r="D264" s="237" t="s">
        <v>5203</v>
      </c>
      <c r="E264" s="236">
        <v>1648110127006</v>
      </c>
      <c r="F264" s="240" t="s">
        <v>4841</v>
      </c>
      <c r="G264" s="214">
        <v>0</v>
      </c>
      <c r="H264" s="231" t="s">
        <v>4758</v>
      </c>
      <c r="I264" s="231"/>
      <c r="J264" s="231"/>
      <c r="K264" s="231"/>
      <c r="L264" s="231"/>
      <c r="M264" s="231"/>
      <c r="N264" s="231" t="s">
        <v>4793</v>
      </c>
      <c r="O264" s="246"/>
      <c r="P264" s="246"/>
      <c r="Q264" s="225"/>
      <c r="R264" s="212" t="s">
        <v>2</v>
      </c>
      <c r="S264" s="213" t="s">
        <v>4758</v>
      </c>
      <c r="T264" s="233" t="s">
        <v>5193</v>
      </c>
      <c r="U264" s="234" t="s">
        <v>4759</v>
      </c>
      <c r="V264" s="233">
        <v>45667</v>
      </c>
      <c r="W264" s="233" t="s">
        <v>4864</v>
      </c>
      <c r="X264" s="234" t="s">
        <v>4758</v>
      </c>
      <c r="Y264" s="234"/>
      <c r="Z264" s="234"/>
      <c r="AA264" s="238">
        <v>202412</v>
      </c>
      <c r="AB264" s="243"/>
      <c r="AC264" s="233" t="s">
        <v>5197</v>
      </c>
      <c r="AD264" s="244" t="s">
        <v>4843</v>
      </c>
      <c r="AE264" s="245">
        <v>0</v>
      </c>
      <c r="AF264" s="244" t="s">
        <v>4843</v>
      </c>
      <c r="AG264" s="239" t="str">
        <f>IFERROR(VLOOKUP(작성용!A:A,RM!A:D,4,0),"-")</f>
        <v>-</v>
      </c>
      <c r="AH264" s="9" t="s">
        <v>4758</v>
      </c>
      <c r="AI264" s="235" t="s">
        <v>4758</v>
      </c>
      <c r="AJ264" s="235" t="s">
        <v>4758</v>
      </c>
      <c r="AK264" s="235" t="s">
        <v>5195</v>
      </c>
      <c r="AL264" s="235">
        <v>263</v>
      </c>
    </row>
    <row r="265" spans="1:38" x14ac:dyDescent="0.3">
      <c r="A265" s="229">
        <v>6000663</v>
      </c>
      <c r="B265" s="229" t="s">
        <v>5186</v>
      </c>
      <c r="C265" s="241" t="s">
        <v>4765</v>
      </c>
      <c r="D265" s="237" t="s">
        <v>5204</v>
      </c>
      <c r="E265" s="236">
        <v>1101114342682</v>
      </c>
      <c r="F265" s="240" t="s">
        <v>4841</v>
      </c>
      <c r="G265" s="214">
        <v>0</v>
      </c>
      <c r="H265" s="231" t="s">
        <v>4758</v>
      </c>
      <c r="I265" s="231"/>
      <c r="J265" s="231"/>
      <c r="K265" s="231"/>
      <c r="L265" s="231"/>
      <c r="M265" s="231"/>
      <c r="N265" s="231" t="s">
        <v>4793</v>
      </c>
      <c r="O265" s="246"/>
      <c r="P265" s="246"/>
      <c r="Q265" s="225"/>
      <c r="R265" s="212" t="s">
        <v>2</v>
      </c>
      <c r="S265" s="213" t="s">
        <v>4758</v>
      </c>
      <c r="T265" s="233" t="s">
        <v>5193</v>
      </c>
      <c r="U265" s="234" t="s">
        <v>4759</v>
      </c>
      <c r="V265" s="233">
        <v>45667</v>
      </c>
      <c r="W265" s="233" t="s">
        <v>4864</v>
      </c>
      <c r="X265" s="234" t="s">
        <v>4758</v>
      </c>
      <c r="Y265" s="234"/>
      <c r="Z265" s="234"/>
      <c r="AA265" s="238">
        <v>202412</v>
      </c>
      <c r="AB265" s="243"/>
      <c r="AC265" s="233" t="s">
        <v>5197</v>
      </c>
      <c r="AD265" s="228" t="s">
        <v>4810</v>
      </c>
      <c r="AE265" s="245">
        <v>0</v>
      </c>
      <c r="AF265" s="228" t="s">
        <v>4810</v>
      </c>
      <c r="AG265" s="239" t="str">
        <f>IFERROR(VLOOKUP(작성용!A:A,RM!A:D,4,0),"-")</f>
        <v>-</v>
      </c>
      <c r="AH265" s="9" t="s">
        <v>4758</v>
      </c>
      <c r="AI265" s="235" t="s">
        <v>4758</v>
      </c>
      <c r="AJ265" s="235" t="s">
        <v>4758</v>
      </c>
      <c r="AK265" s="235" t="s">
        <v>5195</v>
      </c>
      <c r="AL265" s="235">
        <v>264</v>
      </c>
    </row>
    <row r="266" spans="1:38" x14ac:dyDescent="0.3">
      <c r="A266" s="229">
        <v>6000663</v>
      </c>
      <c r="B266" s="229" t="s">
        <v>5186</v>
      </c>
      <c r="C266" s="241" t="s">
        <v>4765</v>
      </c>
      <c r="D266" s="237" t="s">
        <v>5204</v>
      </c>
      <c r="E266" s="236">
        <v>1101114342682</v>
      </c>
      <c r="F266" s="240" t="s">
        <v>4767</v>
      </c>
      <c r="G266" s="214">
        <v>0</v>
      </c>
      <c r="H266" s="231" t="s">
        <v>4758</v>
      </c>
      <c r="I266" s="231"/>
      <c r="J266" s="231"/>
      <c r="K266" s="231"/>
      <c r="L266" s="231"/>
      <c r="M266" s="231"/>
      <c r="N266" s="231" t="s">
        <v>4793</v>
      </c>
      <c r="O266" s="246"/>
      <c r="P266" s="246"/>
      <c r="Q266" s="225"/>
      <c r="R266" s="212" t="s">
        <v>2</v>
      </c>
      <c r="S266" s="213" t="s">
        <v>4758</v>
      </c>
      <c r="T266" s="233" t="s">
        <v>5193</v>
      </c>
      <c r="U266" s="234" t="s">
        <v>4759</v>
      </c>
      <c r="V266" s="233">
        <v>45667</v>
      </c>
      <c r="W266" s="233" t="s">
        <v>4864</v>
      </c>
      <c r="X266" s="234" t="s">
        <v>4758</v>
      </c>
      <c r="Y266" s="234"/>
      <c r="Z266" s="234"/>
      <c r="AA266" s="238">
        <v>202412</v>
      </c>
      <c r="AB266" s="243"/>
      <c r="AC266" s="233" t="s">
        <v>5197</v>
      </c>
      <c r="AD266" s="228" t="s">
        <v>4810</v>
      </c>
      <c r="AE266" s="245">
        <v>0</v>
      </c>
      <c r="AF266" s="228" t="s">
        <v>4810</v>
      </c>
      <c r="AG266" s="239" t="str">
        <f>IFERROR(VLOOKUP(작성용!A:A,RM!A:D,4,0),"-")</f>
        <v>-</v>
      </c>
      <c r="AH266" s="9" t="s">
        <v>4758</v>
      </c>
      <c r="AI266" s="235" t="s">
        <v>4758</v>
      </c>
      <c r="AJ266" s="235" t="s">
        <v>4758</v>
      </c>
      <c r="AK266" s="235" t="s">
        <v>5195</v>
      </c>
      <c r="AL266" s="235">
        <v>265</v>
      </c>
    </row>
    <row r="267" spans="1:38" x14ac:dyDescent="0.3">
      <c r="A267" s="222" t="s">
        <v>2221</v>
      </c>
      <c r="B267" s="222" t="s">
        <v>4991</v>
      </c>
      <c r="C267" s="241" t="s">
        <v>4765</v>
      </c>
      <c r="D267" s="237" t="s">
        <v>5205</v>
      </c>
      <c r="E267" s="236">
        <v>1101140282919</v>
      </c>
      <c r="F267" s="240" t="s">
        <v>4841</v>
      </c>
      <c r="G267" s="214">
        <v>0</v>
      </c>
      <c r="H267" s="231" t="s">
        <v>4758</v>
      </c>
      <c r="I267" s="231"/>
      <c r="J267" s="231"/>
      <c r="K267" s="231"/>
      <c r="L267" s="231"/>
      <c r="M267" s="231"/>
      <c r="N267" s="231" t="s">
        <v>4768</v>
      </c>
      <c r="O267" s="246" t="s">
        <v>5206</v>
      </c>
      <c r="P267" s="246" t="s">
        <v>5207</v>
      </c>
      <c r="Q267" s="225" t="s">
        <v>4640</v>
      </c>
      <c r="R267" s="212" t="s">
        <v>4758</v>
      </c>
      <c r="S267" s="213" t="s">
        <v>4758</v>
      </c>
      <c r="T267" s="233">
        <v>45573</v>
      </c>
      <c r="U267" s="234" t="s">
        <v>4746</v>
      </c>
      <c r="V267" s="234">
        <v>45602</v>
      </c>
      <c r="W267" s="234">
        <v>45607</v>
      </c>
      <c r="X267" s="234" t="s">
        <v>2</v>
      </c>
      <c r="Y267" s="234"/>
      <c r="Z267" s="234" t="s">
        <v>4641</v>
      </c>
      <c r="AA267" s="243">
        <v>202411</v>
      </c>
      <c r="AB267" s="243"/>
      <c r="AC267" s="244" t="s">
        <v>4787</v>
      </c>
      <c r="AD267" s="244" t="s">
        <v>4539</v>
      </c>
      <c r="AE267" s="245">
        <v>0</v>
      </c>
      <c r="AF267" s="244" t="s">
        <v>4539</v>
      </c>
      <c r="AG267" s="239" t="str">
        <f>IFERROR(VLOOKUP(작성용!A:A,RM!A:D,4,0),"-")</f>
        <v>강성은</v>
      </c>
      <c r="AH267" s="9" t="s">
        <v>4832</v>
      </c>
      <c r="AI267" s="235" t="s">
        <v>4758</v>
      </c>
      <c r="AJ267" s="235" t="s">
        <v>4907</v>
      </c>
      <c r="AK267" s="235" t="s">
        <v>4764</v>
      </c>
      <c r="AL267" s="235">
        <v>266</v>
      </c>
    </row>
    <row r="268" spans="1:38" x14ac:dyDescent="0.3">
      <c r="A268" s="222" t="s">
        <v>2221</v>
      </c>
      <c r="B268" s="222" t="s">
        <v>4991</v>
      </c>
      <c r="C268" s="241" t="s">
        <v>4765</v>
      </c>
      <c r="D268" s="259" t="s">
        <v>5208</v>
      </c>
      <c r="E268" s="236">
        <v>1101112380890</v>
      </c>
      <c r="F268" s="240" t="s">
        <v>4767</v>
      </c>
      <c r="G268" s="214">
        <v>0</v>
      </c>
      <c r="H268" s="231" t="s">
        <v>4758</v>
      </c>
      <c r="I268" s="231"/>
      <c r="J268" s="231"/>
      <c r="K268" s="231"/>
      <c r="L268" s="231"/>
      <c r="M268" s="231"/>
      <c r="N268" s="231" t="s">
        <v>4768</v>
      </c>
      <c r="O268" s="246" t="s">
        <v>5206</v>
      </c>
      <c r="P268" s="246" t="s">
        <v>5207</v>
      </c>
      <c r="Q268" s="225" t="s">
        <v>4640</v>
      </c>
      <c r="R268" s="212" t="s">
        <v>4758</v>
      </c>
      <c r="S268" s="213" t="s">
        <v>4758</v>
      </c>
      <c r="T268" s="233">
        <v>45573</v>
      </c>
      <c r="U268" s="234" t="s">
        <v>4746</v>
      </c>
      <c r="V268" s="234">
        <v>45602</v>
      </c>
      <c r="W268" s="234">
        <v>45607</v>
      </c>
      <c r="X268" s="234" t="s">
        <v>2</v>
      </c>
      <c r="Y268" s="234"/>
      <c r="Z268" s="234" t="s">
        <v>4641</v>
      </c>
      <c r="AA268" s="243">
        <v>202411</v>
      </c>
      <c r="AB268" s="243"/>
      <c r="AC268" s="244" t="s">
        <v>4787</v>
      </c>
      <c r="AD268" s="244" t="s">
        <v>4012</v>
      </c>
      <c r="AE268" s="245">
        <v>0</v>
      </c>
      <c r="AF268" s="244" t="s">
        <v>4012</v>
      </c>
      <c r="AG268" s="239" t="str">
        <f>IFERROR(VLOOKUP(작성용!A:A,RM!A:D,4,0),"-")</f>
        <v>강성은</v>
      </c>
      <c r="AH268" s="9" t="s">
        <v>4832</v>
      </c>
      <c r="AI268" s="235" t="s">
        <v>4758</v>
      </c>
      <c r="AJ268" s="235" t="s">
        <v>4907</v>
      </c>
      <c r="AK268" s="235" t="s">
        <v>4764</v>
      </c>
      <c r="AL268" s="235">
        <v>267</v>
      </c>
    </row>
    <row r="269" spans="1:38" x14ac:dyDescent="0.3">
      <c r="A269" s="222" t="s">
        <v>2221</v>
      </c>
      <c r="B269" s="222" t="s">
        <v>4991</v>
      </c>
      <c r="C269" s="241" t="s">
        <v>4765</v>
      </c>
      <c r="D269" s="259" t="s">
        <v>5209</v>
      </c>
      <c r="E269" s="236">
        <v>1101140272689</v>
      </c>
      <c r="F269" s="240" t="s">
        <v>4841</v>
      </c>
      <c r="G269" s="214">
        <v>0</v>
      </c>
      <c r="H269" s="231" t="s">
        <v>4758</v>
      </c>
      <c r="I269" s="231"/>
      <c r="J269" s="231"/>
      <c r="K269" s="231"/>
      <c r="L269" s="231"/>
      <c r="M269" s="231"/>
      <c r="N269" s="231" t="s">
        <v>4768</v>
      </c>
      <c r="O269" s="246" t="s">
        <v>5206</v>
      </c>
      <c r="P269" s="246" t="s">
        <v>5207</v>
      </c>
      <c r="Q269" s="225" t="s">
        <v>4640</v>
      </c>
      <c r="R269" s="212" t="s">
        <v>2</v>
      </c>
      <c r="S269" s="213" t="s">
        <v>4758</v>
      </c>
      <c r="T269" s="233">
        <v>45573</v>
      </c>
      <c r="U269" s="234" t="s">
        <v>4746</v>
      </c>
      <c r="V269" s="234">
        <v>45602</v>
      </c>
      <c r="W269" s="234">
        <v>45607</v>
      </c>
      <c r="X269" s="234" t="s">
        <v>2</v>
      </c>
      <c r="Y269" s="234"/>
      <c r="Z269" s="234" t="s">
        <v>4641</v>
      </c>
      <c r="AA269" s="243">
        <v>202411</v>
      </c>
      <c r="AB269" s="243"/>
      <c r="AC269" s="244" t="s">
        <v>4787</v>
      </c>
      <c r="AD269" s="244" t="s">
        <v>4539</v>
      </c>
      <c r="AE269" s="245">
        <v>0</v>
      </c>
      <c r="AF269" s="244" t="s">
        <v>4539</v>
      </c>
      <c r="AG269" s="239" t="str">
        <f>IFERROR(VLOOKUP(작성용!A:A,RM!A:D,4,0),"-")</f>
        <v>강성은</v>
      </c>
      <c r="AH269" s="9" t="s">
        <v>4832</v>
      </c>
      <c r="AI269" s="235" t="s">
        <v>5210</v>
      </c>
      <c r="AJ269" s="235" t="s">
        <v>4907</v>
      </c>
      <c r="AK269" s="235" t="s">
        <v>4764</v>
      </c>
      <c r="AL269" s="235">
        <v>268</v>
      </c>
    </row>
    <row r="270" spans="1:38" x14ac:dyDescent="0.3">
      <c r="A270" s="222" t="s">
        <v>2221</v>
      </c>
      <c r="B270" s="222" t="s">
        <v>4991</v>
      </c>
      <c r="C270" s="241" t="s">
        <v>4765</v>
      </c>
      <c r="D270" s="275" t="s">
        <v>5211</v>
      </c>
      <c r="E270" s="236">
        <v>1101114898916</v>
      </c>
      <c r="F270" s="240" t="s">
        <v>4841</v>
      </c>
      <c r="G270" s="214">
        <v>0</v>
      </c>
      <c r="H270" s="231" t="s">
        <v>4758</v>
      </c>
      <c r="I270" s="231"/>
      <c r="J270" s="231"/>
      <c r="K270" s="231"/>
      <c r="L270" s="231"/>
      <c r="M270" s="231"/>
      <c r="N270" s="231" t="s">
        <v>4768</v>
      </c>
      <c r="O270" s="246" t="s">
        <v>5206</v>
      </c>
      <c r="P270" s="246" t="s">
        <v>5207</v>
      </c>
      <c r="Q270" s="225" t="s">
        <v>4640</v>
      </c>
      <c r="R270" s="212" t="s">
        <v>2</v>
      </c>
      <c r="S270" s="213" t="s">
        <v>4758</v>
      </c>
      <c r="T270" s="233">
        <v>45573</v>
      </c>
      <c r="U270" s="234" t="s">
        <v>4746</v>
      </c>
      <c r="V270" s="234" t="s">
        <v>7403</v>
      </c>
      <c r="W270" s="234" t="s">
        <v>7403</v>
      </c>
      <c r="X270" s="234" t="s">
        <v>2</v>
      </c>
      <c r="Y270" s="234"/>
      <c r="Z270" s="234" t="s">
        <v>7403</v>
      </c>
      <c r="AA270" s="234" t="s">
        <v>7403</v>
      </c>
      <c r="AB270" s="243"/>
      <c r="AC270" s="234" t="s">
        <v>7403</v>
      </c>
      <c r="AD270" s="244" t="s">
        <v>3644</v>
      </c>
      <c r="AE270" s="245">
        <v>2</v>
      </c>
      <c r="AF270" s="244" t="s">
        <v>3644</v>
      </c>
      <c r="AG270" s="239" t="str">
        <f>IFERROR(VLOOKUP(작성용!A:A,RM!A:D,4,0),"-")</f>
        <v>강성은</v>
      </c>
      <c r="AH270" s="9" t="s">
        <v>4832</v>
      </c>
      <c r="AI270" s="235" t="s">
        <v>7404</v>
      </c>
      <c r="AJ270" s="235" t="s">
        <v>4907</v>
      </c>
      <c r="AK270" s="235" t="s">
        <v>4764</v>
      </c>
      <c r="AL270" s="235">
        <v>269</v>
      </c>
    </row>
    <row r="271" spans="1:38" x14ac:dyDescent="0.3">
      <c r="A271" s="222" t="s">
        <v>2221</v>
      </c>
      <c r="B271" s="222" t="s">
        <v>4991</v>
      </c>
      <c r="C271" s="241" t="s">
        <v>4765</v>
      </c>
      <c r="D271" s="259" t="s">
        <v>5211</v>
      </c>
      <c r="E271" s="236">
        <v>1101114898916</v>
      </c>
      <c r="F271" s="240" t="s">
        <v>4837</v>
      </c>
      <c r="G271" s="214">
        <v>2</v>
      </c>
      <c r="H271" s="231" t="s">
        <v>4758</v>
      </c>
      <c r="I271" s="231"/>
      <c r="J271" s="231"/>
      <c r="K271" s="231"/>
      <c r="L271" s="231"/>
      <c r="M271" s="231"/>
      <c r="N271" s="231" t="s">
        <v>4768</v>
      </c>
      <c r="O271" s="246" t="s">
        <v>5206</v>
      </c>
      <c r="P271" s="246" t="s">
        <v>5207</v>
      </c>
      <c r="Q271" s="225" t="s">
        <v>4640</v>
      </c>
      <c r="R271" s="212" t="s">
        <v>2</v>
      </c>
      <c r="S271" s="213" t="s">
        <v>4758</v>
      </c>
      <c r="T271" s="233">
        <v>45573</v>
      </c>
      <c r="U271" s="234" t="s">
        <v>4746</v>
      </c>
      <c r="V271" s="234">
        <v>45602</v>
      </c>
      <c r="W271" s="234">
        <v>45607</v>
      </c>
      <c r="X271" s="234" t="s">
        <v>2</v>
      </c>
      <c r="Y271" s="234"/>
      <c r="Z271" s="234" t="s">
        <v>4641</v>
      </c>
      <c r="AA271" s="243">
        <v>202411</v>
      </c>
      <c r="AB271" s="243"/>
      <c r="AC271" s="244" t="s">
        <v>4787</v>
      </c>
      <c r="AD271" s="244" t="s">
        <v>3644</v>
      </c>
      <c r="AE271" s="245">
        <v>0</v>
      </c>
      <c r="AF271" s="244" t="s">
        <v>3644</v>
      </c>
      <c r="AG271" s="239" t="str">
        <f>IFERROR(VLOOKUP(작성용!A:A,RM!A:D,4,0),"-")</f>
        <v>강성은</v>
      </c>
      <c r="AH271" s="9" t="s">
        <v>4832</v>
      </c>
      <c r="AI271" s="235" t="s">
        <v>4758</v>
      </c>
      <c r="AJ271" s="235" t="s">
        <v>4907</v>
      </c>
      <c r="AK271" s="235" t="s">
        <v>4764</v>
      </c>
      <c r="AL271" s="235">
        <v>270</v>
      </c>
    </row>
    <row r="272" spans="1:38" x14ac:dyDescent="0.3">
      <c r="A272" s="222" t="s">
        <v>2221</v>
      </c>
      <c r="B272" s="222" t="s">
        <v>4991</v>
      </c>
      <c r="C272" s="241" t="s">
        <v>4765</v>
      </c>
      <c r="D272" s="259" t="s">
        <v>5212</v>
      </c>
      <c r="E272" s="236">
        <v>1101140287034</v>
      </c>
      <c r="F272" s="240" t="s">
        <v>4841</v>
      </c>
      <c r="G272" s="214">
        <v>0</v>
      </c>
      <c r="H272" s="231" t="s">
        <v>4758</v>
      </c>
      <c r="I272" s="231"/>
      <c r="J272" s="231"/>
      <c r="K272" s="231"/>
      <c r="L272" s="231"/>
      <c r="M272" s="231"/>
      <c r="N272" s="231" t="s">
        <v>4768</v>
      </c>
      <c r="O272" s="246" t="s">
        <v>5206</v>
      </c>
      <c r="P272" s="246" t="s">
        <v>5207</v>
      </c>
      <c r="Q272" s="225" t="s">
        <v>4640</v>
      </c>
      <c r="R272" s="212" t="s">
        <v>2</v>
      </c>
      <c r="S272" s="213" t="s">
        <v>4758</v>
      </c>
      <c r="T272" s="233">
        <v>45573</v>
      </c>
      <c r="U272" s="234" t="s">
        <v>4746</v>
      </c>
      <c r="V272" s="234">
        <v>45602</v>
      </c>
      <c r="W272" s="234">
        <v>45607</v>
      </c>
      <c r="X272" s="234" t="s">
        <v>2</v>
      </c>
      <c r="Y272" s="234"/>
      <c r="Z272" s="234" t="s">
        <v>4641</v>
      </c>
      <c r="AA272" s="243">
        <v>202411</v>
      </c>
      <c r="AB272" s="243"/>
      <c r="AC272" s="244" t="s">
        <v>4787</v>
      </c>
      <c r="AD272" s="244" t="s">
        <v>4539</v>
      </c>
      <c r="AE272" s="245">
        <v>0</v>
      </c>
      <c r="AF272" s="244" t="s">
        <v>4539</v>
      </c>
      <c r="AG272" s="239" t="str">
        <f>IFERROR(VLOOKUP(작성용!A:A,RM!A:D,4,0),"-")</f>
        <v>강성은</v>
      </c>
      <c r="AH272" s="9" t="s">
        <v>4832</v>
      </c>
      <c r="AI272" s="235" t="s">
        <v>5213</v>
      </c>
      <c r="AJ272" s="235" t="s">
        <v>4907</v>
      </c>
      <c r="AK272" s="235" t="s">
        <v>4764</v>
      </c>
      <c r="AL272" s="235">
        <v>271</v>
      </c>
    </row>
    <row r="273" spans="1:38" x14ac:dyDescent="0.3">
      <c r="A273" s="222" t="s">
        <v>2221</v>
      </c>
      <c r="B273" s="222" t="s">
        <v>4991</v>
      </c>
      <c r="C273" s="241" t="s">
        <v>4765</v>
      </c>
      <c r="D273" s="259" t="s">
        <v>5214</v>
      </c>
      <c r="E273" s="236" t="s">
        <v>3679</v>
      </c>
      <c r="F273" s="240" t="s">
        <v>4841</v>
      </c>
      <c r="G273" s="214">
        <v>0</v>
      </c>
      <c r="H273" s="231" t="s">
        <v>4758</v>
      </c>
      <c r="I273" s="231"/>
      <c r="J273" s="231"/>
      <c r="K273" s="231"/>
      <c r="L273" s="231"/>
      <c r="M273" s="231"/>
      <c r="N273" s="231" t="s">
        <v>4768</v>
      </c>
      <c r="O273" s="246" t="s">
        <v>5206</v>
      </c>
      <c r="P273" s="246" t="s">
        <v>5207</v>
      </c>
      <c r="Q273" s="225" t="s">
        <v>4640</v>
      </c>
      <c r="R273" s="212" t="s">
        <v>2</v>
      </c>
      <c r="S273" s="213" t="s">
        <v>4758</v>
      </c>
      <c r="T273" s="233">
        <v>45573</v>
      </c>
      <c r="U273" s="234" t="s">
        <v>4858</v>
      </c>
      <c r="V273" s="234">
        <v>45602</v>
      </c>
      <c r="W273" s="234">
        <v>45607</v>
      </c>
      <c r="X273" s="234" t="s">
        <v>2</v>
      </c>
      <c r="Y273" s="234"/>
      <c r="Z273" s="234" t="s">
        <v>4641</v>
      </c>
      <c r="AA273" s="243">
        <v>202411</v>
      </c>
      <c r="AB273" s="243"/>
      <c r="AC273" s="244" t="s">
        <v>4787</v>
      </c>
      <c r="AD273" s="244" t="s">
        <v>3757</v>
      </c>
      <c r="AE273" s="245">
        <v>1</v>
      </c>
      <c r="AF273" s="244" t="s">
        <v>3757</v>
      </c>
      <c r="AG273" s="239" t="str">
        <f>IFERROR(VLOOKUP(작성용!A:A,RM!A:D,4,0),"-")</f>
        <v>강성은</v>
      </c>
      <c r="AH273" s="9" t="s">
        <v>4832</v>
      </c>
      <c r="AI273" s="235" t="s">
        <v>4758</v>
      </c>
      <c r="AJ273" s="235" t="s">
        <v>4907</v>
      </c>
      <c r="AK273" s="235" t="s">
        <v>4764</v>
      </c>
      <c r="AL273" s="235">
        <v>272</v>
      </c>
    </row>
    <row r="274" spans="1:38" x14ac:dyDescent="0.3">
      <c r="A274" s="222" t="s">
        <v>2221</v>
      </c>
      <c r="B274" s="222" t="s">
        <v>4991</v>
      </c>
      <c r="C274" s="241" t="s">
        <v>4765</v>
      </c>
      <c r="D274" s="259" t="s">
        <v>5214</v>
      </c>
      <c r="E274" s="236" t="s">
        <v>3679</v>
      </c>
      <c r="F274" s="240" t="s">
        <v>4917</v>
      </c>
      <c r="G274" s="214">
        <v>0</v>
      </c>
      <c r="H274" s="231" t="s">
        <v>4758</v>
      </c>
      <c r="I274" s="231"/>
      <c r="J274" s="231"/>
      <c r="K274" s="231"/>
      <c r="L274" s="231"/>
      <c r="M274" s="231"/>
      <c r="N274" s="231" t="s">
        <v>4768</v>
      </c>
      <c r="O274" s="246" t="s">
        <v>5206</v>
      </c>
      <c r="P274" s="246" t="s">
        <v>5207</v>
      </c>
      <c r="Q274" s="225" t="s">
        <v>4640</v>
      </c>
      <c r="R274" s="212" t="s">
        <v>2</v>
      </c>
      <c r="S274" s="213" t="s">
        <v>4758</v>
      </c>
      <c r="T274" s="233">
        <v>45573</v>
      </c>
      <c r="U274" s="234" t="s">
        <v>4746</v>
      </c>
      <c r="V274" s="234">
        <v>45602</v>
      </c>
      <c r="W274" s="234">
        <v>45607</v>
      </c>
      <c r="X274" s="234" t="s">
        <v>2</v>
      </c>
      <c r="Y274" s="234"/>
      <c r="Z274" s="234" t="s">
        <v>4641</v>
      </c>
      <c r="AA274" s="243">
        <v>202411</v>
      </c>
      <c r="AB274" s="243"/>
      <c r="AC274" s="244" t="s">
        <v>4787</v>
      </c>
      <c r="AD274" s="244" t="s">
        <v>3757</v>
      </c>
      <c r="AE274" s="245">
        <v>0</v>
      </c>
      <c r="AF274" s="244" t="s">
        <v>3757</v>
      </c>
      <c r="AG274" s="239" t="str">
        <f>IFERROR(VLOOKUP(작성용!A:A,RM!A:D,4,0),"-")</f>
        <v>강성은</v>
      </c>
      <c r="AH274" s="9" t="s">
        <v>4832</v>
      </c>
      <c r="AI274" s="235" t="s">
        <v>4758</v>
      </c>
      <c r="AJ274" s="235" t="s">
        <v>4907</v>
      </c>
      <c r="AK274" s="235" t="s">
        <v>4764</v>
      </c>
      <c r="AL274" s="235">
        <v>273</v>
      </c>
    </row>
    <row r="275" spans="1:38" x14ac:dyDescent="0.3">
      <c r="A275" s="222" t="s">
        <v>2221</v>
      </c>
      <c r="B275" s="222" t="s">
        <v>4991</v>
      </c>
      <c r="C275" s="241" t="s">
        <v>4765</v>
      </c>
      <c r="D275" s="259" t="s">
        <v>5215</v>
      </c>
      <c r="E275" s="236">
        <v>1101140284460</v>
      </c>
      <c r="F275" s="240" t="s">
        <v>4841</v>
      </c>
      <c r="G275" s="214">
        <v>0</v>
      </c>
      <c r="H275" s="231" t="s">
        <v>4758</v>
      </c>
      <c r="I275" s="231"/>
      <c r="J275" s="231"/>
      <c r="K275" s="231"/>
      <c r="L275" s="231"/>
      <c r="M275" s="231"/>
      <c r="N275" s="231" t="s">
        <v>4768</v>
      </c>
      <c r="O275" s="246" t="s">
        <v>5206</v>
      </c>
      <c r="P275" s="246" t="s">
        <v>5207</v>
      </c>
      <c r="Q275" s="225" t="s">
        <v>4640</v>
      </c>
      <c r="R275" s="212" t="s">
        <v>2</v>
      </c>
      <c r="S275" s="213" t="s">
        <v>4758</v>
      </c>
      <c r="T275" s="233">
        <v>45573</v>
      </c>
      <c r="U275" s="234" t="s">
        <v>4746</v>
      </c>
      <c r="V275" s="234">
        <v>45602</v>
      </c>
      <c r="W275" s="234">
        <v>45607</v>
      </c>
      <c r="X275" s="234" t="s">
        <v>2</v>
      </c>
      <c r="Y275" s="234"/>
      <c r="Z275" s="234" t="s">
        <v>4641</v>
      </c>
      <c r="AA275" s="243">
        <v>202411</v>
      </c>
      <c r="AB275" s="243"/>
      <c r="AC275" s="244" t="s">
        <v>4787</v>
      </c>
      <c r="AD275" s="244" t="s">
        <v>4539</v>
      </c>
      <c r="AE275" s="245">
        <v>0</v>
      </c>
      <c r="AF275" s="244" t="s">
        <v>4539</v>
      </c>
      <c r="AG275" s="239" t="str">
        <f>IFERROR(VLOOKUP(작성용!A:A,RM!A:D,4,0),"-")</f>
        <v>강성은</v>
      </c>
      <c r="AH275" s="9" t="s">
        <v>4832</v>
      </c>
      <c r="AI275" s="235" t="s">
        <v>5213</v>
      </c>
      <c r="AJ275" s="235" t="s">
        <v>4907</v>
      </c>
      <c r="AK275" s="235" t="s">
        <v>4764</v>
      </c>
      <c r="AL275" s="235">
        <v>274</v>
      </c>
    </row>
    <row r="276" spans="1:38" x14ac:dyDescent="0.3">
      <c r="A276" s="222" t="s">
        <v>2221</v>
      </c>
      <c r="B276" s="222" t="s">
        <v>4991</v>
      </c>
      <c r="C276" s="241" t="s">
        <v>4765</v>
      </c>
      <c r="D276" s="276" t="s">
        <v>5216</v>
      </c>
      <c r="E276" s="236" t="s">
        <v>3918</v>
      </c>
      <c r="F276" s="240" t="s">
        <v>4841</v>
      </c>
      <c r="G276" s="214">
        <v>0</v>
      </c>
      <c r="H276" s="231" t="s">
        <v>4758</v>
      </c>
      <c r="I276" s="231"/>
      <c r="J276" s="231"/>
      <c r="K276" s="231"/>
      <c r="L276" s="231"/>
      <c r="M276" s="231"/>
      <c r="N276" s="231" t="s">
        <v>4768</v>
      </c>
      <c r="O276" s="246" t="s">
        <v>5206</v>
      </c>
      <c r="P276" s="246" t="s">
        <v>5207</v>
      </c>
      <c r="Q276" s="225" t="s">
        <v>4640</v>
      </c>
      <c r="R276" s="212" t="s">
        <v>2</v>
      </c>
      <c r="S276" s="213" t="s">
        <v>4758</v>
      </c>
      <c r="T276" s="233">
        <v>45573</v>
      </c>
      <c r="U276" s="234" t="s">
        <v>4746</v>
      </c>
      <c r="V276" s="234" t="s">
        <v>7403</v>
      </c>
      <c r="W276" s="234" t="s">
        <v>7403</v>
      </c>
      <c r="X276" s="234" t="s">
        <v>2</v>
      </c>
      <c r="Y276" s="234"/>
      <c r="Z276" s="234" t="s">
        <v>7403</v>
      </c>
      <c r="AA276" s="234" t="s">
        <v>7403</v>
      </c>
      <c r="AB276" s="243"/>
      <c r="AC276" s="234" t="s">
        <v>7403</v>
      </c>
      <c r="AD276" s="244" t="s">
        <v>3646</v>
      </c>
      <c r="AE276" s="245">
        <v>1</v>
      </c>
      <c r="AF276" s="244" t="s">
        <v>3646</v>
      </c>
      <c r="AG276" s="239" t="str">
        <f>IFERROR(VLOOKUP(작성용!A:A,RM!A:D,4,0),"-")</f>
        <v>강성은</v>
      </c>
      <c r="AH276" s="9" t="s">
        <v>4832</v>
      </c>
      <c r="AI276" s="235" t="s">
        <v>7404</v>
      </c>
      <c r="AJ276" s="235" t="s">
        <v>4907</v>
      </c>
      <c r="AK276" s="235" t="s">
        <v>4764</v>
      </c>
      <c r="AL276" s="235">
        <v>275</v>
      </c>
    </row>
    <row r="277" spans="1:38" x14ac:dyDescent="0.3">
      <c r="A277" s="222" t="s">
        <v>2221</v>
      </c>
      <c r="B277" s="222" t="s">
        <v>4991</v>
      </c>
      <c r="C277" s="241" t="s">
        <v>4765</v>
      </c>
      <c r="D277" s="259" t="s">
        <v>5217</v>
      </c>
      <c r="E277" s="236">
        <v>1101140315330</v>
      </c>
      <c r="F277" s="240" t="s">
        <v>4841</v>
      </c>
      <c r="G277" s="214">
        <v>0</v>
      </c>
      <c r="H277" s="231" t="s">
        <v>4758</v>
      </c>
      <c r="I277" s="231"/>
      <c r="J277" s="231"/>
      <c r="K277" s="231"/>
      <c r="L277" s="231"/>
      <c r="M277" s="231"/>
      <c r="N277" s="231" t="s">
        <v>4768</v>
      </c>
      <c r="O277" s="246" t="s">
        <v>5206</v>
      </c>
      <c r="P277" s="246" t="s">
        <v>5207</v>
      </c>
      <c r="Q277" s="225" t="s">
        <v>4640</v>
      </c>
      <c r="R277" s="212" t="s">
        <v>2</v>
      </c>
      <c r="S277" s="213" t="s">
        <v>4758</v>
      </c>
      <c r="T277" s="233">
        <v>45573</v>
      </c>
      <c r="U277" s="234" t="s">
        <v>4746</v>
      </c>
      <c r="V277" s="234">
        <v>45602</v>
      </c>
      <c r="W277" s="234">
        <v>45607</v>
      </c>
      <c r="X277" s="234" t="s">
        <v>2</v>
      </c>
      <c r="Y277" s="234"/>
      <c r="Z277" s="234" t="s">
        <v>4641</v>
      </c>
      <c r="AA277" s="243">
        <v>202411</v>
      </c>
      <c r="AB277" s="243"/>
      <c r="AC277" s="244" t="s">
        <v>4787</v>
      </c>
      <c r="AD277" s="244" t="s">
        <v>4967</v>
      </c>
      <c r="AE277" s="245">
        <v>0</v>
      </c>
      <c r="AF277" s="244" t="s">
        <v>4749</v>
      </c>
      <c r="AG277" s="239" t="str">
        <f>IFERROR(VLOOKUP(작성용!A:A,RM!A:D,4,0),"-")</f>
        <v>강성은</v>
      </c>
      <c r="AH277" s="9" t="s">
        <v>4832</v>
      </c>
      <c r="AI277" s="235" t="s">
        <v>5213</v>
      </c>
      <c r="AJ277" s="235" t="s">
        <v>4907</v>
      </c>
      <c r="AK277" s="235" t="s">
        <v>4764</v>
      </c>
      <c r="AL277" s="235">
        <v>276</v>
      </c>
    </row>
    <row r="278" spans="1:38" x14ac:dyDescent="0.3">
      <c r="A278" s="222" t="s">
        <v>2221</v>
      </c>
      <c r="B278" s="222" t="s">
        <v>4991</v>
      </c>
      <c r="C278" s="241" t="s">
        <v>4765</v>
      </c>
      <c r="D278" s="259" t="s">
        <v>5218</v>
      </c>
      <c r="E278" s="236">
        <v>1501110219184</v>
      </c>
      <c r="F278" s="240" t="s">
        <v>4767</v>
      </c>
      <c r="G278" s="214">
        <v>0</v>
      </c>
      <c r="H278" s="231" t="s">
        <v>4758</v>
      </c>
      <c r="I278" s="231"/>
      <c r="J278" s="231"/>
      <c r="K278" s="231"/>
      <c r="L278" s="231"/>
      <c r="M278" s="231"/>
      <c r="N278" s="231" t="s">
        <v>4768</v>
      </c>
      <c r="O278" s="246" t="s">
        <v>5206</v>
      </c>
      <c r="P278" s="246" t="s">
        <v>5207</v>
      </c>
      <c r="Q278" s="225" t="s">
        <v>4640</v>
      </c>
      <c r="R278" s="212" t="s">
        <v>2</v>
      </c>
      <c r="S278" s="213" t="s">
        <v>4758</v>
      </c>
      <c r="T278" s="233">
        <v>45573</v>
      </c>
      <c r="U278" s="234" t="s">
        <v>4746</v>
      </c>
      <c r="V278" s="234">
        <v>45602</v>
      </c>
      <c r="W278" s="234">
        <v>45607</v>
      </c>
      <c r="X278" s="234" t="s">
        <v>2</v>
      </c>
      <c r="Y278" s="234"/>
      <c r="Z278" s="234" t="s">
        <v>4641</v>
      </c>
      <c r="AA278" s="243">
        <v>202411</v>
      </c>
      <c r="AB278" s="243"/>
      <c r="AC278" s="244" t="s">
        <v>4787</v>
      </c>
      <c r="AD278" s="244" t="s">
        <v>4761</v>
      </c>
      <c r="AE278" s="245">
        <v>0</v>
      </c>
      <c r="AF278" s="244" t="s">
        <v>4761</v>
      </c>
      <c r="AG278" s="239" t="str">
        <f>IFERROR(VLOOKUP(작성용!A:A,RM!A:D,4,0),"-")</f>
        <v>강성은</v>
      </c>
      <c r="AH278" s="9" t="s">
        <v>4832</v>
      </c>
      <c r="AI278" s="235" t="s">
        <v>4758</v>
      </c>
      <c r="AJ278" s="235" t="s">
        <v>4907</v>
      </c>
      <c r="AK278" s="235" t="s">
        <v>4764</v>
      </c>
      <c r="AL278" s="235">
        <v>277</v>
      </c>
    </row>
    <row r="279" spans="1:38" x14ac:dyDescent="0.3">
      <c r="A279" s="222" t="s">
        <v>2221</v>
      </c>
      <c r="B279" s="222" t="s">
        <v>4991</v>
      </c>
      <c r="C279" s="241" t="s">
        <v>4765</v>
      </c>
      <c r="D279" s="259" t="s">
        <v>5219</v>
      </c>
      <c r="E279" s="236">
        <v>1101140301991</v>
      </c>
      <c r="F279" s="240" t="s">
        <v>4841</v>
      </c>
      <c r="G279" s="214">
        <v>0</v>
      </c>
      <c r="H279" s="231" t="s">
        <v>4758</v>
      </c>
      <c r="I279" s="231"/>
      <c r="J279" s="231"/>
      <c r="K279" s="231"/>
      <c r="L279" s="231"/>
      <c r="M279" s="231"/>
      <c r="N279" s="231" t="s">
        <v>4768</v>
      </c>
      <c r="O279" s="246" t="s">
        <v>5206</v>
      </c>
      <c r="P279" s="246" t="s">
        <v>5207</v>
      </c>
      <c r="Q279" s="225" t="s">
        <v>4640</v>
      </c>
      <c r="R279" s="212" t="s">
        <v>2</v>
      </c>
      <c r="S279" s="213" t="s">
        <v>4758</v>
      </c>
      <c r="T279" s="233">
        <v>45573</v>
      </c>
      <c r="U279" s="234" t="s">
        <v>4746</v>
      </c>
      <c r="V279" s="234">
        <v>45602</v>
      </c>
      <c r="W279" s="234">
        <v>45607</v>
      </c>
      <c r="X279" s="234" t="s">
        <v>2</v>
      </c>
      <c r="Y279" s="234"/>
      <c r="Z279" s="234" t="s">
        <v>4641</v>
      </c>
      <c r="AA279" s="243">
        <v>202411</v>
      </c>
      <c r="AB279" s="243"/>
      <c r="AC279" s="244" t="s">
        <v>4787</v>
      </c>
      <c r="AD279" s="244" t="s">
        <v>4967</v>
      </c>
      <c r="AE279" s="245">
        <v>1</v>
      </c>
      <c r="AF279" s="244" t="s">
        <v>4967</v>
      </c>
      <c r="AG279" s="239" t="str">
        <f>IFERROR(VLOOKUP(작성용!A:A,RM!A:D,4,0),"-")</f>
        <v>강성은</v>
      </c>
      <c r="AH279" s="9" t="s">
        <v>4832</v>
      </c>
      <c r="AI279" s="235" t="s">
        <v>4758</v>
      </c>
      <c r="AJ279" s="235" t="s">
        <v>4907</v>
      </c>
      <c r="AK279" s="235" t="s">
        <v>4764</v>
      </c>
      <c r="AL279" s="235">
        <v>278</v>
      </c>
    </row>
    <row r="280" spans="1:38" x14ac:dyDescent="0.3">
      <c r="A280" s="222" t="s">
        <v>2221</v>
      </c>
      <c r="B280" s="222" t="s">
        <v>4991</v>
      </c>
      <c r="C280" s="241" t="s">
        <v>4765</v>
      </c>
      <c r="D280" s="276" t="s">
        <v>5220</v>
      </c>
      <c r="E280" s="236">
        <v>1101113038951</v>
      </c>
      <c r="F280" s="240" t="s">
        <v>4841</v>
      </c>
      <c r="G280" s="214">
        <v>0</v>
      </c>
      <c r="H280" s="231" t="s">
        <v>4758</v>
      </c>
      <c r="I280" s="231"/>
      <c r="J280" s="231"/>
      <c r="K280" s="231"/>
      <c r="L280" s="231"/>
      <c r="M280" s="231"/>
      <c r="N280" s="231" t="s">
        <v>4768</v>
      </c>
      <c r="O280" s="246" t="s">
        <v>5206</v>
      </c>
      <c r="P280" s="246" t="s">
        <v>5207</v>
      </c>
      <c r="Q280" s="225" t="s">
        <v>4640</v>
      </c>
      <c r="R280" s="212" t="s">
        <v>2</v>
      </c>
      <c r="S280" s="213" t="s">
        <v>4758</v>
      </c>
      <c r="T280" s="233">
        <v>45573</v>
      </c>
      <c r="U280" s="234" t="s">
        <v>4746</v>
      </c>
      <c r="V280" s="234" t="s">
        <v>7403</v>
      </c>
      <c r="W280" s="234" t="s">
        <v>7403</v>
      </c>
      <c r="X280" s="234" t="s">
        <v>2</v>
      </c>
      <c r="Y280" s="234"/>
      <c r="Z280" s="234" t="s">
        <v>7403</v>
      </c>
      <c r="AA280" s="234" t="s">
        <v>7403</v>
      </c>
      <c r="AB280" s="243"/>
      <c r="AC280" s="234" t="s">
        <v>7403</v>
      </c>
      <c r="AD280" s="244" t="s">
        <v>3716</v>
      </c>
      <c r="AE280" s="245">
        <v>1</v>
      </c>
      <c r="AF280" s="244" t="s">
        <v>3716</v>
      </c>
      <c r="AG280" s="239" t="str">
        <f>IFERROR(VLOOKUP(작성용!A:A,RM!A:D,4,0),"-")</f>
        <v>강성은</v>
      </c>
      <c r="AH280" s="9" t="s">
        <v>4832</v>
      </c>
      <c r="AI280" s="235" t="s">
        <v>7404</v>
      </c>
      <c r="AJ280" s="235" t="s">
        <v>4907</v>
      </c>
      <c r="AK280" s="235" t="s">
        <v>4764</v>
      </c>
      <c r="AL280" s="235">
        <v>279</v>
      </c>
    </row>
    <row r="281" spans="1:38" x14ac:dyDescent="0.3">
      <c r="A281" s="222" t="s">
        <v>2221</v>
      </c>
      <c r="B281" s="222" t="s">
        <v>4991</v>
      </c>
      <c r="C281" s="241" t="s">
        <v>4765</v>
      </c>
      <c r="D281" s="259" t="s">
        <v>5220</v>
      </c>
      <c r="E281" s="236">
        <v>1101113038951</v>
      </c>
      <c r="F281" s="240" t="s">
        <v>4950</v>
      </c>
      <c r="G281" s="214">
        <v>0</v>
      </c>
      <c r="H281" s="231" t="s">
        <v>4758</v>
      </c>
      <c r="I281" s="231"/>
      <c r="J281" s="231"/>
      <c r="K281" s="231"/>
      <c r="L281" s="231"/>
      <c r="M281" s="231"/>
      <c r="N281" s="231" t="s">
        <v>4768</v>
      </c>
      <c r="O281" s="246" t="s">
        <v>5206</v>
      </c>
      <c r="P281" s="246" t="s">
        <v>5207</v>
      </c>
      <c r="Q281" s="225" t="s">
        <v>4640</v>
      </c>
      <c r="R281" s="212" t="s">
        <v>2</v>
      </c>
      <c r="S281" s="213" t="s">
        <v>4758</v>
      </c>
      <c r="T281" s="233">
        <v>45573</v>
      </c>
      <c r="U281" s="234" t="s">
        <v>4746</v>
      </c>
      <c r="V281" s="234">
        <v>45602</v>
      </c>
      <c r="W281" s="234">
        <v>45607</v>
      </c>
      <c r="X281" s="234" t="s">
        <v>2</v>
      </c>
      <c r="Y281" s="234"/>
      <c r="Z281" s="234" t="s">
        <v>4641</v>
      </c>
      <c r="AA281" s="243">
        <v>202411</v>
      </c>
      <c r="AB281" s="243"/>
      <c r="AC281" s="244" t="s">
        <v>4787</v>
      </c>
      <c r="AD281" s="244" t="s">
        <v>3716</v>
      </c>
      <c r="AE281" s="245">
        <v>0</v>
      </c>
      <c r="AF281" s="244" t="s">
        <v>3716</v>
      </c>
      <c r="AG281" s="239" t="str">
        <f>IFERROR(VLOOKUP(작성용!A:A,RM!A:D,4,0),"-")</f>
        <v>강성은</v>
      </c>
      <c r="AH281" s="9" t="s">
        <v>4832</v>
      </c>
      <c r="AI281" s="235" t="s">
        <v>4758</v>
      </c>
      <c r="AJ281" s="235" t="s">
        <v>4907</v>
      </c>
      <c r="AK281" s="235" t="s">
        <v>4764</v>
      </c>
      <c r="AL281" s="235">
        <v>280</v>
      </c>
    </row>
    <row r="282" spans="1:38" x14ac:dyDescent="0.3">
      <c r="A282" s="222" t="s">
        <v>2221</v>
      </c>
      <c r="B282" s="222" t="s">
        <v>4991</v>
      </c>
      <c r="C282" s="241" t="s">
        <v>4765</v>
      </c>
      <c r="D282" s="259" t="s">
        <v>5221</v>
      </c>
      <c r="E282" s="236">
        <v>1101140308129</v>
      </c>
      <c r="F282" s="240" t="s">
        <v>4841</v>
      </c>
      <c r="G282" s="214">
        <v>0</v>
      </c>
      <c r="H282" s="231" t="s">
        <v>4758</v>
      </c>
      <c r="I282" s="231"/>
      <c r="J282" s="231"/>
      <c r="K282" s="231"/>
      <c r="L282" s="231"/>
      <c r="M282" s="231"/>
      <c r="N282" s="231" t="s">
        <v>4768</v>
      </c>
      <c r="O282" s="246" t="s">
        <v>5206</v>
      </c>
      <c r="P282" s="246" t="s">
        <v>5207</v>
      </c>
      <c r="Q282" s="225" t="s">
        <v>4640</v>
      </c>
      <c r="R282" s="212" t="s">
        <v>2</v>
      </c>
      <c r="S282" s="213" t="s">
        <v>4758</v>
      </c>
      <c r="T282" s="233">
        <v>45573</v>
      </c>
      <c r="U282" s="234" t="s">
        <v>4746</v>
      </c>
      <c r="V282" s="234">
        <v>45602</v>
      </c>
      <c r="W282" s="234">
        <v>45607</v>
      </c>
      <c r="X282" s="234" t="s">
        <v>2</v>
      </c>
      <c r="Y282" s="234"/>
      <c r="Z282" s="234" t="s">
        <v>4641</v>
      </c>
      <c r="AA282" s="243">
        <v>202411</v>
      </c>
      <c r="AB282" s="243"/>
      <c r="AC282" s="244" t="s">
        <v>4787</v>
      </c>
      <c r="AD282" s="244" t="s">
        <v>4967</v>
      </c>
      <c r="AE282" s="245">
        <v>0</v>
      </c>
      <c r="AF282" s="244" t="s">
        <v>4967</v>
      </c>
      <c r="AG282" s="239" t="str">
        <f>IFERROR(VLOOKUP(작성용!A:A,RM!A:D,4,0),"-")</f>
        <v>강성은</v>
      </c>
      <c r="AH282" s="9" t="s">
        <v>4832</v>
      </c>
      <c r="AI282" s="235" t="s">
        <v>5213</v>
      </c>
      <c r="AJ282" s="235" t="s">
        <v>4907</v>
      </c>
      <c r="AK282" s="235" t="s">
        <v>4764</v>
      </c>
      <c r="AL282" s="235">
        <v>281</v>
      </c>
    </row>
    <row r="283" spans="1:38" x14ac:dyDescent="0.3">
      <c r="A283" s="222" t="s">
        <v>2221</v>
      </c>
      <c r="B283" s="222" t="s">
        <v>4991</v>
      </c>
      <c r="C283" s="241" t="s">
        <v>4765</v>
      </c>
      <c r="D283" s="259" t="s">
        <v>5222</v>
      </c>
      <c r="E283" s="236" t="s">
        <v>3919</v>
      </c>
      <c r="F283" s="240" t="s">
        <v>4917</v>
      </c>
      <c r="G283" s="214">
        <v>0</v>
      </c>
      <c r="H283" s="231" t="s">
        <v>4758</v>
      </c>
      <c r="I283" s="231"/>
      <c r="J283" s="231"/>
      <c r="K283" s="231"/>
      <c r="L283" s="231"/>
      <c r="M283" s="231"/>
      <c r="N283" s="231" t="s">
        <v>4768</v>
      </c>
      <c r="O283" s="246" t="s">
        <v>5206</v>
      </c>
      <c r="P283" s="246" t="s">
        <v>5207</v>
      </c>
      <c r="Q283" s="225" t="s">
        <v>4640</v>
      </c>
      <c r="R283" s="212" t="s">
        <v>2</v>
      </c>
      <c r="S283" s="213" t="s">
        <v>4758</v>
      </c>
      <c r="T283" s="233">
        <v>45573</v>
      </c>
      <c r="U283" s="234" t="s">
        <v>4746</v>
      </c>
      <c r="V283" s="234">
        <v>45602</v>
      </c>
      <c r="W283" s="234">
        <v>45607</v>
      </c>
      <c r="X283" s="234" t="s">
        <v>2</v>
      </c>
      <c r="Y283" s="234"/>
      <c r="Z283" s="234" t="s">
        <v>4641</v>
      </c>
      <c r="AA283" s="243">
        <v>202411</v>
      </c>
      <c r="AB283" s="243"/>
      <c r="AC283" s="244" t="s">
        <v>4787</v>
      </c>
      <c r="AD283" s="244" t="s">
        <v>4833</v>
      </c>
      <c r="AE283" s="245">
        <v>1</v>
      </c>
      <c r="AF283" s="244" t="s">
        <v>4833</v>
      </c>
      <c r="AG283" s="239" t="str">
        <f>IFERROR(VLOOKUP(작성용!A:A,RM!A:D,4,0),"-")</f>
        <v>강성은</v>
      </c>
      <c r="AH283" s="9" t="s">
        <v>4832</v>
      </c>
      <c r="AI283" s="235" t="s">
        <v>4758</v>
      </c>
      <c r="AJ283" s="235" t="s">
        <v>4907</v>
      </c>
      <c r="AK283" s="235" t="s">
        <v>4764</v>
      </c>
      <c r="AL283" s="235">
        <v>282</v>
      </c>
    </row>
    <row r="284" spans="1:38" x14ac:dyDescent="0.3">
      <c r="A284" s="222" t="s">
        <v>2221</v>
      </c>
      <c r="B284" s="222" t="s">
        <v>4991</v>
      </c>
      <c r="C284" s="241" t="s">
        <v>4765</v>
      </c>
      <c r="D284" s="259" t="s">
        <v>5222</v>
      </c>
      <c r="E284" s="236" t="s">
        <v>3919</v>
      </c>
      <c r="F284" s="240" t="s">
        <v>4841</v>
      </c>
      <c r="G284" s="214">
        <v>0</v>
      </c>
      <c r="H284" s="231" t="s">
        <v>4758</v>
      </c>
      <c r="I284" s="231"/>
      <c r="J284" s="231"/>
      <c r="K284" s="231"/>
      <c r="L284" s="231"/>
      <c r="M284" s="231"/>
      <c r="N284" s="231" t="s">
        <v>4768</v>
      </c>
      <c r="O284" s="246" t="s">
        <v>5206</v>
      </c>
      <c r="P284" s="246" t="s">
        <v>5207</v>
      </c>
      <c r="Q284" s="225" t="s">
        <v>4640</v>
      </c>
      <c r="R284" s="212" t="s">
        <v>2</v>
      </c>
      <c r="S284" s="213" t="s">
        <v>4758</v>
      </c>
      <c r="T284" s="233">
        <v>45573</v>
      </c>
      <c r="U284" s="234" t="s">
        <v>4746</v>
      </c>
      <c r="V284" s="234">
        <v>45602</v>
      </c>
      <c r="W284" s="234">
        <v>45607</v>
      </c>
      <c r="X284" s="234" t="s">
        <v>2</v>
      </c>
      <c r="Y284" s="234"/>
      <c r="Z284" s="234" t="s">
        <v>4641</v>
      </c>
      <c r="AA284" s="243">
        <v>202411</v>
      </c>
      <c r="AB284" s="243"/>
      <c r="AC284" s="244" t="s">
        <v>4787</v>
      </c>
      <c r="AD284" s="244" t="s">
        <v>4833</v>
      </c>
      <c r="AE284" s="245">
        <v>0</v>
      </c>
      <c r="AF284" s="244" t="s">
        <v>4833</v>
      </c>
      <c r="AG284" s="239" t="str">
        <f>IFERROR(VLOOKUP(작성용!A:A,RM!A:D,4,0),"-")</f>
        <v>강성은</v>
      </c>
      <c r="AH284" s="9" t="s">
        <v>4832</v>
      </c>
      <c r="AI284" s="235" t="s">
        <v>4758</v>
      </c>
      <c r="AJ284" s="235" t="s">
        <v>4907</v>
      </c>
      <c r="AK284" s="235" t="s">
        <v>4764</v>
      </c>
      <c r="AL284" s="235">
        <v>283</v>
      </c>
    </row>
    <row r="285" spans="1:38" x14ac:dyDescent="0.3">
      <c r="A285" s="222" t="s">
        <v>2221</v>
      </c>
      <c r="B285" s="222" t="s">
        <v>4991</v>
      </c>
      <c r="C285" s="241" t="s">
        <v>4765</v>
      </c>
      <c r="D285" s="259" t="s">
        <v>5223</v>
      </c>
      <c r="E285" s="236">
        <v>1101140296027</v>
      </c>
      <c r="F285" s="240" t="s">
        <v>4841</v>
      </c>
      <c r="G285" s="214">
        <v>0</v>
      </c>
      <c r="H285" s="231" t="s">
        <v>4758</v>
      </c>
      <c r="I285" s="231"/>
      <c r="J285" s="231"/>
      <c r="K285" s="231"/>
      <c r="L285" s="231"/>
      <c r="M285" s="231"/>
      <c r="N285" s="231" t="s">
        <v>4768</v>
      </c>
      <c r="O285" s="246" t="s">
        <v>5206</v>
      </c>
      <c r="P285" s="246" t="s">
        <v>5207</v>
      </c>
      <c r="Q285" s="225" t="s">
        <v>4640</v>
      </c>
      <c r="R285" s="212" t="s">
        <v>2</v>
      </c>
      <c r="S285" s="213" t="s">
        <v>4758</v>
      </c>
      <c r="T285" s="233">
        <v>45573</v>
      </c>
      <c r="U285" s="234" t="s">
        <v>4746</v>
      </c>
      <c r="V285" s="234">
        <v>45602</v>
      </c>
      <c r="W285" s="234">
        <v>45607</v>
      </c>
      <c r="X285" s="234" t="s">
        <v>2</v>
      </c>
      <c r="Y285" s="234"/>
      <c r="Z285" s="234" t="s">
        <v>4641</v>
      </c>
      <c r="AA285" s="243">
        <v>202411</v>
      </c>
      <c r="AB285" s="243"/>
      <c r="AC285" s="244" t="s">
        <v>4787</v>
      </c>
      <c r="AD285" s="244" t="s">
        <v>4967</v>
      </c>
      <c r="AE285" s="245">
        <v>0</v>
      </c>
      <c r="AF285" s="244" t="s">
        <v>4967</v>
      </c>
      <c r="AG285" s="239" t="str">
        <f>IFERROR(VLOOKUP(작성용!A:A,RM!A:D,4,0),"-")</f>
        <v>강성은</v>
      </c>
      <c r="AH285" s="9" t="s">
        <v>4832</v>
      </c>
      <c r="AI285" s="235" t="s">
        <v>5213</v>
      </c>
      <c r="AJ285" s="235" t="s">
        <v>4907</v>
      </c>
      <c r="AK285" s="235" t="s">
        <v>4764</v>
      </c>
      <c r="AL285" s="235">
        <v>284</v>
      </c>
    </row>
    <row r="286" spans="1:38" x14ac:dyDescent="0.3">
      <c r="A286" s="222" t="s">
        <v>2221</v>
      </c>
      <c r="B286" s="222" t="s">
        <v>4991</v>
      </c>
      <c r="C286" s="241" t="s">
        <v>4765</v>
      </c>
      <c r="D286" s="275" t="s">
        <v>5224</v>
      </c>
      <c r="E286" s="236">
        <v>1101114475300</v>
      </c>
      <c r="F286" s="240" t="s">
        <v>4841</v>
      </c>
      <c r="G286" s="214">
        <v>0</v>
      </c>
      <c r="H286" s="231" t="s">
        <v>4758</v>
      </c>
      <c r="I286" s="231"/>
      <c r="J286" s="231"/>
      <c r="K286" s="231"/>
      <c r="L286" s="231"/>
      <c r="M286" s="231"/>
      <c r="N286" s="231" t="s">
        <v>4768</v>
      </c>
      <c r="O286" s="246" t="s">
        <v>5206</v>
      </c>
      <c r="P286" s="246" t="s">
        <v>5207</v>
      </c>
      <c r="Q286" s="225" t="s">
        <v>4640</v>
      </c>
      <c r="R286" s="212" t="s">
        <v>2</v>
      </c>
      <c r="S286" s="213" t="s">
        <v>4758</v>
      </c>
      <c r="T286" s="233">
        <v>45573</v>
      </c>
      <c r="U286" s="234" t="s">
        <v>4746</v>
      </c>
      <c r="V286" s="234" t="s">
        <v>7403</v>
      </c>
      <c r="W286" s="234" t="s">
        <v>7403</v>
      </c>
      <c r="X286" s="234" t="s">
        <v>2</v>
      </c>
      <c r="Y286" s="234"/>
      <c r="Z286" s="234" t="s">
        <v>7403</v>
      </c>
      <c r="AA286" s="234" t="s">
        <v>7403</v>
      </c>
      <c r="AB286" s="243"/>
      <c r="AC286" s="234" t="s">
        <v>7403</v>
      </c>
      <c r="AD286" s="244" t="s">
        <v>4905</v>
      </c>
      <c r="AE286" s="245">
        <v>0</v>
      </c>
      <c r="AF286" s="244" t="s">
        <v>4905</v>
      </c>
      <c r="AG286" s="239" t="str">
        <f>IFERROR(VLOOKUP(작성용!A:A,RM!A:D,4,0),"-")</f>
        <v>강성은</v>
      </c>
      <c r="AH286" s="9" t="s">
        <v>4832</v>
      </c>
      <c r="AI286" s="235" t="s">
        <v>7404</v>
      </c>
      <c r="AJ286" s="235" t="s">
        <v>4907</v>
      </c>
      <c r="AK286" s="235" t="s">
        <v>4764</v>
      </c>
      <c r="AL286" s="235">
        <v>285</v>
      </c>
    </row>
    <row r="287" spans="1:38" x14ac:dyDescent="0.3">
      <c r="A287" s="222" t="s">
        <v>2221</v>
      </c>
      <c r="B287" s="222" t="s">
        <v>4991</v>
      </c>
      <c r="C287" s="241" t="s">
        <v>4765</v>
      </c>
      <c r="D287" s="259" t="s">
        <v>5224</v>
      </c>
      <c r="E287" s="236">
        <v>1101114475300</v>
      </c>
      <c r="F287" s="240" t="s">
        <v>4837</v>
      </c>
      <c r="G287" s="214">
        <v>0</v>
      </c>
      <c r="H287" s="231" t="s">
        <v>4758</v>
      </c>
      <c r="I287" s="231"/>
      <c r="J287" s="231"/>
      <c r="K287" s="231"/>
      <c r="L287" s="231"/>
      <c r="M287" s="231"/>
      <c r="N287" s="231" t="s">
        <v>4768</v>
      </c>
      <c r="O287" s="246" t="s">
        <v>5206</v>
      </c>
      <c r="P287" s="246" t="s">
        <v>5207</v>
      </c>
      <c r="Q287" s="225" t="s">
        <v>4640</v>
      </c>
      <c r="R287" s="212" t="s">
        <v>2</v>
      </c>
      <c r="S287" s="213" t="s">
        <v>4758</v>
      </c>
      <c r="T287" s="233">
        <v>45573</v>
      </c>
      <c r="U287" s="234" t="s">
        <v>4746</v>
      </c>
      <c r="V287" s="234">
        <v>45602</v>
      </c>
      <c r="W287" s="234">
        <v>45607</v>
      </c>
      <c r="X287" s="234" t="s">
        <v>2</v>
      </c>
      <c r="Y287" s="234"/>
      <c r="Z287" s="234" t="s">
        <v>4641</v>
      </c>
      <c r="AA287" s="243">
        <v>202411</v>
      </c>
      <c r="AB287" s="243"/>
      <c r="AC287" s="244" t="s">
        <v>4787</v>
      </c>
      <c r="AD287" s="244" t="s">
        <v>4905</v>
      </c>
      <c r="AE287" s="245">
        <v>0</v>
      </c>
      <c r="AF287" s="244" t="s">
        <v>4905</v>
      </c>
      <c r="AG287" s="239" t="str">
        <f>IFERROR(VLOOKUP(작성용!A:A,RM!A:D,4,0),"-")</f>
        <v>강성은</v>
      </c>
      <c r="AH287" s="9" t="s">
        <v>4832</v>
      </c>
      <c r="AI287" s="235" t="s">
        <v>4758</v>
      </c>
      <c r="AJ287" s="235" t="s">
        <v>4907</v>
      </c>
      <c r="AK287" s="235" t="s">
        <v>4764</v>
      </c>
      <c r="AL287" s="235">
        <v>286</v>
      </c>
    </row>
    <row r="288" spans="1:38" x14ac:dyDescent="0.3">
      <c r="A288" s="222" t="s">
        <v>2221</v>
      </c>
      <c r="B288" s="222" t="s">
        <v>4991</v>
      </c>
      <c r="C288" s="241" t="s">
        <v>4765</v>
      </c>
      <c r="D288" s="259" t="s">
        <v>5225</v>
      </c>
      <c r="E288" s="236">
        <v>1101140279198</v>
      </c>
      <c r="F288" s="240" t="s">
        <v>4841</v>
      </c>
      <c r="G288" s="214">
        <v>0</v>
      </c>
      <c r="H288" s="231" t="s">
        <v>4758</v>
      </c>
      <c r="I288" s="231"/>
      <c r="J288" s="231"/>
      <c r="K288" s="231"/>
      <c r="L288" s="231"/>
      <c r="M288" s="231"/>
      <c r="N288" s="231" t="s">
        <v>4768</v>
      </c>
      <c r="O288" s="246" t="s">
        <v>5206</v>
      </c>
      <c r="P288" s="246" t="s">
        <v>5207</v>
      </c>
      <c r="Q288" s="225" t="s">
        <v>4640</v>
      </c>
      <c r="R288" s="212" t="s">
        <v>2</v>
      </c>
      <c r="S288" s="213" t="s">
        <v>4758</v>
      </c>
      <c r="T288" s="233">
        <v>45573</v>
      </c>
      <c r="U288" s="234" t="s">
        <v>4746</v>
      </c>
      <c r="V288" s="234">
        <v>45602</v>
      </c>
      <c r="W288" s="234">
        <v>45607</v>
      </c>
      <c r="X288" s="234" t="s">
        <v>2</v>
      </c>
      <c r="Y288" s="234"/>
      <c r="Z288" s="234" t="s">
        <v>4641</v>
      </c>
      <c r="AA288" s="243">
        <v>202411</v>
      </c>
      <c r="AB288" s="243"/>
      <c r="AC288" s="244" t="s">
        <v>4787</v>
      </c>
      <c r="AD288" s="244" t="s">
        <v>4539</v>
      </c>
      <c r="AE288" s="245">
        <v>0</v>
      </c>
      <c r="AF288" s="244" t="s">
        <v>4539</v>
      </c>
      <c r="AG288" s="239" t="str">
        <f>IFERROR(VLOOKUP(작성용!A:A,RM!A:D,4,0),"-")</f>
        <v>강성은</v>
      </c>
      <c r="AH288" s="9" t="s">
        <v>4832</v>
      </c>
      <c r="AI288" s="235" t="s">
        <v>5213</v>
      </c>
      <c r="AJ288" s="235" t="s">
        <v>4907</v>
      </c>
      <c r="AK288" s="235" t="s">
        <v>4764</v>
      </c>
      <c r="AL288" s="235">
        <v>287</v>
      </c>
    </row>
    <row r="289" spans="1:38" x14ac:dyDescent="0.3">
      <c r="A289" s="222" t="s">
        <v>2221</v>
      </c>
      <c r="B289" s="222" t="s">
        <v>4991</v>
      </c>
      <c r="C289" s="241" t="s">
        <v>4765</v>
      </c>
      <c r="D289" s="276" t="s">
        <v>5226</v>
      </c>
      <c r="E289" s="236">
        <v>1101115221794</v>
      </c>
      <c r="F289" s="240" t="s">
        <v>4841</v>
      </c>
      <c r="G289" s="214">
        <v>0</v>
      </c>
      <c r="H289" s="231" t="s">
        <v>4758</v>
      </c>
      <c r="I289" s="231"/>
      <c r="J289" s="231"/>
      <c r="K289" s="231"/>
      <c r="L289" s="231"/>
      <c r="M289" s="231"/>
      <c r="N289" s="231" t="s">
        <v>4768</v>
      </c>
      <c r="O289" s="246" t="s">
        <v>5206</v>
      </c>
      <c r="P289" s="246" t="s">
        <v>5207</v>
      </c>
      <c r="Q289" s="225" t="s">
        <v>4640</v>
      </c>
      <c r="R289" s="212" t="s">
        <v>2</v>
      </c>
      <c r="S289" s="213" t="s">
        <v>4758</v>
      </c>
      <c r="T289" s="233">
        <v>45573</v>
      </c>
      <c r="U289" s="234" t="s">
        <v>4746</v>
      </c>
      <c r="V289" s="234" t="s">
        <v>7403</v>
      </c>
      <c r="W289" s="234" t="s">
        <v>7403</v>
      </c>
      <c r="X289" s="234" t="s">
        <v>2</v>
      </c>
      <c r="Y289" s="234"/>
      <c r="Z289" s="234" t="s">
        <v>7403</v>
      </c>
      <c r="AA289" s="234" t="s">
        <v>7403</v>
      </c>
      <c r="AB289" s="243"/>
      <c r="AC289" s="234" t="s">
        <v>7403</v>
      </c>
      <c r="AD289" s="244" t="s">
        <v>3923</v>
      </c>
      <c r="AE289" s="245">
        <v>1</v>
      </c>
      <c r="AF289" s="244" t="s">
        <v>3923</v>
      </c>
      <c r="AG289" s="239" t="str">
        <f>IFERROR(VLOOKUP(작성용!A:A,RM!A:D,4,0),"-")</f>
        <v>강성은</v>
      </c>
      <c r="AH289" s="9" t="s">
        <v>4832</v>
      </c>
      <c r="AI289" s="235" t="s">
        <v>7404</v>
      </c>
      <c r="AJ289" s="235" t="s">
        <v>4907</v>
      </c>
      <c r="AK289" s="235" t="s">
        <v>4764</v>
      </c>
      <c r="AL289" s="235">
        <v>288</v>
      </c>
    </row>
    <row r="290" spans="1:38" x14ac:dyDescent="0.3">
      <c r="A290" s="222" t="s">
        <v>2221</v>
      </c>
      <c r="B290" s="222" t="s">
        <v>4991</v>
      </c>
      <c r="C290" s="241" t="s">
        <v>4765</v>
      </c>
      <c r="D290" s="259" t="s">
        <v>5226</v>
      </c>
      <c r="E290" s="236">
        <v>1101115221794</v>
      </c>
      <c r="F290" s="240" t="s">
        <v>4881</v>
      </c>
      <c r="G290" s="214">
        <v>0</v>
      </c>
      <c r="H290" s="231" t="s">
        <v>4758</v>
      </c>
      <c r="I290" s="231"/>
      <c r="J290" s="231"/>
      <c r="K290" s="231"/>
      <c r="L290" s="231"/>
      <c r="M290" s="231"/>
      <c r="N290" s="231" t="s">
        <v>4768</v>
      </c>
      <c r="O290" s="246" t="s">
        <v>5206</v>
      </c>
      <c r="P290" s="246" t="s">
        <v>5207</v>
      </c>
      <c r="Q290" s="225" t="s">
        <v>4640</v>
      </c>
      <c r="R290" s="212" t="s">
        <v>2</v>
      </c>
      <c r="S290" s="213" t="s">
        <v>4758</v>
      </c>
      <c r="T290" s="233">
        <v>45573</v>
      </c>
      <c r="U290" s="234" t="s">
        <v>4746</v>
      </c>
      <c r="V290" s="234">
        <v>45602</v>
      </c>
      <c r="W290" s="234">
        <v>45607</v>
      </c>
      <c r="X290" s="234" t="s">
        <v>2</v>
      </c>
      <c r="Y290" s="234"/>
      <c r="Z290" s="234" t="s">
        <v>4641</v>
      </c>
      <c r="AA290" s="243">
        <v>202411</v>
      </c>
      <c r="AB290" s="243"/>
      <c r="AC290" s="244" t="s">
        <v>4787</v>
      </c>
      <c r="AD290" s="244" t="s">
        <v>3923</v>
      </c>
      <c r="AE290" s="245">
        <v>0</v>
      </c>
      <c r="AF290" s="244" t="s">
        <v>3923</v>
      </c>
      <c r="AG290" s="239" t="str">
        <f>IFERROR(VLOOKUP(작성용!A:A,RM!A:D,4,0),"-")</f>
        <v>강성은</v>
      </c>
      <c r="AH290" s="9" t="s">
        <v>4832</v>
      </c>
      <c r="AI290" s="235" t="s">
        <v>4758</v>
      </c>
      <c r="AJ290" s="235" t="s">
        <v>4907</v>
      </c>
      <c r="AK290" s="235" t="s">
        <v>4764</v>
      </c>
      <c r="AL290" s="235">
        <v>289</v>
      </c>
    </row>
    <row r="291" spans="1:38" x14ac:dyDescent="0.3">
      <c r="A291" s="222" t="s">
        <v>2221</v>
      </c>
      <c r="B291" s="222" t="s">
        <v>4991</v>
      </c>
      <c r="C291" s="241" t="s">
        <v>4765</v>
      </c>
      <c r="D291" s="259" t="s">
        <v>5226</v>
      </c>
      <c r="E291" s="236">
        <v>1101115221794</v>
      </c>
      <c r="F291" s="240" t="s">
        <v>4881</v>
      </c>
      <c r="G291" s="214">
        <v>1</v>
      </c>
      <c r="H291" s="231" t="s">
        <v>4758</v>
      </c>
      <c r="I291" s="231"/>
      <c r="J291" s="231"/>
      <c r="K291" s="231"/>
      <c r="L291" s="231"/>
      <c r="M291" s="231"/>
      <c r="N291" s="231" t="s">
        <v>4768</v>
      </c>
      <c r="O291" s="246" t="s">
        <v>5206</v>
      </c>
      <c r="P291" s="246" t="s">
        <v>5207</v>
      </c>
      <c r="Q291" s="225" t="s">
        <v>4640</v>
      </c>
      <c r="R291" s="212" t="s">
        <v>2</v>
      </c>
      <c r="S291" s="213" t="s">
        <v>4758</v>
      </c>
      <c r="T291" s="233">
        <v>45573</v>
      </c>
      <c r="U291" s="234" t="s">
        <v>4746</v>
      </c>
      <c r="V291" s="234">
        <v>45602</v>
      </c>
      <c r="W291" s="234">
        <v>45607</v>
      </c>
      <c r="X291" s="234" t="s">
        <v>2</v>
      </c>
      <c r="Y291" s="234"/>
      <c r="Z291" s="234" t="s">
        <v>4641</v>
      </c>
      <c r="AA291" s="243">
        <v>202411</v>
      </c>
      <c r="AB291" s="243"/>
      <c r="AC291" s="244" t="s">
        <v>4787</v>
      </c>
      <c r="AD291" s="244" t="s">
        <v>3923</v>
      </c>
      <c r="AE291" s="245">
        <v>0</v>
      </c>
      <c r="AF291" s="244" t="s">
        <v>3923</v>
      </c>
      <c r="AG291" s="239" t="str">
        <f>IFERROR(VLOOKUP(작성용!A:A,RM!A:D,4,0),"-")</f>
        <v>강성은</v>
      </c>
      <c r="AH291" s="9" t="s">
        <v>4832</v>
      </c>
      <c r="AI291" s="235" t="s">
        <v>4758</v>
      </c>
      <c r="AJ291" s="235" t="s">
        <v>4907</v>
      </c>
      <c r="AK291" s="235" t="s">
        <v>4764</v>
      </c>
      <c r="AL291" s="235">
        <v>290</v>
      </c>
    </row>
    <row r="292" spans="1:38" x14ac:dyDescent="0.3">
      <c r="A292" s="222" t="s">
        <v>2221</v>
      </c>
      <c r="B292" s="222" t="s">
        <v>4991</v>
      </c>
      <c r="C292" s="241" t="s">
        <v>4749</v>
      </c>
      <c r="D292" s="259" t="s">
        <v>5227</v>
      </c>
      <c r="E292" s="236">
        <v>1101113273698</v>
      </c>
      <c r="F292" s="240" t="s">
        <v>4841</v>
      </c>
      <c r="G292" s="214">
        <v>0</v>
      </c>
      <c r="H292" s="231" t="s">
        <v>4758</v>
      </c>
      <c r="I292" s="231"/>
      <c r="J292" s="231"/>
      <c r="K292" s="231"/>
      <c r="L292" s="231"/>
      <c r="M292" s="231"/>
      <c r="N292" s="231" t="s">
        <v>4768</v>
      </c>
      <c r="O292" s="246" t="s">
        <v>5206</v>
      </c>
      <c r="P292" s="246" t="s">
        <v>5207</v>
      </c>
      <c r="Q292" s="225" t="s">
        <v>4640</v>
      </c>
      <c r="R292" s="212" t="s">
        <v>2</v>
      </c>
      <c r="S292" s="213" t="s">
        <v>4758</v>
      </c>
      <c r="T292" s="233">
        <v>45573</v>
      </c>
      <c r="U292" s="234" t="s">
        <v>4746</v>
      </c>
      <c r="V292" s="234">
        <v>45602</v>
      </c>
      <c r="W292" s="234">
        <v>45607</v>
      </c>
      <c r="X292" s="234" t="s">
        <v>2</v>
      </c>
      <c r="Y292" s="234"/>
      <c r="Z292" s="234" t="s">
        <v>4642</v>
      </c>
      <c r="AA292" s="243">
        <v>202411</v>
      </c>
      <c r="AB292" s="243"/>
      <c r="AC292" s="244" t="s">
        <v>4787</v>
      </c>
      <c r="AD292" s="244" t="s">
        <v>4884</v>
      </c>
      <c r="AE292" s="245">
        <v>0</v>
      </c>
      <c r="AF292" s="244" t="s">
        <v>4905</v>
      </c>
      <c r="AG292" s="239" t="str">
        <f>IFERROR(VLOOKUP(작성용!A:A,RM!A:D,4,0),"-")</f>
        <v>강성은</v>
      </c>
      <c r="AH292" s="9" t="s">
        <v>4832</v>
      </c>
      <c r="AI292" s="235" t="s">
        <v>4758</v>
      </c>
      <c r="AJ292" s="235" t="s">
        <v>4907</v>
      </c>
      <c r="AK292" s="235" t="s">
        <v>4764</v>
      </c>
      <c r="AL292" s="235">
        <v>291</v>
      </c>
    </row>
    <row r="293" spans="1:38" x14ac:dyDescent="0.3">
      <c r="A293" s="222" t="s">
        <v>1786</v>
      </c>
      <c r="B293" s="222" t="s">
        <v>4643</v>
      </c>
      <c r="C293" s="241" t="s">
        <v>4765</v>
      </c>
      <c r="D293" s="237" t="s">
        <v>5228</v>
      </c>
      <c r="E293" s="236">
        <v>1101130017756</v>
      </c>
      <c r="F293" s="240" t="s">
        <v>5187</v>
      </c>
      <c r="G293" s="214">
        <v>0</v>
      </c>
      <c r="H293" s="231" t="s">
        <v>4758</v>
      </c>
      <c r="I293" s="231"/>
      <c r="J293" s="231"/>
      <c r="K293" s="231"/>
      <c r="L293" s="231"/>
      <c r="M293" s="231"/>
      <c r="N293" s="231" t="s">
        <v>4882</v>
      </c>
      <c r="O293" s="246" t="s">
        <v>5229</v>
      </c>
      <c r="P293" s="246" t="s">
        <v>5230</v>
      </c>
      <c r="Q293" s="225" t="s">
        <v>5231</v>
      </c>
      <c r="R293" s="212" t="s">
        <v>2</v>
      </c>
      <c r="S293" s="213" t="s">
        <v>4758</v>
      </c>
      <c r="T293" s="233">
        <v>45573</v>
      </c>
      <c r="U293" s="234" t="s">
        <v>4746</v>
      </c>
      <c r="V293" s="234">
        <v>45608</v>
      </c>
      <c r="W293" s="234">
        <v>45615</v>
      </c>
      <c r="X293" s="234" t="s">
        <v>4758</v>
      </c>
      <c r="Y293" s="234"/>
      <c r="Z293" s="234" t="s">
        <v>4644</v>
      </c>
      <c r="AA293" s="243">
        <v>202411</v>
      </c>
      <c r="AB293" s="243"/>
      <c r="AC293" s="244" t="s">
        <v>4747</v>
      </c>
      <c r="AD293" s="244" t="s">
        <v>4905</v>
      </c>
      <c r="AE293" s="245">
        <v>1</v>
      </c>
      <c r="AF293" s="244" t="s">
        <v>4905</v>
      </c>
      <c r="AG293" s="239" t="str">
        <f>IFERROR(VLOOKUP(작성용!A:A,RM!A:D,4,0),"-")</f>
        <v>조현우</v>
      </c>
      <c r="AH293" s="9" t="s">
        <v>4905</v>
      </c>
      <c r="AI293" s="235" t="s">
        <v>4758</v>
      </c>
      <c r="AJ293" s="235" t="s">
        <v>4907</v>
      </c>
      <c r="AK293" s="235" t="s">
        <v>4764</v>
      </c>
      <c r="AL293" s="235">
        <v>292</v>
      </c>
    </row>
    <row r="294" spans="1:38" x14ac:dyDescent="0.3">
      <c r="A294" s="222" t="s">
        <v>1786</v>
      </c>
      <c r="B294" s="222" t="s">
        <v>4643</v>
      </c>
      <c r="C294" s="241" t="s">
        <v>4765</v>
      </c>
      <c r="D294" s="237" t="s">
        <v>5232</v>
      </c>
      <c r="E294" s="236">
        <v>1101130017764</v>
      </c>
      <c r="F294" s="240" t="s">
        <v>5187</v>
      </c>
      <c r="G294" s="214">
        <v>0</v>
      </c>
      <c r="H294" s="231" t="s">
        <v>4758</v>
      </c>
      <c r="I294" s="231"/>
      <c r="J294" s="231"/>
      <c r="K294" s="231"/>
      <c r="L294" s="231"/>
      <c r="M294" s="231"/>
      <c r="N294" s="231" t="s">
        <v>4882</v>
      </c>
      <c r="O294" s="246" t="s">
        <v>5229</v>
      </c>
      <c r="P294" s="246" t="s">
        <v>5233</v>
      </c>
      <c r="Q294" s="225" t="s">
        <v>5234</v>
      </c>
      <c r="R294" s="212" t="s">
        <v>2</v>
      </c>
      <c r="S294" s="213" t="s">
        <v>4758</v>
      </c>
      <c r="T294" s="233">
        <v>45573</v>
      </c>
      <c r="U294" s="234" t="s">
        <v>4858</v>
      </c>
      <c r="V294" s="234">
        <v>45608</v>
      </c>
      <c r="W294" s="234">
        <v>45615</v>
      </c>
      <c r="X294" s="234" t="s">
        <v>4758</v>
      </c>
      <c r="Y294" s="234"/>
      <c r="Z294" s="234" t="s">
        <v>4644</v>
      </c>
      <c r="AA294" s="243">
        <v>202411</v>
      </c>
      <c r="AB294" s="243"/>
      <c r="AC294" s="244" t="s">
        <v>4747</v>
      </c>
      <c r="AD294" s="244" t="s">
        <v>4862</v>
      </c>
      <c r="AE294" s="245">
        <v>1</v>
      </c>
      <c r="AF294" s="244" t="s">
        <v>4832</v>
      </c>
      <c r="AG294" s="239" t="str">
        <f>IFERROR(VLOOKUP(작성용!A:A,RM!A:D,4,0),"-")</f>
        <v>조현우</v>
      </c>
      <c r="AH294" s="9" t="s">
        <v>4905</v>
      </c>
      <c r="AI294" s="235" t="s">
        <v>4758</v>
      </c>
      <c r="AJ294" s="235" t="s">
        <v>4996</v>
      </c>
      <c r="AK294" s="235" t="s">
        <v>4764</v>
      </c>
      <c r="AL294" s="235">
        <v>293</v>
      </c>
    </row>
    <row r="295" spans="1:38" x14ac:dyDescent="0.3">
      <c r="A295" s="222" t="s">
        <v>2341</v>
      </c>
      <c r="B295" s="222" t="s">
        <v>4906</v>
      </c>
      <c r="C295" s="241" t="s">
        <v>4749</v>
      </c>
      <c r="D295" s="237" t="s">
        <v>5235</v>
      </c>
      <c r="E295" s="236">
        <v>1101111932626</v>
      </c>
      <c r="F295" s="240" t="s">
        <v>4841</v>
      </c>
      <c r="G295" s="214">
        <v>0</v>
      </c>
      <c r="H295" s="231" t="s">
        <v>4754</v>
      </c>
      <c r="I295" s="231"/>
      <c r="J295" s="231"/>
      <c r="K295" s="231"/>
      <c r="L295" s="231"/>
      <c r="M295" s="231"/>
      <c r="N295" s="231" t="s">
        <v>4927</v>
      </c>
      <c r="O295" s="246" t="s">
        <v>4909</v>
      </c>
      <c r="P295" s="246" t="s">
        <v>4911</v>
      </c>
      <c r="Q295" s="225" t="s">
        <v>4910</v>
      </c>
      <c r="R295" s="212" t="s">
        <v>2</v>
      </c>
      <c r="S295" s="213" t="s">
        <v>4758</v>
      </c>
      <c r="T295" s="233">
        <v>45573</v>
      </c>
      <c r="U295" s="234" t="s">
        <v>4746</v>
      </c>
      <c r="V295" s="233">
        <v>45604</v>
      </c>
      <c r="W295" s="233">
        <v>45610</v>
      </c>
      <c r="X295" s="234" t="s">
        <v>2</v>
      </c>
      <c r="Y295" s="234"/>
      <c r="Z295" s="234" t="s">
        <v>5236</v>
      </c>
      <c r="AA295" s="238">
        <v>202411</v>
      </c>
      <c r="AB295" s="243"/>
      <c r="AC295" s="244" t="s">
        <v>4787</v>
      </c>
      <c r="AD295" s="244" t="s">
        <v>3646</v>
      </c>
      <c r="AE295" s="245">
        <v>1</v>
      </c>
      <c r="AF295" s="244" t="s">
        <v>3646</v>
      </c>
      <c r="AG295" s="239" t="str">
        <f>IFERROR(VLOOKUP(작성용!A:A,RM!A:D,4,0),"-")</f>
        <v>김예림</v>
      </c>
      <c r="AH295" s="9" t="s">
        <v>4914</v>
      </c>
      <c r="AI295" s="235" t="s">
        <v>4758</v>
      </c>
      <c r="AJ295" s="235" t="s">
        <v>4907</v>
      </c>
      <c r="AK295" s="235" t="s">
        <v>4790</v>
      </c>
      <c r="AL295" s="235">
        <v>294</v>
      </c>
    </row>
    <row r="296" spans="1:38" x14ac:dyDescent="0.3">
      <c r="A296" s="222" t="s">
        <v>2341</v>
      </c>
      <c r="B296" s="222" t="s">
        <v>4906</v>
      </c>
      <c r="C296" s="241" t="s">
        <v>4885</v>
      </c>
      <c r="D296" s="237" t="s">
        <v>5237</v>
      </c>
      <c r="E296" s="236">
        <v>1801110874875</v>
      </c>
      <c r="F296" s="240" t="s">
        <v>4841</v>
      </c>
      <c r="G296" s="214">
        <v>0</v>
      </c>
      <c r="H296" s="231" t="s">
        <v>4758</v>
      </c>
      <c r="I296" s="231"/>
      <c r="J296" s="231"/>
      <c r="K296" s="231"/>
      <c r="L296" s="231"/>
      <c r="M296" s="231"/>
      <c r="N296" s="231" t="s">
        <v>4927</v>
      </c>
      <c r="O296" s="246" t="s">
        <v>4909</v>
      </c>
      <c r="P296" s="246" t="s">
        <v>5238</v>
      </c>
      <c r="Q296" s="225" t="s">
        <v>4910</v>
      </c>
      <c r="R296" s="212" t="s">
        <v>2</v>
      </c>
      <c r="S296" s="213" t="s">
        <v>4754</v>
      </c>
      <c r="T296" s="233">
        <v>45573</v>
      </c>
      <c r="U296" s="234" t="s">
        <v>4746</v>
      </c>
      <c r="V296" s="233">
        <v>45604</v>
      </c>
      <c r="W296" s="233">
        <v>45610</v>
      </c>
      <c r="X296" s="234" t="s">
        <v>2</v>
      </c>
      <c r="Y296" s="234"/>
      <c r="Z296" s="234" t="s">
        <v>5236</v>
      </c>
      <c r="AA296" s="238">
        <v>202411</v>
      </c>
      <c r="AB296" s="243"/>
      <c r="AC296" s="244" t="s">
        <v>4787</v>
      </c>
      <c r="AD296" s="244" t="s">
        <v>5239</v>
      </c>
      <c r="AE296" s="245">
        <v>1</v>
      </c>
      <c r="AF296" s="244" t="s">
        <v>4749</v>
      </c>
      <c r="AG296" s="239" t="str">
        <f>IFERROR(VLOOKUP(작성용!A:A,RM!A:D,4,0),"-")</f>
        <v>김예림</v>
      </c>
      <c r="AH296" s="9" t="s">
        <v>4914</v>
      </c>
      <c r="AI296" s="235" t="s">
        <v>4758</v>
      </c>
      <c r="AJ296" s="235" t="s">
        <v>4907</v>
      </c>
      <c r="AK296" s="235" t="s">
        <v>4764</v>
      </c>
      <c r="AL296" s="235">
        <v>295</v>
      </c>
    </row>
    <row r="297" spans="1:38" x14ac:dyDescent="0.3">
      <c r="A297" s="222" t="s">
        <v>4645</v>
      </c>
      <c r="B297" s="222" t="s">
        <v>5240</v>
      </c>
      <c r="C297" s="241" t="s">
        <v>4765</v>
      </c>
      <c r="D297" s="237" t="s">
        <v>5241</v>
      </c>
      <c r="E297" s="236">
        <v>1101130030708</v>
      </c>
      <c r="F297" s="240" t="s">
        <v>5242</v>
      </c>
      <c r="G297" s="214">
        <v>0</v>
      </c>
      <c r="H297" s="231" t="s">
        <v>4758</v>
      </c>
      <c r="I297" s="231"/>
      <c r="J297" s="231"/>
      <c r="K297" s="231"/>
      <c r="L297" s="231"/>
      <c r="M297" s="231"/>
      <c r="N297" s="231" t="s">
        <v>4959</v>
      </c>
      <c r="O297" s="246" t="s">
        <v>5243</v>
      </c>
      <c r="P297" s="246" t="s">
        <v>5244</v>
      </c>
      <c r="Q297" s="225" t="s">
        <v>4646</v>
      </c>
      <c r="R297" s="212" t="s">
        <v>2</v>
      </c>
      <c r="S297" s="213" t="s">
        <v>4758</v>
      </c>
      <c r="T297" s="233">
        <v>45573</v>
      </c>
      <c r="U297" s="234" t="s">
        <v>4802</v>
      </c>
      <c r="V297" s="234">
        <v>45632</v>
      </c>
      <c r="W297" s="234">
        <v>45670</v>
      </c>
      <c r="X297" s="234" t="s">
        <v>2</v>
      </c>
      <c r="Y297" s="234"/>
      <c r="Z297" s="234" t="s">
        <v>5245</v>
      </c>
      <c r="AA297" s="224">
        <v>202412</v>
      </c>
      <c r="AB297" s="243"/>
      <c r="AC297" s="244" t="s">
        <v>4787</v>
      </c>
      <c r="AD297" s="244" t="s">
        <v>4851</v>
      </c>
      <c r="AE297" s="245">
        <v>1</v>
      </c>
      <c r="AF297" s="244" t="s">
        <v>4851</v>
      </c>
      <c r="AG297" s="239" t="str">
        <f>IFERROR(VLOOKUP(작성용!A:A,RM!A:D,4,0),"-")</f>
        <v>-</v>
      </c>
      <c r="AH297" s="9" t="s">
        <v>4758</v>
      </c>
      <c r="AI297" s="235" t="s">
        <v>5246</v>
      </c>
      <c r="AJ297" s="9" t="s">
        <v>4758</v>
      </c>
      <c r="AK297" s="235" t="s">
        <v>4128</v>
      </c>
      <c r="AL297" s="235">
        <v>296</v>
      </c>
    </row>
    <row r="298" spans="1:38" x14ac:dyDescent="0.3">
      <c r="A298" s="222">
        <v>6000638</v>
      </c>
      <c r="B298" s="221" t="s">
        <v>5241</v>
      </c>
      <c r="C298" s="241" t="s">
        <v>4765</v>
      </c>
      <c r="D298" s="237" t="s">
        <v>5156</v>
      </c>
      <c r="E298" s="236">
        <v>2301110083681</v>
      </c>
      <c r="F298" s="240" t="s">
        <v>4841</v>
      </c>
      <c r="G298" s="214">
        <v>0</v>
      </c>
      <c r="H298" s="231" t="s">
        <v>4758</v>
      </c>
      <c r="I298" s="231"/>
      <c r="J298" s="231"/>
      <c r="K298" s="231"/>
      <c r="L298" s="231"/>
      <c r="M298" s="231"/>
      <c r="N298" s="231" t="s">
        <v>4959</v>
      </c>
      <c r="O298" s="246"/>
      <c r="P298" s="246"/>
      <c r="Q298" s="225"/>
      <c r="R298" s="212" t="s">
        <v>4758</v>
      </c>
      <c r="S298" s="213" t="s">
        <v>4758</v>
      </c>
      <c r="T298" s="233" t="s">
        <v>5247</v>
      </c>
      <c r="U298" s="234" t="s">
        <v>4759</v>
      </c>
      <c r="V298" s="234">
        <v>45632</v>
      </c>
      <c r="W298" s="234" t="s">
        <v>4864</v>
      </c>
      <c r="X298" s="234" t="s">
        <v>2</v>
      </c>
      <c r="Y298" s="234"/>
      <c r="Z298" s="234"/>
      <c r="AA298" s="224">
        <v>202412</v>
      </c>
      <c r="AB298" s="243"/>
      <c r="AC298" s="244" t="s">
        <v>4787</v>
      </c>
      <c r="AD298" s="244" t="s">
        <v>4851</v>
      </c>
      <c r="AE298" s="245">
        <v>0.4</v>
      </c>
      <c r="AF298" s="244" t="s">
        <v>4851</v>
      </c>
      <c r="AG298" s="239" t="str">
        <f>IFERROR(VLOOKUP(작성용!A:A,RM!A:D,4,0),"-")</f>
        <v>-</v>
      </c>
      <c r="AH298" s="251" t="s">
        <v>4758</v>
      </c>
      <c r="AI298" s="235" t="s">
        <v>4758</v>
      </c>
      <c r="AJ298" s="235" t="s">
        <v>4758</v>
      </c>
      <c r="AK298" s="235" t="s">
        <v>5248</v>
      </c>
      <c r="AL298" s="235">
        <v>297</v>
      </c>
    </row>
    <row r="299" spans="1:38" x14ac:dyDescent="0.3">
      <c r="A299" s="222" t="s">
        <v>2187</v>
      </c>
      <c r="B299" s="222" t="s">
        <v>2188</v>
      </c>
      <c r="C299" s="241" t="s">
        <v>4752</v>
      </c>
      <c r="D299" s="237" t="s">
        <v>4938</v>
      </c>
      <c r="E299" s="236" t="s">
        <v>4601</v>
      </c>
      <c r="F299" s="240" t="s">
        <v>4837</v>
      </c>
      <c r="G299" s="214">
        <v>1</v>
      </c>
      <c r="H299" s="231" t="s">
        <v>4758</v>
      </c>
      <c r="I299" s="231"/>
      <c r="J299" s="231"/>
      <c r="K299" s="231"/>
      <c r="L299" s="231"/>
      <c r="M299" s="231"/>
      <c r="N299" s="231" t="s">
        <v>4793</v>
      </c>
      <c r="O299" s="246" t="s">
        <v>4939</v>
      </c>
      <c r="P299" s="246" t="s">
        <v>4942</v>
      </c>
      <c r="Q299" s="225" t="s">
        <v>4940</v>
      </c>
      <c r="R299" s="212" t="s">
        <v>2</v>
      </c>
      <c r="S299" s="213" t="s">
        <v>4758</v>
      </c>
      <c r="T299" s="233">
        <v>45554</v>
      </c>
      <c r="U299" s="234" t="s">
        <v>4858</v>
      </c>
      <c r="V299" s="234">
        <v>45609</v>
      </c>
      <c r="W299" s="234">
        <v>45611</v>
      </c>
      <c r="X299" s="234" t="s">
        <v>2</v>
      </c>
      <c r="Y299" s="234"/>
      <c r="Z299" s="234" t="s">
        <v>4648</v>
      </c>
      <c r="AA299" s="224">
        <v>202411</v>
      </c>
      <c r="AB299" s="243"/>
      <c r="AC299" s="244" t="s">
        <v>4787</v>
      </c>
      <c r="AD299" s="244" t="s">
        <v>4748</v>
      </c>
      <c r="AE299" s="245">
        <v>0</v>
      </c>
      <c r="AF299" s="244" t="s">
        <v>4748</v>
      </c>
      <c r="AG299" s="239" t="str">
        <f>IFERROR(VLOOKUP(작성용!A:A,RM!A:D,4,0),"-")</f>
        <v>백형진</v>
      </c>
      <c r="AH299" s="9" t="s">
        <v>4748</v>
      </c>
      <c r="AI299" s="235" t="s">
        <v>4758</v>
      </c>
      <c r="AJ299" s="9" t="s">
        <v>4907</v>
      </c>
      <c r="AK299" s="235" t="s">
        <v>4790</v>
      </c>
      <c r="AL299" s="235">
        <v>298</v>
      </c>
    </row>
    <row r="300" spans="1:38" x14ac:dyDescent="0.3">
      <c r="A300" s="222" t="s">
        <v>2187</v>
      </c>
      <c r="B300" s="222" t="s">
        <v>2188</v>
      </c>
      <c r="C300" s="241" t="s">
        <v>4765</v>
      </c>
      <c r="D300" s="237" t="s">
        <v>4938</v>
      </c>
      <c r="E300" s="236" t="s">
        <v>4601</v>
      </c>
      <c r="F300" s="240" t="s">
        <v>4837</v>
      </c>
      <c r="G300" s="214">
        <v>2</v>
      </c>
      <c r="H300" s="231" t="s">
        <v>4758</v>
      </c>
      <c r="I300" s="231"/>
      <c r="J300" s="231"/>
      <c r="K300" s="231"/>
      <c r="L300" s="231"/>
      <c r="M300" s="231"/>
      <c r="N300" s="231" t="s">
        <v>4793</v>
      </c>
      <c r="O300" s="246" t="s">
        <v>4939</v>
      </c>
      <c r="P300" s="246" t="s">
        <v>4942</v>
      </c>
      <c r="Q300" s="225" t="s">
        <v>5249</v>
      </c>
      <c r="R300" s="212" t="s">
        <v>2</v>
      </c>
      <c r="S300" s="213" t="s">
        <v>4758</v>
      </c>
      <c r="T300" s="233">
        <v>45554</v>
      </c>
      <c r="U300" s="234" t="s">
        <v>4746</v>
      </c>
      <c r="V300" s="234">
        <v>45609</v>
      </c>
      <c r="W300" s="234">
        <v>45611</v>
      </c>
      <c r="X300" s="234" t="s">
        <v>2</v>
      </c>
      <c r="Y300" s="234"/>
      <c r="Z300" s="234" t="s">
        <v>4648</v>
      </c>
      <c r="AA300" s="224">
        <v>202411</v>
      </c>
      <c r="AB300" s="243"/>
      <c r="AC300" s="244" t="s">
        <v>4787</v>
      </c>
      <c r="AD300" s="244" t="s">
        <v>4748</v>
      </c>
      <c r="AE300" s="245">
        <v>0</v>
      </c>
      <c r="AF300" s="244" t="s">
        <v>4943</v>
      </c>
      <c r="AG300" s="239" t="str">
        <f>IFERROR(VLOOKUP(작성용!A:A,RM!A:D,4,0),"-")</f>
        <v>백형진</v>
      </c>
      <c r="AH300" s="9" t="s">
        <v>4748</v>
      </c>
      <c r="AI300" s="235" t="s">
        <v>4754</v>
      </c>
      <c r="AJ300" s="9" t="s">
        <v>4907</v>
      </c>
      <c r="AK300" s="235" t="s">
        <v>4764</v>
      </c>
      <c r="AL300" s="235">
        <v>299</v>
      </c>
    </row>
    <row r="301" spans="1:38" x14ac:dyDescent="0.3">
      <c r="A301" s="222" t="s">
        <v>2187</v>
      </c>
      <c r="B301" s="222" t="s">
        <v>2188</v>
      </c>
      <c r="C301" s="241" t="s">
        <v>4749</v>
      </c>
      <c r="D301" s="237" t="s">
        <v>5250</v>
      </c>
      <c r="E301" s="236">
        <v>1101110778526</v>
      </c>
      <c r="F301" s="240" t="s">
        <v>4841</v>
      </c>
      <c r="G301" s="214">
        <v>0</v>
      </c>
      <c r="H301" s="231" t="s">
        <v>4758</v>
      </c>
      <c r="I301" s="231"/>
      <c r="J301" s="231"/>
      <c r="K301" s="231"/>
      <c r="L301" s="231"/>
      <c r="M301" s="231"/>
      <c r="N301" s="231" t="s">
        <v>4798</v>
      </c>
      <c r="O301" s="246" t="s">
        <v>4939</v>
      </c>
      <c r="P301" s="246" t="s">
        <v>5251</v>
      </c>
      <c r="Q301" s="225" t="s">
        <v>4940</v>
      </c>
      <c r="R301" s="212" t="s">
        <v>2</v>
      </c>
      <c r="S301" s="213" t="s">
        <v>4758</v>
      </c>
      <c r="T301" s="233">
        <v>45554</v>
      </c>
      <c r="U301" s="234" t="s">
        <v>4746</v>
      </c>
      <c r="V301" s="234">
        <v>45609</v>
      </c>
      <c r="W301" s="234">
        <v>45611</v>
      </c>
      <c r="X301" s="234" t="s">
        <v>2</v>
      </c>
      <c r="Y301" s="234"/>
      <c r="Z301" s="234" t="s">
        <v>4648</v>
      </c>
      <c r="AA301" s="224">
        <v>202411</v>
      </c>
      <c r="AB301" s="243"/>
      <c r="AC301" s="244" t="s">
        <v>4787</v>
      </c>
      <c r="AD301" s="244" t="s">
        <v>4748</v>
      </c>
      <c r="AE301" s="245">
        <v>1</v>
      </c>
      <c r="AF301" s="244" t="s">
        <v>4647</v>
      </c>
      <c r="AG301" s="239" t="str">
        <f>IFERROR(VLOOKUP(작성용!A:A,RM!A:D,4,0),"-")</f>
        <v>백형진</v>
      </c>
      <c r="AH301" s="9" t="s">
        <v>4748</v>
      </c>
      <c r="AI301" s="235" t="s">
        <v>4758</v>
      </c>
      <c r="AJ301" s="9" t="s">
        <v>4907</v>
      </c>
      <c r="AK301" s="235" t="s">
        <v>4764</v>
      </c>
      <c r="AL301" s="235">
        <v>300</v>
      </c>
    </row>
    <row r="302" spans="1:38" x14ac:dyDescent="0.3">
      <c r="A302" s="222" t="s">
        <v>2187</v>
      </c>
      <c r="B302" s="222" t="s">
        <v>2188</v>
      </c>
      <c r="C302" s="241" t="s">
        <v>4749</v>
      </c>
      <c r="D302" s="237" t="s">
        <v>5252</v>
      </c>
      <c r="E302" s="236">
        <v>1801111241388</v>
      </c>
      <c r="F302" s="240" t="s">
        <v>4841</v>
      </c>
      <c r="G302" s="214">
        <v>0</v>
      </c>
      <c r="H302" s="231" t="s">
        <v>4758</v>
      </c>
      <c r="I302" s="231"/>
      <c r="J302" s="231"/>
      <c r="K302" s="231"/>
      <c r="L302" s="231"/>
      <c r="M302" s="231"/>
      <c r="N302" s="231" t="s">
        <v>4793</v>
      </c>
      <c r="O302" s="246" t="s">
        <v>4939</v>
      </c>
      <c r="P302" s="246" t="s">
        <v>4942</v>
      </c>
      <c r="Q302" s="225" t="s">
        <v>4940</v>
      </c>
      <c r="R302" s="212" t="s">
        <v>2</v>
      </c>
      <c r="S302" s="213" t="s">
        <v>4758</v>
      </c>
      <c r="T302" s="233">
        <v>45554</v>
      </c>
      <c r="U302" s="234" t="s">
        <v>4746</v>
      </c>
      <c r="V302" s="234">
        <v>45609</v>
      </c>
      <c r="W302" s="234">
        <v>45611</v>
      </c>
      <c r="X302" s="234" t="s">
        <v>2</v>
      </c>
      <c r="Y302" s="234"/>
      <c r="Z302" s="234" t="s">
        <v>4648</v>
      </c>
      <c r="AA302" s="224">
        <v>202411</v>
      </c>
      <c r="AB302" s="243"/>
      <c r="AC302" s="244" t="s">
        <v>4787</v>
      </c>
      <c r="AD302" s="244" t="s">
        <v>3910</v>
      </c>
      <c r="AE302" s="245">
        <v>1</v>
      </c>
      <c r="AF302" s="244" t="s">
        <v>3910</v>
      </c>
      <c r="AG302" s="239" t="str">
        <f>IFERROR(VLOOKUP(작성용!A:A,RM!A:D,4,0),"-")</f>
        <v>백형진</v>
      </c>
      <c r="AH302" s="9" t="s">
        <v>4748</v>
      </c>
      <c r="AI302" s="235" t="s">
        <v>4754</v>
      </c>
      <c r="AJ302" s="9" t="s">
        <v>4996</v>
      </c>
      <c r="AK302" s="235" t="s">
        <v>4764</v>
      </c>
      <c r="AL302" s="235">
        <v>301</v>
      </c>
    </row>
    <row r="303" spans="1:38" x14ac:dyDescent="0.3">
      <c r="A303" s="222" t="s">
        <v>2187</v>
      </c>
      <c r="B303" s="222" t="s">
        <v>2188</v>
      </c>
      <c r="C303" s="241" t="s">
        <v>4749</v>
      </c>
      <c r="D303" s="237" t="s">
        <v>5252</v>
      </c>
      <c r="E303" s="236">
        <v>1801111241388</v>
      </c>
      <c r="F303" s="240" t="s">
        <v>4767</v>
      </c>
      <c r="G303" s="214">
        <v>0</v>
      </c>
      <c r="H303" s="231" t="s">
        <v>4758</v>
      </c>
      <c r="I303" s="231"/>
      <c r="J303" s="231"/>
      <c r="K303" s="231"/>
      <c r="L303" s="231"/>
      <c r="M303" s="231"/>
      <c r="N303" s="231" t="s">
        <v>4793</v>
      </c>
      <c r="O303" s="246" t="s">
        <v>4939</v>
      </c>
      <c r="P303" s="246" t="s">
        <v>4942</v>
      </c>
      <c r="Q303" s="225" t="s">
        <v>4940</v>
      </c>
      <c r="R303" s="212" t="s">
        <v>2</v>
      </c>
      <c r="S303" s="213" t="s">
        <v>4758</v>
      </c>
      <c r="T303" s="233">
        <v>45554</v>
      </c>
      <c r="U303" s="234" t="s">
        <v>4746</v>
      </c>
      <c r="V303" s="234">
        <v>45609</v>
      </c>
      <c r="W303" s="234">
        <v>45611</v>
      </c>
      <c r="X303" s="234" t="s">
        <v>2</v>
      </c>
      <c r="Y303" s="234"/>
      <c r="Z303" s="234" t="s">
        <v>4648</v>
      </c>
      <c r="AA303" s="224">
        <v>202411</v>
      </c>
      <c r="AB303" s="243"/>
      <c r="AC303" s="244" t="s">
        <v>4787</v>
      </c>
      <c r="AD303" s="244" t="s">
        <v>3910</v>
      </c>
      <c r="AE303" s="245">
        <v>0</v>
      </c>
      <c r="AF303" s="244" t="s">
        <v>3910</v>
      </c>
      <c r="AG303" s="239" t="str">
        <f>IFERROR(VLOOKUP(작성용!A:A,RM!A:D,4,0),"-")</f>
        <v>백형진</v>
      </c>
      <c r="AH303" s="9" t="s">
        <v>4748</v>
      </c>
      <c r="AI303" s="235" t="s">
        <v>4758</v>
      </c>
      <c r="AJ303" s="9" t="s">
        <v>4907</v>
      </c>
      <c r="AK303" s="235" t="s">
        <v>4764</v>
      </c>
      <c r="AL303" s="235">
        <v>302</v>
      </c>
    </row>
    <row r="304" spans="1:38" x14ac:dyDescent="0.3">
      <c r="A304" s="222" t="s">
        <v>2187</v>
      </c>
      <c r="B304" s="222" t="s">
        <v>2188</v>
      </c>
      <c r="C304" s="241" t="s">
        <v>4765</v>
      </c>
      <c r="D304" s="237" t="s">
        <v>5211</v>
      </c>
      <c r="E304" s="236">
        <v>1101114898916</v>
      </c>
      <c r="F304" s="240" t="s">
        <v>4837</v>
      </c>
      <c r="G304" s="214">
        <v>2</v>
      </c>
      <c r="H304" s="231" t="s">
        <v>4758</v>
      </c>
      <c r="I304" s="231"/>
      <c r="J304" s="231"/>
      <c r="K304" s="231"/>
      <c r="L304" s="231"/>
      <c r="M304" s="231"/>
      <c r="N304" s="231" t="s">
        <v>4793</v>
      </c>
      <c r="O304" s="246" t="s">
        <v>4939</v>
      </c>
      <c r="P304" s="246" t="s">
        <v>4942</v>
      </c>
      <c r="Q304" s="225" t="s">
        <v>5249</v>
      </c>
      <c r="R304" s="212" t="s">
        <v>2</v>
      </c>
      <c r="S304" s="213" t="s">
        <v>4754</v>
      </c>
      <c r="T304" s="233">
        <v>45554</v>
      </c>
      <c r="U304" s="234" t="s">
        <v>4746</v>
      </c>
      <c r="V304" s="234">
        <v>45609</v>
      </c>
      <c r="W304" s="234">
        <v>45611</v>
      </c>
      <c r="X304" s="234" t="s">
        <v>2</v>
      </c>
      <c r="Y304" s="234"/>
      <c r="Z304" s="234" t="s">
        <v>4648</v>
      </c>
      <c r="AA304" s="224">
        <v>202411</v>
      </c>
      <c r="AB304" s="243"/>
      <c r="AC304" s="244" t="s">
        <v>4787</v>
      </c>
      <c r="AD304" s="244" t="s">
        <v>4924</v>
      </c>
      <c r="AE304" s="245">
        <v>0</v>
      </c>
      <c r="AF304" s="244" t="s">
        <v>4924</v>
      </c>
      <c r="AG304" s="239" t="str">
        <f>IFERROR(VLOOKUP(작성용!A:A,RM!A:D,4,0),"-")</f>
        <v>백형진</v>
      </c>
      <c r="AH304" s="9" t="s">
        <v>4748</v>
      </c>
      <c r="AI304" s="235" t="s">
        <v>4758</v>
      </c>
      <c r="AJ304" s="9" t="s">
        <v>4907</v>
      </c>
      <c r="AK304" s="235" t="s">
        <v>4764</v>
      </c>
      <c r="AL304" s="235">
        <v>303</v>
      </c>
    </row>
    <row r="305" spans="1:39" x14ac:dyDescent="0.3">
      <c r="A305" s="222" t="s">
        <v>2187</v>
      </c>
      <c r="B305" s="222" t="s">
        <v>2188</v>
      </c>
      <c r="C305" s="241" t="s">
        <v>4765</v>
      </c>
      <c r="D305" s="237" t="s">
        <v>5211</v>
      </c>
      <c r="E305" s="236">
        <v>1101114898916</v>
      </c>
      <c r="F305" s="240" t="s">
        <v>4837</v>
      </c>
      <c r="G305" s="214">
        <v>22</v>
      </c>
      <c r="H305" s="231" t="s">
        <v>4758</v>
      </c>
      <c r="I305" s="231"/>
      <c r="J305" s="231"/>
      <c r="K305" s="231"/>
      <c r="L305" s="231"/>
      <c r="M305" s="231"/>
      <c r="N305" s="231" t="s">
        <v>4793</v>
      </c>
      <c r="O305" s="246" t="s">
        <v>4939</v>
      </c>
      <c r="P305" s="246" t="s">
        <v>4942</v>
      </c>
      <c r="Q305" s="225" t="s">
        <v>5249</v>
      </c>
      <c r="R305" s="212" t="s">
        <v>2</v>
      </c>
      <c r="S305" s="213" t="s">
        <v>4758</v>
      </c>
      <c r="T305" s="233">
        <v>45554</v>
      </c>
      <c r="U305" s="234" t="s">
        <v>4858</v>
      </c>
      <c r="V305" s="234">
        <v>45609</v>
      </c>
      <c r="W305" s="234">
        <v>45611</v>
      </c>
      <c r="X305" s="234" t="s">
        <v>2</v>
      </c>
      <c r="Y305" s="234"/>
      <c r="Z305" s="234" t="s">
        <v>4648</v>
      </c>
      <c r="AA305" s="224">
        <v>202411</v>
      </c>
      <c r="AB305" s="243"/>
      <c r="AC305" s="244" t="s">
        <v>4787</v>
      </c>
      <c r="AD305" s="244" t="s">
        <v>4924</v>
      </c>
      <c r="AE305" s="245">
        <v>0</v>
      </c>
      <c r="AF305" s="244" t="s">
        <v>4924</v>
      </c>
      <c r="AG305" s="239" t="str">
        <f>IFERROR(VLOOKUP(작성용!A:A,RM!A:D,4,0),"-")</f>
        <v>백형진</v>
      </c>
      <c r="AH305" s="9" t="s">
        <v>4748</v>
      </c>
      <c r="AI305" s="235" t="s">
        <v>4758</v>
      </c>
      <c r="AJ305" s="9" t="s">
        <v>4907</v>
      </c>
      <c r="AK305" s="235" t="s">
        <v>4764</v>
      </c>
      <c r="AL305" s="235">
        <v>304</v>
      </c>
    </row>
    <row r="306" spans="1:39" x14ac:dyDescent="0.3">
      <c r="A306" s="222" t="s">
        <v>2187</v>
      </c>
      <c r="B306" s="222" t="s">
        <v>2188</v>
      </c>
      <c r="C306" s="241" t="s">
        <v>4765</v>
      </c>
      <c r="D306" s="237" t="s">
        <v>5106</v>
      </c>
      <c r="E306" s="236">
        <v>1101116803400</v>
      </c>
      <c r="F306" s="240" t="s">
        <v>4837</v>
      </c>
      <c r="G306" s="214">
        <v>0</v>
      </c>
      <c r="H306" s="231" t="s">
        <v>4758</v>
      </c>
      <c r="I306" s="231"/>
      <c r="J306" s="231"/>
      <c r="K306" s="231"/>
      <c r="L306" s="231"/>
      <c r="M306" s="231"/>
      <c r="N306" s="231" t="s">
        <v>4793</v>
      </c>
      <c r="O306" s="246" t="s">
        <v>4939</v>
      </c>
      <c r="P306" s="246" t="s">
        <v>4942</v>
      </c>
      <c r="Q306" s="225" t="s">
        <v>4940</v>
      </c>
      <c r="R306" s="212" t="s">
        <v>2</v>
      </c>
      <c r="S306" s="213" t="s">
        <v>4758</v>
      </c>
      <c r="T306" s="233">
        <v>45554</v>
      </c>
      <c r="U306" s="234" t="s">
        <v>4746</v>
      </c>
      <c r="V306" s="234">
        <v>45609</v>
      </c>
      <c r="W306" s="234">
        <v>45611</v>
      </c>
      <c r="X306" s="234" t="s">
        <v>2</v>
      </c>
      <c r="Y306" s="234"/>
      <c r="Z306" s="234" t="s">
        <v>4648</v>
      </c>
      <c r="AA306" s="224">
        <v>202411</v>
      </c>
      <c r="AB306" s="243"/>
      <c r="AC306" s="244" t="s">
        <v>4787</v>
      </c>
      <c r="AD306" s="244" t="s">
        <v>3646</v>
      </c>
      <c r="AE306" s="245">
        <v>0</v>
      </c>
      <c r="AF306" s="244" t="s">
        <v>3646</v>
      </c>
      <c r="AG306" s="239" t="str">
        <f>IFERROR(VLOOKUP(작성용!A:A,RM!A:D,4,0),"-")</f>
        <v>백형진</v>
      </c>
      <c r="AH306" s="9" t="s">
        <v>4748</v>
      </c>
      <c r="AI306" s="235" t="s">
        <v>4758</v>
      </c>
      <c r="AJ306" s="9" t="s">
        <v>4907</v>
      </c>
      <c r="AK306" s="235" t="s">
        <v>4764</v>
      </c>
      <c r="AL306" s="235">
        <v>305</v>
      </c>
    </row>
    <row r="307" spans="1:39" x14ac:dyDescent="0.3">
      <c r="A307" s="222" t="s">
        <v>2187</v>
      </c>
      <c r="B307" s="222" t="s">
        <v>2188</v>
      </c>
      <c r="C307" s="241" t="s">
        <v>4765</v>
      </c>
      <c r="D307" s="237" t="s">
        <v>5106</v>
      </c>
      <c r="E307" s="236">
        <v>1101116803400</v>
      </c>
      <c r="F307" s="240" t="s">
        <v>4837</v>
      </c>
      <c r="G307" s="214">
        <v>1</v>
      </c>
      <c r="H307" s="231" t="s">
        <v>4758</v>
      </c>
      <c r="I307" s="231"/>
      <c r="J307" s="231"/>
      <c r="K307" s="231"/>
      <c r="L307" s="231"/>
      <c r="M307" s="231"/>
      <c r="N307" s="231" t="s">
        <v>4793</v>
      </c>
      <c r="O307" s="246" t="s">
        <v>4939</v>
      </c>
      <c r="P307" s="246" t="s">
        <v>4942</v>
      </c>
      <c r="Q307" s="225" t="s">
        <v>4940</v>
      </c>
      <c r="R307" s="212" t="s">
        <v>2</v>
      </c>
      <c r="S307" s="213" t="s">
        <v>4758</v>
      </c>
      <c r="T307" s="233">
        <v>45554</v>
      </c>
      <c r="U307" s="234" t="s">
        <v>4746</v>
      </c>
      <c r="V307" s="234">
        <v>45609</v>
      </c>
      <c r="W307" s="234">
        <v>45611</v>
      </c>
      <c r="X307" s="234" t="s">
        <v>2</v>
      </c>
      <c r="Y307" s="234"/>
      <c r="Z307" s="234" t="s">
        <v>4648</v>
      </c>
      <c r="AA307" s="224">
        <v>202411</v>
      </c>
      <c r="AB307" s="243"/>
      <c r="AC307" s="244" t="s">
        <v>4787</v>
      </c>
      <c r="AD307" s="244" t="s">
        <v>3646</v>
      </c>
      <c r="AE307" s="245">
        <v>0</v>
      </c>
      <c r="AF307" s="244" t="s">
        <v>3646</v>
      </c>
      <c r="AG307" s="239" t="str">
        <f>IFERROR(VLOOKUP(작성용!A:A,RM!A:D,4,0),"-")</f>
        <v>백형진</v>
      </c>
      <c r="AH307" s="9" t="s">
        <v>4748</v>
      </c>
      <c r="AI307" s="235" t="s">
        <v>4758</v>
      </c>
      <c r="AJ307" s="9" t="s">
        <v>4907</v>
      </c>
      <c r="AK307" s="235" t="s">
        <v>4790</v>
      </c>
      <c r="AL307" s="235">
        <v>306</v>
      </c>
    </row>
    <row r="308" spans="1:39" x14ac:dyDescent="0.3">
      <c r="A308" s="222" t="s">
        <v>2187</v>
      </c>
      <c r="B308" s="222" t="s">
        <v>2188</v>
      </c>
      <c r="C308" s="241" t="s">
        <v>4765</v>
      </c>
      <c r="D308" s="237" t="s">
        <v>5253</v>
      </c>
      <c r="E308" s="236">
        <v>1101115024875</v>
      </c>
      <c r="F308" s="240" t="s">
        <v>4837</v>
      </c>
      <c r="G308" s="214">
        <v>0</v>
      </c>
      <c r="H308" s="231" t="s">
        <v>4754</v>
      </c>
      <c r="I308" s="231"/>
      <c r="J308" s="231"/>
      <c r="K308" s="231"/>
      <c r="L308" s="231"/>
      <c r="M308" s="231"/>
      <c r="N308" s="231" t="s">
        <v>4793</v>
      </c>
      <c r="O308" s="246" t="s">
        <v>4939</v>
      </c>
      <c r="P308" s="246" t="s">
        <v>4942</v>
      </c>
      <c r="Q308" s="225" t="s">
        <v>4940</v>
      </c>
      <c r="R308" s="212" t="s">
        <v>2</v>
      </c>
      <c r="S308" s="213" t="s">
        <v>4758</v>
      </c>
      <c r="T308" s="233">
        <v>45554</v>
      </c>
      <c r="U308" s="234" t="s">
        <v>4746</v>
      </c>
      <c r="V308" s="234">
        <v>45609</v>
      </c>
      <c r="W308" s="234">
        <v>45611</v>
      </c>
      <c r="X308" s="234" t="s">
        <v>2</v>
      </c>
      <c r="Y308" s="234"/>
      <c r="Z308" s="234" t="s">
        <v>4648</v>
      </c>
      <c r="AA308" s="224">
        <v>202411</v>
      </c>
      <c r="AB308" s="243"/>
      <c r="AC308" s="244" t="s">
        <v>4787</v>
      </c>
      <c r="AD308" s="244" t="s">
        <v>3757</v>
      </c>
      <c r="AE308" s="245">
        <v>1</v>
      </c>
      <c r="AF308" s="244" t="s">
        <v>3757</v>
      </c>
      <c r="AG308" s="239" t="str">
        <f>IFERROR(VLOOKUP(작성용!A:A,RM!A:D,4,0),"-")</f>
        <v>백형진</v>
      </c>
      <c r="AH308" s="9" t="s">
        <v>4748</v>
      </c>
      <c r="AI308" s="235" t="s">
        <v>4758</v>
      </c>
      <c r="AJ308" s="9" t="s">
        <v>4907</v>
      </c>
      <c r="AK308" s="235" t="s">
        <v>4764</v>
      </c>
      <c r="AL308" s="235">
        <v>307</v>
      </c>
    </row>
    <row r="309" spans="1:39" x14ac:dyDescent="0.3">
      <c r="A309" s="222" t="s">
        <v>2187</v>
      </c>
      <c r="B309" s="222" t="s">
        <v>2188</v>
      </c>
      <c r="C309" s="241" t="s">
        <v>4752</v>
      </c>
      <c r="D309" s="237" t="s">
        <v>5254</v>
      </c>
      <c r="E309" s="236">
        <v>1101110029721</v>
      </c>
      <c r="F309" s="240" t="s">
        <v>5055</v>
      </c>
      <c r="G309" s="214">
        <v>0</v>
      </c>
      <c r="H309" s="231" t="s">
        <v>4758</v>
      </c>
      <c r="I309" s="231"/>
      <c r="J309" s="231"/>
      <c r="K309" s="231"/>
      <c r="L309" s="231"/>
      <c r="M309" s="231"/>
      <c r="N309" s="231" t="s">
        <v>4793</v>
      </c>
      <c r="O309" s="246" t="s">
        <v>4939</v>
      </c>
      <c r="P309" s="246" t="s">
        <v>4942</v>
      </c>
      <c r="Q309" s="225" t="s">
        <v>5249</v>
      </c>
      <c r="R309" s="212" t="s">
        <v>2</v>
      </c>
      <c r="S309" s="213" t="s">
        <v>4758</v>
      </c>
      <c r="T309" s="233">
        <v>45554</v>
      </c>
      <c r="U309" s="234" t="s">
        <v>4858</v>
      </c>
      <c r="V309" s="234">
        <v>45609</v>
      </c>
      <c r="W309" s="234">
        <v>45611</v>
      </c>
      <c r="X309" s="234" t="s">
        <v>2</v>
      </c>
      <c r="Y309" s="234"/>
      <c r="Z309" s="234" t="s">
        <v>4648</v>
      </c>
      <c r="AA309" s="224">
        <v>202411</v>
      </c>
      <c r="AB309" s="243"/>
      <c r="AC309" s="244" t="s">
        <v>4865</v>
      </c>
      <c r="AD309" s="244" t="s">
        <v>4761</v>
      </c>
      <c r="AE309" s="245">
        <v>0</v>
      </c>
      <c r="AF309" s="244" t="s">
        <v>4761</v>
      </c>
      <c r="AG309" s="239" t="str">
        <f>IFERROR(VLOOKUP(작성용!A:A,RM!A:D,4,0),"-")</f>
        <v>백형진</v>
      </c>
      <c r="AH309" s="9" t="s">
        <v>4748</v>
      </c>
      <c r="AI309" s="235" t="s">
        <v>4758</v>
      </c>
      <c r="AJ309" s="9" t="s">
        <v>4907</v>
      </c>
      <c r="AK309" s="235" t="s">
        <v>4764</v>
      </c>
      <c r="AL309" s="235">
        <v>308</v>
      </c>
    </row>
    <row r="310" spans="1:39" x14ac:dyDescent="0.3">
      <c r="A310" s="222" t="s">
        <v>2187</v>
      </c>
      <c r="B310" s="222" t="s">
        <v>2188</v>
      </c>
      <c r="C310" s="241" t="s">
        <v>4765</v>
      </c>
      <c r="D310" s="237" t="s">
        <v>5211</v>
      </c>
      <c r="E310" s="236">
        <v>1101114898916</v>
      </c>
      <c r="F310" s="240" t="s">
        <v>4841</v>
      </c>
      <c r="G310" s="214">
        <v>0</v>
      </c>
      <c r="H310" s="231" t="s">
        <v>4758</v>
      </c>
      <c r="I310" s="231"/>
      <c r="J310" s="231"/>
      <c r="K310" s="231"/>
      <c r="L310" s="231"/>
      <c r="M310" s="231"/>
      <c r="N310" s="231" t="s">
        <v>4793</v>
      </c>
      <c r="O310" s="246" t="s">
        <v>4939</v>
      </c>
      <c r="P310" s="246" t="s">
        <v>5251</v>
      </c>
      <c r="Q310" s="225" t="s">
        <v>5249</v>
      </c>
      <c r="R310" s="212" t="s">
        <v>2</v>
      </c>
      <c r="S310" s="213" t="s">
        <v>4758</v>
      </c>
      <c r="T310" s="233">
        <v>45554</v>
      </c>
      <c r="U310" s="234" t="s">
        <v>4746</v>
      </c>
      <c r="V310" s="234">
        <v>45609</v>
      </c>
      <c r="W310" s="234">
        <v>45611</v>
      </c>
      <c r="X310" s="234" t="s">
        <v>2</v>
      </c>
      <c r="Y310" s="234"/>
      <c r="Z310" s="234" t="s">
        <v>4648</v>
      </c>
      <c r="AA310" s="224">
        <v>202411</v>
      </c>
      <c r="AB310" s="243"/>
      <c r="AC310" s="244" t="s">
        <v>4787</v>
      </c>
      <c r="AD310" s="244" t="s">
        <v>5053</v>
      </c>
      <c r="AE310" s="245">
        <v>0</v>
      </c>
      <c r="AF310" s="244" t="s">
        <v>5053</v>
      </c>
      <c r="AG310" s="239" t="str">
        <f>IFERROR(VLOOKUP(작성용!A:A,RM!A:D,4,0),"-")</f>
        <v>백형진</v>
      </c>
      <c r="AH310" s="9" t="s">
        <v>4943</v>
      </c>
      <c r="AI310" s="235" t="s">
        <v>4758</v>
      </c>
      <c r="AJ310" s="9" t="s">
        <v>4907</v>
      </c>
      <c r="AK310" s="235" t="s">
        <v>4764</v>
      </c>
      <c r="AL310" s="235">
        <v>309</v>
      </c>
    </row>
    <row r="311" spans="1:39" x14ac:dyDescent="0.3">
      <c r="A311" s="222" t="s">
        <v>2187</v>
      </c>
      <c r="B311" s="222" t="s">
        <v>2188</v>
      </c>
      <c r="C311" s="241" t="s">
        <v>4752</v>
      </c>
      <c r="D311" s="237" t="s">
        <v>5255</v>
      </c>
      <c r="E311" s="236">
        <v>1101116803400</v>
      </c>
      <c r="F311" s="240" t="s">
        <v>4841</v>
      </c>
      <c r="G311" s="214">
        <v>0</v>
      </c>
      <c r="H311" s="231" t="s">
        <v>4754</v>
      </c>
      <c r="I311" s="231"/>
      <c r="J311" s="231"/>
      <c r="K311" s="231"/>
      <c r="L311" s="231"/>
      <c r="M311" s="231"/>
      <c r="N311" s="231" t="s">
        <v>4793</v>
      </c>
      <c r="O311" s="246" t="s">
        <v>4939</v>
      </c>
      <c r="P311" s="246" t="s">
        <v>4942</v>
      </c>
      <c r="Q311" s="225" t="s">
        <v>4940</v>
      </c>
      <c r="R311" s="212" t="s">
        <v>2</v>
      </c>
      <c r="S311" s="213" t="s">
        <v>4758</v>
      </c>
      <c r="T311" s="233">
        <v>45554</v>
      </c>
      <c r="U311" s="234" t="s">
        <v>4746</v>
      </c>
      <c r="V311" s="234">
        <v>45609</v>
      </c>
      <c r="W311" s="234">
        <v>45611</v>
      </c>
      <c r="X311" s="234" t="s">
        <v>2</v>
      </c>
      <c r="Y311" s="234"/>
      <c r="Z311" s="234" t="s">
        <v>4648</v>
      </c>
      <c r="AA311" s="224">
        <v>202411</v>
      </c>
      <c r="AB311" s="243"/>
      <c r="AC311" s="244" t="s">
        <v>4787</v>
      </c>
      <c r="AD311" s="244" t="s">
        <v>3646</v>
      </c>
      <c r="AE311" s="245">
        <v>0</v>
      </c>
      <c r="AF311" s="244" t="s">
        <v>3646</v>
      </c>
      <c r="AG311" s="239" t="str">
        <f>IFERROR(VLOOKUP(작성용!A:A,RM!A:D,4,0),"-")</f>
        <v>백형진</v>
      </c>
      <c r="AH311" s="9" t="s">
        <v>4748</v>
      </c>
      <c r="AI311" s="235" t="s">
        <v>4758</v>
      </c>
      <c r="AJ311" s="9" t="s">
        <v>4907</v>
      </c>
      <c r="AK311" s="235" t="s">
        <v>4764</v>
      </c>
      <c r="AL311" s="235">
        <v>310</v>
      </c>
    </row>
    <row r="312" spans="1:39" x14ac:dyDescent="0.3">
      <c r="A312" s="222" t="s">
        <v>2187</v>
      </c>
      <c r="B312" s="222" t="s">
        <v>2188</v>
      </c>
      <c r="C312" s="241" t="s">
        <v>4765</v>
      </c>
      <c r="D312" s="237" t="s">
        <v>5253</v>
      </c>
      <c r="E312" s="236">
        <v>1101115024875</v>
      </c>
      <c r="F312" s="240" t="s">
        <v>4841</v>
      </c>
      <c r="G312" s="214">
        <v>0</v>
      </c>
      <c r="H312" s="231" t="s">
        <v>4758</v>
      </c>
      <c r="I312" s="231"/>
      <c r="J312" s="231"/>
      <c r="K312" s="231"/>
      <c r="L312" s="231"/>
      <c r="M312" s="231"/>
      <c r="N312" s="231" t="s">
        <v>4793</v>
      </c>
      <c r="O312" s="246" t="s">
        <v>4939</v>
      </c>
      <c r="P312" s="246" t="s">
        <v>5251</v>
      </c>
      <c r="Q312" s="225" t="s">
        <v>4940</v>
      </c>
      <c r="R312" s="212" t="s">
        <v>2</v>
      </c>
      <c r="S312" s="213" t="s">
        <v>4758</v>
      </c>
      <c r="T312" s="233">
        <v>45554</v>
      </c>
      <c r="U312" s="234" t="s">
        <v>4746</v>
      </c>
      <c r="V312" s="234">
        <v>45609</v>
      </c>
      <c r="W312" s="234">
        <v>45611</v>
      </c>
      <c r="X312" s="234" t="s">
        <v>2</v>
      </c>
      <c r="Y312" s="234"/>
      <c r="Z312" s="234" t="s">
        <v>4648</v>
      </c>
      <c r="AA312" s="224">
        <v>202411</v>
      </c>
      <c r="AB312" s="243"/>
      <c r="AC312" s="244" t="s">
        <v>4787</v>
      </c>
      <c r="AD312" s="244" t="s">
        <v>3757</v>
      </c>
      <c r="AE312" s="245">
        <v>0</v>
      </c>
      <c r="AF312" s="244" t="s">
        <v>3757</v>
      </c>
      <c r="AG312" s="239" t="str">
        <f>IFERROR(VLOOKUP(작성용!A:A,RM!A:D,4,0),"-")</f>
        <v>백형진</v>
      </c>
      <c r="AH312" s="9" t="s">
        <v>4748</v>
      </c>
      <c r="AI312" s="235" t="s">
        <v>4758</v>
      </c>
      <c r="AJ312" s="9" t="s">
        <v>4907</v>
      </c>
      <c r="AK312" s="235" t="s">
        <v>4764</v>
      </c>
      <c r="AL312" s="235">
        <v>311</v>
      </c>
    </row>
    <row r="313" spans="1:39" x14ac:dyDescent="0.3">
      <c r="A313" s="229" t="s">
        <v>3121</v>
      </c>
      <c r="B313" s="229" t="s">
        <v>3122</v>
      </c>
      <c r="C313" s="241" t="s">
        <v>4765</v>
      </c>
      <c r="D313" s="237" t="s">
        <v>5256</v>
      </c>
      <c r="E313" s="236">
        <v>1314110519721</v>
      </c>
      <c r="F313" s="240" t="s">
        <v>4841</v>
      </c>
      <c r="G313" s="214">
        <v>0</v>
      </c>
      <c r="H313" s="231" t="s">
        <v>4758</v>
      </c>
      <c r="I313" s="231"/>
      <c r="J313" s="231"/>
      <c r="K313" s="231"/>
      <c r="L313" s="231"/>
      <c r="M313" s="231"/>
      <c r="N313" s="231" t="s">
        <v>4959</v>
      </c>
      <c r="O313" s="246" t="s">
        <v>5133</v>
      </c>
      <c r="P313" s="246" t="s">
        <v>5134</v>
      </c>
      <c r="Q313" s="225" t="s">
        <v>5135</v>
      </c>
      <c r="R313" s="212" t="s">
        <v>4758</v>
      </c>
      <c r="S313" s="213" t="s">
        <v>4758</v>
      </c>
      <c r="T313" s="233">
        <v>45573</v>
      </c>
      <c r="U313" s="234" t="s">
        <v>4746</v>
      </c>
      <c r="V313" s="234">
        <v>45604</v>
      </c>
      <c r="W313" s="234">
        <v>45610</v>
      </c>
      <c r="X313" s="234" t="s">
        <v>2</v>
      </c>
      <c r="Y313" s="234"/>
      <c r="Z313" s="234" t="s">
        <v>5155</v>
      </c>
      <c r="AA313" s="243">
        <v>202411</v>
      </c>
      <c r="AB313" s="243"/>
      <c r="AC313" s="244" t="s">
        <v>4787</v>
      </c>
      <c r="AD313" s="244" t="s">
        <v>4845</v>
      </c>
      <c r="AE313" s="245">
        <v>1</v>
      </c>
      <c r="AF313" s="244" t="s">
        <v>4845</v>
      </c>
      <c r="AG313" s="239" t="str">
        <f>IFERROR(VLOOKUP(작성용!A:A,RM!A:D,4,0),"-")</f>
        <v>유재호</v>
      </c>
      <c r="AH313" s="9" t="s">
        <v>5008</v>
      </c>
      <c r="AI313" s="235" t="s">
        <v>4758</v>
      </c>
      <c r="AJ313" s="235" t="s">
        <v>4907</v>
      </c>
      <c r="AK313" s="235" t="s">
        <v>4764</v>
      </c>
      <c r="AL313" s="235">
        <v>312</v>
      </c>
    </row>
    <row r="314" spans="1:39" x14ac:dyDescent="0.3">
      <c r="A314" s="222" t="s">
        <v>2226</v>
      </c>
      <c r="B314" s="222" t="s">
        <v>5257</v>
      </c>
      <c r="C314" s="241" t="s">
        <v>4765</v>
      </c>
      <c r="D314" s="237" t="s">
        <v>5258</v>
      </c>
      <c r="E314" s="236">
        <v>1101117224887</v>
      </c>
      <c r="F314" s="240" t="s">
        <v>4837</v>
      </c>
      <c r="G314" s="214">
        <v>0</v>
      </c>
      <c r="H314" s="231" t="s">
        <v>4758</v>
      </c>
      <c r="I314" s="231"/>
      <c r="J314" s="231"/>
      <c r="K314" s="231"/>
      <c r="L314" s="231"/>
      <c r="M314" s="231"/>
      <c r="N314" s="231" t="s">
        <v>4882</v>
      </c>
      <c r="O314" s="246" t="s">
        <v>5259</v>
      </c>
      <c r="P314" s="246" t="s">
        <v>5260</v>
      </c>
      <c r="Q314" s="225" t="s">
        <v>5261</v>
      </c>
      <c r="R314" s="212" t="s">
        <v>4758</v>
      </c>
      <c r="S314" s="213" t="s">
        <v>4758</v>
      </c>
      <c r="T314" s="233">
        <v>45575</v>
      </c>
      <c r="U314" s="234" t="s">
        <v>4746</v>
      </c>
      <c r="V314" s="234">
        <v>45607</v>
      </c>
      <c r="W314" s="234">
        <v>45609</v>
      </c>
      <c r="X314" s="234" t="s">
        <v>2</v>
      </c>
      <c r="Y314" s="234"/>
      <c r="Z314" s="234" t="s">
        <v>4649</v>
      </c>
      <c r="AA314" s="243">
        <v>202411</v>
      </c>
      <c r="AB314" s="243"/>
      <c r="AC314" s="244" t="s">
        <v>4787</v>
      </c>
      <c r="AD314" s="244" t="s">
        <v>4843</v>
      </c>
      <c r="AE314" s="245">
        <v>1</v>
      </c>
      <c r="AF314" s="244" t="s">
        <v>4843</v>
      </c>
      <c r="AG314" s="239" t="str">
        <f>IFERROR(VLOOKUP(작성용!A:A,RM!A:D,4,0),"-")</f>
        <v>오수현</v>
      </c>
      <c r="AH314" s="9" t="s">
        <v>3923</v>
      </c>
      <c r="AI314" s="235" t="s">
        <v>4758</v>
      </c>
      <c r="AJ314" s="235" t="s">
        <v>5262</v>
      </c>
      <c r="AK314" s="235" t="s">
        <v>4764</v>
      </c>
      <c r="AL314" s="235">
        <v>313</v>
      </c>
      <c r="AM314" s="198"/>
    </row>
    <row r="315" spans="1:39" s="198" customFormat="1" x14ac:dyDescent="0.3">
      <c r="A315" s="222" t="s">
        <v>2226</v>
      </c>
      <c r="B315" s="222" t="s">
        <v>5257</v>
      </c>
      <c r="C315" s="241" t="s">
        <v>4765</v>
      </c>
      <c r="D315" s="237" t="s">
        <v>5263</v>
      </c>
      <c r="E315" s="236">
        <v>1101117430616</v>
      </c>
      <c r="F315" s="240" t="s">
        <v>4837</v>
      </c>
      <c r="G315" s="214">
        <v>0</v>
      </c>
      <c r="H315" s="231" t="s">
        <v>4758</v>
      </c>
      <c r="I315" s="231"/>
      <c r="J315" s="231"/>
      <c r="K315" s="231"/>
      <c r="L315" s="231"/>
      <c r="M315" s="231"/>
      <c r="N315" s="231" t="s">
        <v>4882</v>
      </c>
      <c r="O315" s="246" t="s">
        <v>5259</v>
      </c>
      <c r="P315" s="246" t="s">
        <v>5260</v>
      </c>
      <c r="Q315" s="225" t="s">
        <v>5261</v>
      </c>
      <c r="R315" s="212" t="s">
        <v>2</v>
      </c>
      <c r="S315" s="213" t="s">
        <v>4758</v>
      </c>
      <c r="T315" s="233">
        <v>45575</v>
      </c>
      <c r="U315" s="234" t="s">
        <v>4746</v>
      </c>
      <c r="V315" s="234">
        <v>45607</v>
      </c>
      <c r="W315" s="234">
        <v>45609</v>
      </c>
      <c r="X315" s="234" t="s">
        <v>2</v>
      </c>
      <c r="Y315" s="234"/>
      <c r="Z315" s="234" t="s">
        <v>4649</v>
      </c>
      <c r="AA315" s="243">
        <v>202411</v>
      </c>
      <c r="AB315" s="243"/>
      <c r="AC315" s="244" t="s">
        <v>4787</v>
      </c>
      <c r="AD315" s="244" t="s">
        <v>4887</v>
      </c>
      <c r="AE315" s="245">
        <v>1</v>
      </c>
      <c r="AF315" s="244" t="s">
        <v>4887</v>
      </c>
      <c r="AG315" s="239" t="str">
        <f>IFERROR(VLOOKUP(작성용!A:A,RM!A:D,4,0),"-")</f>
        <v>오수현</v>
      </c>
      <c r="AH315" s="9" t="s">
        <v>3923</v>
      </c>
      <c r="AI315" s="235" t="s">
        <v>4758</v>
      </c>
      <c r="AJ315" s="235" t="s">
        <v>5262</v>
      </c>
      <c r="AK315" s="235" t="s">
        <v>4764</v>
      </c>
      <c r="AL315" s="235">
        <v>314</v>
      </c>
    </row>
    <row r="316" spans="1:39" s="198" customFormat="1" x14ac:dyDescent="0.3">
      <c r="A316" s="222" t="s">
        <v>2226</v>
      </c>
      <c r="B316" s="222" t="s">
        <v>5257</v>
      </c>
      <c r="C316" s="241" t="s">
        <v>4765</v>
      </c>
      <c r="D316" s="237" t="s">
        <v>5264</v>
      </c>
      <c r="E316" s="236">
        <v>1101115812288</v>
      </c>
      <c r="F316" s="240" t="s">
        <v>4837</v>
      </c>
      <c r="G316" s="214">
        <v>0</v>
      </c>
      <c r="H316" s="231" t="s">
        <v>4758</v>
      </c>
      <c r="I316" s="231"/>
      <c r="J316" s="231"/>
      <c r="K316" s="231"/>
      <c r="L316" s="231"/>
      <c r="M316" s="231"/>
      <c r="N316" s="231" t="s">
        <v>4882</v>
      </c>
      <c r="O316" s="246" t="s">
        <v>5259</v>
      </c>
      <c r="P316" s="246" t="s">
        <v>5260</v>
      </c>
      <c r="Q316" s="225" t="s">
        <v>5261</v>
      </c>
      <c r="R316" s="212" t="s">
        <v>2</v>
      </c>
      <c r="S316" s="213" t="s">
        <v>4758</v>
      </c>
      <c r="T316" s="233">
        <v>45575</v>
      </c>
      <c r="U316" s="234" t="s">
        <v>4746</v>
      </c>
      <c r="V316" s="234">
        <v>45607</v>
      </c>
      <c r="W316" s="234">
        <v>45609</v>
      </c>
      <c r="X316" s="234" t="s">
        <v>2</v>
      </c>
      <c r="Y316" s="234"/>
      <c r="Z316" s="234" t="s">
        <v>4649</v>
      </c>
      <c r="AA316" s="243">
        <v>202411</v>
      </c>
      <c r="AB316" s="243"/>
      <c r="AC316" s="244" t="s">
        <v>4787</v>
      </c>
      <c r="AD316" s="244" t="s">
        <v>4914</v>
      </c>
      <c r="AE316" s="245">
        <v>1</v>
      </c>
      <c r="AF316" s="244" t="s">
        <v>4914</v>
      </c>
      <c r="AG316" s="239" t="str">
        <f>IFERROR(VLOOKUP(작성용!A:A,RM!A:D,4,0),"-")</f>
        <v>오수현</v>
      </c>
      <c r="AH316" s="9" t="s">
        <v>3923</v>
      </c>
      <c r="AI316" s="235" t="s">
        <v>4758</v>
      </c>
      <c r="AJ316" s="235" t="s">
        <v>5262</v>
      </c>
      <c r="AK316" s="235" t="s">
        <v>4764</v>
      </c>
      <c r="AL316" s="235">
        <v>315</v>
      </c>
    </row>
    <row r="317" spans="1:39" s="198" customFormat="1" x14ac:dyDescent="0.3">
      <c r="A317" s="222" t="s">
        <v>2226</v>
      </c>
      <c r="B317" s="222" t="s">
        <v>5257</v>
      </c>
      <c r="C317" s="241" t="s">
        <v>4765</v>
      </c>
      <c r="D317" s="237" t="s">
        <v>5264</v>
      </c>
      <c r="E317" s="236">
        <v>1101115812288</v>
      </c>
      <c r="F317" s="240" t="s">
        <v>4841</v>
      </c>
      <c r="G317" s="214">
        <v>0</v>
      </c>
      <c r="H317" s="231" t="s">
        <v>4758</v>
      </c>
      <c r="I317" s="231"/>
      <c r="J317" s="231"/>
      <c r="K317" s="231"/>
      <c r="L317" s="231"/>
      <c r="M317" s="231"/>
      <c r="N317" s="231" t="s">
        <v>4882</v>
      </c>
      <c r="O317" s="246" t="s">
        <v>5259</v>
      </c>
      <c r="P317" s="246" t="s">
        <v>5260</v>
      </c>
      <c r="Q317" s="225" t="s">
        <v>5261</v>
      </c>
      <c r="R317" s="212" t="s">
        <v>2</v>
      </c>
      <c r="S317" s="213" t="s">
        <v>4758</v>
      </c>
      <c r="T317" s="233">
        <v>45575</v>
      </c>
      <c r="U317" s="234" t="s">
        <v>4746</v>
      </c>
      <c r="V317" s="234">
        <v>45607</v>
      </c>
      <c r="W317" s="234">
        <v>45609</v>
      </c>
      <c r="X317" s="234" t="s">
        <v>2</v>
      </c>
      <c r="Y317" s="234"/>
      <c r="Z317" s="234" t="s">
        <v>4649</v>
      </c>
      <c r="AA317" s="243">
        <v>202411</v>
      </c>
      <c r="AB317" s="243"/>
      <c r="AC317" s="244" t="s">
        <v>4787</v>
      </c>
      <c r="AD317" s="244" t="s">
        <v>4914</v>
      </c>
      <c r="AE317" s="245">
        <v>0</v>
      </c>
      <c r="AF317" s="244" t="s">
        <v>4914</v>
      </c>
      <c r="AG317" s="239" t="str">
        <f>IFERROR(VLOOKUP(작성용!A:A,RM!A:D,4,0),"-")</f>
        <v>오수현</v>
      </c>
      <c r="AH317" s="9" t="s">
        <v>3923</v>
      </c>
      <c r="AI317" s="235" t="s">
        <v>4758</v>
      </c>
      <c r="AJ317" s="235" t="s">
        <v>5262</v>
      </c>
      <c r="AK317" s="235" t="s">
        <v>4764</v>
      </c>
      <c r="AL317" s="235">
        <v>316</v>
      </c>
    </row>
    <row r="318" spans="1:39" s="198" customFormat="1" x14ac:dyDescent="0.3">
      <c r="A318" s="222" t="s">
        <v>2226</v>
      </c>
      <c r="B318" s="222" t="s">
        <v>5257</v>
      </c>
      <c r="C318" s="241" t="s">
        <v>4765</v>
      </c>
      <c r="D318" s="237" t="s">
        <v>5264</v>
      </c>
      <c r="E318" s="236">
        <v>1101115812288</v>
      </c>
      <c r="F318" s="240" t="s">
        <v>4881</v>
      </c>
      <c r="G318" s="214">
        <v>0</v>
      </c>
      <c r="H318" s="231" t="s">
        <v>4758</v>
      </c>
      <c r="I318" s="231"/>
      <c r="J318" s="231"/>
      <c r="K318" s="231"/>
      <c r="L318" s="231"/>
      <c r="M318" s="231"/>
      <c r="N318" s="231" t="s">
        <v>4882</v>
      </c>
      <c r="O318" s="246" t="s">
        <v>5259</v>
      </c>
      <c r="P318" s="246" t="s">
        <v>5260</v>
      </c>
      <c r="Q318" s="225" t="s">
        <v>5261</v>
      </c>
      <c r="R318" s="212" t="s">
        <v>2</v>
      </c>
      <c r="S318" s="213" t="s">
        <v>4758</v>
      </c>
      <c r="T318" s="233">
        <v>45575</v>
      </c>
      <c r="U318" s="234" t="s">
        <v>4746</v>
      </c>
      <c r="V318" s="234">
        <v>45607</v>
      </c>
      <c r="W318" s="234">
        <v>45609</v>
      </c>
      <c r="X318" s="234" t="s">
        <v>2</v>
      </c>
      <c r="Y318" s="234"/>
      <c r="Z318" s="234" t="s">
        <v>4649</v>
      </c>
      <c r="AA318" s="243">
        <v>202411</v>
      </c>
      <c r="AB318" s="243"/>
      <c r="AC318" s="244" t="s">
        <v>4787</v>
      </c>
      <c r="AD318" s="244" t="s">
        <v>4914</v>
      </c>
      <c r="AE318" s="245">
        <v>0</v>
      </c>
      <c r="AF318" s="244" t="s">
        <v>4914</v>
      </c>
      <c r="AG318" s="239" t="str">
        <f>IFERROR(VLOOKUP(작성용!A:A,RM!A:D,4,0),"-")</f>
        <v>오수현</v>
      </c>
      <c r="AH318" s="9" t="s">
        <v>3923</v>
      </c>
      <c r="AI318" s="235" t="s">
        <v>4758</v>
      </c>
      <c r="AJ318" s="235" t="s">
        <v>5262</v>
      </c>
      <c r="AK318" s="235" t="s">
        <v>4764</v>
      </c>
      <c r="AL318" s="235">
        <v>317</v>
      </c>
    </row>
    <row r="319" spans="1:39" s="198" customFormat="1" x14ac:dyDescent="0.3">
      <c r="A319" s="222" t="s">
        <v>2226</v>
      </c>
      <c r="B319" s="222" t="s">
        <v>5257</v>
      </c>
      <c r="C319" s="241" t="s">
        <v>4765</v>
      </c>
      <c r="D319" s="237" t="s">
        <v>5265</v>
      </c>
      <c r="E319" s="236">
        <v>1101116414611</v>
      </c>
      <c r="F319" s="240" t="s">
        <v>4837</v>
      </c>
      <c r="G319" s="214">
        <v>1</v>
      </c>
      <c r="H319" s="231" t="s">
        <v>4758</v>
      </c>
      <c r="I319" s="231"/>
      <c r="J319" s="231"/>
      <c r="K319" s="231"/>
      <c r="L319" s="231"/>
      <c r="M319" s="231"/>
      <c r="N319" s="231" t="s">
        <v>4882</v>
      </c>
      <c r="O319" s="246" t="s">
        <v>5259</v>
      </c>
      <c r="P319" s="246" t="s">
        <v>5260</v>
      </c>
      <c r="Q319" s="225" t="s">
        <v>5261</v>
      </c>
      <c r="R319" s="212" t="s">
        <v>2</v>
      </c>
      <c r="S319" s="213" t="s">
        <v>4758</v>
      </c>
      <c r="T319" s="233">
        <v>45575</v>
      </c>
      <c r="U319" s="234" t="s">
        <v>4746</v>
      </c>
      <c r="V319" s="234">
        <v>45607</v>
      </c>
      <c r="W319" s="234">
        <v>45609</v>
      </c>
      <c r="X319" s="234" t="s">
        <v>2</v>
      </c>
      <c r="Y319" s="234"/>
      <c r="Z319" s="234" t="s">
        <v>4649</v>
      </c>
      <c r="AA319" s="243">
        <v>202411</v>
      </c>
      <c r="AB319" s="243"/>
      <c r="AC319" s="244" t="s">
        <v>4787</v>
      </c>
      <c r="AD319" s="244" t="s">
        <v>4898</v>
      </c>
      <c r="AE319" s="245">
        <v>1</v>
      </c>
      <c r="AF319" s="244" t="s">
        <v>4898</v>
      </c>
      <c r="AG319" s="239" t="str">
        <f>IFERROR(VLOOKUP(작성용!A:A,RM!A:D,4,0),"-")</f>
        <v>오수현</v>
      </c>
      <c r="AH319" s="9" t="s">
        <v>3923</v>
      </c>
      <c r="AI319" s="235" t="s">
        <v>4758</v>
      </c>
      <c r="AJ319" s="235" t="s">
        <v>5262</v>
      </c>
      <c r="AK319" s="235" t="s">
        <v>4764</v>
      </c>
      <c r="AL319" s="235">
        <v>318</v>
      </c>
    </row>
    <row r="320" spans="1:39" s="198" customFormat="1" x14ac:dyDescent="0.3">
      <c r="A320" s="222" t="s">
        <v>2226</v>
      </c>
      <c r="B320" s="222" t="s">
        <v>5257</v>
      </c>
      <c r="C320" s="241" t="s">
        <v>4765</v>
      </c>
      <c r="D320" s="237" t="s">
        <v>5265</v>
      </c>
      <c r="E320" s="236">
        <v>1101116414611</v>
      </c>
      <c r="F320" s="240" t="s">
        <v>4841</v>
      </c>
      <c r="G320" s="214">
        <v>0</v>
      </c>
      <c r="H320" s="231" t="s">
        <v>4758</v>
      </c>
      <c r="I320" s="231"/>
      <c r="J320" s="231"/>
      <c r="K320" s="231"/>
      <c r="L320" s="231"/>
      <c r="M320" s="231"/>
      <c r="N320" s="231" t="s">
        <v>4882</v>
      </c>
      <c r="O320" s="246" t="s">
        <v>5259</v>
      </c>
      <c r="P320" s="246" t="s">
        <v>5260</v>
      </c>
      <c r="Q320" s="225" t="s">
        <v>5261</v>
      </c>
      <c r="R320" s="212" t="s">
        <v>2</v>
      </c>
      <c r="S320" s="213" t="s">
        <v>4758</v>
      </c>
      <c r="T320" s="233">
        <v>45575</v>
      </c>
      <c r="U320" s="234" t="s">
        <v>4746</v>
      </c>
      <c r="V320" s="234">
        <v>45607</v>
      </c>
      <c r="W320" s="234">
        <v>45609</v>
      </c>
      <c r="X320" s="234" t="s">
        <v>2</v>
      </c>
      <c r="Y320" s="234"/>
      <c r="Z320" s="234" t="s">
        <v>4649</v>
      </c>
      <c r="AA320" s="243">
        <v>202411</v>
      </c>
      <c r="AB320" s="243"/>
      <c r="AC320" s="244" t="s">
        <v>4787</v>
      </c>
      <c r="AD320" s="244" t="s">
        <v>4898</v>
      </c>
      <c r="AE320" s="245">
        <v>0</v>
      </c>
      <c r="AF320" s="244" t="s">
        <v>4898</v>
      </c>
      <c r="AG320" s="239" t="str">
        <f>IFERROR(VLOOKUP(작성용!A:A,RM!A:D,4,0),"-")</f>
        <v>오수현</v>
      </c>
      <c r="AH320" s="9" t="s">
        <v>3923</v>
      </c>
      <c r="AI320" s="235" t="s">
        <v>4758</v>
      </c>
      <c r="AJ320" s="235" t="s">
        <v>5262</v>
      </c>
      <c r="AK320" s="235" t="s">
        <v>4764</v>
      </c>
      <c r="AL320" s="235">
        <v>319</v>
      </c>
    </row>
    <row r="321" spans="1:38" s="198" customFormat="1" x14ac:dyDescent="0.3">
      <c r="A321" s="222" t="s">
        <v>2226</v>
      </c>
      <c r="B321" s="222" t="s">
        <v>5257</v>
      </c>
      <c r="C321" s="241" t="s">
        <v>4765</v>
      </c>
      <c r="D321" s="237" t="s">
        <v>5266</v>
      </c>
      <c r="E321" s="236">
        <v>1344110020923</v>
      </c>
      <c r="F321" s="240" t="s">
        <v>4841</v>
      </c>
      <c r="G321" s="214">
        <v>0</v>
      </c>
      <c r="H321" s="231" t="s">
        <v>4758</v>
      </c>
      <c r="I321" s="231"/>
      <c r="J321" s="231"/>
      <c r="K321" s="231"/>
      <c r="L321" s="231"/>
      <c r="M321" s="231"/>
      <c r="N321" s="231" t="s">
        <v>4882</v>
      </c>
      <c r="O321" s="246" t="s">
        <v>5259</v>
      </c>
      <c r="P321" s="246" t="s">
        <v>5260</v>
      </c>
      <c r="Q321" s="225" t="s">
        <v>5261</v>
      </c>
      <c r="R321" s="212" t="s">
        <v>2</v>
      </c>
      <c r="S321" s="213" t="s">
        <v>4758</v>
      </c>
      <c r="T321" s="233">
        <v>45575</v>
      </c>
      <c r="U321" s="234" t="s">
        <v>4746</v>
      </c>
      <c r="V321" s="234">
        <v>45607</v>
      </c>
      <c r="W321" s="234">
        <v>45609</v>
      </c>
      <c r="X321" s="234" t="s">
        <v>2</v>
      </c>
      <c r="Y321" s="234"/>
      <c r="Z321" s="234" t="s">
        <v>4649</v>
      </c>
      <c r="AA321" s="243">
        <v>202411</v>
      </c>
      <c r="AB321" s="243"/>
      <c r="AC321" s="244" t="s">
        <v>4787</v>
      </c>
      <c r="AD321" s="244" t="s">
        <v>4851</v>
      </c>
      <c r="AE321" s="245">
        <v>1</v>
      </c>
      <c r="AF321" s="244" t="s">
        <v>4851</v>
      </c>
      <c r="AG321" s="239" t="str">
        <f>IFERROR(VLOOKUP(작성용!A:A,RM!A:D,4,0),"-")</f>
        <v>오수현</v>
      </c>
      <c r="AH321" s="9" t="s">
        <v>3923</v>
      </c>
      <c r="AI321" s="235" t="s">
        <v>4758</v>
      </c>
      <c r="AJ321" s="235" t="s">
        <v>5262</v>
      </c>
      <c r="AK321" s="235" t="s">
        <v>4764</v>
      </c>
      <c r="AL321" s="235">
        <v>320</v>
      </c>
    </row>
    <row r="322" spans="1:38" s="198" customFormat="1" x14ac:dyDescent="0.3">
      <c r="A322" s="222" t="s">
        <v>2226</v>
      </c>
      <c r="B322" s="222" t="s">
        <v>5257</v>
      </c>
      <c r="C322" s="241" t="s">
        <v>4749</v>
      </c>
      <c r="D322" s="237" t="s">
        <v>5267</v>
      </c>
      <c r="E322" s="236">
        <v>1752110036727</v>
      </c>
      <c r="F322" s="240" t="s">
        <v>4837</v>
      </c>
      <c r="G322" s="214">
        <v>1</v>
      </c>
      <c r="H322" s="231" t="s">
        <v>4758</v>
      </c>
      <c r="I322" s="231"/>
      <c r="J322" s="231"/>
      <c r="K322" s="231"/>
      <c r="L322" s="231"/>
      <c r="M322" s="231"/>
      <c r="N322" s="231" t="s">
        <v>4882</v>
      </c>
      <c r="O322" s="246" t="s">
        <v>5259</v>
      </c>
      <c r="P322" s="246" t="s">
        <v>5260</v>
      </c>
      <c r="Q322" s="225" t="s">
        <v>5261</v>
      </c>
      <c r="R322" s="212" t="s">
        <v>2</v>
      </c>
      <c r="S322" s="213" t="s">
        <v>4758</v>
      </c>
      <c r="T322" s="233">
        <v>45575</v>
      </c>
      <c r="U322" s="234" t="s">
        <v>4746</v>
      </c>
      <c r="V322" s="234">
        <v>45607</v>
      </c>
      <c r="W322" s="234">
        <v>45609</v>
      </c>
      <c r="X322" s="234" t="s">
        <v>2</v>
      </c>
      <c r="Y322" s="234"/>
      <c r="Z322" s="234" t="s">
        <v>4649</v>
      </c>
      <c r="AA322" s="243">
        <v>202411</v>
      </c>
      <c r="AB322" s="243"/>
      <c r="AC322" s="244" t="s">
        <v>4787</v>
      </c>
      <c r="AD322" s="244" t="s">
        <v>4847</v>
      </c>
      <c r="AE322" s="245">
        <v>1</v>
      </c>
      <c r="AF322" s="244" t="s">
        <v>4847</v>
      </c>
      <c r="AG322" s="239" t="str">
        <f>IFERROR(VLOOKUP(작성용!A:A,RM!A:D,4,0),"-")</f>
        <v>오수현</v>
      </c>
      <c r="AH322" s="9" t="s">
        <v>3923</v>
      </c>
      <c r="AI322" s="235" t="s">
        <v>4758</v>
      </c>
      <c r="AJ322" s="235" t="s">
        <v>5262</v>
      </c>
      <c r="AK322" s="235" t="s">
        <v>4764</v>
      </c>
      <c r="AL322" s="235">
        <v>321</v>
      </c>
    </row>
    <row r="323" spans="1:38" s="198" customFormat="1" x14ac:dyDescent="0.3">
      <c r="A323" s="222" t="s">
        <v>2226</v>
      </c>
      <c r="B323" s="222" t="s">
        <v>5257</v>
      </c>
      <c r="C323" s="241" t="s">
        <v>4765</v>
      </c>
      <c r="D323" s="237" t="s">
        <v>5268</v>
      </c>
      <c r="E323" s="236">
        <v>1311110621184</v>
      </c>
      <c r="F323" s="240" t="s">
        <v>4837</v>
      </c>
      <c r="G323" s="214">
        <v>0</v>
      </c>
      <c r="H323" s="231" t="s">
        <v>4758</v>
      </c>
      <c r="I323" s="231"/>
      <c r="J323" s="231"/>
      <c r="K323" s="231"/>
      <c r="L323" s="231"/>
      <c r="M323" s="231"/>
      <c r="N323" s="231" t="s">
        <v>4882</v>
      </c>
      <c r="O323" s="246" t="s">
        <v>5259</v>
      </c>
      <c r="P323" s="246" t="s">
        <v>5260</v>
      </c>
      <c r="Q323" s="225" t="s">
        <v>5261</v>
      </c>
      <c r="R323" s="212" t="s">
        <v>2</v>
      </c>
      <c r="S323" s="213" t="s">
        <v>4758</v>
      </c>
      <c r="T323" s="233">
        <v>45575</v>
      </c>
      <c r="U323" s="234" t="s">
        <v>4746</v>
      </c>
      <c r="V323" s="234">
        <v>45607</v>
      </c>
      <c r="W323" s="234">
        <v>45609</v>
      </c>
      <c r="X323" s="234" t="s">
        <v>2</v>
      </c>
      <c r="Y323" s="234"/>
      <c r="Z323" s="234" t="s">
        <v>4649</v>
      </c>
      <c r="AA323" s="243">
        <v>202411</v>
      </c>
      <c r="AB323" s="243"/>
      <c r="AC323" s="244" t="s">
        <v>4787</v>
      </c>
      <c r="AD323" s="244" t="s">
        <v>4922</v>
      </c>
      <c r="AE323" s="245">
        <v>1</v>
      </c>
      <c r="AF323" s="244" t="s">
        <v>4922</v>
      </c>
      <c r="AG323" s="239" t="str">
        <f>IFERROR(VLOOKUP(작성용!A:A,RM!A:D,4,0),"-")</f>
        <v>오수현</v>
      </c>
      <c r="AH323" s="9" t="s">
        <v>3923</v>
      </c>
      <c r="AI323" s="235" t="s">
        <v>4758</v>
      </c>
      <c r="AJ323" s="235" t="s">
        <v>5262</v>
      </c>
      <c r="AK323" s="235" t="s">
        <v>4764</v>
      </c>
      <c r="AL323" s="235">
        <v>322</v>
      </c>
    </row>
    <row r="324" spans="1:38" s="198" customFormat="1" x14ac:dyDescent="0.3">
      <c r="A324" s="222" t="s">
        <v>2226</v>
      </c>
      <c r="B324" s="222" t="s">
        <v>5257</v>
      </c>
      <c r="C324" s="241" t="s">
        <v>4765</v>
      </c>
      <c r="D324" s="237" t="s">
        <v>5269</v>
      </c>
      <c r="E324" s="236">
        <v>1601110397954</v>
      </c>
      <c r="F324" s="240" t="s">
        <v>4837</v>
      </c>
      <c r="G324" s="214">
        <v>0</v>
      </c>
      <c r="H324" s="231" t="s">
        <v>4758</v>
      </c>
      <c r="I324" s="231"/>
      <c r="J324" s="231"/>
      <c r="K324" s="231"/>
      <c r="L324" s="231"/>
      <c r="M324" s="231"/>
      <c r="N324" s="231" t="s">
        <v>4882</v>
      </c>
      <c r="O324" s="246" t="s">
        <v>5259</v>
      </c>
      <c r="P324" s="246" t="s">
        <v>5260</v>
      </c>
      <c r="Q324" s="225" t="s">
        <v>5261</v>
      </c>
      <c r="R324" s="212" t="s">
        <v>2</v>
      </c>
      <c r="S324" s="213" t="s">
        <v>4758</v>
      </c>
      <c r="T324" s="233">
        <v>45575</v>
      </c>
      <c r="U324" s="234" t="s">
        <v>4746</v>
      </c>
      <c r="V324" s="234">
        <v>45607</v>
      </c>
      <c r="W324" s="234">
        <v>45609</v>
      </c>
      <c r="X324" s="234" t="s">
        <v>2</v>
      </c>
      <c r="Y324" s="234"/>
      <c r="Z324" s="234" t="s">
        <v>4649</v>
      </c>
      <c r="AA324" s="243">
        <v>202411</v>
      </c>
      <c r="AB324" s="243"/>
      <c r="AC324" s="244" t="s">
        <v>4787</v>
      </c>
      <c r="AD324" s="244" t="s">
        <v>4924</v>
      </c>
      <c r="AE324" s="245">
        <v>1</v>
      </c>
      <c r="AF324" s="244" t="s">
        <v>4924</v>
      </c>
      <c r="AG324" s="239" t="str">
        <f>IFERROR(VLOOKUP(작성용!A:A,RM!A:D,4,0),"-")</f>
        <v>오수현</v>
      </c>
      <c r="AH324" s="9" t="s">
        <v>3923</v>
      </c>
      <c r="AI324" s="235" t="s">
        <v>4758</v>
      </c>
      <c r="AJ324" s="235" t="s">
        <v>5262</v>
      </c>
      <c r="AK324" s="235" t="s">
        <v>4764</v>
      </c>
      <c r="AL324" s="235">
        <v>323</v>
      </c>
    </row>
    <row r="325" spans="1:38" s="198" customFormat="1" x14ac:dyDescent="0.3">
      <c r="A325" s="222" t="s">
        <v>2226</v>
      </c>
      <c r="B325" s="222" t="s">
        <v>5257</v>
      </c>
      <c r="C325" s="241" t="s">
        <v>4765</v>
      </c>
      <c r="D325" s="237" t="s">
        <v>5269</v>
      </c>
      <c r="E325" s="236">
        <v>1601110397954</v>
      </c>
      <c r="F325" s="240" t="s">
        <v>4837</v>
      </c>
      <c r="G325" s="214">
        <v>1</v>
      </c>
      <c r="H325" s="231" t="s">
        <v>4758</v>
      </c>
      <c r="I325" s="231"/>
      <c r="J325" s="231"/>
      <c r="K325" s="231"/>
      <c r="L325" s="231"/>
      <c r="M325" s="231"/>
      <c r="N325" s="231" t="s">
        <v>4882</v>
      </c>
      <c r="O325" s="246" t="s">
        <v>5259</v>
      </c>
      <c r="P325" s="246" t="s">
        <v>5260</v>
      </c>
      <c r="Q325" s="225" t="s">
        <v>5261</v>
      </c>
      <c r="R325" s="212" t="s">
        <v>2</v>
      </c>
      <c r="S325" s="213" t="s">
        <v>4758</v>
      </c>
      <c r="T325" s="233">
        <v>45575</v>
      </c>
      <c r="U325" s="234" t="s">
        <v>4746</v>
      </c>
      <c r="V325" s="234">
        <v>45607</v>
      </c>
      <c r="W325" s="234">
        <v>45609</v>
      </c>
      <c r="X325" s="234" t="s">
        <v>2</v>
      </c>
      <c r="Y325" s="234"/>
      <c r="Z325" s="234" t="s">
        <v>4649</v>
      </c>
      <c r="AA325" s="243">
        <v>202411</v>
      </c>
      <c r="AB325" s="243"/>
      <c r="AC325" s="244" t="s">
        <v>4787</v>
      </c>
      <c r="AD325" s="244" t="s">
        <v>4924</v>
      </c>
      <c r="AE325" s="245">
        <v>0</v>
      </c>
      <c r="AF325" s="244" t="s">
        <v>4924</v>
      </c>
      <c r="AG325" s="239" t="str">
        <f>IFERROR(VLOOKUP(작성용!A:A,RM!A:D,4,0),"-")</f>
        <v>오수현</v>
      </c>
      <c r="AH325" s="9" t="s">
        <v>3923</v>
      </c>
      <c r="AI325" s="235" t="s">
        <v>4758</v>
      </c>
      <c r="AJ325" s="235" t="s">
        <v>5262</v>
      </c>
      <c r="AK325" s="235" t="s">
        <v>4764</v>
      </c>
      <c r="AL325" s="235">
        <v>324</v>
      </c>
    </row>
    <row r="326" spans="1:38" s="198" customFormat="1" x14ac:dyDescent="0.3">
      <c r="A326" s="222" t="s">
        <v>2226</v>
      </c>
      <c r="B326" s="222" t="s">
        <v>5257</v>
      </c>
      <c r="C326" s="241" t="s">
        <v>4765</v>
      </c>
      <c r="D326" s="237" t="s">
        <v>5270</v>
      </c>
      <c r="E326" s="236">
        <v>1101116479201</v>
      </c>
      <c r="F326" s="240" t="s">
        <v>4837</v>
      </c>
      <c r="G326" s="214">
        <v>2</v>
      </c>
      <c r="H326" s="231" t="s">
        <v>4758</v>
      </c>
      <c r="I326" s="231"/>
      <c r="J326" s="231"/>
      <c r="K326" s="231"/>
      <c r="L326" s="231"/>
      <c r="M326" s="231"/>
      <c r="N326" s="231" t="s">
        <v>4882</v>
      </c>
      <c r="O326" s="246" t="s">
        <v>5259</v>
      </c>
      <c r="P326" s="246" t="s">
        <v>5260</v>
      </c>
      <c r="Q326" s="225" t="s">
        <v>5261</v>
      </c>
      <c r="R326" s="212" t="s">
        <v>2</v>
      </c>
      <c r="S326" s="213" t="s">
        <v>4758</v>
      </c>
      <c r="T326" s="233">
        <v>45575</v>
      </c>
      <c r="U326" s="234" t="s">
        <v>4746</v>
      </c>
      <c r="V326" s="234">
        <v>45607</v>
      </c>
      <c r="W326" s="234">
        <v>45609</v>
      </c>
      <c r="X326" s="234" t="s">
        <v>2</v>
      </c>
      <c r="Y326" s="234"/>
      <c r="Z326" s="234" t="s">
        <v>4649</v>
      </c>
      <c r="AA326" s="243">
        <v>202411</v>
      </c>
      <c r="AB326" s="243"/>
      <c r="AC326" s="244" t="s">
        <v>4787</v>
      </c>
      <c r="AD326" s="244" t="s">
        <v>4967</v>
      </c>
      <c r="AE326" s="245">
        <v>1</v>
      </c>
      <c r="AF326" s="244" t="s">
        <v>4967</v>
      </c>
      <c r="AG326" s="239" t="str">
        <f>IFERROR(VLOOKUP(작성용!A:A,RM!A:D,4,0),"-")</f>
        <v>오수현</v>
      </c>
      <c r="AH326" s="9" t="s">
        <v>3923</v>
      </c>
      <c r="AI326" s="235" t="s">
        <v>4758</v>
      </c>
      <c r="AJ326" s="235" t="s">
        <v>5262</v>
      </c>
      <c r="AK326" s="235" t="s">
        <v>4764</v>
      </c>
      <c r="AL326" s="235">
        <v>325</v>
      </c>
    </row>
    <row r="327" spans="1:38" s="198" customFormat="1" x14ac:dyDescent="0.3">
      <c r="A327" s="222" t="s">
        <v>2226</v>
      </c>
      <c r="B327" s="222" t="s">
        <v>5271</v>
      </c>
      <c r="C327" s="241" t="s">
        <v>4765</v>
      </c>
      <c r="D327" s="237" t="s">
        <v>5272</v>
      </c>
      <c r="E327" s="236">
        <v>1101115707778</v>
      </c>
      <c r="F327" s="240" t="s">
        <v>4828</v>
      </c>
      <c r="G327" s="214">
        <v>0</v>
      </c>
      <c r="H327" s="231" t="s">
        <v>4758</v>
      </c>
      <c r="I327" s="231"/>
      <c r="J327" s="231"/>
      <c r="K327" s="231"/>
      <c r="L327" s="231"/>
      <c r="M327" s="231"/>
      <c r="N327" s="231" t="s">
        <v>4882</v>
      </c>
      <c r="O327" s="246" t="s">
        <v>5259</v>
      </c>
      <c r="P327" s="246" t="s">
        <v>5260</v>
      </c>
      <c r="Q327" s="225" t="s">
        <v>5261</v>
      </c>
      <c r="R327" s="212" t="s">
        <v>2</v>
      </c>
      <c r="S327" s="213" t="s">
        <v>4758</v>
      </c>
      <c r="T327" s="233">
        <v>45575</v>
      </c>
      <c r="U327" s="234" t="s">
        <v>4858</v>
      </c>
      <c r="V327" s="234">
        <v>45607</v>
      </c>
      <c r="W327" s="234">
        <v>45609</v>
      </c>
      <c r="X327" s="234" t="s">
        <v>2</v>
      </c>
      <c r="Y327" s="234"/>
      <c r="Z327" s="234" t="s">
        <v>4649</v>
      </c>
      <c r="AA327" s="243">
        <v>202411</v>
      </c>
      <c r="AB327" s="243"/>
      <c r="AC327" s="244" t="s">
        <v>4787</v>
      </c>
      <c r="AD327" s="244" t="s">
        <v>5273</v>
      </c>
      <c r="AE327" s="245">
        <v>1</v>
      </c>
      <c r="AF327" s="244" t="s">
        <v>4898</v>
      </c>
      <c r="AG327" s="239" t="str">
        <f>IFERROR(VLOOKUP(작성용!A:A,RM!A:D,4,0),"-")</f>
        <v>오수현</v>
      </c>
      <c r="AH327" s="9" t="s">
        <v>3923</v>
      </c>
      <c r="AI327" s="235" t="s">
        <v>4758</v>
      </c>
      <c r="AJ327" s="235" t="s">
        <v>5262</v>
      </c>
      <c r="AK327" s="235" t="s">
        <v>4764</v>
      </c>
      <c r="AL327" s="235">
        <v>326</v>
      </c>
    </row>
    <row r="328" spans="1:38" s="198" customFormat="1" x14ac:dyDescent="0.3">
      <c r="A328" s="222" t="s">
        <v>2226</v>
      </c>
      <c r="B328" s="222" t="s">
        <v>5257</v>
      </c>
      <c r="C328" s="241" t="s">
        <v>4765</v>
      </c>
      <c r="D328" s="237" t="s">
        <v>5272</v>
      </c>
      <c r="E328" s="236">
        <v>1101115707778</v>
      </c>
      <c r="F328" s="240" t="s">
        <v>4841</v>
      </c>
      <c r="G328" s="214">
        <v>0</v>
      </c>
      <c r="H328" s="231" t="s">
        <v>4758</v>
      </c>
      <c r="I328" s="231"/>
      <c r="J328" s="231"/>
      <c r="K328" s="231"/>
      <c r="L328" s="231"/>
      <c r="M328" s="231"/>
      <c r="N328" s="231" t="s">
        <v>4882</v>
      </c>
      <c r="O328" s="246" t="s">
        <v>5259</v>
      </c>
      <c r="P328" s="246" t="s">
        <v>5260</v>
      </c>
      <c r="Q328" s="225" t="s">
        <v>5274</v>
      </c>
      <c r="R328" s="212" t="s">
        <v>2</v>
      </c>
      <c r="S328" s="213" t="s">
        <v>4758</v>
      </c>
      <c r="T328" s="233">
        <v>45575</v>
      </c>
      <c r="U328" s="234" t="s">
        <v>4858</v>
      </c>
      <c r="V328" s="234">
        <v>45607</v>
      </c>
      <c r="W328" s="234">
        <v>45609</v>
      </c>
      <c r="X328" s="234" t="s">
        <v>2</v>
      </c>
      <c r="Y328" s="234"/>
      <c r="Z328" s="234" t="s">
        <v>4649</v>
      </c>
      <c r="AA328" s="243">
        <v>202411</v>
      </c>
      <c r="AB328" s="243"/>
      <c r="AC328" s="244" t="s">
        <v>4787</v>
      </c>
      <c r="AD328" s="244" t="s">
        <v>5273</v>
      </c>
      <c r="AE328" s="245">
        <v>0</v>
      </c>
      <c r="AF328" s="244" t="s">
        <v>4898</v>
      </c>
      <c r="AG328" s="239" t="str">
        <f>IFERROR(VLOOKUP(작성용!A:A,RM!A:D,4,0),"-")</f>
        <v>오수현</v>
      </c>
      <c r="AH328" s="9" t="s">
        <v>3923</v>
      </c>
      <c r="AI328" s="235" t="s">
        <v>4758</v>
      </c>
      <c r="AJ328" s="235" t="s">
        <v>5262</v>
      </c>
      <c r="AK328" s="235" t="s">
        <v>4764</v>
      </c>
      <c r="AL328" s="235">
        <v>327</v>
      </c>
    </row>
    <row r="329" spans="1:38" s="198" customFormat="1" x14ac:dyDescent="0.3">
      <c r="A329" s="222" t="s">
        <v>2226</v>
      </c>
      <c r="B329" s="222" t="s">
        <v>5271</v>
      </c>
      <c r="C329" s="241" t="s">
        <v>4749</v>
      </c>
      <c r="D329" s="237" t="s">
        <v>5275</v>
      </c>
      <c r="E329" s="236">
        <v>1311110654672</v>
      </c>
      <c r="F329" s="240" t="s">
        <v>4828</v>
      </c>
      <c r="G329" s="214">
        <v>0</v>
      </c>
      <c r="H329" s="231" t="s">
        <v>4758</v>
      </c>
      <c r="I329" s="231"/>
      <c r="J329" s="231"/>
      <c r="K329" s="231"/>
      <c r="L329" s="231"/>
      <c r="M329" s="231"/>
      <c r="N329" s="231" t="s">
        <v>4868</v>
      </c>
      <c r="O329" s="246" t="s">
        <v>5259</v>
      </c>
      <c r="P329" s="246" t="s">
        <v>5260</v>
      </c>
      <c r="Q329" s="225" t="s">
        <v>5261</v>
      </c>
      <c r="R329" s="212" t="s">
        <v>2</v>
      </c>
      <c r="S329" s="213" t="s">
        <v>4754</v>
      </c>
      <c r="T329" s="233">
        <v>45575</v>
      </c>
      <c r="U329" s="234" t="s">
        <v>4746</v>
      </c>
      <c r="V329" s="234">
        <v>45607</v>
      </c>
      <c r="W329" s="234">
        <v>45609</v>
      </c>
      <c r="X329" s="234" t="s">
        <v>2</v>
      </c>
      <c r="Y329" s="234"/>
      <c r="Z329" s="234" t="s">
        <v>4649</v>
      </c>
      <c r="AA329" s="243">
        <v>202411</v>
      </c>
      <c r="AB329" s="243"/>
      <c r="AC329" s="244" t="s">
        <v>4865</v>
      </c>
      <c r="AD329" s="244" t="s">
        <v>4902</v>
      </c>
      <c r="AE329" s="245">
        <v>1</v>
      </c>
      <c r="AF329" s="244" t="s">
        <v>4902</v>
      </c>
      <c r="AG329" s="239" t="str">
        <f>IFERROR(VLOOKUP(작성용!A:A,RM!A:D,4,0),"-")</f>
        <v>오수현</v>
      </c>
      <c r="AH329" s="9" t="s">
        <v>3923</v>
      </c>
      <c r="AI329" s="235" t="s">
        <v>4758</v>
      </c>
      <c r="AJ329" s="235" t="s">
        <v>5262</v>
      </c>
      <c r="AK329" s="235" t="s">
        <v>4764</v>
      </c>
      <c r="AL329" s="235">
        <v>328</v>
      </c>
    </row>
    <row r="330" spans="1:38" s="198" customFormat="1" x14ac:dyDescent="0.3">
      <c r="A330" s="222" t="s">
        <v>2226</v>
      </c>
      <c r="B330" s="222" t="s">
        <v>5257</v>
      </c>
      <c r="C330" s="241" t="s">
        <v>4765</v>
      </c>
      <c r="D330" s="237" t="s">
        <v>5276</v>
      </c>
      <c r="E330" s="236">
        <v>1101117100681</v>
      </c>
      <c r="F330" s="240" t="s">
        <v>4837</v>
      </c>
      <c r="G330" s="214">
        <v>3</v>
      </c>
      <c r="H330" s="231" t="s">
        <v>4754</v>
      </c>
      <c r="I330" s="231"/>
      <c r="J330" s="231"/>
      <c r="K330" s="231"/>
      <c r="L330" s="231"/>
      <c r="M330" s="231"/>
      <c r="N330" s="231" t="s">
        <v>4882</v>
      </c>
      <c r="O330" s="246" t="s">
        <v>5259</v>
      </c>
      <c r="P330" s="246" t="s">
        <v>5260</v>
      </c>
      <c r="Q330" s="225" t="s">
        <v>5261</v>
      </c>
      <c r="R330" s="212" t="s">
        <v>2</v>
      </c>
      <c r="S330" s="213" t="s">
        <v>4758</v>
      </c>
      <c r="T330" s="233">
        <v>45575</v>
      </c>
      <c r="U330" s="234" t="s">
        <v>4746</v>
      </c>
      <c r="V330" s="234">
        <v>45607</v>
      </c>
      <c r="W330" s="234">
        <v>45609</v>
      </c>
      <c r="X330" s="234" t="s">
        <v>2</v>
      </c>
      <c r="Y330" s="234"/>
      <c r="Z330" s="234" t="s">
        <v>4649</v>
      </c>
      <c r="AA330" s="243">
        <v>202411</v>
      </c>
      <c r="AB330" s="243"/>
      <c r="AC330" s="244" t="s">
        <v>4787</v>
      </c>
      <c r="AD330" s="244" t="s">
        <v>4974</v>
      </c>
      <c r="AE330" s="245">
        <v>1</v>
      </c>
      <c r="AF330" s="244" t="s">
        <v>5048</v>
      </c>
      <c r="AG330" s="239" t="str">
        <f>IFERROR(VLOOKUP(작성용!A:A,RM!A:D,4,0),"-")</f>
        <v>오수현</v>
      </c>
      <c r="AH330" s="9" t="s">
        <v>3923</v>
      </c>
      <c r="AI330" s="235" t="s">
        <v>4758</v>
      </c>
      <c r="AJ330" s="235" t="s">
        <v>5262</v>
      </c>
      <c r="AK330" s="235" t="s">
        <v>4764</v>
      </c>
      <c r="AL330" s="235">
        <v>329</v>
      </c>
    </row>
    <row r="331" spans="1:38" s="198" customFormat="1" x14ac:dyDescent="0.3">
      <c r="A331" s="222" t="s">
        <v>2226</v>
      </c>
      <c r="B331" s="222" t="s">
        <v>5257</v>
      </c>
      <c r="C331" s="241" t="s">
        <v>4765</v>
      </c>
      <c r="D331" s="237" t="s">
        <v>5277</v>
      </c>
      <c r="E331" s="236">
        <v>1101116455235</v>
      </c>
      <c r="F331" s="240" t="s">
        <v>4837</v>
      </c>
      <c r="G331" s="214">
        <v>0</v>
      </c>
      <c r="H331" s="231" t="s">
        <v>4758</v>
      </c>
      <c r="I331" s="231"/>
      <c r="J331" s="231"/>
      <c r="K331" s="231"/>
      <c r="L331" s="231"/>
      <c r="M331" s="231"/>
      <c r="N331" s="231" t="s">
        <v>4882</v>
      </c>
      <c r="O331" s="246" t="s">
        <v>5278</v>
      </c>
      <c r="P331" s="246" t="s">
        <v>5260</v>
      </c>
      <c r="Q331" s="225" t="s">
        <v>5261</v>
      </c>
      <c r="R331" s="212" t="s">
        <v>2</v>
      </c>
      <c r="S331" s="213" t="s">
        <v>4758</v>
      </c>
      <c r="T331" s="233">
        <v>45575</v>
      </c>
      <c r="U331" s="234" t="s">
        <v>4746</v>
      </c>
      <c r="V331" s="234">
        <v>45607</v>
      </c>
      <c r="W331" s="234">
        <v>45609</v>
      </c>
      <c r="X331" s="234" t="s">
        <v>2</v>
      </c>
      <c r="Y331" s="234"/>
      <c r="Z331" s="234" t="s">
        <v>4649</v>
      </c>
      <c r="AA331" s="243">
        <v>202411</v>
      </c>
      <c r="AB331" s="243"/>
      <c r="AC331" s="244" t="s">
        <v>4787</v>
      </c>
      <c r="AD331" s="244" t="s">
        <v>4832</v>
      </c>
      <c r="AE331" s="245">
        <v>1</v>
      </c>
      <c r="AF331" s="244" t="s">
        <v>4862</v>
      </c>
      <c r="AG331" s="239" t="str">
        <f>IFERROR(VLOOKUP(작성용!A:A,RM!A:D,4,0),"-")</f>
        <v>오수현</v>
      </c>
      <c r="AH331" s="9" t="s">
        <v>3923</v>
      </c>
      <c r="AI331" s="235" t="s">
        <v>4758</v>
      </c>
      <c r="AJ331" s="235" t="s">
        <v>5262</v>
      </c>
      <c r="AK331" s="235" t="s">
        <v>4764</v>
      </c>
      <c r="AL331" s="235">
        <v>330</v>
      </c>
    </row>
    <row r="332" spans="1:38" s="198" customFormat="1" x14ac:dyDescent="0.3">
      <c r="A332" s="222" t="s">
        <v>2226</v>
      </c>
      <c r="B332" s="222" t="s">
        <v>5257</v>
      </c>
      <c r="C332" s="241" t="s">
        <v>4749</v>
      </c>
      <c r="D332" s="237" t="s">
        <v>5279</v>
      </c>
      <c r="E332" s="236">
        <v>1101116823458</v>
      </c>
      <c r="F332" s="240" t="s">
        <v>4837</v>
      </c>
      <c r="G332" s="214">
        <v>0</v>
      </c>
      <c r="H332" s="231" t="s">
        <v>4754</v>
      </c>
      <c r="I332" s="231"/>
      <c r="J332" s="231"/>
      <c r="K332" s="231"/>
      <c r="L332" s="231"/>
      <c r="M332" s="231"/>
      <c r="N332" s="231" t="s">
        <v>4868</v>
      </c>
      <c r="O332" s="246" t="s">
        <v>5259</v>
      </c>
      <c r="P332" s="246" t="s">
        <v>5260</v>
      </c>
      <c r="Q332" s="225" t="s">
        <v>5261</v>
      </c>
      <c r="R332" s="212" t="s">
        <v>2</v>
      </c>
      <c r="S332" s="213" t="s">
        <v>4758</v>
      </c>
      <c r="T332" s="233">
        <v>45575</v>
      </c>
      <c r="U332" s="234" t="s">
        <v>4746</v>
      </c>
      <c r="V332" s="234">
        <v>45607</v>
      </c>
      <c r="W332" s="234">
        <v>45609</v>
      </c>
      <c r="X332" s="234" t="s">
        <v>2</v>
      </c>
      <c r="Y332" s="234"/>
      <c r="Z332" s="234" t="s">
        <v>4649</v>
      </c>
      <c r="AA332" s="243">
        <v>202411</v>
      </c>
      <c r="AB332" s="243"/>
      <c r="AC332" s="244" t="s">
        <v>4865</v>
      </c>
      <c r="AD332" s="244" t="s">
        <v>4920</v>
      </c>
      <c r="AE332" s="245">
        <v>1</v>
      </c>
      <c r="AF332" s="244" t="s">
        <v>5280</v>
      </c>
      <c r="AG332" s="239" t="str">
        <f>IFERROR(VLOOKUP(작성용!A:A,RM!A:D,4,0),"-")</f>
        <v>오수현</v>
      </c>
      <c r="AH332" s="9" t="s">
        <v>3923</v>
      </c>
      <c r="AI332" s="235" t="s">
        <v>4754</v>
      </c>
      <c r="AJ332" s="235" t="s">
        <v>5262</v>
      </c>
      <c r="AK332" s="235" t="s">
        <v>4764</v>
      </c>
      <c r="AL332" s="235">
        <v>331</v>
      </c>
    </row>
    <row r="333" spans="1:38" s="198" customFormat="1" x14ac:dyDescent="0.3">
      <c r="A333" s="222" t="s">
        <v>2226</v>
      </c>
      <c r="B333" s="222" t="s">
        <v>5257</v>
      </c>
      <c r="C333" s="241" t="s">
        <v>4749</v>
      </c>
      <c r="D333" s="237" t="s">
        <v>5281</v>
      </c>
      <c r="E333" s="236">
        <v>1345110364816</v>
      </c>
      <c r="F333" s="240" t="s">
        <v>4828</v>
      </c>
      <c r="G333" s="214">
        <v>3</v>
      </c>
      <c r="H333" s="231" t="s">
        <v>4754</v>
      </c>
      <c r="I333" s="231"/>
      <c r="J333" s="231"/>
      <c r="K333" s="231"/>
      <c r="L333" s="231"/>
      <c r="M333" s="231"/>
      <c r="N333" s="231" t="s">
        <v>4882</v>
      </c>
      <c r="O333" s="246" t="s">
        <v>5259</v>
      </c>
      <c r="P333" s="246" t="s">
        <v>5260</v>
      </c>
      <c r="Q333" s="225" t="s">
        <v>5261</v>
      </c>
      <c r="R333" s="212" t="s">
        <v>2</v>
      </c>
      <c r="S333" s="213" t="s">
        <v>4758</v>
      </c>
      <c r="T333" s="233">
        <v>45575</v>
      </c>
      <c r="U333" s="234" t="s">
        <v>4858</v>
      </c>
      <c r="V333" s="234">
        <v>45607</v>
      </c>
      <c r="W333" s="234">
        <v>45609</v>
      </c>
      <c r="X333" s="234" t="s">
        <v>2</v>
      </c>
      <c r="Y333" s="234"/>
      <c r="Z333" s="234" t="s">
        <v>4649</v>
      </c>
      <c r="AA333" s="243">
        <v>202411</v>
      </c>
      <c r="AB333" s="243"/>
      <c r="AC333" s="244" t="s">
        <v>4787</v>
      </c>
      <c r="AD333" s="244" t="s">
        <v>5008</v>
      </c>
      <c r="AE333" s="245">
        <v>1</v>
      </c>
      <c r="AF333" s="244" t="s">
        <v>5008</v>
      </c>
      <c r="AG333" s="239" t="str">
        <f>IFERROR(VLOOKUP(작성용!A:A,RM!A:D,4,0),"-")</f>
        <v>오수현</v>
      </c>
      <c r="AH333" s="9" t="s">
        <v>3923</v>
      </c>
      <c r="AI333" s="235" t="s">
        <v>4758</v>
      </c>
      <c r="AJ333" s="235" t="s">
        <v>5262</v>
      </c>
      <c r="AK333" s="235" t="s">
        <v>4764</v>
      </c>
      <c r="AL333" s="235">
        <v>332</v>
      </c>
    </row>
    <row r="334" spans="1:38" s="198" customFormat="1" x14ac:dyDescent="0.3">
      <c r="A334" s="222" t="s">
        <v>2226</v>
      </c>
      <c r="B334" s="222" t="s">
        <v>5271</v>
      </c>
      <c r="C334" s="241" t="s">
        <v>4765</v>
      </c>
      <c r="D334" s="237" t="s">
        <v>5060</v>
      </c>
      <c r="E334" s="236">
        <v>1101116637768</v>
      </c>
      <c r="F334" s="240" t="s">
        <v>4837</v>
      </c>
      <c r="G334" s="214">
        <v>0</v>
      </c>
      <c r="H334" s="231" t="s">
        <v>4758</v>
      </c>
      <c r="I334" s="231"/>
      <c r="J334" s="231"/>
      <c r="K334" s="231"/>
      <c r="L334" s="231"/>
      <c r="M334" s="231"/>
      <c r="N334" s="231" t="s">
        <v>4882</v>
      </c>
      <c r="O334" s="246" t="s">
        <v>5278</v>
      </c>
      <c r="P334" s="246" t="s">
        <v>5282</v>
      </c>
      <c r="Q334" s="225" t="s">
        <v>5261</v>
      </c>
      <c r="R334" s="212" t="s">
        <v>2</v>
      </c>
      <c r="S334" s="213" t="s">
        <v>4758</v>
      </c>
      <c r="T334" s="233">
        <v>45575</v>
      </c>
      <c r="U334" s="234" t="s">
        <v>4746</v>
      </c>
      <c r="V334" s="234">
        <v>45607</v>
      </c>
      <c r="W334" s="234">
        <v>45609</v>
      </c>
      <c r="X334" s="234" t="s">
        <v>2</v>
      </c>
      <c r="Y334" s="234"/>
      <c r="Z334" s="234" t="s">
        <v>4649</v>
      </c>
      <c r="AA334" s="243">
        <v>202411</v>
      </c>
      <c r="AB334" s="243"/>
      <c r="AC334" s="244" t="s">
        <v>4787</v>
      </c>
      <c r="AD334" s="244" t="s">
        <v>4849</v>
      </c>
      <c r="AE334" s="245">
        <v>0</v>
      </c>
      <c r="AF334" s="244" t="s">
        <v>4849</v>
      </c>
      <c r="AG334" s="239" t="str">
        <f>IFERROR(VLOOKUP(작성용!A:A,RM!A:D,4,0),"-")</f>
        <v>오수현</v>
      </c>
      <c r="AH334" s="9" t="s">
        <v>3923</v>
      </c>
      <c r="AI334" s="235" t="s">
        <v>4758</v>
      </c>
      <c r="AJ334" s="235" t="s">
        <v>5262</v>
      </c>
      <c r="AK334" s="235" t="s">
        <v>4764</v>
      </c>
      <c r="AL334" s="235">
        <v>333</v>
      </c>
    </row>
    <row r="335" spans="1:38" s="198" customFormat="1" x14ac:dyDescent="0.3">
      <c r="A335" s="222" t="s">
        <v>2226</v>
      </c>
      <c r="B335" s="222" t="s">
        <v>5257</v>
      </c>
      <c r="C335" s="241" t="s">
        <v>4749</v>
      </c>
      <c r="D335" s="237" t="s">
        <v>5283</v>
      </c>
      <c r="E335" s="236">
        <v>1348110066482</v>
      </c>
      <c r="F335" s="240" t="s">
        <v>4837</v>
      </c>
      <c r="G335" s="214">
        <v>0</v>
      </c>
      <c r="H335" s="231" t="s">
        <v>4758</v>
      </c>
      <c r="I335" s="231"/>
      <c r="J335" s="231"/>
      <c r="K335" s="231"/>
      <c r="L335" s="231"/>
      <c r="M335" s="231"/>
      <c r="N335" s="231" t="s">
        <v>4882</v>
      </c>
      <c r="O335" s="246" t="s">
        <v>5259</v>
      </c>
      <c r="P335" s="246" t="s">
        <v>5260</v>
      </c>
      <c r="Q335" s="225" t="s">
        <v>5261</v>
      </c>
      <c r="R335" s="212" t="s">
        <v>2</v>
      </c>
      <c r="S335" s="213" t="s">
        <v>4758</v>
      </c>
      <c r="T335" s="233">
        <v>45575</v>
      </c>
      <c r="U335" s="234" t="s">
        <v>4746</v>
      </c>
      <c r="V335" s="234">
        <v>45607</v>
      </c>
      <c r="W335" s="234">
        <v>45609</v>
      </c>
      <c r="X335" s="234" t="s">
        <v>2</v>
      </c>
      <c r="Y335" s="234"/>
      <c r="Z335" s="234" t="s">
        <v>4649</v>
      </c>
      <c r="AA335" s="243">
        <v>202411</v>
      </c>
      <c r="AB335" s="243"/>
      <c r="AC335" s="244" t="s">
        <v>4787</v>
      </c>
      <c r="AD335" s="244" t="s">
        <v>4914</v>
      </c>
      <c r="AE335" s="245">
        <v>1</v>
      </c>
      <c r="AF335" s="244" t="s">
        <v>4914</v>
      </c>
      <c r="AG335" s="239" t="str">
        <f>IFERROR(VLOOKUP(작성용!A:A,RM!A:D,4,0),"-")</f>
        <v>오수현</v>
      </c>
      <c r="AH335" s="9" t="s">
        <v>3923</v>
      </c>
      <c r="AI335" s="235" t="s">
        <v>4758</v>
      </c>
      <c r="AJ335" s="235" t="s">
        <v>5262</v>
      </c>
      <c r="AK335" s="235" t="s">
        <v>4764</v>
      </c>
      <c r="AL335" s="235">
        <v>334</v>
      </c>
    </row>
    <row r="336" spans="1:38" s="198" customFormat="1" x14ac:dyDescent="0.3">
      <c r="A336" s="222" t="s">
        <v>2226</v>
      </c>
      <c r="B336" s="222" t="s">
        <v>5257</v>
      </c>
      <c r="C336" s="241" t="s">
        <v>4749</v>
      </c>
      <c r="D336" s="237" t="s">
        <v>5283</v>
      </c>
      <c r="E336" s="236">
        <v>1348110066482</v>
      </c>
      <c r="F336" s="240" t="s">
        <v>4841</v>
      </c>
      <c r="G336" s="214">
        <v>0</v>
      </c>
      <c r="H336" s="231" t="s">
        <v>4758</v>
      </c>
      <c r="I336" s="231"/>
      <c r="J336" s="231"/>
      <c r="K336" s="231"/>
      <c r="L336" s="231"/>
      <c r="M336" s="231"/>
      <c r="N336" s="231" t="s">
        <v>4882</v>
      </c>
      <c r="O336" s="246" t="s">
        <v>5259</v>
      </c>
      <c r="P336" s="246" t="s">
        <v>5260</v>
      </c>
      <c r="Q336" s="225" t="s">
        <v>5261</v>
      </c>
      <c r="R336" s="212" t="s">
        <v>2</v>
      </c>
      <c r="S336" s="213" t="s">
        <v>4758</v>
      </c>
      <c r="T336" s="233">
        <v>45575</v>
      </c>
      <c r="U336" s="234" t="s">
        <v>4746</v>
      </c>
      <c r="V336" s="234">
        <v>45607</v>
      </c>
      <c r="W336" s="234">
        <v>45609</v>
      </c>
      <c r="X336" s="234" t="s">
        <v>2</v>
      </c>
      <c r="Y336" s="234"/>
      <c r="Z336" s="234" t="s">
        <v>4649</v>
      </c>
      <c r="AA336" s="243">
        <v>202411</v>
      </c>
      <c r="AB336" s="243"/>
      <c r="AC336" s="244" t="s">
        <v>4787</v>
      </c>
      <c r="AD336" s="244" t="s">
        <v>4914</v>
      </c>
      <c r="AE336" s="245">
        <v>0</v>
      </c>
      <c r="AF336" s="244" t="s">
        <v>4914</v>
      </c>
      <c r="AG336" s="239" t="str">
        <f>IFERROR(VLOOKUP(작성용!A:A,RM!A:D,4,0),"-")</f>
        <v>오수현</v>
      </c>
      <c r="AH336" s="9" t="s">
        <v>3923</v>
      </c>
      <c r="AI336" s="235" t="s">
        <v>4758</v>
      </c>
      <c r="AJ336" s="235" t="s">
        <v>5262</v>
      </c>
      <c r="AK336" s="235" t="s">
        <v>4764</v>
      </c>
      <c r="AL336" s="235">
        <v>335</v>
      </c>
    </row>
    <row r="337" spans="1:38" s="198" customFormat="1" x14ac:dyDescent="0.3">
      <c r="A337" s="222" t="s">
        <v>2226</v>
      </c>
      <c r="B337" s="222" t="s">
        <v>5257</v>
      </c>
      <c r="C337" s="241" t="s">
        <v>4749</v>
      </c>
      <c r="D337" s="237" t="s">
        <v>5284</v>
      </c>
      <c r="E337" s="236">
        <v>1101114800680</v>
      </c>
      <c r="F337" s="240" t="s">
        <v>4837</v>
      </c>
      <c r="G337" s="214">
        <v>0</v>
      </c>
      <c r="H337" s="231" t="s">
        <v>4758</v>
      </c>
      <c r="I337" s="231"/>
      <c r="J337" s="231"/>
      <c r="K337" s="231"/>
      <c r="L337" s="231"/>
      <c r="M337" s="231"/>
      <c r="N337" s="231" t="s">
        <v>4882</v>
      </c>
      <c r="O337" s="246" t="s">
        <v>5259</v>
      </c>
      <c r="P337" s="246" t="s">
        <v>5260</v>
      </c>
      <c r="Q337" s="225" t="s">
        <v>5261</v>
      </c>
      <c r="R337" s="212" t="s">
        <v>2</v>
      </c>
      <c r="S337" s="213" t="s">
        <v>4758</v>
      </c>
      <c r="T337" s="233">
        <v>45575</v>
      </c>
      <c r="U337" s="234" t="s">
        <v>4746</v>
      </c>
      <c r="V337" s="234">
        <v>45607</v>
      </c>
      <c r="W337" s="234">
        <v>45609</v>
      </c>
      <c r="X337" s="234" t="s">
        <v>2</v>
      </c>
      <c r="Y337" s="234"/>
      <c r="Z337" s="234" t="s">
        <v>4649</v>
      </c>
      <c r="AA337" s="243">
        <v>202411</v>
      </c>
      <c r="AB337" s="243"/>
      <c r="AC337" s="244" t="s">
        <v>4787</v>
      </c>
      <c r="AD337" s="244" t="s">
        <v>4920</v>
      </c>
      <c r="AE337" s="245">
        <v>1</v>
      </c>
      <c r="AF337" s="244" t="s">
        <v>4920</v>
      </c>
      <c r="AG337" s="239" t="str">
        <f>IFERROR(VLOOKUP(작성용!A:A,RM!A:D,4,0),"-")</f>
        <v>오수현</v>
      </c>
      <c r="AH337" s="9" t="s">
        <v>3923</v>
      </c>
      <c r="AI337" s="235" t="s">
        <v>4758</v>
      </c>
      <c r="AJ337" s="235" t="s">
        <v>5262</v>
      </c>
      <c r="AK337" s="235" t="s">
        <v>4764</v>
      </c>
      <c r="AL337" s="235">
        <v>336</v>
      </c>
    </row>
    <row r="338" spans="1:38" s="198" customFormat="1" x14ac:dyDescent="0.3">
      <c r="A338" s="222" t="s">
        <v>2226</v>
      </c>
      <c r="B338" s="222" t="s">
        <v>5257</v>
      </c>
      <c r="C338" s="241" t="s">
        <v>4765</v>
      </c>
      <c r="D338" s="237" t="s">
        <v>5285</v>
      </c>
      <c r="E338" s="236">
        <v>1601110527923</v>
      </c>
      <c r="F338" s="240" t="s">
        <v>4837</v>
      </c>
      <c r="G338" s="214">
        <v>0</v>
      </c>
      <c r="H338" s="231" t="s">
        <v>4758</v>
      </c>
      <c r="I338" s="231"/>
      <c r="J338" s="231"/>
      <c r="K338" s="231"/>
      <c r="L338" s="231"/>
      <c r="M338" s="231"/>
      <c r="N338" s="231" t="s">
        <v>4882</v>
      </c>
      <c r="O338" s="246" t="s">
        <v>5259</v>
      </c>
      <c r="P338" s="246" t="s">
        <v>5260</v>
      </c>
      <c r="Q338" s="225" t="s">
        <v>5261</v>
      </c>
      <c r="R338" s="212" t="s">
        <v>2</v>
      </c>
      <c r="S338" s="213" t="s">
        <v>4758</v>
      </c>
      <c r="T338" s="233">
        <v>45575</v>
      </c>
      <c r="U338" s="234" t="s">
        <v>4746</v>
      </c>
      <c r="V338" s="234">
        <v>45607</v>
      </c>
      <c r="W338" s="234">
        <v>45609</v>
      </c>
      <c r="X338" s="234" t="s">
        <v>2</v>
      </c>
      <c r="Y338" s="234"/>
      <c r="Z338" s="234" t="s">
        <v>4649</v>
      </c>
      <c r="AA338" s="243">
        <v>202411</v>
      </c>
      <c r="AB338" s="243"/>
      <c r="AC338" s="244" t="s">
        <v>4787</v>
      </c>
      <c r="AD338" s="244" t="s">
        <v>4851</v>
      </c>
      <c r="AE338" s="245">
        <v>1</v>
      </c>
      <c r="AF338" s="244" t="s">
        <v>4851</v>
      </c>
      <c r="AG338" s="239" t="str">
        <f>IFERROR(VLOOKUP(작성용!A:A,RM!A:D,4,0),"-")</f>
        <v>오수현</v>
      </c>
      <c r="AH338" s="9" t="s">
        <v>3923</v>
      </c>
      <c r="AI338" s="235" t="s">
        <v>4758</v>
      </c>
      <c r="AJ338" s="235" t="s">
        <v>5262</v>
      </c>
      <c r="AK338" s="235" t="s">
        <v>4764</v>
      </c>
      <c r="AL338" s="235">
        <v>337</v>
      </c>
    </row>
    <row r="339" spans="1:38" s="198" customFormat="1" x14ac:dyDescent="0.3">
      <c r="A339" s="222" t="s">
        <v>2226</v>
      </c>
      <c r="B339" s="222" t="s">
        <v>5257</v>
      </c>
      <c r="C339" s="241" t="s">
        <v>4749</v>
      </c>
      <c r="D339" s="237" t="s">
        <v>5286</v>
      </c>
      <c r="E339" s="236">
        <v>1101113821249</v>
      </c>
      <c r="F339" s="240" t="s">
        <v>4837</v>
      </c>
      <c r="G339" s="214">
        <v>0</v>
      </c>
      <c r="H339" s="231" t="s">
        <v>4758</v>
      </c>
      <c r="I339" s="231"/>
      <c r="J339" s="231"/>
      <c r="K339" s="231"/>
      <c r="L339" s="231"/>
      <c r="M339" s="231"/>
      <c r="N339" s="231" t="s">
        <v>4882</v>
      </c>
      <c r="O339" s="246" t="s">
        <v>5259</v>
      </c>
      <c r="P339" s="246" t="s">
        <v>5260</v>
      </c>
      <c r="Q339" s="225" t="s">
        <v>5261</v>
      </c>
      <c r="R339" s="212" t="s">
        <v>2</v>
      </c>
      <c r="S339" s="213" t="s">
        <v>4758</v>
      </c>
      <c r="T339" s="233">
        <v>45575</v>
      </c>
      <c r="U339" s="234" t="s">
        <v>4746</v>
      </c>
      <c r="V339" s="234">
        <v>45607</v>
      </c>
      <c r="W339" s="234">
        <v>45609</v>
      </c>
      <c r="X339" s="234" t="s">
        <v>2</v>
      </c>
      <c r="Y339" s="234"/>
      <c r="Z339" s="234" t="s">
        <v>4649</v>
      </c>
      <c r="AA339" s="243">
        <v>202411</v>
      </c>
      <c r="AB339" s="243"/>
      <c r="AC339" s="244" t="s">
        <v>4787</v>
      </c>
      <c r="AD339" s="244" t="s">
        <v>4845</v>
      </c>
      <c r="AE339" s="245">
        <v>1</v>
      </c>
      <c r="AF339" s="244" t="s">
        <v>4845</v>
      </c>
      <c r="AG339" s="239" t="str">
        <f>IFERROR(VLOOKUP(작성용!A:A,RM!A:D,4,0),"-")</f>
        <v>오수현</v>
      </c>
      <c r="AH339" s="9" t="s">
        <v>3923</v>
      </c>
      <c r="AI339" s="235" t="s">
        <v>4758</v>
      </c>
      <c r="AJ339" s="235" t="s">
        <v>5262</v>
      </c>
      <c r="AK339" s="235" t="s">
        <v>4764</v>
      </c>
      <c r="AL339" s="235">
        <v>338</v>
      </c>
    </row>
    <row r="340" spans="1:38" s="198" customFormat="1" x14ac:dyDescent="0.3">
      <c r="A340" s="222" t="s">
        <v>2226</v>
      </c>
      <c r="B340" s="222" t="s">
        <v>5257</v>
      </c>
      <c r="C340" s="241" t="s">
        <v>4749</v>
      </c>
      <c r="D340" s="237" t="s">
        <v>5287</v>
      </c>
      <c r="E340" s="236">
        <v>1311110644508</v>
      </c>
      <c r="F340" s="240" t="s">
        <v>4837</v>
      </c>
      <c r="G340" s="214">
        <v>0</v>
      </c>
      <c r="H340" s="231" t="s">
        <v>4758</v>
      </c>
      <c r="I340" s="231"/>
      <c r="J340" s="231"/>
      <c r="K340" s="231"/>
      <c r="L340" s="231"/>
      <c r="M340" s="231"/>
      <c r="N340" s="231" t="s">
        <v>4882</v>
      </c>
      <c r="O340" s="246" t="s">
        <v>5259</v>
      </c>
      <c r="P340" s="246" t="s">
        <v>5260</v>
      </c>
      <c r="Q340" s="225" t="s">
        <v>5261</v>
      </c>
      <c r="R340" s="212" t="s">
        <v>2</v>
      </c>
      <c r="S340" s="213" t="s">
        <v>4758</v>
      </c>
      <c r="T340" s="233">
        <v>45575</v>
      </c>
      <c r="U340" s="234" t="s">
        <v>4746</v>
      </c>
      <c r="V340" s="234">
        <v>45607</v>
      </c>
      <c r="W340" s="234">
        <v>45609</v>
      </c>
      <c r="X340" s="234" t="s">
        <v>2</v>
      </c>
      <c r="Y340" s="234"/>
      <c r="Z340" s="234" t="s">
        <v>4649</v>
      </c>
      <c r="AA340" s="243">
        <v>202411</v>
      </c>
      <c r="AB340" s="243"/>
      <c r="AC340" s="244" t="s">
        <v>4787</v>
      </c>
      <c r="AD340" s="244" t="s">
        <v>4845</v>
      </c>
      <c r="AE340" s="245">
        <v>1</v>
      </c>
      <c r="AF340" s="244" t="s">
        <v>4845</v>
      </c>
      <c r="AG340" s="239" t="str">
        <f>IFERROR(VLOOKUP(작성용!A:A,RM!A:D,4,0),"-")</f>
        <v>오수현</v>
      </c>
      <c r="AH340" s="9" t="s">
        <v>3923</v>
      </c>
      <c r="AI340" s="235" t="s">
        <v>4758</v>
      </c>
      <c r="AJ340" s="235" t="s">
        <v>5262</v>
      </c>
      <c r="AK340" s="235" t="s">
        <v>4764</v>
      </c>
      <c r="AL340" s="235">
        <v>339</v>
      </c>
    </row>
    <row r="341" spans="1:38" s="198" customFormat="1" x14ac:dyDescent="0.3">
      <c r="A341" s="222" t="s">
        <v>2226</v>
      </c>
      <c r="B341" s="222" t="s">
        <v>5257</v>
      </c>
      <c r="C341" s="241" t="s">
        <v>4765</v>
      </c>
      <c r="D341" s="237" t="s">
        <v>5288</v>
      </c>
      <c r="E341" s="236">
        <v>1101115763910</v>
      </c>
      <c r="F341" s="240" t="s">
        <v>4837</v>
      </c>
      <c r="G341" s="214">
        <v>0</v>
      </c>
      <c r="H341" s="231" t="s">
        <v>4758</v>
      </c>
      <c r="I341" s="231"/>
      <c r="J341" s="231"/>
      <c r="K341" s="231"/>
      <c r="L341" s="231"/>
      <c r="M341" s="231"/>
      <c r="N341" s="231" t="s">
        <v>4882</v>
      </c>
      <c r="O341" s="246" t="s">
        <v>5259</v>
      </c>
      <c r="P341" s="246" t="s">
        <v>5260</v>
      </c>
      <c r="Q341" s="225" t="s">
        <v>5261</v>
      </c>
      <c r="R341" s="212" t="s">
        <v>2</v>
      </c>
      <c r="S341" s="213" t="s">
        <v>4758</v>
      </c>
      <c r="T341" s="233">
        <v>45575</v>
      </c>
      <c r="U341" s="234" t="s">
        <v>4746</v>
      </c>
      <c r="V341" s="234">
        <v>45607</v>
      </c>
      <c r="W341" s="234">
        <v>45609</v>
      </c>
      <c r="X341" s="234" t="s">
        <v>2</v>
      </c>
      <c r="Y341" s="234"/>
      <c r="Z341" s="234" t="s">
        <v>4649</v>
      </c>
      <c r="AA341" s="243">
        <v>202411</v>
      </c>
      <c r="AB341" s="243"/>
      <c r="AC341" s="244" t="s">
        <v>4787</v>
      </c>
      <c r="AD341" s="244" t="s">
        <v>4847</v>
      </c>
      <c r="AE341" s="245">
        <v>1</v>
      </c>
      <c r="AF341" s="244" t="s">
        <v>4847</v>
      </c>
      <c r="AG341" s="239" t="str">
        <f>IFERROR(VLOOKUP(작성용!A:A,RM!A:D,4,0),"-")</f>
        <v>오수현</v>
      </c>
      <c r="AH341" s="9" t="s">
        <v>3923</v>
      </c>
      <c r="AI341" s="235" t="s">
        <v>4758</v>
      </c>
      <c r="AJ341" s="235" t="s">
        <v>5262</v>
      </c>
      <c r="AK341" s="235" t="s">
        <v>4764</v>
      </c>
      <c r="AL341" s="235">
        <v>340</v>
      </c>
    </row>
    <row r="342" spans="1:38" s="198" customFormat="1" x14ac:dyDescent="0.3">
      <c r="A342" s="222" t="s">
        <v>2226</v>
      </c>
      <c r="B342" s="222" t="s">
        <v>5257</v>
      </c>
      <c r="C342" s="241" t="s">
        <v>4765</v>
      </c>
      <c r="D342" s="237" t="s">
        <v>5288</v>
      </c>
      <c r="E342" s="236">
        <v>1101115763910</v>
      </c>
      <c r="F342" s="240" t="s">
        <v>4837</v>
      </c>
      <c r="G342" s="214">
        <v>1</v>
      </c>
      <c r="H342" s="231" t="s">
        <v>4758</v>
      </c>
      <c r="I342" s="231"/>
      <c r="J342" s="231"/>
      <c r="K342" s="231"/>
      <c r="L342" s="231"/>
      <c r="M342" s="231"/>
      <c r="N342" s="231" t="s">
        <v>4882</v>
      </c>
      <c r="O342" s="246" t="s">
        <v>5259</v>
      </c>
      <c r="P342" s="246" t="s">
        <v>5260</v>
      </c>
      <c r="Q342" s="225" t="s">
        <v>5261</v>
      </c>
      <c r="R342" s="212" t="s">
        <v>2</v>
      </c>
      <c r="S342" s="213" t="s">
        <v>4758</v>
      </c>
      <c r="T342" s="233">
        <v>45575</v>
      </c>
      <c r="U342" s="234" t="s">
        <v>4746</v>
      </c>
      <c r="V342" s="234">
        <v>45607</v>
      </c>
      <c r="W342" s="234">
        <v>45609</v>
      </c>
      <c r="X342" s="234" t="s">
        <v>2</v>
      </c>
      <c r="Y342" s="234"/>
      <c r="Z342" s="234" t="s">
        <v>4649</v>
      </c>
      <c r="AA342" s="243">
        <v>202411</v>
      </c>
      <c r="AB342" s="243"/>
      <c r="AC342" s="244" t="s">
        <v>4787</v>
      </c>
      <c r="AD342" s="244" t="s">
        <v>4847</v>
      </c>
      <c r="AE342" s="245">
        <v>0</v>
      </c>
      <c r="AF342" s="244" t="s">
        <v>4847</v>
      </c>
      <c r="AG342" s="239" t="str">
        <f>IFERROR(VLOOKUP(작성용!A:A,RM!A:D,4,0),"-")</f>
        <v>오수현</v>
      </c>
      <c r="AH342" s="9" t="s">
        <v>3923</v>
      </c>
      <c r="AI342" s="235" t="s">
        <v>4758</v>
      </c>
      <c r="AJ342" s="235" t="s">
        <v>5262</v>
      </c>
      <c r="AK342" s="235" t="s">
        <v>4764</v>
      </c>
      <c r="AL342" s="235">
        <v>341</v>
      </c>
    </row>
    <row r="343" spans="1:38" s="198" customFormat="1" x14ac:dyDescent="0.3">
      <c r="A343" s="222" t="s">
        <v>2226</v>
      </c>
      <c r="B343" s="222" t="s">
        <v>5257</v>
      </c>
      <c r="C343" s="241" t="s">
        <v>4749</v>
      </c>
      <c r="D343" s="237" t="s">
        <v>5289</v>
      </c>
      <c r="E343" s="236">
        <v>1101112885949</v>
      </c>
      <c r="F343" s="240" t="s">
        <v>4837</v>
      </c>
      <c r="G343" s="214">
        <v>0</v>
      </c>
      <c r="H343" s="231" t="s">
        <v>4758</v>
      </c>
      <c r="I343" s="231"/>
      <c r="J343" s="231"/>
      <c r="K343" s="231"/>
      <c r="L343" s="231"/>
      <c r="M343" s="231"/>
      <c r="N343" s="231" t="s">
        <v>4882</v>
      </c>
      <c r="O343" s="246" t="s">
        <v>5259</v>
      </c>
      <c r="P343" s="246" t="s">
        <v>5260</v>
      </c>
      <c r="Q343" s="225" t="s">
        <v>5261</v>
      </c>
      <c r="R343" s="212" t="s">
        <v>2</v>
      </c>
      <c r="S343" s="213" t="s">
        <v>4758</v>
      </c>
      <c r="T343" s="233">
        <v>45575</v>
      </c>
      <c r="U343" s="234" t="s">
        <v>4746</v>
      </c>
      <c r="V343" s="234">
        <v>45607</v>
      </c>
      <c r="W343" s="234">
        <v>45609</v>
      </c>
      <c r="X343" s="234" t="s">
        <v>2</v>
      </c>
      <c r="Y343" s="234"/>
      <c r="Z343" s="234" t="s">
        <v>4649</v>
      </c>
      <c r="AA343" s="243">
        <v>202411</v>
      </c>
      <c r="AB343" s="243"/>
      <c r="AC343" s="244" t="s">
        <v>4787</v>
      </c>
      <c r="AD343" s="244" t="s">
        <v>4843</v>
      </c>
      <c r="AE343" s="245">
        <v>1</v>
      </c>
      <c r="AF343" s="244" t="s">
        <v>4843</v>
      </c>
      <c r="AG343" s="239" t="str">
        <f>IFERROR(VLOOKUP(작성용!A:A,RM!A:D,4,0),"-")</f>
        <v>오수현</v>
      </c>
      <c r="AH343" s="9" t="s">
        <v>3923</v>
      </c>
      <c r="AI343" s="235" t="s">
        <v>4758</v>
      </c>
      <c r="AJ343" s="235" t="s">
        <v>5262</v>
      </c>
      <c r="AK343" s="235" t="s">
        <v>4764</v>
      </c>
      <c r="AL343" s="235">
        <v>342</v>
      </c>
    </row>
    <row r="344" spans="1:38" s="198" customFormat="1" x14ac:dyDescent="0.3">
      <c r="A344" s="222" t="s">
        <v>2226</v>
      </c>
      <c r="B344" s="222" t="s">
        <v>5257</v>
      </c>
      <c r="C344" s="241" t="s">
        <v>4749</v>
      </c>
      <c r="D344" s="237" t="s">
        <v>5290</v>
      </c>
      <c r="E344" s="236">
        <v>1101117199957</v>
      </c>
      <c r="F344" s="240" t="s">
        <v>4841</v>
      </c>
      <c r="G344" s="214">
        <v>0</v>
      </c>
      <c r="H344" s="231" t="s">
        <v>4758</v>
      </c>
      <c r="I344" s="231"/>
      <c r="J344" s="231"/>
      <c r="K344" s="231"/>
      <c r="L344" s="231"/>
      <c r="M344" s="231"/>
      <c r="N344" s="231" t="s">
        <v>4882</v>
      </c>
      <c r="O344" s="246" t="s">
        <v>5259</v>
      </c>
      <c r="P344" s="246" t="s">
        <v>5260</v>
      </c>
      <c r="Q344" s="225" t="s">
        <v>5261</v>
      </c>
      <c r="R344" s="212" t="s">
        <v>2</v>
      </c>
      <c r="S344" s="213" t="s">
        <v>4758</v>
      </c>
      <c r="T344" s="233">
        <v>45575</v>
      </c>
      <c r="U344" s="234" t="s">
        <v>4746</v>
      </c>
      <c r="V344" s="234">
        <v>45607</v>
      </c>
      <c r="W344" s="234">
        <v>45609</v>
      </c>
      <c r="X344" s="234" t="s">
        <v>2</v>
      </c>
      <c r="Y344" s="234"/>
      <c r="Z344" s="234" t="s">
        <v>4649</v>
      </c>
      <c r="AA344" s="243">
        <v>202411</v>
      </c>
      <c r="AB344" s="243"/>
      <c r="AC344" s="244" t="s">
        <v>4787</v>
      </c>
      <c r="AD344" s="244" t="s">
        <v>4843</v>
      </c>
      <c r="AE344" s="245">
        <v>1</v>
      </c>
      <c r="AF344" s="244" t="s">
        <v>4843</v>
      </c>
      <c r="AG344" s="239" t="str">
        <f>IFERROR(VLOOKUP(작성용!A:A,RM!A:D,4,0),"-")</f>
        <v>오수현</v>
      </c>
      <c r="AH344" s="9" t="s">
        <v>3923</v>
      </c>
      <c r="AI344" s="235" t="s">
        <v>4758</v>
      </c>
      <c r="AJ344" s="235" t="s">
        <v>5262</v>
      </c>
      <c r="AK344" s="235" t="s">
        <v>4764</v>
      </c>
      <c r="AL344" s="235">
        <v>343</v>
      </c>
    </row>
    <row r="345" spans="1:38" s="198" customFormat="1" x14ac:dyDescent="0.3">
      <c r="A345" s="222" t="s">
        <v>2226</v>
      </c>
      <c r="B345" s="222" t="s">
        <v>5257</v>
      </c>
      <c r="C345" s="241" t="s">
        <v>4749</v>
      </c>
      <c r="D345" s="237" t="s">
        <v>5290</v>
      </c>
      <c r="E345" s="236">
        <v>1101117199957</v>
      </c>
      <c r="F345" s="240" t="s">
        <v>4837</v>
      </c>
      <c r="G345" s="214">
        <v>0</v>
      </c>
      <c r="H345" s="231" t="s">
        <v>4758</v>
      </c>
      <c r="I345" s="231"/>
      <c r="J345" s="231"/>
      <c r="K345" s="231"/>
      <c r="L345" s="231"/>
      <c r="M345" s="231"/>
      <c r="N345" s="231" t="s">
        <v>4882</v>
      </c>
      <c r="O345" s="246" t="s">
        <v>5259</v>
      </c>
      <c r="P345" s="246" t="s">
        <v>5260</v>
      </c>
      <c r="Q345" s="225" t="s">
        <v>5261</v>
      </c>
      <c r="R345" s="212" t="s">
        <v>2</v>
      </c>
      <c r="S345" s="213" t="s">
        <v>4758</v>
      </c>
      <c r="T345" s="233">
        <v>45575</v>
      </c>
      <c r="U345" s="234" t="s">
        <v>4746</v>
      </c>
      <c r="V345" s="234">
        <v>45607</v>
      </c>
      <c r="W345" s="234">
        <v>45609</v>
      </c>
      <c r="X345" s="234" t="s">
        <v>2</v>
      </c>
      <c r="Y345" s="234"/>
      <c r="Z345" s="234" t="s">
        <v>4649</v>
      </c>
      <c r="AA345" s="243">
        <v>202411</v>
      </c>
      <c r="AB345" s="243"/>
      <c r="AC345" s="244" t="s">
        <v>4787</v>
      </c>
      <c r="AD345" s="244" t="s">
        <v>4843</v>
      </c>
      <c r="AE345" s="245">
        <v>0</v>
      </c>
      <c r="AF345" s="244" t="s">
        <v>4843</v>
      </c>
      <c r="AG345" s="239" t="str">
        <f>IFERROR(VLOOKUP(작성용!A:A,RM!A:D,4,0),"-")</f>
        <v>오수현</v>
      </c>
      <c r="AH345" s="9" t="s">
        <v>3923</v>
      </c>
      <c r="AI345" s="235" t="s">
        <v>4758</v>
      </c>
      <c r="AJ345" s="235" t="s">
        <v>5262</v>
      </c>
      <c r="AK345" s="235" t="s">
        <v>4764</v>
      </c>
      <c r="AL345" s="235">
        <v>344</v>
      </c>
    </row>
    <row r="346" spans="1:38" s="198" customFormat="1" x14ac:dyDescent="0.3">
      <c r="A346" s="222" t="s">
        <v>2226</v>
      </c>
      <c r="B346" s="222" t="s">
        <v>5257</v>
      </c>
      <c r="C346" s="241" t="s">
        <v>4749</v>
      </c>
      <c r="D346" s="237" t="s">
        <v>5291</v>
      </c>
      <c r="E346" s="236">
        <v>2811110093358</v>
      </c>
      <c r="F346" s="240" t="s">
        <v>4841</v>
      </c>
      <c r="G346" s="214">
        <v>0</v>
      </c>
      <c r="H346" s="231" t="s">
        <v>4758</v>
      </c>
      <c r="I346" s="231"/>
      <c r="J346" s="231"/>
      <c r="K346" s="231"/>
      <c r="L346" s="231"/>
      <c r="M346" s="231"/>
      <c r="N346" s="231" t="s">
        <v>4882</v>
      </c>
      <c r="O346" s="246" t="s">
        <v>5259</v>
      </c>
      <c r="P346" s="246" t="s">
        <v>5260</v>
      </c>
      <c r="Q346" s="225" t="s">
        <v>5261</v>
      </c>
      <c r="R346" s="212" t="s">
        <v>4758</v>
      </c>
      <c r="S346" s="213" t="s">
        <v>4758</v>
      </c>
      <c r="T346" s="233">
        <v>45575</v>
      </c>
      <c r="U346" s="234" t="s">
        <v>4746</v>
      </c>
      <c r="V346" s="234">
        <v>45607</v>
      </c>
      <c r="W346" s="234">
        <v>45609</v>
      </c>
      <c r="X346" s="234" t="s">
        <v>2</v>
      </c>
      <c r="Y346" s="234"/>
      <c r="Z346" s="234" t="s">
        <v>4649</v>
      </c>
      <c r="AA346" s="243">
        <v>202411</v>
      </c>
      <c r="AB346" s="243"/>
      <c r="AC346" s="244" t="s">
        <v>4787</v>
      </c>
      <c r="AD346" s="244" t="s">
        <v>4887</v>
      </c>
      <c r="AE346" s="245">
        <v>0</v>
      </c>
      <c r="AF346" s="244" t="s">
        <v>4887</v>
      </c>
      <c r="AG346" s="239" t="str">
        <f>IFERROR(VLOOKUP(작성용!A:A,RM!A:D,4,0),"-")</f>
        <v>오수현</v>
      </c>
      <c r="AH346" s="9" t="s">
        <v>3923</v>
      </c>
      <c r="AI346" s="235" t="s">
        <v>4758</v>
      </c>
      <c r="AJ346" s="235" t="s">
        <v>5262</v>
      </c>
      <c r="AK346" s="235" t="s">
        <v>4764</v>
      </c>
      <c r="AL346" s="235">
        <v>345</v>
      </c>
    </row>
    <row r="347" spans="1:38" s="198" customFormat="1" x14ac:dyDescent="0.3">
      <c r="A347" s="222" t="s">
        <v>2226</v>
      </c>
      <c r="B347" s="222" t="s">
        <v>5257</v>
      </c>
      <c r="C347" s="241" t="s">
        <v>4765</v>
      </c>
      <c r="D347" s="237" t="s">
        <v>5292</v>
      </c>
      <c r="E347" s="236">
        <v>1311110484201</v>
      </c>
      <c r="F347" s="240" t="s">
        <v>4837</v>
      </c>
      <c r="G347" s="214">
        <v>0</v>
      </c>
      <c r="H347" s="231" t="s">
        <v>4758</v>
      </c>
      <c r="I347" s="231"/>
      <c r="J347" s="231"/>
      <c r="K347" s="231"/>
      <c r="L347" s="231"/>
      <c r="M347" s="231"/>
      <c r="N347" s="231" t="s">
        <v>4882</v>
      </c>
      <c r="O347" s="246" t="s">
        <v>5259</v>
      </c>
      <c r="P347" s="246" t="s">
        <v>5260</v>
      </c>
      <c r="Q347" s="225" t="s">
        <v>5261</v>
      </c>
      <c r="R347" s="212" t="s">
        <v>2</v>
      </c>
      <c r="S347" s="213" t="s">
        <v>4758</v>
      </c>
      <c r="T347" s="233">
        <v>45575</v>
      </c>
      <c r="U347" s="234" t="s">
        <v>4746</v>
      </c>
      <c r="V347" s="234">
        <v>45607</v>
      </c>
      <c r="W347" s="234">
        <v>45609</v>
      </c>
      <c r="X347" s="234" t="s">
        <v>2</v>
      </c>
      <c r="Y347" s="234"/>
      <c r="Z347" s="234" t="s">
        <v>4649</v>
      </c>
      <c r="AA347" s="243">
        <v>202411</v>
      </c>
      <c r="AB347" s="243"/>
      <c r="AC347" s="244" t="s">
        <v>4787</v>
      </c>
      <c r="AD347" s="244" t="s">
        <v>4845</v>
      </c>
      <c r="AE347" s="245">
        <v>1</v>
      </c>
      <c r="AF347" s="244" t="s">
        <v>4845</v>
      </c>
      <c r="AG347" s="239" t="str">
        <f>IFERROR(VLOOKUP(작성용!A:A,RM!A:D,4,0),"-")</f>
        <v>오수현</v>
      </c>
      <c r="AH347" s="9" t="s">
        <v>3923</v>
      </c>
      <c r="AI347" s="235" t="s">
        <v>4758</v>
      </c>
      <c r="AJ347" s="235" t="s">
        <v>5262</v>
      </c>
      <c r="AK347" s="235" t="s">
        <v>4764</v>
      </c>
      <c r="AL347" s="235">
        <v>346</v>
      </c>
    </row>
    <row r="348" spans="1:38" s="198" customFormat="1" x14ac:dyDescent="0.3">
      <c r="A348" s="222" t="s">
        <v>2226</v>
      </c>
      <c r="B348" s="222" t="s">
        <v>5257</v>
      </c>
      <c r="C348" s="241" t="s">
        <v>4749</v>
      </c>
      <c r="D348" s="237" t="s">
        <v>5293</v>
      </c>
      <c r="E348" s="236">
        <v>1101116630308</v>
      </c>
      <c r="F348" s="240" t="s">
        <v>4837</v>
      </c>
      <c r="G348" s="214">
        <v>0</v>
      </c>
      <c r="H348" s="231" t="s">
        <v>4758</v>
      </c>
      <c r="I348" s="231"/>
      <c r="J348" s="231"/>
      <c r="K348" s="231"/>
      <c r="L348" s="231"/>
      <c r="M348" s="231"/>
      <c r="N348" s="231" t="s">
        <v>4882</v>
      </c>
      <c r="O348" s="246" t="s">
        <v>5259</v>
      </c>
      <c r="P348" s="246" t="s">
        <v>5260</v>
      </c>
      <c r="Q348" s="225" t="s">
        <v>5261</v>
      </c>
      <c r="R348" s="212" t="s">
        <v>2</v>
      </c>
      <c r="S348" s="213" t="s">
        <v>4758</v>
      </c>
      <c r="T348" s="233">
        <v>45575</v>
      </c>
      <c r="U348" s="234" t="s">
        <v>4746</v>
      </c>
      <c r="V348" s="234">
        <v>45607</v>
      </c>
      <c r="W348" s="234">
        <v>45609</v>
      </c>
      <c r="X348" s="234" t="s">
        <v>2</v>
      </c>
      <c r="Y348" s="234"/>
      <c r="Z348" s="234" t="s">
        <v>4649</v>
      </c>
      <c r="AA348" s="243">
        <v>202411</v>
      </c>
      <c r="AB348" s="243"/>
      <c r="AC348" s="244" t="s">
        <v>4787</v>
      </c>
      <c r="AD348" s="244" t="s">
        <v>4748</v>
      </c>
      <c r="AE348" s="245">
        <v>1</v>
      </c>
      <c r="AF348" s="244" t="s">
        <v>4748</v>
      </c>
      <c r="AG348" s="239" t="str">
        <f>IFERROR(VLOOKUP(작성용!A:A,RM!A:D,4,0),"-")</f>
        <v>오수현</v>
      </c>
      <c r="AH348" s="9" t="s">
        <v>3923</v>
      </c>
      <c r="AI348" s="235" t="s">
        <v>4758</v>
      </c>
      <c r="AJ348" s="235" t="s">
        <v>5262</v>
      </c>
      <c r="AK348" s="235" t="s">
        <v>4764</v>
      </c>
      <c r="AL348" s="235">
        <v>347</v>
      </c>
    </row>
    <row r="349" spans="1:38" s="198" customFormat="1" x14ac:dyDescent="0.3">
      <c r="A349" s="222" t="s">
        <v>2226</v>
      </c>
      <c r="B349" s="222" t="s">
        <v>5257</v>
      </c>
      <c r="C349" s="241" t="s">
        <v>4765</v>
      </c>
      <c r="D349" s="237" t="s">
        <v>5294</v>
      </c>
      <c r="E349" s="236">
        <v>1101116761096</v>
      </c>
      <c r="F349" s="240" t="s">
        <v>4841</v>
      </c>
      <c r="G349" s="214">
        <v>0</v>
      </c>
      <c r="H349" s="231" t="s">
        <v>4758</v>
      </c>
      <c r="I349" s="231"/>
      <c r="J349" s="231"/>
      <c r="K349" s="231"/>
      <c r="L349" s="231"/>
      <c r="M349" s="231"/>
      <c r="N349" s="231" t="s">
        <v>4882</v>
      </c>
      <c r="O349" s="246" t="s">
        <v>5259</v>
      </c>
      <c r="P349" s="246" t="s">
        <v>5260</v>
      </c>
      <c r="Q349" s="225" t="s">
        <v>5261</v>
      </c>
      <c r="R349" s="212" t="s">
        <v>2</v>
      </c>
      <c r="S349" s="213" t="s">
        <v>4758</v>
      </c>
      <c r="T349" s="233">
        <v>45575</v>
      </c>
      <c r="U349" s="234" t="s">
        <v>4746</v>
      </c>
      <c r="V349" s="234">
        <v>45607</v>
      </c>
      <c r="W349" s="234">
        <v>45609</v>
      </c>
      <c r="X349" s="234" t="s">
        <v>2</v>
      </c>
      <c r="Y349" s="234"/>
      <c r="Z349" s="234" t="s">
        <v>4649</v>
      </c>
      <c r="AA349" s="243">
        <v>202411</v>
      </c>
      <c r="AB349" s="243"/>
      <c r="AC349" s="244" t="s">
        <v>4787</v>
      </c>
      <c r="AD349" s="244" t="s">
        <v>4920</v>
      </c>
      <c r="AE349" s="245">
        <v>1</v>
      </c>
      <c r="AF349" s="244" t="s">
        <v>4920</v>
      </c>
      <c r="AG349" s="239" t="str">
        <f>IFERROR(VLOOKUP(작성용!A:A,RM!A:D,4,0),"-")</f>
        <v>오수현</v>
      </c>
      <c r="AH349" s="9" t="s">
        <v>3923</v>
      </c>
      <c r="AI349" s="235" t="s">
        <v>4758</v>
      </c>
      <c r="AJ349" s="235" t="s">
        <v>5262</v>
      </c>
      <c r="AK349" s="235" t="s">
        <v>4764</v>
      </c>
      <c r="AL349" s="235">
        <v>348</v>
      </c>
    </row>
    <row r="350" spans="1:38" s="198" customFormat="1" x14ac:dyDescent="0.3">
      <c r="A350" s="222" t="s">
        <v>2226</v>
      </c>
      <c r="B350" s="222" t="s">
        <v>5257</v>
      </c>
      <c r="C350" s="241" t="s">
        <v>4765</v>
      </c>
      <c r="D350" s="237" t="s">
        <v>5294</v>
      </c>
      <c r="E350" s="236">
        <v>1101116761096</v>
      </c>
      <c r="F350" s="240" t="s">
        <v>4837</v>
      </c>
      <c r="G350" s="214">
        <v>5</v>
      </c>
      <c r="H350" s="231" t="s">
        <v>4758</v>
      </c>
      <c r="I350" s="231"/>
      <c r="J350" s="231"/>
      <c r="K350" s="231"/>
      <c r="L350" s="231"/>
      <c r="M350" s="231"/>
      <c r="N350" s="231" t="s">
        <v>4882</v>
      </c>
      <c r="O350" s="246" t="s">
        <v>5259</v>
      </c>
      <c r="P350" s="246" t="s">
        <v>5260</v>
      </c>
      <c r="Q350" s="225" t="s">
        <v>5261</v>
      </c>
      <c r="R350" s="212" t="s">
        <v>2</v>
      </c>
      <c r="S350" s="213" t="s">
        <v>4758</v>
      </c>
      <c r="T350" s="233">
        <v>45575</v>
      </c>
      <c r="U350" s="234" t="s">
        <v>4746</v>
      </c>
      <c r="V350" s="234">
        <v>45607</v>
      </c>
      <c r="W350" s="234">
        <v>45609</v>
      </c>
      <c r="X350" s="234" t="s">
        <v>2</v>
      </c>
      <c r="Y350" s="234"/>
      <c r="Z350" s="234" t="s">
        <v>4649</v>
      </c>
      <c r="AA350" s="243">
        <v>202411</v>
      </c>
      <c r="AB350" s="243"/>
      <c r="AC350" s="244" t="s">
        <v>4787</v>
      </c>
      <c r="AD350" s="244" t="s">
        <v>4920</v>
      </c>
      <c r="AE350" s="245">
        <v>0</v>
      </c>
      <c r="AF350" s="244" t="s">
        <v>4920</v>
      </c>
      <c r="AG350" s="239" t="str">
        <f>IFERROR(VLOOKUP(작성용!A:A,RM!A:D,4,0),"-")</f>
        <v>오수현</v>
      </c>
      <c r="AH350" s="9" t="s">
        <v>3923</v>
      </c>
      <c r="AI350" s="235" t="s">
        <v>4758</v>
      </c>
      <c r="AJ350" s="235" t="s">
        <v>5262</v>
      </c>
      <c r="AK350" s="235" t="s">
        <v>4764</v>
      </c>
      <c r="AL350" s="235">
        <v>349</v>
      </c>
    </row>
    <row r="351" spans="1:38" s="198" customFormat="1" x14ac:dyDescent="0.3">
      <c r="A351" s="222" t="s">
        <v>2226</v>
      </c>
      <c r="B351" s="222" t="s">
        <v>5257</v>
      </c>
      <c r="C351" s="241" t="s">
        <v>4765</v>
      </c>
      <c r="D351" s="237" t="s">
        <v>5168</v>
      </c>
      <c r="E351" s="236">
        <v>1101116451530</v>
      </c>
      <c r="F351" s="240" t="s">
        <v>4881</v>
      </c>
      <c r="G351" s="214">
        <v>1</v>
      </c>
      <c r="H351" s="231" t="s">
        <v>4758</v>
      </c>
      <c r="I351" s="231"/>
      <c r="J351" s="231"/>
      <c r="K351" s="231"/>
      <c r="L351" s="231"/>
      <c r="M351" s="231"/>
      <c r="N351" s="231" t="s">
        <v>4882</v>
      </c>
      <c r="O351" s="246" t="s">
        <v>5259</v>
      </c>
      <c r="P351" s="246" t="s">
        <v>5260</v>
      </c>
      <c r="Q351" s="225" t="s">
        <v>5261</v>
      </c>
      <c r="R351" s="212" t="s">
        <v>2</v>
      </c>
      <c r="S351" s="213" t="s">
        <v>4758</v>
      </c>
      <c r="T351" s="233">
        <v>45575</v>
      </c>
      <c r="U351" s="234" t="s">
        <v>4746</v>
      </c>
      <c r="V351" s="234">
        <v>45607</v>
      </c>
      <c r="W351" s="234">
        <v>45609</v>
      </c>
      <c r="X351" s="234" t="s">
        <v>2</v>
      </c>
      <c r="Y351" s="234"/>
      <c r="Z351" s="234" t="s">
        <v>4649</v>
      </c>
      <c r="AA351" s="243">
        <v>202411</v>
      </c>
      <c r="AB351" s="243"/>
      <c r="AC351" s="244" t="s">
        <v>4787</v>
      </c>
      <c r="AD351" s="244" t="s">
        <v>4914</v>
      </c>
      <c r="AE351" s="245">
        <v>0</v>
      </c>
      <c r="AF351" s="244" t="s">
        <v>4914</v>
      </c>
      <c r="AG351" s="239" t="str">
        <f>IFERROR(VLOOKUP(작성용!A:A,RM!A:D,4,0),"-")</f>
        <v>오수현</v>
      </c>
      <c r="AH351" s="9" t="s">
        <v>3923</v>
      </c>
      <c r="AI351" s="235" t="s">
        <v>4758</v>
      </c>
      <c r="AJ351" s="235" t="s">
        <v>5262</v>
      </c>
      <c r="AK351" s="235" t="s">
        <v>4764</v>
      </c>
      <c r="AL351" s="235">
        <v>350</v>
      </c>
    </row>
    <row r="352" spans="1:38" s="198" customFormat="1" x14ac:dyDescent="0.3">
      <c r="A352" s="222" t="s">
        <v>2226</v>
      </c>
      <c r="B352" s="222" t="s">
        <v>5257</v>
      </c>
      <c r="C352" s="241" t="s">
        <v>4749</v>
      </c>
      <c r="D352" s="237" t="s">
        <v>5295</v>
      </c>
      <c r="E352" s="236">
        <v>1345110316205</v>
      </c>
      <c r="F352" s="240" t="s">
        <v>4913</v>
      </c>
      <c r="G352" s="214">
        <v>0</v>
      </c>
      <c r="H352" s="231" t="s">
        <v>4758</v>
      </c>
      <c r="I352" s="231"/>
      <c r="J352" s="231"/>
      <c r="K352" s="231"/>
      <c r="L352" s="231"/>
      <c r="M352" s="231"/>
      <c r="N352" s="231" t="s">
        <v>4882</v>
      </c>
      <c r="O352" s="246" t="s">
        <v>5259</v>
      </c>
      <c r="P352" s="246" t="s">
        <v>5260</v>
      </c>
      <c r="Q352" s="225" t="s">
        <v>5261</v>
      </c>
      <c r="R352" s="212" t="s">
        <v>2</v>
      </c>
      <c r="S352" s="213" t="s">
        <v>4758</v>
      </c>
      <c r="T352" s="233">
        <v>45575</v>
      </c>
      <c r="U352" s="234" t="s">
        <v>4746</v>
      </c>
      <c r="V352" s="234">
        <v>45607</v>
      </c>
      <c r="W352" s="234">
        <v>45609</v>
      </c>
      <c r="X352" s="234" t="s">
        <v>2</v>
      </c>
      <c r="Y352" s="234"/>
      <c r="Z352" s="234" t="s">
        <v>4649</v>
      </c>
      <c r="AA352" s="243">
        <v>202411</v>
      </c>
      <c r="AB352" s="243"/>
      <c r="AC352" s="244" t="s">
        <v>4787</v>
      </c>
      <c r="AD352" s="244" t="s">
        <v>4843</v>
      </c>
      <c r="AE352" s="245">
        <v>1</v>
      </c>
      <c r="AF352" s="244" t="s">
        <v>4843</v>
      </c>
      <c r="AG352" s="239" t="str">
        <f>IFERROR(VLOOKUP(작성용!A:A,RM!A:D,4,0),"-")</f>
        <v>오수현</v>
      </c>
      <c r="AH352" s="9" t="s">
        <v>3923</v>
      </c>
      <c r="AI352" s="235" t="s">
        <v>4758</v>
      </c>
      <c r="AJ352" s="235" t="s">
        <v>5262</v>
      </c>
      <c r="AK352" s="235" t="s">
        <v>4764</v>
      </c>
      <c r="AL352" s="235">
        <v>351</v>
      </c>
    </row>
    <row r="353" spans="1:38" s="198" customFormat="1" x14ac:dyDescent="0.3">
      <c r="A353" s="222" t="s">
        <v>2226</v>
      </c>
      <c r="B353" s="222" t="s">
        <v>5257</v>
      </c>
      <c r="C353" s="241" t="s">
        <v>4749</v>
      </c>
      <c r="D353" s="237" t="s">
        <v>5296</v>
      </c>
      <c r="E353" s="236" t="s">
        <v>4006</v>
      </c>
      <c r="F353" s="240" t="s">
        <v>4881</v>
      </c>
      <c r="G353" s="214">
        <v>0</v>
      </c>
      <c r="H353" s="231" t="s">
        <v>4758</v>
      </c>
      <c r="I353" s="231"/>
      <c r="J353" s="231"/>
      <c r="K353" s="231"/>
      <c r="L353" s="231"/>
      <c r="M353" s="231"/>
      <c r="N353" s="231" t="s">
        <v>4882</v>
      </c>
      <c r="O353" s="246" t="s">
        <v>5259</v>
      </c>
      <c r="P353" s="246" t="s">
        <v>5260</v>
      </c>
      <c r="Q353" s="225" t="s">
        <v>5261</v>
      </c>
      <c r="R353" s="212" t="s">
        <v>2</v>
      </c>
      <c r="S353" s="213" t="s">
        <v>4758</v>
      </c>
      <c r="T353" s="233">
        <v>45575</v>
      </c>
      <c r="U353" s="234" t="s">
        <v>4746</v>
      </c>
      <c r="V353" s="234">
        <v>45607</v>
      </c>
      <c r="W353" s="234">
        <v>45609</v>
      </c>
      <c r="X353" s="234" t="s">
        <v>2</v>
      </c>
      <c r="Y353" s="234"/>
      <c r="Z353" s="234" t="s">
        <v>4649</v>
      </c>
      <c r="AA353" s="243">
        <v>202411</v>
      </c>
      <c r="AB353" s="243"/>
      <c r="AC353" s="244" t="s">
        <v>4787</v>
      </c>
      <c r="AD353" s="244" t="s">
        <v>4748</v>
      </c>
      <c r="AE353" s="245">
        <v>1</v>
      </c>
      <c r="AF353" s="244" t="s">
        <v>4748</v>
      </c>
      <c r="AG353" s="239" t="str">
        <f>IFERROR(VLOOKUP(작성용!A:A,RM!A:D,4,0),"-")</f>
        <v>오수현</v>
      </c>
      <c r="AH353" s="9" t="s">
        <v>3923</v>
      </c>
      <c r="AI353" s="235" t="s">
        <v>4758</v>
      </c>
      <c r="AJ353" s="235" t="s">
        <v>5262</v>
      </c>
      <c r="AK353" s="235" t="s">
        <v>4764</v>
      </c>
      <c r="AL353" s="235">
        <v>352</v>
      </c>
    </row>
    <row r="354" spans="1:38" s="198" customFormat="1" x14ac:dyDescent="0.3">
      <c r="A354" s="222" t="s">
        <v>2226</v>
      </c>
      <c r="B354" s="222" t="s">
        <v>5257</v>
      </c>
      <c r="C354" s="241" t="s">
        <v>4765</v>
      </c>
      <c r="D354" s="237" t="s">
        <v>5297</v>
      </c>
      <c r="E354" s="236" t="s">
        <v>4007</v>
      </c>
      <c r="F354" s="240" t="s">
        <v>4881</v>
      </c>
      <c r="G354" s="214">
        <v>0</v>
      </c>
      <c r="H354" s="231" t="s">
        <v>4758</v>
      </c>
      <c r="I354" s="231"/>
      <c r="J354" s="231"/>
      <c r="K354" s="231"/>
      <c r="L354" s="231"/>
      <c r="M354" s="231"/>
      <c r="N354" s="231" t="s">
        <v>4882</v>
      </c>
      <c r="O354" s="246" t="s">
        <v>5259</v>
      </c>
      <c r="P354" s="246" t="s">
        <v>5260</v>
      </c>
      <c r="Q354" s="225" t="s">
        <v>5261</v>
      </c>
      <c r="R354" s="212" t="s">
        <v>2</v>
      </c>
      <c r="S354" s="213" t="s">
        <v>4758</v>
      </c>
      <c r="T354" s="233">
        <v>45575</v>
      </c>
      <c r="U354" s="234" t="s">
        <v>4746</v>
      </c>
      <c r="V354" s="234">
        <v>45607</v>
      </c>
      <c r="W354" s="234">
        <v>45609</v>
      </c>
      <c r="X354" s="234" t="s">
        <v>2</v>
      </c>
      <c r="Y354" s="234"/>
      <c r="Z354" s="234" t="s">
        <v>4649</v>
      </c>
      <c r="AA354" s="243">
        <v>202411</v>
      </c>
      <c r="AB354" s="243"/>
      <c r="AC354" s="244" t="s">
        <v>4787</v>
      </c>
      <c r="AD354" s="244" t="s">
        <v>4969</v>
      </c>
      <c r="AE354" s="245">
        <v>1</v>
      </c>
      <c r="AF354" s="244" t="s">
        <v>4969</v>
      </c>
      <c r="AG354" s="239" t="str">
        <f>IFERROR(VLOOKUP(작성용!A:A,RM!A:D,4,0),"-")</f>
        <v>오수현</v>
      </c>
      <c r="AH354" s="9" t="s">
        <v>3923</v>
      </c>
      <c r="AI354" s="235" t="s">
        <v>4758</v>
      </c>
      <c r="AJ354" s="235" t="s">
        <v>5262</v>
      </c>
      <c r="AK354" s="235" t="s">
        <v>4764</v>
      </c>
      <c r="AL354" s="235">
        <v>353</v>
      </c>
    </row>
    <row r="355" spans="1:38" s="198" customFormat="1" x14ac:dyDescent="0.3">
      <c r="A355" s="222" t="s">
        <v>2226</v>
      </c>
      <c r="B355" s="222" t="s">
        <v>5257</v>
      </c>
      <c r="C355" s="241" t="s">
        <v>4765</v>
      </c>
      <c r="D355" s="237" t="s">
        <v>5297</v>
      </c>
      <c r="E355" s="236" t="s">
        <v>4007</v>
      </c>
      <c r="F355" s="240" t="s">
        <v>4767</v>
      </c>
      <c r="G355" s="214">
        <v>0</v>
      </c>
      <c r="H355" s="231" t="s">
        <v>4758</v>
      </c>
      <c r="I355" s="231"/>
      <c r="J355" s="231"/>
      <c r="K355" s="231"/>
      <c r="L355" s="231"/>
      <c r="M355" s="231"/>
      <c r="N355" s="231" t="s">
        <v>4882</v>
      </c>
      <c r="O355" s="246" t="s">
        <v>5259</v>
      </c>
      <c r="P355" s="246" t="s">
        <v>5260</v>
      </c>
      <c r="Q355" s="225" t="s">
        <v>5261</v>
      </c>
      <c r="R355" s="212" t="s">
        <v>2</v>
      </c>
      <c r="S355" s="213" t="s">
        <v>4758</v>
      </c>
      <c r="T355" s="233">
        <v>45575</v>
      </c>
      <c r="U355" s="234" t="s">
        <v>4746</v>
      </c>
      <c r="V355" s="234">
        <v>45607</v>
      </c>
      <c r="W355" s="234">
        <v>45609</v>
      </c>
      <c r="X355" s="234" t="s">
        <v>2</v>
      </c>
      <c r="Y355" s="234"/>
      <c r="Z355" s="234" t="s">
        <v>4649</v>
      </c>
      <c r="AA355" s="243">
        <v>202411</v>
      </c>
      <c r="AB355" s="243"/>
      <c r="AC355" s="244" t="s">
        <v>4787</v>
      </c>
      <c r="AD355" s="244" t="s">
        <v>4969</v>
      </c>
      <c r="AE355" s="245">
        <v>0</v>
      </c>
      <c r="AF355" s="244" t="s">
        <v>4969</v>
      </c>
      <c r="AG355" s="239" t="str">
        <f>IFERROR(VLOOKUP(작성용!A:A,RM!A:D,4,0),"-")</f>
        <v>오수현</v>
      </c>
      <c r="AH355" s="9" t="s">
        <v>3923</v>
      </c>
      <c r="AI355" s="235" t="s">
        <v>4758</v>
      </c>
      <c r="AJ355" s="235" t="s">
        <v>5262</v>
      </c>
      <c r="AK355" s="235" t="s">
        <v>4764</v>
      </c>
      <c r="AL355" s="235">
        <v>354</v>
      </c>
    </row>
    <row r="356" spans="1:38" s="198" customFormat="1" x14ac:dyDescent="0.3">
      <c r="A356" s="222" t="s">
        <v>2226</v>
      </c>
      <c r="B356" s="222" t="s">
        <v>5257</v>
      </c>
      <c r="C356" s="241" t="s">
        <v>4749</v>
      </c>
      <c r="D356" s="237" t="s">
        <v>5298</v>
      </c>
      <c r="E356" s="236" t="s">
        <v>4008</v>
      </c>
      <c r="F356" s="240" t="s">
        <v>4881</v>
      </c>
      <c r="G356" s="214">
        <v>0</v>
      </c>
      <c r="H356" s="231" t="s">
        <v>4758</v>
      </c>
      <c r="I356" s="231"/>
      <c r="J356" s="231"/>
      <c r="K356" s="231"/>
      <c r="L356" s="231"/>
      <c r="M356" s="231"/>
      <c r="N356" s="231" t="s">
        <v>4882</v>
      </c>
      <c r="O356" s="246" t="s">
        <v>5259</v>
      </c>
      <c r="P356" s="246" t="s">
        <v>5260</v>
      </c>
      <c r="Q356" s="225" t="s">
        <v>5261</v>
      </c>
      <c r="R356" s="212" t="s">
        <v>2</v>
      </c>
      <c r="S356" s="213" t="s">
        <v>4758</v>
      </c>
      <c r="T356" s="233">
        <v>45575</v>
      </c>
      <c r="U356" s="234" t="s">
        <v>4746</v>
      </c>
      <c r="V356" s="234">
        <v>45607</v>
      </c>
      <c r="W356" s="234">
        <v>45609</v>
      </c>
      <c r="X356" s="234" t="s">
        <v>2</v>
      </c>
      <c r="Y356" s="234"/>
      <c r="Z356" s="234" t="s">
        <v>4649</v>
      </c>
      <c r="AA356" s="243">
        <v>202411</v>
      </c>
      <c r="AB356" s="243"/>
      <c r="AC356" s="244" t="s">
        <v>4787</v>
      </c>
      <c r="AD356" s="244" t="s">
        <v>4914</v>
      </c>
      <c r="AE356" s="245">
        <v>1</v>
      </c>
      <c r="AF356" s="244" t="s">
        <v>4914</v>
      </c>
      <c r="AG356" s="239" t="str">
        <f>IFERROR(VLOOKUP(작성용!A:A,RM!A:D,4,0),"-")</f>
        <v>오수현</v>
      </c>
      <c r="AH356" s="9" t="s">
        <v>3923</v>
      </c>
      <c r="AI356" s="235" t="s">
        <v>4758</v>
      </c>
      <c r="AJ356" s="235" t="s">
        <v>5262</v>
      </c>
      <c r="AK356" s="235" t="s">
        <v>4764</v>
      </c>
      <c r="AL356" s="235">
        <v>355</v>
      </c>
    </row>
    <row r="357" spans="1:38" s="198" customFormat="1" x14ac:dyDescent="0.3">
      <c r="A357" s="222" t="s">
        <v>2226</v>
      </c>
      <c r="B357" s="222" t="s">
        <v>5257</v>
      </c>
      <c r="C357" s="241" t="s">
        <v>4749</v>
      </c>
      <c r="D357" s="237" t="s">
        <v>5299</v>
      </c>
      <c r="E357" s="236" t="s">
        <v>4009</v>
      </c>
      <c r="F357" s="240" t="s">
        <v>4881</v>
      </c>
      <c r="G357" s="214">
        <v>0</v>
      </c>
      <c r="H357" s="231" t="s">
        <v>4758</v>
      </c>
      <c r="I357" s="231"/>
      <c r="J357" s="231"/>
      <c r="K357" s="231"/>
      <c r="L357" s="231"/>
      <c r="M357" s="231"/>
      <c r="N357" s="231" t="s">
        <v>4882</v>
      </c>
      <c r="O357" s="246" t="s">
        <v>5259</v>
      </c>
      <c r="P357" s="246" t="s">
        <v>5260</v>
      </c>
      <c r="Q357" s="225" t="s">
        <v>5261</v>
      </c>
      <c r="R357" s="212" t="s">
        <v>2</v>
      </c>
      <c r="S357" s="213" t="s">
        <v>4758</v>
      </c>
      <c r="T357" s="233">
        <v>45575</v>
      </c>
      <c r="U357" s="234" t="s">
        <v>4746</v>
      </c>
      <c r="V357" s="234">
        <v>45607</v>
      </c>
      <c r="W357" s="234">
        <v>45609</v>
      </c>
      <c r="X357" s="234" t="s">
        <v>2</v>
      </c>
      <c r="Y357" s="234"/>
      <c r="Z357" s="234" t="s">
        <v>4649</v>
      </c>
      <c r="AA357" s="243">
        <v>202411</v>
      </c>
      <c r="AB357" s="243"/>
      <c r="AC357" s="244" t="s">
        <v>4787</v>
      </c>
      <c r="AD357" s="244" t="s">
        <v>4833</v>
      </c>
      <c r="AE357" s="245">
        <v>1</v>
      </c>
      <c r="AF357" s="244" t="s">
        <v>4833</v>
      </c>
      <c r="AG357" s="239" t="str">
        <f>IFERROR(VLOOKUP(작성용!A:A,RM!A:D,4,0),"-")</f>
        <v>오수현</v>
      </c>
      <c r="AH357" s="9" t="s">
        <v>3923</v>
      </c>
      <c r="AI357" s="235" t="s">
        <v>4758</v>
      </c>
      <c r="AJ357" s="235" t="s">
        <v>5262</v>
      </c>
      <c r="AK357" s="235" t="s">
        <v>4764</v>
      </c>
      <c r="AL357" s="235">
        <v>356</v>
      </c>
    </row>
    <row r="358" spans="1:38" s="198" customFormat="1" x14ac:dyDescent="0.3">
      <c r="A358" s="222" t="s">
        <v>2226</v>
      </c>
      <c r="B358" s="222" t="s">
        <v>5257</v>
      </c>
      <c r="C358" s="241" t="s">
        <v>4749</v>
      </c>
      <c r="D358" s="237" t="s">
        <v>5300</v>
      </c>
      <c r="E358" s="236" t="s">
        <v>4010</v>
      </c>
      <c r="F358" s="240" t="s">
        <v>4881</v>
      </c>
      <c r="G358" s="214">
        <v>0</v>
      </c>
      <c r="H358" s="231" t="s">
        <v>4758</v>
      </c>
      <c r="I358" s="231"/>
      <c r="J358" s="231"/>
      <c r="K358" s="231"/>
      <c r="L358" s="231"/>
      <c r="M358" s="231"/>
      <c r="N358" s="231" t="s">
        <v>4882</v>
      </c>
      <c r="O358" s="246" t="s">
        <v>5259</v>
      </c>
      <c r="P358" s="246" t="s">
        <v>5260</v>
      </c>
      <c r="Q358" s="225" t="s">
        <v>5261</v>
      </c>
      <c r="R358" s="212" t="s">
        <v>2</v>
      </c>
      <c r="S358" s="213" t="s">
        <v>4758</v>
      </c>
      <c r="T358" s="233">
        <v>45575</v>
      </c>
      <c r="U358" s="234" t="s">
        <v>4746</v>
      </c>
      <c r="V358" s="234">
        <v>45607</v>
      </c>
      <c r="W358" s="234">
        <v>45609</v>
      </c>
      <c r="X358" s="234" t="s">
        <v>2</v>
      </c>
      <c r="Y358" s="234"/>
      <c r="Z358" s="234" t="s">
        <v>4649</v>
      </c>
      <c r="AA358" s="243">
        <v>202411</v>
      </c>
      <c r="AB358" s="243"/>
      <c r="AC358" s="244" t="s">
        <v>4787</v>
      </c>
      <c r="AD358" s="244" t="s">
        <v>4934</v>
      </c>
      <c r="AE358" s="245">
        <v>1</v>
      </c>
      <c r="AF358" s="244" t="s">
        <v>4859</v>
      </c>
      <c r="AG358" s="239" t="str">
        <f>IFERROR(VLOOKUP(작성용!A:A,RM!A:D,4,0),"-")</f>
        <v>오수현</v>
      </c>
      <c r="AH358" s="9" t="s">
        <v>3923</v>
      </c>
      <c r="AI358" s="235" t="s">
        <v>4758</v>
      </c>
      <c r="AJ358" s="235" t="s">
        <v>5262</v>
      </c>
      <c r="AK358" s="235" t="s">
        <v>4764</v>
      </c>
      <c r="AL358" s="235">
        <v>357</v>
      </c>
    </row>
    <row r="359" spans="1:38" s="198" customFormat="1" x14ac:dyDescent="0.3">
      <c r="A359" s="222" t="s">
        <v>2226</v>
      </c>
      <c r="B359" s="222" t="s">
        <v>5257</v>
      </c>
      <c r="C359" s="241" t="s">
        <v>4765</v>
      </c>
      <c r="D359" s="237" t="s">
        <v>5301</v>
      </c>
      <c r="E359" s="236" t="s">
        <v>4011</v>
      </c>
      <c r="F359" s="240" t="s">
        <v>4881</v>
      </c>
      <c r="G359" s="214">
        <v>0</v>
      </c>
      <c r="H359" s="231" t="s">
        <v>4758</v>
      </c>
      <c r="I359" s="231"/>
      <c r="J359" s="231"/>
      <c r="K359" s="231"/>
      <c r="L359" s="231"/>
      <c r="M359" s="231"/>
      <c r="N359" s="231" t="s">
        <v>4882</v>
      </c>
      <c r="O359" s="246" t="s">
        <v>5259</v>
      </c>
      <c r="P359" s="246" t="s">
        <v>5260</v>
      </c>
      <c r="Q359" s="225" t="s">
        <v>5261</v>
      </c>
      <c r="R359" s="212" t="s">
        <v>2</v>
      </c>
      <c r="S359" s="213" t="s">
        <v>4758</v>
      </c>
      <c r="T359" s="233">
        <v>45575</v>
      </c>
      <c r="U359" s="234" t="s">
        <v>4746</v>
      </c>
      <c r="V359" s="234">
        <v>45607</v>
      </c>
      <c r="W359" s="234">
        <v>45609</v>
      </c>
      <c r="X359" s="234" t="s">
        <v>2</v>
      </c>
      <c r="Y359" s="234"/>
      <c r="Z359" s="234" t="s">
        <v>4649</v>
      </c>
      <c r="AA359" s="243">
        <v>202411</v>
      </c>
      <c r="AB359" s="243"/>
      <c r="AC359" s="244" t="s">
        <v>4787</v>
      </c>
      <c r="AD359" s="244" t="s">
        <v>4832</v>
      </c>
      <c r="AE359" s="245">
        <v>1</v>
      </c>
      <c r="AF359" s="244" t="s">
        <v>4832</v>
      </c>
      <c r="AG359" s="239" t="str">
        <f>IFERROR(VLOOKUP(작성용!A:A,RM!A:D,4,0),"-")</f>
        <v>오수현</v>
      </c>
      <c r="AH359" s="9" t="s">
        <v>3923</v>
      </c>
      <c r="AI359" s="235" t="s">
        <v>4758</v>
      </c>
      <c r="AJ359" s="235" t="s">
        <v>5262</v>
      </c>
      <c r="AK359" s="235" t="s">
        <v>4764</v>
      </c>
      <c r="AL359" s="235">
        <v>358</v>
      </c>
    </row>
    <row r="360" spans="1:38" s="198" customFormat="1" x14ac:dyDescent="0.3">
      <c r="A360" s="222" t="s">
        <v>2226</v>
      </c>
      <c r="B360" s="222" t="s">
        <v>5257</v>
      </c>
      <c r="C360" s="241" t="s">
        <v>4749</v>
      </c>
      <c r="D360" s="237" t="s">
        <v>5302</v>
      </c>
      <c r="E360" s="236">
        <v>1101115462570</v>
      </c>
      <c r="F360" s="240" t="s">
        <v>4767</v>
      </c>
      <c r="G360" s="214">
        <v>0</v>
      </c>
      <c r="H360" s="231" t="s">
        <v>4758</v>
      </c>
      <c r="I360" s="231"/>
      <c r="J360" s="231"/>
      <c r="K360" s="231"/>
      <c r="L360" s="231"/>
      <c r="M360" s="231"/>
      <c r="N360" s="231" t="s">
        <v>4882</v>
      </c>
      <c r="O360" s="246" t="s">
        <v>5259</v>
      </c>
      <c r="P360" s="246" t="s">
        <v>5260</v>
      </c>
      <c r="Q360" s="225" t="s">
        <v>5261</v>
      </c>
      <c r="R360" s="212" t="s">
        <v>2</v>
      </c>
      <c r="S360" s="213" t="s">
        <v>4758</v>
      </c>
      <c r="T360" s="233">
        <v>45575</v>
      </c>
      <c r="U360" s="234" t="s">
        <v>4746</v>
      </c>
      <c r="V360" s="234">
        <v>45607</v>
      </c>
      <c r="W360" s="234">
        <v>45609</v>
      </c>
      <c r="X360" s="234" t="s">
        <v>2</v>
      </c>
      <c r="Y360" s="234"/>
      <c r="Z360" s="234" t="s">
        <v>4649</v>
      </c>
      <c r="AA360" s="243">
        <v>202411</v>
      </c>
      <c r="AB360" s="243"/>
      <c r="AC360" s="244" t="s">
        <v>4787</v>
      </c>
      <c r="AD360" s="244" t="s">
        <v>4932</v>
      </c>
      <c r="AE360" s="245">
        <v>1</v>
      </c>
      <c r="AF360" s="244" t="s">
        <v>4932</v>
      </c>
      <c r="AG360" s="239" t="str">
        <f>IFERROR(VLOOKUP(작성용!A:A,RM!A:D,4,0),"-")</f>
        <v>오수현</v>
      </c>
      <c r="AH360" s="9" t="s">
        <v>3923</v>
      </c>
      <c r="AI360" s="235" t="s">
        <v>4758</v>
      </c>
      <c r="AJ360" s="235" t="s">
        <v>5262</v>
      </c>
      <c r="AK360" s="235" t="s">
        <v>4764</v>
      </c>
      <c r="AL360" s="235">
        <v>359</v>
      </c>
    </row>
    <row r="361" spans="1:38" s="198" customFormat="1" x14ac:dyDescent="0.3">
      <c r="A361" s="222" t="s">
        <v>2226</v>
      </c>
      <c r="B361" s="222" t="s">
        <v>5257</v>
      </c>
      <c r="C361" s="241" t="s">
        <v>4749</v>
      </c>
      <c r="D361" s="237" t="s">
        <v>5303</v>
      </c>
      <c r="E361" s="236">
        <v>1311110499870</v>
      </c>
      <c r="F361" s="240" t="s">
        <v>4837</v>
      </c>
      <c r="G361" s="214">
        <v>0</v>
      </c>
      <c r="H361" s="231" t="s">
        <v>4758</v>
      </c>
      <c r="I361" s="231"/>
      <c r="J361" s="231"/>
      <c r="K361" s="231"/>
      <c r="L361" s="231"/>
      <c r="M361" s="231"/>
      <c r="N361" s="231" t="s">
        <v>4882</v>
      </c>
      <c r="O361" s="246" t="s">
        <v>5259</v>
      </c>
      <c r="P361" s="246" t="s">
        <v>5260</v>
      </c>
      <c r="Q361" s="225" t="s">
        <v>5261</v>
      </c>
      <c r="R361" s="212" t="s">
        <v>2</v>
      </c>
      <c r="S361" s="213" t="s">
        <v>4758</v>
      </c>
      <c r="T361" s="233">
        <v>45575</v>
      </c>
      <c r="U361" s="234" t="s">
        <v>4746</v>
      </c>
      <c r="V361" s="234">
        <v>45607</v>
      </c>
      <c r="W361" s="234">
        <v>45609</v>
      </c>
      <c r="X361" s="234" t="s">
        <v>2</v>
      </c>
      <c r="Y361" s="234"/>
      <c r="Z361" s="234" t="s">
        <v>4649</v>
      </c>
      <c r="AA361" s="243">
        <v>202411</v>
      </c>
      <c r="AB361" s="243"/>
      <c r="AC361" s="244" t="s">
        <v>4787</v>
      </c>
      <c r="AD361" s="244" t="s">
        <v>4810</v>
      </c>
      <c r="AE361" s="245">
        <v>1</v>
      </c>
      <c r="AF361" s="244" t="s">
        <v>4847</v>
      </c>
      <c r="AG361" s="239" t="str">
        <f>IFERROR(VLOOKUP(작성용!A:A,RM!A:D,4,0),"-")</f>
        <v>오수현</v>
      </c>
      <c r="AH361" s="9" t="s">
        <v>3923</v>
      </c>
      <c r="AI361" s="235" t="s">
        <v>4758</v>
      </c>
      <c r="AJ361" s="235" t="s">
        <v>5262</v>
      </c>
      <c r="AK361" s="235" t="s">
        <v>4764</v>
      </c>
      <c r="AL361" s="235">
        <v>360</v>
      </c>
    </row>
    <row r="362" spans="1:38" s="198" customFormat="1" x14ac:dyDescent="0.3">
      <c r="A362" s="222" t="s">
        <v>2226</v>
      </c>
      <c r="B362" s="222" t="s">
        <v>5257</v>
      </c>
      <c r="C362" s="241" t="s">
        <v>4749</v>
      </c>
      <c r="D362" s="237" t="s">
        <v>5304</v>
      </c>
      <c r="E362" s="236">
        <v>1511110047732</v>
      </c>
      <c r="F362" s="240" t="s">
        <v>4837</v>
      </c>
      <c r="G362" s="214">
        <v>1</v>
      </c>
      <c r="H362" s="231" t="s">
        <v>4758</v>
      </c>
      <c r="I362" s="231"/>
      <c r="J362" s="231"/>
      <c r="K362" s="231"/>
      <c r="L362" s="231"/>
      <c r="M362" s="231"/>
      <c r="N362" s="231" t="s">
        <v>4882</v>
      </c>
      <c r="O362" s="246" t="s">
        <v>5259</v>
      </c>
      <c r="P362" s="246" t="s">
        <v>5260</v>
      </c>
      <c r="Q362" s="225" t="s">
        <v>5261</v>
      </c>
      <c r="R362" s="212" t="s">
        <v>2</v>
      </c>
      <c r="S362" s="213" t="s">
        <v>4758</v>
      </c>
      <c r="T362" s="233">
        <v>45575</v>
      </c>
      <c r="U362" s="234" t="s">
        <v>4746</v>
      </c>
      <c r="V362" s="234">
        <v>45607</v>
      </c>
      <c r="W362" s="234">
        <v>45609</v>
      </c>
      <c r="X362" s="234" t="s">
        <v>2</v>
      </c>
      <c r="Y362" s="234"/>
      <c r="Z362" s="234" t="s">
        <v>4649</v>
      </c>
      <c r="AA362" s="243">
        <v>202411</v>
      </c>
      <c r="AB362" s="243"/>
      <c r="AC362" s="244" t="s">
        <v>4787</v>
      </c>
      <c r="AD362" s="244" t="s">
        <v>4967</v>
      </c>
      <c r="AE362" s="245">
        <v>1</v>
      </c>
      <c r="AF362" s="244" t="s">
        <v>4967</v>
      </c>
      <c r="AG362" s="239" t="str">
        <f>IFERROR(VLOOKUP(작성용!A:A,RM!A:D,4,0),"-")</f>
        <v>오수현</v>
      </c>
      <c r="AH362" s="9" t="s">
        <v>3923</v>
      </c>
      <c r="AI362" s="235" t="s">
        <v>4758</v>
      </c>
      <c r="AJ362" s="235" t="s">
        <v>5262</v>
      </c>
      <c r="AK362" s="235" t="s">
        <v>4764</v>
      </c>
      <c r="AL362" s="235">
        <v>361</v>
      </c>
    </row>
    <row r="363" spans="1:38" s="198" customFormat="1" x14ac:dyDescent="0.3">
      <c r="A363" s="222" t="s">
        <v>2226</v>
      </c>
      <c r="B363" s="222" t="s">
        <v>5257</v>
      </c>
      <c r="C363" s="241" t="s">
        <v>4765</v>
      </c>
      <c r="D363" s="237" t="s">
        <v>5305</v>
      </c>
      <c r="E363" s="236">
        <v>1311110534650</v>
      </c>
      <c r="F363" s="240" t="s">
        <v>4841</v>
      </c>
      <c r="G363" s="214">
        <v>0</v>
      </c>
      <c r="H363" s="231" t="s">
        <v>4758</v>
      </c>
      <c r="I363" s="231"/>
      <c r="J363" s="231"/>
      <c r="K363" s="231"/>
      <c r="L363" s="231"/>
      <c r="M363" s="231"/>
      <c r="N363" s="231" t="s">
        <v>4882</v>
      </c>
      <c r="O363" s="246" t="s">
        <v>5259</v>
      </c>
      <c r="P363" s="246" t="s">
        <v>5260</v>
      </c>
      <c r="Q363" s="225" t="s">
        <v>5261</v>
      </c>
      <c r="R363" s="212" t="s">
        <v>2</v>
      </c>
      <c r="S363" s="213" t="s">
        <v>4758</v>
      </c>
      <c r="T363" s="233">
        <v>45575</v>
      </c>
      <c r="U363" s="234" t="s">
        <v>4746</v>
      </c>
      <c r="V363" s="234">
        <v>45607</v>
      </c>
      <c r="W363" s="234">
        <v>45609</v>
      </c>
      <c r="X363" s="234" t="s">
        <v>2</v>
      </c>
      <c r="Y363" s="234"/>
      <c r="Z363" s="234" t="s">
        <v>4649</v>
      </c>
      <c r="AA363" s="243">
        <v>202411</v>
      </c>
      <c r="AB363" s="243"/>
      <c r="AC363" s="244" t="s">
        <v>4787</v>
      </c>
      <c r="AD363" s="244" t="s">
        <v>4748</v>
      </c>
      <c r="AE363" s="245">
        <v>1</v>
      </c>
      <c r="AF363" s="244" t="s">
        <v>4748</v>
      </c>
      <c r="AG363" s="239" t="str">
        <f>IFERROR(VLOOKUP(작성용!A:A,RM!A:D,4,0),"-")</f>
        <v>오수현</v>
      </c>
      <c r="AH363" s="9" t="s">
        <v>3923</v>
      </c>
      <c r="AI363" s="235" t="s">
        <v>4758</v>
      </c>
      <c r="AJ363" s="235" t="s">
        <v>5262</v>
      </c>
      <c r="AK363" s="235" t="s">
        <v>4764</v>
      </c>
      <c r="AL363" s="235">
        <v>362</v>
      </c>
    </row>
    <row r="364" spans="1:38" s="198" customFormat="1" x14ac:dyDescent="0.3">
      <c r="A364" s="222" t="s">
        <v>2226</v>
      </c>
      <c r="B364" s="222" t="s">
        <v>5257</v>
      </c>
      <c r="C364" s="241" t="s">
        <v>4765</v>
      </c>
      <c r="D364" s="237" t="s">
        <v>5306</v>
      </c>
      <c r="E364" s="236">
        <v>1101117478088</v>
      </c>
      <c r="F364" s="240" t="s">
        <v>4841</v>
      </c>
      <c r="G364" s="214">
        <v>0</v>
      </c>
      <c r="H364" s="231" t="s">
        <v>4758</v>
      </c>
      <c r="I364" s="231"/>
      <c r="J364" s="231"/>
      <c r="K364" s="231"/>
      <c r="L364" s="231"/>
      <c r="M364" s="231"/>
      <c r="N364" s="231" t="s">
        <v>4882</v>
      </c>
      <c r="O364" s="246" t="s">
        <v>5259</v>
      </c>
      <c r="P364" s="246" t="s">
        <v>5260</v>
      </c>
      <c r="Q364" s="225" t="s">
        <v>5261</v>
      </c>
      <c r="R364" s="212" t="s">
        <v>2</v>
      </c>
      <c r="S364" s="213" t="s">
        <v>4758</v>
      </c>
      <c r="T364" s="233">
        <v>45575</v>
      </c>
      <c r="U364" s="234" t="s">
        <v>4746</v>
      </c>
      <c r="V364" s="234">
        <v>45607</v>
      </c>
      <c r="W364" s="234">
        <v>45609</v>
      </c>
      <c r="X364" s="234" t="s">
        <v>2</v>
      </c>
      <c r="Y364" s="234"/>
      <c r="Z364" s="234" t="s">
        <v>4649</v>
      </c>
      <c r="AA364" s="243">
        <v>202411</v>
      </c>
      <c r="AB364" s="243"/>
      <c r="AC364" s="244" t="s">
        <v>4787</v>
      </c>
      <c r="AD364" s="244" t="s">
        <v>4934</v>
      </c>
      <c r="AE364" s="245">
        <v>1</v>
      </c>
      <c r="AF364" s="244" t="s">
        <v>4934</v>
      </c>
      <c r="AG364" s="239" t="str">
        <f>IFERROR(VLOOKUP(작성용!A:A,RM!A:D,4,0),"-")</f>
        <v>오수현</v>
      </c>
      <c r="AH364" s="9" t="s">
        <v>3923</v>
      </c>
      <c r="AI364" s="235" t="s">
        <v>4758</v>
      </c>
      <c r="AJ364" s="235" t="s">
        <v>5262</v>
      </c>
      <c r="AK364" s="235" t="s">
        <v>4764</v>
      </c>
      <c r="AL364" s="235">
        <v>363</v>
      </c>
    </row>
    <row r="365" spans="1:38" s="198" customFormat="1" x14ac:dyDescent="0.3">
      <c r="A365" s="222" t="s">
        <v>2226</v>
      </c>
      <c r="B365" s="222" t="s">
        <v>5257</v>
      </c>
      <c r="C365" s="241" t="s">
        <v>4749</v>
      </c>
      <c r="D365" s="237" t="s">
        <v>5307</v>
      </c>
      <c r="E365" s="236">
        <v>1358110177957</v>
      </c>
      <c r="F365" s="240" t="s">
        <v>4767</v>
      </c>
      <c r="G365" s="214">
        <v>0</v>
      </c>
      <c r="H365" s="231" t="s">
        <v>4758</v>
      </c>
      <c r="I365" s="231"/>
      <c r="J365" s="231"/>
      <c r="K365" s="231"/>
      <c r="L365" s="231"/>
      <c r="M365" s="231"/>
      <c r="N365" s="231" t="s">
        <v>4882</v>
      </c>
      <c r="O365" s="246" t="s">
        <v>5259</v>
      </c>
      <c r="P365" s="246" t="s">
        <v>5260</v>
      </c>
      <c r="Q365" s="225" t="s">
        <v>5261</v>
      </c>
      <c r="R365" s="212" t="s">
        <v>2</v>
      </c>
      <c r="S365" s="213" t="s">
        <v>4758</v>
      </c>
      <c r="T365" s="233">
        <v>45575</v>
      </c>
      <c r="U365" s="234" t="s">
        <v>4746</v>
      </c>
      <c r="V365" s="234">
        <v>45607</v>
      </c>
      <c r="W365" s="234">
        <v>45609</v>
      </c>
      <c r="X365" s="234" t="s">
        <v>2</v>
      </c>
      <c r="Y365" s="234"/>
      <c r="Z365" s="234" t="s">
        <v>4649</v>
      </c>
      <c r="AA365" s="243">
        <v>202411</v>
      </c>
      <c r="AB365" s="243"/>
      <c r="AC365" s="244" t="s">
        <v>4787</v>
      </c>
      <c r="AD365" s="244" t="s">
        <v>4761</v>
      </c>
      <c r="AE365" s="245">
        <v>0</v>
      </c>
      <c r="AF365" s="244" t="s">
        <v>4761</v>
      </c>
      <c r="AG365" s="239" t="str">
        <f>IFERROR(VLOOKUP(작성용!A:A,RM!A:D,4,0),"-")</f>
        <v>오수현</v>
      </c>
      <c r="AH365" s="9" t="s">
        <v>3923</v>
      </c>
      <c r="AI365" s="235" t="s">
        <v>4758</v>
      </c>
      <c r="AJ365" s="235" t="s">
        <v>5262</v>
      </c>
      <c r="AK365" s="235" t="s">
        <v>4764</v>
      </c>
      <c r="AL365" s="235">
        <v>364</v>
      </c>
    </row>
    <row r="366" spans="1:38" s="198" customFormat="1" x14ac:dyDescent="0.3">
      <c r="A366" s="222" t="s">
        <v>2226</v>
      </c>
      <c r="B366" s="222" t="s">
        <v>5257</v>
      </c>
      <c r="C366" s="241" t="s">
        <v>4765</v>
      </c>
      <c r="D366" s="237" t="s">
        <v>5308</v>
      </c>
      <c r="E366" s="236">
        <v>1717110147784</v>
      </c>
      <c r="F366" s="240" t="s">
        <v>4837</v>
      </c>
      <c r="G366" s="214">
        <v>1</v>
      </c>
      <c r="H366" s="231" t="s">
        <v>4758</v>
      </c>
      <c r="I366" s="231"/>
      <c r="J366" s="231"/>
      <c r="K366" s="231"/>
      <c r="L366" s="231"/>
      <c r="M366" s="231"/>
      <c r="N366" s="231" t="s">
        <v>4882</v>
      </c>
      <c r="O366" s="246" t="s">
        <v>5259</v>
      </c>
      <c r="P366" s="246" t="s">
        <v>5260</v>
      </c>
      <c r="Q366" s="225" t="s">
        <v>5261</v>
      </c>
      <c r="R366" s="212" t="s">
        <v>2</v>
      </c>
      <c r="S366" s="213" t="s">
        <v>4758</v>
      </c>
      <c r="T366" s="233">
        <v>45575</v>
      </c>
      <c r="U366" s="234" t="s">
        <v>4746</v>
      </c>
      <c r="V366" s="234">
        <v>45607</v>
      </c>
      <c r="W366" s="234">
        <v>45609</v>
      </c>
      <c r="X366" s="234" t="s">
        <v>2</v>
      </c>
      <c r="Y366" s="234"/>
      <c r="Z366" s="234" t="s">
        <v>4649</v>
      </c>
      <c r="AA366" s="243">
        <v>202411</v>
      </c>
      <c r="AB366" s="243"/>
      <c r="AC366" s="244" t="s">
        <v>4787</v>
      </c>
      <c r="AD366" s="244" t="s">
        <v>4892</v>
      </c>
      <c r="AE366" s="245">
        <v>1</v>
      </c>
      <c r="AF366" s="244" t="s">
        <v>4892</v>
      </c>
      <c r="AG366" s="239" t="str">
        <f>IFERROR(VLOOKUP(작성용!A:A,RM!A:D,4,0),"-")</f>
        <v>오수현</v>
      </c>
      <c r="AH366" s="9" t="s">
        <v>3923</v>
      </c>
      <c r="AI366" s="235" t="s">
        <v>4758</v>
      </c>
      <c r="AJ366" s="235" t="s">
        <v>5262</v>
      </c>
      <c r="AK366" s="235" t="s">
        <v>4764</v>
      </c>
      <c r="AL366" s="235">
        <v>365</v>
      </c>
    </row>
    <row r="367" spans="1:38" s="198" customFormat="1" x14ac:dyDescent="0.3">
      <c r="A367" s="222" t="s">
        <v>2226</v>
      </c>
      <c r="B367" s="222" t="s">
        <v>5257</v>
      </c>
      <c r="C367" s="241" t="s">
        <v>4765</v>
      </c>
      <c r="D367" s="237" t="s">
        <v>5309</v>
      </c>
      <c r="E367" s="236">
        <v>1311110641645</v>
      </c>
      <c r="F367" s="240" t="s">
        <v>4837</v>
      </c>
      <c r="G367" s="214">
        <v>3</v>
      </c>
      <c r="H367" s="231" t="s">
        <v>4758</v>
      </c>
      <c r="I367" s="231"/>
      <c r="J367" s="231"/>
      <c r="K367" s="231"/>
      <c r="L367" s="231"/>
      <c r="M367" s="231"/>
      <c r="N367" s="231" t="s">
        <v>4882</v>
      </c>
      <c r="O367" s="246" t="s">
        <v>5259</v>
      </c>
      <c r="P367" s="246" t="s">
        <v>5260</v>
      </c>
      <c r="Q367" s="225" t="s">
        <v>5261</v>
      </c>
      <c r="R367" s="212" t="s">
        <v>2</v>
      </c>
      <c r="S367" s="213" t="s">
        <v>4758</v>
      </c>
      <c r="T367" s="233">
        <v>45575</v>
      </c>
      <c r="U367" s="234" t="s">
        <v>4746</v>
      </c>
      <c r="V367" s="234">
        <v>45607</v>
      </c>
      <c r="W367" s="234">
        <v>45609</v>
      </c>
      <c r="X367" s="234" t="s">
        <v>2</v>
      </c>
      <c r="Y367" s="234"/>
      <c r="Z367" s="234" t="s">
        <v>4649</v>
      </c>
      <c r="AA367" s="243">
        <v>202411</v>
      </c>
      <c r="AB367" s="243"/>
      <c r="AC367" s="244" t="s">
        <v>4787</v>
      </c>
      <c r="AD367" s="244" t="s">
        <v>4934</v>
      </c>
      <c r="AE367" s="245">
        <v>1</v>
      </c>
      <c r="AF367" s="244" t="s">
        <v>4934</v>
      </c>
      <c r="AG367" s="239" t="str">
        <f>IFERROR(VLOOKUP(작성용!A:A,RM!A:D,4,0),"-")</f>
        <v>오수현</v>
      </c>
      <c r="AH367" s="9" t="s">
        <v>3923</v>
      </c>
      <c r="AI367" s="235" t="s">
        <v>4758</v>
      </c>
      <c r="AJ367" s="235" t="s">
        <v>5262</v>
      </c>
      <c r="AK367" s="235" t="s">
        <v>4764</v>
      </c>
      <c r="AL367" s="235">
        <v>366</v>
      </c>
    </row>
    <row r="368" spans="1:38" s="198" customFormat="1" x14ac:dyDescent="0.3">
      <c r="A368" s="222" t="s">
        <v>2226</v>
      </c>
      <c r="B368" s="222" t="s">
        <v>5257</v>
      </c>
      <c r="C368" s="241" t="s">
        <v>4765</v>
      </c>
      <c r="D368" s="237" t="s">
        <v>5309</v>
      </c>
      <c r="E368" s="236">
        <v>1311110641645</v>
      </c>
      <c r="F368" s="240" t="s">
        <v>4837</v>
      </c>
      <c r="G368" s="214">
        <v>1</v>
      </c>
      <c r="H368" s="231" t="s">
        <v>4758</v>
      </c>
      <c r="I368" s="231"/>
      <c r="J368" s="231"/>
      <c r="K368" s="231"/>
      <c r="L368" s="231"/>
      <c r="M368" s="231"/>
      <c r="N368" s="231" t="s">
        <v>4882</v>
      </c>
      <c r="O368" s="246" t="s">
        <v>5259</v>
      </c>
      <c r="P368" s="246" t="s">
        <v>5260</v>
      </c>
      <c r="Q368" s="225" t="s">
        <v>5261</v>
      </c>
      <c r="R368" s="212" t="s">
        <v>2</v>
      </c>
      <c r="S368" s="213" t="s">
        <v>4758</v>
      </c>
      <c r="T368" s="233">
        <v>45575</v>
      </c>
      <c r="U368" s="234" t="s">
        <v>4746</v>
      </c>
      <c r="V368" s="234">
        <v>45607</v>
      </c>
      <c r="W368" s="234">
        <v>45609</v>
      </c>
      <c r="X368" s="234" t="s">
        <v>2</v>
      </c>
      <c r="Y368" s="234"/>
      <c r="Z368" s="234" t="s">
        <v>4649</v>
      </c>
      <c r="AA368" s="243">
        <v>202411</v>
      </c>
      <c r="AB368" s="243"/>
      <c r="AC368" s="244" t="s">
        <v>4787</v>
      </c>
      <c r="AD368" s="244" t="s">
        <v>4934</v>
      </c>
      <c r="AE368" s="245">
        <v>0</v>
      </c>
      <c r="AF368" s="244" t="s">
        <v>4934</v>
      </c>
      <c r="AG368" s="239" t="str">
        <f>IFERROR(VLOOKUP(작성용!A:A,RM!A:D,4,0),"-")</f>
        <v>오수현</v>
      </c>
      <c r="AH368" s="9" t="s">
        <v>3923</v>
      </c>
      <c r="AI368" s="235" t="s">
        <v>4758</v>
      </c>
      <c r="AJ368" s="235" t="s">
        <v>5262</v>
      </c>
      <c r="AK368" s="235" t="s">
        <v>4764</v>
      </c>
      <c r="AL368" s="235">
        <v>367</v>
      </c>
    </row>
    <row r="369" spans="1:38" s="198" customFormat="1" x14ac:dyDescent="0.3">
      <c r="A369" s="222" t="s">
        <v>2226</v>
      </c>
      <c r="B369" s="222" t="s">
        <v>5257</v>
      </c>
      <c r="C369" s="241" t="s">
        <v>4749</v>
      </c>
      <c r="D369" s="237" t="s">
        <v>5310</v>
      </c>
      <c r="E369" s="236">
        <v>1601110488696</v>
      </c>
      <c r="F369" s="240" t="s">
        <v>4837</v>
      </c>
      <c r="G369" s="214">
        <v>0</v>
      </c>
      <c r="H369" s="231" t="s">
        <v>4758</v>
      </c>
      <c r="I369" s="231"/>
      <c r="J369" s="231"/>
      <c r="K369" s="231"/>
      <c r="L369" s="231"/>
      <c r="M369" s="231"/>
      <c r="N369" s="231" t="s">
        <v>4882</v>
      </c>
      <c r="O369" s="246" t="s">
        <v>5259</v>
      </c>
      <c r="P369" s="246" t="s">
        <v>5260</v>
      </c>
      <c r="Q369" s="225" t="s">
        <v>5261</v>
      </c>
      <c r="R369" s="212" t="s">
        <v>2</v>
      </c>
      <c r="S369" s="213" t="s">
        <v>4758</v>
      </c>
      <c r="T369" s="233">
        <v>45575</v>
      </c>
      <c r="U369" s="234" t="s">
        <v>4746</v>
      </c>
      <c r="V369" s="234">
        <v>45607</v>
      </c>
      <c r="W369" s="234">
        <v>45609</v>
      </c>
      <c r="X369" s="234" t="s">
        <v>2</v>
      </c>
      <c r="Y369" s="234"/>
      <c r="Z369" s="234" t="s">
        <v>4649</v>
      </c>
      <c r="AA369" s="243">
        <v>202411</v>
      </c>
      <c r="AB369" s="243"/>
      <c r="AC369" s="244" t="s">
        <v>4787</v>
      </c>
      <c r="AD369" s="244" t="s">
        <v>4851</v>
      </c>
      <c r="AE369" s="245">
        <v>1</v>
      </c>
      <c r="AF369" s="244" t="s">
        <v>4851</v>
      </c>
      <c r="AG369" s="239" t="str">
        <f>IFERROR(VLOOKUP(작성용!A:A,RM!A:D,4,0),"-")</f>
        <v>오수현</v>
      </c>
      <c r="AH369" s="9" t="s">
        <v>3923</v>
      </c>
      <c r="AI369" s="235" t="s">
        <v>4758</v>
      </c>
      <c r="AJ369" s="235" t="s">
        <v>5262</v>
      </c>
      <c r="AK369" s="235" t="s">
        <v>4764</v>
      </c>
      <c r="AL369" s="235">
        <v>368</v>
      </c>
    </row>
    <row r="370" spans="1:38" s="198" customFormat="1" x14ac:dyDescent="0.3">
      <c r="A370" s="222" t="s">
        <v>2226</v>
      </c>
      <c r="B370" s="222" t="s">
        <v>5257</v>
      </c>
      <c r="C370" s="241" t="s">
        <v>4749</v>
      </c>
      <c r="D370" s="237" t="s">
        <v>5311</v>
      </c>
      <c r="E370" s="236">
        <v>1648110117700</v>
      </c>
      <c r="F370" s="240" t="s">
        <v>4837</v>
      </c>
      <c r="G370" s="214">
        <v>0</v>
      </c>
      <c r="H370" s="231" t="s">
        <v>4758</v>
      </c>
      <c r="I370" s="231"/>
      <c r="J370" s="231"/>
      <c r="K370" s="231"/>
      <c r="L370" s="231"/>
      <c r="M370" s="231"/>
      <c r="N370" s="231" t="s">
        <v>4882</v>
      </c>
      <c r="O370" s="246" t="s">
        <v>5259</v>
      </c>
      <c r="P370" s="246" t="s">
        <v>5260</v>
      </c>
      <c r="Q370" s="225" t="s">
        <v>5261</v>
      </c>
      <c r="R370" s="212" t="s">
        <v>2</v>
      </c>
      <c r="S370" s="213" t="s">
        <v>4758</v>
      </c>
      <c r="T370" s="233">
        <v>45575</v>
      </c>
      <c r="U370" s="234" t="s">
        <v>4746</v>
      </c>
      <c r="V370" s="234">
        <v>45607</v>
      </c>
      <c r="W370" s="234">
        <v>45609</v>
      </c>
      <c r="X370" s="234" t="s">
        <v>2</v>
      </c>
      <c r="Y370" s="234"/>
      <c r="Z370" s="234" t="s">
        <v>4649</v>
      </c>
      <c r="AA370" s="243">
        <v>202411</v>
      </c>
      <c r="AB370" s="243"/>
      <c r="AC370" s="244" t="s">
        <v>4787</v>
      </c>
      <c r="AD370" s="244" t="s">
        <v>4969</v>
      </c>
      <c r="AE370" s="245">
        <v>1</v>
      </c>
      <c r="AF370" s="244" t="s">
        <v>4969</v>
      </c>
      <c r="AG370" s="239" t="str">
        <f>IFERROR(VLOOKUP(작성용!A:A,RM!A:D,4,0),"-")</f>
        <v>오수현</v>
      </c>
      <c r="AH370" s="9" t="s">
        <v>3923</v>
      </c>
      <c r="AI370" s="235" t="s">
        <v>4758</v>
      </c>
      <c r="AJ370" s="235" t="s">
        <v>5262</v>
      </c>
      <c r="AK370" s="235" t="s">
        <v>4764</v>
      </c>
      <c r="AL370" s="235">
        <v>369</v>
      </c>
    </row>
    <row r="371" spans="1:38" s="198" customFormat="1" x14ac:dyDescent="0.3">
      <c r="A371" s="222" t="s">
        <v>2221</v>
      </c>
      <c r="B371" s="222" t="s">
        <v>4991</v>
      </c>
      <c r="C371" s="241" t="s">
        <v>4749</v>
      </c>
      <c r="D371" s="259" t="s">
        <v>5312</v>
      </c>
      <c r="E371" s="236">
        <v>1101140316940</v>
      </c>
      <c r="F371" s="240" t="s">
        <v>4841</v>
      </c>
      <c r="G371" s="214">
        <v>0</v>
      </c>
      <c r="H371" s="231" t="s">
        <v>4758</v>
      </c>
      <c r="I371" s="231"/>
      <c r="J371" s="231"/>
      <c r="K371" s="231"/>
      <c r="L371" s="231"/>
      <c r="M371" s="231"/>
      <c r="N371" s="231" t="s">
        <v>4768</v>
      </c>
      <c r="O371" s="246" t="s">
        <v>5206</v>
      </c>
      <c r="P371" s="246" t="s">
        <v>5207</v>
      </c>
      <c r="Q371" s="225" t="s">
        <v>4640</v>
      </c>
      <c r="R371" s="212" t="s">
        <v>2</v>
      </c>
      <c r="S371" s="213" t="s">
        <v>4758</v>
      </c>
      <c r="T371" s="233">
        <v>45573</v>
      </c>
      <c r="U371" s="234" t="s">
        <v>4746</v>
      </c>
      <c r="V371" s="234">
        <v>45602</v>
      </c>
      <c r="W371" s="234">
        <v>45607</v>
      </c>
      <c r="X371" s="234" t="s">
        <v>2</v>
      </c>
      <c r="Y371" s="234"/>
      <c r="Z371" s="234" t="s">
        <v>4642</v>
      </c>
      <c r="AA371" s="243">
        <v>202411</v>
      </c>
      <c r="AB371" s="243"/>
      <c r="AC371" s="244" t="s">
        <v>4787</v>
      </c>
      <c r="AD371" s="244" t="s">
        <v>4884</v>
      </c>
      <c r="AE371" s="245">
        <v>1</v>
      </c>
      <c r="AF371" s="244" t="s">
        <v>4749</v>
      </c>
      <c r="AG371" s="239" t="str">
        <f>IFERROR(VLOOKUP(작성용!A:A,RM!A:D,4,0),"-")</f>
        <v>강성은</v>
      </c>
      <c r="AH371" s="9" t="s">
        <v>4832</v>
      </c>
      <c r="AI371" s="235" t="s">
        <v>5313</v>
      </c>
      <c r="AJ371" s="235" t="s">
        <v>4907</v>
      </c>
      <c r="AK371" s="235" t="s">
        <v>4764</v>
      </c>
      <c r="AL371" s="235">
        <v>370</v>
      </c>
    </row>
    <row r="372" spans="1:38" x14ac:dyDescent="0.3">
      <c r="A372" s="222" t="s">
        <v>5314</v>
      </c>
      <c r="B372" s="222" t="s">
        <v>5315</v>
      </c>
      <c r="C372" s="241" t="s">
        <v>4765</v>
      </c>
      <c r="D372" s="237" t="s">
        <v>5316</v>
      </c>
      <c r="E372" s="236" t="s">
        <v>5317</v>
      </c>
      <c r="F372" s="240" t="s">
        <v>5187</v>
      </c>
      <c r="G372" s="214">
        <v>0</v>
      </c>
      <c r="H372" s="231" t="s">
        <v>4758</v>
      </c>
      <c r="I372" s="231"/>
      <c r="J372" s="231"/>
      <c r="K372" s="231"/>
      <c r="L372" s="231"/>
      <c r="M372" s="231"/>
      <c r="N372" s="231" t="s">
        <v>4882</v>
      </c>
      <c r="O372" s="246" t="s">
        <v>5318</v>
      </c>
      <c r="P372" s="246" t="s">
        <v>5319</v>
      </c>
      <c r="Q372" s="225" t="s">
        <v>5320</v>
      </c>
      <c r="R372" s="212" t="s">
        <v>4758</v>
      </c>
      <c r="S372" s="213" t="s">
        <v>4758</v>
      </c>
      <c r="T372" s="233">
        <v>45572</v>
      </c>
      <c r="U372" s="234" t="s">
        <v>4746</v>
      </c>
      <c r="V372" s="234">
        <v>45611</v>
      </c>
      <c r="W372" s="234">
        <v>45649</v>
      </c>
      <c r="X372" s="234" t="s">
        <v>2</v>
      </c>
      <c r="Y372" s="234"/>
      <c r="Z372" s="234" t="s">
        <v>5321</v>
      </c>
      <c r="AA372" s="243">
        <v>202411</v>
      </c>
      <c r="AB372" s="243"/>
      <c r="AC372" s="244" t="s">
        <v>4747</v>
      </c>
      <c r="AD372" s="244" t="s">
        <v>4748</v>
      </c>
      <c r="AE372" s="245">
        <v>1.5</v>
      </c>
      <c r="AF372" s="244" t="s">
        <v>4748</v>
      </c>
      <c r="AG372" s="239" t="str">
        <f>IFERROR(VLOOKUP(작성용!A:A,RM!A:D,4,0),"-")</f>
        <v>유재호</v>
      </c>
      <c r="AH372" s="235" t="s">
        <v>5008</v>
      </c>
      <c r="AI372" s="235" t="s">
        <v>5322</v>
      </c>
      <c r="AJ372" s="235" t="s">
        <v>5323</v>
      </c>
      <c r="AK372" s="235" t="s">
        <v>4764</v>
      </c>
      <c r="AL372" s="235">
        <v>371</v>
      </c>
    </row>
    <row r="373" spans="1:38" x14ac:dyDescent="0.3">
      <c r="A373" s="222" t="s">
        <v>5314</v>
      </c>
      <c r="B373" s="222" t="s">
        <v>5315</v>
      </c>
      <c r="C373" s="241" t="s">
        <v>4752</v>
      </c>
      <c r="D373" s="237" t="s">
        <v>5324</v>
      </c>
      <c r="E373" s="236" t="s">
        <v>4559</v>
      </c>
      <c r="F373" s="240" t="s">
        <v>5187</v>
      </c>
      <c r="G373" s="214">
        <v>0</v>
      </c>
      <c r="H373" s="231" t="s">
        <v>4758</v>
      </c>
      <c r="I373" s="231"/>
      <c r="J373" s="231"/>
      <c r="K373" s="231"/>
      <c r="L373" s="231"/>
      <c r="M373" s="231"/>
      <c r="N373" s="231" t="s">
        <v>4882</v>
      </c>
      <c r="O373" s="246" t="s">
        <v>5318</v>
      </c>
      <c r="P373" s="246" t="s">
        <v>5319</v>
      </c>
      <c r="Q373" s="225" t="s">
        <v>5320</v>
      </c>
      <c r="R373" s="212" t="s">
        <v>4758</v>
      </c>
      <c r="S373" s="213" t="s">
        <v>4758</v>
      </c>
      <c r="T373" s="233">
        <v>45572</v>
      </c>
      <c r="U373" s="234" t="s">
        <v>4746</v>
      </c>
      <c r="V373" s="234">
        <v>45611</v>
      </c>
      <c r="W373" s="234">
        <v>45649</v>
      </c>
      <c r="X373" s="234" t="s">
        <v>2</v>
      </c>
      <c r="Y373" s="234"/>
      <c r="Z373" s="234" t="s">
        <v>5321</v>
      </c>
      <c r="AA373" s="243">
        <v>202411</v>
      </c>
      <c r="AB373" s="243"/>
      <c r="AC373" s="244" t="s">
        <v>4747</v>
      </c>
      <c r="AD373" s="244" t="s">
        <v>4969</v>
      </c>
      <c r="AE373" s="245">
        <v>1.5</v>
      </c>
      <c r="AF373" s="244" t="s">
        <v>4969</v>
      </c>
      <c r="AG373" s="239" t="str">
        <f>IFERROR(VLOOKUP(작성용!A:A,RM!A:D,4,0),"-")</f>
        <v>유재호</v>
      </c>
      <c r="AH373" s="235" t="s">
        <v>5008</v>
      </c>
      <c r="AI373" s="235" t="s">
        <v>5322</v>
      </c>
      <c r="AJ373" s="235" t="s">
        <v>5325</v>
      </c>
      <c r="AK373" s="235" t="s">
        <v>4764</v>
      </c>
      <c r="AL373" s="235">
        <v>372</v>
      </c>
    </row>
    <row r="374" spans="1:38" x14ac:dyDescent="0.3">
      <c r="A374" s="222" t="s">
        <v>5314</v>
      </c>
      <c r="B374" s="222" t="s">
        <v>5315</v>
      </c>
      <c r="C374" s="241" t="s">
        <v>4752</v>
      </c>
      <c r="D374" s="237" t="s">
        <v>5326</v>
      </c>
      <c r="E374" s="236" t="s">
        <v>4560</v>
      </c>
      <c r="F374" s="240" t="s">
        <v>5187</v>
      </c>
      <c r="G374" s="214">
        <v>0</v>
      </c>
      <c r="H374" s="231" t="s">
        <v>4758</v>
      </c>
      <c r="I374" s="231"/>
      <c r="J374" s="231"/>
      <c r="K374" s="231"/>
      <c r="L374" s="231"/>
      <c r="M374" s="231"/>
      <c r="N374" s="231" t="s">
        <v>4882</v>
      </c>
      <c r="O374" s="246" t="s">
        <v>5327</v>
      </c>
      <c r="P374" s="246" t="s">
        <v>5319</v>
      </c>
      <c r="Q374" s="225" t="s">
        <v>5320</v>
      </c>
      <c r="R374" s="212" t="s">
        <v>4758</v>
      </c>
      <c r="S374" s="213" t="s">
        <v>4758</v>
      </c>
      <c r="T374" s="233">
        <v>45572</v>
      </c>
      <c r="U374" s="234" t="s">
        <v>4746</v>
      </c>
      <c r="V374" s="234">
        <v>45611</v>
      </c>
      <c r="W374" s="234">
        <v>45649</v>
      </c>
      <c r="X374" s="234" t="s">
        <v>2</v>
      </c>
      <c r="Y374" s="234"/>
      <c r="Z374" s="234" t="s">
        <v>5321</v>
      </c>
      <c r="AA374" s="243">
        <v>202411</v>
      </c>
      <c r="AB374" s="243"/>
      <c r="AC374" s="244" t="s">
        <v>4747</v>
      </c>
      <c r="AD374" s="244" t="s">
        <v>4845</v>
      </c>
      <c r="AE374" s="245">
        <v>2</v>
      </c>
      <c r="AF374" s="244" t="s">
        <v>4845</v>
      </c>
      <c r="AG374" s="239" t="str">
        <f>IFERROR(VLOOKUP(작성용!A:A,RM!A:D,4,0),"-")</f>
        <v>유재호</v>
      </c>
      <c r="AH374" s="235" t="s">
        <v>5008</v>
      </c>
      <c r="AI374" s="235" t="s">
        <v>5328</v>
      </c>
      <c r="AJ374" s="235" t="s">
        <v>5325</v>
      </c>
      <c r="AK374" s="235" t="s">
        <v>4764</v>
      </c>
      <c r="AL374" s="235">
        <v>373</v>
      </c>
    </row>
    <row r="375" spans="1:38" x14ac:dyDescent="0.3">
      <c r="A375" s="222" t="s">
        <v>5314</v>
      </c>
      <c r="B375" s="222" t="s">
        <v>5315</v>
      </c>
      <c r="C375" s="241" t="s">
        <v>4765</v>
      </c>
      <c r="D375" s="237" t="s">
        <v>5329</v>
      </c>
      <c r="E375" s="236">
        <v>1101130022523</v>
      </c>
      <c r="F375" s="240" t="s">
        <v>5187</v>
      </c>
      <c r="G375" s="214">
        <v>0</v>
      </c>
      <c r="H375" s="231" t="s">
        <v>4758</v>
      </c>
      <c r="I375" s="231"/>
      <c r="J375" s="231"/>
      <c r="K375" s="231"/>
      <c r="L375" s="231"/>
      <c r="M375" s="231"/>
      <c r="N375" s="231" t="s">
        <v>4882</v>
      </c>
      <c r="O375" s="246" t="s">
        <v>5318</v>
      </c>
      <c r="P375" s="246" t="s">
        <v>5319</v>
      </c>
      <c r="Q375" s="225" t="s">
        <v>5320</v>
      </c>
      <c r="R375" s="212" t="s">
        <v>4758</v>
      </c>
      <c r="S375" s="213" t="s">
        <v>4758</v>
      </c>
      <c r="T375" s="233">
        <v>45572</v>
      </c>
      <c r="U375" s="234" t="s">
        <v>4746</v>
      </c>
      <c r="V375" s="234">
        <v>45611</v>
      </c>
      <c r="W375" s="234">
        <v>45649</v>
      </c>
      <c r="X375" s="234" t="s">
        <v>2</v>
      </c>
      <c r="Y375" s="234"/>
      <c r="Z375" s="234" t="s">
        <v>5321</v>
      </c>
      <c r="AA375" s="243">
        <v>202411</v>
      </c>
      <c r="AB375" s="243"/>
      <c r="AC375" s="244" t="s">
        <v>4747</v>
      </c>
      <c r="AD375" s="244" t="s">
        <v>4884</v>
      </c>
      <c r="AE375" s="245">
        <v>1.5</v>
      </c>
      <c r="AF375" s="244" t="s">
        <v>4905</v>
      </c>
      <c r="AG375" s="239" t="str">
        <f>IFERROR(VLOOKUP(작성용!A:A,RM!A:D,4,0),"-")</f>
        <v>유재호</v>
      </c>
      <c r="AH375" s="235" t="s">
        <v>5008</v>
      </c>
      <c r="AI375" s="235" t="s">
        <v>5322</v>
      </c>
      <c r="AJ375" s="235" t="s">
        <v>5325</v>
      </c>
      <c r="AK375" s="235" t="s">
        <v>4764</v>
      </c>
      <c r="AL375" s="235">
        <v>374</v>
      </c>
    </row>
    <row r="376" spans="1:38" x14ac:dyDescent="0.3">
      <c r="A376" s="222" t="s">
        <v>5314</v>
      </c>
      <c r="B376" s="222" t="s">
        <v>5315</v>
      </c>
      <c r="C376" s="241" t="s">
        <v>4765</v>
      </c>
      <c r="D376" s="237" t="s">
        <v>5330</v>
      </c>
      <c r="E376" s="236" t="s">
        <v>4561</v>
      </c>
      <c r="F376" s="240" t="s">
        <v>5187</v>
      </c>
      <c r="G376" s="214">
        <v>0</v>
      </c>
      <c r="H376" s="231" t="s">
        <v>4758</v>
      </c>
      <c r="I376" s="231"/>
      <c r="J376" s="231"/>
      <c r="K376" s="231"/>
      <c r="L376" s="231"/>
      <c r="M376" s="231"/>
      <c r="N376" s="231" t="s">
        <v>4882</v>
      </c>
      <c r="O376" s="246" t="s">
        <v>5327</v>
      </c>
      <c r="P376" s="246" t="s">
        <v>5319</v>
      </c>
      <c r="Q376" s="225" t="s">
        <v>5320</v>
      </c>
      <c r="R376" s="212" t="s">
        <v>4758</v>
      </c>
      <c r="S376" s="213" t="s">
        <v>4758</v>
      </c>
      <c r="T376" s="233">
        <v>45572</v>
      </c>
      <c r="U376" s="234" t="s">
        <v>4746</v>
      </c>
      <c r="V376" s="234">
        <v>45611</v>
      </c>
      <c r="W376" s="234">
        <v>45649</v>
      </c>
      <c r="X376" s="234" t="s">
        <v>2</v>
      </c>
      <c r="Y376" s="234"/>
      <c r="Z376" s="234" t="s">
        <v>5321</v>
      </c>
      <c r="AA376" s="243">
        <v>202411</v>
      </c>
      <c r="AB376" s="243"/>
      <c r="AC376" s="244" t="s">
        <v>4747</v>
      </c>
      <c r="AD376" s="244" t="s">
        <v>4887</v>
      </c>
      <c r="AE376" s="245">
        <v>2</v>
      </c>
      <c r="AF376" s="244" t="s">
        <v>4887</v>
      </c>
      <c r="AG376" s="239" t="str">
        <f>IFERROR(VLOOKUP(작성용!A:A,RM!A:D,4,0),"-")</f>
        <v>유재호</v>
      </c>
      <c r="AH376" s="235" t="s">
        <v>5008</v>
      </c>
      <c r="AI376" s="235" t="s">
        <v>5328</v>
      </c>
      <c r="AJ376" s="235" t="s">
        <v>5323</v>
      </c>
      <c r="AK376" s="235" t="s">
        <v>4764</v>
      </c>
      <c r="AL376" s="235">
        <v>375</v>
      </c>
    </row>
    <row r="377" spans="1:38" x14ac:dyDescent="0.3">
      <c r="A377" s="222" t="s">
        <v>5314</v>
      </c>
      <c r="B377" s="222" t="s">
        <v>5315</v>
      </c>
      <c r="C377" s="241" t="s">
        <v>4765</v>
      </c>
      <c r="D377" s="237" t="s">
        <v>5331</v>
      </c>
      <c r="E377" s="236" t="s">
        <v>4562</v>
      </c>
      <c r="F377" s="240" t="s">
        <v>5187</v>
      </c>
      <c r="G377" s="214">
        <v>0</v>
      </c>
      <c r="H377" s="231" t="s">
        <v>4758</v>
      </c>
      <c r="I377" s="231"/>
      <c r="J377" s="231"/>
      <c r="K377" s="231"/>
      <c r="L377" s="231"/>
      <c r="M377" s="231"/>
      <c r="N377" s="231" t="s">
        <v>4882</v>
      </c>
      <c r="O377" s="246" t="s">
        <v>5318</v>
      </c>
      <c r="P377" s="246" t="s">
        <v>5319</v>
      </c>
      <c r="Q377" s="225" t="s">
        <v>5320</v>
      </c>
      <c r="R377" s="212" t="s">
        <v>4758</v>
      </c>
      <c r="S377" s="213" t="s">
        <v>4758</v>
      </c>
      <c r="T377" s="233">
        <v>45572</v>
      </c>
      <c r="U377" s="234" t="s">
        <v>4746</v>
      </c>
      <c r="V377" s="234">
        <v>45611</v>
      </c>
      <c r="W377" s="234">
        <v>45649</v>
      </c>
      <c r="X377" s="234" t="s">
        <v>2</v>
      </c>
      <c r="Y377" s="234"/>
      <c r="Z377" s="234" t="s">
        <v>5321</v>
      </c>
      <c r="AA377" s="243">
        <v>202411</v>
      </c>
      <c r="AB377" s="243"/>
      <c r="AC377" s="244" t="s">
        <v>4747</v>
      </c>
      <c r="AD377" s="244" t="s">
        <v>4914</v>
      </c>
      <c r="AE377" s="245">
        <v>2</v>
      </c>
      <c r="AF377" s="244" t="s">
        <v>4914</v>
      </c>
      <c r="AG377" s="239" t="str">
        <f>IFERROR(VLOOKUP(작성용!A:A,RM!A:D,4,0),"-")</f>
        <v>유재호</v>
      </c>
      <c r="AH377" s="235" t="s">
        <v>5008</v>
      </c>
      <c r="AI377" s="235" t="s">
        <v>5328</v>
      </c>
      <c r="AJ377" s="235" t="s">
        <v>5325</v>
      </c>
      <c r="AK377" s="235" t="s">
        <v>4764</v>
      </c>
      <c r="AL377" s="235">
        <v>376</v>
      </c>
    </row>
    <row r="378" spans="1:38" x14ac:dyDescent="0.3">
      <c r="A378" s="222" t="s">
        <v>5314</v>
      </c>
      <c r="B378" s="222" t="s">
        <v>5315</v>
      </c>
      <c r="C378" s="241" t="s">
        <v>4765</v>
      </c>
      <c r="D378" s="237" t="s">
        <v>5332</v>
      </c>
      <c r="E378" s="236" t="s">
        <v>4563</v>
      </c>
      <c r="F378" s="240" t="s">
        <v>5187</v>
      </c>
      <c r="G378" s="214">
        <v>0</v>
      </c>
      <c r="H378" s="231" t="s">
        <v>4758</v>
      </c>
      <c r="I378" s="231"/>
      <c r="J378" s="231"/>
      <c r="K378" s="231"/>
      <c r="L378" s="231"/>
      <c r="M378" s="231"/>
      <c r="N378" s="231" t="s">
        <v>4882</v>
      </c>
      <c r="O378" s="246" t="s">
        <v>5318</v>
      </c>
      <c r="P378" s="246" t="s">
        <v>5319</v>
      </c>
      <c r="Q378" s="225" t="s">
        <v>5320</v>
      </c>
      <c r="R378" s="212" t="s">
        <v>4754</v>
      </c>
      <c r="S378" s="213" t="s">
        <v>4758</v>
      </c>
      <c r="T378" s="233">
        <v>45572</v>
      </c>
      <c r="U378" s="234" t="s">
        <v>4746</v>
      </c>
      <c r="V378" s="234">
        <v>45611</v>
      </c>
      <c r="W378" s="234">
        <v>45649</v>
      </c>
      <c r="X378" s="234" t="s">
        <v>2</v>
      </c>
      <c r="Y378" s="234"/>
      <c r="Z378" s="234" t="s">
        <v>5321</v>
      </c>
      <c r="AA378" s="243">
        <v>202411</v>
      </c>
      <c r="AB378" s="243"/>
      <c r="AC378" s="244" t="s">
        <v>4747</v>
      </c>
      <c r="AD378" s="244" t="s">
        <v>5008</v>
      </c>
      <c r="AE378" s="245">
        <v>2</v>
      </c>
      <c r="AF378" s="244" t="s">
        <v>5008</v>
      </c>
      <c r="AG378" s="239" t="str">
        <f>IFERROR(VLOOKUP(작성용!A:A,RM!A:D,4,0),"-")</f>
        <v>유재호</v>
      </c>
      <c r="AH378" s="235" t="s">
        <v>5008</v>
      </c>
      <c r="AI378" s="235" t="s">
        <v>5333</v>
      </c>
      <c r="AJ378" s="235" t="s">
        <v>5325</v>
      </c>
      <c r="AK378" s="235" t="s">
        <v>4764</v>
      </c>
      <c r="AL378" s="235">
        <v>377</v>
      </c>
    </row>
    <row r="379" spans="1:38" x14ac:dyDescent="0.3">
      <c r="A379" s="222" t="s">
        <v>5314</v>
      </c>
      <c r="B379" s="222" t="s">
        <v>5315</v>
      </c>
      <c r="C379" s="241" t="s">
        <v>4765</v>
      </c>
      <c r="D379" s="237" t="s">
        <v>5334</v>
      </c>
      <c r="E379" s="236" t="s">
        <v>4564</v>
      </c>
      <c r="F379" s="240" t="s">
        <v>5187</v>
      </c>
      <c r="G379" s="214">
        <v>0</v>
      </c>
      <c r="H379" s="231" t="s">
        <v>4758</v>
      </c>
      <c r="I379" s="231"/>
      <c r="J379" s="231"/>
      <c r="K379" s="231"/>
      <c r="L379" s="231"/>
      <c r="M379" s="231"/>
      <c r="N379" s="231" t="s">
        <v>4882</v>
      </c>
      <c r="O379" s="246" t="s">
        <v>5318</v>
      </c>
      <c r="P379" s="246" t="s">
        <v>5319</v>
      </c>
      <c r="Q379" s="225" t="s">
        <v>5320</v>
      </c>
      <c r="R379" s="212" t="s">
        <v>4758</v>
      </c>
      <c r="S379" s="213" t="s">
        <v>4758</v>
      </c>
      <c r="T379" s="233">
        <v>45572</v>
      </c>
      <c r="U379" s="234" t="s">
        <v>4746</v>
      </c>
      <c r="V379" s="234">
        <v>45611</v>
      </c>
      <c r="W379" s="234">
        <v>45649</v>
      </c>
      <c r="X379" s="234" t="s">
        <v>2</v>
      </c>
      <c r="Y379" s="234"/>
      <c r="Z379" s="234" t="s">
        <v>5335</v>
      </c>
      <c r="AA379" s="243">
        <v>202411</v>
      </c>
      <c r="AB379" s="243"/>
      <c r="AC379" s="244" t="s">
        <v>4747</v>
      </c>
      <c r="AD379" s="244" t="s">
        <v>4969</v>
      </c>
      <c r="AE379" s="245">
        <v>2</v>
      </c>
      <c r="AF379" s="244" t="s">
        <v>4969</v>
      </c>
      <c r="AG379" s="239" t="str">
        <f>IFERROR(VLOOKUP(작성용!A:A,RM!A:D,4,0),"-")</f>
        <v>유재호</v>
      </c>
      <c r="AH379" s="235" t="s">
        <v>5008</v>
      </c>
      <c r="AI379" s="235" t="s">
        <v>5328</v>
      </c>
      <c r="AJ379" s="235" t="s">
        <v>5325</v>
      </c>
      <c r="AK379" s="235" t="s">
        <v>4764</v>
      </c>
      <c r="AL379" s="235">
        <v>378</v>
      </c>
    </row>
    <row r="380" spans="1:38" x14ac:dyDescent="0.3">
      <c r="A380" s="222" t="s">
        <v>5314</v>
      </c>
      <c r="B380" s="222" t="s">
        <v>5315</v>
      </c>
      <c r="C380" s="241" t="s">
        <v>4765</v>
      </c>
      <c r="D380" s="237" t="s">
        <v>5336</v>
      </c>
      <c r="E380" s="236" t="s">
        <v>4540</v>
      </c>
      <c r="F380" s="240" t="s">
        <v>5242</v>
      </c>
      <c r="G380" s="214">
        <v>0</v>
      </c>
      <c r="H380" s="231" t="s">
        <v>4758</v>
      </c>
      <c r="I380" s="231"/>
      <c r="J380" s="231"/>
      <c r="K380" s="231"/>
      <c r="L380" s="231"/>
      <c r="M380" s="231"/>
      <c r="N380" s="231" t="s">
        <v>4882</v>
      </c>
      <c r="O380" s="246" t="s">
        <v>5318</v>
      </c>
      <c r="P380" s="246" t="s">
        <v>5319</v>
      </c>
      <c r="Q380" s="225" t="s">
        <v>5320</v>
      </c>
      <c r="R380" s="212" t="s">
        <v>4758</v>
      </c>
      <c r="S380" s="213" t="s">
        <v>4758</v>
      </c>
      <c r="T380" s="233">
        <v>45572</v>
      </c>
      <c r="U380" s="234" t="s">
        <v>4746</v>
      </c>
      <c r="V380" s="234">
        <v>45611</v>
      </c>
      <c r="W380" s="234">
        <v>45649</v>
      </c>
      <c r="X380" s="234" t="s">
        <v>2</v>
      </c>
      <c r="Y380" s="234"/>
      <c r="Z380" s="234" t="s">
        <v>5321</v>
      </c>
      <c r="AA380" s="243">
        <v>202411</v>
      </c>
      <c r="AB380" s="243"/>
      <c r="AC380" s="244" t="s">
        <v>4747</v>
      </c>
      <c r="AD380" s="244" t="s">
        <v>4849</v>
      </c>
      <c r="AE380" s="245">
        <v>1.5</v>
      </c>
      <c r="AF380" s="244" t="s">
        <v>4849</v>
      </c>
      <c r="AG380" s="239" t="str">
        <f>IFERROR(VLOOKUP(작성용!A:A,RM!A:D,4,0),"-")</f>
        <v>유재호</v>
      </c>
      <c r="AH380" s="235" t="s">
        <v>5008</v>
      </c>
      <c r="AI380" s="235" t="s">
        <v>5322</v>
      </c>
      <c r="AJ380" s="235" t="s">
        <v>5325</v>
      </c>
      <c r="AK380" s="235" t="s">
        <v>4764</v>
      </c>
      <c r="AL380" s="235">
        <v>379</v>
      </c>
    </row>
    <row r="381" spans="1:38" x14ac:dyDescent="0.3">
      <c r="A381" s="222" t="s">
        <v>5314</v>
      </c>
      <c r="B381" s="222" t="s">
        <v>5315</v>
      </c>
      <c r="C381" s="241" t="s">
        <v>4765</v>
      </c>
      <c r="D381" s="237" t="s">
        <v>5337</v>
      </c>
      <c r="E381" s="236" t="s">
        <v>4565</v>
      </c>
      <c r="F381" s="240" t="s">
        <v>5187</v>
      </c>
      <c r="G381" s="214">
        <v>0</v>
      </c>
      <c r="H381" s="231" t="s">
        <v>4758</v>
      </c>
      <c r="I381" s="231"/>
      <c r="J381" s="231"/>
      <c r="K381" s="231"/>
      <c r="L381" s="231"/>
      <c r="M381" s="231"/>
      <c r="N381" s="231" t="s">
        <v>4882</v>
      </c>
      <c r="O381" s="246" t="s">
        <v>5318</v>
      </c>
      <c r="P381" s="246" t="s">
        <v>5319</v>
      </c>
      <c r="Q381" s="225" t="s">
        <v>5320</v>
      </c>
      <c r="R381" s="212" t="s">
        <v>4758</v>
      </c>
      <c r="S381" s="213" t="s">
        <v>4758</v>
      </c>
      <c r="T381" s="233">
        <v>45572</v>
      </c>
      <c r="U381" s="234" t="s">
        <v>4746</v>
      </c>
      <c r="V381" s="234">
        <v>45611</v>
      </c>
      <c r="W381" s="234">
        <v>45649</v>
      </c>
      <c r="X381" s="234" t="s">
        <v>2</v>
      </c>
      <c r="Y381" s="234"/>
      <c r="Z381" s="234" t="s">
        <v>5321</v>
      </c>
      <c r="AA381" s="243">
        <v>202411</v>
      </c>
      <c r="AB381" s="243"/>
      <c r="AC381" s="244" t="s">
        <v>4747</v>
      </c>
      <c r="AD381" s="244" t="s">
        <v>4902</v>
      </c>
      <c r="AE381" s="245">
        <v>1.5</v>
      </c>
      <c r="AF381" s="244" t="s">
        <v>4988</v>
      </c>
      <c r="AG381" s="239" t="str">
        <f>IFERROR(VLOOKUP(작성용!A:A,RM!A:D,4,0),"-")</f>
        <v>유재호</v>
      </c>
      <c r="AH381" s="235" t="s">
        <v>5008</v>
      </c>
      <c r="AI381" s="235" t="s">
        <v>5322</v>
      </c>
      <c r="AJ381" s="235" t="s">
        <v>5325</v>
      </c>
      <c r="AK381" s="235" t="s">
        <v>4764</v>
      </c>
      <c r="AL381" s="235">
        <v>380</v>
      </c>
    </row>
    <row r="382" spans="1:38" x14ac:dyDescent="0.3">
      <c r="A382" s="222" t="s">
        <v>5314</v>
      </c>
      <c r="B382" s="222" t="s">
        <v>5315</v>
      </c>
      <c r="C382" s="241" t="s">
        <v>4765</v>
      </c>
      <c r="D382" s="237" t="s">
        <v>5338</v>
      </c>
      <c r="E382" s="236" t="s">
        <v>4566</v>
      </c>
      <c r="F382" s="240" t="s">
        <v>5187</v>
      </c>
      <c r="G382" s="214">
        <v>0</v>
      </c>
      <c r="H382" s="231" t="s">
        <v>4758</v>
      </c>
      <c r="I382" s="231"/>
      <c r="J382" s="231"/>
      <c r="K382" s="231"/>
      <c r="L382" s="231"/>
      <c r="M382" s="231"/>
      <c r="N382" s="231" t="s">
        <v>4882</v>
      </c>
      <c r="O382" s="246" t="s">
        <v>5318</v>
      </c>
      <c r="P382" s="246" t="s">
        <v>5319</v>
      </c>
      <c r="Q382" s="225" t="s">
        <v>5320</v>
      </c>
      <c r="R382" s="212" t="s">
        <v>4758</v>
      </c>
      <c r="S382" s="213" t="s">
        <v>4758</v>
      </c>
      <c r="T382" s="233">
        <v>45572</v>
      </c>
      <c r="U382" s="234" t="s">
        <v>4746</v>
      </c>
      <c r="V382" s="234">
        <v>45611</v>
      </c>
      <c r="W382" s="234">
        <v>45649</v>
      </c>
      <c r="X382" s="234" t="s">
        <v>2</v>
      </c>
      <c r="Y382" s="234"/>
      <c r="Z382" s="234" t="s">
        <v>5321</v>
      </c>
      <c r="AA382" s="243">
        <v>202411</v>
      </c>
      <c r="AB382" s="243"/>
      <c r="AC382" s="244" t="s">
        <v>4747</v>
      </c>
      <c r="AD382" s="244" t="s">
        <v>4967</v>
      </c>
      <c r="AE382" s="245">
        <v>2</v>
      </c>
      <c r="AF382" s="244" t="s">
        <v>4967</v>
      </c>
      <c r="AG382" s="239" t="str">
        <f>IFERROR(VLOOKUP(작성용!A:A,RM!A:D,4,0),"-")</f>
        <v>유재호</v>
      </c>
      <c r="AH382" s="235" t="s">
        <v>5008</v>
      </c>
      <c r="AI382" s="235" t="s">
        <v>5328</v>
      </c>
      <c r="AJ382" s="235" t="s">
        <v>5325</v>
      </c>
      <c r="AK382" s="235" t="s">
        <v>4764</v>
      </c>
      <c r="AL382" s="235">
        <v>381</v>
      </c>
    </row>
    <row r="383" spans="1:38" x14ac:dyDescent="0.3">
      <c r="A383" s="222" t="s">
        <v>5314</v>
      </c>
      <c r="B383" s="222" t="s">
        <v>5315</v>
      </c>
      <c r="C383" s="241" t="s">
        <v>4752</v>
      </c>
      <c r="D383" s="237" t="s">
        <v>5339</v>
      </c>
      <c r="E383" s="236" t="s">
        <v>4567</v>
      </c>
      <c r="F383" s="240" t="s">
        <v>5187</v>
      </c>
      <c r="G383" s="214">
        <v>0</v>
      </c>
      <c r="H383" s="231" t="s">
        <v>4758</v>
      </c>
      <c r="I383" s="231"/>
      <c r="J383" s="231"/>
      <c r="K383" s="231"/>
      <c r="L383" s="231"/>
      <c r="M383" s="231"/>
      <c r="N383" s="231" t="s">
        <v>4882</v>
      </c>
      <c r="O383" s="246" t="s">
        <v>5318</v>
      </c>
      <c r="P383" s="246" t="s">
        <v>5319</v>
      </c>
      <c r="Q383" s="225" t="s">
        <v>5320</v>
      </c>
      <c r="R383" s="212" t="s">
        <v>4758</v>
      </c>
      <c r="S383" s="213" t="s">
        <v>4758</v>
      </c>
      <c r="T383" s="233">
        <v>45572</v>
      </c>
      <c r="U383" s="234" t="s">
        <v>4746</v>
      </c>
      <c r="V383" s="234">
        <v>45611</v>
      </c>
      <c r="W383" s="234">
        <v>45649</v>
      </c>
      <c r="X383" s="234" t="s">
        <v>2</v>
      </c>
      <c r="Y383" s="234"/>
      <c r="Z383" s="234" t="s">
        <v>5321</v>
      </c>
      <c r="AA383" s="243">
        <v>202411</v>
      </c>
      <c r="AB383" s="243"/>
      <c r="AC383" s="244" t="s">
        <v>4747</v>
      </c>
      <c r="AD383" s="244" t="s">
        <v>4810</v>
      </c>
      <c r="AE383" s="245">
        <v>2</v>
      </c>
      <c r="AF383" s="244" t="s">
        <v>4905</v>
      </c>
      <c r="AG383" s="239" t="str">
        <f>IFERROR(VLOOKUP(작성용!A:A,RM!A:D,4,0),"-")</f>
        <v>유재호</v>
      </c>
      <c r="AH383" s="235" t="s">
        <v>5008</v>
      </c>
      <c r="AI383" s="235" t="s">
        <v>5328</v>
      </c>
      <c r="AJ383" s="235" t="s">
        <v>5325</v>
      </c>
      <c r="AK383" s="235" t="s">
        <v>4764</v>
      </c>
      <c r="AL383" s="235">
        <v>382</v>
      </c>
    </row>
    <row r="384" spans="1:38" x14ac:dyDescent="0.3">
      <c r="A384" s="222" t="s">
        <v>5314</v>
      </c>
      <c r="B384" s="222" t="s">
        <v>5315</v>
      </c>
      <c r="C384" s="241" t="s">
        <v>4749</v>
      </c>
      <c r="D384" s="237" t="s">
        <v>5340</v>
      </c>
      <c r="E384" s="236" t="s">
        <v>4656</v>
      </c>
      <c r="F384" s="240" t="s">
        <v>5187</v>
      </c>
      <c r="G384" s="214">
        <v>0</v>
      </c>
      <c r="H384" s="231" t="s">
        <v>4758</v>
      </c>
      <c r="I384" s="231"/>
      <c r="J384" s="231"/>
      <c r="K384" s="231"/>
      <c r="L384" s="231"/>
      <c r="M384" s="231"/>
      <c r="N384" s="231" t="s">
        <v>4882</v>
      </c>
      <c r="O384" s="246" t="s">
        <v>5318</v>
      </c>
      <c r="P384" s="246" t="s">
        <v>5319</v>
      </c>
      <c r="Q384" s="225" t="s">
        <v>5320</v>
      </c>
      <c r="R384" s="212" t="s">
        <v>4758</v>
      </c>
      <c r="S384" s="213" t="s">
        <v>4758</v>
      </c>
      <c r="T384" s="233">
        <v>45572</v>
      </c>
      <c r="U384" s="234" t="s">
        <v>4746</v>
      </c>
      <c r="V384" s="234">
        <v>45611</v>
      </c>
      <c r="W384" s="234">
        <v>45649</v>
      </c>
      <c r="X384" s="234" t="s">
        <v>2</v>
      </c>
      <c r="Y384" s="234"/>
      <c r="Z384" s="234" t="s">
        <v>5321</v>
      </c>
      <c r="AA384" s="243">
        <v>202411</v>
      </c>
      <c r="AB384" s="243"/>
      <c r="AC384" s="244" t="s">
        <v>4747</v>
      </c>
      <c r="AD384" s="244" t="s">
        <v>4974</v>
      </c>
      <c r="AE384" s="245">
        <v>1.5</v>
      </c>
      <c r="AF384" s="244" t="s">
        <v>4749</v>
      </c>
      <c r="AG384" s="239" t="str">
        <f>IFERROR(VLOOKUP(작성용!A:A,RM!A:D,4,0),"-")</f>
        <v>유재호</v>
      </c>
      <c r="AH384" s="235" t="s">
        <v>5008</v>
      </c>
      <c r="AI384" s="235" t="s">
        <v>5322</v>
      </c>
      <c r="AJ384" s="235" t="s">
        <v>5325</v>
      </c>
      <c r="AK384" s="235" t="s">
        <v>4764</v>
      </c>
      <c r="AL384" s="235">
        <v>383</v>
      </c>
    </row>
    <row r="385" spans="1:38" x14ac:dyDescent="0.3">
      <c r="A385" s="222" t="s">
        <v>5314</v>
      </c>
      <c r="B385" s="222" t="s">
        <v>5315</v>
      </c>
      <c r="C385" s="241" t="s">
        <v>4765</v>
      </c>
      <c r="D385" s="237" t="s">
        <v>5341</v>
      </c>
      <c r="E385" s="236" t="s">
        <v>4650</v>
      </c>
      <c r="F385" s="240" t="s">
        <v>5342</v>
      </c>
      <c r="G385" s="214">
        <v>0</v>
      </c>
      <c r="H385" s="231" t="s">
        <v>4758</v>
      </c>
      <c r="I385" s="231"/>
      <c r="J385" s="231"/>
      <c r="K385" s="231"/>
      <c r="L385" s="231"/>
      <c r="M385" s="231"/>
      <c r="N385" s="231" t="s">
        <v>4882</v>
      </c>
      <c r="O385" s="246" t="s">
        <v>5318</v>
      </c>
      <c r="P385" s="246" t="s">
        <v>5319</v>
      </c>
      <c r="Q385" s="225" t="s">
        <v>5320</v>
      </c>
      <c r="R385" s="212" t="s">
        <v>4758</v>
      </c>
      <c r="S385" s="213" t="s">
        <v>4758</v>
      </c>
      <c r="T385" s="233">
        <v>45572</v>
      </c>
      <c r="U385" s="234" t="s">
        <v>4746</v>
      </c>
      <c r="V385" s="234">
        <v>45611</v>
      </c>
      <c r="W385" s="234">
        <v>45649</v>
      </c>
      <c r="X385" s="234" t="s">
        <v>2</v>
      </c>
      <c r="Y385" s="234"/>
      <c r="Z385" s="234" t="s">
        <v>5321</v>
      </c>
      <c r="AA385" s="243">
        <v>202411</v>
      </c>
      <c r="AB385" s="243"/>
      <c r="AC385" s="244" t="s">
        <v>4747</v>
      </c>
      <c r="AD385" s="244" t="s">
        <v>4849</v>
      </c>
      <c r="AE385" s="245">
        <v>2</v>
      </c>
      <c r="AF385" s="244" t="s">
        <v>4849</v>
      </c>
      <c r="AG385" s="239" t="str">
        <f>IFERROR(VLOOKUP(작성용!A:A,RM!A:D,4,0),"-")</f>
        <v>유재호</v>
      </c>
      <c r="AH385" s="235" t="s">
        <v>5008</v>
      </c>
      <c r="AI385" s="235" t="s">
        <v>5328</v>
      </c>
      <c r="AJ385" s="235" t="s">
        <v>5325</v>
      </c>
      <c r="AK385" s="235" t="s">
        <v>4764</v>
      </c>
      <c r="AL385" s="235">
        <v>384</v>
      </c>
    </row>
    <row r="386" spans="1:38" s="198" customFormat="1" x14ac:dyDescent="0.3">
      <c r="A386" s="222" t="s">
        <v>4568</v>
      </c>
      <c r="B386" s="222" t="s">
        <v>5315</v>
      </c>
      <c r="C386" s="241" t="s">
        <v>4765</v>
      </c>
      <c r="D386" s="237" t="s">
        <v>5343</v>
      </c>
      <c r="E386" s="236" t="s">
        <v>4569</v>
      </c>
      <c r="F386" s="240" t="s">
        <v>5342</v>
      </c>
      <c r="G386" s="214">
        <v>0</v>
      </c>
      <c r="H386" s="231" t="s">
        <v>4758</v>
      </c>
      <c r="I386" s="231"/>
      <c r="J386" s="231"/>
      <c r="K386" s="231"/>
      <c r="L386" s="231"/>
      <c r="M386" s="231"/>
      <c r="N386" s="231" t="s">
        <v>4882</v>
      </c>
      <c r="O386" s="246" t="s">
        <v>5318</v>
      </c>
      <c r="P386" s="246" t="s">
        <v>5319</v>
      </c>
      <c r="Q386" s="225" t="s">
        <v>5320</v>
      </c>
      <c r="R386" s="212" t="s">
        <v>4758</v>
      </c>
      <c r="S386" s="213" t="s">
        <v>4758</v>
      </c>
      <c r="T386" s="233">
        <v>45572</v>
      </c>
      <c r="U386" s="234" t="s">
        <v>4746</v>
      </c>
      <c r="V386" s="234">
        <v>45611</v>
      </c>
      <c r="W386" s="234">
        <v>45649</v>
      </c>
      <c r="X386" s="234" t="s">
        <v>2</v>
      </c>
      <c r="Y386" s="234"/>
      <c r="Z386" s="234" t="s">
        <v>5321</v>
      </c>
      <c r="AA386" s="243">
        <v>202411</v>
      </c>
      <c r="AB386" s="243"/>
      <c r="AC386" s="244" t="s">
        <v>5344</v>
      </c>
      <c r="AD386" s="244" t="s">
        <v>5345</v>
      </c>
      <c r="AE386" s="245">
        <v>0</v>
      </c>
      <c r="AF386" s="244" t="s">
        <v>5345</v>
      </c>
      <c r="AG386" s="239" t="str">
        <f>IFERROR(VLOOKUP(작성용!A:A,RM!A:D,4,0),"-")</f>
        <v>유재호</v>
      </c>
      <c r="AH386" s="235" t="s">
        <v>5008</v>
      </c>
      <c r="AI386" s="235" t="s">
        <v>5328</v>
      </c>
      <c r="AJ386" s="235" t="s">
        <v>5325</v>
      </c>
      <c r="AK386" s="235" t="s">
        <v>4764</v>
      </c>
      <c r="AL386" s="235">
        <v>385</v>
      </c>
    </row>
    <row r="387" spans="1:38" x14ac:dyDescent="0.3">
      <c r="A387" s="222" t="s">
        <v>4568</v>
      </c>
      <c r="B387" s="222" t="s">
        <v>5315</v>
      </c>
      <c r="C387" s="241" t="s">
        <v>4749</v>
      </c>
      <c r="D387" s="237" t="s">
        <v>5346</v>
      </c>
      <c r="E387" s="236" t="s">
        <v>4659</v>
      </c>
      <c r="F387" s="240" t="s">
        <v>5342</v>
      </c>
      <c r="G387" s="214">
        <v>0</v>
      </c>
      <c r="H387" s="231" t="s">
        <v>4758</v>
      </c>
      <c r="I387" s="231"/>
      <c r="J387" s="231"/>
      <c r="K387" s="231"/>
      <c r="L387" s="231"/>
      <c r="M387" s="231"/>
      <c r="N387" s="231" t="s">
        <v>4882</v>
      </c>
      <c r="O387" s="246" t="s">
        <v>5318</v>
      </c>
      <c r="P387" s="246" t="s">
        <v>5319</v>
      </c>
      <c r="Q387" s="225" t="s">
        <v>5320</v>
      </c>
      <c r="R387" s="212" t="s">
        <v>4758</v>
      </c>
      <c r="S387" s="213" t="s">
        <v>4758</v>
      </c>
      <c r="T387" s="233">
        <v>45572</v>
      </c>
      <c r="U387" s="234" t="s">
        <v>4746</v>
      </c>
      <c r="V387" s="234">
        <v>45611</v>
      </c>
      <c r="W387" s="234">
        <v>45649</v>
      </c>
      <c r="X387" s="234" t="s">
        <v>2</v>
      </c>
      <c r="Y387" s="234"/>
      <c r="Z387" s="234" t="s">
        <v>5321</v>
      </c>
      <c r="AA387" s="243">
        <v>202411</v>
      </c>
      <c r="AB387" s="243"/>
      <c r="AC387" s="244" t="s">
        <v>5344</v>
      </c>
      <c r="AD387" s="244" t="s">
        <v>5345</v>
      </c>
      <c r="AE387" s="245">
        <v>0</v>
      </c>
      <c r="AF387" s="244" t="s">
        <v>5345</v>
      </c>
      <c r="AG387" s="239" t="str">
        <f>IFERROR(VLOOKUP(작성용!A:A,RM!A:D,4,0),"-")</f>
        <v>유재호</v>
      </c>
      <c r="AH387" s="235" t="s">
        <v>5008</v>
      </c>
      <c r="AI387" s="235" t="s">
        <v>5328</v>
      </c>
      <c r="AJ387" s="235" t="s">
        <v>5325</v>
      </c>
      <c r="AK387" s="235" t="s">
        <v>4764</v>
      </c>
      <c r="AL387" s="235">
        <v>386</v>
      </c>
    </row>
    <row r="388" spans="1:38" x14ac:dyDescent="0.3">
      <c r="A388" s="222" t="s">
        <v>4568</v>
      </c>
      <c r="B388" s="222" t="s">
        <v>5347</v>
      </c>
      <c r="C388" s="241" t="s">
        <v>4765</v>
      </c>
      <c r="D388" s="237" t="s">
        <v>5348</v>
      </c>
      <c r="E388" s="236" t="s">
        <v>4570</v>
      </c>
      <c r="F388" s="240" t="s">
        <v>5342</v>
      </c>
      <c r="G388" s="214">
        <v>0</v>
      </c>
      <c r="H388" s="231" t="s">
        <v>4758</v>
      </c>
      <c r="I388" s="231"/>
      <c r="J388" s="231"/>
      <c r="K388" s="231"/>
      <c r="L388" s="231"/>
      <c r="M388" s="231"/>
      <c r="N388" s="231" t="s">
        <v>4882</v>
      </c>
      <c r="O388" s="246" t="s">
        <v>5318</v>
      </c>
      <c r="P388" s="246" t="s">
        <v>5319</v>
      </c>
      <c r="Q388" s="225" t="s">
        <v>5320</v>
      </c>
      <c r="R388" s="212" t="s">
        <v>4758</v>
      </c>
      <c r="S388" s="213" t="s">
        <v>4758</v>
      </c>
      <c r="T388" s="233">
        <v>45572</v>
      </c>
      <c r="U388" s="234" t="s">
        <v>4746</v>
      </c>
      <c r="V388" s="234">
        <v>45611</v>
      </c>
      <c r="W388" s="234">
        <v>45649</v>
      </c>
      <c r="X388" s="234" t="s">
        <v>2</v>
      </c>
      <c r="Y388" s="234"/>
      <c r="Z388" s="234" t="s">
        <v>5321</v>
      </c>
      <c r="AA388" s="243">
        <v>202411</v>
      </c>
      <c r="AB388" s="243"/>
      <c r="AC388" s="244" t="s">
        <v>5344</v>
      </c>
      <c r="AD388" s="244" t="s">
        <v>5345</v>
      </c>
      <c r="AE388" s="245">
        <v>0</v>
      </c>
      <c r="AF388" s="244" t="s">
        <v>5345</v>
      </c>
      <c r="AG388" s="239" t="str">
        <f>IFERROR(VLOOKUP(작성용!A:A,RM!A:D,4,0),"-")</f>
        <v>유재호</v>
      </c>
      <c r="AH388" s="235" t="s">
        <v>5008</v>
      </c>
      <c r="AI388" s="235" t="s">
        <v>5328</v>
      </c>
      <c r="AJ388" s="235" t="s">
        <v>5325</v>
      </c>
      <c r="AK388" s="235" t="s">
        <v>4764</v>
      </c>
      <c r="AL388" s="235">
        <v>387</v>
      </c>
    </row>
    <row r="389" spans="1:38" x14ac:dyDescent="0.3">
      <c r="A389" s="222" t="s">
        <v>5314</v>
      </c>
      <c r="B389" s="222" t="s">
        <v>5315</v>
      </c>
      <c r="C389" s="241" t="s">
        <v>4765</v>
      </c>
      <c r="D389" s="237" t="s">
        <v>5349</v>
      </c>
      <c r="E389" s="236" t="s">
        <v>4571</v>
      </c>
      <c r="F389" s="240" t="s">
        <v>5187</v>
      </c>
      <c r="G389" s="214">
        <v>0</v>
      </c>
      <c r="H389" s="231" t="s">
        <v>4758</v>
      </c>
      <c r="I389" s="231"/>
      <c r="J389" s="231"/>
      <c r="K389" s="231"/>
      <c r="L389" s="231"/>
      <c r="M389" s="231"/>
      <c r="N389" s="231" t="s">
        <v>4882</v>
      </c>
      <c r="O389" s="246" t="s">
        <v>5318</v>
      </c>
      <c r="P389" s="246" t="s">
        <v>5319</v>
      </c>
      <c r="Q389" s="225" t="s">
        <v>5320</v>
      </c>
      <c r="R389" s="212" t="s">
        <v>4758</v>
      </c>
      <c r="S389" s="213" t="s">
        <v>4758</v>
      </c>
      <c r="T389" s="233">
        <v>45572</v>
      </c>
      <c r="U389" s="234" t="s">
        <v>4746</v>
      </c>
      <c r="V389" s="234">
        <v>45611</v>
      </c>
      <c r="W389" s="234">
        <v>45649</v>
      </c>
      <c r="X389" s="234" t="s">
        <v>2</v>
      </c>
      <c r="Y389" s="234"/>
      <c r="Z389" s="234" t="s">
        <v>5321</v>
      </c>
      <c r="AA389" s="243">
        <v>202411</v>
      </c>
      <c r="AB389" s="243"/>
      <c r="AC389" s="244" t="s">
        <v>4747</v>
      </c>
      <c r="AD389" s="244" t="s">
        <v>4914</v>
      </c>
      <c r="AE389" s="245">
        <v>1.5</v>
      </c>
      <c r="AF389" s="244" t="s">
        <v>4914</v>
      </c>
      <c r="AG389" s="239" t="str">
        <f>IFERROR(VLOOKUP(작성용!A:A,RM!A:D,4,0),"-")</f>
        <v>유재호</v>
      </c>
      <c r="AH389" s="235" t="s">
        <v>5008</v>
      </c>
      <c r="AI389" s="235" t="s">
        <v>5322</v>
      </c>
      <c r="AJ389" s="235" t="s">
        <v>5325</v>
      </c>
      <c r="AK389" s="235" t="s">
        <v>4764</v>
      </c>
      <c r="AL389" s="235">
        <v>388</v>
      </c>
    </row>
    <row r="390" spans="1:38" x14ac:dyDescent="0.3">
      <c r="A390" s="222" t="s">
        <v>5314</v>
      </c>
      <c r="B390" s="222" t="s">
        <v>5315</v>
      </c>
      <c r="C390" s="241" t="s">
        <v>4752</v>
      </c>
      <c r="D390" s="237" t="s">
        <v>5350</v>
      </c>
      <c r="E390" s="236">
        <v>1101114153344</v>
      </c>
      <c r="F390" s="240" t="s">
        <v>4767</v>
      </c>
      <c r="G390" s="214">
        <v>0</v>
      </c>
      <c r="H390" s="231" t="s">
        <v>4758</v>
      </c>
      <c r="I390" s="231"/>
      <c r="J390" s="231"/>
      <c r="K390" s="231"/>
      <c r="L390" s="231"/>
      <c r="M390" s="231"/>
      <c r="N390" s="231" t="s">
        <v>4882</v>
      </c>
      <c r="O390" s="246" t="s">
        <v>5318</v>
      </c>
      <c r="P390" s="246" t="s">
        <v>5319</v>
      </c>
      <c r="Q390" s="225" t="s">
        <v>5320</v>
      </c>
      <c r="R390" s="212" t="s">
        <v>4758</v>
      </c>
      <c r="S390" s="213" t="s">
        <v>4758</v>
      </c>
      <c r="T390" s="233">
        <v>45572</v>
      </c>
      <c r="U390" s="234" t="s">
        <v>4746</v>
      </c>
      <c r="V390" s="234">
        <v>45611</v>
      </c>
      <c r="W390" s="234">
        <v>45649</v>
      </c>
      <c r="X390" s="234" t="s">
        <v>2</v>
      </c>
      <c r="Y390" s="234"/>
      <c r="Z390" s="234" t="s">
        <v>5321</v>
      </c>
      <c r="AA390" s="243">
        <v>202411</v>
      </c>
      <c r="AB390" s="243"/>
      <c r="AC390" s="244" t="s">
        <v>4747</v>
      </c>
      <c r="AD390" s="244" t="s">
        <v>4892</v>
      </c>
      <c r="AE390" s="245">
        <v>1.5</v>
      </c>
      <c r="AF390" s="244" t="s">
        <v>4892</v>
      </c>
      <c r="AG390" s="239" t="str">
        <f>IFERROR(VLOOKUP(작성용!A:A,RM!A:D,4,0),"-")</f>
        <v>유재호</v>
      </c>
      <c r="AH390" s="235" t="s">
        <v>5140</v>
      </c>
      <c r="AI390" s="235" t="s">
        <v>5322</v>
      </c>
      <c r="AJ390" s="235" t="s">
        <v>5325</v>
      </c>
      <c r="AK390" s="235" t="s">
        <v>4764</v>
      </c>
      <c r="AL390" s="235">
        <v>389</v>
      </c>
    </row>
    <row r="391" spans="1:38" x14ac:dyDescent="0.3">
      <c r="A391" s="222" t="s">
        <v>5314</v>
      </c>
      <c r="B391" s="222" t="s">
        <v>5315</v>
      </c>
      <c r="C391" s="241" t="s">
        <v>4765</v>
      </c>
      <c r="D391" s="237" t="s">
        <v>5351</v>
      </c>
      <c r="E391" s="236" t="s">
        <v>4572</v>
      </c>
      <c r="F391" s="240" t="s">
        <v>4881</v>
      </c>
      <c r="G391" s="214">
        <v>0</v>
      </c>
      <c r="H391" s="231" t="s">
        <v>4758</v>
      </c>
      <c r="I391" s="231"/>
      <c r="J391" s="231"/>
      <c r="K391" s="231"/>
      <c r="L391" s="231"/>
      <c r="M391" s="231"/>
      <c r="N391" s="231" t="s">
        <v>4882</v>
      </c>
      <c r="O391" s="246" t="s">
        <v>5318</v>
      </c>
      <c r="P391" s="246" t="s">
        <v>5319</v>
      </c>
      <c r="Q391" s="225" t="s">
        <v>5320</v>
      </c>
      <c r="R391" s="212" t="s">
        <v>4758</v>
      </c>
      <c r="S391" s="213" t="s">
        <v>4758</v>
      </c>
      <c r="T391" s="233">
        <v>45572</v>
      </c>
      <c r="U391" s="234" t="s">
        <v>4746</v>
      </c>
      <c r="V391" s="234">
        <v>45611</v>
      </c>
      <c r="W391" s="234">
        <v>45649</v>
      </c>
      <c r="X391" s="234" t="s">
        <v>2</v>
      </c>
      <c r="Y391" s="234"/>
      <c r="Z391" s="234" t="s">
        <v>5321</v>
      </c>
      <c r="AA391" s="243">
        <v>202411</v>
      </c>
      <c r="AB391" s="243"/>
      <c r="AC391" s="244" t="s">
        <v>4747</v>
      </c>
      <c r="AD391" s="244" t="s">
        <v>4932</v>
      </c>
      <c r="AE391" s="245">
        <v>2</v>
      </c>
      <c r="AF391" s="244" t="s">
        <v>4859</v>
      </c>
      <c r="AG391" s="239" t="str">
        <f>IFERROR(VLOOKUP(작성용!A:A,RM!A:D,4,0),"-")</f>
        <v>유재호</v>
      </c>
      <c r="AH391" s="235" t="s">
        <v>5008</v>
      </c>
      <c r="AI391" s="235" t="s">
        <v>5328</v>
      </c>
      <c r="AJ391" s="235" t="s">
        <v>5325</v>
      </c>
      <c r="AK391" s="235" t="s">
        <v>4764</v>
      </c>
      <c r="AL391" s="235">
        <v>390</v>
      </c>
    </row>
    <row r="392" spans="1:38" x14ac:dyDescent="0.3">
      <c r="A392" s="222" t="s">
        <v>5314</v>
      </c>
      <c r="B392" s="222" t="s">
        <v>5315</v>
      </c>
      <c r="C392" s="241" t="s">
        <v>4765</v>
      </c>
      <c r="D392" s="237" t="s">
        <v>5352</v>
      </c>
      <c r="E392" s="236">
        <v>1101115562601</v>
      </c>
      <c r="F392" s="240" t="s">
        <v>4837</v>
      </c>
      <c r="G392" s="214">
        <v>0</v>
      </c>
      <c r="H392" s="231" t="s">
        <v>4758</v>
      </c>
      <c r="I392" s="231"/>
      <c r="J392" s="231"/>
      <c r="K392" s="231"/>
      <c r="L392" s="231"/>
      <c r="M392" s="231"/>
      <c r="N392" s="231" t="s">
        <v>4882</v>
      </c>
      <c r="O392" s="246" t="s">
        <v>5318</v>
      </c>
      <c r="P392" s="246" t="s">
        <v>5319</v>
      </c>
      <c r="Q392" s="225" t="s">
        <v>5353</v>
      </c>
      <c r="R392" s="212" t="s">
        <v>4758</v>
      </c>
      <c r="S392" s="213" t="s">
        <v>4758</v>
      </c>
      <c r="T392" s="233">
        <v>45572</v>
      </c>
      <c r="U392" s="234" t="s">
        <v>4746</v>
      </c>
      <c r="V392" s="234">
        <v>45611</v>
      </c>
      <c r="W392" s="234">
        <v>45649</v>
      </c>
      <c r="X392" s="234" t="s">
        <v>2</v>
      </c>
      <c r="Y392" s="234"/>
      <c r="Z392" s="234" t="s">
        <v>5321</v>
      </c>
      <c r="AA392" s="243">
        <v>202411</v>
      </c>
      <c r="AB392" s="243"/>
      <c r="AC392" s="244" t="s">
        <v>4747</v>
      </c>
      <c r="AD392" s="244" t="s">
        <v>4845</v>
      </c>
      <c r="AE392" s="245">
        <v>2</v>
      </c>
      <c r="AF392" s="244" t="s">
        <v>4845</v>
      </c>
      <c r="AG392" s="239" t="str">
        <f>IFERROR(VLOOKUP(작성용!A:A,RM!A:D,4,0),"-")</f>
        <v>유재호</v>
      </c>
      <c r="AH392" s="203" t="s">
        <v>5008</v>
      </c>
      <c r="AI392" s="235" t="s">
        <v>5328</v>
      </c>
      <c r="AJ392" s="235" t="s">
        <v>5325</v>
      </c>
      <c r="AK392" s="235" t="s">
        <v>4764</v>
      </c>
      <c r="AL392" s="235">
        <v>391</v>
      </c>
    </row>
    <row r="393" spans="1:38" x14ac:dyDescent="0.3">
      <c r="A393" s="222" t="s">
        <v>5314</v>
      </c>
      <c r="B393" s="222" t="s">
        <v>5315</v>
      </c>
      <c r="C393" s="241" t="s">
        <v>4765</v>
      </c>
      <c r="D393" s="237" t="s">
        <v>5354</v>
      </c>
      <c r="E393" s="236">
        <v>1101114040814</v>
      </c>
      <c r="F393" s="240" t="s">
        <v>4841</v>
      </c>
      <c r="G393" s="214">
        <v>0</v>
      </c>
      <c r="H393" s="231" t="s">
        <v>4758</v>
      </c>
      <c r="I393" s="231"/>
      <c r="J393" s="231"/>
      <c r="K393" s="231"/>
      <c r="L393" s="231"/>
      <c r="M393" s="231"/>
      <c r="N393" s="231" t="s">
        <v>4882</v>
      </c>
      <c r="O393" s="246" t="s">
        <v>5318</v>
      </c>
      <c r="P393" s="246" t="s">
        <v>5319</v>
      </c>
      <c r="Q393" s="225" t="s">
        <v>5320</v>
      </c>
      <c r="R393" s="212" t="s">
        <v>4758</v>
      </c>
      <c r="S393" s="213" t="s">
        <v>4758</v>
      </c>
      <c r="T393" s="233">
        <v>45572</v>
      </c>
      <c r="U393" s="234" t="s">
        <v>4746</v>
      </c>
      <c r="V393" s="234">
        <v>45611</v>
      </c>
      <c r="W393" s="234">
        <v>45649</v>
      </c>
      <c r="X393" s="234" t="s">
        <v>2</v>
      </c>
      <c r="Y393" s="234"/>
      <c r="Z393" s="234" t="s">
        <v>5321</v>
      </c>
      <c r="AA393" s="243">
        <v>202411</v>
      </c>
      <c r="AB393" s="243"/>
      <c r="AC393" s="244" t="s">
        <v>4747</v>
      </c>
      <c r="AD393" s="244" t="s">
        <v>4896</v>
      </c>
      <c r="AE393" s="245">
        <v>2</v>
      </c>
      <c r="AF393" s="244" t="s">
        <v>4859</v>
      </c>
      <c r="AG393" s="239" t="str">
        <f>IFERROR(VLOOKUP(작성용!A:A,RM!A:D,4,0),"-")</f>
        <v>유재호</v>
      </c>
      <c r="AH393" s="203" t="s">
        <v>5008</v>
      </c>
      <c r="AI393" s="235" t="s">
        <v>5328</v>
      </c>
      <c r="AJ393" s="235" t="s">
        <v>5325</v>
      </c>
      <c r="AK393" s="235" t="s">
        <v>4764</v>
      </c>
      <c r="AL393" s="235">
        <v>392</v>
      </c>
    </row>
    <row r="394" spans="1:38" x14ac:dyDescent="0.3">
      <c r="A394" s="222" t="s">
        <v>5314</v>
      </c>
      <c r="B394" s="222" t="s">
        <v>5315</v>
      </c>
      <c r="C394" s="241" t="s">
        <v>4765</v>
      </c>
      <c r="D394" s="237" t="s">
        <v>5355</v>
      </c>
      <c r="E394" s="236">
        <v>1101115004918</v>
      </c>
      <c r="F394" s="240" t="s">
        <v>4881</v>
      </c>
      <c r="G394" s="214">
        <v>0</v>
      </c>
      <c r="H394" s="231" t="s">
        <v>4758</v>
      </c>
      <c r="I394" s="231"/>
      <c r="J394" s="231"/>
      <c r="K394" s="231"/>
      <c r="L394" s="231"/>
      <c r="M394" s="231"/>
      <c r="N394" s="231" t="s">
        <v>4882</v>
      </c>
      <c r="O394" s="246" t="s">
        <v>5318</v>
      </c>
      <c r="P394" s="246" t="s">
        <v>5319</v>
      </c>
      <c r="Q394" s="225" t="s">
        <v>5320</v>
      </c>
      <c r="R394" s="212" t="s">
        <v>4758</v>
      </c>
      <c r="S394" s="213" t="s">
        <v>4758</v>
      </c>
      <c r="T394" s="233">
        <v>45572</v>
      </c>
      <c r="U394" s="234" t="s">
        <v>4746</v>
      </c>
      <c r="V394" s="234">
        <v>45611</v>
      </c>
      <c r="W394" s="234">
        <v>45649</v>
      </c>
      <c r="X394" s="234" t="s">
        <v>2</v>
      </c>
      <c r="Y394" s="234"/>
      <c r="Z394" s="234" t="s">
        <v>5321</v>
      </c>
      <c r="AA394" s="243">
        <v>202411</v>
      </c>
      <c r="AB394" s="243"/>
      <c r="AC394" s="244" t="s">
        <v>4747</v>
      </c>
      <c r="AD394" s="244" t="s">
        <v>4849</v>
      </c>
      <c r="AE394" s="245">
        <v>2</v>
      </c>
      <c r="AF394" s="244" t="s">
        <v>4849</v>
      </c>
      <c r="AG394" s="239" t="str">
        <f>IFERROR(VLOOKUP(작성용!A:A,RM!A:D,4,0),"-")</f>
        <v>유재호</v>
      </c>
      <c r="AH394" s="203" t="s">
        <v>5008</v>
      </c>
      <c r="AI394" s="235" t="s">
        <v>5328</v>
      </c>
      <c r="AJ394" s="235" t="s">
        <v>5325</v>
      </c>
      <c r="AK394" s="235" t="s">
        <v>4764</v>
      </c>
      <c r="AL394" s="235">
        <v>393</v>
      </c>
    </row>
    <row r="395" spans="1:38" x14ac:dyDescent="0.3">
      <c r="A395" s="222" t="s">
        <v>5314</v>
      </c>
      <c r="B395" s="222" t="s">
        <v>5315</v>
      </c>
      <c r="C395" s="241" t="s">
        <v>4765</v>
      </c>
      <c r="D395" s="237" t="s">
        <v>5356</v>
      </c>
      <c r="E395" s="236">
        <v>1101115463718</v>
      </c>
      <c r="F395" s="240" t="s">
        <v>4917</v>
      </c>
      <c r="G395" s="214">
        <v>0</v>
      </c>
      <c r="H395" s="231" t="s">
        <v>4758</v>
      </c>
      <c r="I395" s="231"/>
      <c r="J395" s="231"/>
      <c r="K395" s="231"/>
      <c r="L395" s="231"/>
      <c r="M395" s="231"/>
      <c r="N395" s="231" t="s">
        <v>4882</v>
      </c>
      <c r="O395" s="246" t="s">
        <v>5318</v>
      </c>
      <c r="P395" s="246" t="s">
        <v>5319</v>
      </c>
      <c r="Q395" s="225" t="s">
        <v>5320</v>
      </c>
      <c r="R395" s="212" t="s">
        <v>4758</v>
      </c>
      <c r="S395" s="213" t="s">
        <v>4758</v>
      </c>
      <c r="T395" s="233">
        <v>45572</v>
      </c>
      <c r="U395" s="234" t="s">
        <v>4746</v>
      </c>
      <c r="V395" s="234">
        <v>45611</v>
      </c>
      <c r="W395" s="234">
        <v>45649</v>
      </c>
      <c r="X395" s="234" t="s">
        <v>2</v>
      </c>
      <c r="Y395" s="234"/>
      <c r="Z395" s="234" t="s">
        <v>5321</v>
      </c>
      <c r="AA395" s="243">
        <v>202411</v>
      </c>
      <c r="AB395" s="243"/>
      <c r="AC395" s="244" t="s">
        <v>4747</v>
      </c>
      <c r="AD395" s="244" t="s">
        <v>4847</v>
      </c>
      <c r="AE395" s="245">
        <v>2</v>
      </c>
      <c r="AF395" s="244" t="s">
        <v>4847</v>
      </c>
      <c r="AG395" s="239" t="str">
        <f>IFERROR(VLOOKUP(작성용!A:A,RM!A:D,4,0),"-")</f>
        <v>유재호</v>
      </c>
      <c r="AH395" s="203" t="s">
        <v>5008</v>
      </c>
      <c r="AI395" s="235" t="s">
        <v>5328</v>
      </c>
      <c r="AJ395" s="235" t="s">
        <v>5325</v>
      </c>
      <c r="AK395" s="235" t="s">
        <v>4764</v>
      </c>
      <c r="AL395" s="235">
        <v>394</v>
      </c>
    </row>
    <row r="396" spans="1:38" x14ac:dyDescent="0.3">
      <c r="A396" s="222" t="s">
        <v>5314</v>
      </c>
      <c r="B396" s="222" t="s">
        <v>5315</v>
      </c>
      <c r="C396" s="241" t="s">
        <v>4765</v>
      </c>
      <c r="D396" s="237" t="s">
        <v>5356</v>
      </c>
      <c r="E396" s="236">
        <v>1101115463718</v>
      </c>
      <c r="F396" s="240" t="s">
        <v>4917</v>
      </c>
      <c r="G396" s="214">
        <v>1</v>
      </c>
      <c r="H396" s="231" t="s">
        <v>4758</v>
      </c>
      <c r="I396" s="231"/>
      <c r="J396" s="231"/>
      <c r="K396" s="231"/>
      <c r="L396" s="231"/>
      <c r="M396" s="231"/>
      <c r="N396" s="231" t="s">
        <v>4882</v>
      </c>
      <c r="O396" s="246" t="s">
        <v>5318</v>
      </c>
      <c r="P396" s="246" t="s">
        <v>5319</v>
      </c>
      <c r="Q396" s="225" t="s">
        <v>5320</v>
      </c>
      <c r="R396" s="212" t="s">
        <v>4758</v>
      </c>
      <c r="S396" s="213" t="s">
        <v>4758</v>
      </c>
      <c r="T396" s="233">
        <v>45572</v>
      </c>
      <c r="U396" s="234" t="s">
        <v>4746</v>
      </c>
      <c r="V396" s="234">
        <v>45611</v>
      </c>
      <c r="W396" s="234">
        <v>45649</v>
      </c>
      <c r="X396" s="234" t="s">
        <v>2</v>
      </c>
      <c r="Y396" s="234"/>
      <c r="Z396" s="234" t="s">
        <v>5321</v>
      </c>
      <c r="AA396" s="243">
        <v>202411</v>
      </c>
      <c r="AB396" s="243"/>
      <c r="AC396" s="244" t="s">
        <v>4747</v>
      </c>
      <c r="AD396" s="244" t="s">
        <v>4847</v>
      </c>
      <c r="AE396" s="245">
        <v>0</v>
      </c>
      <c r="AF396" s="244" t="s">
        <v>4847</v>
      </c>
      <c r="AG396" s="239" t="str">
        <f>IFERROR(VLOOKUP(작성용!A:A,RM!A:D,4,0),"-")</f>
        <v>유재호</v>
      </c>
      <c r="AH396" s="203" t="s">
        <v>5008</v>
      </c>
      <c r="AI396" s="235" t="s">
        <v>5328</v>
      </c>
      <c r="AJ396" s="235" t="s">
        <v>5325</v>
      </c>
      <c r="AK396" s="235" t="s">
        <v>4764</v>
      </c>
      <c r="AL396" s="235">
        <v>395</v>
      </c>
    </row>
    <row r="397" spans="1:38" x14ac:dyDescent="0.3">
      <c r="A397" s="222" t="s">
        <v>5314</v>
      </c>
      <c r="B397" s="222" t="s">
        <v>5315</v>
      </c>
      <c r="C397" s="241" t="s">
        <v>4765</v>
      </c>
      <c r="D397" s="237" t="s">
        <v>5357</v>
      </c>
      <c r="E397" s="236" t="s">
        <v>4630</v>
      </c>
      <c r="F397" s="240" t="s">
        <v>4917</v>
      </c>
      <c r="G397" s="214">
        <v>0</v>
      </c>
      <c r="H397" s="231" t="s">
        <v>4758</v>
      </c>
      <c r="I397" s="231"/>
      <c r="J397" s="231"/>
      <c r="K397" s="231"/>
      <c r="L397" s="231"/>
      <c r="M397" s="231"/>
      <c r="N397" s="231" t="s">
        <v>4868</v>
      </c>
      <c r="O397" s="246" t="s">
        <v>5318</v>
      </c>
      <c r="P397" s="246" t="s">
        <v>5319</v>
      </c>
      <c r="Q397" s="225" t="s">
        <v>5320</v>
      </c>
      <c r="R397" s="212" t="s">
        <v>4758</v>
      </c>
      <c r="S397" s="213" t="s">
        <v>4758</v>
      </c>
      <c r="T397" s="233">
        <v>45572</v>
      </c>
      <c r="U397" s="234" t="s">
        <v>4746</v>
      </c>
      <c r="V397" s="234">
        <v>45611</v>
      </c>
      <c r="W397" s="234">
        <v>45649</v>
      </c>
      <c r="X397" s="234" t="s">
        <v>2</v>
      </c>
      <c r="Y397" s="234"/>
      <c r="Z397" s="234" t="s">
        <v>5321</v>
      </c>
      <c r="AA397" s="243">
        <v>202411</v>
      </c>
      <c r="AB397" s="243"/>
      <c r="AC397" s="244" t="s">
        <v>4747</v>
      </c>
      <c r="AD397" s="244" t="s">
        <v>4887</v>
      </c>
      <c r="AE397" s="245">
        <v>1.5</v>
      </c>
      <c r="AF397" s="244" t="s">
        <v>4887</v>
      </c>
      <c r="AG397" s="239" t="str">
        <f>IFERROR(VLOOKUP(작성용!A:A,RM!A:D,4,0),"-")</f>
        <v>유재호</v>
      </c>
      <c r="AH397" s="203" t="s">
        <v>5008</v>
      </c>
      <c r="AI397" s="235" t="s">
        <v>5322</v>
      </c>
      <c r="AJ397" s="235" t="s">
        <v>5325</v>
      </c>
      <c r="AK397" s="235" t="s">
        <v>4764</v>
      </c>
      <c r="AL397" s="235">
        <v>396</v>
      </c>
    </row>
    <row r="398" spans="1:38" x14ac:dyDescent="0.3">
      <c r="A398" s="222" t="s">
        <v>5314</v>
      </c>
      <c r="B398" s="222" t="s">
        <v>5315</v>
      </c>
      <c r="C398" s="241" t="s">
        <v>4765</v>
      </c>
      <c r="D398" s="237" t="s">
        <v>5358</v>
      </c>
      <c r="E398" s="236">
        <v>1717110153707</v>
      </c>
      <c r="F398" s="240" t="s">
        <v>4841</v>
      </c>
      <c r="G398" s="214">
        <v>0</v>
      </c>
      <c r="H398" s="231" t="s">
        <v>4758</v>
      </c>
      <c r="I398" s="231"/>
      <c r="J398" s="231"/>
      <c r="K398" s="231"/>
      <c r="L398" s="231"/>
      <c r="M398" s="231"/>
      <c r="N398" s="231" t="s">
        <v>4882</v>
      </c>
      <c r="O398" s="246" t="s">
        <v>5318</v>
      </c>
      <c r="P398" s="246" t="s">
        <v>5319</v>
      </c>
      <c r="Q398" s="225" t="s">
        <v>5320</v>
      </c>
      <c r="R398" s="212" t="s">
        <v>4758</v>
      </c>
      <c r="S398" s="213" t="s">
        <v>4758</v>
      </c>
      <c r="T398" s="233">
        <v>45572</v>
      </c>
      <c r="U398" s="234" t="s">
        <v>4746</v>
      </c>
      <c r="V398" s="234">
        <v>45611</v>
      </c>
      <c r="W398" s="234">
        <v>45649</v>
      </c>
      <c r="X398" s="234" t="s">
        <v>2</v>
      </c>
      <c r="Y398" s="234"/>
      <c r="Z398" s="234" t="s">
        <v>5321</v>
      </c>
      <c r="AA398" s="243">
        <v>202411</v>
      </c>
      <c r="AB398" s="243"/>
      <c r="AC398" s="244" t="s">
        <v>4747</v>
      </c>
      <c r="AD398" s="244" t="s">
        <v>5008</v>
      </c>
      <c r="AE398" s="245">
        <v>2</v>
      </c>
      <c r="AF398" s="244" t="s">
        <v>5008</v>
      </c>
      <c r="AG398" s="239" t="str">
        <f>IFERROR(VLOOKUP(작성용!A:A,RM!A:D,4,0),"-")</f>
        <v>유재호</v>
      </c>
      <c r="AH398" s="203" t="s">
        <v>5008</v>
      </c>
      <c r="AI398" s="235" t="s">
        <v>5328</v>
      </c>
      <c r="AJ398" s="235" t="s">
        <v>5325</v>
      </c>
      <c r="AK398" s="235" t="s">
        <v>4764</v>
      </c>
      <c r="AL398" s="235">
        <v>397</v>
      </c>
    </row>
    <row r="399" spans="1:38" x14ac:dyDescent="0.3">
      <c r="A399" s="222" t="s">
        <v>5314</v>
      </c>
      <c r="B399" s="222" t="s">
        <v>5315</v>
      </c>
      <c r="C399" s="241" t="s">
        <v>4765</v>
      </c>
      <c r="D399" s="237" t="s">
        <v>5227</v>
      </c>
      <c r="E399" s="236">
        <v>1101113273698</v>
      </c>
      <c r="F399" s="240" t="s">
        <v>4841</v>
      </c>
      <c r="G399" s="214">
        <v>0</v>
      </c>
      <c r="H399" s="231" t="s">
        <v>4758</v>
      </c>
      <c r="I399" s="231"/>
      <c r="J399" s="231"/>
      <c r="K399" s="231"/>
      <c r="L399" s="231"/>
      <c r="M399" s="231"/>
      <c r="N399" s="231" t="s">
        <v>4882</v>
      </c>
      <c r="O399" s="246" t="s">
        <v>5318</v>
      </c>
      <c r="P399" s="246" t="s">
        <v>5319</v>
      </c>
      <c r="Q399" s="225" t="s">
        <v>5320</v>
      </c>
      <c r="R399" s="212" t="s">
        <v>4758</v>
      </c>
      <c r="S399" s="213" t="s">
        <v>4758</v>
      </c>
      <c r="T399" s="233">
        <v>45572</v>
      </c>
      <c r="U399" s="234" t="s">
        <v>4746</v>
      </c>
      <c r="V399" s="234">
        <v>45611</v>
      </c>
      <c r="W399" s="234">
        <v>45649</v>
      </c>
      <c r="X399" s="234" t="s">
        <v>2</v>
      </c>
      <c r="Y399" s="234"/>
      <c r="Z399" s="234" t="s">
        <v>5321</v>
      </c>
      <c r="AA399" s="243">
        <v>202411</v>
      </c>
      <c r="AB399" s="243"/>
      <c r="AC399" s="244" t="s">
        <v>4747</v>
      </c>
      <c r="AD399" s="244" t="s">
        <v>4884</v>
      </c>
      <c r="AE399" s="245">
        <v>2</v>
      </c>
      <c r="AF399" s="244" t="s">
        <v>4905</v>
      </c>
      <c r="AG399" s="239" t="str">
        <f>IFERROR(VLOOKUP(작성용!A:A,RM!A:D,4,0),"-")</f>
        <v>유재호</v>
      </c>
      <c r="AH399" s="203" t="s">
        <v>5008</v>
      </c>
      <c r="AI399" s="235" t="s">
        <v>5328</v>
      </c>
      <c r="AJ399" s="235" t="s">
        <v>5325</v>
      </c>
      <c r="AK399" s="235" t="s">
        <v>4764</v>
      </c>
      <c r="AL399" s="235">
        <v>398</v>
      </c>
    </row>
    <row r="400" spans="1:38" x14ac:dyDescent="0.3">
      <c r="A400" s="222" t="s">
        <v>5314</v>
      </c>
      <c r="B400" s="222" t="s">
        <v>5315</v>
      </c>
      <c r="C400" s="241" t="s">
        <v>4765</v>
      </c>
      <c r="D400" s="237" t="s">
        <v>5359</v>
      </c>
      <c r="E400" s="236">
        <v>1101116691673</v>
      </c>
      <c r="F400" s="240" t="s">
        <v>4841</v>
      </c>
      <c r="G400" s="214">
        <v>0</v>
      </c>
      <c r="H400" s="231" t="s">
        <v>4758</v>
      </c>
      <c r="I400" s="231"/>
      <c r="J400" s="231"/>
      <c r="K400" s="231"/>
      <c r="L400" s="231"/>
      <c r="M400" s="231"/>
      <c r="N400" s="231" t="s">
        <v>4882</v>
      </c>
      <c r="O400" s="246" t="s">
        <v>5318</v>
      </c>
      <c r="P400" s="246" t="s">
        <v>5319</v>
      </c>
      <c r="Q400" s="225" t="s">
        <v>5320</v>
      </c>
      <c r="R400" s="212" t="s">
        <v>4758</v>
      </c>
      <c r="S400" s="213" t="s">
        <v>4758</v>
      </c>
      <c r="T400" s="233">
        <v>45572</v>
      </c>
      <c r="U400" s="234" t="s">
        <v>4746</v>
      </c>
      <c r="V400" s="234">
        <v>45611</v>
      </c>
      <c r="W400" s="234">
        <v>45649</v>
      </c>
      <c r="X400" s="234" t="s">
        <v>2</v>
      </c>
      <c r="Y400" s="234"/>
      <c r="Z400" s="234" t="s">
        <v>5321</v>
      </c>
      <c r="AA400" s="243">
        <v>202411</v>
      </c>
      <c r="AB400" s="243"/>
      <c r="AC400" s="244" t="s">
        <v>4747</v>
      </c>
      <c r="AD400" s="244" t="s">
        <v>4922</v>
      </c>
      <c r="AE400" s="245">
        <v>2</v>
      </c>
      <c r="AF400" s="244" t="s">
        <v>4922</v>
      </c>
      <c r="AG400" s="239" t="str">
        <f>IFERROR(VLOOKUP(작성용!A:A,RM!A:D,4,0),"-")</f>
        <v>유재호</v>
      </c>
      <c r="AH400" s="203" t="s">
        <v>5008</v>
      </c>
      <c r="AI400" s="235" t="s">
        <v>5328</v>
      </c>
      <c r="AJ400" s="235" t="s">
        <v>5325</v>
      </c>
      <c r="AK400" s="235" t="s">
        <v>4764</v>
      </c>
      <c r="AL400" s="235">
        <v>399</v>
      </c>
    </row>
    <row r="401" spans="1:38" x14ac:dyDescent="0.3">
      <c r="A401" s="222" t="s">
        <v>5314</v>
      </c>
      <c r="B401" s="222" t="s">
        <v>5315</v>
      </c>
      <c r="C401" s="241" t="s">
        <v>4765</v>
      </c>
      <c r="D401" s="237" t="s">
        <v>5360</v>
      </c>
      <c r="E401" s="236">
        <v>1101116417607</v>
      </c>
      <c r="F401" s="240" t="s">
        <v>4837</v>
      </c>
      <c r="G401" s="214">
        <v>4</v>
      </c>
      <c r="H401" s="231" t="s">
        <v>4758</v>
      </c>
      <c r="I401" s="231"/>
      <c r="J401" s="231"/>
      <c r="K401" s="231"/>
      <c r="L401" s="231"/>
      <c r="M401" s="231"/>
      <c r="N401" s="231" t="s">
        <v>4882</v>
      </c>
      <c r="O401" s="246" t="s">
        <v>5318</v>
      </c>
      <c r="P401" s="246" t="s">
        <v>5319</v>
      </c>
      <c r="Q401" s="225" t="s">
        <v>5320</v>
      </c>
      <c r="R401" s="212" t="s">
        <v>4758</v>
      </c>
      <c r="S401" s="213" t="s">
        <v>4758</v>
      </c>
      <c r="T401" s="233">
        <v>45572</v>
      </c>
      <c r="U401" s="234" t="s">
        <v>4858</v>
      </c>
      <c r="V401" s="234">
        <v>45611</v>
      </c>
      <c r="W401" s="234">
        <v>45649</v>
      </c>
      <c r="X401" s="234" t="s">
        <v>2</v>
      </c>
      <c r="Y401" s="234"/>
      <c r="Z401" s="234" t="s">
        <v>5321</v>
      </c>
      <c r="AA401" s="243">
        <v>202411</v>
      </c>
      <c r="AB401" s="243"/>
      <c r="AC401" s="244" t="s">
        <v>4747</v>
      </c>
      <c r="AD401" s="244" t="s">
        <v>4536</v>
      </c>
      <c r="AE401" s="245">
        <v>2</v>
      </c>
      <c r="AF401" s="244" t="s">
        <v>4967</v>
      </c>
      <c r="AG401" s="239" t="str">
        <f>IFERROR(VLOOKUP(작성용!A:A,RM!A:D,4,0),"-")</f>
        <v>유재호</v>
      </c>
      <c r="AH401" s="203" t="s">
        <v>5008</v>
      </c>
      <c r="AI401" s="235" t="s">
        <v>5328</v>
      </c>
      <c r="AJ401" s="235" t="s">
        <v>5325</v>
      </c>
      <c r="AK401" s="235" t="s">
        <v>4764</v>
      </c>
      <c r="AL401" s="235">
        <v>400</v>
      </c>
    </row>
    <row r="402" spans="1:38" x14ac:dyDescent="0.3">
      <c r="A402" s="222" t="s">
        <v>5314</v>
      </c>
      <c r="B402" s="222" t="s">
        <v>5315</v>
      </c>
      <c r="C402" s="241" t="s">
        <v>4765</v>
      </c>
      <c r="D402" s="237" t="s">
        <v>5360</v>
      </c>
      <c r="E402" s="236">
        <v>1101116417607</v>
      </c>
      <c r="F402" s="240" t="s">
        <v>4837</v>
      </c>
      <c r="G402" s="214">
        <v>5</v>
      </c>
      <c r="H402" s="231" t="s">
        <v>4758</v>
      </c>
      <c r="I402" s="231"/>
      <c r="J402" s="231"/>
      <c r="K402" s="231"/>
      <c r="L402" s="231"/>
      <c r="M402" s="231"/>
      <c r="N402" s="231" t="s">
        <v>4882</v>
      </c>
      <c r="O402" s="246" t="s">
        <v>5318</v>
      </c>
      <c r="P402" s="246" t="s">
        <v>5319</v>
      </c>
      <c r="Q402" s="225" t="s">
        <v>5320</v>
      </c>
      <c r="R402" s="212" t="s">
        <v>4758</v>
      </c>
      <c r="S402" s="213" t="s">
        <v>4758</v>
      </c>
      <c r="T402" s="233">
        <v>45572</v>
      </c>
      <c r="U402" s="234" t="s">
        <v>4746</v>
      </c>
      <c r="V402" s="234">
        <v>45611</v>
      </c>
      <c r="W402" s="234">
        <v>45649</v>
      </c>
      <c r="X402" s="234" t="s">
        <v>2</v>
      </c>
      <c r="Y402" s="234"/>
      <c r="Z402" s="234" t="s">
        <v>5321</v>
      </c>
      <c r="AA402" s="243">
        <v>202411</v>
      </c>
      <c r="AB402" s="243"/>
      <c r="AC402" s="244" t="s">
        <v>4747</v>
      </c>
      <c r="AD402" s="244" t="s">
        <v>4536</v>
      </c>
      <c r="AE402" s="245">
        <v>0</v>
      </c>
      <c r="AF402" s="244" t="s">
        <v>4967</v>
      </c>
      <c r="AG402" s="239" t="str">
        <f>IFERROR(VLOOKUP(작성용!A:A,RM!A:D,4,0),"-")</f>
        <v>유재호</v>
      </c>
      <c r="AH402" s="203" t="s">
        <v>5008</v>
      </c>
      <c r="AI402" s="235" t="s">
        <v>5328</v>
      </c>
      <c r="AJ402" s="235" t="s">
        <v>5325</v>
      </c>
      <c r="AK402" s="235" t="s">
        <v>4764</v>
      </c>
      <c r="AL402" s="235">
        <v>401</v>
      </c>
    </row>
    <row r="403" spans="1:38" x14ac:dyDescent="0.3">
      <c r="A403" s="222" t="s">
        <v>5314</v>
      </c>
      <c r="B403" s="222" t="s">
        <v>5315</v>
      </c>
      <c r="C403" s="241" t="s">
        <v>4765</v>
      </c>
      <c r="D403" s="237" t="s">
        <v>5361</v>
      </c>
      <c r="E403" s="236">
        <v>1101116387727</v>
      </c>
      <c r="F403" s="240" t="s">
        <v>4841</v>
      </c>
      <c r="G403" s="214">
        <v>0</v>
      </c>
      <c r="H403" s="231" t="s">
        <v>4758</v>
      </c>
      <c r="I403" s="231"/>
      <c r="J403" s="231"/>
      <c r="K403" s="231"/>
      <c r="L403" s="231"/>
      <c r="M403" s="231"/>
      <c r="N403" s="231" t="s">
        <v>4882</v>
      </c>
      <c r="O403" s="246" t="s">
        <v>5318</v>
      </c>
      <c r="P403" s="246" t="s">
        <v>5319</v>
      </c>
      <c r="Q403" s="225" t="s">
        <v>5320</v>
      </c>
      <c r="R403" s="212" t="s">
        <v>4758</v>
      </c>
      <c r="S403" s="213" t="s">
        <v>4758</v>
      </c>
      <c r="T403" s="233">
        <v>45572</v>
      </c>
      <c r="U403" s="234" t="s">
        <v>4746</v>
      </c>
      <c r="V403" s="234">
        <v>45611</v>
      </c>
      <c r="W403" s="234">
        <v>45649</v>
      </c>
      <c r="X403" s="234" t="s">
        <v>2</v>
      </c>
      <c r="Y403" s="234"/>
      <c r="Z403" s="234" t="s">
        <v>5321</v>
      </c>
      <c r="AA403" s="243">
        <v>202411</v>
      </c>
      <c r="AB403" s="243"/>
      <c r="AC403" s="244" t="s">
        <v>4747</v>
      </c>
      <c r="AD403" s="244" t="s">
        <v>4832</v>
      </c>
      <c r="AE403" s="245">
        <v>2</v>
      </c>
      <c r="AF403" s="244" t="s">
        <v>4832</v>
      </c>
      <c r="AG403" s="239" t="str">
        <f>IFERROR(VLOOKUP(작성용!A:A,RM!A:D,4,0),"-")</f>
        <v>유재호</v>
      </c>
      <c r="AH403" s="203" t="s">
        <v>5008</v>
      </c>
      <c r="AI403" s="235" t="s">
        <v>5328</v>
      </c>
      <c r="AJ403" s="235" t="s">
        <v>5325</v>
      </c>
      <c r="AK403" s="235" t="s">
        <v>4764</v>
      </c>
      <c r="AL403" s="235">
        <v>402</v>
      </c>
    </row>
    <row r="404" spans="1:38" x14ac:dyDescent="0.3">
      <c r="A404" s="222" t="s">
        <v>5314</v>
      </c>
      <c r="B404" s="222" t="s">
        <v>5315</v>
      </c>
      <c r="C404" s="241" t="s">
        <v>4752</v>
      </c>
      <c r="D404" s="237" t="s">
        <v>5361</v>
      </c>
      <c r="E404" s="236">
        <v>1101116387727</v>
      </c>
      <c r="F404" s="240" t="s">
        <v>4767</v>
      </c>
      <c r="G404" s="214">
        <v>0</v>
      </c>
      <c r="H404" s="231" t="s">
        <v>4758</v>
      </c>
      <c r="I404" s="231"/>
      <c r="J404" s="231"/>
      <c r="K404" s="231"/>
      <c r="L404" s="231"/>
      <c r="M404" s="231"/>
      <c r="N404" s="231" t="s">
        <v>4882</v>
      </c>
      <c r="O404" s="246" t="s">
        <v>5318</v>
      </c>
      <c r="P404" s="246" t="s">
        <v>5319</v>
      </c>
      <c r="Q404" s="225" t="s">
        <v>5320</v>
      </c>
      <c r="R404" s="212" t="s">
        <v>4758</v>
      </c>
      <c r="S404" s="213" t="s">
        <v>4758</v>
      </c>
      <c r="T404" s="233">
        <v>45572</v>
      </c>
      <c r="U404" s="234" t="s">
        <v>4746</v>
      </c>
      <c r="V404" s="234">
        <v>45611</v>
      </c>
      <c r="W404" s="234">
        <v>45649</v>
      </c>
      <c r="X404" s="234" t="s">
        <v>2</v>
      </c>
      <c r="Y404" s="234"/>
      <c r="Z404" s="234" t="s">
        <v>5321</v>
      </c>
      <c r="AA404" s="243">
        <v>202411</v>
      </c>
      <c r="AB404" s="243"/>
      <c r="AC404" s="244" t="s">
        <v>4747</v>
      </c>
      <c r="AD404" s="244" t="s">
        <v>4832</v>
      </c>
      <c r="AE404" s="245">
        <v>0</v>
      </c>
      <c r="AF404" s="244" t="s">
        <v>4832</v>
      </c>
      <c r="AG404" s="239" t="str">
        <f>IFERROR(VLOOKUP(작성용!A:A,RM!A:D,4,0),"-")</f>
        <v>유재호</v>
      </c>
      <c r="AH404" s="203" t="s">
        <v>5008</v>
      </c>
      <c r="AI404" s="235" t="s">
        <v>5328</v>
      </c>
      <c r="AJ404" s="235" t="s">
        <v>5325</v>
      </c>
      <c r="AK404" s="235" t="s">
        <v>4764</v>
      </c>
      <c r="AL404" s="235">
        <v>403</v>
      </c>
    </row>
    <row r="405" spans="1:38" x14ac:dyDescent="0.3">
      <c r="A405" s="222" t="s">
        <v>5314</v>
      </c>
      <c r="B405" s="222" t="s">
        <v>5315</v>
      </c>
      <c r="C405" s="241" t="s">
        <v>4765</v>
      </c>
      <c r="D405" s="237" t="s">
        <v>5361</v>
      </c>
      <c r="E405" s="236">
        <v>1101116387727</v>
      </c>
      <c r="F405" s="240" t="s">
        <v>4767</v>
      </c>
      <c r="G405" s="214">
        <v>77</v>
      </c>
      <c r="H405" s="231" t="s">
        <v>4758</v>
      </c>
      <c r="I405" s="231"/>
      <c r="J405" s="231"/>
      <c r="K405" s="231"/>
      <c r="L405" s="231"/>
      <c r="M405" s="231"/>
      <c r="N405" s="231" t="s">
        <v>4882</v>
      </c>
      <c r="O405" s="246" t="s">
        <v>5318</v>
      </c>
      <c r="P405" s="246" t="s">
        <v>5319</v>
      </c>
      <c r="Q405" s="225" t="s">
        <v>5320</v>
      </c>
      <c r="R405" s="212" t="s">
        <v>4758</v>
      </c>
      <c r="S405" s="213" t="s">
        <v>4758</v>
      </c>
      <c r="T405" s="233">
        <v>45572</v>
      </c>
      <c r="U405" s="234" t="s">
        <v>4746</v>
      </c>
      <c r="V405" s="234">
        <v>45611</v>
      </c>
      <c r="W405" s="234">
        <v>45649</v>
      </c>
      <c r="X405" s="234" t="s">
        <v>2</v>
      </c>
      <c r="Y405" s="234"/>
      <c r="Z405" s="234" t="s">
        <v>5321</v>
      </c>
      <c r="AA405" s="243">
        <v>202411</v>
      </c>
      <c r="AB405" s="243"/>
      <c r="AC405" s="244" t="s">
        <v>4747</v>
      </c>
      <c r="AD405" s="244" t="s">
        <v>4832</v>
      </c>
      <c r="AE405" s="245">
        <v>0</v>
      </c>
      <c r="AF405" s="244" t="s">
        <v>4832</v>
      </c>
      <c r="AG405" s="239" t="str">
        <f>IFERROR(VLOOKUP(작성용!A:A,RM!A:D,4,0),"-")</f>
        <v>유재호</v>
      </c>
      <c r="AH405" s="203" t="s">
        <v>5008</v>
      </c>
      <c r="AI405" s="235" t="s">
        <v>5328</v>
      </c>
      <c r="AJ405" s="235" t="s">
        <v>5325</v>
      </c>
      <c r="AK405" s="235" t="s">
        <v>4764</v>
      </c>
      <c r="AL405" s="235">
        <v>404</v>
      </c>
    </row>
    <row r="406" spans="1:38" x14ac:dyDescent="0.3">
      <c r="A406" s="222" t="s">
        <v>5314</v>
      </c>
      <c r="B406" s="222" t="s">
        <v>5315</v>
      </c>
      <c r="C406" s="241" t="s">
        <v>4765</v>
      </c>
      <c r="D406" s="237" t="s">
        <v>5362</v>
      </c>
      <c r="E406" s="236">
        <v>1311110399187</v>
      </c>
      <c r="F406" s="240" t="s">
        <v>4881</v>
      </c>
      <c r="G406" s="214">
        <v>0</v>
      </c>
      <c r="H406" s="231" t="s">
        <v>4758</v>
      </c>
      <c r="I406" s="231"/>
      <c r="J406" s="231"/>
      <c r="K406" s="231"/>
      <c r="L406" s="231"/>
      <c r="M406" s="231"/>
      <c r="N406" s="231" t="s">
        <v>4882</v>
      </c>
      <c r="O406" s="246" t="s">
        <v>5318</v>
      </c>
      <c r="P406" s="246" t="s">
        <v>5319</v>
      </c>
      <c r="Q406" s="225" t="s">
        <v>5320</v>
      </c>
      <c r="R406" s="212" t="s">
        <v>4758</v>
      </c>
      <c r="S406" s="213" t="s">
        <v>4758</v>
      </c>
      <c r="T406" s="233">
        <v>45572</v>
      </c>
      <c r="U406" s="234" t="s">
        <v>4746</v>
      </c>
      <c r="V406" s="234">
        <v>45611</v>
      </c>
      <c r="W406" s="234">
        <v>45649</v>
      </c>
      <c r="X406" s="234" t="s">
        <v>2</v>
      </c>
      <c r="Y406" s="234"/>
      <c r="Z406" s="234" t="s">
        <v>5321</v>
      </c>
      <c r="AA406" s="243">
        <v>202411</v>
      </c>
      <c r="AB406" s="243"/>
      <c r="AC406" s="244" t="s">
        <v>4747</v>
      </c>
      <c r="AD406" s="244" t="s">
        <v>4932</v>
      </c>
      <c r="AE406" s="245">
        <v>2</v>
      </c>
      <c r="AF406" s="244" t="s">
        <v>4859</v>
      </c>
      <c r="AG406" s="239" t="str">
        <f>IFERROR(VLOOKUP(작성용!A:A,RM!A:D,4,0),"-")</f>
        <v>유재호</v>
      </c>
      <c r="AH406" s="203" t="s">
        <v>5008</v>
      </c>
      <c r="AI406" s="235" t="s">
        <v>5328</v>
      </c>
      <c r="AJ406" s="235" t="s">
        <v>5325</v>
      </c>
      <c r="AK406" s="235" t="s">
        <v>4764</v>
      </c>
      <c r="AL406" s="235">
        <v>405</v>
      </c>
    </row>
    <row r="407" spans="1:38" x14ac:dyDescent="0.3">
      <c r="A407" s="222" t="s">
        <v>5314</v>
      </c>
      <c r="B407" s="222" t="s">
        <v>5315</v>
      </c>
      <c r="C407" s="241" t="s">
        <v>4765</v>
      </c>
      <c r="D407" s="237" t="s">
        <v>5363</v>
      </c>
      <c r="E407" s="236" t="s">
        <v>4631</v>
      </c>
      <c r="F407" s="240" t="s">
        <v>4917</v>
      </c>
      <c r="G407" s="214">
        <v>0</v>
      </c>
      <c r="H407" s="231" t="s">
        <v>4758</v>
      </c>
      <c r="I407" s="231"/>
      <c r="J407" s="231"/>
      <c r="K407" s="231"/>
      <c r="L407" s="231"/>
      <c r="M407" s="231"/>
      <c r="N407" s="231" t="s">
        <v>4882</v>
      </c>
      <c r="O407" s="246" t="s">
        <v>5318</v>
      </c>
      <c r="P407" s="246" t="s">
        <v>5319</v>
      </c>
      <c r="Q407" s="225" t="s">
        <v>5320</v>
      </c>
      <c r="R407" s="212" t="s">
        <v>4758</v>
      </c>
      <c r="S407" s="213" t="s">
        <v>4758</v>
      </c>
      <c r="T407" s="233">
        <v>45572</v>
      </c>
      <c r="U407" s="234" t="s">
        <v>4746</v>
      </c>
      <c r="V407" s="234">
        <v>45611</v>
      </c>
      <c r="W407" s="234">
        <v>45649</v>
      </c>
      <c r="X407" s="234" t="s">
        <v>2</v>
      </c>
      <c r="Y407" s="234"/>
      <c r="Z407" s="234" t="s">
        <v>5321</v>
      </c>
      <c r="AA407" s="243">
        <v>202411</v>
      </c>
      <c r="AB407" s="243"/>
      <c r="AC407" s="244" t="s">
        <v>4747</v>
      </c>
      <c r="AD407" s="244" t="s">
        <v>4810</v>
      </c>
      <c r="AE407" s="245">
        <v>2</v>
      </c>
      <c r="AF407" s="244" t="s">
        <v>4905</v>
      </c>
      <c r="AG407" s="239" t="str">
        <f>IFERROR(VLOOKUP(작성용!A:A,RM!A:D,4,0),"-")</f>
        <v>유재호</v>
      </c>
      <c r="AH407" s="203" t="s">
        <v>5008</v>
      </c>
      <c r="AI407" s="235" t="s">
        <v>5328</v>
      </c>
      <c r="AJ407" s="235" t="s">
        <v>5325</v>
      </c>
      <c r="AK407" s="235" t="s">
        <v>4764</v>
      </c>
      <c r="AL407" s="235">
        <v>406</v>
      </c>
    </row>
    <row r="408" spans="1:38" x14ac:dyDescent="0.3">
      <c r="A408" s="222" t="s">
        <v>5314</v>
      </c>
      <c r="B408" s="222" t="s">
        <v>5315</v>
      </c>
      <c r="C408" s="241" t="s">
        <v>4765</v>
      </c>
      <c r="D408" s="237" t="s">
        <v>5363</v>
      </c>
      <c r="E408" s="236" t="s">
        <v>4631</v>
      </c>
      <c r="F408" s="240" t="s">
        <v>4917</v>
      </c>
      <c r="G408" s="214">
        <v>77</v>
      </c>
      <c r="H408" s="231" t="s">
        <v>4758</v>
      </c>
      <c r="I408" s="231"/>
      <c r="J408" s="231"/>
      <c r="K408" s="231"/>
      <c r="L408" s="231"/>
      <c r="M408" s="231"/>
      <c r="N408" s="231" t="s">
        <v>4868</v>
      </c>
      <c r="O408" s="246" t="s">
        <v>5318</v>
      </c>
      <c r="P408" s="246" t="s">
        <v>5319</v>
      </c>
      <c r="Q408" s="225" t="s">
        <v>5320</v>
      </c>
      <c r="R408" s="212" t="s">
        <v>4758</v>
      </c>
      <c r="S408" s="213" t="s">
        <v>4758</v>
      </c>
      <c r="T408" s="233">
        <v>45572</v>
      </c>
      <c r="U408" s="234" t="s">
        <v>4858</v>
      </c>
      <c r="V408" s="234">
        <v>45611</v>
      </c>
      <c r="W408" s="234">
        <v>45649</v>
      </c>
      <c r="X408" s="234" t="s">
        <v>2</v>
      </c>
      <c r="Y408" s="234"/>
      <c r="Z408" s="234" t="s">
        <v>5321</v>
      </c>
      <c r="AA408" s="243">
        <v>202411</v>
      </c>
      <c r="AB408" s="243"/>
      <c r="AC408" s="244" t="s">
        <v>4747</v>
      </c>
      <c r="AD408" s="244" t="s">
        <v>4810</v>
      </c>
      <c r="AE408" s="245">
        <v>0</v>
      </c>
      <c r="AF408" s="244" t="s">
        <v>4905</v>
      </c>
      <c r="AG408" s="239" t="str">
        <f>IFERROR(VLOOKUP(작성용!A:A,RM!A:D,4,0),"-")</f>
        <v>유재호</v>
      </c>
      <c r="AH408" s="203" t="s">
        <v>5008</v>
      </c>
      <c r="AI408" s="235" t="s">
        <v>5328</v>
      </c>
      <c r="AJ408" s="235" t="s">
        <v>5325</v>
      </c>
      <c r="AK408" s="235" t="s">
        <v>4764</v>
      </c>
      <c r="AL408" s="235">
        <v>407</v>
      </c>
    </row>
    <row r="409" spans="1:38" x14ac:dyDescent="0.3">
      <c r="A409" s="222" t="s">
        <v>5314</v>
      </c>
      <c r="B409" s="222" t="s">
        <v>5315</v>
      </c>
      <c r="C409" s="241" t="s">
        <v>4765</v>
      </c>
      <c r="D409" s="237" t="s">
        <v>5364</v>
      </c>
      <c r="E409" s="236" t="s">
        <v>4632</v>
      </c>
      <c r="F409" s="240" t="s">
        <v>4837</v>
      </c>
      <c r="G409" s="214">
        <v>0</v>
      </c>
      <c r="H409" s="231" t="s">
        <v>4758</v>
      </c>
      <c r="I409" s="231"/>
      <c r="J409" s="231"/>
      <c r="K409" s="231"/>
      <c r="L409" s="231"/>
      <c r="M409" s="231"/>
      <c r="N409" s="231" t="s">
        <v>4882</v>
      </c>
      <c r="O409" s="246" t="s">
        <v>5318</v>
      </c>
      <c r="P409" s="246" t="s">
        <v>5319</v>
      </c>
      <c r="Q409" s="225" t="s">
        <v>5320</v>
      </c>
      <c r="R409" s="212" t="s">
        <v>4758</v>
      </c>
      <c r="S409" s="213" t="s">
        <v>4758</v>
      </c>
      <c r="T409" s="233">
        <v>45572</v>
      </c>
      <c r="U409" s="234" t="s">
        <v>4746</v>
      </c>
      <c r="V409" s="234">
        <v>45611</v>
      </c>
      <c r="W409" s="234">
        <v>45649</v>
      </c>
      <c r="X409" s="234" t="s">
        <v>2</v>
      </c>
      <c r="Y409" s="234"/>
      <c r="Z409" s="234" t="s">
        <v>5321</v>
      </c>
      <c r="AA409" s="243">
        <v>202411</v>
      </c>
      <c r="AB409" s="243"/>
      <c r="AC409" s="244" t="s">
        <v>4747</v>
      </c>
      <c r="AD409" s="244" t="s">
        <v>4845</v>
      </c>
      <c r="AE409" s="245">
        <v>1.5</v>
      </c>
      <c r="AF409" s="244" t="s">
        <v>4845</v>
      </c>
      <c r="AG409" s="239" t="str">
        <f>IFERROR(VLOOKUP(작성용!A:A,RM!A:D,4,0),"-")</f>
        <v>유재호</v>
      </c>
      <c r="AH409" s="203" t="s">
        <v>5008</v>
      </c>
      <c r="AI409" s="235" t="s">
        <v>5322</v>
      </c>
      <c r="AJ409" s="235" t="s">
        <v>5325</v>
      </c>
      <c r="AK409" s="235" t="s">
        <v>4764</v>
      </c>
      <c r="AL409" s="235">
        <v>408</v>
      </c>
    </row>
    <row r="410" spans="1:38" x14ac:dyDescent="0.3">
      <c r="A410" s="222" t="s">
        <v>5314</v>
      </c>
      <c r="B410" s="222" t="s">
        <v>5315</v>
      </c>
      <c r="C410" s="241" t="s">
        <v>4749</v>
      </c>
      <c r="D410" s="237" t="s">
        <v>5365</v>
      </c>
      <c r="E410" s="236">
        <v>1101114789397</v>
      </c>
      <c r="F410" s="240" t="s">
        <v>4841</v>
      </c>
      <c r="G410" s="214">
        <v>0</v>
      </c>
      <c r="H410" s="231" t="s">
        <v>4758</v>
      </c>
      <c r="I410" s="231"/>
      <c r="J410" s="231"/>
      <c r="K410" s="231"/>
      <c r="L410" s="231"/>
      <c r="M410" s="231"/>
      <c r="N410" s="231" t="s">
        <v>4882</v>
      </c>
      <c r="O410" s="246" t="s">
        <v>5318</v>
      </c>
      <c r="P410" s="246" t="s">
        <v>5319</v>
      </c>
      <c r="Q410" s="225" t="s">
        <v>5320</v>
      </c>
      <c r="R410" s="212" t="s">
        <v>4758</v>
      </c>
      <c r="S410" s="213" t="s">
        <v>4758</v>
      </c>
      <c r="T410" s="233">
        <v>45572</v>
      </c>
      <c r="U410" s="234" t="s">
        <v>4746</v>
      </c>
      <c r="V410" s="234">
        <v>45611</v>
      </c>
      <c r="W410" s="234">
        <v>45649</v>
      </c>
      <c r="X410" s="234" t="s">
        <v>2</v>
      </c>
      <c r="Y410" s="234"/>
      <c r="Z410" s="234" t="s">
        <v>5321</v>
      </c>
      <c r="AA410" s="243">
        <v>202411</v>
      </c>
      <c r="AB410" s="243"/>
      <c r="AC410" s="244" t="s">
        <v>4747</v>
      </c>
      <c r="AD410" s="244" t="s">
        <v>4920</v>
      </c>
      <c r="AE410" s="245">
        <v>2</v>
      </c>
      <c r="AF410" s="244" t="s">
        <v>4920</v>
      </c>
      <c r="AG410" s="239" t="str">
        <f>IFERROR(VLOOKUP(작성용!A:A,RM!A:D,4,0),"-")</f>
        <v>유재호</v>
      </c>
      <c r="AH410" s="203" t="s">
        <v>5008</v>
      </c>
      <c r="AI410" s="235" t="s">
        <v>5328</v>
      </c>
      <c r="AJ410" s="235" t="s">
        <v>5325</v>
      </c>
      <c r="AK410" s="235" t="s">
        <v>4764</v>
      </c>
      <c r="AL410" s="235">
        <v>409</v>
      </c>
    </row>
    <row r="411" spans="1:38" x14ac:dyDescent="0.3">
      <c r="A411" s="222" t="s">
        <v>5314</v>
      </c>
      <c r="B411" s="222" t="s">
        <v>5315</v>
      </c>
      <c r="C411" s="241" t="s">
        <v>4749</v>
      </c>
      <c r="D411" s="237" t="s">
        <v>5366</v>
      </c>
      <c r="E411" s="236">
        <v>1101114789397</v>
      </c>
      <c r="F411" s="240" t="s">
        <v>4837</v>
      </c>
      <c r="G411" s="214">
        <v>77</v>
      </c>
      <c r="H411" s="231" t="s">
        <v>4758</v>
      </c>
      <c r="I411" s="231"/>
      <c r="J411" s="231"/>
      <c r="K411" s="231"/>
      <c r="L411" s="231"/>
      <c r="M411" s="231"/>
      <c r="N411" s="231" t="s">
        <v>4882</v>
      </c>
      <c r="O411" s="246" t="s">
        <v>5318</v>
      </c>
      <c r="P411" s="246" t="s">
        <v>5319</v>
      </c>
      <c r="Q411" s="225" t="s">
        <v>5320</v>
      </c>
      <c r="R411" s="212" t="s">
        <v>4758</v>
      </c>
      <c r="S411" s="213" t="s">
        <v>4758</v>
      </c>
      <c r="T411" s="233">
        <v>45572</v>
      </c>
      <c r="U411" s="234" t="s">
        <v>4746</v>
      </c>
      <c r="V411" s="234">
        <v>45611</v>
      </c>
      <c r="W411" s="234">
        <v>45649</v>
      </c>
      <c r="X411" s="234" t="s">
        <v>2</v>
      </c>
      <c r="Y411" s="234"/>
      <c r="Z411" s="234" t="s">
        <v>5321</v>
      </c>
      <c r="AA411" s="243">
        <v>202411</v>
      </c>
      <c r="AB411" s="243"/>
      <c r="AC411" s="244" t="s">
        <v>4747</v>
      </c>
      <c r="AD411" s="244" t="s">
        <v>4920</v>
      </c>
      <c r="AE411" s="245">
        <v>0</v>
      </c>
      <c r="AF411" s="244" t="s">
        <v>4920</v>
      </c>
      <c r="AG411" s="239" t="str">
        <f>IFERROR(VLOOKUP(작성용!A:A,RM!A:D,4,0),"-")</f>
        <v>유재호</v>
      </c>
      <c r="AH411" s="203" t="s">
        <v>5008</v>
      </c>
      <c r="AI411" s="235" t="s">
        <v>5328</v>
      </c>
      <c r="AJ411" s="235" t="s">
        <v>5325</v>
      </c>
      <c r="AK411" s="235" t="s">
        <v>4764</v>
      </c>
      <c r="AL411" s="235">
        <v>410</v>
      </c>
    </row>
    <row r="412" spans="1:38" s="198" customFormat="1" x14ac:dyDescent="0.3">
      <c r="A412" s="222" t="s">
        <v>5314</v>
      </c>
      <c r="B412" s="222" t="s">
        <v>5315</v>
      </c>
      <c r="C412" s="241" t="s">
        <v>4765</v>
      </c>
      <c r="D412" s="237" t="s">
        <v>5367</v>
      </c>
      <c r="E412" s="236">
        <v>1101116562866</v>
      </c>
      <c r="F412" s="240" t="s">
        <v>4837</v>
      </c>
      <c r="G412" s="214">
        <v>0</v>
      </c>
      <c r="H412" s="231" t="s">
        <v>4758</v>
      </c>
      <c r="I412" s="231"/>
      <c r="J412" s="231"/>
      <c r="K412" s="231"/>
      <c r="L412" s="231"/>
      <c r="M412" s="231"/>
      <c r="N412" s="231" t="s">
        <v>4882</v>
      </c>
      <c r="O412" s="246" t="s">
        <v>5318</v>
      </c>
      <c r="P412" s="246" t="s">
        <v>5319</v>
      </c>
      <c r="Q412" s="225" t="s">
        <v>5320</v>
      </c>
      <c r="R412" s="212" t="s">
        <v>4758</v>
      </c>
      <c r="S412" s="213" t="s">
        <v>4758</v>
      </c>
      <c r="T412" s="233">
        <v>45572</v>
      </c>
      <c r="U412" s="234" t="s">
        <v>4746</v>
      </c>
      <c r="V412" s="234">
        <v>45611</v>
      </c>
      <c r="W412" s="234">
        <v>45649</v>
      </c>
      <c r="X412" s="234" t="s">
        <v>2</v>
      </c>
      <c r="Y412" s="234"/>
      <c r="Z412" s="234" t="s">
        <v>5321</v>
      </c>
      <c r="AA412" s="243">
        <v>202411</v>
      </c>
      <c r="AB412" s="243"/>
      <c r="AC412" s="244" t="s">
        <v>4747</v>
      </c>
      <c r="AD412" s="244" t="s">
        <v>4845</v>
      </c>
      <c r="AE412" s="245">
        <v>2</v>
      </c>
      <c r="AF412" s="244" t="s">
        <v>4845</v>
      </c>
      <c r="AG412" s="239" t="str">
        <f>IFERROR(VLOOKUP(작성용!A:A,RM!A:D,4,0),"-")</f>
        <v>유재호</v>
      </c>
      <c r="AH412" s="203" t="s">
        <v>5008</v>
      </c>
      <c r="AI412" s="235" t="s">
        <v>5328</v>
      </c>
      <c r="AJ412" s="235" t="s">
        <v>5325</v>
      </c>
      <c r="AK412" s="235" t="s">
        <v>4764</v>
      </c>
      <c r="AL412" s="235">
        <v>411</v>
      </c>
    </row>
    <row r="413" spans="1:38" x14ac:dyDescent="0.3">
      <c r="A413" s="222" t="s">
        <v>5314</v>
      </c>
      <c r="B413" s="222" t="s">
        <v>5315</v>
      </c>
      <c r="C413" s="241" t="s">
        <v>4765</v>
      </c>
      <c r="D413" s="237" t="s">
        <v>5368</v>
      </c>
      <c r="E413" s="236">
        <v>1101117859981</v>
      </c>
      <c r="F413" s="240" t="s">
        <v>4837</v>
      </c>
      <c r="G413" s="214">
        <v>0</v>
      </c>
      <c r="H413" s="231" t="s">
        <v>4758</v>
      </c>
      <c r="I413" s="231"/>
      <c r="J413" s="231"/>
      <c r="K413" s="231"/>
      <c r="L413" s="231"/>
      <c r="M413" s="231"/>
      <c r="N413" s="231" t="s">
        <v>4882</v>
      </c>
      <c r="O413" s="246" t="s">
        <v>5318</v>
      </c>
      <c r="P413" s="246" t="s">
        <v>5319</v>
      </c>
      <c r="Q413" s="225" t="s">
        <v>5320</v>
      </c>
      <c r="R413" s="212" t="s">
        <v>4758</v>
      </c>
      <c r="S413" s="213" t="s">
        <v>4758</v>
      </c>
      <c r="T413" s="233">
        <v>45572</v>
      </c>
      <c r="U413" s="234" t="s">
        <v>4746</v>
      </c>
      <c r="V413" s="234">
        <v>45611</v>
      </c>
      <c r="W413" s="234">
        <v>45649</v>
      </c>
      <c r="X413" s="234" t="s">
        <v>2</v>
      </c>
      <c r="Y413" s="234"/>
      <c r="Z413" s="234" t="s">
        <v>5321</v>
      </c>
      <c r="AA413" s="243">
        <v>202411</v>
      </c>
      <c r="AB413" s="243"/>
      <c r="AC413" s="244" t="s">
        <v>4747</v>
      </c>
      <c r="AD413" s="244" t="s">
        <v>4832</v>
      </c>
      <c r="AE413" s="245">
        <v>2</v>
      </c>
      <c r="AF413" s="244" t="s">
        <v>4832</v>
      </c>
      <c r="AG413" s="239" t="str">
        <f>IFERROR(VLOOKUP(작성용!A:A,RM!A:D,4,0),"-")</f>
        <v>유재호</v>
      </c>
      <c r="AH413" s="203" t="s">
        <v>5008</v>
      </c>
      <c r="AI413" s="235" t="s">
        <v>5328</v>
      </c>
      <c r="AJ413" s="235" t="s">
        <v>5325</v>
      </c>
      <c r="AK413" s="235" t="s">
        <v>4764</v>
      </c>
      <c r="AL413" s="235">
        <v>412</v>
      </c>
    </row>
    <row r="414" spans="1:38" x14ac:dyDescent="0.3">
      <c r="A414" s="222" t="s">
        <v>5314</v>
      </c>
      <c r="B414" s="222" t="s">
        <v>5315</v>
      </c>
      <c r="C414" s="241" t="s">
        <v>4765</v>
      </c>
      <c r="D414" s="237" t="s">
        <v>5369</v>
      </c>
      <c r="E414" s="236" t="s">
        <v>4633</v>
      </c>
      <c r="F414" s="240" t="s">
        <v>4917</v>
      </c>
      <c r="G414" s="214">
        <v>0</v>
      </c>
      <c r="H414" s="231" t="s">
        <v>4758</v>
      </c>
      <c r="I414" s="231"/>
      <c r="J414" s="231"/>
      <c r="K414" s="231"/>
      <c r="L414" s="231"/>
      <c r="M414" s="231"/>
      <c r="N414" s="231" t="s">
        <v>4882</v>
      </c>
      <c r="O414" s="246" t="s">
        <v>5327</v>
      </c>
      <c r="P414" s="246" t="s">
        <v>5319</v>
      </c>
      <c r="Q414" s="225" t="s">
        <v>5320</v>
      </c>
      <c r="R414" s="212" t="s">
        <v>4758</v>
      </c>
      <c r="S414" s="213" t="s">
        <v>4758</v>
      </c>
      <c r="T414" s="233">
        <v>45572</v>
      </c>
      <c r="U414" s="234" t="s">
        <v>4746</v>
      </c>
      <c r="V414" s="234">
        <v>45611</v>
      </c>
      <c r="W414" s="234">
        <v>45649</v>
      </c>
      <c r="X414" s="234" t="s">
        <v>2</v>
      </c>
      <c r="Y414" s="234"/>
      <c r="Z414" s="234" t="s">
        <v>5321</v>
      </c>
      <c r="AA414" s="243">
        <v>202411</v>
      </c>
      <c r="AB414" s="243"/>
      <c r="AC414" s="244" t="s">
        <v>4747</v>
      </c>
      <c r="AD414" s="244" t="s">
        <v>4833</v>
      </c>
      <c r="AE414" s="245">
        <v>1.5</v>
      </c>
      <c r="AF414" s="244" t="s">
        <v>5131</v>
      </c>
      <c r="AG414" s="239" t="str">
        <f>IFERROR(VLOOKUP(작성용!A:A,RM!A:D,4,0),"-")</f>
        <v>유재호</v>
      </c>
      <c r="AH414" s="203" t="s">
        <v>5008</v>
      </c>
      <c r="AI414" s="235" t="s">
        <v>5322</v>
      </c>
      <c r="AJ414" s="235" t="s">
        <v>5325</v>
      </c>
      <c r="AK414" s="235" t="s">
        <v>4764</v>
      </c>
      <c r="AL414" s="235">
        <v>413</v>
      </c>
    </row>
    <row r="415" spans="1:38" x14ac:dyDescent="0.3">
      <c r="A415" s="222" t="s">
        <v>5314</v>
      </c>
      <c r="B415" s="222" t="s">
        <v>5315</v>
      </c>
      <c r="C415" s="241" t="s">
        <v>4765</v>
      </c>
      <c r="D415" s="237" t="s">
        <v>5369</v>
      </c>
      <c r="E415" s="236" t="s">
        <v>4633</v>
      </c>
      <c r="F415" s="240" t="s">
        <v>4917</v>
      </c>
      <c r="G415" s="214">
        <v>77</v>
      </c>
      <c r="H415" s="231" t="s">
        <v>4758</v>
      </c>
      <c r="I415" s="231"/>
      <c r="J415" s="231"/>
      <c r="K415" s="231"/>
      <c r="L415" s="231"/>
      <c r="M415" s="231"/>
      <c r="N415" s="231" t="s">
        <v>4882</v>
      </c>
      <c r="O415" s="246" t="s">
        <v>5318</v>
      </c>
      <c r="P415" s="246" t="s">
        <v>5319</v>
      </c>
      <c r="Q415" s="225" t="s">
        <v>5320</v>
      </c>
      <c r="R415" s="212" t="s">
        <v>4758</v>
      </c>
      <c r="S415" s="213" t="s">
        <v>4758</v>
      </c>
      <c r="T415" s="233">
        <v>45572</v>
      </c>
      <c r="U415" s="234" t="s">
        <v>4746</v>
      </c>
      <c r="V415" s="234">
        <v>45611</v>
      </c>
      <c r="W415" s="234">
        <v>45649</v>
      </c>
      <c r="X415" s="234" t="s">
        <v>2</v>
      </c>
      <c r="Y415" s="234"/>
      <c r="Z415" s="234" t="s">
        <v>5321</v>
      </c>
      <c r="AA415" s="243">
        <v>202411</v>
      </c>
      <c r="AB415" s="243"/>
      <c r="AC415" s="244" t="s">
        <v>4747</v>
      </c>
      <c r="AD415" s="244" t="s">
        <v>4833</v>
      </c>
      <c r="AE415" s="245">
        <v>0</v>
      </c>
      <c r="AF415" s="244" t="s">
        <v>5131</v>
      </c>
      <c r="AG415" s="239" t="str">
        <f>IFERROR(VLOOKUP(작성용!A:A,RM!A:D,4,0),"-")</f>
        <v>유재호</v>
      </c>
      <c r="AH415" s="203" t="s">
        <v>5008</v>
      </c>
      <c r="AI415" s="235" t="s">
        <v>5322</v>
      </c>
      <c r="AJ415" s="235" t="s">
        <v>5325</v>
      </c>
      <c r="AK415" s="235" t="s">
        <v>4764</v>
      </c>
      <c r="AL415" s="235">
        <v>414</v>
      </c>
    </row>
    <row r="416" spans="1:38" x14ac:dyDescent="0.3">
      <c r="A416" s="222" t="s">
        <v>5314</v>
      </c>
      <c r="B416" s="222" t="s">
        <v>5315</v>
      </c>
      <c r="C416" s="241" t="s">
        <v>4765</v>
      </c>
      <c r="D416" s="237" t="s">
        <v>5370</v>
      </c>
      <c r="E416" s="236" t="s">
        <v>4634</v>
      </c>
      <c r="F416" s="240" t="s">
        <v>4841</v>
      </c>
      <c r="G416" s="214">
        <v>0</v>
      </c>
      <c r="H416" s="231" t="s">
        <v>4758</v>
      </c>
      <c r="I416" s="231"/>
      <c r="J416" s="231"/>
      <c r="K416" s="231"/>
      <c r="L416" s="231"/>
      <c r="M416" s="231"/>
      <c r="N416" s="231" t="s">
        <v>4882</v>
      </c>
      <c r="O416" s="246" t="s">
        <v>5318</v>
      </c>
      <c r="P416" s="246" t="s">
        <v>5319</v>
      </c>
      <c r="Q416" s="225" t="s">
        <v>5320</v>
      </c>
      <c r="R416" s="212" t="s">
        <v>4758</v>
      </c>
      <c r="S416" s="213" t="s">
        <v>4758</v>
      </c>
      <c r="T416" s="233">
        <v>45572</v>
      </c>
      <c r="U416" s="234" t="s">
        <v>4746</v>
      </c>
      <c r="V416" s="234">
        <v>45611</v>
      </c>
      <c r="W416" s="234">
        <v>45649</v>
      </c>
      <c r="X416" s="234" t="s">
        <v>2</v>
      </c>
      <c r="Y416" s="234"/>
      <c r="Z416" s="234" t="s">
        <v>5321</v>
      </c>
      <c r="AA416" s="243">
        <v>202411</v>
      </c>
      <c r="AB416" s="243"/>
      <c r="AC416" s="244" t="s">
        <v>4747</v>
      </c>
      <c r="AD416" s="244" t="s">
        <v>4924</v>
      </c>
      <c r="AE416" s="245">
        <v>2</v>
      </c>
      <c r="AF416" s="244" t="s">
        <v>4924</v>
      </c>
      <c r="AG416" s="239" t="str">
        <f>IFERROR(VLOOKUP(작성용!A:A,RM!A:D,4,0),"-")</f>
        <v>유재호</v>
      </c>
      <c r="AH416" s="203" t="s">
        <v>5008</v>
      </c>
      <c r="AI416" s="235" t="s">
        <v>5328</v>
      </c>
      <c r="AJ416" s="235" t="s">
        <v>5325</v>
      </c>
      <c r="AK416" s="235" t="s">
        <v>4764</v>
      </c>
      <c r="AL416" s="235">
        <v>415</v>
      </c>
    </row>
    <row r="417" spans="1:38" x14ac:dyDescent="0.3">
      <c r="A417" s="222" t="s">
        <v>5314</v>
      </c>
      <c r="B417" s="222" t="s">
        <v>5347</v>
      </c>
      <c r="C417" s="241" t="s">
        <v>4765</v>
      </c>
      <c r="D417" s="237" t="s">
        <v>5370</v>
      </c>
      <c r="E417" s="236" t="s">
        <v>4634</v>
      </c>
      <c r="F417" s="240" t="s">
        <v>5055</v>
      </c>
      <c r="G417" s="214">
        <v>0</v>
      </c>
      <c r="H417" s="231" t="s">
        <v>4758</v>
      </c>
      <c r="I417" s="231"/>
      <c r="J417" s="231"/>
      <c r="K417" s="231"/>
      <c r="L417" s="231"/>
      <c r="M417" s="231"/>
      <c r="N417" s="231" t="s">
        <v>4882</v>
      </c>
      <c r="O417" s="246" t="s">
        <v>5318</v>
      </c>
      <c r="P417" s="246" t="s">
        <v>5319</v>
      </c>
      <c r="Q417" s="225" t="s">
        <v>5320</v>
      </c>
      <c r="R417" s="212" t="s">
        <v>4758</v>
      </c>
      <c r="S417" s="213" t="s">
        <v>4758</v>
      </c>
      <c r="T417" s="233">
        <v>45572</v>
      </c>
      <c r="U417" s="234" t="s">
        <v>4746</v>
      </c>
      <c r="V417" s="234">
        <v>45611</v>
      </c>
      <c r="W417" s="234">
        <v>45649</v>
      </c>
      <c r="X417" s="234" t="s">
        <v>2</v>
      </c>
      <c r="Y417" s="234"/>
      <c r="Z417" s="234" t="s">
        <v>5321</v>
      </c>
      <c r="AA417" s="243">
        <v>202411</v>
      </c>
      <c r="AB417" s="243"/>
      <c r="AC417" s="244" t="s">
        <v>4747</v>
      </c>
      <c r="AD417" s="244" t="s">
        <v>4924</v>
      </c>
      <c r="AE417" s="245">
        <v>0</v>
      </c>
      <c r="AF417" s="244" t="s">
        <v>4924</v>
      </c>
      <c r="AG417" s="239" t="str">
        <f>IFERROR(VLOOKUP(작성용!A:A,RM!A:D,4,0),"-")</f>
        <v>유재호</v>
      </c>
      <c r="AH417" s="203" t="s">
        <v>5140</v>
      </c>
      <c r="AI417" s="235" t="s">
        <v>5328</v>
      </c>
      <c r="AJ417" s="235" t="s">
        <v>5325</v>
      </c>
      <c r="AK417" s="235" t="s">
        <v>4764</v>
      </c>
      <c r="AL417" s="235">
        <v>416</v>
      </c>
    </row>
    <row r="418" spans="1:38" x14ac:dyDescent="0.3">
      <c r="A418" s="222" t="s">
        <v>5314</v>
      </c>
      <c r="B418" s="222" t="s">
        <v>5315</v>
      </c>
      <c r="C418" s="241" t="s">
        <v>4765</v>
      </c>
      <c r="D418" s="237" t="s">
        <v>5371</v>
      </c>
      <c r="E418" s="236">
        <v>1101116968436</v>
      </c>
      <c r="F418" s="240" t="s">
        <v>4841</v>
      </c>
      <c r="G418" s="214">
        <v>0</v>
      </c>
      <c r="H418" s="231" t="s">
        <v>4758</v>
      </c>
      <c r="I418" s="231"/>
      <c r="J418" s="231"/>
      <c r="K418" s="231"/>
      <c r="L418" s="231"/>
      <c r="M418" s="231"/>
      <c r="N418" s="231" t="s">
        <v>4882</v>
      </c>
      <c r="O418" s="246" t="s">
        <v>5318</v>
      </c>
      <c r="P418" s="246" t="s">
        <v>5319</v>
      </c>
      <c r="Q418" s="225" t="s">
        <v>5320</v>
      </c>
      <c r="R418" s="212" t="s">
        <v>4754</v>
      </c>
      <c r="S418" s="213" t="s">
        <v>4758</v>
      </c>
      <c r="T418" s="233">
        <v>45572</v>
      </c>
      <c r="U418" s="234" t="s">
        <v>4746</v>
      </c>
      <c r="V418" s="234">
        <v>45611</v>
      </c>
      <c r="W418" s="234">
        <v>45649</v>
      </c>
      <c r="X418" s="234" t="s">
        <v>2</v>
      </c>
      <c r="Y418" s="234"/>
      <c r="Z418" s="234" t="s">
        <v>5321</v>
      </c>
      <c r="AA418" s="243">
        <v>202411</v>
      </c>
      <c r="AB418" s="243"/>
      <c r="AC418" s="244" t="s">
        <v>4747</v>
      </c>
      <c r="AD418" s="244" t="s">
        <v>4849</v>
      </c>
      <c r="AE418" s="245">
        <v>2</v>
      </c>
      <c r="AF418" s="244" t="s">
        <v>4849</v>
      </c>
      <c r="AG418" s="239" t="str">
        <f>IFERROR(VLOOKUP(작성용!A:A,RM!A:D,4,0),"-")</f>
        <v>유재호</v>
      </c>
      <c r="AH418" s="203" t="s">
        <v>5008</v>
      </c>
      <c r="AI418" s="235" t="s">
        <v>5328</v>
      </c>
      <c r="AJ418" s="235" t="s">
        <v>5325</v>
      </c>
      <c r="AK418" s="235" t="s">
        <v>4764</v>
      </c>
      <c r="AL418" s="235">
        <v>417</v>
      </c>
    </row>
    <row r="419" spans="1:38" x14ac:dyDescent="0.3">
      <c r="A419" s="222" t="s">
        <v>5314</v>
      </c>
      <c r="B419" s="222" t="s">
        <v>5347</v>
      </c>
      <c r="C419" s="241" t="s">
        <v>4765</v>
      </c>
      <c r="D419" s="237" t="s">
        <v>5372</v>
      </c>
      <c r="E419" s="236" t="s">
        <v>4635</v>
      </c>
      <c r="F419" s="240" t="s">
        <v>4881</v>
      </c>
      <c r="G419" s="214">
        <v>0</v>
      </c>
      <c r="H419" s="231" t="s">
        <v>4758</v>
      </c>
      <c r="I419" s="231"/>
      <c r="J419" s="231"/>
      <c r="K419" s="231"/>
      <c r="L419" s="231"/>
      <c r="M419" s="231"/>
      <c r="N419" s="231" t="s">
        <v>4882</v>
      </c>
      <c r="O419" s="246" t="s">
        <v>5327</v>
      </c>
      <c r="P419" s="246" t="s">
        <v>5319</v>
      </c>
      <c r="Q419" s="225" t="s">
        <v>5320</v>
      </c>
      <c r="R419" s="212" t="s">
        <v>4758</v>
      </c>
      <c r="S419" s="213" t="s">
        <v>4758</v>
      </c>
      <c r="T419" s="233">
        <v>45572</v>
      </c>
      <c r="U419" s="234" t="s">
        <v>4746</v>
      </c>
      <c r="V419" s="234">
        <v>45611</v>
      </c>
      <c r="W419" s="234">
        <v>45649</v>
      </c>
      <c r="X419" s="234" t="s">
        <v>2</v>
      </c>
      <c r="Y419" s="234"/>
      <c r="Z419" s="234" t="s">
        <v>5321</v>
      </c>
      <c r="AA419" s="243">
        <v>202411</v>
      </c>
      <c r="AB419" s="243"/>
      <c r="AC419" s="244" t="s">
        <v>4747</v>
      </c>
      <c r="AD419" s="244" t="s">
        <v>4914</v>
      </c>
      <c r="AE419" s="245">
        <v>1.5</v>
      </c>
      <c r="AF419" s="244" t="s">
        <v>4914</v>
      </c>
      <c r="AG419" s="239" t="str">
        <f>IFERROR(VLOOKUP(작성용!A:A,RM!A:D,4,0),"-")</f>
        <v>유재호</v>
      </c>
      <c r="AH419" s="203" t="s">
        <v>5008</v>
      </c>
      <c r="AI419" s="235" t="s">
        <v>5322</v>
      </c>
      <c r="AJ419" s="235" t="s">
        <v>5325</v>
      </c>
      <c r="AK419" s="235" t="s">
        <v>4764</v>
      </c>
      <c r="AL419" s="235">
        <v>418</v>
      </c>
    </row>
    <row r="420" spans="1:38" x14ac:dyDescent="0.3">
      <c r="A420" s="222" t="s">
        <v>5314</v>
      </c>
      <c r="B420" s="222" t="s">
        <v>5315</v>
      </c>
      <c r="C420" s="241" t="s">
        <v>4765</v>
      </c>
      <c r="D420" s="237" t="s">
        <v>5224</v>
      </c>
      <c r="E420" s="236">
        <v>1101114475300</v>
      </c>
      <c r="F420" s="240" t="s">
        <v>4841</v>
      </c>
      <c r="G420" s="214">
        <v>0</v>
      </c>
      <c r="H420" s="231" t="s">
        <v>4758</v>
      </c>
      <c r="I420" s="231"/>
      <c r="J420" s="231"/>
      <c r="K420" s="231"/>
      <c r="L420" s="231"/>
      <c r="M420" s="231"/>
      <c r="N420" s="231" t="s">
        <v>4882</v>
      </c>
      <c r="O420" s="246" t="s">
        <v>5318</v>
      </c>
      <c r="P420" s="246" t="s">
        <v>5319</v>
      </c>
      <c r="Q420" s="225" t="s">
        <v>5320</v>
      </c>
      <c r="R420" s="212" t="s">
        <v>4758</v>
      </c>
      <c r="S420" s="213" t="s">
        <v>4758</v>
      </c>
      <c r="T420" s="233">
        <v>45572</v>
      </c>
      <c r="U420" s="234" t="s">
        <v>4746</v>
      </c>
      <c r="V420" s="234">
        <v>45611</v>
      </c>
      <c r="W420" s="234">
        <v>45649</v>
      </c>
      <c r="X420" s="234" t="s">
        <v>2</v>
      </c>
      <c r="Y420" s="234"/>
      <c r="Z420" s="234" t="s">
        <v>5321</v>
      </c>
      <c r="AA420" s="243">
        <v>202411</v>
      </c>
      <c r="AB420" s="243"/>
      <c r="AC420" s="244" t="s">
        <v>4747</v>
      </c>
      <c r="AD420" s="244" t="s">
        <v>4905</v>
      </c>
      <c r="AE420" s="245">
        <v>2.5</v>
      </c>
      <c r="AF420" s="244" t="s">
        <v>4905</v>
      </c>
      <c r="AG420" s="239" t="str">
        <f>IFERROR(VLOOKUP(작성용!A:A,RM!A:D,4,0),"-")</f>
        <v>유재호</v>
      </c>
      <c r="AH420" s="203" t="s">
        <v>5008</v>
      </c>
      <c r="AI420" s="235" t="s">
        <v>5328</v>
      </c>
      <c r="AJ420" s="235" t="s">
        <v>5325</v>
      </c>
      <c r="AK420" s="235" t="s">
        <v>4764</v>
      </c>
      <c r="AL420" s="235">
        <v>419</v>
      </c>
    </row>
    <row r="421" spans="1:38" x14ac:dyDescent="0.3">
      <c r="A421" s="222">
        <v>6000807</v>
      </c>
      <c r="B421" s="222" t="s">
        <v>5316</v>
      </c>
      <c r="C421" s="241" t="s">
        <v>4765</v>
      </c>
      <c r="D421" s="237" t="s">
        <v>5308</v>
      </c>
      <c r="E421" s="236">
        <v>1717110147784</v>
      </c>
      <c r="F421" s="240" t="s">
        <v>4837</v>
      </c>
      <c r="G421" s="214">
        <v>0</v>
      </c>
      <c r="H421" s="231" t="s">
        <v>4758</v>
      </c>
      <c r="I421" s="231"/>
      <c r="J421" s="231"/>
      <c r="K421" s="231"/>
      <c r="L421" s="231"/>
      <c r="M421" s="231"/>
      <c r="N421" s="231" t="s">
        <v>4882</v>
      </c>
      <c r="O421" s="246"/>
      <c r="P421" s="246"/>
      <c r="Q421" s="225"/>
      <c r="R421" s="212" t="s">
        <v>4758</v>
      </c>
      <c r="S421" s="213" t="s">
        <v>4758</v>
      </c>
      <c r="T421" s="233" t="s">
        <v>5373</v>
      </c>
      <c r="U421" s="234" t="s">
        <v>4746</v>
      </c>
      <c r="V421" s="234">
        <v>45611</v>
      </c>
      <c r="W421" s="234" t="s">
        <v>4864</v>
      </c>
      <c r="X421" s="234" t="s">
        <v>2</v>
      </c>
      <c r="Y421" s="234"/>
      <c r="Z421" s="234"/>
      <c r="AA421" s="243">
        <v>202411</v>
      </c>
      <c r="AB421" s="243"/>
      <c r="AC421" s="244" t="s">
        <v>5197</v>
      </c>
      <c r="AD421" s="244" t="s">
        <v>4892</v>
      </c>
      <c r="AE421" s="245">
        <v>0</v>
      </c>
      <c r="AF421" s="244" t="s">
        <v>4892</v>
      </c>
      <c r="AG421" s="239" t="str">
        <f>IFERROR(VLOOKUP(작성용!A:A,RM!A:D,4,0),"-")</f>
        <v>-</v>
      </c>
      <c r="AH421" s="235" t="s">
        <v>4758</v>
      </c>
      <c r="AI421" s="235" t="s">
        <v>4758</v>
      </c>
      <c r="AJ421" s="235" t="s">
        <v>4758</v>
      </c>
      <c r="AK421" s="203" t="s">
        <v>5195</v>
      </c>
      <c r="AL421" s="235">
        <v>420</v>
      </c>
    </row>
    <row r="422" spans="1:38" x14ac:dyDescent="0.3">
      <c r="A422" s="222">
        <v>6000807</v>
      </c>
      <c r="B422" s="222" t="s">
        <v>5316</v>
      </c>
      <c r="C422" s="241" t="s">
        <v>4765</v>
      </c>
      <c r="D422" s="237" t="s">
        <v>5374</v>
      </c>
      <c r="E422" s="236" t="s">
        <v>4573</v>
      </c>
      <c r="F422" s="240" t="s">
        <v>4881</v>
      </c>
      <c r="G422" s="214">
        <v>0</v>
      </c>
      <c r="H422" s="231" t="s">
        <v>4758</v>
      </c>
      <c r="I422" s="231"/>
      <c r="J422" s="231"/>
      <c r="K422" s="231"/>
      <c r="L422" s="231"/>
      <c r="M422" s="231"/>
      <c r="N422" s="231" t="s">
        <v>4882</v>
      </c>
      <c r="O422" s="246"/>
      <c r="P422" s="246"/>
      <c r="Q422" s="225"/>
      <c r="R422" s="212" t="s">
        <v>4758</v>
      </c>
      <c r="S422" s="213" t="s">
        <v>4758</v>
      </c>
      <c r="T422" s="233" t="s">
        <v>5373</v>
      </c>
      <c r="U422" s="234" t="s">
        <v>4746</v>
      </c>
      <c r="V422" s="234">
        <v>45611</v>
      </c>
      <c r="W422" s="234" t="s">
        <v>4864</v>
      </c>
      <c r="X422" s="234" t="s">
        <v>2</v>
      </c>
      <c r="Y422" s="234"/>
      <c r="Z422" s="234"/>
      <c r="AA422" s="243">
        <v>202411</v>
      </c>
      <c r="AB422" s="243"/>
      <c r="AC422" s="244" t="s">
        <v>5197</v>
      </c>
      <c r="AD422" s="244" t="s">
        <v>4969</v>
      </c>
      <c r="AE422" s="245">
        <v>0</v>
      </c>
      <c r="AF422" s="244" t="s">
        <v>4969</v>
      </c>
      <c r="AG422" s="239" t="str">
        <f>IFERROR(VLOOKUP(작성용!A:A,RM!A:D,4,0),"-")</f>
        <v>-</v>
      </c>
      <c r="AH422" s="235" t="s">
        <v>4758</v>
      </c>
      <c r="AI422" s="235" t="s">
        <v>4758</v>
      </c>
      <c r="AJ422" s="235" t="s">
        <v>4758</v>
      </c>
      <c r="AK422" s="203" t="s">
        <v>5195</v>
      </c>
      <c r="AL422" s="235">
        <v>421</v>
      </c>
    </row>
    <row r="423" spans="1:38" x14ac:dyDescent="0.3">
      <c r="A423" s="222">
        <v>6000807</v>
      </c>
      <c r="B423" s="222" t="s">
        <v>5316</v>
      </c>
      <c r="C423" s="241" t="s">
        <v>4765</v>
      </c>
      <c r="D423" s="237" t="s">
        <v>5375</v>
      </c>
      <c r="E423" s="236" t="s">
        <v>4005</v>
      </c>
      <c r="F423" s="240" t="s">
        <v>4881</v>
      </c>
      <c r="G423" s="214">
        <v>0</v>
      </c>
      <c r="H423" s="231" t="s">
        <v>4758</v>
      </c>
      <c r="I423" s="231"/>
      <c r="J423" s="231"/>
      <c r="K423" s="231"/>
      <c r="L423" s="231"/>
      <c r="M423" s="231"/>
      <c r="N423" s="231" t="s">
        <v>4882</v>
      </c>
      <c r="O423" s="246"/>
      <c r="P423" s="246"/>
      <c r="Q423" s="225"/>
      <c r="R423" s="212" t="s">
        <v>4758</v>
      </c>
      <c r="S423" s="213" t="s">
        <v>4758</v>
      </c>
      <c r="T423" s="233" t="s">
        <v>5373</v>
      </c>
      <c r="U423" s="234" t="s">
        <v>4746</v>
      </c>
      <c r="V423" s="234">
        <v>45611</v>
      </c>
      <c r="W423" s="234" t="s">
        <v>4864</v>
      </c>
      <c r="X423" s="234" t="s">
        <v>2</v>
      </c>
      <c r="Y423" s="234"/>
      <c r="Z423" s="234"/>
      <c r="AA423" s="243">
        <v>202411</v>
      </c>
      <c r="AB423" s="243"/>
      <c r="AC423" s="244" t="s">
        <v>5197</v>
      </c>
      <c r="AD423" s="244" t="s">
        <v>4845</v>
      </c>
      <c r="AE423" s="245">
        <v>0</v>
      </c>
      <c r="AF423" s="244" t="s">
        <v>4845</v>
      </c>
      <c r="AG423" s="239" t="str">
        <f>IFERROR(VLOOKUP(작성용!A:A,RM!A:D,4,0),"-")</f>
        <v>-</v>
      </c>
      <c r="AH423" s="235" t="s">
        <v>4754</v>
      </c>
      <c r="AI423" s="235" t="s">
        <v>4758</v>
      </c>
      <c r="AJ423" s="235" t="s">
        <v>4758</v>
      </c>
      <c r="AK423" s="203" t="s">
        <v>5195</v>
      </c>
      <c r="AL423" s="235">
        <v>422</v>
      </c>
    </row>
    <row r="424" spans="1:38" x14ac:dyDescent="0.3">
      <c r="A424" s="222">
        <v>6000807</v>
      </c>
      <c r="B424" s="222" t="s">
        <v>5316</v>
      </c>
      <c r="C424" s="241" t="s">
        <v>4765</v>
      </c>
      <c r="D424" s="237" t="s">
        <v>5376</v>
      </c>
      <c r="E424" s="236" t="s">
        <v>4004</v>
      </c>
      <c r="F424" s="240" t="s">
        <v>4881</v>
      </c>
      <c r="G424" s="214">
        <v>0</v>
      </c>
      <c r="H424" s="231" t="s">
        <v>4758</v>
      </c>
      <c r="I424" s="231"/>
      <c r="J424" s="231"/>
      <c r="K424" s="231"/>
      <c r="L424" s="231"/>
      <c r="M424" s="231"/>
      <c r="N424" s="231" t="s">
        <v>4882</v>
      </c>
      <c r="O424" s="246"/>
      <c r="P424" s="246"/>
      <c r="Q424" s="225"/>
      <c r="R424" s="212" t="s">
        <v>4758</v>
      </c>
      <c r="S424" s="213" t="s">
        <v>4758</v>
      </c>
      <c r="T424" s="233" t="s">
        <v>5373</v>
      </c>
      <c r="U424" s="234" t="s">
        <v>4746</v>
      </c>
      <c r="V424" s="234">
        <v>45611</v>
      </c>
      <c r="W424" s="234" t="s">
        <v>4864</v>
      </c>
      <c r="X424" s="234" t="s">
        <v>2</v>
      </c>
      <c r="Y424" s="234"/>
      <c r="Z424" s="234"/>
      <c r="AA424" s="243">
        <v>202411</v>
      </c>
      <c r="AB424" s="243"/>
      <c r="AC424" s="244" t="s">
        <v>5197</v>
      </c>
      <c r="AD424" s="244" t="s">
        <v>4905</v>
      </c>
      <c r="AE424" s="245">
        <v>0</v>
      </c>
      <c r="AF424" s="244" t="s">
        <v>4905</v>
      </c>
      <c r="AG424" s="239" t="str">
        <f>IFERROR(VLOOKUP(작성용!A:A,RM!A:D,4,0),"-")</f>
        <v>-</v>
      </c>
      <c r="AH424" s="235" t="s">
        <v>4758</v>
      </c>
      <c r="AI424" s="235" t="s">
        <v>4758</v>
      </c>
      <c r="AJ424" s="235" t="s">
        <v>4758</v>
      </c>
      <c r="AK424" s="203" t="s">
        <v>5195</v>
      </c>
      <c r="AL424" s="235">
        <v>423</v>
      </c>
    </row>
    <row r="425" spans="1:38" x14ac:dyDescent="0.3">
      <c r="A425" s="222">
        <v>6000807</v>
      </c>
      <c r="B425" s="222" t="s">
        <v>5316</v>
      </c>
      <c r="C425" s="241" t="s">
        <v>4765</v>
      </c>
      <c r="D425" s="237" t="s">
        <v>5376</v>
      </c>
      <c r="E425" s="236" t="s">
        <v>4004</v>
      </c>
      <c r="F425" s="240" t="s">
        <v>4881</v>
      </c>
      <c r="G425" s="214">
        <v>1</v>
      </c>
      <c r="H425" s="231" t="s">
        <v>4758</v>
      </c>
      <c r="I425" s="231"/>
      <c r="J425" s="231"/>
      <c r="K425" s="231"/>
      <c r="L425" s="231"/>
      <c r="M425" s="231"/>
      <c r="N425" s="231" t="s">
        <v>4882</v>
      </c>
      <c r="O425" s="246"/>
      <c r="P425" s="246"/>
      <c r="Q425" s="225"/>
      <c r="R425" s="212" t="s">
        <v>4758</v>
      </c>
      <c r="S425" s="213" t="s">
        <v>4758</v>
      </c>
      <c r="T425" s="233" t="s">
        <v>5373</v>
      </c>
      <c r="U425" s="234" t="s">
        <v>4746</v>
      </c>
      <c r="V425" s="234">
        <v>45611</v>
      </c>
      <c r="W425" s="234" t="s">
        <v>4864</v>
      </c>
      <c r="X425" s="234" t="s">
        <v>2</v>
      </c>
      <c r="Y425" s="234"/>
      <c r="Z425" s="234"/>
      <c r="AA425" s="243">
        <v>202411</v>
      </c>
      <c r="AB425" s="243"/>
      <c r="AC425" s="244" t="s">
        <v>5197</v>
      </c>
      <c r="AD425" s="244" t="s">
        <v>4905</v>
      </c>
      <c r="AE425" s="245">
        <v>0</v>
      </c>
      <c r="AF425" s="244" t="s">
        <v>4905</v>
      </c>
      <c r="AG425" s="239" t="str">
        <f>IFERROR(VLOOKUP(작성용!A:A,RM!A:D,4,0),"-")</f>
        <v>-</v>
      </c>
      <c r="AH425" s="235" t="s">
        <v>4758</v>
      </c>
      <c r="AI425" s="235" t="s">
        <v>4758</v>
      </c>
      <c r="AJ425" s="235" t="s">
        <v>4758</v>
      </c>
      <c r="AK425" s="203" t="s">
        <v>5195</v>
      </c>
      <c r="AL425" s="235">
        <v>424</v>
      </c>
    </row>
    <row r="426" spans="1:38" x14ac:dyDescent="0.3">
      <c r="A426" s="222">
        <v>6000807</v>
      </c>
      <c r="B426" s="222" t="s">
        <v>5316</v>
      </c>
      <c r="C426" s="241" t="s">
        <v>4765</v>
      </c>
      <c r="D426" s="237" t="s">
        <v>5377</v>
      </c>
      <c r="E426" s="236">
        <v>1311110537282</v>
      </c>
      <c r="F426" s="240" t="s">
        <v>4837</v>
      </c>
      <c r="G426" s="214">
        <v>0</v>
      </c>
      <c r="H426" s="231" t="s">
        <v>4758</v>
      </c>
      <c r="I426" s="231"/>
      <c r="J426" s="231"/>
      <c r="K426" s="231"/>
      <c r="L426" s="231"/>
      <c r="M426" s="231"/>
      <c r="N426" s="231" t="s">
        <v>4882</v>
      </c>
      <c r="O426" s="246"/>
      <c r="P426" s="246"/>
      <c r="Q426" s="225"/>
      <c r="R426" s="212" t="s">
        <v>4758</v>
      </c>
      <c r="S426" s="213" t="s">
        <v>4758</v>
      </c>
      <c r="T426" s="233" t="s">
        <v>5373</v>
      </c>
      <c r="U426" s="234" t="s">
        <v>4746</v>
      </c>
      <c r="V426" s="234">
        <v>45611</v>
      </c>
      <c r="W426" s="234" t="s">
        <v>4864</v>
      </c>
      <c r="X426" s="234" t="s">
        <v>2</v>
      </c>
      <c r="Y426" s="234"/>
      <c r="Z426" s="234"/>
      <c r="AA426" s="243">
        <v>202411</v>
      </c>
      <c r="AB426" s="243"/>
      <c r="AC426" s="244" t="s">
        <v>5197</v>
      </c>
      <c r="AD426" s="244" t="s">
        <v>4969</v>
      </c>
      <c r="AE426" s="245">
        <v>0.6</v>
      </c>
      <c r="AF426" s="244" t="s">
        <v>4969</v>
      </c>
      <c r="AG426" s="239" t="str">
        <f>IFERROR(VLOOKUP(작성용!A:A,RM!A:D,4,0),"-")</f>
        <v>-</v>
      </c>
      <c r="AH426" s="235" t="s">
        <v>4758</v>
      </c>
      <c r="AI426" s="235" t="s">
        <v>4758</v>
      </c>
      <c r="AJ426" s="235" t="s">
        <v>4758</v>
      </c>
      <c r="AK426" s="203" t="s">
        <v>5195</v>
      </c>
      <c r="AL426" s="235">
        <v>425</v>
      </c>
    </row>
    <row r="427" spans="1:38" x14ac:dyDescent="0.3">
      <c r="A427" s="222">
        <v>6000807</v>
      </c>
      <c r="B427" s="222" t="s">
        <v>5316</v>
      </c>
      <c r="C427" s="241" t="s">
        <v>4765</v>
      </c>
      <c r="D427" s="237" t="s">
        <v>5378</v>
      </c>
      <c r="E427" s="236">
        <v>1311110585009</v>
      </c>
      <c r="F427" s="240" t="s">
        <v>4837</v>
      </c>
      <c r="G427" s="214">
        <v>0</v>
      </c>
      <c r="H427" s="231" t="s">
        <v>4758</v>
      </c>
      <c r="I427" s="231"/>
      <c r="J427" s="231"/>
      <c r="K427" s="231"/>
      <c r="L427" s="231"/>
      <c r="M427" s="231"/>
      <c r="N427" s="231" t="s">
        <v>4882</v>
      </c>
      <c r="O427" s="246"/>
      <c r="P427" s="246"/>
      <c r="Q427" s="225"/>
      <c r="R427" s="212" t="s">
        <v>4758</v>
      </c>
      <c r="S427" s="213" t="s">
        <v>4758</v>
      </c>
      <c r="T427" s="233" t="s">
        <v>5373</v>
      </c>
      <c r="U427" s="234" t="s">
        <v>4746</v>
      </c>
      <c r="V427" s="234">
        <v>45611</v>
      </c>
      <c r="W427" s="234" t="s">
        <v>4864</v>
      </c>
      <c r="X427" s="234" t="s">
        <v>2</v>
      </c>
      <c r="Y427" s="234"/>
      <c r="Z427" s="234"/>
      <c r="AA427" s="243">
        <v>202411</v>
      </c>
      <c r="AB427" s="243"/>
      <c r="AC427" s="244" t="s">
        <v>5197</v>
      </c>
      <c r="AD427" s="244" t="s">
        <v>3647</v>
      </c>
      <c r="AE427" s="245">
        <v>0</v>
      </c>
      <c r="AF427" s="244" t="s">
        <v>5131</v>
      </c>
      <c r="AG427" s="239" t="str">
        <f>IFERROR(VLOOKUP(작성용!A:A,RM!A:D,4,0),"-")</f>
        <v>-</v>
      </c>
      <c r="AH427" s="235" t="s">
        <v>4758</v>
      </c>
      <c r="AI427" s="235" t="s">
        <v>4758</v>
      </c>
      <c r="AJ427" s="235" t="s">
        <v>4758</v>
      </c>
      <c r="AK427" s="203" t="s">
        <v>5195</v>
      </c>
      <c r="AL427" s="235">
        <v>426</v>
      </c>
    </row>
    <row r="428" spans="1:38" x14ac:dyDescent="0.3">
      <c r="A428" s="222">
        <v>6000807</v>
      </c>
      <c r="B428" s="222" t="s">
        <v>5316</v>
      </c>
      <c r="C428" s="241" t="s">
        <v>4765</v>
      </c>
      <c r="D428" s="237" t="s">
        <v>4966</v>
      </c>
      <c r="E428" s="236">
        <v>1101114834853</v>
      </c>
      <c r="F428" s="240" t="s">
        <v>4841</v>
      </c>
      <c r="G428" s="214">
        <v>0</v>
      </c>
      <c r="H428" s="231" t="s">
        <v>4758</v>
      </c>
      <c r="I428" s="231"/>
      <c r="J428" s="231"/>
      <c r="K428" s="231"/>
      <c r="L428" s="231"/>
      <c r="M428" s="231"/>
      <c r="N428" s="231" t="s">
        <v>4882</v>
      </c>
      <c r="O428" s="246"/>
      <c r="P428" s="246"/>
      <c r="Q428" s="225"/>
      <c r="R428" s="212" t="s">
        <v>4758</v>
      </c>
      <c r="S428" s="213" t="s">
        <v>4758</v>
      </c>
      <c r="T428" s="233" t="s">
        <v>5373</v>
      </c>
      <c r="U428" s="234" t="s">
        <v>4746</v>
      </c>
      <c r="V428" s="234">
        <v>45611</v>
      </c>
      <c r="W428" s="234" t="s">
        <v>4864</v>
      </c>
      <c r="X428" s="234" t="s">
        <v>2</v>
      </c>
      <c r="Y428" s="234"/>
      <c r="Z428" s="234"/>
      <c r="AA428" s="243">
        <v>202411</v>
      </c>
      <c r="AB428" s="243"/>
      <c r="AC428" s="244" t="s">
        <v>5197</v>
      </c>
      <c r="AD428" s="244" t="s">
        <v>4967</v>
      </c>
      <c r="AE428" s="245">
        <v>0</v>
      </c>
      <c r="AF428" s="244" t="s">
        <v>4967</v>
      </c>
      <c r="AG428" s="239" t="str">
        <f>IFERROR(VLOOKUP(작성용!A:A,RM!A:D,4,0),"-")</f>
        <v>-</v>
      </c>
      <c r="AH428" s="235" t="s">
        <v>4758</v>
      </c>
      <c r="AI428" s="235" t="s">
        <v>4758</v>
      </c>
      <c r="AJ428" s="235" t="s">
        <v>4758</v>
      </c>
      <c r="AK428" s="203" t="s">
        <v>5195</v>
      </c>
      <c r="AL428" s="235">
        <v>427</v>
      </c>
    </row>
    <row r="429" spans="1:38" x14ac:dyDescent="0.3">
      <c r="A429" s="222">
        <v>6000807</v>
      </c>
      <c r="B429" s="222" t="s">
        <v>5316</v>
      </c>
      <c r="C429" s="241" t="s">
        <v>4765</v>
      </c>
      <c r="D429" s="237" t="s">
        <v>5379</v>
      </c>
      <c r="E429" s="236">
        <v>1101117385332</v>
      </c>
      <c r="F429" s="240" t="s">
        <v>4837</v>
      </c>
      <c r="G429" s="214">
        <v>0</v>
      </c>
      <c r="H429" s="231" t="s">
        <v>4758</v>
      </c>
      <c r="I429" s="231"/>
      <c r="J429" s="231"/>
      <c r="K429" s="231"/>
      <c r="L429" s="231"/>
      <c r="M429" s="231"/>
      <c r="N429" s="231" t="s">
        <v>4882</v>
      </c>
      <c r="O429" s="246"/>
      <c r="P429" s="246"/>
      <c r="Q429" s="225"/>
      <c r="R429" s="212" t="s">
        <v>4758</v>
      </c>
      <c r="S429" s="213" t="s">
        <v>4758</v>
      </c>
      <c r="T429" s="233" t="s">
        <v>5373</v>
      </c>
      <c r="U429" s="234" t="s">
        <v>4746</v>
      </c>
      <c r="V429" s="234">
        <v>45611</v>
      </c>
      <c r="W429" s="234" t="s">
        <v>4864</v>
      </c>
      <c r="X429" s="234" t="s">
        <v>2</v>
      </c>
      <c r="Y429" s="234"/>
      <c r="Z429" s="234"/>
      <c r="AA429" s="243">
        <v>202411</v>
      </c>
      <c r="AB429" s="243"/>
      <c r="AC429" s="244" t="s">
        <v>5197</v>
      </c>
      <c r="AD429" s="244" t="s">
        <v>4967</v>
      </c>
      <c r="AE429" s="245">
        <v>0</v>
      </c>
      <c r="AF429" s="244" t="s">
        <v>4967</v>
      </c>
      <c r="AG429" s="239" t="str">
        <f>IFERROR(VLOOKUP(작성용!A:A,RM!A:D,4,0),"-")</f>
        <v>-</v>
      </c>
      <c r="AH429" s="235" t="s">
        <v>4758</v>
      </c>
      <c r="AI429" s="235" t="s">
        <v>4758</v>
      </c>
      <c r="AJ429" s="235" t="s">
        <v>4758</v>
      </c>
      <c r="AK429" s="203" t="s">
        <v>5195</v>
      </c>
      <c r="AL429" s="235">
        <v>428</v>
      </c>
    </row>
    <row r="430" spans="1:38" x14ac:dyDescent="0.3">
      <c r="A430" s="222">
        <v>6000807</v>
      </c>
      <c r="B430" s="222" t="s">
        <v>5316</v>
      </c>
      <c r="C430" s="241" t="s">
        <v>4765</v>
      </c>
      <c r="D430" s="237" t="s">
        <v>5380</v>
      </c>
      <c r="E430" s="236">
        <v>1358110313494</v>
      </c>
      <c r="F430" s="240" t="s">
        <v>4837</v>
      </c>
      <c r="G430" s="214">
        <v>0</v>
      </c>
      <c r="H430" s="231" t="s">
        <v>4758</v>
      </c>
      <c r="I430" s="231"/>
      <c r="J430" s="231"/>
      <c r="K430" s="231"/>
      <c r="L430" s="231"/>
      <c r="M430" s="231"/>
      <c r="N430" s="231" t="s">
        <v>4882</v>
      </c>
      <c r="O430" s="246"/>
      <c r="P430" s="246"/>
      <c r="Q430" s="225"/>
      <c r="R430" s="212" t="s">
        <v>4758</v>
      </c>
      <c r="S430" s="213" t="s">
        <v>4758</v>
      </c>
      <c r="T430" s="233" t="s">
        <v>5373</v>
      </c>
      <c r="U430" s="234" t="s">
        <v>4746</v>
      </c>
      <c r="V430" s="234">
        <v>45611</v>
      </c>
      <c r="W430" s="234" t="s">
        <v>4864</v>
      </c>
      <c r="X430" s="234" t="s">
        <v>2</v>
      </c>
      <c r="Y430" s="234"/>
      <c r="Z430" s="234"/>
      <c r="AA430" s="243">
        <v>202411</v>
      </c>
      <c r="AB430" s="243"/>
      <c r="AC430" s="244" t="s">
        <v>5197</v>
      </c>
      <c r="AD430" s="244" t="s">
        <v>4847</v>
      </c>
      <c r="AE430" s="245">
        <v>0.6</v>
      </c>
      <c r="AF430" s="244" t="s">
        <v>4847</v>
      </c>
      <c r="AG430" s="239" t="str">
        <f>IFERROR(VLOOKUP(작성용!A:A,RM!A:D,4,0),"-")</f>
        <v>-</v>
      </c>
      <c r="AH430" s="235" t="s">
        <v>4758</v>
      </c>
      <c r="AI430" s="235" t="s">
        <v>4758</v>
      </c>
      <c r="AJ430" s="235" t="s">
        <v>4758</v>
      </c>
      <c r="AK430" s="203" t="s">
        <v>5195</v>
      </c>
      <c r="AL430" s="235">
        <v>429</v>
      </c>
    </row>
    <row r="431" spans="1:38" x14ac:dyDescent="0.3">
      <c r="A431" s="222">
        <v>6000807</v>
      </c>
      <c r="B431" s="222" t="s">
        <v>5316</v>
      </c>
      <c r="C431" s="241" t="s">
        <v>4765</v>
      </c>
      <c r="D431" s="237" t="s">
        <v>5294</v>
      </c>
      <c r="E431" s="236">
        <v>1101116761096</v>
      </c>
      <c r="F431" s="240" t="s">
        <v>4841</v>
      </c>
      <c r="G431" s="214">
        <v>0</v>
      </c>
      <c r="H431" s="231" t="s">
        <v>4758</v>
      </c>
      <c r="I431" s="231"/>
      <c r="J431" s="231"/>
      <c r="K431" s="231"/>
      <c r="L431" s="231"/>
      <c r="M431" s="231"/>
      <c r="N431" s="231" t="s">
        <v>4882</v>
      </c>
      <c r="O431" s="246"/>
      <c r="P431" s="246"/>
      <c r="Q431" s="225"/>
      <c r="R431" s="212" t="s">
        <v>4758</v>
      </c>
      <c r="S431" s="213" t="s">
        <v>4758</v>
      </c>
      <c r="T431" s="233" t="s">
        <v>5373</v>
      </c>
      <c r="U431" s="234" t="s">
        <v>4746</v>
      </c>
      <c r="V431" s="234">
        <v>45611</v>
      </c>
      <c r="W431" s="234" t="s">
        <v>4864</v>
      </c>
      <c r="X431" s="234" t="s">
        <v>2</v>
      </c>
      <c r="Y431" s="234"/>
      <c r="Z431" s="234"/>
      <c r="AA431" s="243">
        <v>202411</v>
      </c>
      <c r="AB431" s="243"/>
      <c r="AC431" s="244" t="s">
        <v>5197</v>
      </c>
      <c r="AD431" s="244" t="s">
        <v>4920</v>
      </c>
      <c r="AE431" s="245">
        <v>0</v>
      </c>
      <c r="AF431" s="244" t="s">
        <v>4851</v>
      </c>
      <c r="AG431" s="239" t="str">
        <f>IFERROR(VLOOKUP(작성용!A:A,RM!A:D,4,0),"-")</f>
        <v>-</v>
      </c>
      <c r="AH431" s="235" t="s">
        <v>4758</v>
      </c>
      <c r="AI431" s="235" t="s">
        <v>4758</v>
      </c>
      <c r="AJ431" s="235" t="s">
        <v>4758</v>
      </c>
      <c r="AK431" s="203" t="s">
        <v>5195</v>
      </c>
      <c r="AL431" s="235">
        <v>430</v>
      </c>
    </row>
    <row r="432" spans="1:38" x14ac:dyDescent="0.3">
      <c r="A432" s="222">
        <v>6000807</v>
      </c>
      <c r="B432" s="222" t="s">
        <v>5316</v>
      </c>
      <c r="C432" s="241" t="s">
        <v>4765</v>
      </c>
      <c r="D432" s="237" t="s">
        <v>5381</v>
      </c>
      <c r="E432" s="236">
        <v>1101116498730</v>
      </c>
      <c r="F432" s="240" t="s">
        <v>4841</v>
      </c>
      <c r="G432" s="214">
        <v>0</v>
      </c>
      <c r="H432" s="231" t="s">
        <v>4758</v>
      </c>
      <c r="I432" s="231"/>
      <c r="J432" s="231"/>
      <c r="K432" s="231"/>
      <c r="L432" s="231"/>
      <c r="M432" s="231"/>
      <c r="N432" s="231" t="s">
        <v>4882</v>
      </c>
      <c r="O432" s="246"/>
      <c r="P432" s="246"/>
      <c r="Q432" s="225"/>
      <c r="R432" s="212" t="s">
        <v>4758</v>
      </c>
      <c r="S432" s="213" t="s">
        <v>4758</v>
      </c>
      <c r="T432" s="233" t="s">
        <v>5373</v>
      </c>
      <c r="U432" s="234" t="s">
        <v>4746</v>
      </c>
      <c r="V432" s="234">
        <v>45611</v>
      </c>
      <c r="W432" s="234" t="s">
        <v>4864</v>
      </c>
      <c r="X432" s="234" t="s">
        <v>2</v>
      </c>
      <c r="Y432" s="234"/>
      <c r="Z432" s="234"/>
      <c r="AA432" s="243">
        <v>202411</v>
      </c>
      <c r="AB432" s="243"/>
      <c r="AC432" s="244" t="s">
        <v>5197</v>
      </c>
      <c r="AD432" s="244" t="s">
        <v>4847</v>
      </c>
      <c r="AE432" s="245">
        <v>0.6</v>
      </c>
      <c r="AF432" s="244" t="s">
        <v>4847</v>
      </c>
      <c r="AG432" s="239" t="str">
        <f>IFERROR(VLOOKUP(작성용!A:A,RM!A:D,4,0),"-")</f>
        <v>-</v>
      </c>
      <c r="AH432" s="235" t="s">
        <v>4758</v>
      </c>
      <c r="AI432" s="235" t="s">
        <v>4758</v>
      </c>
      <c r="AJ432" s="235" t="s">
        <v>4758</v>
      </c>
      <c r="AK432" s="203" t="s">
        <v>5195</v>
      </c>
      <c r="AL432" s="235">
        <v>431</v>
      </c>
    </row>
    <row r="433" spans="1:38" x14ac:dyDescent="0.3">
      <c r="A433" s="222">
        <v>6000807</v>
      </c>
      <c r="B433" s="222" t="s">
        <v>5316</v>
      </c>
      <c r="C433" s="241" t="s">
        <v>4765</v>
      </c>
      <c r="D433" s="237" t="s">
        <v>5381</v>
      </c>
      <c r="E433" s="236">
        <v>1101116498730</v>
      </c>
      <c r="F433" s="240" t="s">
        <v>4881</v>
      </c>
      <c r="G433" s="214">
        <v>0</v>
      </c>
      <c r="H433" s="231" t="s">
        <v>4758</v>
      </c>
      <c r="I433" s="231"/>
      <c r="J433" s="231"/>
      <c r="K433" s="231"/>
      <c r="L433" s="231"/>
      <c r="M433" s="231"/>
      <c r="N433" s="231" t="s">
        <v>4882</v>
      </c>
      <c r="O433" s="246"/>
      <c r="P433" s="246"/>
      <c r="Q433" s="225"/>
      <c r="R433" s="212" t="s">
        <v>4758</v>
      </c>
      <c r="S433" s="213" t="s">
        <v>4758</v>
      </c>
      <c r="T433" s="233" t="s">
        <v>5373</v>
      </c>
      <c r="U433" s="234" t="s">
        <v>4746</v>
      </c>
      <c r="V433" s="234">
        <v>45611</v>
      </c>
      <c r="W433" s="234" t="s">
        <v>4864</v>
      </c>
      <c r="X433" s="234" t="s">
        <v>2</v>
      </c>
      <c r="Y433" s="234"/>
      <c r="Z433" s="234"/>
      <c r="AA433" s="243">
        <v>202411</v>
      </c>
      <c r="AB433" s="243"/>
      <c r="AC433" s="244" t="s">
        <v>5197</v>
      </c>
      <c r="AD433" s="244" t="s">
        <v>4847</v>
      </c>
      <c r="AE433" s="245">
        <v>0</v>
      </c>
      <c r="AF433" s="244" t="s">
        <v>4847</v>
      </c>
      <c r="AG433" s="239" t="str">
        <f>IFERROR(VLOOKUP(작성용!A:A,RM!A:D,4,0),"-")</f>
        <v>-</v>
      </c>
      <c r="AH433" s="235" t="s">
        <v>4758</v>
      </c>
      <c r="AI433" s="235" t="s">
        <v>4758</v>
      </c>
      <c r="AJ433" s="235" t="s">
        <v>4758</v>
      </c>
      <c r="AK433" s="203" t="s">
        <v>5195</v>
      </c>
      <c r="AL433" s="235">
        <v>432</v>
      </c>
    </row>
    <row r="434" spans="1:38" x14ac:dyDescent="0.3">
      <c r="A434" s="222">
        <v>6000807</v>
      </c>
      <c r="B434" s="222" t="s">
        <v>5316</v>
      </c>
      <c r="C434" s="241" t="s">
        <v>4765</v>
      </c>
      <c r="D434" s="237" t="s">
        <v>5382</v>
      </c>
      <c r="E434" s="236">
        <v>1101116377877</v>
      </c>
      <c r="F434" s="240" t="s">
        <v>4837</v>
      </c>
      <c r="G434" s="214">
        <v>0</v>
      </c>
      <c r="H434" s="231" t="s">
        <v>4758</v>
      </c>
      <c r="I434" s="231"/>
      <c r="J434" s="231"/>
      <c r="K434" s="231"/>
      <c r="L434" s="231"/>
      <c r="M434" s="231"/>
      <c r="N434" s="231" t="s">
        <v>4882</v>
      </c>
      <c r="O434" s="246"/>
      <c r="P434" s="246"/>
      <c r="Q434" s="225"/>
      <c r="R434" s="212" t="s">
        <v>4758</v>
      </c>
      <c r="S434" s="213" t="s">
        <v>4758</v>
      </c>
      <c r="T434" s="233" t="s">
        <v>5373</v>
      </c>
      <c r="U434" s="234" t="s">
        <v>4746</v>
      </c>
      <c r="V434" s="234">
        <v>45611</v>
      </c>
      <c r="W434" s="234" t="s">
        <v>4864</v>
      </c>
      <c r="X434" s="234" t="s">
        <v>2</v>
      </c>
      <c r="Y434" s="234"/>
      <c r="Z434" s="234"/>
      <c r="AA434" s="243">
        <v>202411</v>
      </c>
      <c r="AB434" s="243"/>
      <c r="AC434" s="244" t="s">
        <v>5197</v>
      </c>
      <c r="AD434" s="244" t="s">
        <v>4967</v>
      </c>
      <c r="AE434" s="284">
        <v>0.6</v>
      </c>
      <c r="AF434" s="244" t="s">
        <v>4967</v>
      </c>
      <c r="AG434" s="239" t="str">
        <f>IFERROR(VLOOKUP(작성용!A:A,RM!A:D,4,0),"-")</f>
        <v>-</v>
      </c>
      <c r="AH434" s="235" t="s">
        <v>4758</v>
      </c>
      <c r="AI434" s="235" t="s">
        <v>8209</v>
      </c>
      <c r="AJ434" s="235" t="s">
        <v>4758</v>
      </c>
      <c r="AK434" s="203" t="s">
        <v>5195</v>
      </c>
      <c r="AL434" s="235">
        <v>433</v>
      </c>
    </row>
    <row r="435" spans="1:38" x14ac:dyDescent="0.3">
      <c r="A435" s="222">
        <v>6000807</v>
      </c>
      <c r="B435" s="222" t="s">
        <v>5316</v>
      </c>
      <c r="C435" s="241" t="s">
        <v>4765</v>
      </c>
      <c r="D435" s="237" t="s">
        <v>5224</v>
      </c>
      <c r="E435" s="236">
        <v>1101114475300</v>
      </c>
      <c r="F435" s="240" t="s">
        <v>4841</v>
      </c>
      <c r="G435" s="214">
        <v>0</v>
      </c>
      <c r="H435" s="231" t="s">
        <v>4758</v>
      </c>
      <c r="I435" s="231"/>
      <c r="J435" s="231"/>
      <c r="K435" s="231"/>
      <c r="L435" s="231"/>
      <c r="M435" s="231"/>
      <c r="N435" s="231" t="s">
        <v>4882</v>
      </c>
      <c r="O435" s="246"/>
      <c r="P435" s="246"/>
      <c r="Q435" s="225"/>
      <c r="R435" s="212" t="s">
        <v>4758</v>
      </c>
      <c r="S435" s="213" t="s">
        <v>4758</v>
      </c>
      <c r="T435" s="233" t="s">
        <v>5373</v>
      </c>
      <c r="U435" s="234" t="s">
        <v>4746</v>
      </c>
      <c r="V435" s="234">
        <v>45611</v>
      </c>
      <c r="W435" s="234" t="s">
        <v>4864</v>
      </c>
      <c r="X435" s="234" t="s">
        <v>2</v>
      </c>
      <c r="Y435" s="234"/>
      <c r="Z435" s="234"/>
      <c r="AA435" s="243">
        <v>202411</v>
      </c>
      <c r="AB435" s="243"/>
      <c r="AC435" s="244" t="s">
        <v>5197</v>
      </c>
      <c r="AD435" s="244" t="s">
        <v>4905</v>
      </c>
      <c r="AE435" s="245">
        <v>0</v>
      </c>
      <c r="AF435" s="244" t="s">
        <v>4905</v>
      </c>
      <c r="AG435" s="239" t="str">
        <f>IFERROR(VLOOKUP(작성용!A:A,RM!A:D,4,0),"-")</f>
        <v>-</v>
      </c>
      <c r="AH435" s="235" t="s">
        <v>4758</v>
      </c>
      <c r="AI435" s="235" t="s">
        <v>4758</v>
      </c>
      <c r="AJ435" s="235" t="s">
        <v>4758</v>
      </c>
      <c r="AK435" s="203" t="s">
        <v>5195</v>
      </c>
      <c r="AL435" s="235">
        <v>434</v>
      </c>
    </row>
    <row r="436" spans="1:38" x14ac:dyDescent="0.3">
      <c r="A436" s="222">
        <v>6000807</v>
      </c>
      <c r="B436" s="222" t="s">
        <v>5316</v>
      </c>
      <c r="C436" s="241" t="s">
        <v>4765</v>
      </c>
      <c r="D436" s="237" t="s">
        <v>5383</v>
      </c>
      <c r="E436" s="236" t="s">
        <v>4003</v>
      </c>
      <c r="F436" s="240" t="s">
        <v>4837</v>
      </c>
      <c r="G436" s="214">
        <v>0</v>
      </c>
      <c r="H436" s="231" t="s">
        <v>4758</v>
      </c>
      <c r="I436" s="231"/>
      <c r="J436" s="231"/>
      <c r="K436" s="231"/>
      <c r="L436" s="231"/>
      <c r="M436" s="231"/>
      <c r="N436" s="231" t="s">
        <v>4882</v>
      </c>
      <c r="O436" s="246"/>
      <c r="P436" s="246"/>
      <c r="Q436" s="225"/>
      <c r="R436" s="212" t="s">
        <v>4758</v>
      </c>
      <c r="S436" s="213" t="s">
        <v>4758</v>
      </c>
      <c r="T436" s="233" t="s">
        <v>5373</v>
      </c>
      <c r="U436" s="234" t="s">
        <v>4746</v>
      </c>
      <c r="V436" s="234">
        <v>45611</v>
      </c>
      <c r="W436" s="234" t="s">
        <v>4864</v>
      </c>
      <c r="X436" s="234" t="s">
        <v>2</v>
      </c>
      <c r="Y436" s="234"/>
      <c r="Z436" s="234"/>
      <c r="AA436" s="243">
        <v>202411</v>
      </c>
      <c r="AB436" s="243"/>
      <c r="AC436" s="244" t="s">
        <v>5197</v>
      </c>
      <c r="AD436" s="244" t="s">
        <v>4849</v>
      </c>
      <c r="AE436" s="245">
        <v>0</v>
      </c>
      <c r="AF436" s="244" t="s">
        <v>4849</v>
      </c>
      <c r="AG436" s="239" t="str">
        <f>IFERROR(VLOOKUP(작성용!A:A,RM!A:D,4,0),"-")</f>
        <v>-</v>
      </c>
      <c r="AH436" s="235" t="s">
        <v>4758</v>
      </c>
      <c r="AI436" s="235" t="s">
        <v>4758</v>
      </c>
      <c r="AJ436" s="235" t="s">
        <v>4758</v>
      </c>
      <c r="AK436" s="203" t="s">
        <v>5195</v>
      </c>
      <c r="AL436" s="235">
        <v>435</v>
      </c>
    </row>
    <row r="437" spans="1:38" x14ac:dyDescent="0.3">
      <c r="A437" s="222">
        <v>6000807</v>
      </c>
      <c r="B437" s="222" t="s">
        <v>5316</v>
      </c>
      <c r="C437" s="241" t="s">
        <v>4765</v>
      </c>
      <c r="D437" s="237" t="s">
        <v>5384</v>
      </c>
      <c r="E437" s="236">
        <v>1101115886366</v>
      </c>
      <c r="F437" s="240" t="s">
        <v>4837</v>
      </c>
      <c r="G437" s="214">
        <v>0</v>
      </c>
      <c r="H437" s="231" t="s">
        <v>4758</v>
      </c>
      <c r="I437" s="231"/>
      <c r="J437" s="231"/>
      <c r="K437" s="231"/>
      <c r="L437" s="231"/>
      <c r="M437" s="231"/>
      <c r="N437" s="231" t="s">
        <v>4882</v>
      </c>
      <c r="O437" s="246"/>
      <c r="P437" s="246"/>
      <c r="Q437" s="225"/>
      <c r="R437" s="212" t="s">
        <v>4758</v>
      </c>
      <c r="S437" s="213" t="s">
        <v>4758</v>
      </c>
      <c r="T437" s="233" t="s">
        <v>5373</v>
      </c>
      <c r="U437" s="234" t="s">
        <v>4746</v>
      </c>
      <c r="V437" s="234">
        <v>45611</v>
      </c>
      <c r="W437" s="234" t="s">
        <v>4864</v>
      </c>
      <c r="X437" s="234" t="s">
        <v>2</v>
      </c>
      <c r="Y437" s="234"/>
      <c r="Z437" s="234"/>
      <c r="AA437" s="243">
        <v>202411</v>
      </c>
      <c r="AB437" s="243"/>
      <c r="AC437" s="244" t="s">
        <v>5197</v>
      </c>
      <c r="AD437" s="244" t="s">
        <v>4969</v>
      </c>
      <c r="AE437" s="245">
        <v>0</v>
      </c>
      <c r="AF437" s="244" t="s">
        <v>4969</v>
      </c>
      <c r="AG437" s="239" t="str">
        <f>IFERROR(VLOOKUP(작성용!A:A,RM!A:D,4,0),"-")</f>
        <v>-</v>
      </c>
      <c r="AH437" s="235" t="s">
        <v>4758</v>
      </c>
      <c r="AI437" s="235" t="s">
        <v>4758</v>
      </c>
      <c r="AJ437" s="235" t="s">
        <v>4758</v>
      </c>
      <c r="AK437" s="203" t="s">
        <v>5195</v>
      </c>
      <c r="AL437" s="235">
        <v>436</v>
      </c>
    </row>
    <row r="438" spans="1:38" x14ac:dyDescent="0.3">
      <c r="A438" s="222">
        <v>6000807</v>
      </c>
      <c r="B438" s="222" t="s">
        <v>5316</v>
      </c>
      <c r="C438" s="241" t="s">
        <v>4765</v>
      </c>
      <c r="D438" s="237" t="s">
        <v>5385</v>
      </c>
      <c r="E438" s="236">
        <v>1311110508316</v>
      </c>
      <c r="F438" s="240" t="s">
        <v>4841</v>
      </c>
      <c r="G438" s="214">
        <v>0</v>
      </c>
      <c r="H438" s="231" t="s">
        <v>4758</v>
      </c>
      <c r="I438" s="231"/>
      <c r="J438" s="231"/>
      <c r="K438" s="231"/>
      <c r="L438" s="231"/>
      <c r="M438" s="231"/>
      <c r="N438" s="231" t="s">
        <v>4882</v>
      </c>
      <c r="O438" s="246"/>
      <c r="P438" s="246"/>
      <c r="Q438" s="225"/>
      <c r="R438" s="212" t="s">
        <v>4758</v>
      </c>
      <c r="S438" s="213" t="s">
        <v>4758</v>
      </c>
      <c r="T438" s="233" t="s">
        <v>5373</v>
      </c>
      <c r="U438" s="234" t="s">
        <v>4746</v>
      </c>
      <c r="V438" s="234">
        <v>45611</v>
      </c>
      <c r="W438" s="234" t="s">
        <v>4864</v>
      </c>
      <c r="X438" s="234" t="s">
        <v>2</v>
      </c>
      <c r="Y438" s="234"/>
      <c r="Z438" s="234"/>
      <c r="AA438" s="243">
        <v>202411</v>
      </c>
      <c r="AB438" s="243"/>
      <c r="AC438" s="244" t="s">
        <v>5197</v>
      </c>
      <c r="AD438" s="244" t="s">
        <v>4847</v>
      </c>
      <c r="AE438" s="245">
        <v>0.6</v>
      </c>
      <c r="AF438" s="244" t="s">
        <v>4847</v>
      </c>
      <c r="AG438" s="239" t="str">
        <f>IFERROR(VLOOKUP(작성용!A:A,RM!A:D,4,0),"-")</f>
        <v>-</v>
      </c>
      <c r="AH438" s="235" t="s">
        <v>4758</v>
      </c>
      <c r="AI438" s="235" t="s">
        <v>4758</v>
      </c>
      <c r="AJ438" s="235" t="s">
        <v>4758</v>
      </c>
      <c r="AK438" s="203" t="s">
        <v>5195</v>
      </c>
      <c r="AL438" s="235">
        <v>437</v>
      </c>
    </row>
    <row r="439" spans="1:38" x14ac:dyDescent="0.3">
      <c r="A439" s="222">
        <v>6000807</v>
      </c>
      <c r="B439" s="222" t="s">
        <v>5316</v>
      </c>
      <c r="C439" s="241" t="s">
        <v>4765</v>
      </c>
      <c r="D439" s="237" t="s">
        <v>5386</v>
      </c>
      <c r="E439" s="236">
        <v>1314110362394</v>
      </c>
      <c r="F439" s="240" t="s">
        <v>4837</v>
      </c>
      <c r="G439" s="214">
        <v>1</v>
      </c>
      <c r="H439" s="231" t="s">
        <v>4758</v>
      </c>
      <c r="I439" s="231"/>
      <c r="J439" s="231"/>
      <c r="K439" s="231"/>
      <c r="L439" s="231"/>
      <c r="M439" s="231"/>
      <c r="N439" s="231" t="s">
        <v>4882</v>
      </c>
      <c r="O439" s="246"/>
      <c r="P439" s="246"/>
      <c r="Q439" s="225"/>
      <c r="R439" s="212" t="s">
        <v>4758</v>
      </c>
      <c r="S439" s="213" t="s">
        <v>4758</v>
      </c>
      <c r="T439" s="233" t="s">
        <v>5373</v>
      </c>
      <c r="U439" s="234" t="s">
        <v>4746</v>
      </c>
      <c r="V439" s="234">
        <v>45611</v>
      </c>
      <c r="W439" s="234" t="s">
        <v>4864</v>
      </c>
      <c r="X439" s="234" t="s">
        <v>2</v>
      </c>
      <c r="Y439" s="234"/>
      <c r="Z439" s="234"/>
      <c r="AA439" s="243">
        <v>202411</v>
      </c>
      <c r="AB439" s="243"/>
      <c r="AC439" s="244" t="s">
        <v>5197</v>
      </c>
      <c r="AD439" s="244" t="s">
        <v>4748</v>
      </c>
      <c r="AE439" s="245">
        <v>0.6</v>
      </c>
      <c r="AF439" s="244" t="s">
        <v>4748</v>
      </c>
      <c r="AG439" s="239" t="str">
        <f>IFERROR(VLOOKUP(작성용!A:A,RM!A:D,4,0),"-")</f>
        <v>-</v>
      </c>
      <c r="AH439" s="235" t="s">
        <v>4758</v>
      </c>
      <c r="AI439" s="235" t="s">
        <v>4758</v>
      </c>
      <c r="AJ439" s="235" t="s">
        <v>4758</v>
      </c>
      <c r="AK439" s="203" t="s">
        <v>5195</v>
      </c>
      <c r="AL439" s="235">
        <v>438</v>
      </c>
    </row>
    <row r="440" spans="1:38" x14ac:dyDescent="0.3">
      <c r="A440" s="222">
        <v>6000807</v>
      </c>
      <c r="B440" s="222" t="s">
        <v>5316</v>
      </c>
      <c r="C440" s="241" t="s">
        <v>4765</v>
      </c>
      <c r="D440" s="237" t="s">
        <v>5387</v>
      </c>
      <c r="E440" s="236">
        <v>1101116789931</v>
      </c>
      <c r="F440" s="240" t="s">
        <v>4881</v>
      </c>
      <c r="G440" s="214">
        <v>1</v>
      </c>
      <c r="H440" s="231" t="s">
        <v>4758</v>
      </c>
      <c r="I440" s="231"/>
      <c r="J440" s="231"/>
      <c r="K440" s="231"/>
      <c r="L440" s="231"/>
      <c r="M440" s="231"/>
      <c r="N440" s="231" t="s">
        <v>4882</v>
      </c>
      <c r="O440" s="246"/>
      <c r="P440" s="246"/>
      <c r="Q440" s="225"/>
      <c r="R440" s="212" t="s">
        <v>4758</v>
      </c>
      <c r="S440" s="213" t="s">
        <v>4758</v>
      </c>
      <c r="T440" s="233" t="s">
        <v>5373</v>
      </c>
      <c r="U440" s="234" t="s">
        <v>4746</v>
      </c>
      <c r="V440" s="234">
        <v>45611</v>
      </c>
      <c r="W440" s="234" t="s">
        <v>4864</v>
      </c>
      <c r="X440" s="234" t="s">
        <v>2</v>
      </c>
      <c r="Y440" s="234"/>
      <c r="Z440" s="234"/>
      <c r="AA440" s="243">
        <v>202411</v>
      </c>
      <c r="AB440" s="243"/>
      <c r="AC440" s="244" t="s">
        <v>5197</v>
      </c>
      <c r="AD440" s="244" t="s">
        <v>4969</v>
      </c>
      <c r="AE440" s="245">
        <v>0</v>
      </c>
      <c r="AF440" s="244" t="s">
        <v>4969</v>
      </c>
      <c r="AG440" s="239" t="str">
        <f>IFERROR(VLOOKUP(작성용!A:A,RM!A:D,4,0),"-")</f>
        <v>-</v>
      </c>
      <c r="AH440" s="235" t="s">
        <v>4758</v>
      </c>
      <c r="AI440" s="235" t="s">
        <v>4758</v>
      </c>
      <c r="AJ440" s="235" t="s">
        <v>4758</v>
      </c>
      <c r="AK440" s="203" t="s">
        <v>5195</v>
      </c>
      <c r="AL440" s="235">
        <v>439</v>
      </c>
    </row>
    <row r="441" spans="1:38" x14ac:dyDescent="0.3">
      <c r="A441" s="222">
        <v>6000807</v>
      </c>
      <c r="B441" s="222" t="s">
        <v>5316</v>
      </c>
      <c r="C441" s="241" t="s">
        <v>4765</v>
      </c>
      <c r="D441" s="237" t="s">
        <v>5294</v>
      </c>
      <c r="E441" s="236">
        <v>1101116761096</v>
      </c>
      <c r="F441" s="240" t="s">
        <v>4837</v>
      </c>
      <c r="G441" s="214">
        <v>4</v>
      </c>
      <c r="H441" s="231" t="s">
        <v>4758</v>
      </c>
      <c r="I441" s="231"/>
      <c r="J441" s="231"/>
      <c r="K441" s="231"/>
      <c r="L441" s="231"/>
      <c r="M441" s="231"/>
      <c r="N441" s="231" t="s">
        <v>4882</v>
      </c>
      <c r="O441" s="246"/>
      <c r="P441" s="246"/>
      <c r="Q441" s="225"/>
      <c r="R441" s="212" t="s">
        <v>4758</v>
      </c>
      <c r="S441" s="213" t="s">
        <v>4758</v>
      </c>
      <c r="T441" s="233" t="s">
        <v>5373</v>
      </c>
      <c r="U441" s="234" t="s">
        <v>4746</v>
      </c>
      <c r="V441" s="234">
        <v>45611</v>
      </c>
      <c r="W441" s="234" t="s">
        <v>4864</v>
      </c>
      <c r="X441" s="234" t="s">
        <v>2</v>
      </c>
      <c r="Y441" s="234"/>
      <c r="Z441" s="234"/>
      <c r="AA441" s="243">
        <v>202411</v>
      </c>
      <c r="AB441" s="243"/>
      <c r="AC441" s="244" t="s">
        <v>5197</v>
      </c>
      <c r="AD441" s="244" t="s">
        <v>4920</v>
      </c>
      <c r="AE441" s="245">
        <v>0</v>
      </c>
      <c r="AF441" s="244" t="s">
        <v>4851</v>
      </c>
      <c r="AG441" s="239" t="str">
        <f>IFERROR(VLOOKUP(작성용!A:A,RM!A:D,4,0),"-")</f>
        <v>-</v>
      </c>
      <c r="AH441" s="235" t="s">
        <v>4758</v>
      </c>
      <c r="AI441" s="235" t="s">
        <v>4758</v>
      </c>
      <c r="AJ441" s="235" t="s">
        <v>4758</v>
      </c>
      <c r="AK441" s="203" t="s">
        <v>5195</v>
      </c>
      <c r="AL441" s="235">
        <v>440</v>
      </c>
    </row>
    <row r="442" spans="1:38" x14ac:dyDescent="0.3">
      <c r="A442" s="229">
        <v>6000808</v>
      </c>
      <c r="B442" s="229" t="s">
        <v>5324</v>
      </c>
      <c r="C442" s="241" t="s">
        <v>4765</v>
      </c>
      <c r="D442" s="237" t="s">
        <v>5388</v>
      </c>
      <c r="E442" s="236">
        <v>1601110436653</v>
      </c>
      <c r="F442" s="240" t="s">
        <v>4881</v>
      </c>
      <c r="G442" s="214">
        <v>0</v>
      </c>
      <c r="H442" s="231" t="s">
        <v>4758</v>
      </c>
      <c r="I442" s="231"/>
      <c r="J442" s="231"/>
      <c r="K442" s="231"/>
      <c r="L442" s="231"/>
      <c r="M442" s="231"/>
      <c r="N442" s="231" t="s">
        <v>4882</v>
      </c>
      <c r="O442" s="246"/>
      <c r="P442" s="246"/>
      <c r="Q442" s="225"/>
      <c r="R442" s="212" t="s">
        <v>4758</v>
      </c>
      <c r="S442" s="213" t="s">
        <v>4758</v>
      </c>
      <c r="T442" s="233" t="s">
        <v>5373</v>
      </c>
      <c r="U442" s="234" t="s">
        <v>4746</v>
      </c>
      <c r="V442" s="234">
        <v>45611</v>
      </c>
      <c r="W442" s="234" t="s">
        <v>4864</v>
      </c>
      <c r="X442" s="234" t="s">
        <v>2</v>
      </c>
      <c r="Y442" s="234"/>
      <c r="Z442" s="234"/>
      <c r="AA442" s="243">
        <v>202411</v>
      </c>
      <c r="AB442" s="243"/>
      <c r="AC442" s="244" t="s">
        <v>5197</v>
      </c>
      <c r="AD442" s="244" t="s">
        <v>4967</v>
      </c>
      <c r="AE442" s="245">
        <v>0.6</v>
      </c>
      <c r="AF442" s="244" t="s">
        <v>4967</v>
      </c>
      <c r="AG442" s="239" t="str">
        <f>IFERROR(VLOOKUP(작성용!A:A,RM!A:D,4,0),"-")</f>
        <v>-</v>
      </c>
      <c r="AH442" s="235" t="s">
        <v>4758</v>
      </c>
      <c r="AI442" s="235" t="s">
        <v>4758</v>
      </c>
      <c r="AJ442" s="235" t="s">
        <v>4758</v>
      </c>
      <c r="AK442" s="235" t="s">
        <v>5195</v>
      </c>
      <c r="AL442" s="235">
        <v>441</v>
      </c>
    </row>
    <row r="443" spans="1:38" x14ac:dyDescent="0.3">
      <c r="A443" s="229">
        <v>6000808</v>
      </c>
      <c r="B443" s="229" t="s">
        <v>5324</v>
      </c>
      <c r="C443" s="241" t="s">
        <v>4765</v>
      </c>
      <c r="D443" s="237" t="s">
        <v>5389</v>
      </c>
      <c r="E443" s="236">
        <v>1101116759174</v>
      </c>
      <c r="F443" s="240" t="s">
        <v>4837</v>
      </c>
      <c r="G443" s="214">
        <v>0</v>
      </c>
      <c r="H443" s="231" t="s">
        <v>4758</v>
      </c>
      <c r="I443" s="231"/>
      <c r="J443" s="231"/>
      <c r="K443" s="231"/>
      <c r="L443" s="231"/>
      <c r="M443" s="231"/>
      <c r="N443" s="231" t="s">
        <v>4882</v>
      </c>
      <c r="O443" s="246"/>
      <c r="P443" s="246"/>
      <c r="Q443" s="225"/>
      <c r="R443" s="212" t="s">
        <v>4758</v>
      </c>
      <c r="S443" s="213" t="s">
        <v>4758</v>
      </c>
      <c r="T443" s="233" t="s">
        <v>5373</v>
      </c>
      <c r="U443" s="234" t="s">
        <v>4746</v>
      </c>
      <c r="V443" s="234">
        <v>45611</v>
      </c>
      <c r="W443" s="234" t="s">
        <v>4864</v>
      </c>
      <c r="X443" s="234" t="s">
        <v>2</v>
      </c>
      <c r="Y443" s="234"/>
      <c r="Z443" s="234"/>
      <c r="AA443" s="243">
        <v>202411</v>
      </c>
      <c r="AB443" s="243"/>
      <c r="AC443" s="244" t="s">
        <v>5197</v>
      </c>
      <c r="AD443" s="244" t="s">
        <v>4969</v>
      </c>
      <c r="AE443" s="245">
        <v>0</v>
      </c>
      <c r="AF443" s="244" t="s">
        <v>4969</v>
      </c>
      <c r="AG443" s="239" t="str">
        <f>IFERROR(VLOOKUP(작성용!A:A,RM!A:D,4,0),"-")</f>
        <v>-</v>
      </c>
      <c r="AH443" s="235" t="s">
        <v>4758</v>
      </c>
      <c r="AI443" s="235" t="s">
        <v>4758</v>
      </c>
      <c r="AJ443" s="235" t="s">
        <v>4758</v>
      </c>
      <c r="AK443" s="235" t="s">
        <v>5195</v>
      </c>
      <c r="AL443" s="235">
        <v>442</v>
      </c>
    </row>
    <row r="444" spans="1:38" x14ac:dyDescent="0.3">
      <c r="A444" s="229">
        <v>6000808</v>
      </c>
      <c r="B444" s="229" t="s">
        <v>5324</v>
      </c>
      <c r="C444" s="241" t="s">
        <v>4765</v>
      </c>
      <c r="D444" s="237" t="s">
        <v>5389</v>
      </c>
      <c r="E444" s="236">
        <v>1101116759174</v>
      </c>
      <c r="F444" s="240" t="s">
        <v>4837</v>
      </c>
      <c r="G444" s="214">
        <v>1</v>
      </c>
      <c r="H444" s="231" t="s">
        <v>4758</v>
      </c>
      <c r="I444" s="231"/>
      <c r="J444" s="231"/>
      <c r="K444" s="231"/>
      <c r="L444" s="231"/>
      <c r="M444" s="231"/>
      <c r="N444" s="231" t="s">
        <v>4882</v>
      </c>
      <c r="O444" s="246"/>
      <c r="P444" s="246"/>
      <c r="Q444" s="225"/>
      <c r="R444" s="212" t="s">
        <v>4758</v>
      </c>
      <c r="S444" s="213" t="s">
        <v>4758</v>
      </c>
      <c r="T444" s="233" t="s">
        <v>5373</v>
      </c>
      <c r="U444" s="234" t="s">
        <v>4746</v>
      </c>
      <c r="V444" s="234">
        <v>45611</v>
      </c>
      <c r="W444" s="234" t="s">
        <v>4864</v>
      </c>
      <c r="X444" s="234" t="s">
        <v>2</v>
      </c>
      <c r="Y444" s="234"/>
      <c r="Z444" s="234"/>
      <c r="AA444" s="243">
        <v>202411</v>
      </c>
      <c r="AB444" s="243"/>
      <c r="AC444" s="244" t="s">
        <v>5197</v>
      </c>
      <c r="AD444" s="244" t="s">
        <v>4969</v>
      </c>
      <c r="AE444" s="245">
        <v>0</v>
      </c>
      <c r="AF444" s="244" t="s">
        <v>4969</v>
      </c>
      <c r="AG444" s="239" t="str">
        <f>IFERROR(VLOOKUP(작성용!A:A,RM!A:D,4,0),"-")</f>
        <v>-</v>
      </c>
      <c r="AH444" s="235" t="s">
        <v>4758</v>
      </c>
      <c r="AI444" s="235" t="s">
        <v>4758</v>
      </c>
      <c r="AJ444" s="235" t="s">
        <v>4758</v>
      </c>
      <c r="AK444" s="235" t="s">
        <v>5195</v>
      </c>
      <c r="AL444" s="235">
        <v>443</v>
      </c>
    </row>
    <row r="445" spans="1:38" x14ac:dyDescent="0.3">
      <c r="A445" s="229">
        <v>6000808</v>
      </c>
      <c r="B445" s="229" t="s">
        <v>5324</v>
      </c>
      <c r="C445" s="241" t="s">
        <v>4765</v>
      </c>
      <c r="D445" s="237" t="s">
        <v>5390</v>
      </c>
      <c r="E445" s="236">
        <v>1601110396112</v>
      </c>
      <c r="F445" s="240" t="s">
        <v>4837</v>
      </c>
      <c r="G445" s="214">
        <v>0</v>
      </c>
      <c r="H445" s="231" t="s">
        <v>4758</v>
      </c>
      <c r="I445" s="231"/>
      <c r="J445" s="231"/>
      <c r="K445" s="231"/>
      <c r="L445" s="231"/>
      <c r="M445" s="231"/>
      <c r="N445" s="231" t="s">
        <v>4882</v>
      </c>
      <c r="O445" s="246"/>
      <c r="P445" s="246"/>
      <c r="Q445" s="225"/>
      <c r="R445" s="212" t="s">
        <v>4758</v>
      </c>
      <c r="S445" s="213" t="s">
        <v>4758</v>
      </c>
      <c r="T445" s="233" t="s">
        <v>5373</v>
      </c>
      <c r="U445" s="234" t="s">
        <v>4746</v>
      </c>
      <c r="V445" s="234">
        <v>45611</v>
      </c>
      <c r="W445" s="234" t="s">
        <v>4864</v>
      </c>
      <c r="X445" s="234" t="s">
        <v>2</v>
      </c>
      <c r="Y445" s="234"/>
      <c r="Z445" s="234"/>
      <c r="AA445" s="243">
        <v>202411</v>
      </c>
      <c r="AB445" s="243"/>
      <c r="AC445" s="244" t="s">
        <v>5197</v>
      </c>
      <c r="AD445" s="244" t="s">
        <v>4748</v>
      </c>
      <c r="AE445" s="245">
        <v>0</v>
      </c>
      <c r="AF445" s="244" t="s">
        <v>4748</v>
      </c>
      <c r="AG445" s="239" t="str">
        <f>IFERROR(VLOOKUP(작성용!A:A,RM!A:D,4,0),"-")</f>
        <v>-</v>
      </c>
      <c r="AH445" s="235" t="s">
        <v>4758</v>
      </c>
      <c r="AI445" s="235" t="s">
        <v>4758</v>
      </c>
      <c r="AJ445" s="235" t="s">
        <v>4758</v>
      </c>
      <c r="AK445" s="235" t="s">
        <v>5195</v>
      </c>
      <c r="AL445" s="235">
        <v>444</v>
      </c>
    </row>
    <row r="446" spans="1:38" x14ac:dyDescent="0.3">
      <c r="A446" s="229">
        <v>6000808</v>
      </c>
      <c r="B446" s="229" t="s">
        <v>5324</v>
      </c>
      <c r="C446" s="241" t="s">
        <v>4765</v>
      </c>
      <c r="D446" s="237" t="s">
        <v>5391</v>
      </c>
      <c r="E446" s="236">
        <v>1101117122669</v>
      </c>
      <c r="F446" s="240" t="s">
        <v>4881</v>
      </c>
      <c r="G446" s="214">
        <v>0</v>
      </c>
      <c r="H446" s="231" t="s">
        <v>4758</v>
      </c>
      <c r="I446" s="231"/>
      <c r="J446" s="231"/>
      <c r="K446" s="231"/>
      <c r="L446" s="231"/>
      <c r="M446" s="231"/>
      <c r="N446" s="231" t="s">
        <v>4882</v>
      </c>
      <c r="O446" s="246"/>
      <c r="P446" s="246"/>
      <c r="Q446" s="225"/>
      <c r="R446" s="212" t="s">
        <v>4758</v>
      </c>
      <c r="S446" s="213" t="s">
        <v>4758</v>
      </c>
      <c r="T446" s="233" t="s">
        <v>5373</v>
      </c>
      <c r="U446" s="234" t="s">
        <v>4746</v>
      </c>
      <c r="V446" s="234">
        <v>45611</v>
      </c>
      <c r="W446" s="234" t="s">
        <v>4864</v>
      </c>
      <c r="X446" s="234" t="s">
        <v>2</v>
      </c>
      <c r="Y446" s="234"/>
      <c r="Z446" s="234"/>
      <c r="AA446" s="243">
        <v>202411</v>
      </c>
      <c r="AB446" s="243"/>
      <c r="AC446" s="244" t="s">
        <v>5197</v>
      </c>
      <c r="AD446" s="244" t="s">
        <v>4748</v>
      </c>
      <c r="AE446" s="245">
        <v>0</v>
      </c>
      <c r="AF446" s="244" t="s">
        <v>4748</v>
      </c>
      <c r="AG446" s="239" t="str">
        <f>IFERROR(VLOOKUP(작성용!A:A,RM!A:D,4,0),"-")</f>
        <v>-</v>
      </c>
      <c r="AH446" s="235" t="s">
        <v>4758</v>
      </c>
      <c r="AI446" s="235" t="s">
        <v>4758</v>
      </c>
      <c r="AJ446" s="235" t="s">
        <v>4758</v>
      </c>
      <c r="AK446" s="235" t="s">
        <v>5195</v>
      </c>
      <c r="AL446" s="235">
        <v>445</v>
      </c>
    </row>
    <row r="447" spans="1:38" x14ac:dyDescent="0.3">
      <c r="A447" s="229">
        <v>6000808</v>
      </c>
      <c r="B447" s="229" t="s">
        <v>5324</v>
      </c>
      <c r="C447" s="241" t="s">
        <v>4765</v>
      </c>
      <c r="D447" s="237" t="s">
        <v>5392</v>
      </c>
      <c r="E447" s="236">
        <v>1101117060306</v>
      </c>
      <c r="F447" s="240" t="s">
        <v>4837</v>
      </c>
      <c r="G447" s="214">
        <v>0</v>
      </c>
      <c r="H447" s="231" t="s">
        <v>4758</v>
      </c>
      <c r="I447" s="231"/>
      <c r="J447" s="231"/>
      <c r="K447" s="231"/>
      <c r="L447" s="231"/>
      <c r="M447" s="231"/>
      <c r="N447" s="231" t="s">
        <v>4882</v>
      </c>
      <c r="O447" s="246"/>
      <c r="P447" s="246"/>
      <c r="Q447" s="225"/>
      <c r="R447" s="212" t="s">
        <v>4758</v>
      </c>
      <c r="S447" s="213" t="s">
        <v>4758</v>
      </c>
      <c r="T447" s="233" t="s">
        <v>5373</v>
      </c>
      <c r="U447" s="234" t="s">
        <v>4746</v>
      </c>
      <c r="V447" s="234">
        <v>45611</v>
      </c>
      <c r="W447" s="234" t="s">
        <v>4864</v>
      </c>
      <c r="X447" s="234" t="s">
        <v>2</v>
      </c>
      <c r="Y447" s="234"/>
      <c r="Z447" s="234"/>
      <c r="AA447" s="243">
        <v>202411</v>
      </c>
      <c r="AB447" s="243"/>
      <c r="AC447" s="244" t="s">
        <v>5197</v>
      </c>
      <c r="AD447" s="244" t="s">
        <v>4833</v>
      </c>
      <c r="AE447" s="245">
        <v>0</v>
      </c>
      <c r="AF447" s="244" t="s">
        <v>4833</v>
      </c>
      <c r="AG447" s="239" t="str">
        <f>IFERROR(VLOOKUP(작성용!A:A,RM!A:D,4,0),"-")</f>
        <v>-</v>
      </c>
      <c r="AH447" s="235" t="s">
        <v>4758</v>
      </c>
      <c r="AI447" s="235" t="s">
        <v>4758</v>
      </c>
      <c r="AJ447" s="235" t="s">
        <v>4758</v>
      </c>
      <c r="AK447" s="235" t="s">
        <v>5195</v>
      </c>
      <c r="AL447" s="235">
        <v>446</v>
      </c>
    </row>
    <row r="448" spans="1:38" x14ac:dyDescent="0.3">
      <c r="A448" s="229">
        <v>6000808</v>
      </c>
      <c r="B448" s="229" t="s">
        <v>5324</v>
      </c>
      <c r="C448" s="241" t="s">
        <v>4765</v>
      </c>
      <c r="D448" s="237" t="s">
        <v>5393</v>
      </c>
      <c r="E448" s="236">
        <v>1101115366350</v>
      </c>
      <c r="F448" s="240" t="s">
        <v>4837</v>
      </c>
      <c r="G448" s="214">
        <v>0</v>
      </c>
      <c r="H448" s="231" t="s">
        <v>4758</v>
      </c>
      <c r="I448" s="231"/>
      <c r="J448" s="231"/>
      <c r="K448" s="231"/>
      <c r="L448" s="231"/>
      <c r="M448" s="231"/>
      <c r="N448" s="231" t="s">
        <v>4882</v>
      </c>
      <c r="O448" s="246"/>
      <c r="P448" s="246"/>
      <c r="Q448" s="225"/>
      <c r="R448" s="212" t="s">
        <v>4758</v>
      </c>
      <c r="S448" s="213" t="s">
        <v>4758</v>
      </c>
      <c r="T448" s="233" t="s">
        <v>5373</v>
      </c>
      <c r="U448" s="234" t="s">
        <v>4746</v>
      </c>
      <c r="V448" s="234">
        <v>45611</v>
      </c>
      <c r="W448" s="234" t="s">
        <v>4864</v>
      </c>
      <c r="X448" s="234" t="s">
        <v>2</v>
      </c>
      <c r="Y448" s="234"/>
      <c r="Z448" s="234"/>
      <c r="AA448" s="243">
        <v>202411</v>
      </c>
      <c r="AB448" s="243"/>
      <c r="AC448" s="244" t="s">
        <v>5197</v>
      </c>
      <c r="AD448" s="244" t="s">
        <v>4924</v>
      </c>
      <c r="AE448" s="245">
        <v>0</v>
      </c>
      <c r="AF448" s="244" t="s">
        <v>4924</v>
      </c>
      <c r="AG448" s="239" t="str">
        <f>IFERROR(VLOOKUP(작성용!A:A,RM!A:D,4,0),"-")</f>
        <v>-</v>
      </c>
      <c r="AH448" s="235" t="s">
        <v>4758</v>
      </c>
      <c r="AI448" s="235" t="s">
        <v>4758</v>
      </c>
      <c r="AJ448" s="235" t="s">
        <v>4758</v>
      </c>
      <c r="AK448" s="235" t="s">
        <v>5195</v>
      </c>
      <c r="AL448" s="235">
        <v>447</v>
      </c>
    </row>
    <row r="449" spans="1:38" x14ac:dyDescent="0.3">
      <c r="A449" s="229">
        <v>6000808</v>
      </c>
      <c r="B449" s="229" t="s">
        <v>5324</v>
      </c>
      <c r="C449" s="241" t="s">
        <v>4765</v>
      </c>
      <c r="D449" s="237" t="s">
        <v>5388</v>
      </c>
      <c r="E449" s="236">
        <v>1601110436653</v>
      </c>
      <c r="F449" s="240" t="s">
        <v>4837</v>
      </c>
      <c r="G449" s="214">
        <v>2</v>
      </c>
      <c r="H449" s="231" t="s">
        <v>4758</v>
      </c>
      <c r="I449" s="231"/>
      <c r="J449" s="231"/>
      <c r="K449" s="231"/>
      <c r="L449" s="231"/>
      <c r="M449" s="231"/>
      <c r="N449" s="231" t="s">
        <v>4882</v>
      </c>
      <c r="O449" s="246"/>
      <c r="P449" s="246"/>
      <c r="Q449" s="225"/>
      <c r="R449" s="212" t="s">
        <v>4758</v>
      </c>
      <c r="S449" s="213" t="s">
        <v>4758</v>
      </c>
      <c r="T449" s="233" t="s">
        <v>5373</v>
      </c>
      <c r="U449" s="234" t="s">
        <v>4746</v>
      </c>
      <c r="V449" s="234">
        <v>45611</v>
      </c>
      <c r="W449" s="234" t="s">
        <v>4864</v>
      </c>
      <c r="X449" s="234" t="s">
        <v>2</v>
      </c>
      <c r="Y449" s="234"/>
      <c r="Z449" s="234"/>
      <c r="AA449" s="243">
        <v>202411</v>
      </c>
      <c r="AB449" s="243"/>
      <c r="AC449" s="244" t="s">
        <v>5197</v>
      </c>
      <c r="AD449" s="244" t="s">
        <v>4967</v>
      </c>
      <c r="AE449" s="245">
        <v>0</v>
      </c>
      <c r="AF449" s="244" t="s">
        <v>4967</v>
      </c>
      <c r="AG449" s="239" t="str">
        <f>IFERROR(VLOOKUP(작성용!A:A,RM!A:D,4,0),"-")</f>
        <v>-</v>
      </c>
      <c r="AH449" s="235" t="s">
        <v>4758</v>
      </c>
      <c r="AI449" s="235" t="s">
        <v>4758</v>
      </c>
      <c r="AJ449" s="235" t="s">
        <v>4758</v>
      </c>
      <c r="AK449" s="235" t="s">
        <v>5195</v>
      </c>
      <c r="AL449" s="235">
        <v>448</v>
      </c>
    </row>
    <row r="450" spans="1:38" x14ac:dyDescent="0.3">
      <c r="A450" s="229">
        <v>6000808</v>
      </c>
      <c r="B450" s="229" t="s">
        <v>5324</v>
      </c>
      <c r="C450" s="241" t="s">
        <v>4765</v>
      </c>
      <c r="D450" s="237" t="s">
        <v>5394</v>
      </c>
      <c r="E450" s="236">
        <v>1101115770139</v>
      </c>
      <c r="F450" s="240" t="s">
        <v>4837</v>
      </c>
      <c r="G450" s="214">
        <v>0</v>
      </c>
      <c r="H450" s="231" t="s">
        <v>4758</v>
      </c>
      <c r="I450" s="231"/>
      <c r="J450" s="231"/>
      <c r="K450" s="231"/>
      <c r="L450" s="231"/>
      <c r="M450" s="231"/>
      <c r="N450" s="231" t="s">
        <v>4882</v>
      </c>
      <c r="O450" s="246"/>
      <c r="P450" s="246"/>
      <c r="Q450" s="225"/>
      <c r="R450" s="212" t="s">
        <v>4758</v>
      </c>
      <c r="S450" s="213" t="s">
        <v>4758</v>
      </c>
      <c r="T450" s="233" t="s">
        <v>5373</v>
      </c>
      <c r="U450" s="234" t="s">
        <v>4746</v>
      </c>
      <c r="V450" s="234">
        <v>45611</v>
      </c>
      <c r="W450" s="234" t="s">
        <v>4864</v>
      </c>
      <c r="X450" s="234" t="s">
        <v>2</v>
      </c>
      <c r="Y450" s="234"/>
      <c r="Z450" s="234"/>
      <c r="AA450" s="243">
        <v>202411</v>
      </c>
      <c r="AB450" s="243"/>
      <c r="AC450" s="244" t="s">
        <v>5197</v>
      </c>
      <c r="AD450" s="244" t="s">
        <v>4967</v>
      </c>
      <c r="AE450" s="245">
        <v>0</v>
      </c>
      <c r="AF450" s="244" t="s">
        <v>4967</v>
      </c>
      <c r="AG450" s="239" t="str">
        <f>IFERROR(VLOOKUP(작성용!A:A,RM!A:D,4,0),"-")</f>
        <v>-</v>
      </c>
      <c r="AH450" s="235" t="s">
        <v>4758</v>
      </c>
      <c r="AI450" s="235" t="s">
        <v>4758</v>
      </c>
      <c r="AJ450" s="235" t="s">
        <v>4758</v>
      </c>
      <c r="AK450" s="235" t="s">
        <v>5195</v>
      </c>
      <c r="AL450" s="235">
        <v>449</v>
      </c>
    </row>
    <row r="451" spans="1:38" x14ac:dyDescent="0.3">
      <c r="A451" s="229">
        <v>6000808</v>
      </c>
      <c r="B451" s="229" t="s">
        <v>5324</v>
      </c>
      <c r="C451" s="241" t="s">
        <v>4765</v>
      </c>
      <c r="D451" s="237" t="s">
        <v>5395</v>
      </c>
      <c r="E451" s="236">
        <v>1101116440880</v>
      </c>
      <c r="F451" s="240" t="s">
        <v>4837</v>
      </c>
      <c r="G451" s="214">
        <v>0</v>
      </c>
      <c r="H451" s="231" t="s">
        <v>4758</v>
      </c>
      <c r="I451" s="231"/>
      <c r="J451" s="231"/>
      <c r="K451" s="231"/>
      <c r="L451" s="231"/>
      <c r="M451" s="231"/>
      <c r="N451" s="231" t="s">
        <v>4882</v>
      </c>
      <c r="O451" s="246"/>
      <c r="P451" s="246"/>
      <c r="Q451" s="225"/>
      <c r="R451" s="212" t="s">
        <v>4758</v>
      </c>
      <c r="S451" s="213" t="s">
        <v>4758</v>
      </c>
      <c r="T451" s="233" t="s">
        <v>5373</v>
      </c>
      <c r="U451" s="234" t="s">
        <v>4746</v>
      </c>
      <c r="V451" s="234">
        <v>45611</v>
      </c>
      <c r="W451" s="234" t="s">
        <v>4864</v>
      </c>
      <c r="X451" s="234" t="s">
        <v>2</v>
      </c>
      <c r="Y451" s="234"/>
      <c r="Z451" s="234"/>
      <c r="AA451" s="243">
        <v>202411</v>
      </c>
      <c r="AB451" s="243"/>
      <c r="AC451" s="244" t="s">
        <v>5197</v>
      </c>
      <c r="AD451" s="244" t="s">
        <v>4969</v>
      </c>
      <c r="AE451" s="245">
        <v>0</v>
      </c>
      <c r="AF451" s="244" t="s">
        <v>4969</v>
      </c>
      <c r="AG451" s="239" t="str">
        <f>IFERROR(VLOOKUP(작성용!A:A,RM!A:D,4,0),"-")</f>
        <v>-</v>
      </c>
      <c r="AH451" s="235" t="s">
        <v>4758</v>
      </c>
      <c r="AI451" s="235" t="s">
        <v>4758</v>
      </c>
      <c r="AJ451" s="235" t="s">
        <v>4758</v>
      </c>
      <c r="AK451" s="235" t="s">
        <v>5195</v>
      </c>
      <c r="AL451" s="235">
        <v>450</v>
      </c>
    </row>
    <row r="452" spans="1:38" x14ac:dyDescent="0.3">
      <c r="A452" s="229">
        <v>6000808</v>
      </c>
      <c r="B452" s="229" t="s">
        <v>5324</v>
      </c>
      <c r="C452" s="241" t="s">
        <v>4765</v>
      </c>
      <c r="D452" s="237" t="s">
        <v>5396</v>
      </c>
      <c r="E452" s="236">
        <v>1101116243424</v>
      </c>
      <c r="F452" s="240" t="s">
        <v>4881</v>
      </c>
      <c r="G452" s="214">
        <v>0</v>
      </c>
      <c r="H452" s="231" t="s">
        <v>4758</v>
      </c>
      <c r="I452" s="231"/>
      <c r="J452" s="231"/>
      <c r="K452" s="231"/>
      <c r="L452" s="231"/>
      <c r="M452" s="231"/>
      <c r="N452" s="231" t="s">
        <v>4882</v>
      </c>
      <c r="O452" s="246"/>
      <c r="P452" s="246"/>
      <c r="Q452" s="225"/>
      <c r="R452" s="212" t="s">
        <v>4758</v>
      </c>
      <c r="S452" s="213" t="s">
        <v>4758</v>
      </c>
      <c r="T452" s="233" t="s">
        <v>5373</v>
      </c>
      <c r="U452" s="234" t="s">
        <v>4746</v>
      </c>
      <c r="V452" s="234">
        <v>45611</v>
      </c>
      <c r="W452" s="234" t="s">
        <v>4864</v>
      </c>
      <c r="X452" s="234" t="s">
        <v>2</v>
      </c>
      <c r="Y452" s="234"/>
      <c r="Z452" s="234"/>
      <c r="AA452" s="243">
        <v>202411</v>
      </c>
      <c r="AB452" s="243"/>
      <c r="AC452" s="244" t="s">
        <v>5197</v>
      </c>
      <c r="AD452" s="244" t="s">
        <v>4810</v>
      </c>
      <c r="AE452" s="245">
        <v>0</v>
      </c>
      <c r="AF452" s="244" t="s">
        <v>4977</v>
      </c>
      <c r="AG452" s="239" t="str">
        <f>IFERROR(VLOOKUP(작성용!A:A,RM!A:D,4,0),"-")</f>
        <v>-</v>
      </c>
      <c r="AH452" s="235" t="s">
        <v>4758</v>
      </c>
      <c r="AI452" s="235" t="s">
        <v>4758</v>
      </c>
      <c r="AJ452" s="235" t="s">
        <v>4758</v>
      </c>
      <c r="AK452" s="235" t="s">
        <v>5195</v>
      </c>
      <c r="AL452" s="235">
        <v>451</v>
      </c>
    </row>
    <row r="453" spans="1:38" x14ac:dyDescent="0.3">
      <c r="A453" s="229">
        <v>6000808</v>
      </c>
      <c r="B453" s="229" t="s">
        <v>5324</v>
      </c>
      <c r="C453" s="241" t="s">
        <v>4765</v>
      </c>
      <c r="D453" s="237" t="s">
        <v>5397</v>
      </c>
      <c r="E453" s="236">
        <v>1701110626400</v>
      </c>
      <c r="F453" s="240" t="s">
        <v>4837</v>
      </c>
      <c r="G453" s="214">
        <v>0</v>
      </c>
      <c r="H453" s="231" t="s">
        <v>4758</v>
      </c>
      <c r="I453" s="231"/>
      <c r="J453" s="231"/>
      <c r="K453" s="231"/>
      <c r="L453" s="231"/>
      <c r="M453" s="231"/>
      <c r="N453" s="231" t="s">
        <v>4882</v>
      </c>
      <c r="O453" s="246"/>
      <c r="P453" s="246"/>
      <c r="Q453" s="225"/>
      <c r="R453" s="212" t="s">
        <v>4758</v>
      </c>
      <c r="S453" s="213" t="s">
        <v>4758</v>
      </c>
      <c r="T453" s="233" t="s">
        <v>5373</v>
      </c>
      <c r="U453" s="234" t="s">
        <v>4746</v>
      </c>
      <c r="V453" s="234">
        <v>45611</v>
      </c>
      <c r="W453" s="234" t="s">
        <v>4864</v>
      </c>
      <c r="X453" s="234" t="s">
        <v>2</v>
      </c>
      <c r="Y453" s="234"/>
      <c r="Z453" s="234"/>
      <c r="AA453" s="243">
        <v>202411</v>
      </c>
      <c r="AB453" s="243"/>
      <c r="AC453" s="244" t="s">
        <v>5197</v>
      </c>
      <c r="AD453" s="244" t="s">
        <v>4922</v>
      </c>
      <c r="AE453" s="245">
        <v>0</v>
      </c>
      <c r="AF453" s="244" t="s">
        <v>4922</v>
      </c>
      <c r="AG453" s="239" t="str">
        <f>IFERROR(VLOOKUP(작성용!A:A,RM!A:D,4,0),"-")</f>
        <v>-</v>
      </c>
      <c r="AH453" s="235" t="s">
        <v>4758</v>
      </c>
      <c r="AI453" s="235" t="s">
        <v>4758</v>
      </c>
      <c r="AJ453" s="235" t="s">
        <v>4758</v>
      </c>
      <c r="AK453" s="235" t="s">
        <v>5195</v>
      </c>
      <c r="AL453" s="235">
        <v>452</v>
      </c>
    </row>
    <row r="454" spans="1:38" x14ac:dyDescent="0.3">
      <c r="A454" s="229">
        <v>6000808</v>
      </c>
      <c r="B454" s="229" t="s">
        <v>5324</v>
      </c>
      <c r="C454" s="241" t="s">
        <v>4765</v>
      </c>
      <c r="D454" s="237" t="s">
        <v>5398</v>
      </c>
      <c r="E454" s="236">
        <v>1345110479962</v>
      </c>
      <c r="F454" s="240" t="s">
        <v>4881</v>
      </c>
      <c r="G454" s="214">
        <v>0</v>
      </c>
      <c r="H454" s="231" t="s">
        <v>4758</v>
      </c>
      <c r="I454" s="231"/>
      <c r="J454" s="231"/>
      <c r="K454" s="231"/>
      <c r="L454" s="231"/>
      <c r="M454" s="231"/>
      <c r="N454" s="231" t="s">
        <v>4882</v>
      </c>
      <c r="O454" s="246"/>
      <c r="P454" s="246"/>
      <c r="Q454" s="225"/>
      <c r="R454" s="212" t="s">
        <v>4758</v>
      </c>
      <c r="S454" s="213" t="s">
        <v>4758</v>
      </c>
      <c r="T454" s="233" t="s">
        <v>5373</v>
      </c>
      <c r="U454" s="234" t="s">
        <v>4746</v>
      </c>
      <c r="V454" s="234">
        <v>45611</v>
      </c>
      <c r="W454" s="234" t="s">
        <v>4864</v>
      </c>
      <c r="X454" s="234" t="s">
        <v>2</v>
      </c>
      <c r="Y454" s="234"/>
      <c r="Z454" s="234"/>
      <c r="AA454" s="243">
        <v>202411</v>
      </c>
      <c r="AB454" s="243"/>
      <c r="AC454" s="244" t="s">
        <v>5197</v>
      </c>
      <c r="AD454" s="244" t="s">
        <v>4845</v>
      </c>
      <c r="AE454" s="245">
        <v>0</v>
      </c>
      <c r="AF454" s="244" t="s">
        <v>4845</v>
      </c>
      <c r="AG454" s="239" t="str">
        <f>IFERROR(VLOOKUP(작성용!A:A,RM!A:D,4,0),"-")</f>
        <v>-</v>
      </c>
      <c r="AH454" s="235" t="s">
        <v>4758</v>
      </c>
      <c r="AI454" s="235" t="s">
        <v>4758</v>
      </c>
      <c r="AJ454" s="235" t="s">
        <v>4758</v>
      </c>
      <c r="AK454" s="235" t="s">
        <v>5195</v>
      </c>
      <c r="AL454" s="235">
        <v>453</v>
      </c>
    </row>
    <row r="455" spans="1:38" x14ac:dyDescent="0.3">
      <c r="A455" s="229">
        <v>6000808</v>
      </c>
      <c r="B455" s="229" t="s">
        <v>5324</v>
      </c>
      <c r="C455" s="241" t="s">
        <v>4765</v>
      </c>
      <c r="D455" s="237" t="s">
        <v>5399</v>
      </c>
      <c r="E455" s="236">
        <v>1311110640168</v>
      </c>
      <c r="F455" s="240" t="s">
        <v>4837</v>
      </c>
      <c r="G455" s="214">
        <v>0</v>
      </c>
      <c r="H455" s="231" t="s">
        <v>4758</v>
      </c>
      <c r="I455" s="231"/>
      <c r="J455" s="231"/>
      <c r="K455" s="231"/>
      <c r="L455" s="231"/>
      <c r="M455" s="231"/>
      <c r="N455" s="231" t="s">
        <v>4882</v>
      </c>
      <c r="O455" s="246"/>
      <c r="P455" s="246"/>
      <c r="Q455" s="225"/>
      <c r="R455" s="212" t="s">
        <v>4758</v>
      </c>
      <c r="S455" s="213" t="s">
        <v>4758</v>
      </c>
      <c r="T455" s="233" t="s">
        <v>5373</v>
      </c>
      <c r="U455" s="234" t="s">
        <v>4746</v>
      </c>
      <c r="V455" s="234">
        <v>45611</v>
      </c>
      <c r="W455" s="234" t="s">
        <v>4864</v>
      </c>
      <c r="X455" s="234" t="s">
        <v>2</v>
      </c>
      <c r="Y455" s="234"/>
      <c r="Z455" s="234"/>
      <c r="AA455" s="243">
        <v>202411</v>
      </c>
      <c r="AB455" s="243"/>
      <c r="AC455" s="244" t="s">
        <v>5197</v>
      </c>
      <c r="AD455" s="244" t="s">
        <v>4832</v>
      </c>
      <c r="AE455" s="245">
        <v>0</v>
      </c>
      <c r="AF455" s="244" t="s">
        <v>4832</v>
      </c>
      <c r="AG455" s="239" t="str">
        <f>IFERROR(VLOOKUP(작성용!A:A,RM!A:D,4,0),"-")</f>
        <v>-</v>
      </c>
      <c r="AH455" s="235" t="s">
        <v>4758</v>
      </c>
      <c r="AI455" s="235" t="s">
        <v>4758</v>
      </c>
      <c r="AJ455" s="235" t="s">
        <v>4758</v>
      </c>
      <c r="AK455" s="235" t="s">
        <v>5195</v>
      </c>
      <c r="AL455" s="235">
        <v>454</v>
      </c>
    </row>
    <row r="456" spans="1:38" x14ac:dyDescent="0.3">
      <c r="A456" s="229">
        <v>6000808</v>
      </c>
      <c r="B456" s="229" t="s">
        <v>5324</v>
      </c>
      <c r="C456" s="241" t="s">
        <v>4765</v>
      </c>
      <c r="D456" s="237" t="s">
        <v>5400</v>
      </c>
      <c r="E456" s="236">
        <v>1311110526623</v>
      </c>
      <c r="F456" s="240" t="s">
        <v>4841</v>
      </c>
      <c r="G456" s="214">
        <v>0</v>
      </c>
      <c r="H456" s="231" t="s">
        <v>4758</v>
      </c>
      <c r="I456" s="231"/>
      <c r="J456" s="231"/>
      <c r="K456" s="231"/>
      <c r="L456" s="231"/>
      <c r="M456" s="231"/>
      <c r="N456" s="231" t="s">
        <v>4882</v>
      </c>
      <c r="O456" s="246"/>
      <c r="P456" s="246"/>
      <c r="Q456" s="225"/>
      <c r="R456" s="212" t="s">
        <v>4758</v>
      </c>
      <c r="S456" s="213" t="s">
        <v>4758</v>
      </c>
      <c r="T456" s="233" t="s">
        <v>5373</v>
      </c>
      <c r="U456" s="234" t="s">
        <v>4746</v>
      </c>
      <c r="V456" s="234">
        <v>45611</v>
      </c>
      <c r="W456" s="234" t="s">
        <v>4864</v>
      </c>
      <c r="X456" s="234" t="s">
        <v>2</v>
      </c>
      <c r="Y456" s="234"/>
      <c r="Z456" s="234"/>
      <c r="AA456" s="243">
        <v>202411</v>
      </c>
      <c r="AB456" s="243"/>
      <c r="AC456" s="244" t="s">
        <v>5197</v>
      </c>
      <c r="AD456" s="244" t="s">
        <v>4748</v>
      </c>
      <c r="AE456" s="245">
        <v>0.6</v>
      </c>
      <c r="AF456" s="244" t="s">
        <v>4748</v>
      </c>
      <c r="AG456" s="239" t="str">
        <f>IFERROR(VLOOKUP(작성용!A:A,RM!A:D,4,0),"-")</f>
        <v>-</v>
      </c>
      <c r="AH456" s="235" t="s">
        <v>4758</v>
      </c>
      <c r="AI456" s="235" t="s">
        <v>4758</v>
      </c>
      <c r="AJ456" s="235" t="s">
        <v>4758</v>
      </c>
      <c r="AK456" s="235" t="s">
        <v>5195</v>
      </c>
      <c r="AL456" s="235">
        <v>455</v>
      </c>
    </row>
    <row r="457" spans="1:38" x14ac:dyDescent="0.3">
      <c r="A457" s="229">
        <v>6000808</v>
      </c>
      <c r="B457" s="229" t="s">
        <v>5324</v>
      </c>
      <c r="C457" s="241" t="s">
        <v>4765</v>
      </c>
      <c r="D457" s="237" t="s">
        <v>5401</v>
      </c>
      <c r="E457" s="236">
        <v>1101115686279</v>
      </c>
      <c r="F457" s="240" t="s">
        <v>4841</v>
      </c>
      <c r="G457" s="214">
        <v>0</v>
      </c>
      <c r="H457" s="231" t="s">
        <v>4758</v>
      </c>
      <c r="I457" s="231"/>
      <c r="J457" s="231"/>
      <c r="K457" s="231"/>
      <c r="L457" s="231"/>
      <c r="M457" s="231"/>
      <c r="N457" s="231" t="s">
        <v>4882</v>
      </c>
      <c r="O457" s="246"/>
      <c r="P457" s="246"/>
      <c r="Q457" s="225"/>
      <c r="R457" s="212" t="s">
        <v>4758</v>
      </c>
      <c r="S457" s="213" t="s">
        <v>4758</v>
      </c>
      <c r="T457" s="233" t="s">
        <v>5373</v>
      </c>
      <c r="U457" s="234" t="s">
        <v>4746</v>
      </c>
      <c r="V457" s="234">
        <v>45611</v>
      </c>
      <c r="W457" s="234" t="s">
        <v>4864</v>
      </c>
      <c r="X457" s="234" t="s">
        <v>2</v>
      </c>
      <c r="Y457" s="234"/>
      <c r="Z457" s="234"/>
      <c r="AA457" s="243">
        <v>202411</v>
      </c>
      <c r="AB457" s="243"/>
      <c r="AC457" s="244" t="s">
        <v>5197</v>
      </c>
      <c r="AD457" s="244" t="s">
        <v>4884</v>
      </c>
      <c r="AE457" s="245">
        <v>0.6</v>
      </c>
      <c r="AF457" s="244" t="s">
        <v>4967</v>
      </c>
      <c r="AG457" s="239" t="str">
        <f>IFERROR(VLOOKUP(작성용!A:A,RM!A:D,4,0),"-")</f>
        <v>-</v>
      </c>
      <c r="AH457" s="235" t="s">
        <v>4758</v>
      </c>
      <c r="AI457" s="235" t="s">
        <v>4758</v>
      </c>
      <c r="AJ457" s="235" t="s">
        <v>4758</v>
      </c>
      <c r="AK457" s="235" t="s">
        <v>5195</v>
      </c>
      <c r="AL457" s="235">
        <v>456</v>
      </c>
    </row>
    <row r="458" spans="1:38" x14ac:dyDescent="0.3">
      <c r="A458" s="229">
        <v>6000808</v>
      </c>
      <c r="B458" s="229" t="s">
        <v>5324</v>
      </c>
      <c r="C458" s="241" t="s">
        <v>4765</v>
      </c>
      <c r="D458" s="237" t="s">
        <v>5401</v>
      </c>
      <c r="E458" s="236">
        <v>1101115686279</v>
      </c>
      <c r="F458" s="240" t="s">
        <v>4837</v>
      </c>
      <c r="G458" s="214">
        <v>3</v>
      </c>
      <c r="H458" s="231" t="s">
        <v>4758</v>
      </c>
      <c r="I458" s="231"/>
      <c r="J458" s="231"/>
      <c r="K458" s="231"/>
      <c r="L458" s="231"/>
      <c r="M458" s="231"/>
      <c r="N458" s="231" t="s">
        <v>4882</v>
      </c>
      <c r="O458" s="246"/>
      <c r="P458" s="246"/>
      <c r="Q458" s="225"/>
      <c r="R458" s="212" t="s">
        <v>4758</v>
      </c>
      <c r="S458" s="213" t="s">
        <v>4758</v>
      </c>
      <c r="T458" s="233" t="s">
        <v>5373</v>
      </c>
      <c r="U458" s="234" t="s">
        <v>4746</v>
      </c>
      <c r="V458" s="234">
        <v>45611</v>
      </c>
      <c r="W458" s="234" t="s">
        <v>4864</v>
      </c>
      <c r="X458" s="234" t="s">
        <v>2</v>
      </c>
      <c r="Y458" s="234"/>
      <c r="Z458" s="234"/>
      <c r="AA458" s="243">
        <v>202411</v>
      </c>
      <c r="AB458" s="243"/>
      <c r="AC458" s="244" t="s">
        <v>5197</v>
      </c>
      <c r="AD458" s="244" t="s">
        <v>4884</v>
      </c>
      <c r="AE458" s="245">
        <v>0</v>
      </c>
      <c r="AF458" s="244" t="s">
        <v>4967</v>
      </c>
      <c r="AG458" s="239" t="str">
        <f>IFERROR(VLOOKUP(작성용!A:A,RM!A:D,4,0),"-")</f>
        <v>-</v>
      </c>
      <c r="AH458" s="235" t="s">
        <v>4758</v>
      </c>
      <c r="AI458" s="235" t="s">
        <v>4758</v>
      </c>
      <c r="AJ458" s="235" t="s">
        <v>4758</v>
      </c>
      <c r="AK458" s="235" t="s">
        <v>5195</v>
      </c>
      <c r="AL458" s="235">
        <v>457</v>
      </c>
    </row>
    <row r="459" spans="1:38" x14ac:dyDescent="0.3">
      <c r="A459" s="229">
        <v>6000808</v>
      </c>
      <c r="B459" s="229" t="s">
        <v>5324</v>
      </c>
      <c r="C459" s="241" t="s">
        <v>4765</v>
      </c>
      <c r="D459" s="237" t="s">
        <v>5393</v>
      </c>
      <c r="E459" s="236">
        <v>1101115366350</v>
      </c>
      <c r="F459" s="240" t="s">
        <v>4837</v>
      </c>
      <c r="G459" s="214">
        <v>1</v>
      </c>
      <c r="H459" s="231" t="s">
        <v>4758</v>
      </c>
      <c r="I459" s="231"/>
      <c r="J459" s="231"/>
      <c r="K459" s="231"/>
      <c r="L459" s="231"/>
      <c r="M459" s="231"/>
      <c r="N459" s="231" t="s">
        <v>4882</v>
      </c>
      <c r="O459" s="246"/>
      <c r="P459" s="246"/>
      <c r="Q459" s="225"/>
      <c r="R459" s="212" t="s">
        <v>4758</v>
      </c>
      <c r="S459" s="213" t="s">
        <v>4758</v>
      </c>
      <c r="T459" s="233" t="s">
        <v>5373</v>
      </c>
      <c r="U459" s="234" t="s">
        <v>4746</v>
      </c>
      <c r="V459" s="234">
        <v>45611</v>
      </c>
      <c r="W459" s="234" t="s">
        <v>4864</v>
      </c>
      <c r="X459" s="234" t="s">
        <v>2</v>
      </c>
      <c r="Y459" s="234"/>
      <c r="Z459" s="234"/>
      <c r="AA459" s="243">
        <v>202411</v>
      </c>
      <c r="AB459" s="243"/>
      <c r="AC459" s="244" t="s">
        <v>5197</v>
      </c>
      <c r="AD459" s="244" t="s">
        <v>4924</v>
      </c>
      <c r="AE459" s="245">
        <v>0</v>
      </c>
      <c r="AF459" s="244" t="s">
        <v>4924</v>
      </c>
      <c r="AG459" s="239" t="str">
        <f>IFERROR(VLOOKUP(작성용!A:A,RM!A:D,4,0),"-")</f>
        <v>-</v>
      </c>
      <c r="AH459" s="235" t="s">
        <v>4758</v>
      </c>
      <c r="AI459" s="235" t="s">
        <v>4758</v>
      </c>
      <c r="AJ459" s="235" t="s">
        <v>4758</v>
      </c>
      <c r="AK459" s="235" t="s">
        <v>5195</v>
      </c>
      <c r="AL459" s="235">
        <v>458</v>
      </c>
    </row>
    <row r="460" spans="1:38" x14ac:dyDescent="0.3">
      <c r="A460" s="229">
        <v>6000808</v>
      </c>
      <c r="B460" s="229" t="s">
        <v>5324</v>
      </c>
      <c r="C460" s="241" t="s">
        <v>4765</v>
      </c>
      <c r="D460" s="237" t="s">
        <v>5402</v>
      </c>
      <c r="E460" s="236">
        <v>1101115595321</v>
      </c>
      <c r="F460" s="240" t="s">
        <v>4837</v>
      </c>
      <c r="G460" s="214">
        <v>0</v>
      </c>
      <c r="H460" s="231" t="s">
        <v>4758</v>
      </c>
      <c r="I460" s="231"/>
      <c r="J460" s="231"/>
      <c r="K460" s="231"/>
      <c r="L460" s="231"/>
      <c r="M460" s="231"/>
      <c r="N460" s="231" t="s">
        <v>4882</v>
      </c>
      <c r="O460" s="246"/>
      <c r="P460" s="246"/>
      <c r="Q460" s="225"/>
      <c r="R460" s="212" t="s">
        <v>4758</v>
      </c>
      <c r="S460" s="213" t="s">
        <v>4758</v>
      </c>
      <c r="T460" s="233" t="s">
        <v>5373</v>
      </c>
      <c r="U460" s="234" t="s">
        <v>4746</v>
      </c>
      <c r="V460" s="234">
        <v>45611</v>
      </c>
      <c r="W460" s="234" t="s">
        <v>4864</v>
      </c>
      <c r="X460" s="234" t="s">
        <v>2</v>
      </c>
      <c r="Y460" s="234"/>
      <c r="Z460" s="234"/>
      <c r="AA460" s="243">
        <v>202411</v>
      </c>
      <c r="AB460" s="243"/>
      <c r="AC460" s="244" t="s">
        <v>5197</v>
      </c>
      <c r="AD460" s="244" t="s">
        <v>4833</v>
      </c>
      <c r="AE460" s="245">
        <v>0.6</v>
      </c>
      <c r="AF460" s="244" t="s">
        <v>4833</v>
      </c>
      <c r="AG460" s="239" t="str">
        <f>IFERROR(VLOOKUP(작성용!A:A,RM!A:D,4,0),"-")</f>
        <v>-</v>
      </c>
      <c r="AH460" s="235" t="s">
        <v>4758</v>
      </c>
      <c r="AI460" s="235" t="s">
        <v>4758</v>
      </c>
      <c r="AJ460" s="235" t="s">
        <v>4758</v>
      </c>
      <c r="AK460" s="235" t="s">
        <v>5195</v>
      </c>
      <c r="AL460" s="235">
        <v>459</v>
      </c>
    </row>
    <row r="461" spans="1:38" x14ac:dyDescent="0.3">
      <c r="A461" s="229">
        <v>6000808</v>
      </c>
      <c r="B461" s="229" t="s">
        <v>5324</v>
      </c>
      <c r="C461" s="241" t="s">
        <v>4765</v>
      </c>
      <c r="D461" s="237" t="s">
        <v>5403</v>
      </c>
      <c r="E461" s="236">
        <v>1801111319573</v>
      </c>
      <c r="F461" s="240" t="s">
        <v>4837</v>
      </c>
      <c r="G461" s="214">
        <v>0</v>
      </c>
      <c r="H461" s="231" t="s">
        <v>4758</v>
      </c>
      <c r="I461" s="231"/>
      <c r="J461" s="231"/>
      <c r="K461" s="231"/>
      <c r="L461" s="231"/>
      <c r="M461" s="231"/>
      <c r="N461" s="231" t="s">
        <v>4882</v>
      </c>
      <c r="O461" s="246"/>
      <c r="P461" s="246"/>
      <c r="Q461" s="225"/>
      <c r="R461" s="212" t="s">
        <v>4758</v>
      </c>
      <c r="S461" s="213" t="s">
        <v>4758</v>
      </c>
      <c r="T461" s="233" t="s">
        <v>5373</v>
      </c>
      <c r="U461" s="234" t="s">
        <v>4746</v>
      </c>
      <c r="V461" s="234">
        <v>45611</v>
      </c>
      <c r="W461" s="234" t="s">
        <v>4864</v>
      </c>
      <c r="X461" s="234" t="s">
        <v>2</v>
      </c>
      <c r="Y461" s="234"/>
      <c r="Z461" s="234"/>
      <c r="AA461" s="243">
        <v>202411</v>
      </c>
      <c r="AB461" s="243"/>
      <c r="AC461" s="244" t="s">
        <v>5197</v>
      </c>
      <c r="AD461" s="244" t="s">
        <v>4833</v>
      </c>
      <c r="AE461" s="245">
        <v>0</v>
      </c>
      <c r="AF461" s="244" t="s">
        <v>4833</v>
      </c>
      <c r="AG461" s="239" t="str">
        <f>IFERROR(VLOOKUP(작성용!A:A,RM!A:D,4,0),"-")</f>
        <v>-</v>
      </c>
      <c r="AH461" s="235" t="s">
        <v>4758</v>
      </c>
      <c r="AI461" s="235" t="s">
        <v>4758</v>
      </c>
      <c r="AJ461" s="235" t="s">
        <v>4758</v>
      </c>
      <c r="AK461" s="235" t="s">
        <v>5195</v>
      </c>
      <c r="AL461" s="235">
        <v>460</v>
      </c>
    </row>
    <row r="462" spans="1:38" x14ac:dyDescent="0.3">
      <c r="A462" s="229">
        <v>6000808</v>
      </c>
      <c r="B462" s="229" t="s">
        <v>5324</v>
      </c>
      <c r="C462" s="241" t="s">
        <v>4765</v>
      </c>
      <c r="D462" s="237" t="s">
        <v>5404</v>
      </c>
      <c r="E462" s="236">
        <v>1101117619624</v>
      </c>
      <c r="F462" s="240" t="s">
        <v>4837</v>
      </c>
      <c r="G462" s="214">
        <v>0</v>
      </c>
      <c r="H462" s="231" t="s">
        <v>4758</v>
      </c>
      <c r="I462" s="231"/>
      <c r="J462" s="231"/>
      <c r="K462" s="231"/>
      <c r="L462" s="231"/>
      <c r="M462" s="231"/>
      <c r="N462" s="231" t="s">
        <v>4882</v>
      </c>
      <c r="O462" s="246"/>
      <c r="P462" s="246"/>
      <c r="Q462" s="225"/>
      <c r="R462" s="212" t="s">
        <v>4758</v>
      </c>
      <c r="S462" s="213" t="s">
        <v>4758</v>
      </c>
      <c r="T462" s="233" t="s">
        <v>5373</v>
      </c>
      <c r="U462" s="234" t="s">
        <v>4746</v>
      </c>
      <c r="V462" s="234">
        <v>45611</v>
      </c>
      <c r="W462" s="234" t="s">
        <v>4864</v>
      </c>
      <c r="X462" s="234" t="s">
        <v>2</v>
      </c>
      <c r="Y462" s="234"/>
      <c r="Z462" s="234"/>
      <c r="AA462" s="243">
        <v>202411</v>
      </c>
      <c r="AB462" s="243"/>
      <c r="AC462" s="244" t="s">
        <v>5197</v>
      </c>
      <c r="AD462" s="244" t="s">
        <v>4832</v>
      </c>
      <c r="AE462" s="245">
        <v>0</v>
      </c>
      <c r="AF462" s="244" t="s">
        <v>4832</v>
      </c>
      <c r="AG462" s="239" t="str">
        <f>IFERROR(VLOOKUP(작성용!A:A,RM!A:D,4,0),"-")</f>
        <v>-</v>
      </c>
      <c r="AH462" s="235" t="s">
        <v>4758</v>
      </c>
      <c r="AI462" s="235" t="s">
        <v>4758</v>
      </c>
      <c r="AJ462" s="235" t="s">
        <v>4758</v>
      </c>
      <c r="AK462" s="235" t="s">
        <v>5195</v>
      </c>
      <c r="AL462" s="235">
        <v>461</v>
      </c>
    </row>
    <row r="463" spans="1:38" x14ac:dyDescent="0.3">
      <c r="A463" s="229">
        <v>6000808</v>
      </c>
      <c r="B463" s="229" t="s">
        <v>5324</v>
      </c>
      <c r="C463" s="241" t="s">
        <v>4765</v>
      </c>
      <c r="D463" s="237" t="s">
        <v>5405</v>
      </c>
      <c r="E463" s="236">
        <v>1101115452646</v>
      </c>
      <c r="F463" s="240" t="s">
        <v>4837</v>
      </c>
      <c r="G463" s="214">
        <v>0</v>
      </c>
      <c r="H463" s="231" t="s">
        <v>4758</v>
      </c>
      <c r="I463" s="231"/>
      <c r="J463" s="231"/>
      <c r="K463" s="231"/>
      <c r="L463" s="231"/>
      <c r="M463" s="231"/>
      <c r="N463" s="231" t="s">
        <v>4882</v>
      </c>
      <c r="O463" s="246"/>
      <c r="P463" s="246"/>
      <c r="Q463" s="225"/>
      <c r="R463" s="212" t="s">
        <v>4758</v>
      </c>
      <c r="S463" s="213" t="s">
        <v>4758</v>
      </c>
      <c r="T463" s="233" t="s">
        <v>5373</v>
      </c>
      <c r="U463" s="234" t="s">
        <v>4746</v>
      </c>
      <c r="V463" s="234">
        <v>45611</v>
      </c>
      <c r="W463" s="234" t="s">
        <v>4864</v>
      </c>
      <c r="X463" s="234" t="s">
        <v>2</v>
      </c>
      <c r="Y463" s="234"/>
      <c r="Z463" s="234"/>
      <c r="AA463" s="243">
        <v>202411</v>
      </c>
      <c r="AB463" s="243"/>
      <c r="AC463" s="244" t="s">
        <v>5197</v>
      </c>
      <c r="AD463" s="244" t="s">
        <v>4849</v>
      </c>
      <c r="AE463" s="245">
        <v>0</v>
      </c>
      <c r="AF463" s="244" t="s">
        <v>4849</v>
      </c>
      <c r="AG463" s="239" t="str">
        <f>IFERROR(VLOOKUP(작성용!A:A,RM!A:D,4,0),"-")</f>
        <v>-</v>
      </c>
      <c r="AH463" s="235" t="s">
        <v>4758</v>
      </c>
      <c r="AI463" s="235" t="s">
        <v>4758</v>
      </c>
      <c r="AJ463" s="235" t="s">
        <v>4758</v>
      </c>
      <c r="AK463" s="235" t="s">
        <v>5195</v>
      </c>
      <c r="AL463" s="235">
        <v>462</v>
      </c>
    </row>
    <row r="464" spans="1:38" x14ac:dyDescent="0.3">
      <c r="A464" s="229">
        <v>6000808</v>
      </c>
      <c r="B464" s="229" t="s">
        <v>5324</v>
      </c>
      <c r="C464" s="241" t="s">
        <v>4765</v>
      </c>
      <c r="D464" s="237" t="s">
        <v>5394</v>
      </c>
      <c r="E464" s="236">
        <v>1101115770139</v>
      </c>
      <c r="F464" s="240" t="s">
        <v>4837</v>
      </c>
      <c r="G464" s="214">
        <v>1</v>
      </c>
      <c r="H464" s="231" t="s">
        <v>4758</v>
      </c>
      <c r="I464" s="231"/>
      <c r="J464" s="231"/>
      <c r="K464" s="231"/>
      <c r="L464" s="231"/>
      <c r="M464" s="231"/>
      <c r="N464" s="231" t="s">
        <v>4882</v>
      </c>
      <c r="O464" s="246"/>
      <c r="P464" s="246"/>
      <c r="Q464" s="225"/>
      <c r="R464" s="212" t="s">
        <v>4758</v>
      </c>
      <c r="S464" s="213" t="s">
        <v>4758</v>
      </c>
      <c r="T464" s="233" t="s">
        <v>5373</v>
      </c>
      <c r="U464" s="234" t="s">
        <v>4746</v>
      </c>
      <c r="V464" s="234">
        <v>45611</v>
      </c>
      <c r="W464" s="234" t="s">
        <v>4864</v>
      </c>
      <c r="X464" s="234" t="s">
        <v>2</v>
      </c>
      <c r="Y464" s="234"/>
      <c r="Z464" s="234"/>
      <c r="AA464" s="243">
        <v>202411</v>
      </c>
      <c r="AB464" s="243"/>
      <c r="AC464" s="244" t="s">
        <v>5197</v>
      </c>
      <c r="AD464" s="244" t="s">
        <v>4967</v>
      </c>
      <c r="AE464" s="245">
        <v>0</v>
      </c>
      <c r="AF464" s="244" t="s">
        <v>4967</v>
      </c>
      <c r="AG464" s="239" t="str">
        <f>IFERROR(VLOOKUP(작성용!A:A,RM!A:D,4,0),"-")</f>
        <v>-</v>
      </c>
      <c r="AH464" s="235" t="s">
        <v>4758</v>
      </c>
      <c r="AI464" s="235" t="s">
        <v>4758</v>
      </c>
      <c r="AJ464" s="235" t="s">
        <v>4758</v>
      </c>
      <c r="AK464" s="235" t="s">
        <v>5195</v>
      </c>
      <c r="AL464" s="235">
        <v>463</v>
      </c>
    </row>
    <row r="465" spans="1:38" x14ac:dyDescent="0.3">
      <c r="A465" s="229">
        <v>6000808</v>
      </c>
      <c r="B465" s="229" t="s">
        <v>5324</v>
      </c>
      <c r="C465" s="241" t="s">
        <v>4765</v>
      </c>
      <c r="D465" s="237" t="s">
        <v>5406</v>
      </c>
      <c r="E465" s="236">
        <v>1101116536209</v>
      </c>
      <c r="F465" s="240" t="s">
        <v>4837</v>
      </c>
      <c r="G465" s="214">
        <v>0</v>
      </c>
      <c r="H465" s="231" t="s">
        <v>4758</v>
      </c>
      <c r="I465" s="231"/>
      <c r="J465" s="231"/>
      <c r="K465" s="231"/>
      <c r="L465" s="231"/>
      <c r="M465" s="231"/>
      <c r="N465" s="231" t="s">
        <v>4882</v>
      </c>
      <c r="O465" s="246"/>
      <c r="P465" s="246"/>
      <c r="Q465" s="225"/>
      <c r="R465" s="212" t="s">
        <v>4758</v>
      </c>
      <c r="S465" s="213" t="s">
        <v>4758</v>
      </c>
      <c r="T465" s="233" t="s">
        <v>5373</v>
      </c>
      <c r="U465" s="234" t="s">
        <v>4746</v>
      </c>
      <c r="V465" s="234">
        <v>45611</v>
      </c>
      <c r="W465" s="234" t="s">
        <v>4864</v>
      </c>
      <c r="X465" s="234" t="s">
        <v>2</v>
      </c>
      <c r="Y465" s="234"/>
      <c r="Z465" s="234"/>
      <c r="AA465" s="243">
        <v>202411</v>
      </c>
      <c r="AB465" s="243"/>
      <c r="AC465" s="244" t="s">
        <v>5197</v>
      </c>
      <c r="AD465" s="244" t="s">
        <v>4843</v>
      </c>
      <c r="AE465" s="245">
        <v>0.6</v>
      </c>
      <c r="AF465" s="244" t="s">
        <v>4977</v>
      </c>
      <c r="AG465" s="239" t="str">
        <f>IFERROR(VLOOKUP(작성용!A:A,RM!A:D,4,0),"-")</f>
        <v>-</v>
      </c>
      <c r="AH465" s="235" t="s">
        <v>4758</v>
      </c>
      <c r="AI465" s="235" t="s">
        <v>5407</v>
      </c>
      <c r="AJ465" s="235" t="s">
        <v>4758</v>
      </c>
      <c r="AK465" s="235" t="s">
        <v>5195</v>
      </c>
      <c r="AL465" s="235">
        <v>464</v>
      </c>
    </row>
    <row r="466" spans="1:38" x14ac:dyDescent="0.3">
      <c r="A466" s="229">
        <v>6000808</v>
      </c>
      <c r="B466" s="229" t="s">
        <v>5324</v>
      </c>
      <c r="C466" s="241" t="s">
        <v>4765</v>
      </c>
      <c r="D466" s="237" t="s">
        <v>5408</v>
      </c>
      <c r="E466" s="236">
        <v>2844110080851</v>
      </c>
      <c r="F466" s="240" t="s">
        <v>4881</v>
      </c>
      <c r="G466" s="214">
        <v>0</v>
      </c>
      <c r="H466" s="231" t="s">
        <v>4758</v>
      </c>
      <c r="I466" s="231"/>
      <c r="J466" s="231"/>
      <c r="K466" s="231"/>
      <c r="L466" s="231"/>
      <c r="M466" s="231"/>
      <c r="N466" s="231" t="s">
        <v>4882</v>
      </c>
      <c r="O466" s="246"/>
      <c r="P466" s="246"/>
      <c r="Q466" s="225"/>
      <c r="R466" s="212" t="s">
        <v>4758</v>
      </c>
      <c r="S466" s="213" t="s">
        <v>4758</v>
      </c>
      <c r="T466" s="233" t="s">
        <v>5373</v>
      </c>
      <c r="U466" s="234" t="s">
        <v>4746</v>
      </c>
      <c r="V466" s="234">
        <v>45611</v>
      </c>
      <c r="W466" s="234" t="s">
        <v>4864</v>
      </c>
      <c r="X466" s="234" t="s">
        <v>2</v>
      </c>
      <c r="Y466" s="234"/>
      <c r="Z466" s="234"/>
      <c r="AA466" s="243">
        <v>202411</v>
      </c>
      <c r="AB466" s="243"/>
      <c r="AC466" s="244" t="s">
        <v>5197</v>
      </c>
      <c r="AD466" s="244" t="s">
        <v>4748</v>
      </c>
      <c r="AE466" s="245">
        <v>0</v>
      </c>
      <c r="AF466" s="244" t="s">
        <v>4748</v>
      </c>
      <c r="AG466" s="239" t="str">
        <f>IFERROR(VLOOKUP(작성용!A:A,RM!A:D,4,0),"-")</f>
        <v>-</v>
      </c>
      <c r="AH466" s="235" t="s">
        <v>4758</v>
      </c>
      <c r="AI466" s="235" t="s">
        <v>5407</v>
      </c>
      <c r="AJ466" s="235" t="s">
        <v>4758</v>
      </c>
      <c r="AK466" s="235" t="s">
        <v>5195</v>
      </c>
      <c r="AL466" s="235">
        <v>465</v>
      </c>
    </row>
    <row r="467" spans="1:38" x14ac:dyDescent="0.3">
      <c r="A467" s="229">
        <v>6000808</v>
      </c>
      <c r="B467" s="229" t="s">
        <v>5324</v>
      </c>
      <c r="C467" s="241" t="s">
        <v>4765</v>
      </c>
      <c r="D467" s="237" t="s">
        <v>5392</v>
      </c>
      <c r="E467" s="236">
        <v>1101117060306</v>
      </c>
      <c r="F467" s="240" t="s">
        <v>4837</v>
      </c>
      <c r="G467" s="214">
        <v>1</v>
      </c>
      <c r="H467" s="231" t="s">
        <v>4758</v>
      </c>
      <c r="I467" s="231"/>
      <c r="J467" s="231"/>
      <c r="K467" s="231"/>
      <c r="L467" s="231"/>
      <c r="M467" s="231"/>
      <c r="N467" s="231" t="s">
        <v>4882</v>
      </c>
      <c r="O467" s="246"/>
      <c r="P467" s="246"/>
      <c r="Q467" s="225"/>
      <c r="R467" s="212" t="s">
        <v>4758</v>
      </c>
      <c r="S467" s="213" t="s">
        <v>4758</v>
      </c>
      <c r="T467" s="233" t="s">
        <v>5373</v>
      </c>
      <c r="U467" s="234" t="s">
        <v>4746</v>
      </c>
      <c r="V467" s="234">
        <v>45611</v>
      </c>
      <c r="W467" s="234" t="s">
        <v>4864</v>
      </c>
      <c r="X467" s="234" t="s">
        <v>2</v>
      </c>
      <c r="Y467" s="234"/>
      <c r="Z467" s="234"/>
      <c r="AA467" s="243">
        <v>202411</v>
      </c>
      <c r="AB467" s="243"/>
      <c r="AC467" s="244" t="s">
        <v>5197</v>
      </c>
      <c r="AD467" s="244" t="s">
        <v>4833</v>
      </c>
      <c r="AE467" s="245">
        <v>0</v>
      </c>
      <c r="AF467" s="244" t="s">
        <v>4833</v>
      </c>
      <c r="AG467" s="239" t="str">
        <f>IFERROR(VLOOKUP(작성용!A:A,RM!A:D,4,0),"-")</f>
        <v>-</v>
      </c>
      <c r="AH467" s="235" t="s">
        <v>4758</v>
      </c>
      <c r="AI467" s="235" t="s">
        <v>5409</v>
      </c>
      <c r="AJ467" s="235" t="s">
        <v>4758</v>
      </c>
      <c r="AK467" s="235" t="s">
        <v>5195</v>
      </c>
      <c r="AL467" s="235">
        <v>466</v>
      </c>
    </row>
    <row r="468" spans="1:38" x14ac:dyDescent="0.3">
      <c r="A468" s="229">
        <v>6000808</v>
      </c>
      <c r="B468" s="229" t="s">
        <v>5324</v>
      </c>
      <c r="C468" s="241" t="s">
        <v>4765</v>
      </c>
      <c r="D468" s="237" t="s">
        <v>5410</v>
      </c>
      <c r="E468" s="236">
        <v>1601110472912</v>
      </c>
      <c r="F468" s="240" t="s">
        <v>4837</v>
      </c>
      <c r="G468" s="214">
        <v>0</v>
      </c>
      <c r="H468" s="231" t="s">
        <v>4758</v>
      </c>
      <c r="I468" s="231"/>
      <c r="J468" s="231"/>
      <c r="K468" s="231"/>
      <c r="L468" s="231"/>
      <c r="M468" s="231"/>
      <c r="N468" s="231" t="s">
        <v>4882</v>
      </c>
      <c r="O468" s="246"/>
      <c r="P468" s="246"/>
      <c r="Q468" s="225"/>
      <c r="R468" s="212" t="s">
        <v>4758</v>
      </c>
      <c r="S468" s="213" t="s">
        <v>4758</v>
      </c>
      <c r="T468" s="233" t="s">
        <v>5373</v>
      </c>
      <c r="U468" s="234" t="s">
        <v>4746</v>
      </c>
      <c r="V468" s="234">
        <v>45611</v>
      </c>
      <c r="W468" s="234" t="s">
        <v>4864</v>
      </c>
      <c r="X468" s="234" t="s">
        <v>2</v>
      </c>
      <c r="Y468" s="234"/>
      <c r="Z468" s="234"/>
      <c r="AA468" s="243">
        <v>202411</v>
      </c>
      <c r="AB468" s="243"/>
      <c r="AC468" s="244" t="s">
        <v>5197</v>
      </c>
      <c r="AD468" s="244" t="s">
        <v>4922</v>
      </c>
      <c r="AE468" s="245">
        <v>0</v>
      </c>
      <c r="AF468" s="244" t="s">
        <v>4922</v>
      </c>
      <c r="AG468" s="239" t="str">
        <f>IFERROR(VLOOKUP(작성용!A:A,RM!A:D,4,0),"-")</f>
        <v>-</v>
      </c>
      <c r="AH468" s="235" t="s">
        <v>4758</v>
      </c>
      <c r="AI468" s="235" t="s">
        <v>4758</v>
      </c>
      <c r="AJ468" s="235" t="s">
        <v>4758</v>
      </c>
      <c r="AK468" s="235" t="s">
        <v>5195</v>
      </c>
      <c r="AL468" s="235">
        <v>467</v>
      </c>
    </row>
    <row r="469" spans="1:38" x14ac:dyDescent="0.3">
      <c r="A469" s="222">
        <v>6000793</v>
      </c>
      <c r="B469" s="222" t="s">
        <v>5326</v>
      </c>
      <c r="C469" s="241" t="s">
        <v>4765</v>
      </c>
      <c r="D469" s="237" t="s">
        <v>5411</v>
      </c>
      <c r="E469" s="236">
        <v>1101115714757</v>
      </c>
      <c r="F469" s="240" t="s">
        <v>4837</v>
      </c>
      <c r="G469" s="214">
        <v>1</v>
      </c>
      <c r="H469" s="231" t="s">
        <v>4758</v>
      </c>
      <c r="I469" s="231"/>
      <c r="J469" s="231"/>
      <c r="K469" s="231"/>
      <c r="L469" s="231"/>
      <c r="M469" s="231"/>
      <c r="N469" s="231" t="s">
        <v>4882</v>
      </c>
      <c r="O469" s="246"/>
      <c r="P469" s="246"/>
      <c r="Q469" s="225"/>
      <c r="R469" s="212" t="s">
        <v>4758</v>
      </c>
      <c r="S469" s="213" t="s">
        <v>4758</v>
      </c>
      <c r="T469" s="233" t="s">
        <v>5373</v>
      </c>
      <c r="U469" s="234" t="s">
        <v>4746</v>
      </c>
      <c r="V469" s="234">
        <v>45611</v>
      </c>
      <c r="W469" s="234" t="s">
        <v>4864</v>
      </c>
      <c r="X469" s="234" t="s">
        <v>2</v>
      </c>
      <c r="Y469" s="234"/>
      <c r="Z469" s="234"/>
      <c r="AA469" s="243">
        <v>202411</v>
      </c>
      <c r="AB469" s="243"/>
      <c r="AC469" s="244" t="s">
        <v>4747</v>
      </c>
      <c r="AD469" s="244" t="s">
        <v>4934</v>
      </c>
      <c r="AE469" s="284">
        <v>0.6</v>
      </c>
      <c r="AF469" s="244" t="s">
        <v>4905</v>
      </c>
      <c r="AG469" s="239" t="str">
        <f>IFERROR(VLOOKUP(작성용!A:A,RM!A:D,4,0),"-")</f>
        <v>-</v>
      </c>
      <c r="AH469" s="235" t="s">
        <v>4758</v>
      </c>
      <c r="AI469" s="235" t="s">
        <v>8209</v>
      </c>
      <c r="AJ469" s="235" t="s">
        <v>4758</v>
      </c>
      <c r="AK469" s="235" t="s">
        <v>5195</v>
      </c>
      <c r="AL469" s="235">
        <v>468</v>
      </c>
    </row>
    <row r="470" spans="1:38" x14ac:dyDescent="0.3">
      <c r="A470" s="222">
        <v>6000793</v>
      </c>
      <c r="B470" s="222" t="s">
        <v>5326</v>
      </c>
      <c r="C470" s="241" t="s">
        <v>4765</v>
      </c>
      <c r="D470" s="237" t="s">
        <v>5412</v>
      </c>
      <c r="E470" s="236">
        <v>1101115498137</v>
      </c>
      <c r="F470" s="240" t="s">
        <v>4837</v>
      </c>
      <c r="G470" s="214">
        <v>0</v>
      </c>
      <c r="H470" s="231" t="s">
        <v>4758</v>
      </c>
      <c r="I470" s="231"/>
      <c r="J470" s="231"/>
      <c r="K470" s="231"/>
      <c r="L470" s="231"/>
      <c r="M470" s="231"/>
      <c r="N470" s="231" t="s">
        <v>4882</v>
      </c>
      <c r="O470" s="246"/>
      <c r="P470" s="246"/>
      <c r="Q470" s="225"/>
      <c r="R470" s="212" t="s">
        <v>4758</v>
      </c>
      <c r="S470" s="213" t="s">
        <v>4758</v>
      </c>
      <c r="T470" s="233" t="s">
        <v>5373</v>
      </c>
      <c r="U470" s="234" t="s">
        <v>4746</v>
      </c>
      <c r="V470" s="234">
        <v>45611</v>
      </c>
      <c r="W470" s="234" t="s">
        <v>4864</v>
      </c>
      <c r="X470" s="234" t="s">
        <v>2</v>
      </c>
      <c r="Y470" s="234"/>
      <c r="Z470" s="234"/>
      <c r="AA470" s="243">
        <v>202411</v>
      </c>
      <c r="AB470" s="243"/>
      <c r="AC470" s="244" t="s">
        <v>5197</v>
      </c>
      <c r="AD470" s="244" t="s">
        <v>4896</v>
      </c>
      <c r="AE470" s="245">
        <v>0</v>
      </c>
      <c r="AF470" s="244" t="s">
        <v>4986</v>
      </c>
      <c r="AG470" s="239" t="str">
        <f>IFERROR(VLOOKUP(작성용!A:A,RM!A:D,4,0),"-")</f>
        <v>-</v>
      </c>
      <c r="AH470" s="235" t="s">
        <v>4758</v>
      </c>
      <c r="AI470" s="235" t="s">
        <v>4758</v>
      </c>
      <c r="AJ470" s="235" t="s">
        <v>4758</v>
      </c>
      <c r="AK470" s="235" t="s">
        <v>5195</v>
      </c>
      <c r="AL470" s="235">
        <v>469</v>
      </c>
    </row>
    <row r="471" spans="1:38" x14ac:dyDescent="0.3">
      <c r="A471" s="222">
        <v>6000793</v>
      </c>
      <c r="B471" s="222" t="s">
        <v>5326</v>
      </c>
      <c r="C471" s="241" t="s">
        <v>4765</v>
      </c>
      <c r="D471" s="237" t="s">
        <v>5412</v>
      </c>
      <c r="E471" s="236">
        <v>1101115498137</v>
      </c>
      <c r="F471" s="240" t="s">
        <v>4837</v>
      </c>
      <c r="G471" s="214">
        <v>1</v>
      </c>
      <c r="H471" s="231" t="s">
        <v>4758</v>
      </c>
      <c r="I471" s="231"/>
      <c r="J471" s="231"/>
      <c r="K471" s="231"/>
      <c r="L471" s="231"/>
      <c r="M471" s="231"/>
      <c r="N471" s="231" t="s">
        <v>4882</v>
      </c>
      <c r="O471" s="246"/>
      <c r="P471" s="246"/>
      <c r="Q471" s="225"/>
      <c r="R471" s="212" t="s">
        <v>4758</v>
      </c>
      <c r="S471" s="213" t="s">
        <v>4758</v>
      </c>
      <c r="T471" s="233" t="s">
        <v>5373</v>
      </c>
      <c r="U471" s="234" t="s">
        <v>4746</v>
      </c>
      <c r="V471" s="234">
        <v>45611</v>
      </c>
      <c r="W471" s="234" t="s">
        <v>4864</v>
      </c>
      <c r="X471" s="234" t="s">
        <v>2</v>
      </c>
      <c r="Y471" s="234"/>
      <c r="Z471" s="234"/>
      <c r="AA471" s="243">
        <v>202411</v>
      </c>
      <c r="AB471" s="243"/>
      <c r="AC471" s="244" t="s">
        <v>5197</v>
      </c>
      <c r="AD471" s="244" t="s">
        <v>4896</v>
      </c>
      <c r="AE471" s="245">
        <v>0</v>
      </c>
      <c r="AF471" s="244" t="s">
        <v>4986</v>
      </c>
      <c r="AG471" s="239" t="str">
        <f>IFERROR(VLOOKUP(작성용!A:A,RM!A:D,4,0),"-")</f>
        <v>-</v>
      </c>
      <c r="AH471" s="235" t="s">
        <v>4758</v>
      </c>
      <c r="AI471" s="235" t="s">
        <v>4758</v>
      </c>
      <c r="AJ471" s="235" t="s">
        <v>4758</v>
      </c>
      <c r="AK471" s="235" t="s">
        <v>5195</v>
      </c>
      <c r="AL471" s="235">
        <v>470</v>
      </c>
    </row>
    <row r="472" spans="1:38" x14ac:dyDescent="0.3">
      <c r="A472" s="222">
        <v>6000793</v>
      </c>
      <c r="B472" s="222" t="s">
        <v>5326</v>
      </c>
      <c r="C472" s="241" t="s">
        <v>4765</v>
      </c>
      <c r="D472" s="237" t="s">
        <v>5380</v>
      </c>
      <c r="E472" s="236">
        <v>1358110313494</v>
      </c>
      <c r="F472" s="240" t="s">
        <v>4837</v>
      </c>
      <c r="G472" s="214">
        <v>0</v>
      </c>
      <c r="H472" s="231" t="s">
        <v>4758</v>
      </c>
      <c r="I472" s="231"/>
      <c r="J472" s="231"/>
      <c r="K472" s="231"/>
      <c r="L472" s="231"/>
      <c r="M472" s="231"/>
      <c r="N472" s="231" t="s">
        <v>4882</v>
      </c>
      <c r="O472" s="246"/>
      <c r="P472" s="246"/>
      <c r="Q472" s="225"/>
      <c r="R472" s="212" t="s">
        <v>4758</v>
      </c>
      <c r="S472" s="213" t="s">
        <v>4758</v>
      </c>
      <c r="T472" s="233" t="s">
        <v>5373</v>
      </c>
      <c r="U472" s="234" t="s">
        <v>4746</v>
      </c>
      <c r="V472" s="234">
        <v>45611</v>
      </c>
      <c r="W472" s="234" t="s">
        <v>4864</v>
      </c>
      <c r="X472" s="234" t="s">
        <v>2</v>
      </c>
      <c r="Y472" s="234"/>
      <c r="Z472" s="234"/>
      <c r="AA472" s="243">
        <v>202411</v>
      </c>
      <c r="AB472" s="243"/>
      <c r="AC472" s="244" t="s">
        <v>5197</v>
      </c>
      <c r="AD472" s="244" t="s">
        <v>4847</v>
      </c>
      <c r="AE472" s="245">
        <v>0</v>
      </c>
      <c r="AF472" s="244" t="s">
        <v>4847</v>
      </c>
      <c r="AG472" s="239" t="str">
        <f>IFERROR(VLOOKUP(작성용!A:A,RM!A:D,4,0),"-")</f>
        <v>-</v>
      </c>
      <c r="AH472" s="235" t="s">
        <v>4758</v>
      </c>
      <c r="AI472" s="235" t="s">
        <v>4758</v>
      </c>
      <c r="AJ472" s="235" t="s">
        <v>4758</v>
      </c>
      <c r="AK472" s="235" t="s">
        <v>5195</v>
      </c>
      <c r="AL472" s="235">
        <v>471</v>
      </c>
    </row>
    <row r="473" spans="1:38" x14ac:dyDescent="0.3">
      <c r="A473" s="222">
        <v>6000793</v>
      </c>
      <c r="B473" s="222" t="s">
        <v>5326</v>
      </c>
      <c r="C473" s="241" t="s">
        <v>4765</v>
      </c>
      <c r="D473" s="237" t="s">
        <v>5413</v>
      </c>
      <c r="E473" s="236">
        <v>1101115800986</v>
      </c>
      <c r="F473" s="240" t="s">
        <v>4837</v>
      </c>
      <c r="G473" s="214">
        <v>5</v>
      </c>
      <c r="H473" s="231" t="s">
        <v>4758</v>
      </c>
      <c r="I473" s="231"/>
      <c r="J473" s="231"/>
      <c r="K473" s="231"/>
      <c r="L473" s="231"/>
      <c r="M473" s="231"/>
      <c r="N473" s="231" t="s">
        <v>4882</v>
      </c>
      <c r="O473" s="246"/>
      <c r="P473" s="246"/>
      <c r="Q473" s="225"/>
      <c r="R473" s="212" t="s">
        <v>4758</v>
      </c>
      <c r="S473" s="213" t="s">
        <v>4758</v>
      </c>
      <c r="T473" s="233" t="s">
        <v>5373</v>
      </c>
      <c r="U473" s="234" t="s">
        <v>4746</v>
      </c>
      <c r="V473" s="234">
        <v>45611</v>
      </c>
      <c r="W473" s="234" t="s">
        <v>4864</v>
      </c>
      <c r="X473" s="234" t="s">
        <v>2</v>
      </c>
      <c r="Y473" s="234"/>
      <c r="Z473" s="234"/>
      <c r="AA473" s="243">
        <v>202411</v>
      </c>
      <c r="AB473" s="243"/>
      <c r="AC473" s="244" t="s">
        <v>5197</v>
      </c>
      <c r="AD473" s="244" t="s">
        <v>4849</v>
      </c>
      <c r="AE473" s="245">
        <v>0.6</v>
      </c>
      <c r="AF473" s="244" t="s">
        <v>4849</v>
      </c>
      <c r="AG473" s="239" t="str">
        <f>IFERROR(VLOOKUP(작성용!A:A,RM!A:D,4,0),"-")</f>
        <v>-</v>
      </c>
      <c r="AH473" s="235" t="s">
        <v>4758</v>
      </c>
      <c r="AI473" s="235" t="s">
        <v>4758</v>
      </c>
      <c r="AJ473" s="235" t="s">
        <v>4758</v>
      </c>
      <c r="AK473" s="235" t="s">
        <v>5195</v>
      </c>
      <c r="AL473" s="235">
        <v>472</v>
      </c>
    </row>
    <row r="474" spans="1:38" x14ac:dyDescent="0.3">
      <c r="A474" s="222">
        <v>6000793</v>
      </c>
      <c r="B474" s="222" t="s">
        <v>5326</v>
      </c>
      <c r="C474" s="241" t="s">
        <v>4765</v>
      </c>
      <c r="D474" s="237" t="s">
        <v>5413</v>
      </c>
      <c r="E474" s="236">
        <v>1101115800986</v>
      </c>
      <c r="F474" s="240" t="s">
        <v>4841</v>
      </c>
      <c r="G474" s="214">
        <v>0</v>
      </c>
      <c r="H474" s="231" t="s">
        <v>4758</v>
      </c>
      <c r="I474" s="231"/>
      <c r="J474" s="231"/>
      <c r="K474" s="231"/>
      <c r="L474" s="231"/>
      <c r="M474" s="231"/>
      <c r="N474" s="231" t="s">
        <v>4882</v>
      </c>
      <c r="O474" s="246"/>
      <c r="P474" s="246"/>
      <c r="Q474" s="225"/>
      <c r="R474" s="212" t="s">
        <v>4758</v>
      </c>
      <c r="S474" s="213" t="s">
        <v>4758</v>
      </c>
      <c r="T474" s="233" t="s">
        <v>5373</v>
      </c>
      <c r="U474" s="234" t="s">
        <v>4746</v>
      </c>
      <c r="V474" s="234">
        <v>45611</v>
      </c>
      <c r="W474" s="234" t="s">
        <v>4864</v>
      </c>
      <c r="X474" s="234" t="s">
        <v>2</v>
      </c>
      <c r="Y474" s="234"/>
      <c r="Z474" s="234"/>
      <c r="AA474" s="243">
        <v>202411</v>
      </c>
      <c r="AB474" s="243"/>
      <c r="AC474" s="244" t="s">
        <v>5197</v>
      </c>
      <c r="AD474" s="244" t="s">
        <v>4849</v>
      </c>
      <c r="AE474" s="245">
        <v>0</v>
      </c>
      <c r="AF474" s="244" t="s">
        <v>4849</v>
      </c>
      <c r="AG474" s="239" t="str">
        <f>IFERROR(VLOOKUP(작성용!A:A,RM!A:D,4,0),"-")</f>
        <v>-</v>
      </c>
      <c r="AH474" s="235" t="s">
        <v>4758</v>
      </c>
      <c r="AI474" s="235" t="s">
        <v>4758</v>
      </c>
      <c r="AJ474" s="235" t="s">
        <v>4758</v>
      </c>
      <c r="AK474" s="235" t="s">
        <v>5195</v>
      </c>
      <c r="AL474" s="235">
        <v>473</v>
      </c>
    </row>
    <row r="475" spans="1:38" x14ac:dyDescent="0.3">
      <c r="A475" s="222">
        <v>6000793</v>
      </c>
      <c r="B475" s="222" t="s">
        <v>5326</v>
      </c>
      <c r="C475" s="241" t="s">
        <v>4765</v>
      </c>
      <c r="D475" s="237" t="s">
        <v>5414</v>
      </c>
      <c r="E475" s="236">
        <v>1314110312464</v>
      </c>
      <c r="F475" s="240" t="s">
        <v>4837</v>
      </c>
      <c r="G475" s="214">
        <v>0</v>
      </c>
      <c r="H475" s="231" t="s">
        <v>4758</v>
      </c>
      <c r="I475" s="231"/>
      <c r="J475" s="231"/>
      <c r="K475" s="231"/>
      <c r="L475" s="231"/>
      <c r="M475" s="231"/>
      <c r="N475" s="231" t="s">
        <v>4882</v>
      </c>
      <c r="O475" s="246"/>
      <c r="P475" s="246"/>
      <c r="Q475" s="225"/>
      <c r="R475" s="212" t="s">
        <v>4758</v>
      </c>
      <c r="S475" s="213" t="s">
        <v>4758</v>
      </c>
      <c r="T475" s="233" t="s">
        <v>5373</v>
      </c>
      <c r="U475" s="234" t="s">
        <v>4746</v>
      </c>
      <c r="V475" s="234">
        <v>45611</v>
      </c>
      <c r="W475" s="234" t="s">
        <v>4864</v>
      </c>
      <c r="X475" s="234" t="s">
        <v>2</v>
      </c>
      <c r="Y475" s="234"/>
      <c r="Z475" s="234"/>
      <c r="AA475" s="243">
        <v>202411</v>
      </c>
      <c r="AB475" s="243"/>
      <c r="AC475" s="244" t="s">
        <v>5197</v>
      </c>
      <c r="AD475" s="244" t="s">
        <v>4847</v>
      </c>
      <c r="AE475" s="245">
        <v>0.6</v>
      </c>
      <c r="AF475" s="244" t="s">
        <v>4847</v>
      </c>
      <c r="AG475" s="239" t="str">
        <f>IFERROR(VLOOKUP(작성용!A:A,RM!A:D,4,0),"-")</f>
        <v>-</v>
      </c>
      <c r="AH475" s="235" t="s">
        <v>4758</v>
      </c>
      <c r="AI475" s="235" t="s">
        <v>4758</v>
      </c>
      <c r="AJ475" s="235" t="s">
        <v>4758</v>
      </c>
      <c r="AK475" s="235" t="s">
        <v>5195</v>
      </c>
      <c r="AL475" s="235">
        <v>474</v>
      </c>
    </row>
    <row r="476" spans="1:38" x14ac:dyDescent="0.3">
      <c r="A476" s="222">
        <v>6000793</v>
      </c>
      <c r="B476" s="222" t="s">
        <v>5326</v>
      </c>
      <c r="C476" s="241" t="s">
        <v>4765</v>
      </c>
      <c r="D476" s="237" t="s">
        <v>5414</v>
      </c>
      <c r="E476" s="236">
        <v>1314110312464</v>
      </c>
      <c r="F476" s="240" t="s">
        <v>4837</v>
      </c>
      <c r="G476" s="214">
        <v>1</v>
      </c>
      <c r="H476" s="231" t="s">
        <v>4758</v>
      </c>
      <c r="I476" s="231"/>
      <c r="J476" s="231"/>
      <c r="K476" s="231"/>
      <c r="L476" s="231"/>
      <c r="M476" s="231"/>
      <c r="N476" s="231" t="s">
        <v>4882</v>
      </c>
      <c r="O476" s="246"/>
      <c r="P476" s="246"/>
      <c r="Q476" s="225"/>
      <c r="R476" s="212" t="s">
        <v>4758</v>
      </c>
      <c r="S476" s="213" t="s">
        <v>4758</v>
      </c>
      <c r="T476" s="233" t="s">
        <v>5373</v>
      </c>
      <c r="U476" s="234" t="s">
        <v>4746</v>
      </c>
      <c r="V476" s="234">
        <v>45611</v>
      </c>
      <c r="W476" s="234" t="s">
        <v>4864</v>
      </c>
      <c r="X476" s="234" t="s">
        <v>2</v>
      </c>
      <c r="Y476" s="234"/>
      <c r="Z476" s="234"/>
      <c r="AA476" s="243">
        <v>202411</v>
      </c>
      <c r="AB476" s="243"/>
      <c r="AC476" s="244" t="s">
        <v>5197</v>
      </c>
      <c r="AD476" s="244" t="s">
        <v>4847</v>
      </c>
      <c r="AE476" s="245">
        <v>0</v>
      </c>
      <c r="AF476" s="244" t="s">
        <v>4847</v>
      </c>
      <c r="AG476" s="239" t="str">
        <f>IFERROR(VLOOKUP(작성용!A:A,RM!A:D,4,0),"-")</f>
        <v>-</v>
      </c>
      <c r="AH476" s="235" t="s">
        <v>4758</v>
      </c>
      <c r="AI476" s="235" t="s">
        <v>4758</v>
      </c>
      <c r="AJ476" s="235" t="s">
        <v>4758</v>
      </c>
      <c r="AK476" s="235" t="s">
        <v>5195</v>
      </c>
      <c r="AL476" s="235">
        <v>475</v>
      </c>
    </row>
    <row r="477" spans="1:38" x14ac:dyDescent="0.3">
      <c r="A477" s="222">
        <v>6000793</v>
      </c>
      <c r="B477" s="222" t="s">
        <v>5326</v>
      </c>
      <c r="C477" s="241" t="s">
        <v>4765</v>
      </c>
      <c r="D477" s="237" t="s">
        <v>5415</v>
      </c>
      <c r="E477" s="236">
        <v>1101115848275</v>
      </c>
      <c r="F477" s="240" t="s">
        <v>4837</v>
      </c>
      <c r="G477" s="214">
        <v>0</v>
      </c>
      <c r="H477" s="231" t="s">
        <v>4758</v>
      </c>
      <c r="I477" s="231"/>
      <c r="J477" s="231"/>
      <c r="K477" s="231"/>
      <c r="L477" s="231"/>
      <c r="M477" s="231"/>
      <c r="N477" s="231" t="s">
        <v>4882</v>
      </c>
      <c r="O477" s="246"/>
      <c r="P477" s="246"/>
      <c r="Q477" s="225"/>
      <c r="R477" s="212" t="s">
        <v>4758</v>
      </c>
      <c r="S477" s="213" t="s">
        <v>4758</v>
      </c>
      <c r="T477" s="233" t="s">
        <v>5373</v>
      </c>
      <c r="U477" s="234" t="s">
        <v>4746</v>
      </c>
      <c r="V477" s="234">
        <v>45611</v>
      </c>
      <c r="W477" s="234" t="s">
        <v>4864</v>
      </c>
      <c r="X477" s="234" t="s">
        <v>2</v>
      </c>
      <c r="Y477" s="234"/>
      <c r="Z477" s="234"/>
      <c r="AA477" s="243">
        <v>202411</v>
      </c>
      <c r="AB477" s="243"/>
      <c r="AC477" s="244" t="s">
        <v>5197</v>
      </c>
      <c r="AD477" s="244" t="s">
        <v>4914</v>
      </c>
      <c r="AE477" s="245">
        <v>0.6</v>
      </c>
      <c r="AF477" s="244" t="s">
        <v>4914</v>
      </c>
      <c r="AG477" s="239" t="str">
        <f>IFERROR(VLOOKUP(작성용!A:A,RM!A:D,4,0),"-")</f>
        <v>-</v>
      </c>
      <c r="AH477" s="235" t="s">
        <v>4758</v>
      </c>
      <c r="AI477" s="235" t="s">
        <v>4758</v>
      </c>
      <c r="AJ477" s="235" t="s">
        <v>4758</v>
      </c>
      <c r="AK477" s="235" t="s">
        <v>5195</v>
      </c>
      <c r="AL477" s="235">
        <v>476</v>
      </c>
    </row>
    <row r="478" spans="1:38" x14ac:dyDescent="0.3">
      <c r="A478" s="222">
        <v>6000793</v>
      </c>
      <c r="B478" s="222" t="s">
        <v>5326</v>
      </c>
      <c r="C478" s="241" t="s">
        <v>4765</v>
      </c>
      <c r="D478" s="237" t="s">
        <v>5416</v>
      </c>
      <c r="E478" s="236">
        <v>1101115407568</v>
      </c>
      <c r="F478" s="240" t="s">
        <v>4837</v>
      </c>
      <c r="G478" s="214">
        <v>8</v>
      </c>
      <c r="H478" s="231" t="s">
        <v>4758</v>
      </c>
      <c r="I478" s="231"/>
      <c r="J478" s="231"/>
      <c r="K478" s="231"/>
      <c r="L478" s="231"/>
      <c r="M478" s="231"/>
      <c r="N478" s="231" t="s">
        <v>4882</v>
      </c>
      <c r="O478" s="246"/>
      <c r="P478" s="246"/>
      <c r="Q478" s="225"/>
      <c r="R478" s="212" t="s">
        <v>4758</v>
      </c>
      <c r="S478" s="213" t="s">
        <v>4758</v>
      </c>
      <c r="T478" s="233" t="s">
        <v>5373</v>
      </c>
      <c r="U478" s="234" t="s">
        <v>4746</v>
      </c>
      <c r="V478" s="234">
        <v>45611</v>
      </c>
      <c r="W478" s="234" t="s">
        <v>4864</v>
      </c>
      <c r="X478" s="234" t="s">
        <v>2</v>
      </c>
      <c r="Y478" s="234"/>
      <c r="Z478" s="234"/>
      <c r="AA478" s="243">
        <v>202411</v>
      </c>
      <c r="AB478" s="243"/>
      <c r="AC478" s="244" t="s">
        <v>5197</v>
      </c>
      <c r="AD478" s="244" t="s">
        <v>4924</v>
      </c>
      <c r="AE478" s="245">
        <v>0.6</v>
      </c>
      <c r="AF478" s="244" t="s">
        <v>4924</v>
      </c>
      <c r="AG478" s="239" t="str">
        <f>IFERROR(VLOOKUP(작성용!A:A,RM!A:D,4,0),"-")</f>
        <v>-</v>
      </c>
      <c r="AH478" s="235" t="s">
        <v>4758</v>
      </c>
      <c r="AI478" s="235" t="s">
        <v>4758</v>
      </c>
      <c r="AJ478" s="235" t="s">
        <v>4758</v>
      </c>
      <c r="AK478" s="235" t="s">
        <v>5195</v>
      </c>
      <c r="AL478" s="235">
        <v>477</v>
      </c>
    </row>
    <row r="479" spans="1:38" x14ac:dyDescent="0.3">
      <c r="A479" s="222">
        <v>6000793</v>
      </c>
      <c r="B479" s="222" t="s">
        <v>5326</v>
      </c>
      <c r="C479" s="241" t="s">
        <v>4765</v>
      </c>
      <c r="D479" s="237" t="s">
        <v>5416</v>
      </c>
      <c r="E479" s="236">
        <v>1101115407568</v>
      </c>
      <c r="F479" s="240" t="s">
        <v>4881</v>
      </c>
      <c r="G479" s="214">
        <v>0</v>
      </c>
      <c r="H479" s="231" t="s">
        <v>4758</v>
      </c>
      <c r="I479" s="231"/>
      <c r="J479" s="231"/>
      <c r="K479" s="231"/>
      <c r="L479" s="231"/>
      <c r="M479" s="231"/>
      <c r="N479" s="231" t="s">
        <v>4882</v>
      </c>
      <c r="O479" s="246"/>
      <c r="P479" s="246"/>
      <c r="Q479" s="225"/>
      <c r="R479" s="212" t="s">
        <v>4758</v>
      </c>
      <c r="S479" s="213" t="s">
        <v>4758</v>
      </c>
      <c r="T479" s="233" t="s">
        <v>5373</v>
      </c>
      <c r="U479" s="234" t="s">
        <v>4746</v>
      </c>
      <c r="V479" s="234">
        <v>45611</v>
      </c>
      <c r="W479" s="234" t="s">
        <v>4864</v>
      </c>
      <c r="X479" s="234" t="s">
        <v>2</v>
      </c>
      <c r="Y479" s="234"/>
      <c r="Z479" s="234"/>
      <c r="AA479" s="243">
        <v>202411</v>
      </c>
      <c r="AB479" s="243"/>
      <c r="AC479" s="244" t="s">
        <v>5197</v>
      </c>
      <c r="AD479" s="244" t="s">
        <v>4924</v>
      </c>
      <c r="AE479" s="245">
        <v>0</v>
      </c>
      <c r="AF479" s="244" t="s">
        <v>4924</v>
      </c>
      <c r="AG479" s="239" t="str">
        <f>IFERROR(VLOOKUP(작성용!A:A,RM!A:D,4,0),"-")</f>
        <v>-</v>
      </c>
      <c r="AH479" s="235" t="s">
        <v>4758</v>
      </c>
      <c r="AI479" s="235" t="s">
        <v>4758</v>
      </c>
      <c r="AJ479" s="235" t="s">
        <v>4758</v>
      </c>
      <c r="AK479" s="235" t="s">
        <v>5195</v>
      </c>
      <c r="AL479" s="235">
        <v>478</v>
      </c>
    </row>
    <row r="480" spans="1:38" x14ac:dyDescent="0.3">
      <c r="A480" s="222">
        <v>6000793</v>
      </c>
      <c r="B480" s="222" t="s">
        <v>5326</v>
      </c>
      <c r="C480" s="241" t="s">
        <v>4765</v>
      </c>
      <c r="D480" s="237" t="s">
        <v>5417</v>
      </c>
      <c r="E480" s="236">
        <v>1601110397409</v>
      </c>
      <c r="F480" s="240" t="s">
        <v>4837</v>
      </c>
      <c r="G480" s="214">
        <v>0</v>
      </c>
      <c r="H480" s="231" t="s">
        <v>4758</v>
      </c>
      <c r="I480" s="231"/>
      <c r="J480" s="231"/>
      <c r="K480" s="231"/>
      <c r="L480" s="231"/>
      <c r="M480" s="231"/>
      <c r="N480" s="231" t="s">
        <v>4882</v>
      </c>
      <c r="O480" s="246"/>
      <c r="P480" s="246"/>
      <c r="Q480" s="225"/>
      <c r="R480" s="212" t="s">
        <v>4758</v>
      </c>
      <c r="S480" s="213" t="s">
        <v>4758</v>
      </c>
      <c r="T480" s="233" t="s">
        <v>5373</v>
      </c>
      <c r="U480" s="234" t="s">
        <v>4746</v>
      </c>
      <c r="V480" s="234">
        <v>45611</v>
      </c>
      <c r="W480" s="234" t="s">
        <v>4864</v>
      </c>
      <c r="X480" s="234" t="s">
        <v>2</v>
      </c>
      <c r="Y480" s="234"/>
      <c r="Z480" s="234"/>
      <c r="AA480" s="243">
        <v>202411</v>
      </c>
      <c r="AB480" s="243"/>
      <c r="AC480" s="244" t="s">
        <v>5197</v>
      </c>
      <c r="AD480" s="244" t="s">
        <v>4833</v>
      </c>
      <c r="AE480" s="245">
        <v>0</v>
      </c>
      <c r="AF480" s="244" t="s">
        <v>4833</v>
      </c>
      <c r="AG480" s="239" t="str">
        <f>IFERROR(VLOOKUP(작성용!A:A,RM!A:D,4,0),"-")</f>
        <v>-</v>
      </c>
      <c r="AH480" s="235" t="s">
        <v>4758</v>
      </c>
      <c r="AI480" s="235" t="s">
        <v>4758</v>
      </c>
      <c r="AJ480" s="235" t="s">
        <v>4758</v>
      </c>
      <c r="AK480" s="235" t="s">
        <v>5195</v>
      </c>
      <c r="AL480" s="235">
        <v>479</v>
      </c>
    </row>
    <row r="481" spans="1:38" x14ac:dyDescent="0.3">
      <c r="A481" s="222">
        <v>6000793</v>
      </c>
      <c r="B481" s="222" t="s">
        <v>5326</v>
      </c>
      <c r="C481" s="241" t="s">
        <v>4765</v>
      </c>
      <c r="D481" s="237" t="s">
        <v>5413</v>
      </c>
      <c r="E481" s="236">
        <v>1101115800986</v>
      </c>
      <c r="F481" s="240" t="s">
        <v>4837</v>
      </c>
      <c r="G481" s="214">
        <v>7</v>
      </c>
      <c r="H481" s="231" t="s">
        <v>4758</v>
      </c>
      <c r="I481" s="231"/>
      <c r="J481" s="231"/>
      <c r="K481" s="231"/>
      <c r="L481" s="231"/>
      <c r="M481" s="231"/>
      <c r="N481" s="231" t="s">
        <v>4882</v>
      </c>
      <c r="O481" s="246"/>
      <c r="P481" s="246"/>
      <c r="Q481" s="225"/>
      <c r="R481" s="212" t="s">
        <v>4758</v>
      </c>
      <c r="S481" s="213" t="s">
        <v>4758</v>
      </c>
      <c r="T481" s="233" t="s">
        <v>5373</v>
      </c>
      <c r="U481" s="234" t="s">
        <v>4746</v>
      </c>
      <c r="V481" s="234">
        <v>45611</v>
      </c>
      <c r="W481" s="234" t="s">
        <v>4864</v>
      </c>
      <c r="X481" s="234" t="s">
        <v>2</v>
      </c>
      <c r="Y481" s="234"/>
      <c r="Z481" s="234"/>
      <c r="AA481" s="243">
        <v>202411</v>
      </c>
      <c r="AB481" s="243"/>
      <c r="AC481" s="244" t="s">
        <v>5197</v>
      </c>
      <c r="AD481" s="244" t="s">
        <v>4849</v>
      </c>
      <c r="AE481" s="245">
        <v>0</v>
      </c>
      <c r="AF481" s="244" t="s">
        <v>4849</v>
      </c>
      <c r="AG481" s="239" t="str">
        <f>IFERROR(VLOOKUP(작성용!A:A,RM!A:D,4,0),"-")</f>
        <v>-</v>
      </c>
      <c r="AH481" s="235" t="s">
        <v>4758</v>
      </c>
      <c r="AI481" s="235" t="s">
        <v>4758</v>
      </c>
      <c r="AJ481" s="235" t="s">
        <v>4758</v>
      </c>
      <c r="AK481" s="235" t="s">
        <v>5195</v>
      </c>
      <c r="AL481" s="235">
        <v>480</v>
      </c>
    </row>
    <row r="482" spans="1:38" x14ac:dyDescent="0.3">
      <c r="A482" s="222">
        <v>6000793</v>
      </c>
      <c r="B482" s="222" t="s">
        <v>5326</v>
      </c>
      <c r="C482" s="241" t="s">
        <v>4765</v>
      </c>
      <c r="D482" s="237" t="s">
        <v>5418</v>
      </c>
      <c r="E482" s="236" t="s">
        <v>3522</v>
      </c>
      <c r="F482" s="240" t="s">
        <v>4881</v>
      </c>
      <c r="G482" s="214">
        <v>0</v>
      </c>
      <c r="H482" s="231" t="s">
        <v>4758</v>
      </c>
      <c r="I482" s="231"/>
      <c r="J482" s="231"/>
      <c r="K482" s="231"/>
      <c r="L482" s="231"/>
      <c r="M482" s="231"/>
      <c r="N482" s="231" t="s">
        <v>4882</v>
      </c>
      <c r="O482" s="246"/>
      <c r="P482" s="246"/>
      <c r="Q482" s="225"/>
      <c r="R482" s="212" t="s">
        <v>4758</v>
      </c>
      <c r="S482" s="213" t="s">
        <v>4758</v>
      </c>
      <c r="T482" s="233" t="s">
        <v>5373</v>
      </c>
      <c r="U482" s="234" t="s">
        <v>4746</v>
      </c>
      <c r="V482" s="234">
        <v>45611</v>
      </c>
      <c r="W482" s="234" t="s">
        <v>4864</v>
      </c>
      <c r="X482" s="234" t="s">
        <v>2</v>
      </c>
      <c r="Y482" s="234"/>
      <c r="Z482" s="234"/>
      <c r="AA482" s="243">
        <v>202411</v>
      </c>
      <c r="AB482" s="243"/>
      <c r="AC482" s="244" t="s">
        <v>5197</v>
      </c>
      <c r="AD482" s="244" t="s">
        <v>4914</v>
      </c>
      <c r="AE482" s="245">
        <v>0.6</v>
      </c>
      <c r="AF482" s="244" t="s">
        <v>4914</v>
      </c>
      <c r="AG482" s="239" t="str">
        <f>IFERROR(VLOOKUP(작성용!A:A,RM!A:D,4,0),"-")</f>
        <v>-</v>
      </c>
      <c r="AH482" s="235" t="s">
        <v>4758</v>
      </c>
      <c r="AI482" s="235" t="s">
        <v>4758</v>
      </c>
      <c r="AJ482" s="235" t="s">
        <v>4758</v>
      </c>
      <c r="AK482" s="235" t="s">
        <v>5195</v>
      </c>
      <c r="AL482" s="235">
        <v>481</v>
      </c>
    </row>
    <row r="483" spans="1:38" x14ac:dyDescent="0.3">
      <c r="A483" s="222">
        <v>6000793</v>
      </c>
      <c r="B483" s="222" t="s">
        <v>5326</v>
      </c>
      <c r="C483" s="241" t="s">
        <v>4765</v>
      </c>
      <c r="D483" s="237" t="s">
        <v>5418</v>
      </c>
      <c r="E483" s="236" t="s">
        <v>3522</v>
      </c>
      <c r="F483" s="240" t="s">
        <v>4881</v>
      </c>
      <c r="G483" s="214">
        <v>1</v>
      </c>
      <c r="H483" s="231" t="s">
        <v>4758</v>
      </c>
      <c r="I483" s="231"/>
      <c r="J483" s="231"/>
      <c r="K483" s="231"/>
      <c r="L483" s="231"/>
      <c r="M483" s="231"/>
      <c r="N483" s="231" t="s">
        <v>4882</v>
      </c>
      <c r="O483" s="246"/>
      <c r="P483" s="246"/>
      <c r="Q483" s="225"/>
      <c r="R483" s="212" t="s">
        <v>4758</v>
      </c>
      <c r="S483" s="213" t="s">
        <v>4758</v>
      </c>
      <c r="T483" s="233" t="s">
        <v>5373</v>
      </c>
      <c r="U483" s="234" t="s">
        <v>4746</v>
      </c>
      <c r="V483" s="234">
        <v>45611</v>
      </c>
      <c r="W483" s="234" t="s">
        <v>4864</v>
      </c>
      <c r="X483" s="234" t="s">
        <v>2</v>
      </c>
      <c r="Y483" s="234"/>
      <c r="Z483" s="234"/>
      <c r="AA483" s="243">
        <v>202411</v>
      </c>
      <c r="AB483" s="243"/>
      <c r="AC483" s="244" t="s">
        <v>5197</v>
      </c>
      <c r="AD483" s="244" t="s">
        <v>4914</v>
      </c>
      <c r="AE483" s="245">
        <v>0</v>
      </c>
      <c r="AF483" s="244" t="s">
        <v>4914</v>
      </c>
      <c r="AG483" s="239" t="str">
        <f>IFERROR(VLOOKUP(작성용!A:A,RM!A:D,4,0),"-")</f>
        <v>-</v>
      </c>
      <c r="AH483" s="235" t="s">
        <v>4758</v>
      </c>
      <c r="AI483" s="235" t="s">
        <v>4758</v>
      </c>
      <c r="AJ483" s="235" t="s">
        <v>4758</v>
      </c>
      <c r="AK483" s="235" t="s">
        <v>5195</v>
      </c>
      <c r="AL483" s="235">
        <v>482</v>
      </c>
    </row>
    <row r="484" spans="1:38" x14ac:dyDescent="0.3">
      <c r="A484" s="222">
        <v>6000793</v>
      </c>
      <c r="B484" s="222" t="s">
        <v>5326</v>
      </c>
      <c r="C484" s="241" t="s">
        <v>4765</v>
      </c>
      <c r="D484" s="237" t="s">
        <v>5417</v>
      </c>
      <c r="E484" s="236">
        <v>1601110397409</v>
      </c>
      <c r="F484" s="240" t="s">
        <v>4841</v>
      </c>
      <c r="G484" s="214">
        <v>0</v>
      </c>
      <c r="H484" s="231" t="s">
        <v>4758</v>
      </c>
      <c r="I484" s="231"/>
      <c r="J484" s="231"/>
      <c r="K484" s="231"/>
      <c r="L484" s="231"/>
      <c r="M484" s="231"/>
      <c r="N484" s="231" t="s">
        <v>4882</v>
      </c>
      <c r="O484" s="246"/>
      <c r="P484" s="246"/>
      <c r="Q484" s="225"/>
      <c r="R484" s="212" t="s">
        <v>4758</v>
      </c>
      <c r="S484" s="213" t="s">
        <v>4758</v>
      </c>
      <c r="T484" s="233" t="s">
        <v>5373</v>
      </c>
      <c r="U484" s="234" t="s">
        <v>4746</v>
      </c>
      <c r="V484" s="234">
        <v>45611</v>
      </c>
      <c r="W484" s="234" t="s">
        <v>4864</v>
      </c>
      <c r="X484" s="234" t="s">
        <v>2</v>
      </c>
      <c r="Y484" s="234"/>
      <c r="Z484" s="234"/>
      <c r="AA484" s="243">
        <v>202411</v>
      </c>
      <c r="AB484" s="243"/>
      <c r="AC484" s="244" t="s">
        <v>5197</v>
      </c>
      <c r="AD484" s="244" t="s">
        <v>4833</v>
      </c>
      <c r="AE484" s="245">
        <v>0</v>
      </c>
      <c r="AF484" s="244" t="s">
        <v>4833</v>
      </c>
      <c r="AG484" s="239" t="str">
        <f>IFERROR(VLOOKUP(작성용!A:A,RM!A:D,4,0),"-")</f>
        <v>-</v>
      </c>
      <c r="AH484" s="235" t="s">
        <v>4758</v>
      </c>
      <c r="AI484" s="235" t="s">
        <v>4758</v>
      </c>
      <c r="AJ484" s="235" t="s">
        <v>4758</v>
      </c>
      <c r="AK484" s="235" t="s">
        <v>5195</v>
      </c>
      <c r="AL484" s="235">
        <v>483</v>
      </c>
    </row>
    <row r="485" spans="1:38" x14ac:dyDescent="0.3">
      <c r="A485" s="222">
        <v>6000793</v>
      </c>
      <c r="B485" s="222" t="s">
        <v>5326</v>
      </c>
      <c r="C485" s="241" t="s">
        <v>4765</v>
      </c>
      <c r="D485" s="237" t="s">
        <v>5419</v>
      </c>
      <c r="E485" s="236">
        <v>1358110307520</v>
      </c>
      <c r="F485" s="240" t="s">
        <v>4841</v>
      </c>
      <c r="G485" s="214">
        <v>0</v>
      </c>
      <c r="H485" s="231" t="s">
        <v>4758</v>
      </c>
      <c r="I485" s="231"/>
      <c r="J485" s="231"/>
      <c r="K485" s="231"/>
      <c r="L485" s="231"/>
      <c r="M485" s="231"/>
      <c r="N485" s="231" t="s">
        <v>4882</v>
      </c>
      <c r="O485" s="246"/>
      <c r="P485" s="246"/>
      <c r="Q485" s="225"/>
      <c r="R485" s="212" t="s">
        <v>4758</v>
      </c>
      <c r="S485" s="213" t="s">
        <v>3527</v>
      </c>
      <c r="T485" s="233" t="s">
        <v>5420</v>
      </c>
      <c r="U485" s="234" t="s">
        <v>4858</v>
      </c>
      <c r="V485" s="234">
        <v>45611</v>
      </c>
      <c r="W485" s="234" t="s">
        <v>4864</v>
      </c>
      <c r="X485" s="234" t="s">
        <v>2</v>
      </c>
      <c r="Y485" s="234"/>
      <c r="Z485" s="234"/>
      <c r="AA485" s="243">
        <v>202411</v>
      </c>
      <c r="AB485" s="243"/>
      <c r="AC485" s="244" t="s">
        <v>5194</v>
      </c>
      <c r="AD485" s="244" t="s">
        <v>3910</v>
      </c>
      <c r="AE485" s="245">
        <v>0</v>
      </c>
      <c r="AF485" s="244" t="s">
        <v>4977</v>
      </c>
      <c r="AG485" s="239" t="str">
        <f>IFERROR(VLOOKUP(작성용!A:A,RM!A:D,4,0),"-")</f>
        <v>-</v>
      </c>
      <c r="AH485" s="235" t="s">
        <v>4754</v>
      </c>
      <c r="AI485" s="235" t="s">
        <v>4754</v>
      </c>
      <c r="AJ485" s="235" t="s">
        <v>4754</v>
      </c>
      <c r="AK485" s="235" t="s">
        <v>5195</v>
      </c>
      <c r="AL485" s="235">
        <v>484</v>
      </c>
    </row>
    <row r="486" spans="1:38" x14ac:dyDescent="0.3">
      <c r="A486" s="222">
        <v>6000793</v>
      </c>
      <c r="B486" s="222" t="s">
        <v>5421</v>
      </c>
      <c r="C486" s="241" t="s">
        <v>4765</v>
      </c>
      <c r="D486" s="237" t="s">
        <v>5419</v>
      </c>
      <c r="E486" s="236">
        <v>1358110307520</v>
      </c>
      <c r="F486" s="240" t="s">
        <v>4828</v>
      </c>
      <c r="G486" s="214">
        <v>0</v>
      </c>
      <c r="H486" s="231" t="s">
        <v>4754</v>
      </c>
      <c r="I486" s="231"/>
      <c r="J486" s="231"/>
      <c r="K486" s="231"/>
      <c r="L486" s="231"/>
      <c r="M486" s="231"/>
      <c r="N486" s="231" t="s">
        <v>4882</v>
      </c>
      <c r="O486" s="246"/>
      <c r="P486" s="246"/>
      <c r="Q486" s="225"/>
      <c r="R486" s="212" t="s">
        <v>4758</v>
      </c>
      <c r="S486" s="213" t="s">
        <v>4758</v>
      </c>
      <c r="T486" s="233" t="s">
        <v>5373</v>
      </c>
      <c r="U486" s="234" t="s">
        <v>3711</v>
      </c>
      <c r="V486" s="234">
        <v>45611</v>
      </c>
      <c r="W486" s="234" t="s">
        <v>4809</v>
      </c>
      <c r="X486" s="234" t="s">
        <v>2</v>
      </c>
      <c r="Y486" s="234"/>
      <c r="Z486" s="234"/>
      <c r="AA486" s="243">
        <v>202411</v>
      </c>
      <c r="AB486" s="243"/>
      <c r="AC486" s="244" t="s">
        <v>5197</v>
      </c>
      <c r="AD486" s="244" t="s">
        <v>3910</v>
      </c>
      <c r="AE486" s="245">
        <v>0</v>
      </c>
      <c r="AF486" s="244" t="s">
        <v>4977</v>
      </c>
      <c r="AG486" s="239" t="str">
        <f>IFERROR(VLOOKUP(작성용!A:A,RM!A:D,4,0),"-")</f>
        <v>-</v>
      </c>
      <c r="AH486" s="235" t="s">
        <v>4758</v>
      </c>
      <c r="AI486" s="235" t="s">
        <v>4754</v>
      </c>
      <c r="AJ486" s="235" t="s">
        <v>4758</v>
      </c>
      <c r="AK486" s="235" t="s">
        <v>5195</v>
      </c>
      <c r="AL486" s="235">
        <v>485</v>
      </c>
    </row>
    <row r="487" spans="1:38" x14ac:dyDescent="0.3">
      <c r="A487" s="222">
        <v>6000793</v>
      </c>
      <c r="B487" s="222" t="s">
        <v>5326</v>
      </c>
      <c r="C487" s="241" t="s">
        <v>3707</v>
      </c>
      <c r="D487" s="237" t="s">
        <v>4692</v>
      </c>
      <c r="E487" s="236">
        <v>1358110248964</v>
      </c>
      <c r="F487" s="240" t="s">
        <v>4841</v>
      </c>
      <c r="G487" s="214">
        <v>0</v>
      </c>
      <c r="H487" s="231" t="s">
        <v>3527</v>
      </c>
      <c r="I487" s="231"/>
      <c r="J487" s="231"/>
      <c r="K487" s="231"/>
      <c r="L487" s="231"/>
      <c r="M487" s="231"/>
      <c r="N487" s="231" t="s">
        <v>4868</v>
      </c>
      <c r="O487" s="246"/>
      <c r="P487" s="246"/>
      <c r="Q487" s="225"/>
      <c r="R487" s="212" t="s">
        <v>4758</v>
      </c>
      <c r="S487" s="213" t="s">
        <v>4758</v>
      </c>
      <c r="T487" s="233" t="s">
        <v>5373</v>
      </c>
      <c r="U487" s="234" t="s">
        <v>4858</v>
      </c>
      <c r="V487" s="234">
        <v>45611</v>
      </c>
      <c r="W487" s="234" t="s">
        <v>4864</v>
      </c>
      <c r="X487" s="234" t="s">
        <v>2</v>
      </c>
      <c r="Y487" s="234"/>
      <c r="Z487" s="234"/>
      <c r="AA487" s="243">
        <v>202411</v>
      </c>
      <c r="AB487" s="243"/>
      <c r="AC487" s="244" t="s">
        <v>5194</v>
      </c>
      <c r="AD487" s="244" t="s">
        <v>4847</v>
      </c>
      <c r="AE487" s="245">
        <v>0.6</v>
      </c>
      <c r="AF487" s="244" t="s">
        <v>4847</v>
      </c>
      <c r="AG487" s="239" t="str">
        <f>IFERROR(VLOOKUP(작성용!A:A,RM!A:D,4,0),"-")</f>
        <v>-</v>
      </c>
      <c r="AH487" s="235" t="s">
        <v>4758</v>
      </c>
      <c r="AI487" s="235" t="s">
        <v>4758</v>
      </c>
      <c r="AJ487" s="235" t="s">
        <v>4754</v>
      </c>
      <c r="AK487" s="235" t="s">
        <v>5195</v>
      </c>
      <c r="AL487" s="235">
        <v>486</v>
      </c>
    </row>
    <row r="488" spans="1:38" x14ac:dyDescent="0.3">
      <c r="A488" s="222">
        <v>6000793</v>
      </c>
      <c r="B488" s="222" t="s">
        <v>5326</v>
      </c>
      <c r="C488" s="241" t="s">
        <v>4752</v>
      </c>
      <c r="D488" s="237" t="s">
        <v>5422</v>
      </c>
      <c r="E488" s="236">
        <v>1101114411049</v>
      </c>
      <c r="F488" s="240" t="s">
        <v>4828</v>
      </c>
      <c r="G488" s="214">
        <v>2</v>
      </c>
      <c r="H488" s="231" t="s">
        <v>4758</v>
      </c>
      <c r="I488" s="231"/>
      <c r="J488" s="231"/>
      <c r="K488" s="231"/>
      <c r="L488" s="231"/>
      <c r="M488" s="231"/>
      <c r="N488" s="231" t="s">
        <v>4868</v>
      </c>
      <c r="O488" s="246"/>
      <c r="P488" s="246"/>
      <c r="Q488" s="225"/>
      <c r="R488" s="212" t="s">
        <v>4758</v>
      </c>
      <c r="S488" s="213" t="s">
        <v>4758</v>
      </c>
      <c r="T488" s="233" t="s">
        <v>5373</v>
      </c>
      <c r="U488" s="234" t="s">
        <v>4746</v>
      </c>
      <c r="V488" s="234">
        <v>45611</v>
      </c>
      <c r="W488" s="234" t="s">
        <v>4864</v>
      </c>
      <c r="X488" s="234" t="s">
        <v>2</v>
      </c>
      <c r="Y488" s="234"/>
      <c r="Z488" s="234"/>
      <c r="AA488" s="243">
        <v>202411</v>
      </c>
      <c r="AB488" s="243"/>
      <c r="AC488" s="244" t="s">
        <v>5197</v>
      </c>
      <c r="AD488" s="244" t="s">
        <v>4887</v>
      </c>
      <c r="AE488" s="245">
        <v>0.6</v>
      </c>
      <c r="AF488" s="244" t="s">
        <v>4887</v>
      </c>
      <c r="AG488" s="239" t="str">
        <f>IFERROR(VLOOKUP(작성용!A:A,RM!A:D,4,0),"-")</f>
        <v>-</v>
      </c>
      <c r="AH488" s="235" t="s">
        <v>4758</v>
      </c>
      <c r="AI488" s="235" t="s">
        <v>4758</v>
      </c>
      <c r="AJ488" s="235" t="s">
        <v>4758</v>
      </c>
      <c r="AK488" s="235" t="s">
        <v>5248</v>
      </c>
      <c r="AL488" s="235">
        <v>487</v>
      </c>
    </row>
    <row r="489" spans="1:38" x14ac:dyDescent="0.3">
      <c r="A489" s="222">
        <v>6000793</v>
      </c>
      <c r="B489" s="222" t="s">
        <v>5421</v>
      </c>
      <c r="C489" s="241" t="s">
        <v>4752</v>
      </c>
      <c r="D489" s="237" t="s">
        <v>5423</v>
      </c>
      <c r="E489" s="236">
        <v>1311110567990</v>
      </c>
      <c r="F489" s="240" t="s">
        <v>4837</v>
      </c>
      <c r="G489" s="214">
        <v>0</v>
      </c>
      <c r="H489" s="231" t="s">
        <v>4758</v>
      </c>
      <c r="I489" s="231"/>
      <c r="J489" s="231"/>
      <c r="K489" s="231"/>
      <c r="L489" s="231"/>
      <c r="M489" s="231"/>
      <c r="N489" s="231" t="s">
        <v>4882</v>
      </c>
      <c r="O489" s="246"/>
      <c r="P489" s="246"/>
      <c r="Q489" s="225"/>
      <c r="R489" s="212" t="s">
        <v>4758</v>
      </c>
      <c r="S489" s="213" t="s">
        <v>4758</v>
      </c>
      <c r="T489" s="233" t="s">
        <v>5373</v>
      </c>
      <c r="U489" s="234" t="s">
        <v>4746</v>
      </c>
      <c r="V489" s="234">
        <v>45611</v>
      </c>
      <c r="W489" s="234" t="s">
        <v>4864</v>
      </c>
      <c r="X489" s="234" t="s">
        <v>2</v>
      </c>
      <c r="Y489" s="234"/>
      <c r="Z489" s="234"/>
      <c r="AA489" s="243">
        <v>202411</v>
      </c>
      <c r="AB489" s="243"/>
      <c r="AC489" s="244" t="s">
        <v>5197</v>
      </c>
      <c r="AD489" s="244" t="s">
        <v>4920</v>
      </c>
      <c r="AE489" s="245">
        <v>0.6</v>
      </c>
      <c r="AF489" s="244" t="s">
        <v>4920</v>
      </c>
      <c r="AG489" s="239" t="str">
        <f>IFERROR(VLOOKUP(작성용!A:A,RM!A:D,4,0),"-")</f>
        <v>-</v>
      </c>
      <c r="AH489" s="235" t="s">
        <v>4758</v>
      </c>
      <c r="AI489" s="235" t="s">
        <v>4758</v>
      </c>
      <c r="AJ489" s="235" t="s">
        <v>4758</v>
      </c>
      <c r="AK489" s="235" t="s">
        <v>5195</v>
      </c>
      <c r="AL489" s="235">
        <v>488</v>
      </c>
    </row>
    <row r="490" spans="1:38" x14ac:dyDescent="0.3">
      <c r="A490" s="222">
        <v>6000793</v>
      </c>
      <c r="B490" s="222" t="s">
        <v>5326</v>
      </c>
      <c r="C490" s="241" t="s">
        <v>4765</v>
      </c>
      <c r="D490" s="237" t="s">
        <v>5423</v>
      </c>
      <c r="E490" s="236">
        <v>1311110567990</v>
      </c>
      <c r="F490" s="240" t="s">
        <v>4767</v>
      </c>
      <c r="G490" s="214">
        <v>0</v>
      </c>
      <c r="H490" s="231" t="s">
        <v>4758</v>
      </c>
      <c r="I490" s="231"/>
      <c r="J490" s="231"/>
      <c r="K490" s="231"/>
      <c r="L490" s="231"/>
      <c r="M490" s="231"/>
      <c r="N490" s="231" t="s">
        <v>4882</v>
      </c>
      <c r="O490" s="246"/>
      <c r="P490" s="246"/>
      <c r="Q490" s="225"/>
      <c r="R490" s="212" t="s">
        <v>4758</v>
      </c>
      <c r="S490" s="213" t="s">
        <v>4758</v>
      </c>
      <c r="T490" s="233" t="s">
        <v>5373</v>
      </c>
      <c r="U490" s="234" t="s">
        <v>4746</v>
      </c>
      <c r="V490" s="234">
        <v>45611</v>
      </c>
      <c r="W490" s="234" t="s">
        <v>4864</v>
      </c>
      <c r="X490" s="234" t="s">
        <v>2</v>
      </c>
      <c r="Y490" s="234"/>
      <c r="Z490" s="234"/>
      <c r="AA490" s="243">
        <v>202411</v>
      </c>
      <c r="AB490" s="243"/>
      <c r="AC490" s="244" t="s">
        <v>5197</v>
      </c>
      <c r="AD490" s="244" t="s">
        <v>4920</v>
      </c>
      <c r="AE490" s="245">
        <v>0</v>
      </c>
      <c r="AF490" s="244" t="s">
        <v>4920</v>
      </c>
      <c r="AG490" s="239" t="str">
        <f>IFERROR(VLOOKUP(작성용!A:A,RM!A:D,4,0),"-")</f>
        <v>-</v>
      </c>
      <c r="AH490" s="235" t="s">
        <v>4758</v>
      </c>
      <c r="AI490" s="235" t="s">
        <v>4758</v>
      </c>
      <c r="AJ490" s="235" t="s">
        <v>4758</v>
      </c>
      <c r="AK490" s="235" t="s">
        <v>5195</v>
      </c>
      <c r="AL490" s="235">
        <v>489</v>
      </c>
    </row>
    <row r="491" spans="1:38" x14ac:dyDescent="0.3">
      <c r="A491" s="222">
        <v>6000793</v>
      </c>
      <c r="B491" s="222" t="s">
        <v>5326</v>
      </c>
      <c r="C491" s="241" t="s">
        <v>4765</v>
      </c>
      <c r="D491" s="237" t="s">
        <v>5424</v>
      </c>
      <c r="E491" s="236">
        <v>1101114357110</v>
      </c>
      <c r="F491" s="240" t="s">
        <v>4841</v>
      </c>
      <c r="G491" s="214">
        <v>0</v>
      </c>
      <c r="H491" s="231" t="s">
        <v>4758</v>
      </c>
      <c r="I491" s="231"/>
      <c r="J491" s="231"/>
      <c r="K491" s="231"/>
      <c r="L491" s="231"/>
      <c r="M491" s="231"/>
      <c r="N491" s="231" t="s">
        <v>4882</v>
      </c>
      <c r="O491" s="246"/>
      <c r="P491" s="246"/>
      <c r="Q491" s="225"/>
      <c r="R491" s="212" t="s">
        <v>4758</v>
      </c>
      <c r="S491" s="213" t="s">
        <v>4758</v>
      </c>
      <c r="T491" s="233" t="s">
        <v>5373</v>
      </c>
      <c r="U491" s="234" t="s">
        <v>4746</v>
      </c>
      <c r="V491" s="234">
        <v>45611</v>
      </c>
      <c r="W491" s="234" t="s">
        <v>4864</v>
      </c>
      <c r="X491" s="234" t="s">
        <v>2</v>
      </c>
      <c r="Y491" s="234"/>
      <c r="Z491" s="234"/>
      <c r="AA491" s="243">
        <v>202411</v>
      </c>
      <c r="AB491" s="243"/>
      <c r="AC491" s="244" t="s">
        <v>5197</v>
      </c>
      <c r="AD491" s="244" t="s">
        <v>4843</v>
      </c>
      <c r="AE491" s="245">
        <v>0</v>
      </c>
      <c r="AF491" s="244" t="s">
        <v>4843</v>
      </c>
      <c r="AG491" s="239" t="str">
        <f>IFERROR(VLOOKUP(작성용!A:A,RM!A:D,4,0),"-")</f>
        <v>-</v>
      </c>
      <c r="AH491" s="235" t="s">
        <v>4758</v>
      </c>
      <c r="AI491" s="235" t="s">
        <v>4758</v>
      </c>
      <c r="AJ491" s="235" t="s">
        <v>4758</v>
      </c>
      <c r="AK491" s="235" t="s">
        <v>5195</v>
      </c>
      <c r="AL491" s="235">
        <v>490</v>
      </c>
    </row>
    <row r="492" spans="1:38" x14ac:dyDescent="0.3">
      <c r="A492" s="222">
        <v>6000793</v>
      </c>
      <c r="B492" s="222" t="s">
        <v>5326</v>
      </c>
      <c r="C492" s="241" t="s">
        <v>4765</v>
      </c>
      <c r="D492" s="237" t="s">
        <v>5425</v>
      </c>
      <c r="E492" s="236">
        <v>1101115449312</v>
      </c>
      <c r="F492" s="240" t="s">
        <v>4841</v>
      </c>
      <c r="G492" s="214">
        <v>0</v>
      </c>
      <c r="H492" s="231" t="s">
        <v>4758</v>
      </c>
      <c r="I492" s="231"/>
      <c r="J492" s="231"/>
      <c r="K492" s="231"/>
      <c r="L492" s="231"/>
      <c r="M492" s="231"/>
      <c r="N492" s="231" t="s">
        <v>4882</v>
      </c>
      <c r="O492" s="246"/>
      <c r="P492" s="246"/>
      <c r="Q492" s="225"/>
      <c r="R492" s="212" t="s">
        <v>4758</v>
      </c>
      <c r="S492" s="213" t="s">
        <v>4758</v>
      </c>
      <c r="T492" s="233" t="s">
        <v>5373</v>
      </c>
      <c r="U492" s="234" t="s">
        <v>4746</v>
      </c>
      <c r="V492" s="234">
        <v>45611</v>
      </c>
      <c r="W492" s="234" t="s">
        <v>4864</v>
      </c>
      <c r="X492" s="234" t="s">
        <v>2</v>
      </c>
      <c r="Y492" s="234"/>
      <c r="Z492" s="234"/>
      <c r="AA492" s="243">
        <v>202411</v>
      </c>
      <c r="AB492" s="243"/>
      <c r="AC492" s="244" t="s">
        <v>5197</v>
      </c>
      <c r="AD492" s="244" t="s">
        <v>4851</v>
      </c>
      <c r="AE492" s="284">
        <v>0.6</v>
      </c>
      <c r="AF492" s="244" t="s">
        <v>4851</v>
      </c>
      <c r="AG492" s="239" t="str">
        <f>IFERROR(VLOOKUP(작성용!A:A,RM!A:D,4,0),"-")</f>
        <v>-</v>
      </c>
      <c r="AH492" s="235" t="s">
        <v>4758</v>
      </c>
      <c r="AI492" s="235" t="s">
        <v>8209</v>
      </c>
      <c r="AJ492" s="235" t="s">
        <v>4758</v>
      </c>
      <c r="AK492" s="235" t="s">
        <v>5195</v>
      </c>
      <c r="AL492" s="235">
        <v>491</v>
      </c>
    </row>
    <row r="493" spans="1:38" x14ac:dyDescent="0.3">
      <c r="A493" s="229">
        <v>6000793</v>
      </c>
      <c r="B493" s="229" t="s">
        <v>5326</v>
      </c>
      <c r="C493" s="241" t="s">
        <v>4765</v>
      </c>
      <c r="D493" s="237" t="s">
        <v>5414</v>
      </c>
      <c r="E493" s="236">
        <v>1314110312464</v>
      </c>
      <c r="F493" s="240" t="s">
        <v>4837</v>
      </c>
      <c r="G493" s="214">
        <v>4</v>
      </c>
      <c r="H493" s="231" t="s">
        <v>4758</v>
      </c>
      <c r="I493" s="231"/>
      <c r="J493" s="231"/>
      <c r="K493" s="231"/>
      <c r="L493" s="231"/>
      <c r="M493" s="231"/>
      <c r="N493" s="231" t="s">
        <v>4882</v>
      </c>
      <c r="O493" s="246"/>
      <c r="P493" s="246"/>
      <c r="Q493" s="225"/>
      <c r="R493" s="212" t="s">
        <v>4758</v>
      </c>
      <c r="S493" s="213" t="s">
        <v>4758</v>
      </c>
      <c r="T493" s="233" t="s">
        <v>5373</v>
      </c>
      <c r="U493" s="234" t="s">
        <v>4746</v>
      </c>
      <c r="V493" s="234">
        <v>45611</v>
      </c>
      <c r="W493" s="234" t="s">
        <v>4864</v>
      </c>
      <c r="X493" s="234" t="s">
        <v>2</v>
      </c>
      <c r="Y493" s="234"/>
      <c r="Z493" s="234"/>
      <c r="AA493" s="243">
        <v>202411</v>
      </c>
      <c r="AB493" s="243"/>
      <c r="AC493" s="244" t="s">
        <v>4747</v>
      </c>
      <c r="AD493" s="244" t="s">
        <v>4847</v>
      </c>
      <c r="AE493" s="245">
        <v>0</v>
      </c>
      <c r="AF493" s="244" t="s">
        <v>4847</v>
      </c>
      <c r="AG493" s="239" t="str">
        <f>IFERROR(VLOOKUP(작성용!A:A,RM!A:D,4,0),"-")</f>
        <v>-</v>
      </c>
      <c r="AH493" s="235" t="s">
        <v>4758</v>
      </c>
      <c r="AI493" s="235" t="s">
        <v>4758</v>
      </c>
      <c r="AJ493" s="235" t="s">
        <v>4758</v>
      </c>
      <c r="AK493" s="235" t="s">
        <v>5195</v>
      </c>
      <c r="AL493" s="235">
        <v>492</v>
      </c>
    </row>
    <row r="494" spans="1:38" x14ac:dyDescent="0.3">
      <c r="A494" s="229">
        <v>6000809</v>
      </c>
      <c r="B494" s="229" t="s">
        <v>5329</v>
      </c>
      <c r="C494" s="241" t="s">
        <v>4765</v>
      </c>
      <c r="D494" s="237" t="s">
        <v>5426</v>
      </c>
      <c r="E494" s="236" t="s">
        <v>3920</v>
      </c>
      <c r="F494" s="240" t="s">
        <v>4881</v>
      </c>
      <c r="G494" s="214">
        <v>0</v>
      </c>
      <c r="H494" s="231" t="s">
        <v>4758</v>
      </c>
      <c r="I494" s="231"/>
      <c r="J494" s="231"/>
      <c r="K494" s="231"/>
      <c r="L494" s="231"/>
      <c r="M494" s="231"/>
      <c r="N494" s="231" t="s">
        <v>4882</v>
      </c>
      <c r="O494" s="246"/>
      <c r="P494" s="246"/>
      <c r="Q494" s="225"/>
      <c r="R494" s="212" t="s">
        <v>4758</v>
      </c>
      <c r="S494" s="213" t="s">
        <v>4758</v>
      </c>
      <c r="T494" s="233" t="s">
        <v>5373</v>
      </c>
      <c r="U494" s="234" t="s">
        <v>4746</v>
      </c>
      <c r="V494" s="234">
        <v>45611</v>
      </c>
      <c r="W494" s="234" t="s">
        <v>4864</v>
      </c>
      <c r="X494" s="234" t="s">
        <v>2</v>
      </c>
      <c r="Y494" s="234"/>
      <c r="Z494" s="234"/>
      <c r="AA494" s="243">
        <v>202411</v>
      </c>
      <c r="AB494" s="243"/>
      <c r="AC494" s="244" t="s">
        <v>5197</v>
      </c>
      <c r="AD494" s="244" t="s">
        <v>4845</v>
      </c>
      <c r="AE494" s="284">
        <v>0.6</v>
      </c>
      <c r="AF494" s="244" t="s">
        <v>4845</v>
      </c>
      <c r="AG494" s="239" t="str">
        <f>IFERROR(VLOOKUP(작성용!A:A,RM!A:D,4,0),"-")</f>
        <v>-</v>
      </c>
      <c r="AH494" s="235" t="s">
        <v>4758</v>
      </c>
      <c r="AI494" s="235" t="s">
        <v>8210</v>
      </c>
      <c r="AJ494" s="235" t="s">
        <v>4758</v>
      </c>
      <c r="AK494" s="235" t="s">
        <v>5195</v>
      </c>
      <c r="AL494" s="235">
        <v>493</v>
      </c>
    </row>
    <row r="495" spans="1:38" x14ac:dyDescent="0.3">
      <c r="A495" s="229">
        <v>6000809</v>
      </c>
      <c r="B495" s="229" t="s">
        <v>5329</v>
      </c>
      <c r="C495" s="241" t="s">
        <v>4765</v>
      </c>
      <c r="D495" s="237" t="s">
        <v>5427</v>
      </c>
      <c r="E495" s="236">
        <v>1101117455630</v>
      </c>
      <c r="F495" s="240" t="s">
        <v>4837</v>
      </c>
      <c r="G495" s="214">
        <v>0</v>
      </c>
      <c r="H495" s="231" t="s">
        <v>4758</v>
      </c>
      <c r="I495" s="231"/>
      <c r="J495" s="231"/>
      <c r="K495" s="231"/>
      <c r="L495" s="231"/>
      <c r="M495" s="231"/>
      <c r="N495" s="231" t="s">
        <v>4882</v>
      </c>
      <c r="O495" s="246"/>
      <c r="P495" s="246"/>
      <c r="Q495" s="225"/>
      <c r="R495" s="212" t="s">
        <v>4758</v>
      </c>
      <c r="S495" s="213" t="s">
        <v>4758</v>
      </c>
      <c r="T495" s="233" t="s">
        <v>5373</v>
      </c>
      <c r="U495" s="234" t="s">
        <v>4746</v>
      </c>
      <c r="V495" s="234">
        <v>45611</v>
      </c>
      <c r="W495" s="234" t="s">
        <v>4864</v>
      </c>
      <c r="X495" s="234" t="s">
        <v>2</v>
      </c>
      <c r="Y495" s="234"/>
      <c r="Z495" s="234"/>
      <c r="AA495" s="243">
        <v>202411</v>
      </c>
      <c r="AB495" s="243"/>
      <c r="AC495" s="244" t="s">
        <v>5197</v>
      </c>
      <c r="AD495" s="244" t="s">
        <v>4832</v>
      </c>
      <c r="AE495" s="245">
        <v>0</v>
      </c>
      <c r="AF495" s="244" t="s">
        <v>4832</v>
      </c>
      <c r="AG495" s="239" t="str">
        <f>IFERROR(VLOOKUP(작성용!A:A,RM!A:D,4,0),"-")</f>
        <v>-</v>
      </c>
      <c r="AH495" s="235" t="s">
        <v>4758</v>
      </c>
      <c r="AI495" s="235" t="s">
        <v>4758</v>
      </c>
      <c r="AJ495" s="235" t="s">
        <v>4758</v>
      </c>
      <c r="AK495" s="235" t="s">
        <v>5195</v>
      </c>
      <c r="AL495" s="235">
        <v>494</v>
      </c>
    </row>
    <row r="496" spans="1:38" x14ac:dyDescent="0.3">
      <c r="A496" s="229">
        <v>6000809</v>
      </c>
      <c r="B496" s="229" t="s">
        <v>5329</v>
      </c>
      <c r="C496" s="241" t="s">
        <v>4765</v>
      </c>
      <c r="D496" s="237" t="s">
        <v>5428</v>
      </c>
      <c r="E496" s="236" t="s">
        <v>4574</v>
      </c>
      <c r="F496" s="240" t="s">
        <v>4881</v>
      </c>
      <c r="G496" s="214">
        <v>0</v>
      </c>
      <c r="H496" s="231" t="s">
        <v>4758</v>
      </c>
      <c r="I496" s="231"/>
      <c r="J496" s="231"/>
      <c r="K496" s="231"/>
      <c r="L496" s="231"/>
      <c r="M496" s="231"/>
      <c r="N496" s="231" t="s">
        <v>4882</v>
      </c>
      <c r="O496" s="246"/>
      <c r="P496" s="246"/>
      <c r="Q496" s="225"/>
      <c r="R496" s="212" t="s">
        <v>4758</v>
      </c>
      <c r="S496" s="213" t="s">
        <v>4758</v>
      </c>
      <c r="T496" s="233" t="s">
        <v>5373</v>
      </c>
      <c r="U496" s="234" t="s">
        <v>4746</v>
      </c>
      <c r="V496" s="234">
        <v>45611</v>
      </c>
      <c r="W496" s="234" t="s">
        <v>4864</v>
      </c>
      <c r="X496" s="234" t="s">
        <v>2</v>
      </c>
      <c r="Y496" s="234"/>
      <c r="Z496" s="234"/>
      <c r="AA496" s="243">
        <v>202411</v>
      </c>
      <c r="AB496" s="243"/>
      <c r="AC496" s="244" t="s">
        <v>5197</v>
      </c>
      <c r="AD496" s="244" t="s">
        <v>4847</v>
      </c>
      <c r="AE496" s="245">
        <v>0</v>
      </c>
      <c r="AF496" s="244" t="s">
        <v>4847</v>
      </c>
      <c r="AG496" s="239" t="str">
        <f>IFERROR(VLOOKUP(작성용!A:A,RM!A:D,4,0),"-")</f>
        <v>-</v>
      </c>
      <c r="AH496" s="235" t="s">
        <v>4758</v>
      </c>
      <c r="AI496" s="235" t="s">
        <v>4758</v>
      </c>
      <c r="AJ496" s="235" t="s">
        <v>4758</v>
      </c>
      <c r="AK496" s="235" t="s">
        <v>5195</v>
      </c>
      <c r="AL496" s="235">
        <v>495</v>
      </c>
    </row>
    <row r="497" spans="1:38" x14ac:dyDescent="0.3">
      <c r="A497" s="229">
        <v>6000809</v>
      </c>
      <c r="B497" s="229" t="s">
        <v>5329</v>
      </c>
      <c r="C497" s="241" t="s">
        <v>4765</v>
      </c>
      <c r="D497" s="237" t="s">
        <v>5429</v>
      </c>
      <c r="E497" s="236" t="s">
        <v>4575</v>
      </c>
      <c r="F497" s="240" t="s">
        <v>4881</v>
      </c>
      <c r="G497" s="214">
        <v>0</v>
      </c>
      <c r="H497" s="231" t="s">
        <v>4758</v>
      </c>
      <c r="I497" s="231"/>
      <c r="J497" s="231"/>
      <c r="K497" s="231"/>
      <c r="L497" s="231"/>
      <c r="M497" s="231"/>
      <c r="N497" s="231" t="s">
        <v>4882</v>
      </c>
      <c r="O497" s="246"/>
      <c r="P497" s="246"/>
      <c r="Q497" s="225"/>
      <c r="R497" s="212" t="s">
        <v>4758</v>
      </c>
      <c r="S497" s="213" t="s">
        <v>4758</v>
      </c>
      <c r="T497" s="233" t="s">
        <v>5373</v>
      </c>
      <c r="U497" s="234" t="s">
        <v>4746</v>
      </c>
      <c r="V497" s="234">
        <v>45611</v>
      </c>
      <c r="W497" s="234" t="s">
        <v>4864</v>
      </c>
      <c r="X497" s="234" t="s">
        <v>2</v>
      </c>
      <c r="Y497" s="234"/>
      <c r="Z497" s="234"/>
      <c r="AA497" s="243">
        <v>202411</v>
      </c>
      <c r="AB497" s="243"/>
      <c r="AC497" s="244" t="s">
        <v>5197</v>
      </c>
      <c r="AD497" s="244" t="s">
        <v>4969</v>
      </c>
      <c r="AE497" s="245">
        <v>0</v>
      </c>
      <c r="AF497" s="244" t="s">
        <v>4969</v>
      </c>
      <c r="AG497" s="239" t="str">
        <f>IFERROR(VLOOKUP(작성용!A:A,RM!A:D,4,0),"-")</f>
        <v>-</v>
      </c>
      <c r="AH497" s="235" t="s">
        <v>4758</v>
      </c>
      <c r="AI497" s="235" t="s">
        <v>4758</v>
      </c>
      <c r="AJ497" s="235" t="s">
        <v>4758</v>
      </c>
      <c r="AK497" s="235" t="s">
        <v>5195</v>
      </c>
      <c r="AL497" s="235">
        <v>496</v>
      </c>
    </row>
    <row r="498" spans="1:38" x14ac:dyDescent="0.3">
      <c r="A498" s="229">
        <v>6000809</v>
      </c>
      <c r="B498" s="229" t="s">
        <v>5329</v>
      </c>
      <c r="C498" s="241" t="s">
        <v>4765</v>
      </c>
      <c r="D498" s="237" t="s">
        <v>5430</v>
      </c>
      <c r="E498" s="236" t="s">
        <v>4576</v>
      </c>
      <c r="F498" s="240" t="s">
        <v>4881</v>
      </c>
      <c r="G498" s="214">
        <v>0</v>
      </c>
      <c r="H498" s="231" t="s">
        <v>4758</v>
      </c>
      <c r="I498" s="231"/>
      <c r="J498" s="231"/>
      <c r="K498" s="231"/>
      <c r="L498" s="231"/>
      <c r="M498" s="231"/>
      <c r="N498" s="231" t="s">
        <v>4882</v>
      </c>
      <c r="O498" s="246"/>
      <c r="P498" s="246"/>
      <c r="Q498" s="225"/>
      <c r="R498" s="212" t="s">
        <v>4758</v>
      </c>
      <c r="S498" s="213" t="s">
        <v>4758</v>
      </c>
      <c r="T498" s="233" t="s">
        <v>5373</v>
      </c>
      <c r="U498" s="234" t="s">
        <v>4746</v>
      </c>
      <c r="V498" s="234">
        <v>45611</v>
      </c>
      <c r="W498" s="234" t="s">
        <v>4864</v>
      </c>
      <c r="X498" s="234" t="s">
        <v>2</v>
      </c>
      <c r="Y498" s="234"/>
      <c r="Z498" s="234"/>
      <c r="AA498" s="243">
        <v>202411</v>
      </c>
      <c r="AB498" s="243"/>
      <c r="AC498" s="244" t="s">
        <v>5197</v>
      </c>
      <c r="AD498" s="244" t="s">
        <v>4849</v>
      </c>
      <c r="AE498" s="245">
        <v>0</v>
      </c>
      <c r="AF498" s="244" t="s">
        <v>4849</v>
      </c>
      <c r="AG498" s="239" t="str">
        <f>IFERROR(VLOOKUP(작성용!A:A,RM!A:D,4,0),"-")</f>
        <v>-</v>
      </c>
      <c r="AH498" s="235" t="s">
        <v>4758</v>
      </c>
      <c r="AI498" s="235" t="s">
        <v>4758</v>
      </c>
      <c r="AJ498" s="235" t="s">
        <v>4758</v>
      </c>
      <c r="AK498" s="235" t="s">
        <v>5195</v>
      </c>
      <c r="AL498" s="235">
        <v>497</v>
      </c>
    </row>
    <row r="499" spans="1:38" x14ac:dyDescent="0.3">
      <c r="A499" s="229">
        <v>6000809</v>
      </c>
      <c r="B499" s="229" t="s">
        <v>5329</v>
      </c>
      <c r="C499" s="241" t="s">
        <v>4765</v>
      </c>
      <c r="D499" s="237" t="s">
        <v>5431</v>
      </c>
      <c r="E499" s="236" t="s">
        <v>4577</v>
      </c>
      <c r="F499" s="240" t="s">
        <v>4881</v>
      </c>
      <c r="G499" s="214">
        <v>0</v>
      </c>
      <c r="H499" s="231" t="s">
        <v>4758</v>
      </c>
      <c r="I499" s="231"/>
      <c r="J499" s="231"/>
      <c r="K499" s="231"/>
      <c r="L499" s="231"/>
      <c r="M499" s="231"/>
      <c r="N499" s="231" t="s">
        <v>4882</v>
      </c>
      <c r="O499" s="246"/>
      <c r="P499" s="246"/>
      <c r="Q499" s="225"/>
      <c r="R499" s="212" t="s">
        <v>4758</v>
      </c>
      <c r="S499" s="213" t="s">
        <v>4758</v>
      </c>
      <c r="T499" s="233" t="s">
        <v>5373</v>
      </c>
      <c r="U499" s="234" t="s">
        <v>4746</v>
      </c>
      <c r="V499" s="234">
        <v>45611</v>
      </c>
      <c r="W499" s="234" t="s">
        <v>4864</v>
      </c>
      <c r="X499" s="234" t="s">
        <v>2</v>
      </c>
      <c r="Y499" s="234"/>
      <c r="Z499" s="234"/>
      <c r="AA499" s="243">
        <v>202411</v>
      </c>
      <c r="AB499" s="243"/>
      <c r="AC499" s="244" t="s">
        <v>5197</v>
      </c>
      <c r="AD499" s="244" t="s">
        <v>4847</v>
      </c>
      <c r="AE499" s="245">
        <v>0</v>
      </c>
      <c r="AF499" s="244" t="s">
        <v>4847</v>
      </c>
      <c r="AG499" s="239" t="str">
        <f>IFERROR(VLOOKUP(작성용!A:A,RM!A:D,4,0),"-")</f>
        <v>-</v>
      </c>
      <c r="AH499" s="235" t="s">
        <v>4758</v>
      </c>
      <c r="AI499" s="235" t="s">
        <v>4758</v>
      </c>
      <c r="AJ499" s="235" t="s">
        <v>4758</v>
      </c>
      <c r="AK499" s="235" t="s">
        <v>5195</v>
      </c>
      <c r="AL499" s="235">
        <v>498</v>
      </c>
    </row>
    <row r="500" spans="1:38" x14ac:dyDescent="0.3">
      <c r="A500" s="229">
        <v>6000809</v>
      </c>
      <c r="B500" s="229" t="s">
        <v>5329</v>
      </c>
      <c r="C500" s="241" t="s">
        <v>4765</v>
      </c>
      <c r="D500" s="237" t="s">
        <v>5431</v>
      </c>
      <c r="E500" s="236" t="s">
        <v>4577</v>
      </c>
      <c r="F500" s="240" t="s">
        <v>4881</v>
      </c>
      <c r="G500" s="214">
        <v>0</v>
      </c>
      <c r="H500" s="231" t="s">
        <v>4758</v>
      </c>
      <c r="I500" s="231"/>
      <c r="J500" s="231"/>
      <c r="K500" s="231"/>
      <c r="L500" s="231"/>
      <c r="M500" s="231"/>
      <c r="N500" s="231" t="s">
        <v>4882</v>
      </c>
      <c r="O500" s="246"/>
      <c r="P500" s="246"/>
      <c r="Q500" s="225"/>
      <c r="R500" s="212" t="s">
        <v>4758</v>
      </c>
      <c r="S500" s="213" t="s">
        <v>4758</v>
      </c>
      <c r="T500" s="233" t="s">
        <v>5373</v>
      </c>
      <c r="U500" s="234" t="s">
        <v>4746</v>
      </c>
      <c r="V500" s="234">
        <v>45611</v>
      </c>
      <c r="W500" s="234" t="s">
        <v>4864</v>
      </c>
      <c r="X500" s="234" t="s">
        <v>2</v>
      </c>
      <c r="Y500" s="234"/>
      <c r="Z500" s="234"/>
      <c r="AA500" s="243">
        <v>202411</v>
      </c>
      <c r="AB500" s="243"/>
      <c r="AC500" s="244" t="s">
        <v>5197</v>
      </c>
      <c r="AD500" s="244" t="s">
        <v>4847</v>
      </c>
      <c r="AE500" s="245">
        <v>0</v>
      </c>
      <c r="AF500" s="244" t="s">
        <v>4847</v>
      </c>
      <c r="AG500" s="239" t="str">
        <f>IFERROR(VLOOKUP(작성용!A:A,RM!A:D,4,0),"-")</f>
        <v>-</v>
      </c>
      <c r="AH500" s="235" t="s">
        <v>4758</v>
      </c>
      <c r="AI500" s="235" t="s">
        <v>4758</v>
      </c>
      <c r="AJ500" s="235" t="s">
        <v>4758</v>
      </c>
      <c r="AK500" s="235" t="s">
        <v>5195</v>
      </c>
      <c r="AL500" s="235">
        <v>499</v>
      </c>
    </row>
    <row r="501" spans="1:38" x14ac:dyDescent="0.3">
      <c r="A501" s="229">
        <v>6000809</v>
      </c>
      <c r="B501" s="229" t="s">
        <v>5329</v>
      </c>
      <c r="C501" s="241" t="s">
        <v>4765</v>
      </c>
      <c r="D501" s="237" t="s">
        <v>5432</v>
      </c>
      <c r="E501" s="236">
        <v>1101116198570</v>
      </c>
      <c r="F501" s="240" t="s">
        <v>4841</v>
      </c>
      <c r="G501" s="214">
        <v>0</v>
      </c>
      <c r="H501" s="231" t="s">
        <v>4758</v>
      </c>
      <c r="I501" s="231"/>
      <c r="J501" s="231"/>
      <c r="K501" s="231"/>
      <c r="L501" s="231"/>
      <c r="M501" s="231"/>
      <c r="N501" s="231" t="s">
        <v>4882</v>
      </c>
      <c r="O501" s="246"/>
      <c r="P501" s="246"/>
      <c r="Q501" s="225"/>
      <c r="R501" s="212" t="s">
        <v>4758</v>
      </c>
      <c r="S501" s="213" t="s">
        <v>4758</v>
      </c>
      <c r="T501" s="233" t="s">
        <v>5373</v>
      </c>
      <c r="U501" s="234" t="s">
        <v>4746</v>
      </c>
      <c r="V501" s="234">
        <v>45611</v>
      </c>
      <c r="W501" s="234" t="s">
        <v>4864</v>
      </c>
      <c r="X501" s="234" t="s">
        <v>2</v>
      </c>
      <c r="Y501" s="234"/>
      <c r="Z501" s="234"/>
      <c r="AA501" s="243">
        <v>202411</v>
      </c>
      <c r="AB501" s="243"/>
      <c r="AC501" s="244" t="s">
        <v>5197</v>
      </c>
      <c r="AD501" s="244" t="s">
        <v>4748</v>
      </c>
      <c r="AE501" s="245">
        <v>0</v>
      </c>
      <c r="AF501" s="244" t="s">
        <v>4748</v>
      </c>
      <c r="AG501" s="239" t="str">
        <f>IFERROR(VLOOKUP(작성용!A:A,RM!A:D,4,0),"-")</f>
        <v>-</v>
      </c>
      <c r="AH501" s="235" t="s">
        <v>4758</v>
      </c>
      <c r="AI501" s="235" t="s">
        <v>4758</v>
      </c>
      <c r="AJ501" s="235" t="s">
        <v>4758</v>
      </c>
      <c r="AK501" s="235" t="s">
        <v>5195</v>
      </c>
      <c r="AL501" s="235">
        <v>500</v>
      </c>
    </row>
    <row r="502" spans="1:38" x14ac:dyDescent="0.3">
      <c r="A502" s="229">
        <v>6000809</v>
      </c>
      <c r="B502" s="229" t="s">
        <v>5329</v>
      </c>
      <c r="C502" s="241" t="s">
        <v>4765</v>
      </c>
      <c r="D502" s="237" t="s">
        <v>5432</v>
      </c>
      <c r="E502" s="236">
        <v>1101116198570</v>
      </c>
      <c r="F502" s="240" t="s">
        <v>4837</v>
      </c>
      <c r="G502" s="214">
        <v>0</v>
      </c>
      <c r="H502" s="231" t="s">
        <v>4758</v>
      </c>
      <c r="I502" s="231"/>
      <c r="J502" s="231"/>
      <c r="K502" s="231"/>
      <c r="L502" s="231"/>
      <c r="M502" s="231"/>
      <c r="N502" s="231" t="s">
        <v>4882</v>
      </c>
      <c r="O502" s="246"/>
      <c r="P502" s="246"/>
      <c r="Q502" s="225"/>
      <c r="R502" s="212" t="s">
        <v>4758</v>
      </c>
      <c r="S502" s="213" t="s">
        <v>4758</v>
      </c>
      <c r="T502" s="233" t="s">
        <v>5373</v>
      </c>
      <c r="U502" s="234" t="s">
        <v>4746</v>
      </c>
      <c r="V502" s="234">
        <v>45611</v>
      </c>
      <c r="W502" s="234" t="s">
        <v>4864</v>
      </c>
      <c r="X502" s="234" t="s">
        <v>2</v>
      </c>
      <c r="Y502" s="234"/>
      <c r="Z502" s="234"/>
      <c r="AA502" s="243">
        <v>202411</v>
      </c>
      <c r="AB502" s="243"/>
      <c r="AC502" s="244" t="s">
        <v>5197</v>
      </c>
      <c r="AD502" s="244" t="s">
        <v>4748</v>
      </c>
      <c r="AE502" s="245">
        <v>0</v>
      </c>
      <c r="AF502" s="244" t="s">
        <v>4748</v>
      </c>
      <c r="AG502" s="239" t="str">
        <f>IFERROR(VLOOKUP(작성용!A:A,RM!A:D,4,0),"-")</f>
        <v>-</v>
      </c>
      <c r="AH502" s="235" t="s">
        <v>4758</v>
      </c>
      <c r="AI502" s="235" t="s">
        <v>4758</v>
      </c>
      <c r="AJ502" s="235" t="s">
        <v>4758</v>
      </c>
      <c r="AK502" s="235" t="s">
        <v>5195</v>
      </c>
      <c r="AL502" s="235">
        <v>501</v>
      </c>
    </row>
    <row r="503" spans="1:38" x14ac:dyDescent="0.3">
      <c r="A503" s="229">
        <v>6000809</v>
      </c>
      <c r="B503" s="229" t="s">
        <v>5329</v>
      </c>
      <c r="C503" s="241" t="s">
        <v>4765</v>
      </c>
      <c r="D503" s="237" t="s">
        <v>5433</v>
      </c>
      <c r="E503" s="236">
        <v>1101115460087</v>
      </c>
      <c r="F503" s="240" t="s">
        <v>4881</v>
      </c>
      <c r="G503" s="214">
        <v>0</v>
      </c>
      <c r="H503" s="231" t="s">
        <v>4758</v>
      </c>
      <c r="I503" s="231"/>
      <c r="J503" s="231"/>
      <c r="K503" s="231"/>
      <c r="L503" s="231"/>
      <c r="M503" s="231"/>
      <c r="N503" s="231" t="s">
        <v>4882</v>
      </c>
      <c r="O503" s="246"/>
      <c r="P503" s="246"/>
      <c r="Q503" s="225"/>
      <c r="R503" s="212" t="s">
        <v>4758</v>
      </c>
      <c r="S503" s="213" t="s">
        <v>4758</v>
      </c>
      <c r="T503" s="233" t="s">
        <v>5373</v>
      </c>
      <c r="U503" s="234" t="s">
        <v>4746</v>
      </c>
      <c r="V503" s="234">
        <v>45611</v>
      </c>
      <c r="W503" s="234" t="s">
        <v>4864</v>
      </c>
      <c r="X503" s="234" t="s">
        <v>2</v>
      </c>
      <c r="Y503" s="234"/>
      <c r="Z503" s="234"/>
      <c r="AA503" s="243">
        <v>202411</v>
      </c>
      <c r="AB503" s="243"/>
      <c r="AC503" s="244" t="s">
        <v>5197</v>
      </c>
      <c r="AD503" s="244" t="s">
        <v>4884</v>
      </c>
      <c r="AE503" s="245">
        <v>0.6</v>
      </c>
      <c r="AF503" s="244" t="s">
        <v>4986</v>
      </c>
      <c r="AG503" s="239" t="str">
        <f>IFERROR(VLOOKUP(작성용!A:A,RM!A:D,4,0),"-")</f>
        <v>-</v>
      </c>
      <c r="AH503" s="235" t="s">
        <v>4754</v>
      </c>
      <c r="AI503" s="235" t="s">
        <v>4758</v>
      </c>
      <c r="AJ503" s="235" t="s">
        <v>4758</v>
      </c>
      <c r="AK503" s="235" t="s">
        <v>5195</v>
      </c>
      <c r="AL503" s="235">
        <v>502</v>
      </c>
    </row>
    <row r="504" spans="1:38" x14ac:dyDescent="0.3">
      <c r="A504" s="222">
        <v>6000799</v>
      </c>
      <c r="B504" s="222" t="s">
        <v>5330</v>
      </c>
      <c r="C504" s="241" t="s">
        <v>4752</v>
      </c>
      <c r="D504" s="237" t="s">
        <v>5434</v>
      </c>
      <c r="E504" s="236">
        <v>1311110601384</v>
      </c>
      <c r="F504" s="240" t="s">
        <v>4837</v>
      </c>
      <c r="G504" s="214">
        <v>3</v>
      </c>
      <c r="H504" s="231" t="s">
        <v>4758</v>
      </c>
      <c r="I504" s="231"/>
      <c r="J504" s="231"/>
      <c r="K504" s="231"/>
      <c r="L504" s="231"/>
      <c r="M504" s="231"/>
      <c r="N504" s="231" t="s">
        <v>4882</v>
      </c>
      <c r="O504" s="246"/>
      <c r="P504" s="246"/>
      <c r="Q504" s="225"/>
      <c r="R504" s="212" t="s">
        <v>4758</v>
      </c>
      <c r="S504" s="213" t="s">
        <v>4758</v>
      </c>
      <c r="T504" s="233" t="s">
        <v>5373</v>
      </c>
      <c r="U504" s="234" t="s">
        <v>4746</v>
      </c>
      <c r="V504" s="234">
        <v>45611</v>
      </c>
      <c r="W504" s="234" t="s">
        <v>4864</v>
      </c>
      <c r="X504" s="234" t="s">
        <v>2</v>
      </c>
      <c r="Y504" s="234"/>
      <c r="Z504" s="234"/>
      <c r="AA504" s="243">
        <v>202411</v>
      </c>
      <c r="AB504" s="243"/>
      <c r="AC504" s="244" t="s">
        <v>5197</v>
      </c>
      <c r="AD504" s="244" t="s">
        <v>4833</v>
      </c>
      <c r="AE504" s="245">
        <v>0</v>
      </c>
      <c r="AF504" s="244" t="s">
        <v>4833</v>
      </c>
      <c r="AG504" s="239" t="str">
        <f>IFERROR(VLOOKUP(작성용!A:A,RM!A:D,4,0),"-")</f>
        <v>-</v>
      </c>
      <c r="AH504" s="235" t="s">
        <v>4758</v>
      </c>
      <c r="AI504" s="235" t="s">
        <v>4758</v>
      </c>
      <c r="AJ504" s="235" t="s">
        <v>4758</v>
      </c>
      <c r="AK504" s="235" t="s">
        <v>5195</v>
      </c>
      <c r="AL504" s="235">
        <v>503</v>
      </c>
    </row>
    <row r="505" spans="1:38" x14ac:dyDescent="0.3">
      <c r="A505" s="222">
        <v>6000799</v>
      </c>
      <c r="B505" s="222" t="s">
        <v>5330</v>
      </c>
      <c r="C505" s="241" t="s">
        <v>4765</v>
      </c>
      <c r="D505" s="237" t="s">
        <v>5435</v>
      </c>
      <c r="E505" s="236">
        <v>1311110626481</v>
      </c>
      <c r="F505" s="240" t="s">
        <v>4841</v>
      </c>
      <c r="G505" s="214">
        <v>0</v>
      </c>
      <c r="H505" s="231" t="s">
        <v>4758</v>
      </c>
      <c r="I505" s="231"/>
      <c r="J505" s="231"/>
      <c r="K505" s="231"/>
      <c r="L505" s="231"/>
      <c r="M505" s="231"/>
      <c r="N505" s="231" t="s">
        <v>4882</v>
      </c>
      <c r="O505" s="246"/>
      <c r="P505" s="246"/>
      <c r="Q505" s="225"/>
      <c r="R505" s="212" t="s">
        <v>4758</v>
      </c>
      <c r="S505" s="213" t="s">
        <v>4758</v>
      </c>
      <c r="T505" s="233" t="s">
        <v>5373</v>
      </c>
      <c r="U505" s="234" t="s">
        <v>4746</v>
      </c>
      <c r="V505" s="234">
        <v>45611</v>
      </c>
      <c r="W505" s="234" t="s">
        <v>4864</v>
      </c>
      <c r="X505" s="234" t="s">
        <v>2</v>
      </c>
      <c r="Y505" s="234"/>
      <c r="Z505" s="234"/>
      <c r="AA505" s="243">
        <v>202411</v>
      </c>
      <c r="AB505" s="243"/>
      <c r="AC505" s="244" t="s">
        <v>5197</v>
      </c>
      <c r="AD505" s="244" t="s">
        <v>3646</v>
      </c>
      <c r="AE505" s="245">
        <v>0</v>
      </c>
      <c r="AF505" s="244" t="s">
        <v>5131</v>
      </c>
      <c r="AG505" s="239" t="str">
        <f>IFERROR(VLOOKUP(작성용!A:A,RM!A:D,4,0),"-")</f>
        <v>-</v>
      </c>
      <c r="AH505" s="235" t="s">
        <v>4758</v>
      </c>
      <c r="AI505" s="235" t="s">
        <v>4758</v>
      </c>
      <c r="AJ505" s="235" t="s">
        <v>4758</v>
      </c>
      <c r="AK505" s="235" t="s">
        <v>5195</v>
      </c>
      <c r="AL505" s="235">
        <v>504</v>
      </c>
    </row>
    <row r="506" spans="1:38" x14ac:dyDescent="0.3">
      <c r="A506" s="222">
        <v>6000799</v>
      </c>
      <c r="B506" s="222" t="s">
        <v>5330</v>
      </c>
      <c r="C506" s="241" t="s">
        <v>4765</v>
      </c>
      <c r="D506" s="237" t="s">
        <v>5436</v>
      </c>
      <c r="E506" s="236">
        <v>1101117031729</v>
      </c>
      <c r="F506" s="240" t="s">
        <v>4841</v>
      </c>
      <c r="G506" s="214">
        <v>0</v>
      </c>
      <c r="H506" s="231" t="s">
        <v>4758</v>
      </c>
      <c r="I506" s="231"/>
      <c r="J506" s="231"/>
      <c r="K506" s="231"/>
      <c r="L506" s="231"/>
      <c r="M506" s="231"/>
      <c r="N506" s="231" t="s">
        <v>4882</v>
      </c>
      <c r="O506" s="246"/>
      <c r="P506" s="246"/>
      <c r="Q506" s="225"/>
      <c r="R506" s="212" t="s">
        <v>4758</v>
      </c>
      <c r="S506" s="213" t="s">
        <v>4758</v>
      </c>
      <c r="T506" s="233" t="s">
        <v>5373</v>
      </c>
      <c r="U506" s="234" t="s">
        <v>4746</v>
      </c>
      <c r="V506" s="234">
        <v>45611</v>
      </c>
      <c r="W506" s="234" t="s">
        <v>4864</v>
      </c>
      <c r="X506" s="234" t="s">
        <v>2</v>
      </c>
      <c r="Y506" s="234"/>
      <c r="Z506" s="234"/>
      <c r="AA506" s="243">
        <v>202411</v>
      </c>
      <c r="AB506" s="243"/>
      <c r="AC506" s="244" t="s">
        <v>5197</v>
      </c>
      <c r="AD506" s="244" t="s">
        <v>4847</v>
      </c>
      <c r="AE506" s="245">
        <v>0</v>
      </c>
      <c r="AF506" s="244" t="s">
        <v>4847</v>
      </c>
      <c r="AG506" s="239" t="str">
        <f>IFERROR(VLOOKUP(작성용!A:A,RM!A:D,4,0),"-")</f>
        <v>-</v>
      </c>
      <c r="AH506" s="235" t="s">
        <v>4758</v>
      </c>
      <c r="AI506" s="235" t="s">
        <v>4758</v>
      </c>
      <c r="AJ506" s="235" t="s">
        <v>4758</v>
      </c>
      <c r="AK506" s="235" t="s">
        <v>5195</v>
      </c>
      <c r="AL506" s="235">
        <v>505</v>
      </c>
    </row>
    <row r="507" spans="1:38" x14ac:dyDescent="0.3">
      <c r="A507" s="222">
        <v>6000799</v>
      </c>
      <c r="B507" s="222" t="s">
        <v>5330</v>
      </c>
      <c r="C507" s="241" t="s">
        <v>4765</v>
      </c>
      <c r="D507" s="237" t="s">
        <v>5436</v>
      </c>
      <c r="E507" s="236">
        <v>1101117031729</v>
      </c>
      <c r="F507" s="240" t="s">
        <v>4837</v>
      </c>
      <c r="G507" s="214">
        <v>0</v>
      </c>
      <c r="H507" s="231" t="s">
        <v>4758</v>
      </c>
      <c r="I507" s="231"/>
      <c r="J507" s="231"/>
      <c r="K507" s="231"/>
      <c r="L507" s="231"/>
      <c r="M507" s="231"/>
      <c r="N507" s="231" t="s">
        <v>4882</v>
      </c>
      <c r="O507" s="246"/>
      <c r="P507" s="246"/>
      <c r="Q507" s="225"/>
      <c r="R507" s="212" t="s">
        <v>4758</v>
      </c>
      <c r="S507" s="213" t="s">
        <v>4758</v>
      </c>
      <c r="T507" s="233" t="s">
        <v>5373</v>
      </c>
      <c r="U507" s="234" t="s">
        <v>4746</v>
      </c>
      <c r="V507" s="234">
        <v>45611</v>
      </c>
      <c r="W507" s="234" t="s">
        <v>4864</v>
      </c>
      <c r="X507" s="234" t="s">
        <v>2</v>
      </c>
      <c r="Y507" s="234"/>
      <c r="Z507" s="234"/>
      <c r="AA507" s="243">
        <v>202411</v>
      </c>
      <c r="AB507" s="243"/>
      <c r="AC507" s="244" t="s">
        <v>5197</v>
      </c>
      <c r="AD507" s="244" t="s">
        <v>4847</v>
      </c>
      <c r="AE507" s="245">
        <v>0</v>
      </c>
      <c r="AF507" s="244" t="s">
        <v>4847</v>
      </c>
      <c r="AG507" s="239" t="str">
        <f>IFERROR(VLOOKUP(작성용!A:A,RM!A:D,4,0),"-")</f>
        <v>-</v>
      </c>
      <c r="AH507" s="235" t="s">
        <v>4758</v>
      </c>
      <c r="AI507" s="235" t="s">
        <v>4758</v>
      </c>
      <c r="AJ507" s="235" t="s">
        <v>4758</v>
      </c>
      <c r="AK507" s="235" t="s">
        <v>5195</v>
      </c>
      <c r="AL507" s="235">
        <v>506</v>
      </c>
    </row>
    <row r="508" spans="1:38" x14ac:dyDescent="0.3">
      <c r="A508" s="222">
        <v>6000799</v>
      </c>
      <c r="B508" s="222" t="s">
        <v>5330</v>
      </c>
      <c r="C508" s="241" t="s">
        <v>4765</v>
      </c>
      <c r="D508" s="237" t="s">
        <v>5437</v>
      </c>
      <c r="E508" s="236">
        <v>1101117537842</v>
      </c>
      <c r="F508" s="240" t="s">
        <v>4837</v>
      </c>
      <c r="G508" s="214">
        <v>0</v>
      </c>
      <c r="H508" s="231" t="s">
        <v>4758</v>
      </c>
      <c r="I508" s="231"/>
      <c r="J508" s="231"/>
      <c r="K508" s="231"/>
      <c r="L508" s="231"/>
      <c r="M508" s="231"/>
      <c r="N508" s="231" t="s">
        <v>4882</v>
      </c>
      <c r="O508" s="246"/>
      <c r="P508" s="246"/>
      <c r="Q508" s="225"/>
      <c r="R508" s="212" t="s">
        <v>4758</v>
      </c>
      <c r="S508" s="213" t="s">
        <v>4758</v>
      </c>
      <c r="T508" s="233" t="s">
        <v>5373</v>
      </c>
      <c r="U508" s="234" t="s">
        <v>4746</v>
      </c>
      <c r="V508" s="234">
        <v>45611</v>
      </c>
      <c r="W508" s="234" t="s">
        <v>4864</v>
      </c>
      <c r="X508" s="234" t="s">
        <v>2</v>
      </c>
      <c r="Y508" s="234"/>
      <c r="Z508" s="234"/>
      <c r="AA508" s="243">
        <v>202411</v>
      </c>
      <c r="AB508" s="243"/>
      <c r="AC508" s="244" t="s">
        <v>5197</v>
      </c>
      <c r="AD508" s="244" t="s">
        <v>5008</v>
      </c>
      <c r="AE508" s="245">
        <v>0.6</v>
      </c>
      <c r="AF508" s="244" t="s">
        <v>5008</v>
      </c>
      <c r="AG508" s="239" t="str">
        <f>IFERROR(VLOOKUP(작성용!A:A,RM!A:D,4,0),"-")</f>
        <v>-</v>
      </c>
      <c r="AH508" s="235" t="s">
        <v>4758</v>
      </c>
      <c r="AI508" s="235" t="s">
        <v>4758</v>
      </c>
      <c r="AJ508" s="235" t="s">
        <v>4758</v>
      </c>
      <c r="AK508" s="235" t="s">
        <v>5195</v>
      </c>
      <c r="AL508" s="235">
        <v>507</v>
      </c>
    </row>
    <row r="509" spans="1:38" x14ac:dyDescent="0.3">
      <c r="A509" s="222">
        <v>6000799</v>
      </c>
      <c r="B509" s="222" t="s">
        <v>5330</v>
      </c>
      <c r="C509" s="241" t="s">
        <v>4765</v>
      </c>
      <c r="D509" s="237" t="s">
        <v>5438</v>
      </c>
      <c r="E509" s="236">
        <v>1601110433518</v>
      </c>
      <c r="F509" s="240" t="s">
        <v>4841</v>
      </c>
      <c r="G509" s="214">
        <v>0</v>
      </c>
      <c r="H509" s="231" t="s">
        <v>4758</v>
      </c>
      <c r="I509" s="231"/>
      <c r="J509" s="231"/>
      <c r="K509" s="231"/>
      <c r="L509" s="231"/>
      <c r="M509" s="231"/>
      <c r="N509" s="231" t="s">
        <v>4882</v>
      </c>
      <c r="O509" s="246"/>
      <c r="P509" s="246"/>
      <c r="Q509" s="225"/>
      <c r="R509" s="212" t="s">
        <v>4758</v>
      </c>
      <c r="S509" s="213" t="s">
        <v>4758</v>
      </c>
      <c r="T509" s="233" t="s">
        <v>5373</v>
      </c>
      <c r="U509" s="234" t="s">
        <v>4746</v>
      </c>
      <c r="V509" s="234">
        <v>45611</v>
      </c>
      <c r="W509" s="234" t="s">
        <v>4864</v>
      </c>
      <c r="X509" s="234" t="s">
        <v>2</v>
      </c>
      <c r="Y509" s="234"/>
      <c r="Z509" s="234"/>
      <c r="AA509" s="243">
        <v>202411</v>
      </c>
      <c r="AB509" s="243"/>
      <c r="AC509" s="244" t="s">
        <v>5197</v>
      </c>
      <c r="AD509" s="244" t="s">
        <v>4934</v>
      </c>
      <c r="AE509" s="245">
        <v>0.6</v>
      </c>
      <c r="AF509" s="244" t="s">
        <v>4977</v>
      </c>
      <c r="AG509" s="239" t="str">
        <f>IFERROR(VLOOKUP(작성용!A:A,RM!A:D,4,0),"-")</f>
        <v>-</v>
      </c>
      <c r="AH509" s="235" t="s">
        <v>4758</v>
      </c>
      <c r="AI509" s="235" t="s">
        <v>8211</v>
      </c>
      <c r="AJ509" s="235" t="s">
        <v>4758</v>
      </c>
      <c r="AK509" s="235" t="s">
        <v>5195</v>
      </c>
      <c r="AL509" s="235">
        <v>508</v>
      </c>
    </row>
    <row r="510" spans="1:38" x14ac:dyDescent="0.3">
      <c r="A510" s="222">
        <v>6000799</v>
      </c>
      <c r="B510" s="222" t="s">
        <v>5330</v>
      </c>
      <c r="C510" s="241" t="s">
        <v>4765</v>
      </c>
      <c r="D510" s="237" t="s">
        <v>5439</v>
      </c>
      <c r="E510" s="236">
        <v>1101115894492</v>
      </c>
      <c r="F510" s="240" t="s">
        <v>4841</v>
      </c>
      <c r="G510" s="214">
        <v>0</v>
      </c>
      <c r="H510" s="231" t="s">
        <v>4758</v>
      </c>
      <c r="I510" s="231"/>
      <c r="J510" s="231"/>
      <c r="K510" s="231"/>
      <c r="L510" s="231"/>
      <c r="M510" s="231"/>
      <c r="N510" s="231" t="s">
        <v>4882</v>
      </c>
      <c r="O510" s="246"/>
      <c r="P510" s="246"/>
      <c r="Q510" s="225"/>
      <c r="R510" s="212" t="s">
        <v>4758</v>
      </c>
      <c r="S510" s="213" t="s">
        <v>4758</v>
      </c>
      <c r="T510" s="233" t="s">
        <v>5373</v>
      </c>
      <c r="U510" s="234" t="s">
        <v>4746</v>
      </c>
      <c r="V510" s="234">
        <v>45611</v>
      </c>
      <c r="W510" s="234" t="s">
        <v>4864</v>
      </c>
      <c r="X510" s="234" t="s">
        <v>2</v>
      </c>
      <c r="Y510" s="234"/>
      <c r="Z510" s="234"/>
      <c r="AA510" s="243">
        <v>202411</v>
      </c>
      <c r="AB510" s="243"/>
      <c r="AC510" s="244" t="s">
        <v>5197</v>
      </c>
      <c r="AD510" s="244" t="s">
        <v>4845</v>
      </c>
      <c r="AE510" s="245">
        <v>0.6</v>
      </c>
      <c r="AF510" s="244" t="s">
        <v>4845</v>
      </c>
      <c r="AG510" s="239" t="str">
        <f>IFERROR(VLOOKUP(작성용!A:A,RM!A:D,4,0),"-")</f>
        <v>-</v>
      </c>
      <c r="AH510" s="235" t="s">
        <v>4758</v>
      </c>
      <c r="AI510" s="235" t="s">
        <v>4758</v>
      </c>
      <c r="AJ510" s="235" t="s">
        <v>4758</v>
      </c>
      <c r="AK510" s="235" t="s">
        <v>5195</v>
      </c>
      <c r="AL510" s="235">
        <v>509</v>
      </c>
    </row>
    <row r="511" spans="1:38" x14ac:dyDescent="0.3">
      <c r="A511" s="222">
        <v>6000799</v>
      </c>
      <c r="B511" s="222" t="s">
        <v>4695</v>
      </c>
      <c r="C511" s="241" t="s">
        <v>4765</v>
      </c>
      <c r="D511" s="237" t="s">
        <v>5440</v>
      </c>
      <c r="E511" s="236">
        <v>1101116105872</v>
      </c>
      <c r="F511" s="240" t="s">
        <v>4837</v>
      </c>
      <c r="G511" s="214">
        <v>0</v>
      </c>
      <c r="H511" s="231" t="s">
        <v>4758</v>
      </c>
      <c r="I511" s="231"/>
      <c r="J511" s="231"/>
      <c r="K511" s="231"/>
      <c r="L511" s="231"/>
      <c r="M511" s="231"/>
      <c r="N511" s="231" t="s">
        <v>4882</v>
      </c>
      <c r="O511" s="246"/>
      <c r="P511" s="246"/>
      <c r="Q511" s="225"/>
      <c r="R511" s="212" t="s">
        <v>4758</v>
      </c>
      <c r="S511" s="213" t="s">
        <v>4758</v>
      </c>
      <c r="T511" s="233" t="s">
        <v>5373</v>
      </c>
      <c r="U511" s="234" t="s">
        <v>3711</v>
      </c>
      <c r="V511" s="234">
        <v>45611</v>
      </c>
      <c r="W511" s="234" t="s">
        <v>4023</v>
      </c>
      <c r="X511" s="234" t="s">
        <v>2</v>
      </c>
      <c r="Y511" s="234"/>
      <c r="Z511" s="234"/>
      <c r="AA511" s="243">
        <v>202411</v>
      </c>
      <c r="AB511" s="243"/>
      <c r="AC511" s="244" t="s">
        <v>5197</v>
      </c>
      <c r="AD511" s="244" t="s">
        <v>4851</v>
      </c>
      <c r="AE511" s="245">
        <v>0</v>
      </c>
      <c r="AF511" s="244" t="s">
        <v>3563</v>
      </c>
      <c r="AG511" s="239" t="str">
        <f>IFERROR(VLOOKUP(작성용!A:A,RM!A:D,4,0),"-")</f>
        <v>-</v>
      </c>
      <c r="AH511" s="235" t="s">
        <v>4758</v>
      </c>
      <c r="AI511" s="235" t="s">
        <v>4758</v>
      </c>
      <c r="AJ511" s="235" t="s">
        <v>4758</v>
      </c>
      <c r="AK511" s="235" t="s">
        <v>5195</v>
      </c>
      <c r="AL511" s="235">
        <v>510</v>
      </c>
    </row>
    <row r="512" spans="1:38" x14ac:dyDescent="0.3">
      <c r="A512" s="222">
        <v>6000799</v>
      </c>
      <c r="B512" s="222" t="s">
        <v>5330</v>
      </c>
      <c r="C512" s="241" t="s">
        <v>4765</v>
      </c>
      <c r="D512" s="237" t="s">
        <v>5441</v>
      </c>
      <c r="E512" s="236">
        <v>1101118075495</v>
      </c>
      <c r="F512" s="240" t="s">
        <v>4881</v>
      </c>
      <c r="G512" s="214">
        <v>0</v>
      </c>
      <c r="H512" s="231" t="s">
        <v>4758</v>
      </c>
      <c r="I512" s="231"/>
      <c r="J512" s="231"/>
      <c r="K512" s="231"/>
      <c r="L512" s="231"/>
      <c r="M512" s="231"/>
      <c r="N512" s="231" t="s">
        <v>4882</v>
      </c>
      <c r="O512" s="246"/>
      <c r="P512" s="246"/>
      <c r="Q512" s="225"/>
      <c r="R512" s="212" t="s">
        <v>4758</v>
      </c>
      <c r="S512" s="213" t="s">
        <v>3527</v>
      </c>
      <c r="T512" s="233" t="s">
        <v>5373</v>
      </c>
      <c r="U512" s="234" t="s">
        <v>4746</v>
      </c>
      <c r="V512" s="234">
        <v>45611</v>
      </c>
      <c r="W512" s="234" t="s">
        <v>4023</v>
      </c>
      <c r="X512" s="234" t="s">
        <v>2</v>
      </c>
      <c r="Y512" s="234"/>
      <c r="Z512" s="234"/>
      <c r="AA512" s="243">
        <v>202411</v>
      </c>
      <c r="AB512" s="243"/>
      <c r="AC512" s="244" t="s">
        <v>5197</v>
      </c>
      <c r="AD512" s="244" t="s">
        <v>4833</v>
      </c>
      <c r="AE512" s="245">
        <v>0</v>
      </c>
      <c r="AF512" s="244" t="s">
        <v>4859</v>
      </c>
      <c r="AG512" s="239" t="str">
        <f>IFERROR(VLOOKUP(작성용!A:A,RM!A:D,4,0),"-")</f>
        <v>-</v>
      </c>
      <c r="AH512" s="235" t="s">
        <v>3527</v>
      </c>
      <c r="AI512" s="235" t="s">
        <v>4758</v>
      </c>
      <c r="AJ512" s="235" t="s">
        <v>4758</v>
      </c>
      <c r="AK512" s="235" t="s">
        <v>5195</v>
      </c>
      <c r="AL512" s="235">
        <v>511</v>
      </c>
    </row>
    <row r="513" spans="1:38" x14ac:dyDescent="0.3">
      <c r="A513" s="222">
        <v>6000799</v>
      </c>
      <c r="B513" s="222" t="s">
        <v>4695</v>
      </c>
      <c r="C513" s="241" t="s">
        <v>4765</v>
      </c>
      <c r="D513" s="237" t="s">
        <v>5442</v>
      </c>
      <c r="E513" s="236">
        <v>1101116401684</v>
      </c>
      <c r="F513" s="240" t="s">
        <v>4837</v>
      </c>
      <c r="G513" s="214">
        <v>1</v>
      </c>
      <c r="H513" s="231" t="s">
        <v>4758</v>
      </c>
      <c r="I513" s="231"/>
      <c r="J513" s="231"/>
      <c r="K513" s="231"/>
      <c r="L513" s="231"/>
      <c r="M513" s="231"/>
      <c r="N513" s="231" t="s">
        <v>4882</v>
      </c>
      <c r="O513" s="246"/>
      <c r="P513" s="246"/>
      <c r="Q513" s="225"/>
      <c r="R513" s="212" t="s">
        <v>4758</v>
      </c>
      <c r="S513" s="213" t="s">
        <v>3527</v>
      </c>
      <c r="T513" s="233" t="s">
        <v>5373</v>
      </c>
      <c r="U513" s="234" t="s">
        <v>4746</v>
      </c>
      <c r="V513" s="234">
        <v>45611</v>
      </c>
      <c r="W513" s="234" t="s">
        <v>4864</v>
      </c>
      <c r="X513" s="234" t="s">
        <v>2</v>
      </c>
      <c r="Y513" s="234"/>
      <c r="Z513" s="234"/>
      <c r="AA513" s="243">
        <v>202411</v>
      </c>
      <c r="AB513" s="243"/>
      <c r="AC513" s="244" t="s">
        <v>5197</v>
      </c>
      <c r="AD513" s="244" t="s">
        <v>4967</v>
      </c>
      <c r="AE513" s="245">
        <v>0.6</v>
      </c>
      <c r="AF513" s="244" t="s">
        <v>4967</v>
      </c>
      <c r="AG513" s="239" t="str">
        <f>IFERROR(VLOOKUP(작성용!A:A,RM!A:D,4,0),"-")</f>
        <v>-</v>
      </c>
      <c r="AH513" s="235" t="s">
        <v>4758</v>
      </c>
      <c r="AI513" s="235" t="s">
        <v>4758</v>
      </c>
      <c r="AJ513" s="235" t="s">
        <v>4758</v>
      </c>
      <c r="AK513" s="235" t="s">
        <v>5195</v>
      </c>
      <c r="AL513" s="235">
        <v>512</v>
      </c>
    </row>
    <row r="514" spans="1:38" x14ac:dyDescent="0.3">
      <c r="A514" s="222">
        <v>6000799</v>
      </c>
      <c r="B514" s="222" t="s">
        <v>5330</v>
      </c>
      <c r="C514" s="241" t="s">
        <v>4765</v>
      </c>
      <c r="D514" s="237" t="s">
        <v>4966</v>
      </c>
      <c r="E514" s="236">
        <v>1101114834853</v>
      </c>
      <c r="F514" s="240" t="s">
        <v>4841</v>
      </c>
      <c r="G514" s="214">
        <v>0</v>
      </c>
      <c r="H514" s="231" t="s">
        <v>4758</v>
      </c>
      <c r="I514" s="231"/>
      <c r="J514" s="231"/>
      <c r="K514" s="231"/>
      <c r="L514" s="231"/>
      <c r="M514" s="231"/>
      <c r="N514" s="231" t="s">
        <v>4882</v>
      </c>
      <c r="O514" s="246"/>
      <c r="P514" s="246"/>
      <c r="Q514" s="225"/>
      <c r="R514" s="212" t="s">
        <v>4758</v>
      </c>
      <c r="S514" s="213" t="s">
        <v>4758</v>
      </c>
      <c r="T514" s="233" t="s">
        <v>5373</v>
      </c>
      <c r="U514" s="234" t="s">
        <v>4746</v>
      </c>
      <c r="V514" s="234">
        <v>45611</v>
      </c>
      <c r="W514" s="234" t="s">
        <v>4864</v>
      </c>
      <c r="X514" s="234" t="s">
        <v>2</v>
      </c>
      <c r="Y514" s="234"/>
      <c r="Z514" s="234"/>
      <c r="AA514" s="243">
        <v>202411</v>
      </c>
      <c r="AB514" s="243"/>
      <c r="AC514" s="244" t="s">
        <v>5197</v>
      </c>
      <c r="AD514" s="244" t="s">
        <v>4967</v>
      </c>
      <c r="AE514" s="245">
        <v>0</v>
      </c>
      <c r="AF514" s="244" t="s">
        <v>4967</v>
      </c>
      <c r="AG514" s="239" t="str">
        <f>IFERROR(VLOOKUP(작성용!A:A,RM!A:D,4,0),"-")</f>
        <v>-</v>
      </c>
      <c r="AH514" s="235" t="s">
        <v>4758</v>
      </c>
      <c r="AI514" s="235" t="s">
        <v>4758</v>
      </c>
      <c r="AJ514" s="235" t="s">
        <v>4758</v>
      </c>
      <c r="AK514" s="235" t="s">
        <v>5195</v>
      </c>
      <c r="AL514" s="235">
        <v>513</v>
      </c>
    </row>
    <row r="515" spans="1:38" x14ac:dyDescent="0.3">
      <c r="A515" s="222">
        <v>6000799</v>
      </c>
      <c r="B515" s="222" t="s">
        <v>5330</v>
      </c>
      <c r="C515" s="241" t="s">
        <v>4765</v>
      </c>
      <c r="D515" s="237" t="s">
        <v>5443</v>
      </c>
      <c r="E515" s="236">
        <v>1101115956482</v>
      </c>
      <c r="F515" s="240" t="s">
        <v>4837</v>
      </c>
      <c r="G515" s="214">
        <v>2</v>
      </c>
      <c r="H515" s="231" t="s">
        <v>4758</v>
      </c>
      <c r="I515" s="231"/>
      <c r="J515" s="231"/>
      <c r="K515" s="231"/>
      <c r="L515" s="231"/>
      <c r="M515" s="231"/>
      <c r="N515" s="231" t="s">
        <v>4882</v>
      </c>
      <c r="O515" s="246"/>
      <c r="P515" s="246"/>
      <c r="Q515" s="225"/>
      <c r="R515" s="212" t="s">
        <v>4758</v>
      </c>
      <c r="S515" s="213" t="s">
        <v>4758</v>
      </c>
      <c r="T515" s="233" t="s">
        <v>5373</v>
      </c>
      <c r="U515" s="234" t="s">
        <v>4746</v>
      </c>
      <c r="V515" s="234">
        <v>45611</v>
      </c>
      <c r="W515" s="234" t="s">
        <v>4864</v>
      </c>
      <c r="X515" s="234" t="s">
        <v>2</v>
      </c>
      <c r="Y515" s="234"/>
      <c r="Z515" s="234"/>
      <c r="AA515" s="243">
        <v>202411</v>
      </c>
      <c r="AB515" s="243"/>
      <c r="AC515" s="244" t="s">
        <v>5197</v>
      </c>
      <c r="AD515" s="244" t="s">
        <v>4967</v>
      </c>
      <c r="AE515" s="245">
        <v>0.6</v>
      </c>
      <c r="AF515" s="244" t="s">
        <v>4967</v>
      </c>
      <c r="AG515" s="239" t="str">
        <f>IFERROR(VLOOKUP(작성용!A:A,RM!A:D,4,0),"-")</f>
        <v>-</v>
      </c>
      <c r="AH515" s="235" t="s">
        <v>4758</v>
      </c>
      <c r="AI515" s="235" t="s">
        <v>8212</v>
      </c>
      <c r="AJ515" s="235" t="s">
        <v>4758</v>
      </c>
      <c r="AK515" s="235" t="s">
        <v>5195</v>
      </c>
      <c r="AL515" s="235">
        <v>514</v>
      </c>
    </row>
    <row r="516" spans="1:38" x14ac:dyDescent="0.3">
      <c r="A516" s="222">
        <v>6000799</v>
      </c>
      <c r="B516" s="222" t="s">
        <v>5330</v>
      </c>
      <c r="C516" s="241" t="s">
        <v>4765</v>
      </c>
      <c r="D516" s="237" t="s">
        <v>5444</v>
      </c>
      <c r="E516" s="236">
        <v>1601110577431</v>
      </c>
      <c r="F516" s="240" t="s">
        <v>4881</v>
      </c>
      <c r="G516" s="214">
        <v>0</v>
      </c>
      <c r="H516" s="231" t="s">
        <v>4758</v>
      </c>
      <c r="I516" s="231"/>
      <c r="J516" s="231"/>
      <c r="K516" s="231"/>
      <c r="L516" s="231"/>
      <c r="M516" s="231"/>
      <c r="N516" s="231" t="s">
        <v>4882</v>
      </c>
      <c r="O516" s="246"/>
      <c r="P516" s="246"/>
      <c r="Q516" s="225"/>
      <c r="R516" s="212" t="s">
        <v>4758</v>
      </c>
      <c r="S516" s="213" t="s">
        <v>4758</v>
      </c>
      <c r="T516" s="233" t="s">
        <v>5373</v>
      </c>
      <c r="U516" s="234" t="s">
        <v>4746</v>
      </c>
      <c r="V516" s="234">
        <v>45611</v>
      </c>
      <c r="W516" s="234" t="s">
        <v>4864</v>
      </c>
      <c r="X516" s="234" t="s">
        <v>2</v>
      </c>
      <c r="Y516" s="234"/>
      <c r="Z516" s="234"/>
      <c r="AA516" s="243">
        <v>202411</v>
      </c>
      <c r="AB516" s="243"/>
      <c r="AC516" s="244" t="s">
        <v>5197</v>
      </c>
      <c r="AD516" s="244" t="s">
        <v>4934</v>
      </c>
      <c r="AE516" s="245">
        <v>0</v>
      </c>
      <c r="AF516" s="244" t="s">
        <v>4887</v>
      </c>
      <c r="AG516" s="239" t="str">
        <f>IFERROR(VLOOKUP(작성용!A:A,RM!A:D,4,0),"-")</f>
        <v>-</v>
      </c>
      <c r="AH516" s="235" t="s">
        <v>4758</v>
      </c>
      <c r="AI516" s="235" t="s">
        <v>4758</v>
      </c>
      <c r="AJ516" s="235" t="s">
        <v>4758</v>
      </c>
      <c r="AK516" s="235" t="s">
        <v>5195</v>
      </c>
      <c r="AL516" s="235">
        <v>515</v>
      </c>
    </row>
    <row r="517" spans="1:38" x14ac:dyDescent="0.3">
      <c r="A517" s="222">
        <v>6000799</v>
      </c>
      <c r="B517" s="222" t="s">
        <v>5330</v>
      </c>
      <c r="C517" s="241" t="s">
        <v>4765</v>
      </c>
      <c r="D517" s="237" t="s">
        <v>5445</v>
      </c>
      <c r="E517" s="236">
        <v>1101117974151</v>
      </c>
      <c r="F517" s="240" t="s">
        <v>4837</v>
      </c>
      <c r="G517" s="214">
        <v>1</v>
      </c>
      <c r="H517" s="231" t="s">
        <v>4758</v>
      </c>
      <c r="I517" s="231"/>
      <c r="J517" s="231"/>
      <c r="K517" s="231"/>
      <c r="L517" s="231"/>
      <c r="M517" s="231"/>
      <c r="N517" s="231" t="s">
        <v>4882</v>
      </c>
      <c r="O517" s="246"/>
      <c r="P517" s="246"/>
      <c r="Q517" s="225"/>
      <c r="R517" s="212" t="s">
        <v>4758</v>
      </c>
      <c r="S517" s="213" t="s">
        <v>4758</v>
      </c>
      <c r="T517" s="233" t="s">
        <v>5373</v>
      </c>
      <c r="U517" s="234" t="s">
        <v>4746</v>
      </c>
      <c r="V517" s="234">
        <v>45611</v>
      </c>
      <c r="W517" s="234" t="s">
        <v>4864</v>
      </c>
      <c r="X517" s="234" t="s">
        <v>2</v>
      </c>
      <c r="Y517" s="234"/>
      <c r="Z517" s="234"/>
      <c r="AA517" s="243">
        <v>202411</v>
      </c>
      <c r="AB517" s="243"/>
      <c r="AC517" s="244" t="s">
        <v>5197</v>
      </c>
      <c r="AD517" s="244" t="s">
        <v>4887</v>
      </c>
      <c r="AE517" s="245">
        <v>0</v>
      </c>
      <c r="AF517" s="244" t="s">
        <v>4887</v>
      </c>
      <c r="AG517" s="239" t="str">
        <f>IFERROR(VLOOKUP(작성용!A:A,RM!A:D,4,0),"-")</f>
        <v>-</v>
      </c>
      <c r="AH517" s="235" t="s">
        <v>4758</v>
      </c>
      <c r="AI517" s="235" t="s">
        <v>4758</v>
      </c>
      <c r="AJ517" s="235" t="s">
        <v>4758</v>
      </c>
      <c r="AK517" s="235" t="s">
        <v>5195</v>
      </c>
      <c r="AL517" s="235">
        <v>516</v>
      </c>
    </row>
    <row r="518" spans="1:38" x14ac:dyDescent="0.3">
      <c r="A518" s="222">
        <v>6000799</v>
      </c>
      <c r="B518" s="222" t="s">
        <v>5446</v>
      </c>
      <c r="C518" s="241" t="s">
        <v>4752</v>
      </c>
      <c r="D518" s="237" t="s">
        <v>5447</v>
      </c>
      <c r="E518" s="236">
        <v>1348110433615</v>
      </c>
      <c r="F518" s="240" t="s">
        <v>4837</v>
      </c>
      <c r="G518" s="214">
        <v>0</v>
      </c>
      <c r="H518" s="231" t="s">
        <v>4754</v>
      </c>
      <c r="I518" s="231"/>
      <c r="J518" s="231"/>
      <c r="K518" s="231"/>
      <c r="L518" s="231"/>
      <c r="M518" s="231"/>
      <c r="N518" s="231" t="s">
        <v>4882</v>
      </c>
      <c r="O518" s="246"/>
      <c r="P518" s="246"/>
      <c r="Q518" s="225"/>
      <c r="R518" s="212" t="s">
        <v>4758</v>
      </c>
      <c r="S518" s="213" t="s">
        <v>4754</v>
      </c>
      <c r="T518" s="233" t="s">
        <v>5373</v>
      </c>
      <c r="U518" s="234" t="s">
        <v>4746</v>
      </c>
      <c r="V518" s="234">
        <v>45611</v>
      </c>
      <c r="W518" s="234" t="s">
        <v>4864</v>
      </c>
      <c r="X518" s="234" t="s">
        <v>2</v>
      </c>
      <c r="Y518" s="234"/>
      <c r="Z518" s="234"/>
      <c r="AA518" s="243">
        <v>202411</v>
      </c>
      <c r="AB518" s="243"/>
      <c r="AC518" s="244" t="s">
        <v>5197</v>
      </c>
      <c r="AD518" s="244" t="s">
        <v>4922</v>
      </c>
      <c r="AE518" s="245">
        <v>0</v>
      </c>
      <c r="AF518" s="244" t="s">
        <v>4922</v>
      </c>
      <c r="AG518" s="239" t="str">
        <f>IFERROR(VLOOKUP(작성용!A:A,RM!A:D,4,0),"-")</f>
        <v>-</v>
      </c>
      <c r="AH518" s="235" t="s">
        <v>4758</v>
      </c>
      <c r="AI518" s="235" t="s">
        <v>4758</v>
      </c>
      <c r="AJ518" s="235" t="s">
        <v>4758</v>
      </c>
      <c r="AK518" s="235" t="s">
        <v>5195</v>
      </c>
      <c r="AL518" s="235">
        <v>517</v>
      </c>
    </row>
    <row r="519" spans="1:38" x14ac:dyDescent="0.3">
      <c r="A519" s="222">
        <v>6000799</v>
      </c>
      <c r="B519" s="222" t="s">
        <v>5446</v>
      </c>
      <c r="C519" s="241" t="s">
        <v>4765</v>
      </c>
      <c r="D519" s="237" t="s">
        <v>5448</v>
      </c>
      <c r="E519" s="236">
        <v>1101116911352</v>
      </c>
      <c r="F519" s="240" t="s">
        <v>4881</v>
      </c>
      <c r="G519" s="214">
        <v>0</v>
      </c>
      <c r="H519" s="231" t="s">
        <v>4758</v>
      </c>
      <c r="I519" s="231"/>
      <c r="J519" s="231"/>
      <c r="K519" s="231"/>
      <c r="L519" s="231"/>
      <c r="M519" s="231"/>
      <c r="N519" s="231" t="s">
        <v>4882</v>
      </c>
      <c r="O519" s="246"/>
      <c r="P519" s="246"/>
      <c r="Q519" s="225"/>
      <c r="R519" s="212" t="s">
        <v>4758</v>
      </c>
      <c r="S519" s="213" t="s">
        <v>4758</v>
      </c>
      <c r="T519" s="233" t="s">
        <v>5373</v>
      </c>
      <c r="U519" s="234" t="s">
        <v>4746</v>
      </c>
      <c r="V519" s="234">
        <v>45611</v>
      </c>
      <c r="W519" s="234" t="s">
        <v>4809</v>
      </c>
      <c r="X519" s="234" t="s">
        <v>2</v>
      </c>
      <c r="Y519" s="234"/>
      <c r="Z519" s="234"/>
      <c r="AA519" s="243">
        <v>202411</v>
      </c>
      <c r="AB519" s="243"/>
      <c r="AC519" s="244" t="s">
        <v>5197</v>
      </c>
      <c r="AD519" s="244" t="s">
        <v>4932</v>
      </c>
      <c r="AE519" s="245">
        <v>0</v>
      </c>
      <c r="AF519" s="244" t="s">
        <v>4748</v>
      </c>
      <c r="AG519" s="239" t="str">
        <f>IFERROR(VLOOKUP(작성용!A:A,RM!A:D,4,0),"-")</f>
        <v>-</v>
      </c>
      <c r="AH519" s="235" t="s">
        <v>4758</v>
      </c>
      <c r="AI519" s="235" t="s">
        <v>5449</v>
      </c>
      <c r="AJ519" s="235" t="s">
        <v>4758</v>
      </c>
      <c r="AK519" s="235" t="s">
        <v>5195</v>
      </c>
      <c r="AL519" s="235">
        <v>518</v>
      </c>
    </row>
    <row r="520" spans="1:38" x14ac:dyDescent="0.3">
      <c r="A520" s="222">
        <v>6000799</v>
      </c>
      <c r="B520" s="222" t="s">
        <v>5330</v>
      </c>
      <c r="C520" s="241" t="s">
        <v>4765</v>
      </c>
      <c r="D520" s="237" t="s">
        <v>5450</v>
      </c>
      <c r="E520" s="236">
        <v>1311110596452</v>
      </c>
      <c r="F520" s="240" t="s">
        <v>4837</v>
      </c>
      <c r="G520" s="214">
        <v>0</v>
      </c>
      <c r="H520" s="231" t="s">
        <v>4758</v>
      </c>
      <c r="I520" s="231"/>
      <c r="J520" s="231"/>
      <c r="K520" s="231"/>
      <c r="L520" s="231"/>
      <c r="M520" s="231"/>
      <c r="N520" s="231" t="s">
        <v>4882</v>
      </c>
      <c r="O520" s="246"/>
      <c r="P520" s="246"/>
      <c r="Q520" s="225"/>
      <c r="R520" s="212" t="s">
        <v>4758</v>
      </c>
      <c r="S520" s="213" t="s">
        <v>4758</v>
      </c>
      <c r="T520" s="233" t="s">
        <v>5373</v>
      </c>
      <c r="U520" s="234" t="s">
        <v>4746</v>
      </c>
      <c r="V520" s="234">
        <v>45611</v>
      </c>
      <c r="W520" s="234" t="s">
        <v>4864</v>
      </c>
      <c r="X520" s="234" t="s">
        <v>2</v>
      </c>
      <c r="Y520" s="234"/>
      <c r="Z520" s="234"/>
      <c r="AA520" s="243">
        <v>202411</v>
      </c>
      <c r="AB520" s="243"/>
      <c r="AC520" s="244" t="s">
        <v>5197</v>
      </c>
      <c r="AD520" s="244" t="s">
        <v>4924</v>
      </c>
      <c r="AE520" s="245">
        <v>0</v>
      </c>
      <c r="AF520" s="244" t="s">
        <v>4924</v>
      </c>
      <c r="AG520" s="239" t="str">
        <f>IFERROR(VLOOKUP(작성용!A:A,RM!A:D,4,0),"-")</f>
        <v>-</v>
      </c>
      <c r="AH520" s="235" t="s">
        <v>4754</v>
      </c>
      <c r="AI520" s="235" t="s">
        <v>4758</v>
      </c>
      <c r="AJ520" s="235" t="s">
        <v>4758</v>
      </c>
      <c r="AK520" s="235" t="s">
        <v>5195</v>
      </c>
      <c r="AL520" s="235">
        <v>519</v>
      </c>
    </row>
    <row r="521" spans="1:38" x14ac:dyDescent="0.3">
      <c r="A521" s="222">
        <v>6000799</v>
      </c>
      <c r="B521" s="222" t="s">
        <v>5330</v>
      </c>
      <c r="C521" s="241" t="s">
        <v>4765</v>
      </c>
      <c r="D521" s="237" t="s">
        <v>5451</v>
      </c>
      <c r="E521" s="236" t="s">
        <v>4578</v>
      </c>
      <c r="F521" s="240" t="s">
        <v>4841</v>
      </c>
      <c r="G521" s="214">
        <v>0</v>
      </c>
      <c r="H521" s="231" t="s">
        <v>4758</v>
      </c>
      <c r="I521" s="231"/>
      <c r="J521" s="231"/>
      <c r="K521" s="231"/>
      <c r="L521" s="231"/>
      <c r="M521" s="231"/>
      <c r="N521" s="231" t="s">
        <v>4882</v>
      </c>
      <c r="O521" s="246"/>
      <c r="P521" s="246"/>
      <c r="Q521" s="225"/>
      <c r="R521" s="212" t="s">
        <v>4758</v>
      </c>
      <c r="S521" s="213" t="s">
        <v>4754</v>
      </c>
      <c r="T521" s="233" t="s">
        <v>5420</v>
      </c>
      <c r="U521" s="234" t="s">
        <v>4746</v>
      </c>
      <c r="V521" s="234">
        <v>45611</v>
      </c>
      <c r="W521" s="234" t="s">
        <v>4864</v>
      </c>
      <c r="X521" s="234" t="s">
        <v>2</v>
      </c>
      <c r="Y521" s="234"/>
      <c r="Z521" s="234"/>
      <c r="AA521" s="243">
        <v>202411</v>
      </c>
      <c r="AB521" s="243"/>
      <c r="AC521" s="244" t="s">
        <v>5197</v>
      </c>
      <c r="AD521" s="244" t="s">
        <v>4932</v>
      </c>
      <c r="AE521" s="245">
        <v>0</v>
      </c>
      <c r="AF521" s="244" t="s">
        <v>4977</v>
      </c>
      <c r="AG521" s="239" t="str">
        <f>IFERROR(VLOOKUP(작성용!A:A,RM!A:D,4,0),"-")</f>
        <v>-</v>
      </c>
      <c r="AH521" s="235" t="s">
        <v>4758</v>
      </c>
      <c r="AI521" s="235" t="s">
        <v>4758</v>
      </c>
      <c r="AJ521" s="235" t="s">
        <v>4758</v>
      </c>
      <c r="AK521" s="235" t="s">
        <v>5195</v>
      </c>
      <c r="AL521" s="235">
        <v>520</v>
      </c>
    </row>
    <row r="522" spans="1:38" x14ac:dyDescent="0.3">
      <c r="A522" s="222">
        <v>6000799</v>
      </c>
      <c r="B522" s="222" t="s">
        <v>5330</v>
      </c>
      <c r="C522" s="241" t="s">
        <v>4765</v>
      </c>
      <c r="D522" s="237" t="s">
        <v>5452</v>
      </c>
      <c r="E522" s="236" t="s">
        <v>3922</v>
      </c>
      <c r="F522" s="240" t="s">
        <v>4881</v>
      </c>
      <c r="G522" s="214">
        <v>6</v>
      </c>
      <c r="H522" s="231" t="s">
        <v>4758</v>
      </c>
      <c r="I522" s="231"/>
      <c r="J522" s="231"/>
      <c r="K522" s="231"/>
      <c r="L522" s="231"/>
      <c r="M522" s="231"/>
      <c r="N522" s="231" t="s">
        <v>4882</v>
      </c>
      <c r="O522" s="246"/>
      <c r="P522" s="246"/>
      <c r="Q522" s="225"/>
      <c r="R522" s="212" t="s">
        <v>4758</v>
      </c>
      <c r="S522" s="213" t="s">
        <v>4758</v>
      </c>
      <c r="T522" s="233" t="s">
        <v>5373</v>
      </c>
      <c r="U522" s="234" t="s">
        <v>4746</v>
      </c>
      <c r="V522" s="234">
        <v>45611</v>
      </c>
      <c r="W522" s="234" t="s">
        <v>4864</v>
      </c>
      <c r="X522" s="234" t="s">
        <v>2</v>
      </c>
      <c r="Y522" s="234"/>
      <c r="Z522" s="234"/>
      <c r="AA522" s="243">
        <v>202411</v>
      </c>
      <c r="AB522" s="243"/>
      <c r="AC522" s="244" t="s">
        <v>5197</v>
      </c>
      <c r="AD522" s="244" t="s">
        <v>4849</v>
      </c>
      <c r="AE522" s="245">
        <v>0.6</v>
      </c>
      <c r="AF522" s="244" t="s">
        <v>4849</v>
      </c>
      <c r="AG522" s="239" t="str">
        <f>IFERROR(VLOOKUP(작성용!A:A,RM!A:D,4,0),"-")</f>
        <v>-</v>
      </c>
      <c r="AH522" s="235" t="s">
        <v>4758</v>
      </c>
      <c r="AI522" s="235" t="s">
        <v>8211</v>
      </c>
      <c r="AJ522" s="235" t="s">
        <v>4758</v>
      </c>
      <c r="AK522" s="235" t="s">
        <v>5195</v>
      </c>
      <c r="AL522" s="235">
        <v>521</v>
      </c>
    </row>
    <row r="523" spans="1:38" x14ac:dyDescent="0.3">
      <c r="A523" s="222">
        <v>6000799</v>
      </c>
      <c r="B523" s="222" t="s">
        <v>5330</v>
      </c>
      <c r="C523" s="241" t="s">
        <v>4765</v>
      </c>
      <c r="D523" s="237" t="s">
        <v>5453</v>
      </c>
      <c r="E523" s="236">
        <v>1101117963641</v>
      </c>
      <c r="F523" s="240" t="s">
        <v>4837</v>
      </c>
      <c r="G523" s="214">
        <v>0</v>
      </c>
      <c r="H523" s="231" t="s">
        <v>4758</v>
      </c>
      <c r="I523" s="231"/>
      <c r="J523" s="231"/>
      <c r="K523" s="231"/>
      <c r="L523" s="231"/>
      <c r="M523" s="231"/>
      <c r="N523" s="231" t="s">
        <v>4882</v>
      </c>
      <c r="O523" s="246"/>
      <c r="P523" s="246"/>
      <c r="Q523" s="225"/>
      <c r="R523" s="212" t="s">
        <v>4758</v>
      </c>
      <c r="S523" s="213" t="s">
        <v>4758</v>
      </c>
      <c r="T523" s="233" t="s">
        <v>5373</v>
      </c>
      <c r="U523" s="234" t="s">
        <v>4746</v>
      </c>
      <c r="V523" s="234">
        <v>45611</v>
      </c>
      <c r="W523" s="234" t="s">
        <v>4864</v>
      </c>
      <c r="X523" s="234" t="s">
        <v>2</v>
      </c>
      <c r="Y523" s="234"/>
      <c r="Z523" s="234"/>
      <c r="AA523" s="243">
        <v>202411</v>
      </c>
      <c r="AB523" s="243"/>
      <c r="AC523" s="244" t="s">
        <v>5197</v>
      </c>
      <c r="AD523" s="244" t="s">
        <v>4887</v>
      </c>
      <c r="AE523" s="245">
        <v>0</v>
      </c>
      <c r="AF523" s="244" t="s">
        <v>4887</v>
      </c>
      <c r="AG523" s="239" t="str">
        <f>IFERROR(VLOOKUP(작성용!A:A,RM!A:D,4,0),"-")</f>
        <v>-</v>
      </c>
      <c r="AH523" s="235" t="s">
        <v>4758</v>
      </c>
      <c r="AI523" s="235" t="s">
        <v>4758</v>
      </c>
      <c r="AJ523" s="235" t="s">
        <v>4758</v>
      </c>
      <c r="AK523" s="235" t="s">
        <v>5195</v>
      </c>
      <c r="AL523" s="235">
        <v>522</v>
      </c>
    </row>
    <row r="524" spans="1:38" x14ac:dyDescent="0.3">
      <c r="A524" s="222">
        <v>6000799</v>
      </c>
      <c r="B524" s="222" t="s">
        <v>5330</v>
      </c>
      <c r="C524" s="241" t="s">
        <v>4765</v>
      </c>
      <c r="D524" s="237" t="s">
        <v>5454</v>
      </c>
      <c r="E524" s="236" t="s">
        <v>4579</v>
      </c>
      <c r="F524" s="240" t="s">
        <v>4767</v>
      </c>
      <c r="G524" s="214">
        <v>0</v>
      </c>
      <c r="H524" s="231" t="s">
        <v>4758</v>
      </c>
      <c r="I524" s="231"/>
      <c r="J524" s="231"/>
      <c r="K524" s="231"/>
      <c r="L524" s="231"/>
      <c r="M524" s="231"/>
      <c r="N524" s="231" t="s">
        <v>4882</v>
      </c>
      <c r="O524" s="246"/>
      <c r="P524" s="246"/>
      <c r="Q524" s="225"/>
      <c r="R524" s="212" t="s">
        <v>4758</v>
      </c>
      <c r="S524" s="213" t="s">
        <v>4758</v>
      </c>
      <c r="T524" s="233" t="s">
        <v>5373</v>
      </c>
      <c r="U524" s="234" t="s">
        <v>4746</v>
      </c>
      <c r="V524" s="234">
        <v>45611</v>
      </c>
      <c r="W524" s="234" t="s">
        <v>4864</v>
      </c>
      <c r="X524" s="234" t="s">
        <v>2</v>
      </c>
      <c r="Y524" s="234"/>
      <c r="Z524" s="234"/>
      <c r="AA524" s="243">
        <v>202411</v>
      </c>
      <c r="AB524" s="243"/>
      <c r="AC524" s="244" t="s">
        <v>5197</v>
      </c>
      <c r="AD524" s="244" t="s">
        <v>4922</v>
      </c>
      <c r="AE524" s="245">
        <v>0</v>
      </c>
      <c r="AF524" s="244" t="s">
        <v>4922</v>
      </c>
      <c r="AG524" s="239" t="str">
        <f>IFERROR(VLOOKUP(작성용!A:A,RM!A:D,4,0),"-")</f>
        <v>-</v>
      </c>
      <c r="AH524" s="235" t="s">
        <v>4758</v>
      </c>
      <c r="AI524" s="235" t="s">
        <v>4758</v>
      </c>
      <c r="AJ524" s="235" t="s">
        <v>4758</v>
      </c>
      <c r="AK524" s="235" t="s">
        <v>5195</v>
      </c>
      <c r="AL524" s="235">
        <v>523</v>
      </c>
    </row>
    <row r="525" spans="1:38" x14ac:dyDescent="0.3">
      <c r="A525" s="222">
        <v>6000799</v>
      </c>
      <c r="B525" s="222" t="s">
        <v>5330</v>
      </c>
      <c r="C525" s="241" t="s">
        <v>4765</v>
      </c>
      <c r="D525" s="237" t="s">
        <v>5455</v>
      </c>
      <c r="E525" s="236">
        <v>1601110447824</v>
      </c>
      <c r="F525" s="240" t="s">
        <v>4841</v>
      </c>
      <c r="G525" s="214">
        <v>0</v>
      </c>
      <c r="H525" s="231" t="s">
        <v>4758</v>
      </c>
      <c r="I525" s="231"/>
      <c r="J525" s="231"/>
      <c r="K525" s="231"/>
      <c r="L525" s="231"/>
      <c r="M525" s="231"/>
      <c r="N525" s="231" t="s">
        <v>4882</v>
      </c>
      <c r="O525" s="246"/>
      <c r="P525" s="246"/>
      <c r="Q525" s="225"/>
      <c r="R525" s="212" t="s">
        <v>4758</v>
      </c>
      <c r="S525" s="213" t="s">
        <v>4758</v>
      </c>
      <c r="T525" s="233" t="s">
        <v>5373</v>
      </c>
      <c r="U525" s="234" t="s">
        <v>4746</v>
      </c>
      <c r="V525" s="234">
        <v>45611</v>
      </c>
      <c r="W525" s="234" t="s">
        <v>4864</v>
      </c>
      <c r="X525" s="234" t="s">
        <v>2</v>
      </c>
      <c r="Y525" s="234"/>
      <c r="Z525" s="234"/>
      <c r="AA525" s="243">
        <v>202411</v>
      </c>
      <c r="AB525" s="243"/>
      <c r="AC525" s="244" t="s">
        <v>5197</v>
      </c>
      <c r="AD525" s="244" t="s">
        <v>4892</v>
      </c>
      <c r="AE525" s="245">
        <v>0.6</v>
      </c>
      <c r="AF525" s="244" t="s">
        <v>4892</v>
      </c>
      <c r="AG525" s="239" t="str">
        <f>IFERROR(VLOOKUP(작성용!A:A,RM!A:D,4,0),"-")</f>
        <v>-</v>
      </c>
      <c r="AH525" s="235" t="s">
        <v>4758</v>
      </c>
      <c r="AI525" s="235" t="s">
        <v>4758</v>
      </c>
      <c r="AJ525" s="235" t="s">
        <v>4758</v>
      </c>
      <c r="AK525" s="235" t="s">
        <v>5195</v>
      </c>
      <c r="AL525" s="235">
        <v>524</v>
      </c>
    </row>
    <row r="526" spans="1:38" x14ac:dyDescent="0.3">
      <c r="A526" s="222">
        <v>6000799</v>
      </c>
      <c r="B526" s="222" t="s">
        <v>5330</v>
      </c>
      <c r="C526" s="241" t="s">
        <v>4765</v>
      </c>
      <c r="D526" s="237" t="s">
        <v>5456</v>
      </c>
      <c r="E526" s="236">
        <v>1101116880151</v>
      </c>
      <c r="F526" s="240" t="s">
        <v>4881</v>
      </c>
      <c r="G526" s="214">
        <v>0</v>
      </c>
      <c r="H526" s="231" t="s">
        <v>4758</v>
      </c>
      <c r="I526" s="231"/>
      <c r="J526" s="231"/>
      <c r="K526" s="231"/>
      <c r="L526" s="231"/>
      <c r="M526" s="231"/>
      <c r="N526" s="231" t="s">
        <v>4882</v>
      </c>
      <c r="O526" s="246"/>
      <c r="P526" s="246"/>
      <c r="Q526" s="225"/>
      <c r="R526" s="212" t="s">
        <v>4758</v>
      </c>
      <c r="S526" s="213" t="s">
        <v>4758</v>
      </c>
      <c r="T526" s="233" t="s">
        <v>5373</v>
      </c>
      <c r="U526" s="234" t="s">
        <v>4746</v>
      </c>
      <c r="V526" s="234">
        <v>45611</v>
      </c>
      <c r="W526" s="234" t="s">
        <v>4864</v>
      </c>
      <c r="X526" s="234" t="s">
        <v>2</v>
      </c>
      <c r="Y526" s="234"/>
      <c r="Z526" s="234"/>
      <c r="AA526" s="243">
        <v>202411</v>
      </c>
      <c r="AB526" s="243"/>
      <c r="AC526" s="244" t="s">
        <v>5197</v>
      </c>
      <c r="AD526" s="244" t="s">
        <v>4845</v>
      </c>
      <c r="AE526" s="245">
        <v>0</v>
      </c>
      <c r="AF526" s="244" t="s">
        <v>4845</v>
      </c>
      <c r="AG526" s="239" t="str">
        <f>IFERROR(VLOOKUP(작성용!A:A,RM!A:D,4,0),"-")</f>
        <v>-</v>
      </c>
      <c r="AH526" s="235" t="s">
        <v>4758</v>
      </c>
      <c r="AI526" s="235" t="s">
        <v>4758</v>
      </c>
      <c r="AJ526" s="235" t="s">
        <v>4758</v>
      </c>
      <c r="AK526" s="235" t="s">
        <v>5195</v>
      </c>
      <c r="AL526" s="235">
        <v>525</v>
      </c>
    </row>
    <row r="527" spans="1:38" x14ac:dyDescent="0.3">
      <c r="A527" s="222">
        <v>6000799</v>
      </c>
      <c r="B527" s="222" t="s">
        <v>5330</v>
      </c>
      <c r="C527" s="241" t="s">
        <v>4765</v>
      </c>
      <c r="D527" s="237" t="s">
        <v>5442</v>
      </c>
      <c r="E527" s="236">
        <v>1101116401684</v>
      </c>
      <c r="F527" s="240" t="s">
        <v>4841</v>
      </c>
      <c r="G527" s="214">
        <v>0</v>
      </c>
      <c r="H527" s="231" t="s">
        <v>4758</v>
      </c>
      <c r="I527" s="231"/>
      <c r="J527" s="231"/>
      <c r="K527" s="231"/>
      <c r="L527" s="231"/>
      <c r="M527" s="231"/>
      <c r="N527" s="231" t="s">
        <v>4882</v>
      </c>
      <c r="O527" s="246"/>
      <c r="P527" s="246"/>
      <c r="Q527" s="225"/>
      <c r="R527" s="212" t="s">
        <v>4758</v>
      </c>
      <c r="S527" s="213" t="s">
        <v>4758</v>
      </c>
      <c r="T527" s="233" t="s">
        <v>5373</v>
      </c>
      <c r="U527" s="234" t="s">
        <v>4746</v>
      </c>
      <c r="V527" s="234">
        <v>45611</v>
      </c>
      <c r="W527" s="234" t="s">
        <v>4864</v>
      </c>
      <c r="X527" s="234" t="s">
        <v>2</v>
      </c>
      <c r="Y527" s="234"/>
      <c r="Z527" s="234"/>
      <c r="AA527" s="243">
        <v>202411</v>
      </c>
      <c r="AB527" s="243"/>
      <c r="AC527" s="244" t="s">
        <v>5197</v>
      </c>
      <c r="AD527" s="244" t="s">
        <v>4967</v>
      </c>
      <c r="AE527" s="245">
        <v>0</v>
      </c>
      <c r="AF527" s="244" t="s">
        <v>4967</v>
      </c>
      <c r="AG527" s="239" t="str">
        <f>IFERROR(VLOOKUP(작성용!A:A,RM!A:D,4,0),"-")</f>
        <v>-</v>
      </c>
      <c r="AH527" s="235" t="s">
        <v>4758</v>
      </c>
      <c r="AI527" s="235" t="s">
        <v>4758</v>
      </c>
      <c r="AJ527" s="235" t="s">
        <v>4758</v>
      </c>
      <c r="AK527" s="235" t="s">
        <v>5195</v>
      </c>
      <c r="AL527" s="235">
        <v>526</v>
      </c>
    </row>
    <row r="528" spans="1:38" x14ac:dyDescent="0.3">
      <c r="A528" s="222">
        <v>6000799</v>
      </c>
      <c r="B528" s="222" t="s">
        <v>5446</v>
      </c>
      <c r="C528" s="241" t="s">
        <v>4752</v>
      </c>
      <c r="D528" s="237" t="s">
        <v>5457</v>
      </c>
      <c r="E528" s="236">
        <v>1101118452445</v>
      </c>
      <c r="F528" s="240" t="s">
        <v>4781</v>
      </c>
      <c r="G528" s="214">
        <v>0</v>
      </c>
      <c r="H528" s="231" t="s">
        <v>4754</v>
      </c>
      <c r="I528" s="231"/>
      <c r="J528" s="231"/>
      <c r="K528" s="231"/>
      <c r="L528" s="231"/>
      <c r="M528" s="231"/>
      <c r="N528" s="231" t="s">
        <v>4868</v>
      </c>
      <c r="O528" s="246"/>
      <c r="P528" s="246"/>
      <c r="Q528" s="225"/>
      <c r="R528" s="212" t="s">
        <v>4754</v>
      </c>
      <c r="S528" s="213" t="s">
        <v>4758</v>
      </c>
      <c r="T528" s="233" t="s">
        <v>5373</v>
      </c>
      <c r="U528" s="234" t="s">
        <v>4858</v>
      </c>
      <c r="V528" s="234">
        <v>45611</v>
      </c>
      <c r="W528" s="234" t="s">
        <v>4864</v>
      </c>
      <c r="X528" s="234" t="s">
        <v>2</v>
      </c>
      <c r="Y528" s="234"/>
      <c r="Z528" s="234"/>
      <c r="AA528" s="243">
        <v>202411</v>
      </c>
      <c r="AB528" s="243"/>
      <c r="AC528" s="244" t="s">
        <v>5197</v>
      </c>
      <c r="AD528" s="244" t="s">
        <v>4833</v>
      </c>
      <c r="AE528" s="245">
        <v>0</v>
      </c>
      <c r="AF528" s="244" t="s">
        <v>4833</v>
      </c>
      <c r="AG528" s="239" t="str">
        <f>IFERROR(VLOOKUP(작성용!A:A,RM!A:D,4,0),"-")</f>
        <v>-</v>
      </c>
      <c r="AH528" s="235" t="s">
        <v>4754</v>
      </c>
      <c r="AI528" s="235" t="s">
        <v>4758</v>
      </c>
      <c r="AJ528" s="235" t="s">
        <v>4754</v>
      </c>
      <c r="AK528" s="235" t="s">
        <v>5195</v>
      </c>
      <c r="AL528" s="235">
        <v>527</v>
      </c>
    </row>
    <row r="529" spans="1:38" x14ac:dyDescent="0.3">
      <c r="A529" s="222">
        <v>6000799</v>
      </c>
      <c r="B529" s="222" t="s">
        <v>5330</v>
      </c>
      <c r="C529" s="241" t="s">
        <v>4765</v>
      </c>
      <c r="D529" s="237" t="s">
        <v>5458</v>
      </c>
      <c r="E529" s="236" t="s">
        <v>3717</v>
      </c>
      <c r="F529" s="240" t="s">
        <v>4881</v>
      </c>
      <c r="G529" s="214">
        <v>0</v>
      </c>
      <c r="H529" s="231" t="s">
        <v>4754</v>
      </c>
      <c r="I529" s="231"/>
      <c r="J529" s="231"/>
      <c r="K529" s="231"/>
      <c r="L529" s="231"/>
      <c r="M529" s="231"/>
      <c r="N529" s="231" t="s">
        <v>4882</v>
      </c>
      <c r="O529" s="246"/>
      <c r="P529" s="246"/>
      <c r="Q529" s="225"/>
      <c r="R529" s="212" t="s">
        <v>4758</v>
      </c>
      <c r="S529" s="213" t="s">
        <v>4758</v>
      </c>
      <c r="T529" s="233" t="s">
        <v>5373</v>
      </c>
      <c r="U529" s="234" t="s">
        <v>4746</v>
      </c>
      <c r="V529" s="234">
        <v>45611</v>
      </c>
      <c r="W529" s="234" t="s">
        <v>4864</v>
      </c>
      <c r="X529" s="234" t="s">
        <v>2</v>
      </c>
      <c r="Y529" s="234"/>
      <c r="Z529" s="234"/>
      <c r="AA529" s="243">
        <v>202411</v>
      </c>
      <c r="AB529" s="243"/>
      <c r="AC529" s="244" t="s">
        <v>5197</v>
      </c>
      <c r="AD529" s="244" t="s">
        <v>4748</v>
      </c>
      <c r="AE529" s="245">
        <v>0</v>
      </c>
      <c r="AF529" s="244" t="s">
        <v>4748</v>
      </c>
      <c r="AG529" s="239" t="str">
        <f>IFERROR(VLOOKUP(작성용!A:A,RM!A:D,4,0),"-")</f>
        <v>-</v>
      </c>
      <c r="AH529" s="235" t="s">
        <v>4754</v>
      </c>
      <c r="AI529" s="235" t="s">
        <v>4758</v>
      </c>
      <c r="AJ529" s="235" t="s">
        <v>4758</v>
      </c>
      <c r="AK529" s="235" t="s">
        <v>5195</v>
      </c>
      <c r="AL529" s="235">
        <v>528</v>
      </c>
    </row>
    <row r="530" spans="1:38" x14ac:dyDescent="0.3">
      <c r="A530" s="222">
        <v>6000791</v>
      </c>
      <c r="B530" s="222" t="s">
        <v>4580</v>
      </c>
      <c r="C530" s="241" t="s">
        <v>4765</v>
      </c>
      <c r="D530" s="237" t="s">
        <v>5459</v>
      </c>
      <c r="E530" s="236">
        <v>1101117852026</v>
      </c>
      <c r="F530" s="240" t="s">
        <v>4837</v>
      </c>
      <c r="G530" s="214">
        <v>0</v>
      </c>
      <c r="H530" s="231" t="s">
        <v>4758</v>
      </c>
      <c r="I530" s="231"/>
      <c r="J530" s="231"/>
      <c r="K530" s="231"/>
      <c r="L530" s="231"/>
      <c r="M530" s="231"/>
      <c r="N530" s="231" t="s">
        <v>4882</v>
      </c>
      <c r="O530" s="246"/>
      <c r="P530" s="246"/>
      <c r="Q530" s="225"/>
      <c r="R530" s="212" t="s">
        <v>2</v>
      </c>
      <c r="S530" s="213" t="s">
        <v>4758</v>
      </c>
      <c r="T530" s="233" t="s">
        <v>5373</v>
      </c>
      <c r="U530" s="234" t="s">
        <v>4746</v>
      </c>
      <c r="V530" s="234">
        <v>45611</v>
      </c>
      <c r="W530" s="234" t="s">
        <v>4809</v>
      </c>
      <c r="X530" s="234" t="s">
        <v>2</v>
      </c>
      <c r="Y530" s="234"/>
      <c r="Z530" s="234"/>
      <c r="AA530" s="243">
        <v>202411</v>
      </c>
      <c r="AB530" s="243"/>
      <c r="AC530" s="244" t="s">
        <v>5197</v>
      </c>
      <c r="AD530" s="244" t="s">
        <v>4748</v>
      </c>
      <c r="AE530" s="245">
        <v>0</v>
      </c>
      <c r="AF530" s="244" t="s">
        <v>4748</v>
      </c>
      <c r="AG530" s="239" t="str">
        <f>IFERROR(VLOOKUP(작성용!A:A,RM!A:D,4,0),"-")</f>
        <v>-</v>
      </c>
      <c r="AH530" s="9" t="s">
        <v>4758</v>
      </c>
      <c r="AI530" s="235" t="s">
        <v>4758</v>
      </c>
      <c r="AJ530" s="235" t="s">
        <v>2</v>
      </c>
      <c r="AK530" s="235" t="s">
        <v>5195</v>
      </c>
      <c r="AL530" s="235">
        <v>529</v>
      </c>
    </row>
    <row r="531" spans="1:38" x14ac:dyDescent="0.3">
      <c r="A531" s="222">
        <v>6000791</v>
      </c>
      <c r="B531" s="222" t="s">
        <v>4580</v>
      </c>
      <c r="C531" s="241" t="s">
        <v>4765</v>
      </c>
      <c r="D531" s="237" t="s">
        <v>5460</v>
      </c>
      <c r="E531" s="236">
        <v>1101115845221</v>
      </c>
      <c r="F531" s="240" t="s">
        <v>4837</v>
      </c>
      <c r="G531" s="214">
        <v>0</v>
      </c>
      <c r="H531" s="231" t="s">
        <v>4758</v>
      </c>
      <c r="I531" s="231"/>
      <c r="J531" s="231"/>
      <c r="K531" s="231"/>
      <c r="L531" s="231"/>
      <c r="M531" s="231"/>
      <c r="N531" s="231" t="s">
        <v>4882</v>
      </c>
      <c r="O531" s="246"/>
      <c r="P531" s="246"/>
      <c r="Q531" s="225"/>
      <c r="R531" s="212" t="s">
        <v>2</v>
      </c>
      <c r="S531" s="213" t="s">
        <v>4758</v>
      </c>
      <c r="T531" s="233" t="s">
        <v>5373</v>
      </c>
      <c r="U531" s="234" t="s">
        <v>4746</v>
      </c>
      <c r="V531" s="234">
        <v>45611</v>
      </c>
      <c r="W531" s="234" t="s">
        <v>4809</v>
      </c>
      <c r="X531" s="234" t="s">
        <v>2</v>
      </c>
      <c r="Y531" s="234"/>
      <c r="Z531" s="234"/>
      <c r="AA531" s="243">
        <v>202411</v>
      </c>
      <c r="AB531" s="243"/>
      <c r="AC531" s="244" t="s">
        <v>5197</v>
      </c>
      <c r="AD531" s="244" t="s">
        <v>4914</v>
      </c>
      <c r="AE531" s="245">
        <v>0</v>
      </c>
      <c r="AF531" s="244" t="s">
        <v>4914</v>
      </c>
      <c r="AG531" s="239" t="str">
        <f>IFERROR(VLOOKUP(작성용!A:A,RM!A:D,4,0),"-")</f>
        <v>-</v>
      </c>
      <c r="AH531" s="9" t="s">
        <v>4758</v>
      </c>
      <c r="AI531" s="235" t="s">
        <v>4758</v>
      </c>
      <c r="AJ531" s="235" t="s">
        <v>2</v>
      </c>
      <c r="AK531" s="235" t="s">
        <v>5195</v>
      </c>
      <c r="AL531" s="235">
        <v>530</v>
      </c>
    </row>
    <row r="532" spans="1:38" x14ac:dyDescent="0.3">
      <c r="A532" s="222">
        <v>6000791</v>
      </c>
      <c r="B532" s="222" t="s">
        <v>4580</v>
      </c>
      <c r="C532" s="241" t="s">
        <v>4765</v>
      </c>
      <c r="D532" s="237" t="s">
        <v>5461</v>
      </c>
      <c r="E532" s="236">
        <v>1101117233739</v>
      </c>
      <c r="F532" s="240" t="s">
        <v>4881</v>
      </c>
      <c r="G532" s="214">
        <v>0</v>
      </c>
      <c r="H532" s="231" t="s">
        <v>4758</v>
      </c>
      <c r="I532" s="231"/>
      <c r="J532" s="231"/>
      <c r="K532" s="231"/>
      <c r="L532" s="231"/>
      <c r="M532" s="231"/>
      <c r="N532" s="231" t="s">
        <v>4882</v>
      </c>
      <c r="O532" s="246"/>
      <c r="P532" s="246"/>
      <c r="Q532" s="225"/>
      <c r="R532" s="212" t="s">
        <v>2</v>
      </c>
      <c r="S532" s="213" t="s">
        <v>4754</v>
      </c>
      <c r="T532" s="233" t="s">
        <v>5373</v>
      </c>
      <c r="U532" s="234" t="s">
        <v>4746</v>
      </c>
      <c r="V532" s="234">
        <v>45611</v>
      </c>
      <c r="W532" s="234" t="s">
        <v>4864</v>
      </c>
      <c r="X532" s="234" t="s">
        <v>2</v>
      </c>
      <c r="Y532" s="234"/>
      <c r="Z532" s="234"/>
      <c r="AA532" s="243">
        <v>202411</v>
      </c>
      <c r="AB532" s="243"/>
      <c r="AC532" s="244" t="s">
        <v>5197</v>
      </c>
      <c r="AD532" s="244" t="s">
        <v>4902</v>
      </c>
      <c r="AE532" s="245">
        <v>0</v>
      </c>
      <c r="AF532" s="244" t="s">
        <v>4977</v>
      </c>
      <c r="AG532" s="239" t="str">
        <f>IFERROR(VLOOKUP(작성용!A:A,RM!A:D,4,0),"-")</f>
        <v>-</v>
      </c>
      <c r="AH532" s="9" t="s">
        <v>4758</v>
      </c>
      <c r="AI532" s="235" t="s">
        <v>4758</v>
      </c>
      <c r="AJ532" s="235" t="s">
        <v>2</v>
      </c>
      <c r="AK532" s="235" t="s">
        <v>5195</v>
      </c>
      <c r="AL532" s="235">
        <v>531</v>
      </c>
    </row>
    <row r="533" spans="1:38" x14ac:dyDescent="0.3">
      <c r="A533" s="222">
        <v>6000791</v>
      </c>
      <c r="B533" s="222" t="s">
        <v>4580</v>
      </c>
      <c r="C533" s="241" t="s">
        <v>4765</v>
      </c>
      <c r="D533" s="237" t="s">
        <v>5462</v>
      </c>
      <c r="E533" s="236">
        <v>1101116997617</v>
      </c>
      <c r="F533" s="240" t="s">
        <v>4837</v>
      </c>
      <c r="G533" s="214">
        <v>0</v>
      </c>
      <c r="H533" s="231" t="s">
        <v>4758</v>
      </c>
      <c r="I533" s="231"/>
      <c r="J533" s="231"/>
      <c r="K533" s="231"/>
      <c r="L533" s="231"/>
      <c r="M533" s="231"/>
      <c r="N533" s="231" t="s">
        <v>4882</v>
      </c>
      <c r="O533" s="246"/>
      <c r="P533" s="246"/>
      <c r="Q533" s="225"/>
      <c r="R533" s="212" t="s">
        <v>2</v>
      </c>
      <c r="S533" s="213" t="s">
        <v>4758</v>
      </c>
      <c r="T533" s="233" t="s">
        <v>5373</v>
      </c>
      <c r="U533" s="234" t="s">
        <v>4746</v>
      </c>
      <c r="V533" s="234">
        <v>45611</v>
      </c>
      <c r="W533" s="234" t="s">
        <v>4864</v>
      </c>
      <c r="X533" s="234" t="s">
        <v>2</v>
      </c>
      <c r="Y533" s="234"/>
      <c r="Z533" s="234"/>
      <c r="AA533" s="243">
        <v>202411</v>
      </c>
      <c r="AB533" s="243"/>
      <c r="AC533" s="244" t="s">
        <v>5197</v>
      </c>
      <c r="AD533" s="244" t="s">
        <v>4833</v>
      </c>
      <c r="AE533" s="245">
        <v>0</v>
      </c>
      <c r="AF533" s="244" t="s">
        <v>4833</v>
      </c>
      <c r="AG533" s="239" t="str">
        <f>IFERROR(VLOOKUP(작성용!A:A,RM!A:D,4,0),"-")</f>
        <v>-</v>
      </c>
      <c r="AH533" s="9" t="s">
        <v>4758</v>
      </c>
      <c r="AI533" s="235" t="s">
        <v>4758</v>
      </c>
      <c r="AJ533" s="235" t="s">
        <v>2</v>
      </c>
      <c r="AK533" s="235" t="s">
        <v>5195</v>
      </c>
      <c r="AL533" s="235">
        <v>532</v>
      </c>
    </row>
    <row r="534" spans="1:38" x14ac:dyDescent="0.3">
      <c r="A534" s="222">
        <v>6000791</v>
      </c>
      <c r="B534" s="222" t="s">
        <v>4580</v>
      </c>
      <c r="C534" s="241" t="s">
        <v>4765</v>
      </c>
      <c r="D534" s="237" t="s">
        <v>5463</v>
      </c>
      <c r="E534" s="236">
        <v>1101118272108</v>
      </c>
      <c r="F534" s="240" t="s">
        <v>4837</v>
      </c>
      <c r="G534" s="214">
        <v>0</v>
      </c>
      <c r="H534" s="231" t="s">
        <v>4758</v>
      </c>
      <c r="I534" s="231"/>
      <c r="J534" s="231"/>
      <c r="K534" s="231"/>
      <c r="L534" s="231"/>
      <c r="M534" s="231"/>
      <c r="N534" s="231" t="s">
        <v>4882</v>
      </c>
      <c r="O534" s="246"/>
      <c r="P534" s="246"/>
      <c r="Q534" s="225"/>
      <c r="R534" s="212" t="s">
        <v>2</v>
      </c>
      <c r="S534" s="213" t="s">
        <v>4758</v>
      </c>
      <c r="T534" s="233" t="s">
        <v>5373</v>
      </c>
      <c r="U534" s="234" t="s">
        <v>4746</v>
      </c>
      <c r="V534" s="234">
        <v>45611</v>
      </c>
      <c r="W534" s="234" t="s">
        <v>4864</v>
      </c>
      <c r="X534" s="234" t="s">
        <v>2</v>
      </c>
      <c r="Y534" s="234"/>
      <c r="Z534" s="234"/>
      <c r="AA534" s="243">
        <v>202411</v>
      </c>
      <c r="AB534" s="243"/>
      <c r="AC534" s="244" t="s">
        <v>5197</v>
      </c>
      <c r="AD534" s="244" t="s">
        <v>4922</v>
      </c>
      <c r="AE534" s="245">
        <v>0</v>
      </c>
      <c r="AF534" s="244" t="s">
        <v>4922</v>
      </c>
      <c r="AG534" s="239" t="str">
        <f>IFERROR(VLOOKUP(작성용!A:A,RM!A:D,4,0),"-")</f>
        <v>-</v>
      </c>
      <c r="AH534" s="9" t="s">
        <v>4758</v>
      </c>
      <c r="AI534" s="235" t="s">
        <v>4758</v>
      </c>
      <c r="AJ534" s="235" t="s">
        <v>2</v>
      </c>
      <c r="AK534" s="235" t="s">
        <v>5195</v>
      </c>
      <c r="AL534" s="235">
        <v>533</v>
      </c>
    </row>
    <row r="535" spans="1:38" x14ac:dyDescent="0.3">
      <c r="A535" s="222">
        <v>6000791</v>
      </c>
      <c r="B535" s="222" t="s">
        <v>4580</v>
      </c>
      <c r="C535" s="241" t="s">
        <v>4765</v>
      </c>
      <c r="D535" s="237" t="s">
        <v>5464</v>
      </c>
      <c r="E535" s="236">
        <v>1101115886275</v>
      </c>
      <c r="F535" s="240" t="s">
        <v>4841</v>
      </c>
      <c r="G535" s="214">
        <v>0</v>
      </c>
      <c r="H535" s="231" t="s">
        <v>4758</v>
      </c>
      <c r="I535" s="231"/>
      <c r="J535" s="231"/>
      <c r="K535" s="231"/>
      <c r="L535" s="231"/>
      <c r="M535" s="231"/>
      <c r="N535" s="231" t="s">
        <v>4882</v>
      </c>
      <c r="O535" s="246"/>
      <c r="P535" s="246"/>
      <c r="Q535" s="225"/>
      <c r="R535" s="212" t="s">
        <v>2</v>
      </c>
      <c r="S535" s="213" t="s">
        <v>4758</v>
      </c>
      <c r="T535" s="233" t="s">
        <v>5373</v>
      </c>
      <c r="U535" s="234" t="s">
        <v>4746</v>
      </c>
      <c r="V535" s="234">
        <v>45611</v>
      </c>
      <c r="W535" s="234" t="s">
        <v>4864</v>
      </c>
      <c r="X535" s="234" t="s">
        <v>2</v>
      </c>
      <c r="Y535" s="234"/>
      <c r="Z535" s="234"/>
      <c r="AA535" s="243">
        <v>202411</v>
      </c>
      <c r="AB535" s="243"/>
      <c r="AC535" s="244" t="s">
        <v>5197</v>
      </c>
      <c r="AD535" s="244" t="s">
        <v>4810</v>
      </c>
      <c r="AE535" s="245">
        <v>0</v>
      </c>
      <c r="AF535" s="244" t="s">
        <v>4977</v>
      </c>
      <c r="AG535" s="239" t="str">
        <f>IFERROR(VLOOKUP(작성용!A:A,RM!A:D,4,0),"-")</f>
        <v>-</v>
      </c>
      <c r="AH535" s="9" t="s">
        <v>4758</v>
      </c>
      <c r="AI535" s="235" t="s">
        <v>4758</v>
      </c>
      <c r="AJ535" s="235" t="s">
        <v>2</v>
      </c>
      <c r="AK535" s="235" t="s">
        <v>5195</v>
      </c>
      <c r="AL535" s="235">
        <v>534</v>
      </c>
    </row>
    <row r="536" spans="1:38" x14ac:dyDescent="0.3">
      <c r="A536" s="222">
        <v>6000791</v>
      </c>
      <c r="B536" s="222" t="s">
        <v>4580</v>
      </c>
      <c r="C536" s="241" t="s">
        <v>4765</v>
      </c>
      <c r="D536" s="237" t="s">
        <v>5465</v>
      </c>
      <c r="E536" s="236">
        <v>1101115886275</v>
      </c>
      <c r="F536" s="240" t="s">
        <v>4837</v>
      </c>
      <c r="G536" s="214">
        <v>0</v>
      </c>
      <c r="H536" s="231" t="s">
        <v>4758</v>
      </c>
      <c r="I536" s="231"/>
      <c r="J536" s="231"/>
      <c r="K536" s="231"/>
      <c r="L536" s="231"/>
      <c r="M536" s="231"/>
      <c r="N536" s="231" t="s">
        <v>4882</v>
      </c>
      <c r="O536" s="246"/>
      <c r="P536" s="246"/>
      <c r="Q536" s="225"/>
      <c r="R536" s="212" t="s">
        <v>2</v>
      </c>
      <c r="S536" s="213" t="s">
        <v>4758</v>
      </c>
      <c r="T536" s="233" t="s">
        <v>5373</v>
      </c>
      <c r="U536" s="234" t="s">
        <v>4746</v>
      </c>
      <c r="V536" s="234">
        <v>45611</v>
      </c>
      <c r="W536" s="234" t="s">
        <v>4864</v>
      </c>
      <c r="X536" s="234" t="s">
        <v>2</v>
      </c>
      <c r="Y536" s="234"/>
      <c r="Z536" s="234"/>
      <c r="AA536" s="243">
        <v>202411</v>
      </c>
      <c r="AB536" s="243"/>
      <c r="AC536" s="244" t="s">
        <v>5197</v>
      </c>
      <c r="AD536" s="244" t="s">
        <v>4810</v>
      </c>
      <c r="AE536" s="245">
        <v>0</v>
      </c>
      <c r="AF536" s="244" t="s">
        <v>4977</v>
      </c>
      <c r="AG536" s="239" t="str">
        <f>IFERROR(VLOOKUP(작성용!A:A,RM!A:D,4,0),"-")</f>
        <v>-</v>
      </c>
      <c r="AH536" s="9" t="s">
        <v>4758</v>
      </c>
      <c r="AI536" s="235" t="s">
        <v>4758</v>
      </c>
      <c r="AJ536" s="235" t="s">
        <v>2</v>
      </c>
      <c r="AK536" s="235" t="s">
        <v>5195</v>
      </c>
      <c r="AL536" s="235">
        <v>535</v>
      </c>
    </row>
    <row r="537" spans="1:38" x14ac:dyDescent="0.3">
      <c r="A537" s="222">
        <v>6000791</v>
      </c>
      <c r="B537" s="222" t="s">
        <v>4580</v>
      </c>
      <c r="C537" s="241" t="s">
        <v>4765</v>
      </c>
      <c r="D537" s="237" t="s">
        <v>5466</v>
      </c>
      <c r="E537" s="236">
        <v>1101118411574</v>
      </c>
      <c r="F537" s="240" t="s">
        <v>4881</v>
      </c>
      <c r="G537" s="214">
        <v>0</v>
      </c>
      <c r="H537" s="231" t="s">
        <v>4758</v>
      </c>
      <c r="I537" s="231"/>
      <c r="J537" s="231"/>
      <c r="K537" s="231"/>
      <c r="L537" s="231"/>
      <c r="M537" s="231"/>
      <c r="N537" s="231" t="s">
        <v>4882</v>
      </c>
      <c r="O537" s="246"/>
      <c r="P537" s="246"/>
      <c r="Q537" s="225"/>
      <c r="R537" s="212" t="s">
        <v>2</v>
      </c>
      <c r="S537" s="213" t="s">
        <v>4758</v>
      </c>
      <c r="T537" s="233" t="s">
        <v>5373</v>
      </c>
      <c r="U537" s="234" t="s">
        <v>4746</v>
      </c>
      <c r="V537" s="234">
        <v>45611</v>
      </c>
      <c r="W537" s="234" t="s">
        <v>4864</v>
      </c>
      <c r="X537" s="234" t="s">
        <v>2</v>
      </c>
      <c r="Y537" s="234"/>
      <c r="Z537" s="234"/>
      <c r="AA537" s="243">
        <v>202411</v>
      </c>
      <c r="AB537" s="243"/>
      <c r="AC537" s="244" t="s">
        <v>5197</v>
      </c>
      <c r="AD537" s="244" t="s">
        <v>4887</v>
      </c>
      <c r="AE537" s="245">
        <v>0</v>
      </c>
      <c r="AF537" s="244" t="s">
        <v>4887</v>
      </c>
      <c r="AG537" s="239" t="str">
        <f>IFERROR(VLOOKUP(작성용!A:A,RM!A:D,4,0),"-")</f>
        <v>-</v>
      </c>
      <c r="AH537" s="9" t="s">
        <v>4758</v>
      </c>
      <c r="AI537" s="235" t="s">
        <v>4758</v>
      </c>
      <c r="AJ537" s="235" t="s">
        <v>2</v>
      </c>
      <c r="AK537" s="235" t="s">
        <v>5195</v>
      </c>
      <c r="AL537" s="235">
        <v>536</v>
      </c>
    </row>
    <row r="538" spans="1:38" x14ac:dyDescent="0.3">
      <c r="A538" s="222">
        <v>6000791</v>
      </c>
      <c r="B538" s="222" t="s">
        <v>4580</v>
      </c>
      <c r="C538" s="241" t="s">
        <v>4765</v>
      </c>
      <c r="D538" s="237" t="s">
        <v>5467</v>
      </c>
      <c r="E538" s="236">
        <v>1101118484125</v>
      </c>
      <c r="F538" s="240" t="s">
        <v>4837</v>
      </c>
      <c r="G538" s="214">
        <v>0</v>
      </c>
      <c r="H538" s="231" t="s">
        <v>4758</v>
      </c>
      <c r="I538" s="231"/>
      <c r="J538" s="231"/>
      <c r="K538" s="231"/>
      <c r="L538" s="231"/>
      <c r="M538" s="231"/>
      <c r="N538" s="231" t="s">
        <v>4868</v>
      </c>
      <c r="O538" s="246"/>
      <c r="P538" s="246"/>
      <c r="Q538" s="225"/>
      <c r="R538" s="212" t="s">
        <v>2</v>
      </c>
      <c r="S538" s="213" t="s">
        <v>4758</v>
      </c>
      <c r="T538" s="233" t="s">
        <v>5373</v>
      </c>
      <c r="U538" s="234" t="s">
        <v>4746</v>
      </c>
      <c r="V538" s="234">
        <v>45611</v>
      </c>
      <c r="W538" s="234" t="s">
        <v>4864</v>
      </c>
      <c r="X538" s="234" t="s">
        <v>2</v>
      </c>
      <c r="Y538" s="234"/>
      <c r="Z538" s="234"/>
      <c r="AA538" s="243">
        <v>202411</v>
      </c>
      <c r="AB538" s="243"/>
      <c r="AC538" s="244" t="s">
        <v>5197</v>
      </c>
      <c r="AD538" s="244" t="s">
        <v>4845</v>
      </c>
      <c r="AE538" s="245">
        <v>0</v>
      </c>
      <c r="AF538" s="244" t="s">
        <v>4845</v>
      </c>
      <c r="AG538" s="239" t="str">
        <f>IFERROR(VLOOKUP(작성용!A:A,RM!A:D,4,0),"-")</f>
        <v>-</v>
      </c>
      <c r="AH538" s="9" t="s">
        <v>4758</v>
      </c>
      <c r="AI538" s="235" t="s">
        <v>4758</v>
      </c>
      <c r="AJ538" s="235" t="s">
        <v>2</v>
      </c>
      <c r="AK538" s="235" t="s">
        <v>5195</v>
      </c>
      <c r="AL538" s="235">
        <v>537</v>
      </c>
    </row>
    <row r="539" spans="1:38" x14ac:dyDescent="0.3">
      <c r="A539" s="222">
        <v>6000791</v>
      </c>
      <c r="B539" s="222" t="s">
        <v>4580</v>
      </c>
      <c r="C539" s="241" t="s">
        <v>4765</v>
      </c>
      <c r="D539" s="237" t="s">
        <v>5468</v>
      </c>
      <c r="E539" s="236">
        <v>1101117643128</v>
      </c>
      <c r="F539" s="240" t="s">
        <v>4837</v>
      </c>
      <c r="G539" s="214">
        <v>0</v>
      </c>
      <c r="H539" s="231" t="s">
        <v>4758</v>
      </c>
      <c r="I539" s="231"/>
      <c r="J539" s="231"/>
      <c r="K539" s="231"/>
      <c r="L539" s="231"/>
      <c r="M539" s="231"/>
      <c r="N539" s="231" t="s">
        <v>4882</v>
      </c>
      <c r="O539" s="246"/>
      <c r="P539" s="246"/>
      <c r="Q539" s="225"/>
      <c r="R539" s="212" t="s">
        <v>2</v>
      </c>
      <c r="S539" s="213" t="s">
        <v>4758</v>
      </c>
      <c r="T539" s="233" t="s">
        <v>5373</v>
      </c>
      <c r="U539" s="234" t="s">
        <v>4746</v>
      </c>
      <c r="V539" s="234">
        <v>45611</v>
      </c>
      <c r="W539" s="234" t="s">
        <v>4864</v>
      </c>
      <c r="X539" s="234" t="s">
        <v>2</v>
      </c>
      <c r="Y539" s="234"/>
      <c r="Z539" s="234"/>
      <c r="AA539" s="243">
        <v>202411</v>
      </c>
      <c r="AB539" s="243"/>
      <c r="AC539" s="244" t="s">
        <v>5197</v>
      </c>
      <c r="AD539" s="244" t="s">
        <v>4924</v>
      </c>
      <c r="AE539" s="245">
        <v>0</v>
      </c>
      <c r="AF539" s="244" t="s">
        <v>4924</v>
      </c>
      <c r="AG539" s="239" t="str">
        <f>IFERROR(VLOOKUP(작성용!A:A,RM!A:D,4,0),"-")</f>
        <v>-</v>
      </c>
      <c r="AH539" s="9" t="s">
        <v>4758</v>
      </c>
      <c r="AI539" s="235" t="s">
        <v>4758</v>
      </c>
      <c r="AJ539" s="235" t="s">
        <v>2</v>
      </c>
      <c r="AK539" s="235" t="s">
        <v>5195</v>
      </c>
      <c r="AL539" s="235">
        <v>538</v>
      </c>
    </row>
    <row r="540" spans="1:38" x14ac:dyDescent="0.3">
      <c r="A540" s="222">
        <v>6000791</v>
      </c>
      <c r="B540" s="222" t="s">
        <v>4580</v>
      </c>
      <c r="C540" s="241" t="s">
        <v>4765</v>
      </c>
      <c r="D540" s="237" t="s">
        <v>5468</v>
      </c>
      <c r="E540" s="236">
        <v>1101117643128</v>
      </c>
      <c r="F540" s="240" t="s">
        <v>4837</v>
      </c>
      <c r="G540" s="214">
        <v>1</v>
      </c>
      <c r="H540" s="231" t="s">
        <v>4758</v>
      </c>
      <c r="I540" s="231"/>
      <c r="J540" s="231"/>
      <c r="K540" s="231"/>
      <c r="L540" s="231"/>
      <c r="M540" s="231"/>
      <c r="N540" s="231" t="s">
        <v>4882</v>
      </c>
      <c r="O540" s="246"/>
      <c r="P540" s="246"/>
      <c r="Q540" s="225"/>
      <c r="R540" s="212" t="s">
        <v>2</v>
      </c>
      <c r="S540" s="213" t="s">
        <v>4758</v>
      </c>
      <c r="T540" s="233" t="s">
        <v>5373</v>
      </c>
      <c r="U540" s="234" t="s">
        <v>4746</v>
      </c>
      <c r="V540" s="234">
        <v>45611</v>
      </c>
      <c r="W540" s="234" t="s">
        <v>4864</v>
      </c>
      <c r="X540" s="234" t="s">
        <v>2</v>
      </c>
      <c r="Y540" s="234"/>
      <c r="Z540" s="234"/>
      <c r="AA540" s="243">
        <v>202411</v>
      </c>
      <c r="AB540" s="243"/>
      <c r="AC540" s="244" t="s">
        <v>5197</v>
      </c>
      <c r="AD540" s="244" t="s">
        <v>4924</v>
      </c>
      <c r="AE540" s="245">
        <v>0</v>
      </c>
      <c r="AF540" s="244" t="s">
        <v>4924</v>
      </c>
      <c r="AG540" s="239" t="str">
        <f>IFERROR(VLOOKUP(작성용!A:A,RM!A:D,4,0),"-")</f>
        <v>-</v>
      </c>
      <c r="AH540" s="9" t="s">
        <v>4758</v>
      </c>
      <c r="AI540" s="235" t="s">
        <v>4758</v>
      </c>
      <c r="AJ540" s="235" t="s">
        <v>2</v>
      </c>
      <c r="AK540" s="235" t="s">
        <v>5195</v>
      </c>
      <c r="AL540" s="235">
        <v>539</v>
      </c>
    </row>
    <row r="541" spans="1:38" x14ac:dyDescent="0.3">
      <c r="A541" s="222">
        <v>6000791</v>
      </c>
      <c r="B541" s="222" t="s">
        <v>4580</v>
      </c>
      <c r="C541" s="241" t="s">
        <v>4765</v>
      </c>
      <c r="D541" s="237" t="s">
        <v>5469</v>
      </c>
      <c r="E541" s="236">
        <v>1341110582838</v>
      </c>
      <c r="F541" s="240" t="s">
        <v>4837</v>
      </c>
      <c r="G541" s="214">
        <v>0</v>
      </c>
      <c r="H541" s="231" t="s">
        <v>4758</v>
      </c>
      <c r="I541" s="231"/>
      <c r="J541" s="231"/>
      <c r="K541" s="231"/>
      <c r="L541" s="231"/>
      <c r="M541" s="231"/>
      <c r="N541" s="231" t="s">
        <v>4882</v>
      </c>
      <c r="O541" s="246"/>
      <c r="P541" s="246"/>
      <c r="Q541" s="225"/>
      <c r="R541" s="212" t="s">
        <v>2</v>
      </c>
      <c r="S541" s="213" t="s">
        <v>4758</v>
      </c>
      <c r="T541" s="233" t="s">
        <v>5373</v>
      </c>
      <c r="U541" s="234" t="s">
        <v>4746</v>
      </c>
      <c r="V541" s="234">
        <v>45611</v>
      </c>
      <c r="W541" s="234" t="s">
        <v>4864</v>
      </c>
      <c r="X541" s="234" t="s">
        <v>2</v>
      </c>
      <c r="Y541" s="234"/>
      <c r="Z541" s="234"/>
      <c r="AA541" s="243">
        <v>202411</v>
      </c>
      <c r="AB541" s="243"/>
      <c r="AC541" s="244" t="s">
        <v>5197</v>
      </c>
      <c r="AD541" s="244" t="s">
        <v>4847</v>
      </c>
      <c r="AE541" s="245">
        <v>0</v>
      </c>
      <c r="AF541" s="244" t="s">
        <v>4847</v>
      </c>
      <c r="AG541" s="239" t="str">
        <f>IFERROR(VLOOKUP(작성용!A:A,RM!A:D,4,0),"-")</f>
        <v>-</v>
      </c>
      <c r="AH541" s="9" t="s">
        <v>4758</v>
      </c>
      <c r="AI541" s="235" t="s">
        <v>4758</v>
      </c>
      <c r="AJ541" s="235" t="s">
        <v>2</v>
      </c>
      <c r="AK541" s="235" t="s">
        <v>5195</v>
      </c>
      <c r="AL541" s="235">
        <v>540</v>
      </c>
    </row>
    <row r="542" spans="1:38" x14ac:dyDescent="0.3">
      <c r="A542" s="229">
        <v>6000802</v>
      </c>
      <c r="B542" s="229" t="s">
        <v>5336</v>
      </c>
      <c r="C542" s="241" t="s">
        <v>4765</v>
      </c>
      <c r="D542" s="237" t="s">
        <v>5470</v>
      </c>
      <c r="E542" s="236">
        <v>1348110506579</v>
      </c>
      <c r="F542" s="240" t="s">
        <v>4837</v>
      </c>
      <c r="G542" s="214">
        <v>1</v>
      </c>
      <c r="H542" s="231" t="s">
        <v>4758</v>
      </c>
      <c r="I542" s="231"/>
      <c r="J542" s="231"/>
      <c r="K542" s="231"/>
      <c r="L542" s="231"/>
      <c r="M542" s="231"/>
      <c r="N542" s="231" t="s">
        <v>4882</v>
      </c>
      <c r="O542" s="246"/>
      <c r="P542" s="246"/>
      <c r="Q542" s="225"/>
      <c r="R542" s="212" t="s">
        <v>2</v>
      </c>
      <c r="S542" s="213" t="s">
        <v>4758</v>
      </c>
      <c r="T542" s="233" t="s">
        <v>5373</v>
      </c>
      <c r="U542" s="234" t="s">
        <v>4746</v>
      </c>
      <c r="V542" s="234">
        <v>45611</v>
      </c>
      <c r="W542" s="233" t="s">
        <v>4864</v>
      </c>
      <c r="X542" s="234" t="s">
        <v>4758</v>
      </c>
      <c r="Y542" s="234"/>
      <c r="Z542" s="234"/>
      <c r="AA542" s="243">
        <v>202411</v>
      </c>
      <c r="AB542" s="243"/>
      <c r="AC542" s="233" t="s">
        <v>5197</v>
      </c>
      <c r="AD542" s="244" t="s">
        <v>4843</v>
      </c>
      <c r="AE542" s="245">
        <v>0</v>
      </c>
      <c r="AF542" s="244" t="s">
        <v>4843</v>
      </c>
      <c r="AG542" s="239" t="str">
        <f>IFERROR(VLOOKUP(작성용!A:A,RM!A:D,4,0),"-")</f>
        <v>-</v>
      </c>
      <c r="AH542" s="9" t="s">
        <v>4758</v>
      </c>
      <c r="AI542" s="235" t="s">
        <v>4758</v>
      </c>
      <c r="AJ542" s="235" t="s">
        <v>4758</v>
      </c>
      <c r="AK542" s="203" t="s">
        <v>5195</v>
      </c>
      <c r="AL542" s="235">
        <v>541</v>
      </c>
    </row>
    <row r="543" spans="1:38" x14ac:dyDescent="0.3">
      <c r="A543" s="229">
        <v>6000802</v>
      </c>
      <c r="B543" s="229" t="s">
        <v>5336</v>
      </c>
      <c r="C543" s="241" t="s">
        <v>4765</v>
      </c>
      <c r="D543" s="237" t="s">
        <v>5471</v>
      </c>
      <c r="E543" s="236">
        <v>1101116333019</v>
      </c>
      <c r="F543" s="240" t="s">
        <v>4837</v>
      </c>
      <c r="G543" s="214">
        <v>1</v>
      </c>
      <c r="H543" s="231" t="s">
        <v>4758</v>
      </c>
      <c r="I543" s="231"/>
      <c r="J543" s="231"/>
      <c r="K543" s="231"/>
      <c r="L543" s="231"/>
      <c r="M543" s="231"/>
      <c r="N543" s="231" t="s">
        <v>4882</v>
      </c>
      <c r="O543" s="246"/>
      <c r="P543" s="246"/>
      <c r="Q543" s="225"/>
      <c r="R543" s="212" t="s">
        <v>2</v>
      </c>
      <c r="S543" s="213" t="s">
        <v>4758</v>
      </c>
      <c r="T543" s="233" t="s">
        <v>5373</v>
      </c>
      <c r="U543" s="234" t="s">
        <v>4746</v>
      </c>
      <c r="V543" s="234">
        <v>45611</v>
      </c>
      <c r="W543" s="233" t="s">
        <v>4864</v>
      </c>
      <c r="X543" s="234" t="s">
        <v>4758</v>
      </c>
      <c r="Y543" s="234"/>
      <c r="Z543" s="234"/>
      <c r="AA543" s="243">
        <v>202411</v>
      </c>
      <c r="AB543" s="243"/>
      <c r="AC543" s="233" t="s">
        <v>5197</v>
      </c>
      <c r="AD543" s="244" t="s">
        <v>4843</v>
      </c>
      <c r="AE543" s="245">
        <v>0.6</v>
      </c>
      <c r="AF543" s="244" t="s">
        <v>4843</v>
      </c>
      <c r="AG543" s="239" t="str">
        <f>IFERROR(VLOOKUP(작성용!A:A,RM!A:D,4,0),"-")</f>
        <v>-</v>
      </c>
      <c r="AH543" s="9" t="s">
        <v>4758</v>
      </c>
      <c r="AI543" s="235" t="s">
        <v>4758</v>
      </c>
      <c r="AJ543" s="235" t="s">
        <v>4758</v>
      </c>
      <c r="AK543" s="203" t="s">
        <v>5195</v>
      </c>
      <c r="AL543" s="235">
        <v>542</v>
      </c>
    </row>
    <row r="544" spans="1:38" x14ac:dyDescent="0.3">
      <c r="A544" s="229">
        <v>6000802</v>
      </c>
      <c r="B544" s="229" t="s">
        <v>5336</v>
      </c>
      <c r="C544" s="241" t="s">
        <v>4765</v>
      </c>
      <c r="D544" s="237" t="s">
        <v>5472</v>
      </c>
      <c r="E544" s="236">
        <v>1101117884110</v>
      </c>
      <c r="F544" s="240" t="s">
        <v>4837</v>
      </c>
      <c r="G544" s="214">
        <v>1</v>
      </c>
      <c r="H544" s="231" t="s">
        <v>4758</v>
      </c>
      <c r="I544" s="231"/>
      <c r="J544" s="231"/>
      <c r="K544" s="231"/>
      <c r="L544" s="231"/>
      <c r="M544" s="231"/>
      <c r="N544" s="231" t="s">
        <v>4882</v>
      </c>
      <c r="O544" s="246"/>
      <c r="P544" s="246"/>
      <c r="Q544" s="225"/>
      <c r="R544" s="212" t="s">
        <v>2</v>
      </c>
      <c r="S544" s="213" t="s">
        <v>4758</v>
      </c>
      <c r="T544" s="233" t="s">
        <v>5373</v>
      </c>
      <c r="U544" s="234" t="s">
        <v>4746</v>
      </c>
      <c r="V544" s="234">
        <v>45611</v>
      </c>
      <c r="W544" s="233" t="s">
        <v>4864</v>
      </c>
      <c r="X544" s="234" t="s">
        <v>4758</v>
      </c>
      <c r="Y544" s="234"/>
      <c r="Z544" s="234"/>
      <c r="AA544" s="243">
        <v>202411</v>
      </c>
      <c r="AB544" s="243"/>
      <c r="AC544" s="233" t="s">
        <v>5197</v>
      </c>
      <c r="AD544" s="244" t="s">
        <v>4748</v>
      </c>
      <c r="AE544" s="245">
        <v>0</v>
      </c>
      <c r="AF544" s="244" t="s">
        <v>4748</v>
      </c>
      <c r="AG544" s="239" t="str">
        <f>IFERROR(VLOOKUP(작성용!A:A,RM!A:D,4,0),"-")</f>
        <v>-</v>
      </c>
      <c r="AH544" s="9" t="s">
        <v>4758</v>
      </c>
      <c r="AI544" s="235" t="s">
        <v>4758</v>
      </c>
      <c r="AJ544" s="235" t="s">
        <v>4758</v>
      </c>
      <c r="AK544" s="203" t="s">
        <v>5195</v>
      </c>
      <c r="AL544" s="235">
        <v>543</v>
      </c>
    </row>
    <row r="545" spans="1:38" x14ac:dyDescent="0.3">
      <c r="A545" s="229">
        <v>6000802</v>
      </c>
      <c r="B545" s="229" t="s">
        <v>5336</v>
      </c>
      <c r="C545" s="241" t="s">
        <v>4765</v>
      </c>
      <c r="D545" s="237" t="s">
        <v>5473</v>
      </c>
      <c r="E545" s="236">
        <v>1101117396248</v>
      </c>
      <c r="F545" s="240" t="s">
        <v>4837</v>
      </c>
      <c r="G545" s="214">
        <v>0</v>
      </c>
      <c r="H545" s="231" t="s">
        <v>4758</v>
      </c>
      <c r="I545" s="231"/>
      <c r="J545" s="231"/>
      <c r="K545" s="231"/>
      <c r="L545" s="231"/>
      <c r="M545" s="231"/>
      <c r="N545" s="231" t="s">
        <v>4882</v>
      </c>
      <c r="O545" s="246"/>
      <c r="P545" s="246"/>
      <c r="Q545" s="225"/>
      <c r="R545" s="212" t="s">
        <v>2</v>
      </c>
      <c r="S545" s="213" t="s">
        <v>4758</v>
      </c>
      <c r="T545" s="233" t="s">
        <v>5373</v>
      </c>
      <c r="U545" s="234" t="s">
        <v>4746</v>
      </c>
      <c r="V545" s="234">
        <v>45611</v>
      </c>
      <c r="W545" s="233" t="s">
        <v>4864</v>
      </c>
      <c r="X545" s="234" t="s">
        <v>4758</v>
      </c>
      <c r="Y545" s="234"/>
      <c r="Z545" s="234"/>
      <c r="AA545" s="243">
        <v>202411</v>
      </c>
      <c r="AB545" s="243"/>
      <c r="AC545" s="233" t="s">
        <v>5197</v>
      </c>
      <c r="AD545" s="244" t="s">
        <v>4843</v>
      </c>
      <c r="AE545" s="245">
        <v>0.6</v>
      </c>
      <c r="AF545" s="244" t="s">
        <v>4843</v>
      </c>
      <c r="AG545" s="239" t="str">
        <f>IFERROR(VLOOKUP(작성용!A:A,RM!A:D,4,0),"-")</f>
        <v>-</v>
      </c>
      <c r="AH545" s="9" t="s">
        <v>4758</v>
      </c>
      <c r="AI545" s="235" t="s">
        <v>4758</v>
      </c>
      <c r="AJ545" s="235" t="s">
        <v>4758</v>
      </c>
      <c r="AK545" s="203" t="s">
        <v>5195</v>
      </c>
      <c r="AL545" s="235">
        <v>544</v>
      </c>
    </row>
    <row r="546" spans="1:38" x14ac:dyDescent="0.3">
      <c r="A546" s="229">
        <v>6000802</v>
      </c>
      <c r="B546" s="229" t="s">
        <v>5336</v>
      </c>
      <c r="C546" s="241" t="s">
        <v>4765</v>
      </c>
      <c r="D546" s="237" t="s">
        <v>5444</v>
      </c>
      <c r="E546" s="236">
        <v>1601110577431</v>
      </c>
      <c r="F546" s="240" t="s">
        <v>4881</v>
      </c>
      <c r="G546" s="214">
        <v>1</v>
      </c>
      <c r="H546" s="231" t="s">
        <v>4758</v>
      </c>
      <c r="I546" s="231"/>
      <c r="J546" s="231"/>
      <c r="K546" s="231"/>
      <c r="L546" s="231"/>
      <c r="M546" s="231"/>
      <c r="N546" s="231" t="s">
        <v>4882</v>
      </c>
      <c r="O546" s="246"/>
      <c r="P546" s="246"/>
      <c r="Q546" s="225"/>
      <c r="R546" s="212" t="s">
        <v>2</v>
      </c>
      <c r="S546" s="213" t="s">
        <v>4758</v>
      </c>
      <c r="T546" s="233" t="s">
        <v>5373</v>
      </c>
      <c r="U546" s="234" t="s">
        <v>4746</v>
      </c>
      <c r="V546" s="234">
        <v>45611</v>
      </c>
      <c r="W546" s="233" t="s">
        <v>4864</v>
      </c>
      <c r="X546" s="234" t="s">
        <v>4758</v>
      </c>
      <c r="Y546" s="234"/>
      <c r="Z546" s="234"/>
      <c r="AA546" s="243">
        <v>202411</v>
      </c>
      <c r="AB546" s="243"/>
      <c r="AC546" s="233" t="s">
        <v>5197</v>
      </c>
      <c r="AD546" s="244" t="s">
        <v>4934</v>
      </c>
      <c r="AE546" s="245">
        <v>0</v>
      </c>
      <c r="AF546" s="244" t="s">
        <v>4934</v>
      </c>
      <c r="AG546" s="239" t="str">
        <f>IFERROR(VLOOKUP(작성용!A:A,RM!A:D,4,0),"-")</f>
        <v>-</v>
      </c>
      <c r="AH546" s="9" t="s">
        <v>4758</v>
      </c>
      <c r="AI546" s="235" t="s">
        <v>4758</v>
      </c>
      <c r="AJ546" s="235" t="s">
        <v>4758</v>
      </c>
      <c r="AK546" s="203" t="s">
        <v>5195</v>
      </c>
      <c r="AL546" s="235">
        <v>545</v>
      </c>
    </row>
    <row r="547" spans="1:38" x14ac:dyDescent="0.3">
      <c r="A547" s="229">
        <v>6000802</v>
      </c>
      <c r="B547" s="229" t="s">
        <v>5336</v>
      </c>
      <c r="C547" s="241" t="s">
        <v>4765</v>
      </c>
      <c r="D547" s="237" t="s">
        <v>5474</v>
      </c>
      <c r="E547" s="236">
        <v>1341110529715</v>
      </c>
      <c r="F547" s="240" t="s">
        <v>4837</v>
      </c>
      <c r="G547" s="214">
        <v>1</v>
      </c>
      <c r="H547" s="231" t="s">
        <v>4758</v>
      </c>
      <c r="I547" s="231"/>
      <c r="J547" s="231"/>
      <c r="K547" s="231"/>
      <c r="L547" s="231"/>
      <c r="M547" s="231"/>
      <c r="N547" s="231" t="s">
        <v>4882</v>
      </c>
      <c r="O547" s="246"/>
      <c r="P547" s="246"/>
      <c r="Q547" s="225"/>
      <c r="R547" s="212" t="s">
        <v>2</v>
      </c>
      <c r="S547" s="213" t="s">
        <v>4758</v>
      </c>
      <c r="T547" s="233" t="s">
        <v>5373</v>
      </c>
      <c r="U547" s="234" t="s">
        <v>4746</v>
      </c>
      <c r="V547" s="234">
        <v>45611</v>
      </c>
      <c r="W547" s="233" t="s">
        <v>4864</v>
      </c>
      <c r="X547" s="234" t="s">
        <v>4758</v>
      </c>
      <c r="Y547" s="234"/>
      <c r="Z547" s="234"/>
      <c r="AA547" s="243">
        <v>202411</v>
      </c>
      <c r="AB547" s="243"/>
      <c r="AC547" s="233" t="s">
        <v>5197</v>
      </c>
      <c r="AD547" s="244" t="s">
        <v>4832</v>
      </c>
      <c r="AE547" s="245">
        <v>0</v>
      </c>
      <c r="AF547" s="244" t="s">
        <v>4832</v>
      </c>
      <c r="AG547" s="239" t="str">
        <f>IFERROR(VLOOKUP(작성용!A:A,RM!A:D,4,0),"-")</f>
        <v>-</v>
      </c>
      <c r="AH547" s="9" t="s">
        <v>4758</v>
      </c>
      <c r="AI547" s="235" t="s">
        <v>4758</v>
      </c>
      <c r="AJ547" s="235" t="s">
        <v>4758</v>
      </c>
      <c r="AK547" s="203" t="s">
        <v>5195</v>
      </c>
      <c r="AL547" s="235">
        <v>546</v>
      </c>
    </row>
    <row r="548" spans="1:38" x14ac:dyDescent="0.3">
      <c r="A548" s="229">
        <v>6000802</v>
      </c>
      <c r="B548" s="229" t="s">
        <v>5336</v>
      </c>
      <c r="C548" s="241" t="s">
        <v>4765</v>
      </c>
      <c r="D548" s="237" t="s">
        <v>5475</v>
      </c>
      <c r="E548" s="236">
        <v>1101116391786</v>
      </c>
      <c r="F548" s="240" t="s">
        <v>4837</v>
      </c>
      <c r="G548" s="214">
        <v>1</v>
      </c>
      <c r="H548" s="231" t="s">
        <v>4758</v>
      </c>
      <c r="I548" s="231"/>
      <c r="J548" s="231"/>
      <c r="K548" s="231"/>
      <c r="L548" s="231"/>
      <c r="M548" s="231"/>
      <c r="N548" s="231" t="s">
        <v>4882</v>
      </c>
      <c r="O548" s="246"/>
      <c r="P548" s="246"/>
      <c r="Q548" s="225"/>
      <c r="R548" s="212" t="s">
        <v>2</v>
      </c>
      <c r="S548" s="213" t="s">
        <v>4758</v>
      </c>
      <c r="T548" s="233" t="s">
        <v>5373</v>
      </c>
      <c r="U548" s="234" t="s">
        <v>4746</v>
      </c>
      <c r="V548" s="234">
        <v>45611</v>
      </c>
      <c r="W548" s="233" t="s">
        <v>4864</v>
      </c>
      <c r="X548" s="234" t="s">
        <v>4758</v>
      </c>
      <c r="Y548" s="234"/>
      <c r="Z548" s="234"/>
      <c r="AA548" s="243">
        <v>202411</v>
      </c>
      <c r="AB548" s="243"/>
      <c r="AC548" s="233" t="s">
        <v>5197</v>
      </c>
      <c r="AD548" s="244" t="s">
        <v>4884</v>
      </c>
      <c r="AE548" s="245">
        <v>0</v>
      </c>
      <c r="AF548" s="244" t="s">
        <v>4884</v>
      </c>
      <c r="AG548" s="239" t="str">
        <f>IFERROR(VLOOKUP(작성용!A:A,RM!A:D,4,0),"-")</f>
        <v>-</v>
      </c>
      <c r="AH548" s="9" t="s">
        <v>4758</v>
      </c>
      <c r="AI548" s="235" t="s">
        <v>4758</v>
      </c>
      <c r="AJ548" s="235" t="s">
        <v>4758</v>
      </c>
      <c r="AK548" s="203" t="s">
        <v>5195</v>
      </c>
      <c r="AL548" s="235">
        <v>547</v>
      </c>
    </row>
    <row r="549" spans="1:38" x14ac:dyDescent="0.3">
      <c r="A549" s="229">
        <v>6000802</v>
      </c>
      <c r="B549" s="229" t="s">
        <v>5336</v>
      </c>
      <c r="C549" s="241" t="s">
        <v>4765</v>
      </c>
      <c r="D549" s="237" t="s">
        <v>5476</v>
      </c>
      <c r="E549" s="236">
        <v>1747110054283</v>
      </c>
      <c r="F549" s="240" t="s">
        <v>4837</v>
      </c>
      <c r="G549" s="214">
        <v>0</v>
      </c>
      <c r="H549" s="231" t="s">
        <v>4758</v>
      </c>
      <c r="I549" s="231"/>
      <c r="J549" s="231"/>
      <c r="K549" s="231"/>
      <c r="L549" s="231"/>
      <c r="M549" s="231"/>
      <c r="N549" s="231" t="s">
        <v>4882</v>
      </c>
      <c r="O549" s="246"/>
      <c r="P549" s="246"/>
      <c r="Q549" s="225"/>
      <c r="R549" s="212" t="s">
        <v>2</v>
      </c>
      <c r="S549" s="213" t="s">
        <v>4758</v>
      </c>
      <c r="T549" s="233" t="s">
        <v>5373</v>
      </c>
      <c r="U549" s="234" t="s">
        <v>4746</v>
      </c>
      <c r="V549" s="234">
        <v>45611</v>
      </c>
      <c r="W549" s="233" t="s">
        <v>4864</v>
      </c>
      <c r="X549" s="234" t="s">
        <v>4758</v>
      </c>
      <c r="Y549" s="234"/>
      <c r="Z549" s="234"/>
      <c r="AA549" s="243">
        <v>202411</v>
      </c>
      <c r="AB549" s="243"/>
      <c r="AC549" s="233" t="s">
        <v>5197</v>
      </c>
      <c r="AD549" s="244" t="s">
        <v>4748</v>
      </c>
      <c r="AE549" s="245">
        <v>0</v>
      </c>
      <c r="AF549" s="244" t="s">
        <v>4748</v>
      </c>
      <c r="AG549" s="239" t="str">
        <f>IFERROR(VLOOKUP(작성용!A:A,RM!A:D,4,0),"-")</f>
        <v>-</v>
      </c>
      <c r="AH549" s="9" t="s">
        <v>4758</v>
      </c>
      <c r="AI549" s="235" t="s">
        <v>4758</v>
      </c>
      <c r="AJ549" s="235" t="s">
        <v>4758</v>
      </c>
      <c r="AK549" s="203" t="s">
        <v>5195</v>
      </c>
      <c r="AL549" s="235">
        <v>548</v>
      </c>
    </row>
    <row r="550" spans="1:38" x14ac:dyDescent="0.3">
      <c r="A550" s="229">
        <v>6000802</v>
      </c>
      <c r="B550" s="229" t="s">
        <v>5336</v>
      </c>
      <c r="C550" s="241" t="s">
        <v>4765</v>
      </c>
      <c r="D550" s="237" t="s">
        <v>5477</v>
      </c>
      <c r="E550" s="236">
        <v>1648110014229</v>
      </c>
      <c r="F550" s="240" t="s">
        <v>4767</v>
      </c>
      <c r="G550" s="214">
        <v>0</v>
      </c>
      <c r="H550" s="231" t="s">
        <v>4758</v>
      </c>
      <c r="I550" s="231"/>
      <c r="J550" s="231"/>
      <c r="K550" s="231"/>
      <c r="L550" s="231"/>
      <c r="M550" s="231"/>
      <c r="N550" s="231" t="s">
        <v>4882</v>
      </c>
      <c r="O550" s="246"/>
      <c r="P550" s="246"/>
      <c r="Q550" s="225"/>
      <c r="R550" s="212" t="s">
        <v>2</v>
      </c>
      <c r="S550" s="213" t="s">
        <v>4758</v>
      </c>
      <c r="T550" s="233" t="s">
        <v>5373</v>
      </c>
      <c r="U550" s="234" t="s">
        <v>4746</v>
      </c>
      <c r="V550" s="234">
        <v>45611</v>
      </c>
      <c r="W550" s="233" t="s">
        <v>4864</v>
      </c>
      <c r="X550" s="234" t="s">
        <v>4758</v>
      </c>
      <c r="Y550" s="234"/>
      <c r="Z550" s="234"/>
      <c r="AA550" s="243">
        <v>202411</v>
      </c>
      <c r="AB550" s="243"/>
      <c r="AC550" s="233" t="s">
        <v>5197</v>
      </c>
      <c r="AD550" s="244" t="s">
        <v>4920</v>
      </c>
      <c r="AE550" s="245">
        <v>0.6</v>
      </c>
      <c r="AF550" s="244" t="s">
        <v>4920</v>
      </c>
      <c r="AG550" s="239" t="str">
        <f>IFERROR(VLOOKUP(작성용!A:A,RM!A:D,4,0),"-")</f>
        <v>-</v>
      </c>
      <c r="AH550" s="9" t="s">
        <v>4758</v>
      </c>
      <c r="AI550" s="235" t="s">
        <v>4758</v>
      </c>
      <c r="AJ550" s="235" t="s">
        <v>4758</v>
      </c>
      <c r="AK550" s="203" t="s">
        <v>5195</v>
      </c>
      <c r="AL550" s="235">
        <v>549</v>
      </c>
    </row>
    <row r="551" spans="1:38" x14ac:dyDescent="0.3">
      <c r="A551" s="229">
        <v>6000802</v>
      </c>
      <c r="B551" s="229" t="s">
        <v>5336</v>
      </c>
      <c r="C551" s="241" t="s">
        <v>4765</v>
      </c>
      <c r="D551" s="237" t="s">
        <v>5478</v>
      </c>
      <c r="E551" s="236">
        <v>1101117334355</v>
      </c>
      <c r="F551" s="240" t="s">
        <v>4837</v>
      </c>
      <c r="G551" s="214">
        <v>0</v>
      </c>
      <c r="H551" s="231" t="s">
        <v>4758</v>
      </c>
      <c r="I551" s="231"/>
      <c r="J551" s="231"/>
      <c r="K551" s="231"/>
      <c r="L551" s="231"/>
      <c r="M551" s="231"/>
      <c r="N551" s="231" t="s">
        <v>4882</v>
      </c>
      <c r="O551" s="246"/>
      <c r="P551" s="246"/>
      <c r="Q551" s="225"/>
      <c r="R551" s="212" t="s">
        <v>2</v>
      </c>
      <c r="S551" s="213" t="s">
        <v>4758</v>
      </c>
      <c r="T551" s="233" t="s">
        <v>5373</v>
      </c>
      <c r="U551" s="234" t="s">
        <v>4746</v>
      </c>
      <c r="V551" s="234">
        <v>45611</v>
      </c>
      <c r="W551" s="233" t="s">
        <v>4864</v>
      </c>
      <c r="X551" s="234" t="s">
        <v>4758</v>
      </c>
      <c r="Y551" s="234"/>
      <c r="Z551" s="234"/>
      <c r="AA551" s="243">
        <v>202411</v>
      </c>
      <c r="AB551" s="243"/>
      <c r="AC551" s="233" t="s">
        <v>5197</v>
      </c>
      <c r="AD551" s="228" t="s">
        <v>4541</v>
      </c>
      <c r="AE551" s="245">
        <v>0</v>
      </c>
      <c r="AF551" s="228" t="s">
        <v>4541</v>
      </c>
      <c r="AG551" s="239" t="str">
        <f>IFERROR(VLOOKUP(작성용!A:A,RM!A:D,4,0),"-")</f>
        <v>-</v>
      </c>
      <c r="AH551" s="9" t="s">
        <v>4758</v>
      </c>
      <c r="AI551" s="235" t="s">
        <v>4758</v>
      </c>
      <c r="AJ551" s="235" t="s">
        <v>4758</v>
      </c>
      <c r="AK551" s="203" t="s">
        <v>5195</v>
      </c>
      <c r="AL551" s="235">
        <v>550</v>
      </c>
    </row>
    <row r="552" spans="1:38" x14ac:dyDescent="0.3">
      <c r="A552" s="229">
        <v>6000802</v>
      </c>
      <c r="B552" s="229" t="s">
        <v>5336</v>
      </c>
      <c r="C552" s="241" t="s">
        <v>4765</v>
      </c>
      <c r="D552" s="237" t="s">
        <v>5479</v>
      </c>
      <c r="E552" s="236">
        <v>1101117616315</v>
      </c>
      <c r="F552" s="240" t="s">
        <v>4837</v>
      </c>
      <c r="G552" s="214">
        <v>0</v>
      </c>
      <c r="H552" s="231" t="s">
        <v>4758</v>
      </c>
      <c r="I552" s="231"/>
      <c r="J552" s="231"/>
      <c r="K552" s="231"/>
      <c r="L552" s="231"/>
      <c r="M552" s="231"/>
      <c r="N552" s="231" t="s">
        <v>4882</v>
      </c>
      <c r="O552" s="246"/>
      <c r="P552" s="246"/>
      <c r="Q552" s="225"/>
      <c r="R552" s="212" t="s">
        <v>2</v>
      </c>
      <c r="S552" s="213" t="s">
        <v>4758</v>
      </c>
      <c r="T552" s="233" t="s">
        <v>5373</v>
      </c>
      <c r="U552" s="234" t="s">
        <v>4746</v>
      </c>
      <c r="V552" s="234">
        <v>45611</v>
      </c>
      <c r="W552" s="233" t="s">
        <v>4864</v>
      </c>
      <c r="X552" s="234" t="s">
        <v>4758</v>
      </c>
      <c r="Y552" s="234"/>
      <c r="Z552" s="234"/>
      <c r="AA552" s="243">
        <v>202411</v>
      </c>
      <c r="AB552" s="243"/>
      <c r="AC552" s="233" t="s">
        <v>5197</v>
      </c>
      <c r="AD552" s="228" t="s">
        <v>4541</v>
      </c>
      <c r="AE552" s="245">
        <v>0</v>
      </c>
      <c r="AF552" s="228" t="s">
        <v>4541</v>
      </c>
      <c r="AG552" s="239" t="str">
        <f>IFERROR(VLOOKUP(작성용!A:A,RM!A:D,4,0),"-")</f>
        <v>-</v>
      </c>
      <c r="AH552" s="9" t="s">
        <v>4758</v>
      </c>
      <c r="AI552" s="235" t="s">
        <v>4758</v>
      </c>
      <c r="AJ552" s="235" t="s">
        <v>4758</v>
      </c>
      <c r="AK552" s="203" t="s">
        <v>5195</v>
      </c>
      <c r="AL552" s="235">
        <v>551</v>
      </c>
    </row>
    <row r="553" spans="1:38" x14ac:dyDescent="0.3">
      <c r="A553" s="222">
        <v>6000797</v>
      </c>
      <c r="B553" s="222" t="s">
        <v>5349</v>
      </c>
      <c r="C553" s="241" t="s">
        <v>4765</v>
      </c>
      <c r="D553" s="237" t="s">
        <v>5480</v>
      </c>
      <c r="E553" s="236">
        <v>1101118283957</v>
      </c>
      <c r="F553" s="240" t="s">
        <v>4837</v>
      </c>
      <c r="G553" s="214">
        <v>0</v>
      </c>
      <c r="H553" s="231" t="s">
        <v>4758</v>
      </c>
      <c r="I553" s="231"/>
      <c r="J553" s="231"/>
      <c r="K553" s="231"/>
      <c r="L553" s="231"/>
      <c r="M553" s="231"/>
      <c r="N553" s="231" t="s">
        <v>4882</v>
      </c>
      <c r="O553" s="246"/>
      <c r="P553" s="246"/>
      <c r="Q553" s="225"/>
      <c r="R553" s="212" t="s">
        <v>4758</v>
      </c>
      <c r="S553" s="213" t="s">
        <v>4758</v>
      </c>
      <c r="T553" s="233" t="s">
        <v>5373</v>
      </c>
      <c r="U553" s="234" t="s">
        <v>4746</v>
      </c>
      <c r="V553" s="234">
        <v>45611</v>
      </c>
      <c r="W553" s="234" t="s">
        <v>4864</v>
      </c>
      <c r="X553" s="234" t="s">
        <v>2</v>
      </c>
      <c r="Y553" s="234"/>
      <c r="Z553" s="234"/>
      <c r="AA553" s="243">
        <v>202411</v>
      </c>
      <c r="AB553" s="243"/>
      <c r="AC553" s="244" t="s">
        <v>5197</v>
      </c>
      <c r="AD553" s="244" t="s">
        <v>4969</v>
      </c>
      <c r="AE553" s="245">
        <v>0</v>
      </c>
      <c r="AF553" s="244" t="s">
        <v>4969</v>
      </c>
      <c r="AG553" s="239" t="str">
        <f>IFERROR(VLOOKUP(작성용!A:A,RM!A:D,4,0),"-")</f>
        <v>-</v>
      </c>
      <c r="AH553" s="235" t="s">
        <v>4758</v>
      </c>
      <c r="AI553" s="235" t="s">
        <v>4758</v>
      </c>
      <c r="AJ553" s="235" t="s">
        <v>4758</v>
      </c>
      <c r="AK553" s="235" t="s">
        <v>5195</v>
      </c>
      <c r="AL553" s="235">
        <v>552</v>
      </c>
    </row>
    <row r="554" spans="1:38" x14ac:dyDescent="0.3">
      <c r="A554" s="222">
        <v>6000797</v>
      </c>
      <c r="B554" s="222" t="s">
        <v>5349</v>
      </c>
      <c r="C554" s="241" t="s">
        <v>4765</v>
      </c>
      <c r="D554" s="237" t="s">
        <v>5481</v>
      </c>
      <c r="E554" s="236">
        <v>1311110601384</v>
      </c>
      <c r="F554" s="240" t="s">
        <v>4837</v>
      </c>
      <c r="G554" s="214">
        <v>0</v>
      </c>
      <c r="H554" s="231" t="s">
        <v>4758</v>
      </c>
      <c r="I554" s="231"/>
      <c r="J554" s="231"/>
      <c r="K554" s="231"/>
      <c r="L554" s="231"/>
      <c r="M554" s="231"/>
      <c r="N554" s="231" t="s">
        <v>4882</v>
      </c>
      <c r="O554" s="246"/>
      <c r="P554" s="246"/>
      <c r="Q554" s="225"/>
      <c r="R554" s="212" t="s">
        <v>4758</v>
      </c>
      <c r="S554" s="213" t="s">
        <v>4758</v>
      </c>
      <c r="T554" s="233" t="s">
        <v>5373</v>
      </c>
      <c r="U554" s="234" t="s">
        <v>4746</v>
      </c>
      <c r="V554" s="234">
        <v>45611</v>
      </c>
      <c r="W554" s="234" t="s">
        <v>4864</v>
      </c>
      <c r="X554" s="234" t="s">
        <v>2</v>
      </c>
      <c r="Y554" s="234"/>
      <c r="Z554" s="234"/>
      <c r="AA554" s="243">
        <v>202411</v>
      </c>
      <c r="AB554" s="243"/>
      <c r="AC554" s="244" t="s">
        <v>5197</v>
      </c>
      <c r="AD554" s="244" t="s">
        <v>4833</v>
      </c>
      <c r="AE554" s="245">
        <v>0.6</v>
      </c>
      <c r="AF554" s="244" t="s">
        <v>4833</v>
      </c>
      <c r="AG554" s="239" t="str">
        <f>IFERROR(VLOOKUP(작성용!A:A,RM!A:D,4,0),"-")</f>
        <v>-</v>
      </c>
      <c r="AH554" s="235" t="s">
        <v>4758</v>
      </c>
      <c r="AI554" s="235" t="s">
        <v>8213</v>
      </c>
      <c r="AJ554" s="235" t="s">
        <v>4758</v>
      </c>
      <c r="AK554" s="235" t="s">
        <v>5195</v>
      </c>
      <c r="AL554" s="235">
        <v>553</v>
      </c>
    </row>
    <row r="555" spans="1:38" x14ac:dyDescent="0.3">
      <c r="A555" s="222">
        <v>6000800</v>
      </c>
      <c r="B555" s="222" t="s">
        <v>5331</v>
      </c>
      <c r="C555" s="241" t="s">
        <v>4765</v>
      </c>
      <c r="D555" s="237" t="s">
        <v>5482</v>
      </c>
      <c r="E555" s="236" t="s">
        <v>4651</v>
      </c>
      <c r="F555" s="240" t="s">
        <v>4917</v>
      </c>
      <c r="G555" s="214">
        <v>0</v>
      </c>
      <c r="H555" s="231" t="s">
        <v>4758</v>
      </c>
      <c r="I555" s="231"/>
      <c r="J555" s="231"/>
      <c r="K555" s="231"/>
      <c r="L555" s="231"/>
      <c r="M555" s="231"/>
      <c r="N555" s="231" t="s">
        <v>4882</v>
      </c>
      <c r="O555" s="246"/>
      <c r="P555" s="246"/>
      <c r="Q555" s="225"/>
      <c r="R555" s="212" t="s">
        <v>4758</v>
      </c>
      <c r="S555" s="213" t="s">
        <v>4758</v>
      </c>
      <c r="T555" s="233" t="s">
        <v>5373</v>
      </c>
      <c r="U555" s="234" t="s">
        <v>4746</v>
      </c>
      <c r="V555" s="234">
        <v>45611</v>
      </c>
      <c r="W555" s="234" t="s">
        <v>4864</v>
      </c>
      <c r="X555" s="234" t="s">
        <v>2</v>
      </c>
      <c r="Y555" s="234"/>
      <c r="Z555" s="234"/>
      <c r="AA555" s="243">
        <v>202411</v>
      </c>
      <c r="AB555" s="243"/>
      <c r="AC555" s="244" t="s">
        <v>5197</v>
      </c>
      <c r="AD555" s="244" t="s">
        <v>4748</v>
      </c>
      <c r="AE555" s="245">
        <v>0</v>
      </c>
      <c r="AF555" s="244" t="s">
        <v>4748</v>
      </c>
      <c r="AG555" s="239" t="str">
        <f>IFERROR(VLOOKUP(작성용!A:A,RM!A:D,4,0),"-")</f>
        <v>-</v>
      </c>
      <c r="AH555" s="235" t="s">
        <v>4758</v>
      </c>
      <c r="AI555" s="235" t="s">
        <v>4758</v>
      </c>
      <c r="AJ555" s="235" t="s">
        <v>4758</v>
      </c>
      <c r="AK555" s="235" t="s">
        <v>5195</v>
      </c>
      <c r="AL555" s="235">
        <v>554</v>
      </c>
    </row>
    <row r="556" spans="1:38" x14ac:dyDescent="0.3">
      <c r="A556" s="222">
        <v>6000800</v>
      </c>
      <c r="B556" s="222" t="s">
        <v>5331</v>
      </c>
      <c r="C556" s="241" t="s">
        <v>4765</v>
      </c>
      <c r="D556" s="237" t="s">
        <v>5483</v>
      </c>
      <c r="E556" s="236" t="s">
        <v>4652</v>
      </c>
      <c r="F556" s="240" t="s">
        <v>5034</v>
      </c>
      <c r="G556" s="214">
        <v>0</v>
      </c>
      <c r="H556" s="231" t="s">
        <v>4758</v>
      </c>
      <c r="I556" s="231"/>
      <c r="J556" s="231"/>
      <c r="K556" s="231"/>
      <c r="L556" s="231"/>
      <c r="M556" s="231"/>
      <c r="N556" s="231" t="s">
        <v>4882</v>
      </c>
      <c r="O556" s="246"/>
      <c r="P556" s="246"/>
      <c r="Q556" s="225"/>
      <c r="R556" s="212" t="s">
        <v>4758</v>
      </c>
      <c r="S556" s="213" t="s">
        <v>4758</v>
      </c>
      <c r="T556" s="233" t="s">
        <v>5373</v>
      </c>
      <c r="U556" s="234" t="s">
        <v>4746</v>
      </c>
      <c r="V556" s="234">
        <v>45611</v>
      </c>
      <c r="W556" s="234" t="s">
        <v>4864</v>
      </c>
      <c r="X556" s="234" t="s">
        <v>2</v>
      </c>
      <c r="Y556" s="234"/>
      <c r="Z556" s="234"/>
      <c r="AA556" s="243">
        <v>202411</v>
      </c>
      <c r="AB556" s="243"/>
      <c r="AC556" s="244" t="s">
        <v>5197</v>
      </c>
      <c r="AD556" s="244" t="s">
        <v>4974</v>
      </c>
      <c r="AE556" s="245">
        <v>0</v>
      </c>
      <c r="AF556" s="244" t="s">
        <v>4859</v>
      </c>
      <c r="AG556" s="239" t="str">
        <f>IFERROR(VLOOKUP(작성용!A:A,RM!A:D,4,0),"-")</f>
        <v>-</v>
      </c>
      <c r="AH556" s="235" t="s">
        <v>4758</v>
      </c>
      <c r="AI556" s="235" t="s">
        <v>4758</v>
      </c>
      <c r="AJ556" s="235" t="s">
        <v>4758</v>
      </c>
      <c r="AK556" s="235" t="s">
        <v>5195</v>
      </c>
      <c r="AL556" s="235">
        <v>555</v>
      </c>
    </row>
    <row r="557" spans="1:38" x14ac:dyDescent="0.3">
      <c r="A557" s="222">
        <v>6000800</v>
      </c>
      <c r="B557" s="222" t="s">
        <v>5484</v>
      </c>
      <c r="C557" s="241" t="s">
        <v>4765</v>
      </c>
      <c r="D557" s="237" t="s">
        <v>5485</v>
      </c>
      <c r="E557" s="236" t="s">
        <v>5486</v>
      </c>
      <c r="F557" s="240" t="s">
        <v>4815</v>
      </c>
      <c r="G557" s="214">
        <v>0</v>
      </c>
      <c r="H557" s="231" t="s">
        <v>4758</v>
      </c>
      <c r="I557" s="231"/>
      <c r="J557" s="231"/>
      <c r="K557" s="231"/>
      <c r="L557" s="231"/>
      <c r="M557" s="231"/>
      <c r="N557" s="231" t="s">
        <v>4882</v>
      </c>
      <c r="O557" s="246"/>
      <c r="P557" s="246"/>
      <c r="Q557" s="225"/>
      <c r="R557" s="212" t="s">
        <v>4758</v>
      </c>
      <c r="S557" s="213" t="s">
        <v>4758</v>
      </c>
      <c r="T557" s="233" t="s">
        <v>5373</v>
      </c>
      <c r="U557" s="234" t="s">
        <v>4746</v>
      </c>
      <c r="V557" s="234">
        <v>45611</v>
      </c>
      <c r="W557" s="234" t="s">
        <v>4864</v>
      </c>
      <c r="X557" s="234" t="s">
        <v>2</v>
      </c>
      <c r="Y557" s="234"/>
      <c r="Z557" s="234"/>
      <c r="AA557" s="243">
        <v>202411</v>
      </c>
      <c r="AB557" s="243"/>
      <c r="AC557" s="244" t="s">
        <v>5197</v>
      </c>
      <c r="AD557" s="244" t="s">
        <v>4849</v>
      </c>
      <c r="AE557" s="245">
        <v>0</v>
      </c>
      <c r="AF557" s="244" t="s">
        <v>4849</v>
      </c>
      <c r="AG557" s="239" t="str">
        <f>IFERROR(VLOOKUP(작성용!A:A,RM!A:D,4,0),"-")</f>
        <v>-</v>
      </c>
      <c r="AH557" s="235" t="s">
        <v>4758</v>
      </c>
      <c r="AI557" s="235" t="s">
        <v>4758</v>
      </c>
      <c r="AJ557" s="235" t="s">
        <v>4758</v>
      </c>
      <c r="AK557" s="235" t="s">
        <v>5195</v>
      </c>
      <c r="AL557" s="235">
        <v>556</v>
      </c>
    </row>
    <row r="558" spans="1:38" x14ac:dyDescent="0.3">
      <c r="A558" s="222">
        <v>6000800</v>
      </c>
      <c r="B558" s="222" t="s">
        <v>5331</v>
      </c>
      <c r="C558" s="241" t="s">
        <v>4765</v>
      </c>
      <c r="D558" s="237" t="s">
        <v>5487</v>
      </c>
      <c r="E558" s="236">
        <v>1101116124666</v>
      </c>
      <c r="F558" s="240" t="s">
        <v>4841</v>
      </c>
      <c r="G558" s="214">
        <v>0</v>
      </c>
      <c r="H558" s="231" t="s">
        <v>4758</v>
      </c>
      <c r="I558" s="231"/>
      <c r="J558" s="231"/>
      <c r="K558" s="231"/>
      <c r="L558" s="231"/>
      <c r="M558" s="231"/>
      <c r="N558" s="231" t="s">
        <v>4882</v>
      </c>
      <c r="O558" s="246"/>
      <c r="P558" s="246"/>
      <c r="Q558" s="225"/>
      <c r="R558" s="212" t="s">
        <v>4758</v>
      </c>
      <c r="S558" s="213" t="s">
        <v>4758</v>
      </c>
      <c r="T558" s="233" t="s">
        <v>5373</v>
      </c>
      <c r="U558" s="234" t="s">
        <v>4746</v>
      </c>
      <c r="V558" s="234">
        <v>45611</v>
      </c>
      <c r="W558" s="234" t="s">
        <v>4864</v>
      </c>
      <c r="X558" s="234" t="s">
        <v>2</v>
      </c>
      <c r="Y558" s="234"/>
      <c r="Z558" s="234"/>
      <c r="AA558" s="243">
        <v>202411</v>
      </c>
      <c r="AB558" s="243"/>
      <c r="AC558" s="244" t="s">
        <v>5197</v>
      </c>
      <c r="AD558" s="244" t="s">
        <v>4967</v>
      </c>
      <c r="AE558" s="245">
        <v>0</v>
      </c>
      <c r="AF558" s="244" t="s">
        <v>4967</v>
      </c>
      <c r="AG558" s="239" t="str">
        <f>IFERROR(VLOOKUP(작성용!A:A,RM!A:D,4,0),"-")</f>
        <v>-</v>
      </c>
      <c r="AH558" s="235" t="s">
        <v>4758</v>
      </c>
      <c r="AI558" s="235" t="s">
        <v>4758</v>
      </c>
      <c r="AJ558" s="235" t="s">
        <v>4758</v>
      </c>
      <c r="AK558" s="235" t="s">
        <v>5195</v>
      </c>
      <c r="AL558" s="235">
        <v>557</v>
      </c>
    </row>
    <row r="559" spans="1:38" x14ac:dyDescent="0.3">
      <c r="A559" s="222">
        <v>6000800</v>
      </c>
      <c r="B559" s="222" t="s">
        <v>5331</v>
      </c>
      <c r="C559" s="241" t="s">
        <v>4765</v>
      </c>
      <c r="D559" s="237" t="s">
        <v>5488</v>
      </c>
      <c r="E559" s="236" t="s">
        <v>5489</v>
      </c>
      <c r="F559" s="240" t="s">
        <v>4841</v>
      </c>
      <c r="G559" s="214">
        <v>0</v>
      </c>
      <c r="H559" s="231" t="s">
        <v>4758</v>
      </c>
      <c r="I559" s="231"/>
      <c r="J559" s="231"/>
      <c r="K559" s="231"/>
      <c r="L559" s="231"/>
      <c r="M559" s="231"/>
      <c r="N559" s="231" t="s">
        <v>4882</v>
      </c>
      <c r="O559" s="246"/>
      <c r="P559" s="246"/>
      <c r="Q559" s="225"/>
      <c r="R559" s="212" t="s">
        <v>4758</v>
      </c>
      <c r="S559" s="213" t="s">
        <v>4758</v>
      </c>
      <c r="T559" s="233" t="s">
        <v>5373</v>
      </c>
      <c r="U559" s="234" t="s">
        <v>4746</v>
      </c>
      <c r="V559" s="234">
        <v>45611</v>
      </c>
      <c r="W559" s="234" t="s">
        <v>4864</v>
      </c>
      <c r="X559" s="234" t="s">
        <v>2</v>
      </c>
      <c r="Y559" s="234"/>
      <c r="Z559" s="234"/>
      <c r="AA559" s="243">
        <v>202411</v>
      </c>
      <c r="AB559" s="243"/>
      <c r="AC559" s="244" t="s">
        <v>5197</v>
      </c>
      <c r="AD559" s="244" t="s">
        <v>4969</v>
      </c>
      <c r="AE559" s="245">
        <v>0</v>
      </c>
      <c r="AF559" s="244" t="s">
        <v>4969</v>
      </c>
      <c r="AG559" s="239" t="str">
        <f>IFERROR(VLOOKUP(작성용!A:A,RM!A:D,4,0),"-")</f>
        <v>-</v>
      </c>
      <c r="AH559" s="235" t="s">
        <v>4758</v>
      </c>
      <c r="AI559" s="235" t="s">
        <v>4758</v>
      </c>
      <c r="AJ559" s="235" t="s">
        <v>4758</v>
      </c>
      <c r="AK559" s="235" t="s">
        <v>5195</v>
      </c>
      <c r="AL559" s="235">
        <v>558</v>
      </c>
    </row>
    <row r="560" spans="1:38" x14ac:dyDescent="0.3">
      <c r="A560" s="222">
        <v>6000800</v>
      </c>
      <c r="B560" s="222" t="s">
        <v>5331</v>
      </c>
      <c r="C560" s="241" t="s">
        <v>4765</v>
      </c>
      <c r="D560" s="237" t="s">
        <v>5490</v>
      </c>
      <c r="E560" s="236" t="s">
        <v>4653</v>
      </c>
      <c r="F560" s="240" t="s">
        <v>4917</v>
      </c>
      <c r="G560" s="214">
        <v>0</v>
      </c>
      <c r="H560" s="231" t="s">
        <v>4758</v>
      </c>
      <c r="I560" s="231"/>
      <c r="J560" s="231"/>
      <c r="K560" s="231"/>
      <c r="L560" s="231"/>
      <c r="M560" s="231"/>
      <c r="N560" s="231" t="s">
        <v>4882</v>
      </c>
      <c r="O560" s="246"/>
      <c r="P560" s="246"/>
      <c r="Q560" s="225"/>
      <c r="R560" s="212" t="s">
        <v>4758</v>
      </c>
      <c r="S560" s="213" t="s">
        <v>4758</v>
      </c>
      <c r="T560" s="233" t="s">
        <v>5373</v>
      </c>
      <c r="U560" s="234" t="s">
        <v>4746</v>
      </c>
      <c r="V560" s="234">
        <v>45611</v>
      </c>
      <c r="W560" s="234" t="s">
        <v>4864</v>
      </c>
      <c r="X560" s="234" t="s">
        <v>2</v>
      </c>
      <c r="Y560" s="234"/>
      <c r="Z560" s="234"/>
      <c r="AA560" s="243">
        <v>202411</v>
      </c>
      <c r="AB560" s="243"/>
      <c r="AC560" s="244" t="s">
        <v>5197</v>
      </c>
      <c r="AD560" s="244" t="s">
        <v>4847</v>
      </c>
      <c r="AE560" s="245">
        <v>0</v>
      </c>
      <c r="AF560" s="244" t="s">
        <v>4847</v>
      </c>
      <c r="AG560" s="239" t="str">
        <f>IFERROR(VLOOKUP(작성용!A:A,RM!A:D,4,0),"-")</f>
        <v>-</v>
      </c>
      <c r="AH560" s="235" t="s">
        <v>4758</v>
      </c>
      <c r="AI560" s="235" t="s">
        <v>4758</v>
      </c>
      <c r="AJ560" s="235" t="s">
        <v>4758</v>
      </c>
      <c r="AK560" s="235" t="s">
        <v>5195</v>
      </c>
      <c r="AL560" s="235">
        <v>559</v>
      </c>
    </row>
    <row r="561" spans="1:38" x14ac:dyDescent="0.3">
      <c r="A561" s="222">
        <v>6000800</v>
      </c>
      <c r="B561" s="222" t="s">
        <v>5331</v>
      </c>
      <c r="C561" s="241" t="s">
        <v>4765</v>
      </c>
      <c r="D561" s="237" t="s">
        <v>5491</v>
      </c>
      <c r="E561" s="236" t="s">
        <v>5492</v>
      </c>
      <c r="F561" s="240" t="s">
        <v>5034</v>
      </c>
      <c r="G561" s="214">
        <v>0</v>
      </c>
      <c r="H561" s="231" t="s">
        <v>4758</v>
      </c>
      <c r="I561" s="231"/>
      <c r="J561" s="231"/>
      <c r="K561" s="231"/>
      <c r="L561" s="231"/>
      <c r="M561" s="231"/>
      <c r="N561" s="231" t="s">
        <v>4882</v>
      </c>
      <c r="O561" s="246"/>
      <c r="P561" s="246"/>
      <c r="Q561" s="225"/>
      <c r="R561" s="212" t="s">
        <v>4758</v>
      </c>
      <c r="S561" s="213" t="s">
        <v>4758</v>
      </c>
      <c r="T561" s="233" t="s">
        <v>5373</v>
      </c>
      <c r="U561" s="234" t="s">
        <v>4746</v>
      </c>
      <c r="V561" s="234">
        <v>45611</v>
      </c>
      <c r="W561" s="234" t="s">
        <v>4864</v>
      </c>
      <c r="X561" s="234" t="s">
        <v>2</v>
      </c>
      <c r="Y561" s="234"/>
      <c r="Z561" s="234"/>
      <c r="AA561" s="243">
        <v>202411</v>
      </c>
      <c r="AB561" s="243"/>
      <c r="AC561" s="244" t="s">
        <v>5197</v>
      </c>
      <c r="AD561" s="244" t="s">
        <v>4924</v>
      </c>
      <c r="AE561" s="245">
        <v>0</v>
      </c>
      <c r="AF561" s="244" t="s">
        <v>4924</v>
      </c>
      <c r="AG561" s="239" t="str">
        <f>IFERROR(VLOOKUP(작성용!A:A,RM!A:D,4,0),"-")</f>
        <v>-</v>
      </c>
      <c r="AH561" s="235" t="s">
        <v>4758</v>
      </c>
      <c r="AI561" s="235" t="s">
        <v>4758</v>
      </c>
      <c r="AJ561" s="235" t="s">
        <v>4758</v>
      </c>
      <c r="AK561" s="235" t="s">
        <v>5195</v>
      </c>
      <c r="AL561" s="235">
        <v>560</v>
      </c>
    </row>
    <row r="562" spans="1:38" x14ac:dyDescent="0.3">
      <c r="A562" s="222">
        <v>6000800</v>
      </c>
      <c r="B562" s="222" t="s">
        <v>5331</v>
      </c>
      <c r="C562" s="241" t="s">
        <v>4765</v>
      </c>
      <c r="D562" s="237" t="s">
        <v>5493</v>
      </c>
      <c r="E562" s="236" t="s">
        <v>5494</v>
      </c>
      <c r="F562" s="240" t="s">
        <v>5034</v>
      </c>
      <c r="G562" s="214">
        <v>0</v>
      </c>
      <c r="H562" s="231" t="s">
        <v>4758</v>
      </c>
      <c r="I562" s="231"/>
      <c r="J562" s="231"/>
      <c r="K562" s="231"/>
      <c r="L562" s="231"/>
      <c r="M562" s="231"/>
      <c r="N562" s="231" t="s">
        <v>4882</v>
      </c>
      <c r="O562" s="246"/>
      <c r="P562" s="246"/>
      <c r="Q562" s="225"/>
      <c r="R562" s="212" t="s">
        <v>4758</v>
      </c>
      <c r="S562" s="213" t="s">
        <v>4758</v>
      </c>
      <c r="T562" s="233" t="s">
        <v>5373</v>
      </c>
      <c r="U562" s="234" t="s">
        <v>4746</v>
      </c>
      <c r="V562" s="234">
        <v>45611</v>
      </c>
      <c r="W562" s="234" t="s">
        <v>4864</v>
      </c>
      <c r="X562" s="234" t="s">
        <v>2</v>
      </c>
      <c r="Y562" s="234"/>
      <c r="Z562" s="234"/>
      <c r="AA562" s="243">
        <v>202411</v>
      </c>
      <c r="AB562" s="243"/>
      <c r="AC562" s="244" t="s">
        <v>5197</v>
      </c>
      <c r="AD562" s="244" t="s">
        <v>4934</v>
      </c>
      <c r="AE562" s="245">
        <v>0</v>
      </c>
      <c r="AF562" s="244" t="s">
        <v>5131</v>
      </c>
      <c r="AG562" s="239" t="str">
        <f>IFERROR(VLOOKUP(작성용!A:A,RM!A:D,4,0),"-")</f>
        <v>-</v>
      </c>
      <c r="AH562" s="235" t="s">
        <v>4758</v>
      </c>
      <c r="AI562" s="235" t="s">
        <v>4758</v>
      </c>
      <c r="AJ562" s="235" t="s">
        <v>4758</v>
      </c>
      <c r="AK562" s="235" t="s">
        <v>5195</v>
      </c>
      <c r="AL562" s="235">
        <v>561</v>
      </c>
    </row>
    <row r="563" spans="1:38" x14ac:dyDescent="0.3">
      <c r="A563" s="222">
        <v>6000800</v>
      </c>
      <c r="B563" s="222" t="s">
        <v>5331</v>
      </c>
      <c r="C563" s="241" t="s">
        <v>4765</v>
      </c>
      <c r="D563" s="237" t="s">
        <v>5495</v>
      </c>
      <c r="E563" s="236" t="s">
        <v>4013</v>
      </c>
      <c r="F563" s="240" t="s">
        <v>4917</v>
      </c>
      <c r="G563" s="214">
        <v>0</v>
      </c>
      <c r="H563" s="231" t="s">
        <v>4758</v>
      </c>
      <c r="I563" s="231"/>
      <c r="J563" s="231"/>
      <c r="K563" s="231"/>
      <c r="L563" s="231"/>
      <c r="M563" s="231"/>
      <c r="N563" s="231" t="s">
        <v>4882</v>
      </c>
      <c r="O563" s="246"/>
      <c r="P563" s="246"/>
      <c r="Q563" s="225"/>
      <c r="R563" s="212" t="s">
        <v>4758</v>
      </c>
      <c r="S563" s="213" t="s">
        <v>4758</v>
      </c>
      <c r="T563" s="233" t="s">
        <v>5373</v>
      </c>
      <c r="U563" s="234" t="s">
        <v>4746</v>
      </c>
      <c r="V563" s="234">
        <v>45611</v>
      </c>
      <c r="W563" s="234" t="s">
        <v>4864</v>
      </c>
      <c r="X563" s="234" t="s">
        <v>2</v>
      </c>
      <c r="Y563" s="234"/>
      <c r="Z563" s="234"/>
      <c r="AA563" s="243">
        <v>202411</v>
      </c>
      <c r="AB563" s="243"/>
      <c r="AC563" s="244" t="s">
        <v>5197</v>
      </c>
      <c r="AD563" s="244" t="s">
        <v>4887</v>
      </c>
      <c r="AE563" s="245">
        <v>0.6</v>
      </c>
      <c r="AF563" s="244" t="s">
        <v>4887</v>
      </c>
      <c r="AG563" s="239" t="str">
        <f>IFERROR(VLOOKUP(작성용!A:A,RM!A:D,4,0),"-")</f>
        <v>-</v>
      </c>
      <c r="AH563" s="235" t="s">
        <v>4758</v>
      </c>
      <c r="AI563" s="235" t="s">
        <v>4758</v>
      </c>
      <c r="AJ563" s="235" t="s">
        <v>4758</v>
      </c>
      <c r="AK563" s="235" t="s">
        <v>5195</v>
      </c>
      <c r="AL563" s="235">
        <v>562</v>
      </c>
    </row>
    <row r="564" spans="1:38" x14ac:dyDescent="0.3">
      <c r="A564" s="222">
        <v>6000800</v>
      </c>
      <c r="B564" s="222" t="s">
        <v>5331</v>
      </c>
      <c r="C564" s="241" t="s">
        <v>4765</v>
      </c>
      <c r="D564" s="237" t="s">
        <v>5496</v>
      </c>
      <c r="E564" s="236" t="s">
        <v>4654</v>
      </c>
      <c r="F564" s="240" t="s">
        <v>4917</v>
      </c>
      <c r="G564" s="214">
        <v>0</v>
      </c>
      <c r="H564" s="231" t="s">
        <v>4758</v>
      </c>
      <c r="I564" s="231"/>
      <c r="J564" s="231"/>
      <c r="K564" s="231"/>
      <c r="L564" s="231"/>
      <c r="M564" s="231"/>
      <c r="N564" s="231" t="s">
        <v>4882</v>
      </c>
      <c r="O564" s="246"/>
      <c r="P564" s="246"/>
      <c r="Q564" s="225"/>
      <c r="R564" s="212" t="s">
        <v>4758</v>
      </c>
      <c r="S564" s="213" t="s">
        <v>4758</v>
      </c>
      <c r="T564" s="233" t="s">
        <v>5373</v>
      </c>
      <c r="U564" s="234" t="s">
        <v>4746</v>
      </c>
      <c r="V564" s="234">
        <v>45611</v>
      </c>
      <c r="W564" s="234" t="s">
        <v>4864</v>
      </c>
      <c r="X564" s="234" t="s">
        <v>2</v>
      </c>
      <c r="Y564" s="234"/>
      <c r="Z564" s="234"/>
      <c r="AA564" s="243">
        <v>202411</v>
      </c>
      <c r="AB564" s="243"/>
      <c r="AC564" s="244" t="s">
        <v>5197</v>
      </c>
      <c r="AD564" s="244" t="s">
        <v>4843</v>
      </c>
      <c r="AE564" s="245">
        <v>0.6</v>
      </c>
      <c r="AF564" s="244" t="s">
        <v>4859</v>
      </c>
      <c r="AG564" s="239" t="str">
        <f>IFERROR(VLOOKUP(작성용!A:A,RM!A:D,4,0),"-")</f>
        <v>-</v>
      </c>
      <c r="AH564" s="235" t="s">
        <v>4758</v>
      </c>
      <c r="AI564" s="235" t="s">
        <v>4758</v>
      </c>
      <c r="AJ564" s="235" t="s">
        <v>4758</v>
      </c>
      <c r="AK564" s="235" t="s">
        <v>5195</v>
      </c>
      <c r="AL564" s="235">
        <v>563</v>
      </c>
    </row>
    <row r="565" spans="1:38" x14ac:dyDescent="0.3">
      <c r="A565" s="222">
        <v>6000800</v>
      </c>
      <c r="B565" s="222" t="s">
        <v>5331</v>
      </c>
      <c r="C565" s="241" t="s">
        <v>4765</v>
      </c>
      <c r="D565" s="237" t="s">
        <v>5497</v>
      </c>
      <c r="E565" s="236" t="s">
        <v>5498</v>
      </c>
      <c r="F565" s="240" t="s">
        <v>5034</v>
      </c>
      <c r="G565" s="214">
        <v>0</v>
      </c>
      <c r="H565" s="231" t="s">
        <v>4758</v>
      </c>
      <c r="I565" s="231"/>
      <c r="J565" s="231"/>
      <c r="K565" s="231"/>
      <c r="L565" s="231"/>
      <c r="M565" s="231"/>
      <c r="N565" s="231" t="s">
        <v>4882</v>
      </c>
      <c r="O565" s="246"/>
      <c r="P565" s="246"/>
      <c r="Q565" s="225"/>
      <c r="R565" s="212" t="s">
        <v>4758</v>
      </c>
      <c r="S565" s="213" t="s">
        <v>4758</v>
      </c>
      <c r="T565" s="233" t="s">
        <v>5373</v>
      </c>
      <c r="U565" s="234" t="s">
        <v>4746</v>
      </c>
      <c r="V565" s="234">
        <v>45611</v>
      </c>
      <c r="W565" s="234" t="s">
        <v>4864</v>
      </c>
      <c r="X565" s="234" t="s">
        <v>2</v>
      </c>
      <c r="Y565" s="234"/>
      <c r="Z565" s="234"/>
      <c r="AA565" s="243">
        <v>202411</v>
      </c>
      <c r="AB565" s="243"/>
      <c r="AC565" s="244" t="s">
        <v>5197</v>
      </c>
      <c r="AD565" s="244" t="s">
        <v>4887</v>
      </c>
      <c r="AE565" s="245">
        <v>0</v>
      </c>
      <c r="AF565" s="244" t="s">
        <v>4887</v>
      </c>
      <c r="AG565" s="239" t="str">
        <f>IFERROR(VLOOKUP(작성용!A:A,RM!A:D,4,0),"-")</f>
        <v>-</v>
      </c>
      <c r="AH565" s="235" t="s">
        <v>4758</v>
      </c>
      <c r="AI565" s="235" t="s">
        <v>4758</v>
      </c>
      <c r="AJ565" s="235" t="s">
        <v>4758</v>
      </c>
      <c r="AK565" s="235" t="s">
        <v>5195</v>
      </c>
      <c r="AL565" s="235">
        <v>564</v>
      </c>
    </row>
    <row r="566" spans="1:38" x14ac:dyDescent="0.3">
      <c r="A566" s="222">
        <v>6000800</v>
      </c>
      <c r="B566" s="222" t="s">
        <v>5331</v>
      </c>
      <c r="C566" s="241" t="s">
        <v>4765</v>
      </c>
      <c r="D566" s="237" t="s">
        <v>5499</v>
      </c>
      <c r="E566" s="236">
        <v>1101116472924</v>
      </c>
      <c r="F566" s="240" t="s">
        <v>4837</v>
      </c>
      <c r="G566" s="214">
        <v>4</v>
      </c>
      <c r="H566" s="231" t="s">
        <v>4758</v>
      </c>
      <c r="I566" s="231"/>
      <c r="J566" s="231"/>
      <c r="K566" s="231"/>
      <c r="L566" s="231"/>
      <c r="M566" s="231"/>
      <c r="N566" s="231" t="s">
        <v>4882</v>
      </c>
      <c r="O566" s="246"/>
      <c r="P566" s="246"/>
      <c r="Q566" s="225"/>
      <c r="R566" s="212" t="s">
        <v>4758</v>
      </c>
      <c r="S566" s="213" t="s">
        <v>4758</v>
      </c>
      <c r="T566" s="233" t="s">
        <v>5373</v>
      </c>
      <c r="U566" s="234" t="s">
        <v>4746</v>
      </c>
      <c r="V566" s="234">
        <v>45611</v>
      </c>
      <c r="W566" s="234" t="s">
        <v>4864</v>
      </c>
      <c r="X566" s="234" t="s">
        <v>2</v>
      </c>
      <c r="Y566" s="234"/>
      <c r="Z566" s="234"/>
      <c r="AA566" s="243">
        <v>202411</v>
      </c>
      <c r="AB566" s="243"/>
      <c r="AC566" s="244" t="s">
        <v>5197</v>
      </c>
      <c r="AD566" s="244" t="s">
        <v>4845</v>
      </c>
      <c r="AE566" s="245">
        <v>0.4</v>
      </c>
      <c r="AF566" s="244" t="s">
        <v>4845</v>
      </c>
      <c r="AG566" s="239" t="str">
        <f>IFERROR(VLOOKUP(작성용!A:A,RM!A:D,4,0),"-")</f>
        <v>-</v>
      </c>
      <c r="AH566" s="235" t="s">
        <v>4758</v>
      </c>
      <c r="AI566" s="235" t="s">
        <v>4758</v>
      </c>
      <c r="AJ566" s="235" t="s">
        <v>4758</v>
      </c>
      <c r="AK566" s="235" t="s">
        <v>5195</v>
      </c>
      <c r="AL566" s="235">
        <v>565</v>
      </c>
    </row>
    <row r="567" spans="1:38" x14ac:dyDescent="0.3">
      <c r="A567" s="222">
        <v>6000800</v>
      </c>
      <c r="B567" s="222" t="s">
        <v>5331</v>
      </c>
      <c r="C567" s="241" t="s">
        <v>4765</v>
      </c>
      <c r="D567" s="237" t="s">
        <v>5500</v>
      </c>
      <c r="E567" s="236">
        <v>1101117451993</v>
      </c>
      <c r="F567" s="240" t="s">
        <v>4917</v>
      </c>
      <c r="G567" s="214">
        <v>0</v>
      </c>
      <c r="H567" s="231" t="s">
        <v>4758</v>
      </c>
      <c r="I567" s="231"/>
      <c r="J567" s="231"/>
      <c r="K567" s="231"/>
      <c r="L567" s="231"/>
      <c r="M567" s="231"/>
      <c r="N567" s="231" t="s">
        <v>4882</v>
      </c>
      <c r="O567" s="246"/>
      <c r="P567" s="246"/>
      <c r="Q567" s="225"/>
      <c r="R567" s="212" t="s">
        <v>4758</v>
      </c>
      <c r="S567" s="213" t="s">
        <v>4758</v>
      </c>
      <c r="T567" s="233" t="s">
        <v>5373</v>
      </c>
      <c r="U567" s="234" t="s">
        <v>4746</v>
      </c>
      <c r="V567" s="234">
        <v>45611</v>
      </c>
      <c r="W567" s="234" t="s">
        <v>4864</v>
      </c>
      <c r="X567" s="234" t="s">
        <v>2</v>
      </c>
      <c r="Y567" s="234"/>
      <c r="Z567" s="234"/>
      <c r="AA567" s="243">
        <v>202411</v>
      </c>
      <c r="AB567" s="243"/>
      <c r="AC567" s="244" t="s">
        <v>5197</v>
      </c>
      <c r="AD567" s="244" t="s">
        <v>4748</v>
      </c>
      <c r="AE567" s="245">
        <v>0</v>
      </c>
      <c r="AF567" s="244" t="s">
        <v>4977</v>
      </c>
      <c r="AG567" s="239" t="str">
        <f>IFERROR(VLOOKUP(작성용!A:A,RM!A:D,4,0),"-")</f>
        <v>-</v>
      </c>
      <c r="AH567" s="235" t="s">
        <v>4758</v>
      </c>
      <c r="AI567" s="235" t="s">
        <v>4758</v>
      </c>
      <c r="AJ567" s="235" t="s">
        <v>4758</v>
      </c>
      <c r="AK567" s="235" t="s">
        <v>5195</v>
      </c>
      <c r="AL567" s="235">
        <v>566</v>
      </c>
    </row>
    <row r="568" spans="1:38" x14ac:dyDescent="0.3">
      <c r="A568" s="222">
        <v>6000800</v>
      </c>
      <c r="B568" s="222" t="s">
        <v>5331</v>
      </c>
      <c r="C568" s="241" t="s">
        <v>4765</v>
      </c>
      <c r="D568" s="237" t="s">
        <v>5501</v>
      </c>
      <c r="E568" s="236" t="s">
        <v>5502</v>
      </c>
      <c r="F568" s="240" t="s">
        <v>5034</v>
      </c>
      <c r="G568" s="214">
        <v>0</v>
      </c>
      <c r="H568" s="231" t="s">
        <v>4758</v>
      </c>
      <c r="I568" s="231"/>
      <c r="J568" s="231"/>
      <c r="K568" s="231"/>
      <c r="L568" s="231"/>
      <c r="M568" s="231"/>
      <c r="N568" s="231" t="s">
        <v>4882</v>
      </c>
      <c r="O568" s="246"/>
      <c r="P568" s="246"/>
      <c r="Q568" s="225"/>
      <c r="R568" s="212" t="s">
        <v>4758</v>
      </c>
      <c r="S568" s="213" t="s">
        <v>4758</v>
      </c>
      <c r="T568" s="233" t="s">
        <v>5373</v>
      </c>
      <c r="U568" s="234" t="s">
        <v>4746</v>
      </c>
      <c r="V568" s="234">
        <v>45611</v>
      </c>
      <c r="W568" s="234" t="s">
        <v>4864</v>
      </c>
      <c r="X568" s="234" t="s">
        <v>2</v>
      </c>
      <c r="Y568" s="234"/>
      <c r="Z568" s="234"/>
      <c r="AA568" s="243">
        <v>202411</v>
      </c>
      <c r="AB568" s="243"/>
      <c r="AC568" s="244" t="s">
        <v>5197</v>
      </c>
      <c r="AD568" s="244" t="s">
        <v>4833</v>
      </c>
      <c r="AE568" s="245">
        <v>0</v>
      </c>
      <c r="AF568" s="244" t="s">
        <v>4833</v>
      </c>
      <c r="AG568" s="239" t="str">
        <f>IFERROR(VLOOKUP(작성용!A:A,RM!A:D,4,0),"-")</f>
        <v>-</v>
      </c>
      <c r="AH568" s="235" t="s">
        <v>4758</v>
      </c>
      <c r="AI568" s="235" t="s">
        <v>4758</v>
      </c>
      <c r="AJ568" s="235" t="s">
        <v>4758</v>
      </c>
      <c r="AK568" s="235" t="s">
        <v>5195</v>
      </c>
      <c r="AL568" s="235">
        <v>567</v>
      </c>
    </row>
    <row r="569" spans="1:38" x14ac:dyDescent="0.3">
      <c r="A569" s="222">
        <v>6000800</v>
      </c>
      <c r="B569" s="222" t="s">
        <v>5331</v>
      </c>
      <c r="C569" s="241" t="s">
        <v>4765</v>
      </c>
      <c r="D569" s="237" t="s">
        <v>5503</v>
      </c>
      <c r="E569" s="236" t="s">
        <v>5504</v>
      </c>
      <c r="F569" s="240" t="s">
        <v>5034</v>
      </c>
      <c r="G569" s="214">
        <v>0</v>
      </c>
      <c r="H569" s="231" t="s">
        <v>4758</v>
      </c>
      <c r="I569" s="231"/>
      <c r="J569" s="231"/>
      <c r="K569" s="231"/>
      <c r="L569" s="231"/>
      <c r="M569" s="231"/>
      <c r="N569" s="231" t="s">
        <v>4882</v>
      </c>
      <c r="O569" s="246"/>
      <c r="P569" s="246"/>
      <c r="Q569" s="225"/>
      <c r="R569" s="212" t="s">
        <v>4758</v>
      </c>
      <c r="S569" s="213" t="s">
        <v>4758</v>
      </c>
      <c r="T569" s="233" t="s">
        <v>5373</v>
      </c>
      <c r="U569" s="234" t="s">
        <v>4746</v>
      </c>
      <c r="V569" s="234">
        <v>45611</v>
      </c>
      <c r="W569" s="234" t="s">
        <v>4864</v>
      </c>
      <c r="X569" s="234" t="s">
        <v>2</v>
      </c>
      <c r="Y569" s="234"/>
      <c r="Z569" s="234"/>
      <c r="AA569" s="243">
        <v>202411</v>
      </c>
      <c r="AB569" s="243"/>
      <c r="AC569" s="244" t="s">
        <v>5197</v>
      </c>
      <c r="AD569" s="244" t="s">
        <v>4905</v>
      </c>
      <c r="AE569" s="245">
        <v>0</v>
      </c>
      <c r="AF569" s="244" t="s">
        <v>4905</v>
      </c>
      <c r="AG569" s="239" t="str">
        <f>IFERROR(VLOOKUP(작성용!A:A,RM!A:D,4,0),"-")</f>
        <v>-</v>
      </c>
      <c r="AH569" s="235" t="s">
        <v>4758</v>
      </c>
      <c r="AI569" s="235" t="s">
        <v>4758</v>
      </c>
      <c r="AJ569" s="235" t="s">
        <v>4758</v>
      </c>
      <c r="AK569" s="235" t="s">
        <v>5195</v>
      </c>
      <c r="AL569" s="235">
        <v>568</v>
      </c>
    </row>
    <row r="570" spans="1:38" x14ac:dyDescent="0.3">
      <c r="A570" s="222">
        <v>6000800</v>
      </c>
      <c r="B570" s="222" t="s">
        <v>5331</v>
      </c>
      <c r="C570" s="241" t="s">
        <v>4765</v>
      </c>
      <c r="D570" s="237" t="s">
        <v>5505</v>
      </c>
      <c r="E570" s="236">
        <v>1101117938363</v>
      </c>
      <c r="F570" s="240" t="s">
        <v>4917</v>
      </c>
      <c r="G570" s="214">
        <v>0</v>
      </c>
      <c r="H570" s="231" t="s">
        <v>4758</v>
      </c>
      <c r="I570" s="231"/>
      <c r="J570" s="231"/>
      <c r="K570" s="231"/>
      <c r="L570" s="231"/>
      <c r="M570" s="231"/>
      <c r="N570" s="231" t="s">
        <v>4882</v>
      </c>
      <c r="O570" s="246"/>
      <c r="P570" s="246"/>
      <c r="Q570" s="225"/>
      <c r="R570" s="212" t="s">
        <v>4758</v>
      </c>
      <c r="S570" s="213" t="s">
        <v>4758</v>
      </c>
      <c r="T570" s="233" t="s">
        <v>5373</v>
      </c>
      <c r="U570" s="234" t="s">
        <v>4746</v>
      </c>
      <c r="V570" s="234">
        <v>45611</v>
      </c>
      <c r="W570" s="234" t="s">
        <v>4864</v>
      </c>
      <c r="X570" s="234" t="s">
        <v>2</v>
      </c>
      <c r="Y570" s="234"/>
      <c r="Z570" s="234"/>
      <c r="AA570" s="243">
        <v>202411</v>
      </c>
      <c r="AB570" s="243"/>
      <c r="AC570" s="244" t="s">
        <v>5197</v>
      </c>
      <c r="AD570" s="244" t="s">
        <v>4914</v>
      </c>
      <c r="AE570" s="245">
        <v>0</v>
      </c>
      <c r="AF570" s="244" t="s">
        <v>4914</v>
      </c>
      <c r="AG570" s="239" t="str">
        <f>IFERROR(VLOOKUP(작성용!A:A,RM!A:D,4,0),"-")</f>
        <v>-</v>
      </c>
      <c r="AH570" s="235" t="s">
        <v>4758</v>
      </c>
      <c r="AI570" s="235" t="s">
        <v>4758</v>
      </c>
      <c r="AJ570" s="235" t="s">
        <v>4758</v>
      </c>
      <c r="AK570" s="235" t="s">
        <v>5195</v>
      </c>
      <c r="AL570" s="235">
        <v>569</v>
      </c>
    </row>
    <row r="571" spans="1:38" x14ac:dyDescent="0.3">
      <c r="A571" s="222">
        <v>6000800</v>
      </c>
      <c r="B571" s="222" t="s">
        <v>5331</v>
      </c>
      <c r="C571" s="241" t="s">
        <v>4765</v>
      </c>
      <c r="D571" s="237" t="s">
        <v>5506</v>
      </c>
      <c r="E571" s="236">
        <v>1101118266359</v>
      </c>
      <c r="F571" s="240" t="s">
        <v>4881</v>
      </c>
      <c r="G571" s="214">
        <v>0</v>
      </c>
      <c r="H571" s="231" t="s">
        <v>4758</v>
      </c>
      <c r="I571" s="231"/>
      <c r="J571" s="231"/>
      <c r="K571" s="231"/>
      <c r="L571" s="231"/>
      <c r="M571" s="231"/>
      <c r="N571" s="231" t="s">
        <v>4882</v>
      </c>
      <c r="O571" s="246"/>
      <c r="P571" s="246"/>
      <c r="Q571" s="225"/>
      <c r="R571" s="212" t="s">
        <v>4758</v>
      </c>
      <c r="S571" s="213" t="s">
        <v>4758</v>
      </c>
      <c r="T571" s="233" t="s">
        <v>5373</v>
      </c>
      <c r="U571" s="234" t="s">
        <v>4746</v>
      </c>
      <c r="V571" s="234">
        <v>45611</v>
      </c>
      <c r="W571" s="234" t="s">
        <v>4864</v>
      </c>
      <c r="X571" s="234" t="s">
        <v>2</v>
      </c>
      <c r="Y571" s="234"/>
      <c r="Z571" s="234"/>
      <c r="AA571" s="243">
        <v>202411</v>
      </c>
      <c r="AB571" s="243"/>
      <c r="AC571" s="244" t="s">
        <v>5197</v>
      </c>
      <c r="AD571" s="244" t="s">
        <v>4810</v>
      </c>
      <c r="AE571" s="245">
        <v>0</v>
      </c>
      <c r="AF571" s="244" t="s">
        <v>4859</v>
      </c>
      <c r="AG571" s="239" t="str">
        <f>IFERROR(VLOOKUP(작성용!A:A,RM!A:D,4,0),"-")</f>
        <v>-</v>
      </c>
      <c r="AH571" s="235" t="s">
        <v>4758</v>
      </c>
      <c r="AI571" s="235" t="s">
        <v>4758</v>
      </c>
      <c r="AJ571" s="235" t="s">
        <v>4758</v>
      </c>
      <c r="AK571" s="235" t="s">
        <v>5195</v>
      </c>
      <c r="AL571" s="235">
        <v>570</v>
      </c>
    </row>
    <row r="572" spans="1:38" x14ac:dyDescent="0.3">
      <c r="A572" s="222">
        <v>6000800</v>
      </c>
      <c r="B572" s="222" t="s">
        <v>5331</v>
      </c>
      <c r="C572" s="241" t="s">
        <v>4765</v>
      </c>
      <c r="D572" s="237" t="s">
        <v>5507</v>
      </c>
      <c r="E572" s="236" t="s">
        <v>5508</v>
      </c>
      <c r="F572" s="240" t="s">
        <v>5034</v>
      </c>
      <c r="G572" s="214">
        <v>0</v>
      </c>
      <c r="H572" s="231" t="s">
        <v>4758</v>
      </c>
      <c r="I572" s="231"/>
      <c r="J572" s="231"/>
      <c r="K572" s="231"/>
      <c r="L572" s="231"/>
      <c r="M572" s="231"/>
      <c r="N572" s="231" t="s">
        <v>4882</v>
      </c>
      <c r="O572" s="246"/>
      <c r="P572" s="246"/>
      <c r="Q572" s="225"/>
      <c r="R572" s="212" t="s">
        <v>4758</v>
      </c>
      <c r="S572" s="213" t="s">
        <v>4758</v>
      </c>
      <c r="T572" s="233" t="s">
        <v>5373</v>
      </c>
      <c r="U572" s="234" t="s">
        <v>4746</v>
      </c>
      <c r="V572" s="234">
        <v>45611</v>
      </c>
      <c r="W572" s="234" t="s">
        <v>4864</v>
      </c>
      <c r="X572" s="234" t="s">
        <v>2</v>
      </c>
      <c r="Y572" s="234"/>
      <c r="Z572" s="234"/>
      <c r="AA572" s="243">
        <v>202411</v>
      </c>
      <c r="AB572" s="243"/>
      <c r="AC572" s="244" t="s">
        <v>5197</v>
      </c>
      <c r="AD572" s="244" t="s">
        <v>4832</v>
      </c>
      <c r="AE572" s="245">
        <v>0</v>
      </c>
      <c r="AF572" s="244" t="s">
        <v>4832</v>
      </c>
      <c r="AG572" s="239" t="str">
        <f>IFERROR(VLOOKUP(작성용!A:A,RM!A:D,4,0),"-")</f>
        <v>-</v>
      </c>
      <c r="AH572" s="235" t="s">
        <v>4758</v>
      </c>
      <c r="AI572" s="235" t="s">
        <v>4758</v>
      </c>
      <c r="AJ572" s="235" t="s">
        <v>4758</v>
      </c>
      <c r="AK572" s="235" t="s">
        <v>5195</v>
      </c>
      <c r="AL572" s="235">
        <v>571</v>
      </c>
    </row>
    <row r="573" spans="1:38" x14ac:dyDescent="0.3">
      <c r="A573" s="222">
        <v>6000800</v>
      </c>
      <c r="B573" s="222" t="s">
        <v>5331</v>
      </c>
      <c r="C573" s="241" t="s">
        <v>4765</v>
      </c>
      <c r="D573" s="237" t="s">
        <v>5509</v>
      </c>
      <c r="E573" s="236">
        <v>2850110418398</v>
      </c>
      <c r="F573" s="240" t="s">
        <v>4841</v>
      </c>
      <c r="G573" s="214">
        <v>0</v>
      </c>
      <c r="H573" s="231" t="s">
        <v>4758</v>
      </c>
      <c r="I573" s="231"/>
      <c r="J573" s="231"/>
      <c r="K573" s="231"/>
      <c r="L573" s="231"/>
      <c r="M573" s="231"/>
      <c r="N573" s="231" t="s">
        <v>4882</v>
      </c>
      <c r="O573" s="246"/>
      <c r="P573" s="246"/>
      <c r="Q573" s="225"/>
      <c r="R573" s="212" t="s">
        <v>4758</v>
      </c>
      <c r="S573" s="213" t="s">
        <v>4758</v>
      </c>
      <c r="T573" s="233" t="s">
        <v>5373</v>
      </c>
      <c r="U573" s="234" t="s">
        <v>4746</v>
      </c>
      <c r="V573" s="234">
        <v>45611</v>
      </c>
      <c r="W573" s="234" t="s">
        <v>4864</v>
      </c>
      <c r="X573" s="234" t="s">
        <v>2</v>
      </c>
      <c r="Y573" s="234"/>
      <c r="Z573" s="234"/>
      <c r="AA573" s="243">
        <v>202411</v>
      </c>
      <c r="AB573" s="243"/>
      <c r="AC573" s="244" t="s">
        <v>5197</v>
      </c>
      <c r="AD573" s="244" t="s">
        <v>4851</v>
      </c>
      <c r="AE573" s="245">
        <v>0</v>
      </c>
      <c r="AF573" s="244" t="s">
        <v>4851</v>
      </c>
      <c r="AG573" s="239" t="str">
        <f>IFERROR(VLOOKUP(작성용!A:A,RM!A:D,4,0),"-")</f>
        <v>-</v>
      </c>
      <c r="AH573" s="235" t="s">
        <v>4758</v>
      </c>
      <c r="AI573" s="235" t="s">
        <v>4758</v>
      </c>
      <c r="AJ573" s="235" t="s">
        <v>4758</v>
      </c>
      <c r="AK573" s="235" t="s">
        <v>5195</v>
      </c>
      <c r="AL573" s="235">
        <v>572</v>
      </c>
    </row>
    <row r="574" spans="1:38" x14ac:dyDescent="0.3">
      <c r="A574" s="222">
        <v>6000800</v>
      </c>
      <c r="B574" s="222" t="s">
        <v>5331</v>
      </c>
      <c r="C574" s="241" t="s">
        <v>4765</v>
      </c>
      <c r="D574" s="237" t="s">
        <v>5509</v>
      </c>
      <c r="E574" s="236">
        <v>2850110418398</v>
      </c>
      <c r="F574" s="240" t="s">
        <v>4881</v>
      </c>
      <c r="G574" s="214">
        <v>0</v>
      </c>
      <c r="H574" s="231" t="s">
        <v>4758</v>
      </c>
      <c r="I574" s="231"/>
      <c r="J574" s="231"/>
      <c r="K574" s="231"/>
      <c r="L574" s="231"/>
      <c r="M574" s="231"/>
      <c r="N574" s="231" t="s">
        <v>4882</v>
      </c>
      <c r="O574" s="246"/>
      <c r="P574" s="246"/>
      <c r="Q574" s="225"/>
      <c r="R574" s="212" t="s">
        <v>4758</v>
      </c>
      <c r="S574" s="213" t="s">
        <v>4758</v>
      </c>
      <c r="T574" s="233" t="s">
        <v>5373</v>
      </c>
      <c r="U574" s="234" t="s">
        <v>4746</v>
      </c>
      <c r="V574" s="234">
        <v>45611</v>
      </c>
      <c r="W574" s="234" t="s">
        <v>4864</v>
      </c>
      <c r="X574" s="234" t="s">
        <v>2</v>
      </c>
      <c r="Y574" s="234"/>
      <c r="Z574" s="234"/>
      <c r="AA574" s="243">
        <v>202411</v>
      </c>
      <c r="AB574" s="243"/>
      <c r="AC574" s="244" t="s">
        <v>5197</v>
      </c>
      <c r="AD574" s="244" t="s">
        <v>4851</v>
      </c>
      <c r="AE574" s="245">
        <v>0</v>
      </c>
      <c r="AF574" s="244" t="s">
        <v>4851</v>
      </c>
      <c r="AG574" s="239" t="str">
        <f>IFERROR(VLOOKUP(작성용!A:A,RM!A:D,4,0),"-")</f>
        <v>-</v>
      </c>
      <c r="AH574" s="235" t="s">
        <v>4758</v>
      </c>
      <c r="AI574" s="235" t="s">
        <v>4758</v>
      </c>
      <c r="AJ574" s="235" t="s">
        <v>4758</v>
      </c>
      <c r="AK574" s="235" t="s">
        <v>5195</v>
      </c>
      <c r="AL574" s="235">
        <v>573</v>
      </c>
    </row>
    <row r="575" spans="1:38" x14ac:dyDescent="0.3">
      <c r="A575" s="222">
        <v>6000800</v>
      </c>
      <c r="B575" s="222" t="s">
        <v>5331</v>
      </c>
      <c r="C575" s="241" t="s">
        <v>4765</v>
      </c>
      <c r="D575" s="237" t="s">
        <v>5510</v>
      </c>
      <c r="E575" s="236" t="s">
        <v>5511</v>
      </c>
      <c r="F575" s="240" t="s">
        <v>4841</v>
      </c>
      <c r="G575" s="214">
        <v>0</v>
      </c>
      <c r="H575" s="231" t="s">
        <v>4758</v>
      </c>
      <c r="I575" s="231"/>
      <c r="J575" s="231"/>
      <c r="K575" s="231"/>
      <c r="L575" s="231"/>
      <c r="M575" s="231"/>
      <c r="N575" s="231" t="s">
        <v>4882</v>
      </c>
      <c r="O575" s="246"/>
      <c r="P575" s="246"/>
      <c r="Q575" s="225"/>
      <c r="R575" s="212" t="s">
        <v>4758</v>
      </c>
      <c r="S575" s="213" t="s">
        <v>4758</v>
      </c>
      <c r="T575" s="233" t="s">
        <v>5373</v>
      </c>
      <c r="U575" s="234" t="s">
        <v>4746</v>
      </c>
      <c r="V575" s="234">
        <v>45611</v>
      </c>
      <c r="W575" s="234" t="s">
        <v>4864</v>
      </c>
      <c r="X575" s="234" t="s">
        <v>2</v>
      </c>
      <c r="Y575" s="234"/>
      <c r="Z575" s="234"/>
      <c r="AA575" s="243">
        <v>202411</v>
      </c>
      <c r="AB575" s="243"/>
      <c r="AC575" s="244" t="s">
        <v>5197</v>
      </c>
      <c r="AD575" s="244" t="s">
        <v>4851</v>
      </c>
      <c r="AE575" s="245">
        <v>0</v>
      </c>
      <c r="AF575" s="244" t="s">
        <v>4851</v>
      </c>
      <c r="AG575" s="239" t="str">
        <f>IFERROR(VLOOKUP(작성용!A:A,RM!A:D,4,0),"-")</f>
        <v>-</v>
      </c>
      <c r="AH575" s="235" t="s">
        <v>4758</v>
      </c>
      <c r="AI575" s="235" t="s">
        <v>4758</v>
      </c>
      <c r="AJ575" s="235" t="s">
        <v>4758</v>
      </c>
      <c r="AK575" s="235" t="s">
        <v>5195</v>
      </c>
      <c r="AL575" s="235">
        <v>574</v>
      </c>
    </row>
    <row r="576" spans="1:38" x14ac:dyDescent="0.3">
      <c r="A576" s="222">
        <v>6000800</v>
      </c>
      <c r="B576" s="222" t="s">
        <v>5331</v>
      </c>
      <c r="C576" s="241" t="s">
        <v>4765</v>
      </c>
      <c r="D576" s="237" t="s">
        <v>5510</v>
      </c>
      <c r="E576" s="236" t="s">
        <v>5511</v>
      </c>
      <c r="F576" s="240" t="s">
        <v>4917</v>
      </c>
      <c r="G576" s="214">
        <v>0</v>
      </c>
      <c r="H576" s="231" t="s">
        <v>4758</v>
      </c>
      <c r="I576" s="231"/>
      <c r="J576" s="231"/>
      <c r="K576" s="231"/>
      <c r="L576" s="231"/>
      <c r="M576" s="231"/>
      <c r="N576" s="231" t="s">
        <v>4882</v>
      </c>
      <c r="O576" s="246"/>
      <c r="P576" s="246"/>
      <c r="Q576" s="225"/>
      <c r="R576" s="212" t="s">
        <v>4758</v>
      </c>
      <c r="S576" s="213" t="s">
        <v>4758</v>
      </c>
      <c r="T576" s="233" t="s">
        <v>5373</v>
      </c>
      <c r="U576" s="234" t="s">
        <v>4746</v>
      </c>
      <c r="V576" s="234">
        <v>45611</v>
      </c>
      <c r="W576" s="234" t="s">
        <v>4864</v>
      </c>
      <c r="X576" s="234" t="s">
        <v>2</v>
      </c>
      <c r="Y576" s="234"/>
      <c r="Z576" s="234"/>
      <c r="AA576" s="243">
        <v>202411</v>
      </c>
      <c r="AB576" s="243"/>
      <c r="AC576" s="244" t="s">
        <v>5197</v>
      </c>
      <c r="AD576" s="244" t="s">
        <v>4851</v>
      </c>
      <c r="AE576" s="245">
        <v>0</v>
      </c>
      <c r="AF576" s="244" t="s">
        <v>4851</v>
      </c>
      <c r="AG576" s="239" t="str">
        <f>IFERROR(VLOOKUP(작성용!A:A,RM!A:D,4,0),"-")</f>
        <v>-</v>
      </c>
      <c r="AH576" s="235" t="s">
        <v>4758</v>
      </c>
      <c r="AI576" s="235" t="s">
        <v>4758</v>
      </c>
      <c r="AJ576" s="235" t="s">
        <v>4758</v>
      </c>
      <c r="AK576" s="235" t="s">
        <v>5195</v>
      </c>
      <c r="AL576" s="235">
        <v>575</v>
      </c>
    </row>
    <row r="577" spans="1:38" x14ac:dyDescent="0.3">
      <c r="A577" s="222">
        <v>6000800</v>
      </c>
      <c r="B577" s="222" t="s">
        <v>5331</v>
      </c>
      <c r="C577" s="241" t="s">
        <v>4765</v>
      </c>
      <c r="D577" s="237" t="s">
        <v>5512</v>
      </c>
      <c r="E577" s="236">
        <v>1452110024736</v>
      </c>
      <c r="F577" s="240" t="s">
        <v>4841</v>
      </c>
      <c r="G577" s="214">
        <v>0</v>
      </c>
      <c r="H577" s="231" t="s">
        <v>4758</v>
      </c>
      <c r="I577" s="231"/>
      <c r="J577" s="231"/>
      <c r="K577" s="231"/>
      <c r="L577" s="231"/>
      <c r="M577" s="231"/>
      <c r="N577" s="231" t="s">
        <v>4882</v>
      </c>
      <c r="O577" s="246"/>
      <c r="P577" s="246"/>
      <c r="Q577" s="225"/>
      <c r="R577" s="212" t="s">
        <v>4758</v>
      </c>
      <c r="S577" s="213" t="s">
        <v>4758</v>
      </c>
      <c r="T577" s="233" t="s">
        <v>5373</v>
      </c>
      <c r="U577" s="234" t="s">
        <v>4746</v>
      </c>
      <c r="V577" s="234">
        <v>45611</v>
      </c>
      <c r="W577" s="234" t="s">
        <v>4864</v>
      </c>
      <c r="X577" s="234" t="s">
        <v>2</v>
      </c>
      <c r="Y577" s="234"/>
      <c r="Z577" s="234"/>
      <c r="AA577" s="243">
        <v>202411</v>
      </c>
      <c r="AB577" s="243"/>
      <c r="AC577" s="244" t="s">
        <v>5197</v>
      </c>
      <c r="AD577" s="244" t="s">
        <v>4847</v>
      </c>
      <c r="AE577" s="245">
        <v>0</v>
      </c>
      <c r="AF577" s="244" t="s">
        <v>4847</v>
      </c>
      <c r="AG577" s="239" t="str">
        <f>IFERROR(VLOOKUP(작성용!A:A,RM!A:D,4,0),"-")</f>
        <v>-</v>
      </c>
      <c r="AH577" s="235" t="s">
        <v>4758</v>
      </c>
      <c r="AI577" s="235" t="s">
        <v>4758</v>
      </c>
      <c r="AJ577" s="235" t="s">
        <v>4758</v>
      </c>
      <c r="AK577" s="235" t="s">
        <v>5195</v>
      </c>
      <c r="AL577" s="235">
        <v>576</v>
      </c>
    </row>
    <row r="578" spans="1:38" x14ac:dyDescent="0.3">
      <c r="A578" s="222">
        <v>6000800</v>
      </c>
      <c r="B578" s="222" t="s">
        <v>5331</v>
      </c>
      <c r="C578" s="241" t="s">
        <v>4765</v>
      </c>
      <c r="D578" s="237" t="s">
        <v>5512</v>
      </c>
      <c r="E578" s="236">
        <v>1452110024736</v>
      </c>
      <c r="F578" s="240" t="s">
        <v>4881</v>
      </c>
      <c r="G578" s="214">
        <v>0</v>
      </c>
      <c r="H578" s="231" t="s">
        <v>4758</v>
      </c>
      <c r="I578" s="231"/>
      <c r="J578" s="231"/>
      <c r="K578" s="231"/>
      <c r="L578" s="231"/>
      <c r="M578" s="231"/>
      <c r="N578" s="231" t="s">
        <v>4882</v>
      </c>
      <c r="O578" s="246"/>
      <c r="P578" s="246"/>
      <c r="Q578" s="225"/>
      <c r="R578" s="212" t="s">
        <v>4758</v>
      </c>
      <c r="S578" s="213" t="s">
        <v>4758</v>
      </c>
      <c r="T578" s="233" t="s">
        <v>5373</v>
      </c>
      <c r="U578" s="234" t="s">
        <v>4746</v>
      </c>
      <c r="V578" s="234">
        <v>45611</v>
      </c>
      <c r="W578" s="234" t="s">
        <v>4864</v>
      </c>
      <c r="X578" s="234" t="s">
        <v>2</v>
      </c>
      <c r="Y578" s="234"/>
      <c r="Z578" s="234"/>
      <c r="AA578" s="243">
        <v>202411</v>
      </c>
      <c r="AB578" s="243"/>
      <c r="AC578" s="244" t="s">
        <v>5197</v>
      </c>
      <c r="AD578" s="244" t="s">
        <v>4847</v>
      </c>
      <c r="AE578" s="245">
        <v>0</v>
      </c>
      <c r="AF578" s="244" t="s">
        <v>4847</v>
      </c>
      <c r="AG578" s="239" t="str">
        <f>IFERROR(VLOOKUP(작성용!A:A,RM!A:D,4,0),"-")</f>
        <v>-</v>
      </c>
      <c r="AH578" s="235" t="s">
        <v>4758</v>
      </c>
      <c r="AI578" s="235" t="s">
        <v>4758</v>
      </c>
      <c r="AJ578" s="235" t="s">
        <v>4758</v>
      </c>
      <c r="AK578" s="235" t="s">
        <v>5195</v>
      </c>
      <c r="AL578" s="235">
        <v>577</v>
      </c>
    </row>
    <row r="579" spans="1:38" x14ac:dyDescent="0.3">
      <c r="A579" s="222">
        <v>6000800</v>
      </c>
      <c r="B579" s="222" t="s">
        <v>5331</v>
      </c>
      <c r="C579" s="241" t="s">
        <v>4765</v>
      </c>
      <c r="D579" s="237" t="s">
        <v>5513</v>
      </c>
      <c r="E579" s="236">
        <v>1101117769495</v>
      </c>
      <c r="F579" s="240" t="s">
        <v>4841</v>
      </c>
      <c r="G579" s="214">
        <v>0</v>
      </c>
      <c r="H579" s="231" t="s">
        <v>4758</v>
      </c>
      <c r="I579" s="231"/>
      <c r="J579" s="231"/>
      <c r="K579" s="231"/>
      <c r="L579" s="231"/>
      <c r="M579" s="231"/>
      <c r="N579" s="231" t="s">
        <v>4882</v>
      </c>
      <c r="O579" s="246"/>
      <c r="P579" s="246"/>
      <c r="Q579" s="225"/>
      <c r="R579" s="212" t="s">
        <v>4758</v>
      </c>
      <c r="S579" s="213" t="s">
        <v>4758</v>
      </c>
      <c r="T579" s="233" t="s">
        <v>5373</v>
      </c>
      <c r="U579" s="234" t="s">
        <v>4746</v>
      </c>
      <c r="V579" s="234">
        <v>45611</v>
      </c>
      <c r="W579" s="234" t="s">
        <v>4864</v>
      </c>
      <c r="X579" s="234" t="s">
        <v>2</v>
      </c>
      <c r="Y579" s="234"/>
      <c r="Z579" s="234"/>
      <c r="AA579" s="243">
        <v>202411</v>
      </c>
      <c r="AB579" s="243"/>
      <c r="AC579" s="244" t="s">
        <v>5197</v>
      </c>
      <c r="AD579" s="244" t="s">
        <v>4922</v>
      </c>
      <c r="AE579" s="245">
        <v>0</v>
      </c>
      <c r="AF579" s="244" t="s">
        <v>4922</v>
      </c>
      <c r="AG579" s="239" t="str">
        <f>IFERROR(VLOOKUP(작성용!A:A,RM!A:D,4,0),"-")</f>
        <v>-</v>
      </c>
      <c r="AH579" s="235" t="s">
        <v>4758</v>
      </c>
      <c r="AI579" s="235" t="s">
        <v>4758</v>
      </c>
      <c r="AJ579" s="235" t="s">
        <v>4758</v>
      </c>
      <c r="AK579" s="235" t="s">
        <v>5195</v>
      </c>
      <c r="AL579" s="235">
        <v>578</v>
      </c>
    </row>
    <row r="580" spans="1:38" x14ac:dyDescent="0.3">
      <c r="A580" s="222">
        <v>6000800</v>
      </c>
      <c r="B580" s="222" t="s">
        <v>5331</v>
      </c>
      <c r="C580" s="241" t="s">
        <v>4765</v>
      </c>
      <c r="D580" s="237" t="s">
        <v>5513</v>
      </c>
      <c r="E580" s="236">
        <v>1101117769495</v>
      </c>
      <c r="F580" s="240" t="s">
        <v>4881</v>
      </c>
      <c r="G580" s="214">
        <v>0</v>
      </c>
      <c r="H580" s="231" t="s">
        <v>4758</v>
      </c>
      <c r="I580" s="231"/>
      <c r="J580" s="231"/>
      <c r="K580" s="231"/>
      <c r="L580" s="231"/>
      <c r="M580" s="231"/>
      <c r="N580" s="231" t="s">
        <v>4882</v>
      </c>
      <c r="O580" s="246"/>
      <c r="P580" s="246"/>
      <c r="Q580" s="225"/>
      <c r="R580" s="212" t="s">
        <v>4758</v>
      </c>
      <c r="S580" s="213" t="s">
        <v>4758</v>
      </c>
      <c r="T580" s="233" t="s">
        <v>5373</v>
      </c>
      <c r="U580" s="234" t="s">
        <v>4746</v>
      </c>
      <c r="V580" s="234">
        <v>45611</v>
      </c>
      <c r="W580" s="234" t="s">
        <v>4864</v>
      </c>
      <c r="X580" s="234" t="s">
        <v>2</v>
      </c>
      <c r="Y580" s="234"/>
      <c r="Z580" s="234"/>
      <c r="AA580" s="243">
        <v>202411</v>
      </c>
      <c r="AB580" s="243"/>
      <c r="AC580" s="244" t="s">
        <v>5197</v>
      </c>
      <c r="AD580" s="244" t="s">
        <v>4922</v>
      </c>
      <c r="AE580" s="245">
        <v>0</v>
      </c>
      <c r="AF580" s="244" t="s">
        <v>4922</v>
      </c>
      <c r="AG580" s="239" t="str">
        <f>IFERROR(VLOOKUP(작성용!A:A,RM!A:D,4,0),"-")</f>
        <v>-</v>
      </c>
      <c r="AH580" s="235" t="s">
        <v>4758</v>
      </c>
      <c r="AI580" s="235" t="s">
        <v>4758</v>
      </c>
      <c r="AJ580" s="235" t="s">
        <v>4758</v>
      </c>
      <c r="AK580" s="235" t="s">
        <v>5195</v>
      </c>
      <c r="AL580" s="235">
        <v>579</v>
      </c>
    </row>
    <row r="581" spans="1:38" x14ac:dyDescent="0.3">
      <c r="A581" s="222">
        <v>6000800</v>
      </c>
      <c r="B581" s="222" t="s">
        <v>5331</v>
      </c>
      <c r="C581" s="241" t="s">
        <v>4765</v>
      </c>
      <c r="D581" s="237" t="s">
        <v>5514</v>
      </c>
      <c r="E581" s="236" t="s">
        <v>5515</v>
      </c>
      <c r="F581" s="240" t="s">
        <v>4917</v>
      </c>
      <c r="G581" s="214">
        <v>0</v>
      </c>
      <c r="H581" s="231" t="s">
        <v>4758</v>
      </c>
      <c r="I581" s="231"/>
      <c r="J581" s="231"/>
      <c r="K581" s="231"/>
      <c r="L581" s="231"/>
      <c r="M581" s="231"/>
      <c r="N581" s="231" t="s">
        <v>4882</v>
      </c>
      <c r="O581" s="246"/>
      <c r="P581" s="246"/>
      <c r="Q581" s="225"/>
      <c r="R581" s="212" t="s">
        <v>4758</v>
      </c>
      <c r="S581" s="213" t="s">
        <v>4758</v>
      </c>
      <c r="T581" s="233" t="s">
        <v>5373</v>
      </c>
      <c r="U581" s="234" t="s">
        <v>4746</v>
      </c>
      <c r="V581" s="234">
        <v>45611</v>
      </c>
      <c r="W581" s="234" t="s">
        <v>4864</v>
      </c>
      <c r="X581" s="234" t="s">
        <v>2</v>
      </c>
      <c r="Y581" s="234"/>
      <c r="Z581" s="234"/>
      <c r="AA581" s="243">
        <v>202411</v>
      </c>
      <c r="AB581" s="243"/>
      <c r="AC581" s="244" t="s">
        <v>5197</v>
      </c>
      <c r="AD581" s="244" t="s">
        <v>4849</v>
      </c>
      <c r="AE581" s="245">
        <v>0</v>
      </c>
      <c r="AF581" s="244" t="s">
        <v>4849</v>
      </c>
      <c r="AG581" s="239" t="str">
        <f>IFERROR(VLOOKUP(작성용!A:A,RM!A:D,4,0),"-")</f>
        <v>-</v>
      </c>
      <c r="AH581" s="235" t="s">
        <v>4758</v>
      </c>
      <c r="AI581" s="235" t="s">
        <v>4758</v>
      </c>
      <c r="AJ581" s="235" t="s">
        <v>4758</v>
      </c>
      <c r="AK581" s="235" t="s">
        <v>5195</v>
      </c>
      <c r="AL581" s="235">
        <v>580</v>
      </c>
    </row>
    <row r="582" spans="1:38" x14ac:dyDescent="0.3">
      <c r="A582" s="222">
        <v>6000800</v>
      </c>
      <c r="B582" s="222" t="s">
        <v>5331</v>
      </c>
      <c r="C582" s="241" t="s">
        <v>4765</v>
      </c>
      <c r="D582" s="237" t="s">
        <v>5516</v>
      </c>
      <c r="E582" s="236">
        <v>1101116872223</v>
      </c>
      <c r="F582" s="240" t="s">
        <v>4881</v>
      </c>
      <c r="G582" s="214">
        <v>0</v>
      </c>
      <c r="H582" s="231" t="s">
        <v>4758</v>
      </c>
      <c r="I582" s="231"/>
      <c r="J582" s="231"/>
      <c r="K582" s="231"/>
      <c r="L582" s="231"/>
      <c r="M582" s="231"/>
      <c r="N582" s="231" t="s">
        <v>4882</v>
      </c>
      <c r="O582" s="246"/>
      <c r="P582" s="246"/>
      <c r="Q582" s="225"/>
      <c r="R582" s="212" t="s">
        <v>4758</v>
      </c>
      <c r="S582" s="213" t="s">
        <v>4758</v>
      </c>
      <c r="T582" s="233" t="s">
        <v>5373</v>
      </c>
      <c r="U582" s="234" t="s">
        <v>4746</v>
      </c>
      <c r="V582" s="234">
        <v>45611</v>
      </c>
      <c r="W582" s="234" t="s">
        <v>4864</v>
      </c>
      <c r="X582" s="234" t="s">
        <v>2</v>
      </c>
      <c r="Y582" s="234"/>
      <c r="Z582" s="234"/>
      <c r="AA582" s="243">
        <v>202411</v>
      </c>
      <c r="AB582" s="243"/>
      <c r="AC582" s="244" t="s">
        <v>5197</v>
      </c>
      <c r="AD582" s="244" t="s">
        <v>4967</v>
      </c>
      <c r="AE582" s="245">
        <v>0</v>
      </c>
      <c r="AF582" s="244" t="s">
        <v>4967</v>
      </c>
      <c r="AG582" s="239" t="str">
        <f>IFERROR(VLOOKUP(작성용!A:A,RM!A:D,4,0),"-")</f>
        <v>-</v>
      </c>
      <c r="AH582" s="235" t="s">
        <v>4758</v>
      </c>
      <c r="AI582" s="235" t="s">
        <v>4758</v>
      </c>
      <c r="AJ582" s="235" t="s">
        <v>4758</v>
      </c>
      <c r="AK582" s="235" t="s">
        <v>5195</v>
      </c>
      <c r="AL582" s="235">
        <v>581</v>
      </c>
    </row>
    <row r="583" spans="1:38" x14ac:dyDescent="0.3">
      <c r="A583" s="222">
        <v>6000800</v>
      </c>
      <c r="B583" s="222" t="s">
        <v>5331</v>
      </c>
      <c r="C583" s="241" t="s">
        <v>4765</v>
      </c>
      <c r="D583" s="237" t="s">
        <v>5517</v>
      </c>
      <c r="E583" s="236">
        <v>1101117510046</v>
      </c>
      <c r="F583" s="240" t="s">
        <v>4837</v>
      </c>
      <c r="G583" s="214">
        <v>0</v>
      </c>
      <c r="H583" s="231" t="s">
        <v>4758</v>
      </c>
      <c r="I583" s="231"/>
      <c r="J583" s="231"/>
      <c r="K583" s="231"/>
      <c r="L583" s="231"/>
      <c r="M583" s="231"/>
      <c r="N583" s="231" t="s">
        <v>4882</v>
      </c>
      <c r="O583" s="246"/>
      <c r="P583" s="246"/>
      <c r="Q583" s="225"/>
      <c r="R583" s="212" t="s">
        <v>4758</v>
      </c>
      <c r="S583" s="213" t="s">
        <v>4758</v>
      </c>
      <c r="T583" s="233" t="s">
        <v>5373</v>
      </c>
      <c r="U583" s="234" t="s">
        <v>4746</v>
      </c>
      <c r="V583" s="234">
        <v>45611</v>
      </c>
      <c r="W583" s="234" t="s">
        <v>4864</v>
      </c>
      <c r="X583" s="234" t="s">
        <v>2</v>
      </c>
      <c r="Y583" s="234"/>
      <c r="Z583" s="234"/>
      <c r="AA583" s="243">
        <v>202411</v>
      </c>
      <c r="AB583" s="243"/>
      <c r="AC583" s="244" t="s">
        <v>5197</v>
      </c>
      <c r="AD583" s="244" t="s">
        <v>4914</v>
      </c>
      <c r="AE583" s="245">
        <v>0</v>
      </c>
      <c r="AF583" s="244" t="s">
        <v>4914</v>
      </c>
      <c r="AG583" s="239" t="str">
        <f>IFERROR(VLOOKUP(작성용!A:A,RM!A:D,4,0),"-")</f>
        <v>-</v>
      </c>
      <c r="AH583" s="235" t="s">
        <v>4758</v>
      </c>
      <c r="AI583" s="235" t="s">
        <v>4758</v>
      </c>
      <c r="AJ583" s="235" t="s">
        <v>4758</v>
      </c>
      <c r="AK583" s="235" t="s">
        <v>5195</v>
      </c>
      <c r="AL583" s="235">
        <v>582</v>
      </c>
    </row>
    <row r="584" spans="1:38" x14ac:dyDescent="0.3">
      <c r="A584" s="222">
        <v>6000800</v>
      </c>
      <c r="B584" s="222" t="s">
        <v>5331</v>
      </c>
      <c r="C584" s="241" t="s">
        <v>4765</v>
      </c>
      <c r="D584" s="237" t="s">
        <v>5518</v>
      </c>
      <c r="E584" s="236" t="s">
        <v>5519</v>
      </c>
      <c r="F584" s="240" t="s">
        <v>5034</v>
      </c>
      <c r="G584" s="214">
        <v>0</v>
      </c>
      <c r="H584" s="231" t="s">
        <v>4758</v>
      </c>
      <c r="I584" s="231"/>
      <c r="J584" s="231"/>
      <c r="K584" s="231"/>
      <c r="L584" s="231"/>
      <c r="M584" s="231"/>
      <c r="N584" s="231" t="s">
        <v>4882</v>
      </c>
      <c r="O584" s="246"/>
      <c r="P584" s="246"/>
      <c r="Q584" s="225"/>
      <c r="R584" s="212" t="s">
        <v>4758</v>
      </c>
      <c r="S584" s="213" t="s">
        <v>4758</v>
      </c>
      <c r="T584" s="233" t="s">
        <v>5373</v>
      </c>
      <c r="U584" s="234" t="s">
        <v>4746</v>
      </c>
      <c r="V584" s="234">
        <v>45611</v>
      </c>
      <c r="W584" s="234" t="s">
        <v>4864</v>
      </c>
      <c r="X584" s="234" t="s">
        <v>2</v>
      </c>
      <c r="Y584" s="234"/>
      <c r="Z584" s="234"/>
      <c r="AA584" s="243">
        <v>202411</v>
      </c>
      <c r="AB584" s="243"/>
      <c r="AC584" s="244" t="s">
        <v>5197</v>
      </c>
      <c r="AD584" s="244" t="s">
        <v>4969</v>
      </c>
      <c r="AE584" s="245">
        <v>0</v>
      </c>
      <c r="AF584" s="244" t="s">
        <v>4969</v>
      </c>
      <c r="AG584" s="239" t="str">
        <f>IFERROR(VLOOKUP(작성용!A:A,RM!A:D,4,0),"-")</f>
        <v>-</v>
      </c>
      <c r="AH584" s="235" t="s">
        <v>4758</v>
      </c>
      <c r="AI584" s="235" t="s">
        <v>4758</v>
      </c>
      <c r="AJ584" s="235" t="s">
        <v>4758</v>
      </c>
      <c r="AK584" s="235" t="s">
        <v>5195</v>
      </c>
      <c r="AL584" s="235">
        <v>583</v>
      </c>
    </row>
    <row r="585" spans="1:38" x14ac:dyDescent="0.3">
      <c r="A585" s="222">
        <v>6000800</v>
      </c>
      <c r="B585" s="222" t="s">
        <v>5331</v>
      </c>
      <c r="C585" s="241" t="s">
        <v>4765</v>
      </c>
      <c r="D585" s="237" t="s">
        <v>5520</v>
      </c>
      <c r="E585" s="236">
        <v>1101118128913</v>
      </c>
      <c r="F585" s="240" t="s">
        <v>4881</v>
      </c>
      <c r="G585" s="214">
        <v>0</v>
      </c>
      <c r="H585" s="231" t="s">
        <v>4758</v>
      </c>
      <c r="I585" s="231"/>
      <c r="J585" s="231"/>
      <c r="K585" s="231"/>
      <c r="L585" s="231"/>
      <c r="M585" s="231"/>
      <c r="N585" s="231" t="s">
        <v>4882</v>
      </c>
      <c r="O585" s="246"/>
      <c r="P585" s="246"/>
      <c r="Q585" s="225"/>
      <c r="R585" s="212" t="s">
        <v>4758</v>
      </c>
      <c r="S585" s="213" t="s">
        <v>4758</v>
      </c>
      <c r="T585" s="233" t="s">
        <v>5373</v>
      </c>
      <c r="U585" s="234" t="s">
        <v>4746</v>
      </c>
      <c r="V585" s="234">
        <v>45611</v>
      </c>
      <c r="W585" s="234" t="s">
        <v>4864</v>
      </c>
      <c r="X585" s="234" t="s">
        <v>2</v>
      </c>
      <c r="Y585" s="234"/>
      <c r="Z585" s="234"/>
      <c r="AA585" s="243">
        <v>202411</v>
      </c>
      <c r="AB585" s="243"/>
      <c r="AC585" s="244" t="s">
        <v>5197</v>
      </c>
      <c r="AD585" s="244" t="s">
        <v>4748</v>
      </c>
      <c r="AE585" s="245">
        <v>0</v>
      </c>
      <c r="AF585" s="244" t="s">
        <v>4748</v>
      </c>
      <c r="AG585" s="239" t="str">
        <f>IFERROR(VLOOKUP(작성용!A:A,RM!A:D,4,0),"-")</f>
        <v>-</v>
      </c>
      <c r="AH585" s="235" t="s">
        <v>4758</v>
      </c>
      <c r="AI585" s="235" t="s">
        <v>4758</v>
      </c>
      <c r="AJ585" s="235" t="s">
        <v>4758</v>
      </c>
      <c r="AK585" s="235" t="s">
        <v>5195</v>
      </c>
      <c r="AL585" s="235">
        <v>584</v>
      </c>
    </row>
    <row r="586" spans="1:38" x14ac:dyDescent="0.3">
      <c r="A586" s="222">
        <v>6000800</v>
      </c>
      <c r="B586" s="222" t="s">
        <v>5331</v>
      </c>
      <c r="C586" s="241" t="s">
        <v>4765</v>
      </c>
      <c r="D586" s="237" t="s">
        <v>5521</v>
      </c>
      <c r="E586" s="236">
        <v>1101117360417</v>
      </c>
      <c r="F586" s="240" t="s">
        <v>4837</v>
      </c>
      <c r="G586" s="214">
        <v>0</v>
      </c>
      <c r="H586" s="231" t="s">
        <v>4758</v>
      </c>
      <c r="I586" s="231"/>
      <c r="J586" s="231"/>
      <c r="K586" s="231"/>
      <c r="L586" s="231"/>
      <c r="M586" s="231"/>
      <c r="N586" s="231" t="s">
        <v>4882</v>
      </c>
      <c r="O586" s="246"/>
      <c r="P586" s="246"/>
      <c r="Q586" s="225"/>
      <c r="R586" s="212" t="s">
        <v>4758</v>
      </c>
      <c r="S586" s="213" t="s">
        <v>4758</v>
      </c>
      <c r="T586" s="233" t="s">
        <v>5373</v>
      </c>
      <c r="U586" s="234" t="s">
        <v>4746</v>
      </c>
      <c r="V586" s="234">
        <v>45611</v>
      </c>
      <c r="W586" s="234" t="s">
        <v>4864</v>
      </c>
      <c r="X586" s="234" t="s">
        <v>2</v>
      </c>
      <c r="Y586" s="234"/>
      <c r="Z586" s="234"/>
      <c r="AA586" s="243">
        <v>202411</v>
      </c>
      <c r="AB586" s="243"/>
      <c r="AC586" s="244" t="s">
        <v>5197</v>
      </c>
      <c r="AD586" s="244" t="s">
        <v>4924</v>
      </c>
      <c r="AE586" s="245">
        <v>0</v>
      </c>
      <c r="AF586" s="244" t="s">
        <v>4924</v>
      </c>
      <c r="AG586" s="239" t="str">
        <f>IFERROR(VLOOKUP(작성용!A:A,RM!A:D,4,0),"-")</f>
        <v>-</v>
      </c>
      <c r="AH586" s="235" t="s">
        <v>4758</v>
      </c>
      <c r="AI586" s="235" t="s">
        <v>4758</v>
      </c>
      <c r="AJ586" s="235" t="s">
        <v>4758</v>
      </c>
      <c r="AK586" s="235" t="s">
        <v>5195</v>
      </c>
      <c r="AL586" s="235">
        <v>585</v>
      </c>
    </row>
    <row r="587" spans="1:38" x14ac:dyDescent="0.3">
      <c r="A587" s="222">
        <v>6000800</v>
      </c>
      <c r="B587" s="222" t="s">
        <v>5331</v>
      </c>
      <c r="C587" s="241" t="s">
        <v>4765</v>
      </c>
      <c r="D587" s="237" t="s">
        <v>5522</v>
      </c>
      <c r="E587" s="236">
        <v>1101117508322</v>
      </c>
      <c r="F587" s="240" t="s">
        <v>4881</v>
      </c>
      <c r="G587" s="214">
        <v>0</v>
      </c>
      <c r="H587" s="231" t="s">
        <v>4758</v>
      </c>
      <c r="I587" s="231"/>
      <c r="J587" s="231"/>
      <c r="K587" s="231"/>
      <c r="L587" s="231"/>
      <c r="M587" s="231"/>
      <c r="N587" s="231" t="s">
        <v>4882</v>
      </c>
      <c r="O587" s="246"/>
      <c r="P587" s="246"/>
      <c r="Q587" s="225"/>
      <c r="R587" s="212" t="s">
        <v>4758</v>
      </c>
      <c r="S587" s="213" t="s">
        <v>4758</v>
      </c>
      <c r="T587" s="233" t="s">
        <v>5373</v>
      </c>
      <c r="U587" s="234" t="s">
        <v>4746</v>
      </c>
      <c r="V587" s="234">
        <v>45611</v>
      </c>
      <c r="W587" s="234" t="s">
        <v>4864</v>
      </c>
      <c r="X587" s="234" t="s">
        <v>2</v>
      </c>
      <c r="Y587" s="234"/>
      <c r="Z587" s="234"/>
      <c r="AA587" s="243">
        <v>202411</v>
      </c>
      <c r="AB587" s="243"/>
      <c r="AC587" s="244" t="s">
        <v>5197</v>
      </c>
      <c r="AD587" s="244" t="s">
        <v>4932</v>
      </c>
      <c r="AE587" s="245">
        <v>0</v>
      </c>
      <c r="AF587" s="244" t="s">
        <v>5131</v>
      </c>
      <c r="AG587" s="239" t="str">
        <f>IFERROR(VLOOKUP(작성용!A:A,RM!A:D,4,0),"-")</f>
        <v>-</v>
      </c>
      <c r="AH587" s="235" t="s">
        <v>4758</v>
      </c>
      <c r="AI587" s="235" t="s">
        <v>4758</v>
      </c>
      <c r="AJ587" s="235" t="s">
        <v>4758</v>
      </c>
      <c r="AK587" s="235" t="s">
        <v>5195</v>
      </c>
      <c r="AL587" s="235">
        <v>586</v>
      </c>
    </row>
    <row r="588" spans="1:38" x14ac:dyDescent="0.3">
      <c r="A588" s="222">
        <v>6000800</v>
      </c>
      <c r="B588" s="222" t="s">
        <v>5331</v>
      </c>
      <c r="C588" s="241" t="s">
        <v>4765</v>
      </c>
      <c r="D588" s="237" t="s">
        <v>5523</v>
      </c>
      <c r="E588" s="236">
        <v>1101117235925</v>
      </c>
      <c r="F588" s="240" t="s">
        <v>4881</v>
      </c>
      <c r="G588" s="214">
        <v>0</v>
      </c>
      <c r="H588" s="231" t="s">
        <v>4758</v>
      </c>
      <c r="I588" s="231"/>
      <c r="J588" s="231"/>
      <c r="K588" s="231"/>
      <c r="L588" s="231"/>
      <c r="M588" s="231"/>
      <c r="N588" s="231" t="s">
        <v>4882</v>
      </c>
      <c r="O588" s="246"/>
      <c r="P588" s="246"/>
      <c r="Q588" s="225"/>
      <c r="R588" s="212" t="s">
        <v>4758</v>
      </c>
      <c r="S588" s="213" t="s">
        <v>4758</v>
      </c>
      <c r="T588" s="233" t="s">
        <v>5373</v>
      </c>
      <c r="U588" s="234" t="s">
        <v>4746</v>
      </c>
      <c r="V588" s="234">
        <v>45611</v>
      </c>
      <c r="W588" s="234" t="s">
        <v>4864</v>
      </c>
      <c r="X588" s="234" t="s">
        <v>2</v>
      </c>
      <c r="Y588" s="234"/>
      <c r="Z588" s="234"/>
      <c r="AA588" s="243">
        <v>202411</v>
      </c>
      <c r="AB588" s="243"/>
      <c r="AC588" s="244" t="s">
        <v>5197</v>
      </c>
      <c r="AD588" s="244" t="s">
        <v>4887</v>
      </c>
      <c r="AE588" s="245">
        <v>0</v>
      </c>
      <c r="AF588" s="244" t="s">
        <v>4887</v>
      </c>
      <c r="AG588" s="239" t="str">
        <f>IFERROR(VLOOKUP(작성용!A:A,RM!A:D,4,0),"-")</f>
        <v>-</v>
      </c>
      <c r="AH588" s="235" t="s">
        <v>4758</v>
      </c>
      <c r="AI588" s="235" t="s">
        <v>4758</v>
      </c>
      <c r="AJ588" s="235" t="s">
        <v>4758</v>
      </c>
      <c r="AK588" s="235" t="s">
        <v>5195</v>
      </c>
      <c r="AL588" s="235">
        <v>587</v>
      </c>
    </row>
    <row r="589" spans="1:38" x14ac:dyDescent="0.3">
      <c r="A589" s="222">
        <v>6000800</v>
      </c>
      <c r="B589" s="222" t="s">
        <v>5331</v>
      </c>
      <c r="C589" s="241" t="s">
        <v>4765</v>
      </c>
      <c r="D589" s="237" t="s">
        <v>5524</v>
      </c>
      <c r="E589" s="236">
        <v>1349110113687</v>
      </c>
      <c r="F589" s="240" t="s">
        <v>4881</v>
      </c>
      <c r="G589" s="214">
        <v>0</v>
      </c>
      <c r="H589" s="231" t="s">
        <v>4758</v>
      </c>
      <c r="I589" s="231"/>
      <c r="J589" s="231"/>
      <c r="K589" s="231"/>
      <c r="L589" s="231"/>
      <c r="M589" s="231"/>
      <c r="N589" s="231" t="s">
        <v>4882</v>
      </c>
      <c r="O589" s="246"/>
      <c r="P589" s="246"/>
      <c r="Q589" s="225"/>
      <c r="R589" s="212" t="s">
        <v>4758</v>
      </c>
      <c r="S589" s="213" t="s">
        <v>4758</v>
      </c>
      <c r="T589" s="233" t="s">
        <v>5373</v>
      </c>
      <c r="U589" s="234" t="s">
        <v>4746</v>
      </c>
      <c r="V589" s="234">
        <v>45611</v>
      </c>
      <c r="W589" s="234" t="s">
        <v>4864</v>
      </c>
      <c r="X589" s="234" t="s">
        <v>2</v>
      </c>
      <c r="Y589" s="234"/>
      <c r="Z589" s="234"/>
      <c r="AA589" s="243">
        <v>202411</v>
      </c>
      <c r="AB589" s="243"/>
      <c r="AC589" s="244" t="s">
        <v>5197</v>
      </c>
      <c r="AD589" s="244" t="s">
        <v>4845</v>
      </c>
      <c r="AE589" s="245">
        <v>0</v>
      </c>
      <c r="AF589" s="244" t="s">
        <v>4845</v>
      </c>
      <c r="AG589" s="239" t="str">
        <f>IFERROR(VLOOKUP(작성용!A:A,RM!A:D,4,0),"-")</f>
        <v>-</v>
      </c>
      <c r="AH589" s="235" t="s">
        <v>4758</v>
      </c>
      <c r="AI589" s="235" t="s">
        <v>4758</v>
      </c>
      <c r="AJ589" s="235" t="s">
        <v>4758</v>
      </c>
      <c r="AK589" s="235" t="s">
        <v>5195</v>
      </c>
      <c r="AL589" s="235">
        <v>588</v>
      </c>
    </row>
    <row r="590" spans="1:38" x14ac:dyDescent="0.3">
      <c r="A590" s="222">
        <v>6000800</v>
      </c>
      <c r="B590" s="222" t="s">
        <v>5331</v>
      </c>
      <c r="C590" s="241" t="s">
        <v>4765</v>
      </c>
      <c r="D590" s="237" t="s">
        <v>5525</v>
      </c>
      <c r="E590" s="236">
        <v>1101117133062</v>
      </c>
      <c r="F590" s="240" t="s">
        <v>4881</v>
      </c>
      <c r="G590" s="214">
        <v>0</v>
      </c>
      <c r="H590" s="231" t="s">
        <v>4758</v>
      </c>
      <c r="I590" s="231"/>
      <c r="J590" s="231"/>
      <c r="K590" s="231"/>
      <c r="L590" s="231"/>
      <c r="M590" s="231"/>
      <c r="N590" s="231" t="s">
        <v>4882</v>
      </c>
      <c r="O590" s="246"/>
      <c r="P590" s="246"/>
      <c r="Q590" s="225"/>
      <c r="R590" s="212" t="s">
        <v>4758</v>
      </c>
      <c r="S590" s="213" t="s">
        <v>4758</v>
      </c>
      <c r="T590" s="233" t="s">
        <v>5373</v>
      </c>
      <c r="U590" s="234" t="s">
        <v>4746</v>
      </c>
      <c r="V590" s="234">
        <v>45611</v>
      </c>
      <c r="W590" s="234" t="s">
        <v>4864</v>
      </c>
      <c r="X590" s="234" t="s">
        <v>2</v>
      </c>
      <c r="Y590" s="234"/>
      <c r="Z590" s="234"/>
      <c r="AA590" s="243">
        <v>202411</v>
      </c>
      <c r="AB590" s="243"/>
      <c r="AC590" s="244" t="s">
        <v>5197</v>
      </c>
      <c r="AD590" s="244" t="s">
        <v>4905</v>
      </c>
      <c r="AE590" s="245">
        <v>0</v>
      </c>
      <c r="AF590" s="244" t="s">
        <v>4905</v>
      </c>
      <c r="AG590" s="239" t="str">
        <f>IFERROR(VLOOKUP(작성용!A:A,RM!A:D,4,0),"-")</f>
        <v>-</v>
      </c>
      <c r="AH590" s="235" t="s">
        <v>4758</v>
      </c>
      <c r="AI590" s="235" t="s">
        <v>4758</v>
      </c>
      <c r="AJ590" s="235" t="s">
        <v>4758</v>
      </c>
      <c r="AK590" s="235" t="s">
        <v>5195</v>
      </c>
      <c r="AL590" s="235">
        <v>589</v>
      </c>
    </row>
    <row r="591" spans="1:38" x14ac:dyDescent="0.3">
      <c r="A591" s="222">
        <v>6000800</v>
      </c>
      <c r="B591" s="222" t="s">
        <v>5331</v>
      </c>
      <c r="C591" s="241" t="s">
        <v>4765</v>
      </c>
      <c r="D591" s="237" t="s">
        <v>5526</v>
      </c>
      <c r="E591" s="236">
        <v>1101118267539</v>
      </c>
      <c r="F591" s="240" t="s">
        <v>4881</v>
      </c>
      <c r="G591" s="214">
        <v>0</v>
      </c>
      <c r="H591" s="231" t="s">
        <v>4758</v>
      </c>
      <c r="I591" s="231"/>
      <c r="J591" s="231"/>
      <c r="K591" s="231"/>
      <c r="L591" s="231"/>
      <c r="M591" s="231"/>
      <c r="N591" s="231" t="s">
        <v>4882</v>
      </c>
      <c r="O591" s="246"/>
      <c r="P591" s="246"/>
      <c r="Q591" s="225"/>
      <c r="R591" s="212" t="s">
        <v>4758</v>
      </c>
      <c r="S591" s="213" t="s">
        <v>4758</v>
      </c>
      <c r="T591" s="233" t="s">
        <v>5373</v>
      </c>
      <c r="U591" s="234" t="s">
        <v>4746</v>
      </c>
      <c r="V591" s="234">
        <v>45611</v>
      </c>
      <c r="W591" s="234" t="s">
        <v>4864</v>
      </c>
      <c r="X591" s="234" t="s">
        <v>2</v>
      </c>
      <c r="Y591" s="234"/>
      <c r="Z591" s="234"/>
      <c r="AA591" s="243">
        <v>202411</v>
      </c>
      <c r="AB591" s="243"/>
      <c r="AC591" s="244" t="s">
        <v>5197</v>
      </c>
      <c r="AD591" s="244" t="s">
        <v>4914</v>
      </c>
      <c r="AE591" s="245">
        <v>0</v>
      </c>
      <c r="AF591" s="244" t="s">
        <v>4914</v>
      </c>
      <c r="AG591" s="239" t="str">
        <f>IFERROR(VLOOKUP(작성용!A:A,RM!A:D,4,0),"-")</f>
        <v>-</v>
      </c>
      <c r="AH591" s="235" t="s">
        <v>4758</v>
      </c>
      <c r="AI591" s="235" t="s">
        <v>4758</v>
      </c>
      <c r="AJ591" s="235" t="s">
        <v>4758</v>
      </c>
      <c r="AK591" s="235" t="s">
        <v>5195</v>
      </c>
      <c r="AL591" s="235">
        <v>590</v>
      </c>
    </row>
    <row r="592" spans="1:38" x14ac:dyDescent="0.3">
      <c r="A592" s="222">
        <v>6000800</v>
      </c>
      <c r="B592" s="222" t="s">
        <v>5331</v>
      </c>
      <c r="C592" s="241" t="s">
        <v>4765</v>
      </c>
      <c r="D592" s="237" t="s">
        <v>5527</v>
      </c>
      <c r="E592" s="236">
        <v>1101117254933</v>
      </c>
      <c r="F592" s="240" t="s">
        <v>4881</v>
      </c>
      <c r="G592" s="214">
        <v>0</v>
      </c>
      <c r="H592" s="231" t="s">
        <v>4758</v>
      </c>
      <c r="I592" s="231"/>
      <c r="J592" s="231"/>
      <c r="K592" s="231"/>
      <c r="L592" s="231"/>
      <c r="M592" s="231"/>
      <c r="N592" s="231" t="s">
        <v>4882</v>
      </c>
      <c r="O592" s="246"/>
      <c r="P592" s="246"/>
      <c r="Q592" s="225"/>
      <c r="R592" s="212" t="s">
        <v>4758</v>
      </c>
      <c r="S592" s="213" t="s">
        <v>4758</v>
      </c>
      <c r="T592" s="233" t="s">
        <v>5373</v>
      </c>
      <c r="U592" s="234" t="s">
        <v>4746</v>
      </c>
      <c r="V592" s="234">
        <v>45611</v>
      </c>
      <c r="W592" s="234" t="s">
        <v>4864</v>
      </c>
      <c r="X592" s="234" t="s">
        <v>2</v>
      </c>
      <c r="Y592" s="234"/>
      <c r="Z592" s="234"/>
      <c r="AA592" s="243">
        <v>202411</v>
      </c>
      <c r="AB592" s="243"/>
      <c r="AC592" s="244" t="s">
        <v>5197</v>
      </c>
      <c r="AD592" s="244" t="s">
        <v>4884</v>
      </c>
      <c r="AE592" s="245">
        <v>0</v>
      </c>
      <c r="AF592" s="244" t="s">
        <v>4859</v>
      </c>
      <c r="AG592" s="239" t="str">
        <f>IFERROR(VLOOKUP(작성용!A:A,RM!A:D,4,0),"-")</f>
        <v>-</v>
      </c>
      <c r="AH592" s="235" t="s">
        <v>4758</v>
      </c>
      <c r="AI592" s="235" t="s">
        <v>4758</v>
      </c>
      <c r="AJ592" s="235" t="s">
        <v>4758</v>
      </c>
      <c r="AK592" s="235" t="s">
        <v>5195</v>
      </c>
      <c r="AL592" s="235">
        <v>591</v>
      </c>
    </row>
    <row r="593" spans="1:38" x14ac:dyDescent="0.3">
      <c r="A593" s="222">
        <v>6000800</v>
      </c>
      <c r="B593" s="222" t="s">
        <v>5331</v>
      </c>
      <c r="C593" s="241" t="s">
        <v>4765</v>
      </c>
      <c r="D593" s="237" t="s">
        <v>5528</v>
      </c>
      <c r="E593" s="236">
        <v>1101118450689</v>
      </c>
      <c r="F593" s="240" t="s">
        <v>5034</v>
      </c>
      <c r="G593" s="214">
        <v>0</v>
      </c>
      <c r="H593" s="231" t="s">
        <v>4758</v>
      </c>
      <c r="I593" s="231"/>
      <c r="J593" s="231"/>
      <c r="K593" s="231"/>
      <c r="L593" s="231"/>
      <c r="M593" s="231"/>
      <c r="N593" s="231" t="s">
        <v>4882</v>
      </c>
      <c r="O593" s="246"/>
      <c r="P593" s="246"/>
      <c r="Q593" s="225"/>
      <c r="R593" s="212" t="s">
        <v>4758</v>
      </c>
      <c r="S593" s="213" t="s">
        <v>4758</v>
      </c>
      <c r="T593" s="233" t="s">
        <v>5373</v>
      </c>
      <c r="U593" s="234" t="s">
        <v>4746</v>
      </c>
      <c r="V593" s="234">
        <v>45611</v>
      </c>
      <c r="W593" s="234" t="s">
        <v>4864</v>
      </c>
      <c r="X593" s="234" t="s">
        <v>2</v>
      </c>
      <c r="Y593" s="234"/>
      <c r="Z593" s="234"/>
      <c r="AA593" s="243">
        <v>202411</v>
      </c>
      <c r="AB593" s="243"/>
      <c r="AC593" s="244" t="s">
        <v>5197</v>
      </c>
      <c r="AD593" s="244" t="s">
        <v>4832</v>
      </c>
      <c r="AE593" s="245">
        <v>0</v>
      </c>
      <c r="AF593" s="244" t="s">
        <v>4832</v>
      </c>
      <c r="AG593" s="239" t="str">
        <f>IFERROR(VLOOKUP(작성용!A:A,RM!A:D,4,0),"-")</f>
        <v>-</v>
      </c>
      <c r="AH593" s="235" t="s">
        <v>4758</v>
      </c>
      <c r="AI593" s="235" t="s">
        <v>4758</v>
      </c>
      <c r="AJ593" s="235" t="s">
        <v>4758</v>
      </c>
      <c r="AK593" s="235" t="s">
        <v>5195</v>
      </c>
      <c r="AL593" s="235">
        <v>592</v>
      </c>
    </row>
    <row r="594" spans="1:38" x14ac:dyDescent="0.3">
      <c r="A594" s="222">
        <v>6000800</v>
      </c>
      <c r="B594" s="222" t="s">
        <v>5331</v>
      </c>
      <c r="C594" s="241" t="s">
        <v>4765</v>
      </c>
      <c r="D594" s="237" t="s">
        <v>5529</v>
      </c>
      <c r="E594" s="236">
        <v>1101115481132</v>
      </c>
      <c r="F594" s="240" t="s">
        <v>4837</v>
      </c>
      <c r="G594" s="214">
        <v>0</v>
      </c>
      <c r="H594" s="231" t="s">
        <v>4758</v>
      </c>
      <c r="I594" s="231"/>
      <c r="J594" s="231"/>
      <c r="K594" s="231"/>
      <c r="L594" s="231"/>
      <c r="M594" s="231"/>
      <c r="N594" s="231" t="s">
        <v>4882</v>
      </c>
      <c r="O594" s="246"/>
      <c r="P594" s="246"/>
      <c r="Q594" s="225"/>
      <c r="R594" s="212" t="s">
        <v>4758</v>
      </c>
      <c r="S594" s="213" t="s">
        <v>4758</v>
      </c>
      <c r="T594" s="233" t="s">
        <v>5373</v>
      </c>
      <c r="U594" s="234" t="s">
        <v>4746</v>
      </c>
      <c r="V594" s="234">
        <v>45611</v>
      </c>
      <c r="W594" s="234" t="s">
        <v>4864</v>
      </c>
      <c r="X594" s="234" t="s">
        <v>2</v>
      </c>
      <c r="Y594" s="234"/>
      <c r="Z594" s="234"/>
      <c r="AA594" s="243">
        <v>202411</v>
      </c>
      <c r="AB594" s="243"/>
      <c r="AC594" s="244" t="s">
        <v>5197</v>
      </c>
      <c r="AD594" s="244" t="s">
        <v>4851</v>
      </c>
      <c r="AE594" s="245">
        <v>0</v>
      </c>
      <c r="AF594" s="244" t="s">
        <v>4851</v>
      </c>
      <c r="AG594" s="239" t="str">
        <f>IFERROR(VLOOKUP(작성용!A:A,RM!A:D,4,0),"-")</f>
        <v>-</v>
      </c>
      <c r="AH594" s="235" t="s">
        <v>4758</v>
      </c>
      <c r="AI594" s="235" t="s">
        <v>4758</v>
      </c>
      <c r="AJ594" s="235" t="s">
        <v>4758</v>
      </c>
      <c r="AK594" s="235" t="s">
        <v>5195</v>
      </c>
      <c r="AL594" s="235">
        <v>593</v>
      </c>
    </row>
    <row r="595" spans="1:38" x14ac:dyDescent="0.3">
      <c r="A595" s="222">
        <v>6000800</v>
      </c>
      <c r="B595" s="222" t="s">
        <v>5331</v>
      </c>
      <c r="C595" s="241" t="s">
        <v>4765</v>
      </c>
      <c r="D595" s="237" t="s">
        <v>5530</v>
      </c>
      <c r="E595" s="236" t="s">
        <v>5531</v>
      </c>
      <c r="F595" s="240" t="s">
        <v>5034</v>
      </c>
      <c r="G595" s="214">
        <v>0</v>
      </c>
      <c r="H595" s="231" t="s">
        <v>4758</v>
      </c>
      <c r="I595" s="231"/>
      <c r="J595" s="231"/>
      <c r="K595" s="231"/>
      <c r="L595" s="231"/>
      <c r="M595" s="231"/>
      <c r="N595" s="231" t="s">
        <v>4882</v>
      </c>
      <c r="O595" s="246"/>
      <c r="P595" s="246"/>
      <c r="Q595" s="225"/>
      <c r="R595" s="212" t="s">
        <v>4758</v>
      </c>
      <c r="S595" s="213" t="s">
        <v>4758</v>
      </c>
      <c r="T595" s="233" t="s">
        <v>5373</v>
      </c>
      <c r="U595" s="234" t="s">
        <v>4746</v>
      </c>
      <c r="V595" s="234">
        <v>45611</v>
      </c>
      <c r="W595" s="234" t="s">
        <v>4864</v>
      </c>
      <c r="X595" s="234" t="s">
        <v>2</v>
      </c>
      <c r="Y595" s="234"/>
      <c r="Z595" s="234"/>
      <c r="AA595" s="243">
        <v>202411</v>
      </c>
      <c r="AB595" s="243"/>
      <c r="AC595" s="244" t="s">
        <v>5197</v>
      </c>
      <c r="AD595" s="244" t="s">
        <v>4847</v>
      </c>
      <c r="AE595" s="245">
        <v>0</v>
      </c>
      <c r="AF595" s="244" t="s">
        <v>4847</v>
      </c>
      <c r="AG595" s="239" t="str">
        <f>IFERROR(VLOOKUP(작성용!A:A,RM!A:D,4,0),"-")</f>
        <v>-</v>
      </c>
      <c r="AH595" s="235" t="s">
        <v>4758</v>
      </c>
      <c r="AI595" s="235" t="s">
        <v>4758</v>
      </c>
      <c r="AJ595" s="235" t="s">
        <v>4758</v>
      </c>
      <c r="AK595" s="235" t="s">
        <v>5195</v>
      </c>
      <c r="AL595" s="235">
        <v>594</v>
      </c>
    </row>
    <row r="596" spans="1:38" x14ac:dyDescent="0.3">
      <c r="A596" s="222">
        <v>6000800</v>
      </c>
      <c r="B596" s="222" t="s">
        <v>5331</v>
      </c>
      <c r="C596" s="241" t="s">
        <v>4765</v>
      </c>
      <c r="D596" s="237" t="s">
        <v>5532</v>
      </c>
      <c r="E596" s="236">
        <v>1101117470563</v>
      </c>
      <c r="F596" s="240" t="s">
        <v>4881</v>
      </c>
      <c r="G596" s="214">
        <v>0</v>
      </c>
      <c r="H596" s="231" t="s">
        <v>4758</v>
      </c>
      <c r="I596" s="231"/>
      <c r="J596" s="231"/>
      <c r="K596" s="231"/>
      <c r="L596" s="231"/>
      <c r="M596" s="231"/>
      <c r="N596" s="231" t="s">
        <v>4882</v>
      </c>
      <c r="O596" s="246"/>
      <c r="P596" s="246"/>
      <c r="Q596" s="225"/>
      <c r="R596" s="212" t="s">
        <v>4758</v>
      </c>
      <c r="S596" s="213" t="s">
        <v>4758</v>
      </c>
      <c r="T596" s="233" t="s">
        <v>5373</v>
      </c>
      <c r="U596" s="234" t="s">
        <v>4746</v>
      </c>
      <c r="V596" s="234">
        <v>45611</v>
      </c>
      <c r="W596" s="234" t="s">
        <v>4864</v>
      </c>
      <c r="X596" s="234" t="s">
        <v>2</v>
      </c>
      <c r="Y596" s="234"/>
      <c r="Z596" s="234"/>
      <c r="AA596" s="243">
        <v>202411</v>
      </c>
      <c r="AB596" s="243"/>
      <c r="AC596" s="244" t="s">
        <v>5197</v>
      </c>
      <c r="AD596" s="244" t="s">
        <v>4922</v>
      </c>
      <c r="AE596" s="245">
        <v>0</v>
      </c>
      <c r="AF596" s="244" t="s">
        <v>4922</v>
      </c>
      <c r="AG596" s="239" t="str">
        <f>IFERROR(VLOOKUP(작성용!A:A,RM!A:D,4,0),"-")</f>
        <v>-</v>
      </c>
      <c r="AH596" s="235" t="s">
        <v>4758</v>
      </c>
      <c r="AI596" s="235" t="s">
        <v>4758</v>
      </c>
      <c r="AJ596" s="235" t="s">
        <v>4758</v>
      </c>
      <c r="AK596" s="235" t="s">
        <v>5195</v>
      </c>
      <c r="AL596" s="235">
        <v>595</v>
      </c>
    </row>
    <row r="597" spans="1:38" x14ac:dyDescent="0.3">
      <c r="A597" s="222">
        <v>6000800</v>
      </c>
      <c r="B597" s="222" t="s">
        <v>5331</v>
      </c>
      <c r="C597" s="241" t="s">
        <v>4765</v>
      </c>
      <c r="D597" s="237" t="s">
        <v>5533</v>
      </c>
      <c r="E597" s="236" t="s">
        <v>5534</v>
      </c>
      <c r="F597" s="240" t="s">
        <v>5034</v>
      </c>
      <c r="G597" s="214">
        <v>0</v>
      </c>
      <c r="H597" s="231" t="s">
        <v>4758</v>
      </c>
      <c r="I597" s="231"/>
      <c r="J597" s="231"/>
      <c r="K597" s="231"/>
      <c r="L597" s="231"/>
      <c r="M597" s="231"/>
      <c r="N597" s="231" t="s">
        <v>4882</v>
      </c>
      <c r="O597" s="246"/>
      <c r="P597" s="246"/>
      <c r="Q597" s="225"/>
      <c r="R597" s="212" t="s">
        <v>4758</v>
      </c>
      <c r="S597" s="213" t="s">
        <v>4758</v>
      </c>
      <c r="T597" s="233" t="s">
        <v>5373</v>
      </c>
      <c r="U597" s="234" t="s">
        <v>4746</v>
      </c>
      <c r="V597" s="234">
        <v>45611</v>
      </c>
      <c r="W597" s="234" t="s">
        <v>4864</v>
      </c>
      <c r="X597" s="234" t="s">
        <v>2</v>
      </c>
      <c r="Y597" s="234"/>
      <c r="Z597" s="234"/>
      <c r="AA597" s="243">
        <v>202411</v>
      </c>
      <c r="AB597" s="243"/>
      <c r="AC597" s="244" t="s">
        <v>5197</v>
      </c>
      <c r="AD597" s="244" t="s">
        <v>4902</v>
      </c>
      <c r="AE597" s="245">
        <v>0</v>
      </c>
      <c r="AF597" s="244" t="s">
        <v>4977</v>
      </c>
      <c r="AG597" s="239" t="str">
        <f>IFERROR(VLOOKUP(작성용!A:A,RM!A:D,4,0),"-")</f>
        <v>-</v>
      </c>
      <c r="AH597" s="235" t="s">
        <v>4758</v>
      </c>
      <c r="AI597" s="235" t="s">
        <v>4758</v>
      </c>
      <c r="AJ597" s="235" t="s">
        <v>4758</v>
      </c>
      <c r="AK597" s="235" t="s">
        <v>5195</v>
      </c>
      <c r="AL597" s="235">
        <v>596</v>
      </c>
    </row>
    <row r="598" spans="1:38" x14ac:dyDescent="0.3">
      <c r="A598" s="222">
        <v>6000800</v>
      </c>
      <c r="B598" s="222" t="s">
        <v>5331</v>
      </c>
      <c r="C598" s="241" t="s">
        <v>4765</v>
      </c>
      <c r="D598" s="237" t="s">
        <v>5535</v>
      </c>
      <c r="E598" s="236">
        <v>1101118476841</v>
      </c>
      <c r="F598" s="240" t="s">
        <v>4881</v>
      </c>
      <c r="G598" s="214">
        <v>0</v>
      </c>
      <c r="H598" s="231" t="s">
        <v>4758</v>
      </c>
      <c r="I598" s="231"/>
      <c r="J598" s="231"/>
      <c r="K598" s="231"/>
      <c r="L598" s="231"/>
      <c r="M598" s="231"/>
      <c r="N598" s="231" t="s">
        <v>4882</v>
      </c>
      <c r="O598" s="246"/>
      <c r="P598" s="246"/>
      <c r="Q598" s="225"/>
      <c r="R598" s="212" t="s">
        <v>4758</v>
      </c>
      <c r="S598" s="213" t="s">
        <v>4758</v>
      </c>
      <c r="T598" s="233" t="s">
        <v>5373</v>
      </c>
      <c r="U598" s="234" t="s">
        <v>4746</v>
      </c>
      <c r="V598" s="234">
        <v>45611</v>
      </c>
      <c r="W598" s="234" t="s">
        <v>4864</v>
      </c>
      <c r="X598" s="234" t="s">
        <v>2</v>
      </c>
      <c r="Y598" s="234"/>
      <c r="Z598" s="234"/>
      <c r="AA598" s="243">
        <v>202411</v>
      </c>
      <c r="AB598" s="243"/>
      <c r="AC598" s="244" t="s">
        <v>5197</v>
      </c>
      <c r="AD598" s="244" t="s">
        <v>4833</v>
      </c>
      <c r="AE598" s="245">
        <v>0</v>
      </c>
      <c r="AF598" s="244" t="s">
        <v>4833</v>
      </c>
      <c r="AG598" s="239" t="str">
        <f>IFERROR(VLOOKUP(작성용!A:A,RM!A:D,4,0),"-")</f>
        <v>-</v>
      </c>
      <c r="AH598" s="235" t="s">
        <v>4758</v>
      </c>
      <c r="AI598" s="235" t="s">
        <v>4758</v>
      </c>
      <c r="AJ598" s="235" t="s">
        <v>4758</v>
      </c>
      <c r="AK598" s="235" t="s">
        <v>5195</v>
      </c>
      <c r="AL598" s="235">
        <v>597</v>
      </c>
    </row>
    <row r="599" spans="1:38" x14ac:dyDescent="0.3">
      <c r="A599" s="222">
        <v>6000800</v>
      </c>
      <c r="B599" s="222" t="s">
        <v>5331</v>
      </c>
      <c r="C599" s="241" t="s">
        <v>4765</v>
      </c>
      <c r="D599" s="237" t="s">
        <v>5536</v>
      </c>
      <c r="E599" s="236">
        <v>1101118517950</v>
      </c>
      <c r="F599" s="240" t="s">
        <v>5034</v>
      </c>
      <c r="G599" s="214">
        <v>0</v>
      </c>
      <c r="H599" s="231" t="s">
        <v>4758</v>
      </c>
      <c r="I599" s="231"/>
      <c r="J599" s="231"/>
      <c r="K599" s="231"/>
      <c r="L599" s="231"/>
      <c r="M599" s="231"/>
      <c r="N599" s="231" t="s">
        <v>4882</v>
      </c>
      <c r="O599" s="246"/>
      <c r="P599" s="246"/>
      <c r="Q599" s="225"/>
      <c r="R599" s="212" t="s">
        <v>4758</v>
      </c>
      <c r="S599" s="213" t="s">
        <v>4758</v>
      </c>
      <c r="T599" s="233" t="s">
        <v>5373</v>
      </c>
      <c r="U599" s="234" t="s">
        <v>4746</v>
      </c>
      <c r="V599" s="234">
        <v>45611</v>
      </c>
      <c r="W599" s="234" t="s">
        <v>4864</v>
      </c>
      <c r="X599" s="234" t="s">
        <v>2</v>
      </c>
      <c r="Y599" s="234"/>
      <c r="Z599" s="234"/>
      <c r="AA599" s="243">
        <v>202411</v>
      </c>
      <c r="AB599" s="243"/>
      <c r="AC599" s="244" t="s">
        <v>5197</v>
      </c>
      <c r="AD599" s="244" t="s">
        <v>4969</v>
      </c>
      <c r="AE599" s="245">
        <v>0</v>
      </c>
      <c r="AF599" s="244" t="s">
        <v>4969</v>
      </c>
      <c r="AG599" s="239" t="str">
        <f>IFERROR(VLOOKUP(작성용!A:A,RM!A:D,4,0),"-")</f>
        <v>-</v>
      </c>
      <c r="AH599" s="235" t="s">
        <v>4758</v>
      </c>
      <c r="AI599" s="235" t="s">
        <v>4758</v>
      </c>
      <c r="AJ599" s="235" t="s">
        <v>4758</v>
      </c>
      <c r="AK599" s="235" t="s">
        <v>5195</v>
      </c>
      <c r="AL599" s="235">
        <v>598</v>
      </c>
    </row>
    <row r="600" spans="1:38" x14ac:dyDescent="0.3">
      <c r="A600" s="222">
        <v>6000800</v>
      </c>
      <c r="B600" s="222" t="s">
        <v>5331</v>
      </c>
      <c r="C600" s="241" t="s">
        <v>4765</v>
      </c>
      <c r="D600" s="237" t="s">
        <v>5537</v>
      </c>
      <c r="E600" s="236">
        <v>1101117391058</v>
      </c>
      <c r="F600" s="240" t="s">
        <v>4881</v>
      </c>
      <c r="G600" s="214">
        <v>0</v>
      </c>
      <c r="H600" s="231" t="s">
        <v>4758</v>
      </c>
      <c r="I600" s="231"/>
      <c r="J600" s="231"/>
      <c r="K600" s="231"/>
      <c r="L600" s="231"/>
      <c r="M600" s="231"/>
      <c r="N600" s="231" t="s">
        <v>4882</v>
      </c>
      <c r="O600" s="246"/>
      <c r="P600" s="246"/>
      <c r="Q600" s="225"/>
      <c r="R600" s="212" t="s">
        <v>4758</v>
      </c>
      <c r="S600" s="213" t="s">
        <v>4758</v>
      </c>
      <c r="T600" s="233" t="s">
        <v>5373</v>
      </c>
      <c r="U600" s="234" t="s">
        <v>4746</v>
      </c>
      <c r="V600" s="234">
        <v>45611</v>
      </c>
      <c r="W600" s="234" t="s">
        <v>4864</v>
      </c>
      <c r="X600" s="234" t="s">
        <v>2</v>
      </c>
      <c r="Y600" s="234"/>
      <c r="Z600" s="234"/>
      <c r="AA600" s="243">
        <v>202411</v>
      </c>
      <c r="AB600" s="243"/>
      <c r="AC600" s="244" t="s">
        <v>5197</v>
      </c>
      <c r="AD600" s="244" t="s">
        <v>4845</v>
      </c>
      <c r="AE600" s="245">
        <v>0</v>
      </c>
      <c r="AF600" s="244" t="s">
        <v>4845</v>
      </c>
      <c r="AG600" s="239" t="str">
        <f>IFERROR(VLOOKUP(작성용!A:A,RM!A:D,4,0),"-")</f>
        <v>-</v>
      </c>
      <c r="AH600" s="235" t="s">
        <v>4758</v>
      </c>
      <c r="AI600" s="235" t="s">
        <v>4758</v>
      </c>
      <c r="AJ600" s="235" t="s">
        <v>4758</v>
      </c>
      <c r="AK600" s="235" t="s">
        <v>5195</v>
      </c>
      <c r="AL600" s="235">
        <v>599</v>
      </c>
    </row>
    <row r="601" spans="1:38" x14ac:dyDescent="0.3">
      <c r="A601" s="222">
        <v>6000800</v>
      </c>
      <c r="B601" s="222" t="s">
        <v>5331</v>
      </c>
      <c r="C601" s="241" t="s">
        <v>4765</v>
      </c>
      <c r="D601" s="237" t="s">
        <v>5538</v>
      </c>
      <c r="E601" s="236" t="s">
        <v>5539</v>
      </c>
      <c r="F601" s="240" t="s">
        <v>5034</v>
      </c>
      <c r="G601" s="214">
        <v>0</v>
      </c>
      <c r="H601" s="231" t="s">
        <v>4758</v>
      </c>
      <c r="I601" s="231"/>
      <c r="J601" s="231"/>
      <c r="K601" s="231"/>
      <c r="L601" s="231"/>
      <c r="M601" s="231"/>
      <c r="N601" s="231" t="s">
        <v>4882</v>
      </c>
      <c r="O601" s="246"/>
      <c r="P601" s="246"/>
      <c r="Q601" s="225"/>
      <c r="R601" s="212" t="s">
        <v>4758</v>
      </c>
      <c r="S601" s="213" t="s">
        <v>4758</v>
      </c>
      <c r="T601" s="233" t="s">
        <v>5373</v>
      </c>
      <c r="U601" s="234" t="s">
        <v>4746</v>
      </c>
      <c r="V601" s="234">
        <v>45611</v>
      </c>
      <c r="W601" s="234" t="s">
        <v>4864</v>
      </c>
      <c r="X601" s="234" t="s">
        <v>2</v>
      </c>
      <c r="Y601" s="234"/>
      <c r="Z601" s="234"/>
      <c r="AA601" s="243">
        <v>202411</v>
      </c>
      <c r="AB601" s="243"/>
      <c r="AC601" s="244" t="s">
        <v>5197</v>
      </c>
      <c r="AD601" s="244" t="s">
        <v>4887</v>
      </c>
      <c r="AE601" s="245">
        <v>0</v>
      </c>
      <c r="AF601" s="244" t="s">
        <v>4887</v>
      </c>
      <c r="AG601" s="239" t="str">
        <f>IFERROR(VLOOKUP(작성용!A:A,RM!A:D,4,0),"-")</f>
        <v>-</v>
      </c>
      <c r="AH601" s="235" t="s">
        <v>4758</v>
      </c>
      <c r="AI601" s="235" t="s">
        <v>4758</v>
      </c>
      <c r="AJ601" s="235" t="s">
        <v>4758</v>
      </c>
      <c r="AK601" s="235" t="s">
        <v>5195</v>
      </c>
      <c r="AL601" s="235">
        <v>600</v>
      </c>
    </row>
    <row r="602" spans="1:38" x14ac:dyDescent="0.3">
      <c r="A602" s="222">
        <v>6000800</v>
      </c>
      <c r="B602" s="222" t="s">
        <v>5331</v>
      </c>
      <c r="C602" s="241" t="s">
        <v>4765</v>
      </c>
      <c r="D602" s="237" t="s">
        <v>5540</v>
      </c>
      <c r="E602" s="236">
        <v>1101116969161</v>
      </c>
      <c r="F602" s="240" t="s">
        <v>4841</v>
      </c>
      <c r="G602" s="214">
        <v>0</v>
      </c>
      <c r="H602" s="231" t="s">
        <v>4758</v>
      </c>
      <c r="I602" s="231"/>
      <c r="J602" s="231"/>
      <c r="K602" s="231"/>
      <c r="L602" s="231"/>
      <c r="M602" s="231"/>
      <c r="N602" s="231" t="s">
        <v>4882</v>
      </c>
      <c r="O602" s="246"/>
      <c r="P602" s="246"/>
      <c r="Q602" s="225"/>
      <c r="R602" s="212" t="s">
        <v>4758</v>
      </c>
      <c r="S602" s="213" t="s">
        <v>4758</v>
      </c>
      <c r="T602" s="233" t="s">
        <v>5373</v>
      </c>
      <c r="U602" s="234" t="s">
        <v>4746</v>
      </c>
      <c r="V602" s="234">
        <v>45611</v>
      </c>
      <c r="W602" s="234" t="s">
        <v>4864</v>
      </c>
      <c r="X602" s="234" t="s">
        <v>2</v>
      </c>
      <c r="Y602" s="234"/>
      <c r="Z602" s="234"/>
      <c r="AA602" s="243">
        <v>202411</v>
      </c>
      <c r="AB602" s="243"/>
      <c r="AC602" s="244" t="s">
        <v>5197</v>
      </c>
      <c r="AD602" s="244" t="s">
        <v>4924</v>
      </c>
      <c r="AE602" s="245">
        <v>0</v>
      </c>
      <c r="AF602" s="244" t="s">
        <v>4924</v>
      </c>
      <c r="AG602" s="239" t="str">
        <f>IFERROR(VLOOKUP(작성용!A:A,RM!A:D,4,0),"-")</f>
        <v>-</v>
      </c>
      <c r="AH602" s="235" t="s">
        <v>4758</v>
      </c>
      <c r="AI602" s="235" t="s">
        <v>4758</v>
      </c>
      <c r="AJ602" s="235" t="s">
        <v>4758</v>
      </c>
      <c r="AK602" s="235" t="s">
        <v>5195</v>
      </c>
      <c r="AL602" s="235">
        <v>601</v>
      </c>
    </row>
    <row r="603" spans="1:38" x14ac:dyDescent="0.3">
      <c r="A603" s="222">
        <v>6000800</v>
      </c>
      <c r="B603" s="222" t="s">
        <v>5331</v>
      </c>
      <c r="C603" s="241" t="s">
        <v>4765</v>
      </c>
      <c r="D603" s="237" t="s">
        <v>5540</v>
      </c>
      <c r="E603" s="236">
        <v>1101116969161</v>
      </c>
      <c r="F603" s="240" t="s">
        <v>4881</v>
      </c>
      <c r="G603" s="214">
        <v>0</v>
      </c>
      <c r="H603" s="231" t="s">
        <v>4758</v>
      </c>
      <c r="I603" s="231"/>
      <c r="J603" s="231"/>
      <c r="K603" s="231"/>
      <c r="L603" s="231"/>
      <c r="M603" s="231"/>
      <c r="N603" s="231" t="s">
        <v>4882</v>
      </c>
      <c r="O603" s="246"/>
      <c r="P603" s="246"/>
      <c r="Q603" s="225"/>
      <c r="R603" s="212" t="s">
        <v>4758</v>
      </c>
      <c r="S603" s="213" t="s">
        <v>4758</v>
      </c>
      <c r="T603" s="233" t="s">
        <v>5373</v>
      </c>
      <c r="U603" s="234" t="s">
        <v>4746</v>
      </c>
      <c r="V603" s="234">
        <v>45611</v>
      </c>
      <c r="W603" s="234" t="s">
        <v>4864</v>
      </c>
      <c r="X603" s="234" t="s">
        <v>2</v>
      </c>
      <c r="Y603" s="234"/>
      <c r="Z603" s="234"/>
      <c r="AA603" s="243">
        <v>202411</v>
      </c>
      <c r="AB603" s="243"/>
      <c r="AC603" s="244" t="s">
        <v>5197</v>
      </c>
      <c r="AD603" s="244" t="s">
        <v>4924</v>
      </c>
      <c r="AE603" s="245">
        <v>0</v>
      </c>
      <c r="AF603" s="244" t="s">
        <v>4924</v>
      </c>
      <c r="AG603" s="239" t="str">
        <f>IFERROR(VLOOKUP(작성용!A:A,RM!A:D,4,0),"-")</f>
        <v>-</v>
      </c>
      <c r="AH603" s="235" t="s">
        <v>4758</v>
      </c>
      <c r="AI603" s="235" t="s">
        <v>4758</v>
      </c>
      <c r="AJ603" s="235" t="s">
        <v>4758</v>
      </c>
      <c r="AK603" s="235" t="s">
        <v>5195</v>
      </c>
      <c r="AL603" s="235">
        <v>602</v>
      </c>
    </row>
    <row r="604" spans="1:38" x14ac:dyDescent="0.3">
      <c r="A604" s="222">
        <v>6000800</v>
      </c>
      <c r="B604" s="222" t="s">
        <v>5331</v>
      </c>
      <c r="C604" s="241" t="s">
        <v>4765</v>
      </c>
      <c r="D604" s="237" t="s">
        <v>5541</v>
      </c>
      <c r="E604" s="236">
        <v>1101118251037</v>
      </c>
      <c r="F604" s="240" t="s">
        <v>4881</v>
      </c>
      <c r="G604" s="214">
        <v>0</v>
      </c>
      <c r="H604" s="231" t="s">
        <v>4758</v>
      </c>
      <c r="I604" s="231"/>
      <c r="J604" s="231"/>
      <c r="K604" s="231"/>
      <c r="L604" s="231"/>
      <c r="M604" s="231"/>
      <c r="N604" s="231" t="s">
        <v>4882</v>
      </c>
      <c r="O604" s="246"/>
      <c r="P604" s="246"/>
      <c r="Q604" s="225"/>
      <c r="R604" s="212" t="s">
        <v>4758</v>
      </c>
      <c r="S604" s="213" t="s">
        <v>4758</v>
      </c>
      <c r="T604" s="233" t="s">
        <v>5373</v>
      </c>
      <c r="U604" s="234" t="s">
        <v>4746</v>
      </c>
      <c r="V604" s="234">
        <v>45611</v>
      </c>
      <c r="W604" s="234" t="s">
        <v>4864</v>
      </c>
      <c r="X604" s="234" t="s">
        <v>2</v>
      </c>
      <c r="Y604" s="234"/>
      <c r="Z604" s="234"/>
      <c r="AA604" s="243">
        <v>202411</v>
      </c>
      <c r="AB604" s="243"/>
      <c r="AC604" s="244" t="s">
        <v>5197</v>
      </c>
      <c r="AD604" s="244" t="s">
        <v>4847</v>
      </c>
      <c r="AE604" s="245">
        <v>0</v>
      </c>
      <c r="AF604" s="244" t="s">
        <v>4847</v>
      </c>
      <c r="AG604" s="239" t="str">
        <f>IFERROR(VLOOKUP(작성용!A:A,RM!A:D,4,0),"-")</f>
        <v>-</v>
      </c>
      <c r="AH604" s="235" t="s">
        <v>4758</v>
      </c>
      <c r="AI604" s="235" t="s">
        <v>4758</v>
      </c>
      <c r="AJ604" s="235" t="s">
        <v>4758</v>
      </c>
      <c r="AK604" s="235" t="s">
        <v>5195</v>
      </c>
      <c r="AL604" s="235">
        <v>603</v>
      </c>
    </row>
    <row r="605" spans="1:38" x14ac:dyDescent="0.3">
      <c r="A605" s="222">
        <v>6000800</v>
      </c>
      <c r="B605" s="222" t="s">
        <v>5331</v>
      </c>
      <c r="C605" s="241" t="s">
        <v>4765</v>
      </c>
      <c r="D605" s="237" t="s">
        <v>5542</v>
      </c>
      <c r="E605" s="236">
        <v>1341110561072</v>
      </c>
      <c r="F605" s="240" t="s">
        <v>4837</v>
      </c>
      <c r="G605" s="214">
        <v>0</v>
      </c>
      <c r="H605" s="231" t="s">
        <v>4758</v>
      </c>
      <c r="I605" s="231"/>
      <c r="J605" s="231"/>
      <c r="K605" s="231"/>
      <c r="L605" s="231"/>
      <c r="M605" s="231"/>
      <c r="N605" s="231" t="s">
        <v>4882</v>
      </c>
      <c r="O605" s="246"/>
      <c r="P605" s="246"/>
      <c r="Q605" s="225"/>
      <c r="R605" s="212" t="s">
        <v>4758</v>
      </c>
      <c r="S605" s="213" t="s">
        <v>4758</v>
      </c>
      <c r="T605" s="233" t="s">
        <v>5373</v>
      </c>
      <c r="U605" s="234" t="s">
        <v>4746</v>
      </c>
      <c r="V605" s="234">
        <v>45611</v>
      </c>
      <c r="W605" s="234" t="s">
        <v>4864</v>
      </c>
      <c r="X605" s="234" t="s">
        <v>2</v>
      </c>
      <c r="Y605" s="234"/>
      <c r="Z605" s="234"/>
      <c r="AA605" s="243">
        <v>202411</v>
      </c>
      <c r="AB605" s="243"/>
      <c r="AC605" s="244" t="s">
        <v>5197</v>
      </c>
      <c r="AD605" s="244" t="s">
        <v>4922</v>
      </c>
      <c r="AE605" s="245">
        <v>0</v>
      </c>
      <c r="AF605" s="244" t="s">
        <v>4922</v>
      </c>
      <c r="AG605" s="239" t="str">
        <f>IFERROR(VLOOKUP(작성용!A:A,RM!A:D,4,0),"-")</f>
        <v>-</v>
      </c>
      <c r="AH605" s="235" t="s">
        <v>4758</v>
      </c>
      <c r="AI605" s="235" t="s">
        <v>4758</v>
      </c>
      <c r="AJ605" s="235" t="s">
        <v>4758</v>
      </c>
      <c r="AK605" s="235" t="s">
        <v>5195</v>
      </c>
      <c r="AL605" s="235">
        <v>604</v>
      </c>
    </row>
    <row r="606" spans="1:38" x14ac:dyDescent="0.3">
      <c r="A606" s="222">
        <v>6000800</v>
      </c>
      <c r="B606" s="222" t="s">
        <v>5331</v>
      </c>
      <c r="C606" s="241" t="s">
        <v>4765</v>
      </c>
      <c r="D606" s="237" t="s">
        <v>5543</v>
      </c>
      <c r="E606" s="236">
        <v>1101117727360</v>
      </c>
      <c r="F606" s="240" t="s">
        <v>4837</v>
      </c>
      <c r="G606" s="214">
        <v>0</v>
      </c>
      <c r="H606" s="231" t="s">
        <v>4758</v>
      </c>
      <c r="I606" s="231"/>
      <c r="J606" s="231"/>
      <c r="K606" s="231"/>
      <c r="L606" s="231"/>
      <c r="M606" s="231"/>
      <c r="N606" s="231" t="s">
        <v>4882</v>
      </c>
      <c r="O606" s="246"/>
      <c r="P606" s="246"/>
      <c r="Q606" s="225"/>
      <c r="R606" s="212" t="s">
        <v>4758</v>
      </c>
      <c r="S606" s="213" t="s">
        <v>4758</v>
      </c>
      <c r="T606" s="233" t="s">
        <v>5373</v>
      </c>
      <c r="U606" s="234" t="s">
        <v>4746</v>
      </c>
      <c r="V606" s="234">
        <v>45611</v>
      </c>
      <c r="W606" s="234" t="s">
        <v>4864</v>
      </c>
      <c r="X606" s="234" t="s">
        <v>2</v>
      </c>
      <c r="Y606" s="234"/>
      <c r="Z606" s="234"/>
      <c r="AA606" s="243">
        <v>202411</v>
      </c>
      <c r="AB606" s="243"/>
      <c r="AC606" s="244" t="s">
        <v>5197</v>
      </c>
      <c r="AD606" s="244" t="s">
        <v>4843</v>
      </c>
      <c r="AE606" s="245">
        <v>0</v>
      </c>
      <c r="AF606" s="244" t="s">
        <v>4977</v>
      </c>
      <c r="AG606" s="239" t="str">
        <f>IFERROR(VLOOKUP(작성용!A:A,RM!A:D,4,0),"-")</f>
        <v>-</v>
      </c>
      <c r="AH606" s="235" t="s">
        <v>4758</v>
      </c>
      <c r="AI606" s="235" t="s">
        <v>4758</v>
      </c>
      <c r="AJ606" s="235" t="s">
        <v>4758</v>
      </c>
      <c r="AK606" s="235" t="s">
        <v>5195</v>
      </c>
      <c r="AL606" s="235">
        <v>605</v>
      </c>
    </row>
    <row r="607" spans="1:38" x14ac:dyDescent="0.3">
      <c r="A607" s="222">
        <v>6000800</v>
      </c>
      <c r="B607" s="222" t="s">
        <v>5331</v>
      </c>
      <c r="C607" s="241" t="s">
        <v>4765</v>
      </c>
      <c r="D607" s="237" t="s">
        <v>5544</v>
      </c>
      <c r="E607" s="236">
        <v>1343110042250</v>
      </c>
      <c r="F607" s="240" t="s">
        <v>4881</v>
      </c>
      <c r="G607" s="214">
        <v>0</v>
      </c>
      <c r="H607" s="231" t="s">
        <v>4758</v>
      </c>
      <c r="I607" s="231"/>
      <c r="J607" s="231"/>
      <c r="K607" s="231"/>
      <c r="L607" s="231"/>
      <c r="M607" s="231"/>
      <c r="N607" s="231" t="s">
        <v>4882</v>
      </c>
      <c r="O607" s="246"/>
      <c r="P607" s="246"/>
      <c r="Q607" s="225"/>
      <c r="R607" s="212" t="s">
        <v>4758</v>
      </c>
      <c r="S607" s="213" t="s">
        <v>4758</v>
      </c>
      <c r="T607" s="233" t="s">
        <v>5373</v>
      </c>
      <c r="U607" s="234" t="s">
        <v>4746</v>
      </c>
      <c r="V607" s="234">
        <v>45611</v>
      </c>
      <c r="W607" s="234" t="s">
        <v>4864</v>
      </c>
      <c r="X607" s="234" t="s">
        <v>2</v>
      </c>
      <c r="Y607" s="234"/>
      <c r="Z607" s="234"/>
      <c r="AA607" s="243">
        <v>202411</v>
      </c>
      <c r="AB607" s="243"/>
      <c r="AC607" s="244" t="s">
        <v>5197</v>
      </c>
      <c r="AD607" s="244" t="s">
        <v>4748</v>
      </c>
      <c r="AE607" s="245">
        <v>0</v>
      </c>
      <c r="AF607" s="244" t="s">
        <v>4748</v>
      </c>
      <c r="AG607" s="239" t="str">
        <f>IFERROR(VLOOKUP(작성용!A:A,RM!A:D,4,0),"-")</f>
        <v>-</v>
      </c>
      <c r="AH607" s="235" t="s">
        <v>4758</v>
      </c>
      <c r="AI607" s="235" t="s">
        <v>4758</v>
      </c>
      <c r="AJ607" s="235" t="s">
        <v>4758</v>
      </c>
      <c r="AK607" s="235" t="s">
        <v>5195</v>
      </c>
      <c r="AL607" s="235">
        <v>606</v>
      </c>
    </row>
    <row r="608" spans="1:38" x14ac:dyDescent="0.3">
      <c r="A608" s="222">
        <v>6000800</v>
      </c>
      <c r="B608" s="222" t="s">
        <v>5331</v>
      </c>
      <c r="C608" s="241" t="s">
        <v>4765</v>
      </c>
      <c r="D608" s="237" t="s">
        <v>5545</v>
      </c>
      <c r="E608" s="236">
        <v>1101118239025</v>
      </c>
      <c r="F608" s="240" t="s">
        <v>4881</v>
      </c>
      <c r="G608" s="214">
        <v>0</v>
      </c>
      <c r="H608" s="231" t="s">
        <v>4758</v>
      </c>
      <c r="I608" s="231"/>
      <c r="J608" s="231"/>
      <c r="K608" s="231"/>
      <c r="L608" s="231"/>
      <c r="M608" s="231"/>
      <c r="N608" s="231" t="s">
        <v>4882</v>
      </c>
      <c r="O608" s="246"/>
      <c r="P608" s="246"/>
      <c r="Q608" s="225"/>
      <c r="R608" s="212" t="s">
        <v>4758</v>
      </c>
      <c r="S608" s="213" t="s">
        <v>4758</v>
      </c>
      <c r="T608" s="233" t="s">
        <v>5373</v>
      </c>
      <c r="U608" s="234" t="s">
        <v>4746</v>
      </c>
      <c r="V608" s="234">
        <v>45611</v>
      </c>
      <c r="W608" s="234" t="s">
        <v>4864</v>
      </c>
      <c r="X608" s="234" t="s">
        <v>2</v>
      </c>
      <c r="Y608" s="234"/>
      <c r="Z608" s="234"/>
      <c r="AA608" s="243">
        <v>202411</v>
      </c>
      <c r="AB608" s="243"/>
      <c r="AC608" s="244" t="s">
        <v>5197</v>
      </c>
      <c r="AD608" s="244" t="s">
        <v>4833</v>
      </c>
      <c r="AE608" s="245">
        <v>0</v>
      </c>
      <c r="AF608" s="244" t="s">
        <v>4833</v>
      </c>
      <c r="AG608" s="239" t="str">
        <f>IFERROR(VLOOKUP(작성용!A:A,RM!A:D,4,0),"-")</f>
        <v>-</v>
      </c>
      <c r="AH608" s="235" t="s">
        <v>4758</v>
      </c>
      <c r="AI608" s="235" t="s">
        <v>4758</v>
      </c>
      <c r="AJ608" s="235" t="s">
        <v>4758</v>
      </c>
      <c r="AK608" s="235" t="s">
        <v>5195</v>
      </c>
      <c r="AL608" s="235">
        <v>607</v>
      </c>
    </row>
    <row r="609" spans="1:38" x14ac:dyDescent="0.3">
      <c r="A609" s="222">
        <v>6000800</v>
      </c>
      <c r="B609" s="222" t="s">
        <v>5331</v>
      </c>
      <c r="C609" s="241" t="s">
        <v>4765</v>
      </c>
      <c r="D609" s="237" t="s">
        <v>5546</v>
      </c>
      <c r="E609" s="236">
        <v>1311110629906</v>
      </c>
      <c r="F609" s="240" t="s">
        <v>5034</v>
      </c>
      <c r="G609" s="214">
        <v>0</v>
      </c>
      <c r="H609" s="231" t="s">
        <v>4758</v>
      </c>
      <c r="I609" s="231"/>
      <c r="J609" s="231"/>
      <c r="K609" s="231"/>
      <c r="L609" s="231"/>
      <c r="M609" s="231"/>
      <c r="N609" s="231" t="s">
        <v>4882</v>
      </c>
      <c r="O609" s="246"/>
      <c r="P609" s="246"/>
      <c r="Q609" s="225"/>
      <c r="R609" s="212" t="s">
        <v>4758</v>
      </c>
      <c r="S609" s="213" t="s">
        <v>4758</v>
      </c>
      <c r="T609" s="233" t="s">
        <v>5373</v>
      </c>
      <c r="U609" s="234" t="s">
        <v>4746</v>
      </c>
      <c r="V609" s="234">
        <v>45611</v>
      </c>
      <c r="W609" s="234" t="s">
        <v>4864</v>
      </c>
      <c r="X609" s="234" t="s">
        <v>2</v>
      </c>
      <c r="Y609" s="234"/>
      <c r="Z609" s="234"/>
      <c r="AA609" s="243">
        <v>202411</v>
      </c>
      <c r="AB609" s="243"/>
      <c r="AC609" s="244" t="s">
        <v>5197</v>
      </c>
      <c r="AD609" s="244" t="s">
        <v>4934</v>
      </c>
      <c r="AE609" s="245">
        <v>0</v>
      </c>
      <c r="AF609" s="244" t="s">
        <v>4859</v>
      </c>
      <c r="AG609" s="239" t="str">
        <f>IFERROR(VLOOKUP(작성용!A:A,RM!A:D,4,0),"-")</f>
        <v>-</v>
      </c>
      <c r="AH609" s="235" t="s">
        <v>4758</v>
      </c>
      <c r="AI609" s="235" t="s">
        <v>4758</v>
      </c>
      <c r="AJ609" s="235" t="s">
        <v>4758</v>
      </c>
      <c r="AK609" s="235" t="s">
        <v>5195</v>
      </c>
      <c r="AL609" s="235">
        <v>608</v>
      </c>
    </row>
    <row r="610" spans="1:38" x14ac:dyDescent="0.3">
      <c r="A610" s="222">
        <v>6000800</v>
      </c>
      <c r="B610" s="222" t="s">
        <v>5331</v>
      </c>
      <c r="C610" s="241" t="s">
        <v>4765</v>
      </c>
      <c r="D610" s="237" t="s">
        <v>5547</v>
      </c>
      <c r="E610" s="236">
        <v>1314110516363</v>
      </c>
      <c r="F610" s="240" t="s">
        <v>4881</v>
      </c>
      <c r="G610" s="214">
        <v>0</v>
      </c>
      <c r="H610" s="231" t="s">
        <v>4758</v>
      </c>
      <c r="I610" s="231"/>
      <c r="J610" s="231"/>
      <c r="K610" s="231"/>
      <c r="L610" s="231"/>
      <c r="M610" s="231"/>
      <c r="N610" s="231" t="s">
        <v>4882</v>
      </c>
      <c r="O610" s="246"/>
      <c r="P610" s="246"/>
      <c r="Q610" s="225"/>
      <c r="R610" s="212" t="s">
        <v>4758</v>
      </c>
      <c r="S610" s="213" t="s">
        <v>4758</v>
      </c>
      <c r="T610" s="233" t="s">
        <v>5373</v>
      </c>
      <c r="U610" s="234" t="s">
        <v>4746</v>
      </c>
      <c r="V610" s="234">
        <v>45611</v>
      </c>
      <c r="W610" s="234" t="s">
        <v>4864</v>
      </c>
      <c r="X610" s="234" t="s">
        <v>2</v>
      </c>
      <c r="Y610" s="234"/>
      <c r="Z610" s="234"/>
      <c r="AA610" s="243">
        <v>202411</v>
      </c>
      <c r="AB610" s="243"/>
      <c r="AC610" s="244" t="s">
        <v>5197</v>
      </c>
      <c r="AD610" s="244" t="s">
        <v>4924</v>
      </c>
      <c r="AE610" s="245">
        <v>0</v>
      </c>
      <c r="AF610" s="244" t="s">
        <v>4924</v>
      </c>
      <c r="AG610" s="239" t="str">
        <f>IFERROR(VLOOKUP(작성용!A:A,RM!A:D,4,0),"-")</f>
        <v>-</v>
      </c>
      <c r="AH610" s="235" t="s">
        <v>4758</v>
      </c>
      <c r="AI610" s="235" t="s">
        <v>4758</v>
      </c>
      <c r="AJ610" s="235" t="s">
        <v>4758</v>
      </c>
      <c r="AK610" s="235" t="s">
        <v>5195</v>
      </c>
      <c r="AL610" s="235">
        <v>609</v>
      </c>
    </row>
    <row r="611" spans="1:38" x14ac:dyDescent="0.3">
      <c r="A611" s="222">
        <v>6000800</v>
      </c>
      <c r="B611" s="222" t="s">
        <v>5331</v>
      </c>
      <c r="C611" s="241" t="s">
        <v>4765</v>
      </c>
      <c r="D611" s="237" t="s">
        <v>5548</v>
      </c>
      <c r="E611" s="236">
        <v>1101118726999</v>
      </c>
      <c r="F611" s="240" t="s">
        <v>4881</v>
      </c>
      <c r="G611" s="214">
        <v>0</v>
      </c>
      <c r="H611" s="231" t="s">
        <v>4758</v>
      </c>
      <c r="I611" s="231"/>
      <c r="J611" s="231"/>
      <c r="K611" s="231"/>
      <c r="L611" s="231"/>
      <c r="M611" s="231"/>
      <c r="N611" s="231" t="s">
        <v>4882</v>
      </c>
      <c r="O611" s="246"/>
      <c r="P611" s="246"/>
      <c r="Q611" s="225"/>
      <c r="R611" s="212" t="s">
        <v>4758</v>
      </c>
      <c r="S611" s="213" t="s">
        <v>4758</v>
      </c>
      <c r="T611" s="233" t="s">
        <v>5373</v>
      </c>
      <c r="U611" s="234" t="s">
        <v>4746</v>
      </c>
      <c r="V611" s="234">
        <v>45611</v>
      </c>
      <c r="W611" s="234" t="s">
        <v>4864</v>
      </c>
      <c r="X611" s="234" t="s">
        <v>2</v>
      </c>
      <c r="Y611" s="234"/>
      <c r="Z611" s="234"/>
      <c r="AA611" s="243">
        <v>202411</v>
      </c>
      <c r="AB611" s="243"/>
      <c r="AC611" s="244" t="s">
        <v>5197</v>
      </c>
      <c r="AD611" s="244" t="s">
        <v>4974</v>
      </c>
      <c r="AE611" s="245">
        <v>0</v>
      </c>
      <c r="AF611" s="244" t="s">
        <v>5131</v>
      </c>
      <c r="AG611" s="239" t="str">
        <f>IFERROR(VLOOKUP(작성용!A:A,RM!A:D,4,0),"-")</f>
        <v>-</v>
      </c>
      <c r="AH611" s="235" t="s">
        <v>4758</v>
      </c>
      <c r="AI611" s="235" t="s">
        <v>4758</v>
      </c>
      <c r="AJ611" s="235" t="s">
        <v>4758</v>
      </c>
      <c r="AK611" s="235" t="s">
        <v>5195</v>
      </c>
      <c r="AL611" s="235">
        <v>610</v>
      </c>
    </row>
    <row r="612" spans="1:38" x14ac:dyDescent="0.3">
      <c r="A612" s="222">
        <v>6000800</v>
      </c>
      <c r="B612" s="222" t="s">
        <v>5331</v>
      </c>
      <c r="C612" s="241" t="s">
        <v>4765</v>
      </c>
      <c r="D612" s="237" t="s">
        <v>5549</v>
      </c>
      <c r="E612" s="236">
        <v>1101118205604</v>
      </c>
      <c r="F612" s="240" t="s">
        <v>4881</v>
      </c>
      <c r="G612" s="214">
        <v>0</v>
      </c>
      <c r="H612" s="231" t="s">
        <v>4758</v>
      </c>
      <c r="I612" s="231"/>
      <c r="J612" s="231"/>
      <c r="K612" s="231"/>
      <c r="L612" s="231"/>
      <c r="M612" s="231"/>
      <c r="N612" s="231" t="s">
        <v>4882</v>
      </c>
      <c r="O612" s="246"/>
      <c r="P612" s="246"/>
      <c r="Q612" s="225"/>
      <c r="R612" s="212" t="s">
        <v>4758</v>
      </c>
      <c r="S612" s="213" t="s">
        <v>4758</v>
      </c>
      <c r="T612" s="233" t="s">
        <v>5373</v>
      </c>
      <c r="U612" s="234" t="s">
        <v>4746</v>
      </c>
      <c r="V612" s="234">
        <v>45611</v>
      </c>
      <c r="W612" s="234" t="s">
        <v>4864</v>
      </c>
      <c r="X612" s="234" t="s">
        <v>2</v>
      </c>
      <c r="Y612" s="234"/>
      <c r="Z612" s="234"/>
      <c r="AA612" s="243">
        <v>202411</v>
      </c>
      <c r="AB612" s="243"/>
      <c r="AC612" s="244" t="s">
        <v>5197</v>
      </c>
      <c r="AD612" s="244" t="s">
        <v>4914</v>
      </c>
      <c r="AE612" s="245">
        <v>0</v>
      </c>
      <c r="AF612" s="244" t="s">
        <v>4914</v>
      </c>
      <c r="AG612" s="239" t="str">
        <f>IFERROR(VLOOKUP(작성용!A:A,RM!A:D,4,0),"-")</f>
        <v>-</v>
      </c>
      <c r="AH612" s="235" t="s">
        <v>4758</v>
      </c>
      <c r="AI612" s="235" t="s">
        <v>4758</v>
      </c>
      <c r="AJ612" s="235" t="s">
        <v>4758</v>
      </c>
      <c r="AK612" s="235" t="s">
        <v>5195</v>
      </c>
      <c r="AL612" s="235">
        <v>611</v>
      </c>
    </row>
    <row r="613" spans="1:38" x14ac:dyDescent="0.3">
      <c r="A613" s="222">
        <v>6000800</v>
      </c>
      <c r="B613" s="222" t="s">
        <v>5331</v>
      </c>
      <c r="C613" s="241" t="s">
        <v>4765</v>
      </c>
      <c r="D613" s="237" t="s">
        <v>5550</v>
      </c>
      <c r="E613" s="236">
        <v>1101118633772</v>
      </c>
      <c r="F613" s="240" t="s">
        <v>4881</v>
      </c>
      <c r="G613" s="214">
        <v>0</v>
      </c>
      <c r="H613" s="231" t="s">
        <v>4758</v>
      </c>
      <c r="I613" s="231"/>
      <c r="J613" s="231"/>
      <c r="K613" s="231"/>
      <c r="L613" s="231"/>
      <c r="M613" s="231"/>
      <c r="N613" s="231" t="s">
        <v>4882</v>
      </c>
      <c r="O613" s="246"/>
      <c r="P613" s="246"/>
      <c r="Q613" s="225"/>
      <c r="R613" s="212" t="s">
        <v>4758</v>
      </c>
      <c r="S613" s="213" t="s">
        <v>4758</v>
      </c>
      <c r="T613" s="233" t="s">
        <v>5373</v>
      </c>
      <c r="U613" s="234" t="s">
        <v>4746</v>
      </c>
      <c r="V613" s="234">
        <v>45611</v>
      </c>
      <c r="W613" s="234" t="s">
        <v>4864</v>
      </c>
      <c r="X613" s="234" t="s">
        <v>2</v>
      </c>
      <c r="Y613" s="234"/>
      <c r="Z613" s="234"/>
      <c r="AA613" s="243">
        <v>202411</v>
      </c>
      <c r="AB613" s="243"/>
      <c r="AC613" s="244" t="s">
        <v>5197</v>
      </c>
      <c r="AD613" s="244" t="s">
        <v>4832</v>
      </c>
      <c r="AE613" s="245">
        <v>0</v>
      </c>
      <c r="AF613" s="244" t="s">
        <v>4832</v>
      </c>
      <c r="AG613" s="239" t="str">
        <f>IFERROR(VLOOKUP(작성용!A:A,RM!A:D,4,0),"-")</f>
        <v>-</v>
      </c>
      <c r="AH613" s="235" t="s">
        <v>4758</v>
      </c>
      <c r="AI613" s="235" t="s">
        <v>4758</v>
      </c>
      <c r="AJ613" s="235" t="s">
        <v>4758</v>
      </c>
      <c r="AK613" s="235" t="s">
        <v>5195</v>
      </c>
      <c r="AL613" s="235">
        <v>612</v>
      </c>
    </row>
    <row r="614" spans="1:38" x14ac:dyDescent="0.3">
      <c r="A614" s="222" t="s">
        <v>2249</v>
      </c>
      <c r="B614" s="222" t="s">
        <v>5551</v>
      </c>
      <c r="C614" s="241" t="s">
        <v>4752</v>
      </c>
      <c r="D614" s="237" t="s">
        <v>5552</v>
      </c>
      <c r="E614" s="236">
        <v>1101117055638</v>
      </c>
      <c r="F614" s="240" t="s">
        <v>4841</v>
      </c>
      <c r="G614" s="214">
        <v>0</v>
      </c>
      <c r="H614" s="231" t="s">
        <v>4754</v>
      </c>
      <c r="I614" s="231"/>
      <c r="J614" s="231"/>
      <c r="K614" s="231"/>
      <c r="L614" s="231"/>
      <c r="M614" s="231"/>
      <c r="N614" s="231" t="s">
        <v>5553</v>
      </c>
      <c r="O614" s="246" t="s">
        <v>5554</v>
      </c>
      <c r="P614" s="246" t="s">
        <v>5555</v>
      </c>
      <c r="Q614" s="225" t="s">
        <v>5556</v>
      </c>
      <c r="R614" s="212" t="s">
        <v>2</v>
      </c>
      <c r="S614" s="213" t="s">
        <v>4758</v>
      </c>
      <c r="T614" s="233">
        <v>45579</v>
      </c>
      <c r="U614" s="234" t="s">
        <v>4746</v>
      </c>
      <c r="V614" s="234">
        <v>45608</v>
      </c>
      <c r="W614" s="233">
        <v>45611</v>
      </c>
      <c r="X614" s="234" t="s">
        <v>4758</v>
      </c>
      <c r="Y614" s="234"/>
      <c r="Z614" s="234" t="s">
        <v>5557</v>
      </c>
      <c r="AA614" s="224">
        <v>202411</v>
      </c>
      <c r="AB614" s="243"/>
      <c r="AC614" s="244" t="s">
        <v>4787</v>
      </c>
      <c r="AD614" s="244" t="s">
        <v>4924</v>
      </c>
      <c r="AE614" s="245">
        <v>1</v>
      </c>
      <c r="AF614" s="244" t="s">
        <v>4924</v>
      </c>
      <c r="AG614" s="239" t="str">
        <f>IFERROR(VLOOKUP(작성용!A:A,RM!A:D,4,0),"-")</f>
        <v>서경덕</v>
      </c>
      <c r="AH614" s="9" t="s">
        <v>4898</v>
      </c>
      <c r="AI614" s="235" t="s">
        <v>4758</v>
      </c>
      <c r="AJ614" s="235" t="s">
        <v>4907</v>
      </c>
      <c r="AK614" s="235" t="s">
        <v>4764</v>
      </c>
      <c r="AL614" s="235">
        <v>613</v>
      </c>
    </row>
    <row r="615" spans="1:38" x14ac:dyDescent="0.3">
      <c r="A615" s="222" t="s">
        <v>2249</v>
      </c>
      <c r="B615" s="222" t="s">
        <v>5558</v>
      </c>
      <c r="C615" s="241" t="s">
        <v>4765</v>
      </c>
      <c r="D615" s="237" t="s">
        <v>5559</v>
      </c>
      <c r="E615" s="236">
        <v>1101114613778</v>
      </c>
      <c r="F615" s="240" t="s">
        <v>4841</v>
      </c>
      <c r="G615" s="214">
        <v>0</v>
      </c>
      <c r="H615" s="231" t="s">
        <v>4758</v>
      </c>
      <c r="I615" s="231"/>
      <c r="J615" s="231"/>
      <c r="K615" s="231"/>
      <c r="L615" s="231"/>
      <c r="M615" s="231"/>
      <c r="N615" s="231" t="s">
        <v>5553</v>
      </c>
      <c r="O615" s="246" t="s">
        <v>5554</v>
      </c>
      <c r="P615" s="246" t="s">
        <v>5555</v>
      </c>
      <c r="Q615" s="225" t="s">
        <v>5556</v>
      </c>
      <c r="R615" s="212" t="s">
        <v>2</v>
      </c>
      <c r="S615" s="213" t="s">
        <v>4758</v>
      </c>
      <c r="T615" s="233">
        <v>45579</v>
      </c>
      <c r="U615" s="234" t="s">
        <v>4746</v>
      </c>
      <c r="V615" s="234">
        <v>45608</v>
      </c>
      <c r="W615" s="233">
        <v>45611</v>
      </c>
      <c r="X615" s="234" t="s">
        <v>4758</v>
      </c>
      <c r="Y615" s="234"/>
      <c r="Z615" s="234" t="s">
        <v>5557</v>
      </c>
      <c r="AA615" s="224">
        <v>202411</v>
      </c>
      <c r="AB615" s="243"/>
      <c r="AC615" s="244" t="s">
        <v>4787</v>
      </c>
      <c r="AD615" s="244" t="s">
        <v>4845</v>
      </c>
      <c r="AE615" s="245">
        <v>1</v>
      </c>
      <c r="AF615" s="244" t="s">
        <v>4845</v>
      </c>
      <c r="AG615" s="239" t="str">
        <f>IFERROR(VLOOKUP(작성용!A:A,RM!A:D,4,0),"-")</f>
        <v>서경덕</v>
      </c>
      <c r="AH615" s="9" t="s">
        <v>4898</v>
      </c>
      <c r="AI615" s="235" t="s">
        <v>4758</v>
      </c>
      <c r="AJ615" s="235" t="s">
        <v>4907</v>
      </c>
      <c r="AK615" s="235" t="s">
        <v>4764</v>
      </c>
      <c r="AL615" s="235">
        <v>614</v>
      </c>
    </row>
    <row r="616" spans="1:38" x14ac:dyDescent="0.3">
      <c r="A616" s="222" t="s">
        <v>2249</v>
      </c>
      <c r="B616" s="222" t="s">
        <v>5558</v>
      </c>
      <c r="C616" s="241" t="s">
        <v>4765</v>
      </c>
      <c r="D616" s="237" t="s">
        <v>5559</v>
      </c>
      <c r="E616" s="236">
        <v>1101114613778</v>
      </c>
      <c r="F616" s="240" t="s">
        <v>4837</v>
      </c>
      <c r="G616" s="214">
        <v>0</v>
      </c>
      <c r="H616" s="231" t="s">
        <v>4758</v>
      </c>
      <c r="I616" s="231"/>
      <c r="J616" s="231"/>
      <c r="K616" s="231"/>
      <c r="L616" s="231"/>
      <c r="M616" s="231"/>
      <c r="N616" s="231" t="s">
        <v>5553</v>
      </c>
      <c r="O616" s="246" t="s">
        <v>5554</v>
      </c>
      <c r="P616" s="246" t="s">
        <v>5555</v>
      </c>
      <c r="Q616" s="225" t="s">
        <v>5556</v>
      </c>
      <c r="R616" s="212" t="s">
        <v>2</v>
      </c>
      <c r="S616" s="213" t="s">
        <v>4758</v>
      </c>
      <c r="T616" s="233">
        <v>45579</v>
      </c>
      <c r="U616" s="234" t="s">
        <v>4746</v>
      </c>
      <c r="V616" s="234">
        <v>45608</v>
      </c>
      <c r="W616" s="233">
        <v>45611</v>
      </c>
      <c r="X616" s="234" t="s">
        <v>4758</v>
      </c>
      <c r="Y616" s="234"/>
      <c r="Z616" s="234" t="s">
        <v>5557</v>
      </c>
      <c r="AA616" s="224">
        <v>202411</v>
      </c>
      <c r="AB616" s="243"/>
      <c r="AC616" s="244" t="s">
        <v>4787</v>
      </c>
      <c r="AD616" s="244" t="s">
        <v>4845</v>
      </c>
      <c r="AE616" s="245">
        <v>0</v>
      </c>
      <c r="AF616" s="244" t="s">
        <v>4845</v>
      </c>
      <c r="AG616" s="239" t="str">
        <f>IFERROR(VLOOKUP(작성용!A:A,RM!A:D,4,0),"-")</f>
        <v>서경덕</v>
      </c>
      <c r="AH616" s="9" t="s">
        <v>4898</v>
      </c>
      <c r="AI616" s="235" t="s">
        <v>4758</v>
      </c>
      <c r="AJ616" s="235" t="s">
        <v>4907</v>
      </c>
      <c r="AK616" s="235" t="s">
        <v>4764</v>
      </c>
      <c r="AL616" s="235">
        <v>615</v>
      </c>
    </row>
    <row r="617" spans="1:38" x14ac:dyDescent="0.3">
      <c r="A617" s="222" t="s">
        <v>2249</v>
      </c>
      <c r="B617" s="222" t="s">
        <v>5558</v>
      </c>
      <c r="C617" s="241" t="s">
        <v>4765</v>
      </c>
      <c r="D617" s="237" t="s">
        <v>5560</v>
      </c>
      <c r="E617" s="236">
        <v>1942110225434</v>
      </c>
      <c r="F617" s="240" t="s">
        <v>4841</v>
      </c>
      <c r="G617" s="214">
        <v>0</v>
      </c>
      <c r="H617" s="231" t="s">
        <v>4758</v>
      </c>
      <c r="I617" s="231"/>
      <c r="J617" s="231"/>
      <c r="K617" s="231"/>
      <c r="L617" s="231"/>
      <c r="M617" s="231"/>
      <c r="N617" s="231" t="s">
        <v>5553</v>
      </c>
      <c r="O617" s="246" t="s">
        <v>5554</v>
      </c>
      <c r="P617" s="246" t="s">
        <v>5555</v>
      </c>
      <c r="Q617" s="225" t="s">
        <v>5556</v>
      </c>
      <c r="R617" s="212" t="s">
        <v>2</v>
      </c>
      <c r="S617" s="213" t="s">
        <v>4758</v>
      </c>
      <c r="T617" s="233">
        <v>45579</v>
      </c>
      <c r="U617" s="234" t="s">
        <v>4746</v>
      </c>
      <c r="V617" s="234">
        <v>45608</v>
      </c>
      <c r="W617" s="233">
        <v>45611</v>
      </c>
      <c r="X617" s="234" t="s">
        <v>4758</v>
      </c>
      <c r="Y617" s="234"/>
      <c r="Z617" s="234" t="s">
        <v>5557</v>
      </c>
      <c r="AA617" s="224">
        <v>202411</v>
      </c>
      <c r="AB617" s="243"/>
      <c r="AC617" s="244" t="s">
        <v>4787</v>
      </c>
      <c r="AD617" s="244" t="s">
        <v>4851</v>
      </c>
      <c r="AE617" s="245">
        <v>1</v>
      </c>
      <c r="AF617" s="244" t="s">
        <v>4851</v>
      </c>
      <c r="AG617" s="239" t="str">
        <f>IFERROR(VLOOKUP(작성용!A:A,RM!A:D,4,0),"-")</f>
        <v>서경덕</v>
      </c>
      <c r="AH617" s="9" t="s">
        <v>4898</v>
      </c>
      <c r="AI617" s="235" t="s">
        <v>4758</v>
      </c>
      <c r="AJ617" s="235" t="s">
        <v>4907</v>
      </c>
      <c r="AK617" s="235" t="s">
        <v>4764</v>
      </c>
      <c r="AL617" s="235">
        <v>616</v>
      </c>
    </row>
    <row r="618" spans="1:38" x14ac:dyDescent="0.3">
      <c r="A618" s="222" t="s">
        <v>2249</v>
      </c>
      <c r="B618" s="222" t="s">
        <v>5558</v>
      </c>
      <c r="C618" s="241" t="s">
        <v>4765</v>
      </c>
      <c r="D618" s="237" t="s">
        <v>5561</v>
      </c>
      <c r="E618" s="236">
        <v>1312110004403</v>
      </c>
      <c r="F618" s="240" t="s">
        <v>4913</v>
      </c>
      <c r="G618" s="214">
        <v>0</v>
      </c>
      <c r="H618" s="231" t="s">
        <v>4758</v>
      </c>
      <c r="I618" s="231"/>
      <c r="J618" s="231"/>
      <c r="K618" s="231"/>
      <c r="L618" s="231"/>
      <c r="M618" s="231"/>
      <c r="N618" s="231" t="s">
        <v>5553</v>
      </c>
      <c r="O618" s="246" t="s">
        <v>5554</v>
      </c>
      <c r="P618" s="246" t="s">
        <v>5555</v>
      </c>
      <c r="Q618" s="225" t="s">
        <v>5556</v>
      </c>
      <c r="R618" s="212" t="s">
        <v>2</v>
      </c>
      <c r="S618" s="213" t="s">
        <v>4758</v>
      </c>
      <c r="T618" s="233">
        <v>45579</v>
      </c>
      <c r="U618" s="234" t="s">
        <v>4746</v>
      </c>
      <c r="V618" s="234">
        <v>45608</v>
      </c>
      <c r="W618" s="233">
        <v>45611</v>
      </c>
      <c r="X618" s="234" t="s">
        <v>4758</v>
      </c>
      <c r="Y618" s="234"/>
      <c r="Z618" s="234" t="s">
        <v>5557</v>
      </c>
      <c r="AA618" s="224">
        <v>202411</v>
      </c>
      <c r="AB618" s="243"/>
      <c r="AC618" s="244" t="s">
        <v>4787</v>
      </c>
      <c r="AD618" s="244" t="s">
        <v>5562</v>
      </c>
      <c r="AE618" s="245">
        <v>0</v>
      </c>
      <c r="AF618" s="244" t="s">
        <v>5562</v>
      </c>
      <c r="AG618" s="239" t="str">
        <f>IFERROR(VLOOKUP(작성용!A:A,RM!A:D,4,0),"-")</f>
        <v>서경덕</v>
      </c>
      <c r="AH618" s="9" t="s">
        <v>4898</v>
      </c>
      <c r="AI618" s="235" t="s">
        <v>4758</v>
      </c>
      <c r="AJ618" s="235" t="s">
        <v>4907</v>
      </c>
      <c r="AK618" s="235" t="s">
        <v>4764</v>
      </c>
      <c r="AL618" s="235">
        <v>617</v>
      </c>
    </row>
    <row r="619" spans="1:38" x14ac:dyDescent="0.3">
      <c r="A619" s="222" t="s">
        <v>2249</v>
      </c>
      <c r="B619" s="222" t="s">
        <v>5558</v>
      </c>
      <c r="C619" s="241" t="s">
        <v>4765</v>
      </c>
      <c r="D619" s="237" t="s">
        <v>5561</v>
      </c>
      <c r="E619" s="236">
        <v>1312110004403</v>
      </c>
      <c r="F619" s="240" t="s">
        <v>4767</v>
      </c>
      <c r="G619" s="214">
        <v>0</v>
      </c>
      <c r="H619" s="231" t="s">
        <v>4758</v>
      </c>
      <c r="I619" s="231"/>
      <c r="J619" s="231"/>
      <c r="K619" s="231"/>
      <c r="L619" s="231"/>
      <c r="M619" s="231"/>
      <c r="N619" s="231" t="s">
        <v>5553</v>
      </c>
      <c r="O619" s="246" t="s">
        <v>5554</v>
      </c>
      <c r="P619" s="246" t="s">
        <v>5555</v>
      </c>
      <c r="Q619" s="225" t="s">
        <v>5556</v>
      </c>
      <c r="R619" s="212" t="s">
        <v>2</v>
      </c>
      <c r="S619" s="213" t="s">
        <v>4758</v>
      </c>
      <c r="T619" s="233">
        <v>45579</v>
      </c>
      <c r="U619" s="234" t="s">
        <v>4746</v>
      </c>
      <c r="V619" s="234">
        <v>45608</v>
      </c>
      <c r="W619" s="233">
        <v>45611</v>
      </c>
      <c r="X619" s="234" t="s">
        <v>4758</v>
      </c>
      <c r="Y619" s="234"/>
      <c r="Z619" s="234" t="s">
        <v>5557</v>
      </c>
      <c r="AA619" s="224">
        <v>202411</v>
      </c>
      <c r="AB619" s="243"/>
      <c r="AC619" s="244" t="s">
        <v>4787</v>
      </c>
      <c r="AD619" s="244" t="s">
        <v>5562</v>
      </c>
      <c r="AE619" s="245">
        <v>0</v>
      </c>
      <c r="AF619" s="244" t="s">
        <v>5562</v>
      </c>
      <c r="AG619" s="239" t="str">
        <f>IFERROR(VLOOKUP(작성용!A:A,RM!A:D,4,0),"-")</f>
        <v>서경덕</v>
      </c>
      <c r="AH619" s="9" t="s">
        <v>4898</v>
      </c>
      <c r="AI619" s="235" t="s">
        <v>4758</v>
      </c>
      <c r="AJ619" s="235" t="s">
        <v>4907</v>
      </c>
      <c r="AK619" s="235" t="s">
        <v>4764</v>
      </c>
      <c r="AL619" s="235">
        <v>618</v>
      </c>
    </row>
    <row r="620" spans="1:38" x14ac:dyDescent="0.3">
      <c r="A620" s="222" t="s">
        <v>2249</v>
      </c>
      <c r="B620" s="222" t="s">
        <v>5558</v>
      </c>
      <c r="C620" s="241" t="s">
        <v>4765</v>
      </c>
      <c r="D620" s="237" t="s">
        <v>5563</v>
      </c>
      <c r="E620" s="236">
        <v>1101115964469</v>
      </c>
      <c r="F620" s="240" t="s">
        <v>4841</v>
      </c>
      <c r="G620" s="214">
        <v>0</v>
      </c>
      <c r="H620" s="231" t="s">
        <v>4758</v>
      </c>
      <c r="I620" s="231"/>
      <c r="J620" s="231"/>
      <c r="K620" s="231"/>
      <c r="L620" s="231"/>
      <c r="M620" s="231"/>
      <c r="N620" s="231" t="s">
        <v>5553</v>
      </c>
      <c r="O620" s="246" t="s">
        <v>5554</v>
      </c>
      <c r="P620" s="246" t="s">
        <v>5555</v>
      </c>
      <c r="Q620" s="225" t="s">
        <v>5556</v>
      </c>
      <c r="R620" s="212" t="s">
        <v>2</v>
      </c>
      <c r="S620" s="213" t="s">
        <v>4758</v>
      </c>
      <c r="T620" s="233">
        <v>45579</v>
      </c>
      <c r="U620" s="234" t="s">
        <v>4746</v>
      </c>
      <c r="V620" s="234">
        <v>45608</v>
      </c>
      <c r="W620" s="233">
        <v>45611</v>
      </c>
      <c r="X620" s="234" t="s">
        <v>4758</v>
      </c>
      <c r="Y620" s="234"/>
      <c r="Z620" s="234" t="s">
        <v>5557</v>
      </c>
      <c r="AA620" s="224">
        <v>202411</v>
      </c>
      <c r="AB620" s="243"/>
      <c r="AC620" s="244" t="s">
        <v>4787</v>
      </c>
      <c r="AD620" s="244" t="s">
        <v>4920</v>
      </c>
      <c r="AE620" s="245">
        <v>1</v>
      </c>
      <c r="AF620" s="244" t="s">
        <v>4920</v>
      </c>
      <c r="AG620" s="239" t="str">
        <f>IFERROR(VLOOKUP(작성용!A:A,RM!A:D,4,0),"-")</f>
        <v>서경덕</v>
      </c>
      <c r="AH620" s="9" t="s">
        <v>4898</v>
      </c>
      <c r="AI620" s="235" t="s">
        <v>4758</v>
      </c>
      <c r="AJ620" s="235" t="s">
        <v>4907</v>
      </c>
      <c r="AK620" s="235" t="s">
        <v>4764</v>
      </c>
      <c r="AL620" s="235">
        <v>619</v>
      </c>
    </row>
    <row r="621" spans="1:38" x14ac:dyDescent="0.3">
      <c r="A621" s="222" t="s">
        <v>2249</v>
      </c>
      <c r="B621" s="222" t="s">
        <v>5558</v>
      </c>
      <c r="C621" s="241" t="s">
        <v>4765</v>
      </c>
      <c r="D621" s="237" t="s">
        <v>5564</v>
      </c>
      <c r="E621" s="236">
        <v>1101114299693</v>
      </c>
      <c r="F621" s="240" t="s">
        <v>4837</v>
      </c>
      <c r="G621" s="214">
        <v>0</v>
      </c>
      <c r="H621" s="231" t="s">
        <v>4758</v>
      </c>
      <c r="I621" s="231"/>
      <c r="J621" s="231"/>
      <c r="K621" s="231"/>
      <c r="L621" s="231"/>
      <c r="M621" s="231"/>
      <c r="N621" s="231" t="s">
        <v>5553</v>
      </c>
      <c r="O621" s="246" t="s">
        <v>5554</v>
      </c>
      <c r="P621" s="246" t="s">
        <v>5555</v>
      </c>
      <c r="Q621" s="225" t="s">
        <v>5556</v>
      </c>
      <c r="R621" s="212" t="s">
        <v>2</v>
      </c>
      <c r="S621" s="213" t="s">
        <v>4758</v>
      </c>
      <c r="T621" s="233">
        <v>45579</v>
      </c>
      <c r="U621" s="234" t="s">
        <v>4746</v>
      </c>
      <c r="V621" s="234">
        <v>45608</v>
      </c>
      <c r="W621" s="233">
        <v>45611</v>
      </c>
      <c r="X621" s="234" t="s">
        <v>4758</v>
      </c>
      <c r="Y621" s="234"/>
      <c r="Z621" s="234" t="s">
        <v>5557</v>
      </c>
      <c r="AA621" s="224">
        <v>202411</v>
      </c>
      <c r="AB621" s="243"/>
      <c r="AC621" s="244" t="s">
        <v>4787</v>
      </c>
      <c r="AD621" s="244" t="s">
        <v>4847</v>
      </c>
      <c r="AE621" s="245">
        <v>1</v>
      </c>
      <c r="AF621" s="244" t="s">
        <v>4847</v>
      </c>
      <c r="AG621" s="239" t="str">
        <f>IFERROR(VLOOKUP(작성용!A:A,RM!A:D,4,0),"-")</f>
        <v>서경덕</v>
      </c>
      <c r="AH621" s="9" t="s">
        <v>4898</v>
      </c>
      <c r="AI621" s="235" t="s">
        <v>4758</v>
      </c>
      <c r="AJ621" s="235" t="s">
        <v>4907</v>
      </c>
      <c r="AK621" s="235" t="s">
        <v>4764</v>
      </c>
      <c r="AL621" s="235">
        <v>620</v>
      </c>
    </row>
    <row r="622" spans="1:38" x14ac:dyDescent="0.3">
      <c r="A622" s="222" t="s">
        <v>2249</v>
      </c>
      <c r="B622" s="222" t="s">
        <v>5558</v>
      </c>
      <c r="C622" s="241" t="s">
        <v>4765</v>
      </c>
      <c r="D622" s="237" t="s">
        <v>5564</v>
      </c>
      <c r="E622" s="236">
        <v>1101114299693</v>
      </c>
      <c r="F622" s="240" t="s">
        <v>4767</v>
      </c>
      <c r="G622" s="214">
        <v>0</v>
      </c>
      <c r="H622" s="231" t="s">
        <v>4758</v>
      </c>
      <c r="I622" s="231"/>
      <c r="J622" s="231"/>
      <c r="K622" s="231"/>
      <c r="L622" s="231"/>
      <c r="M622" s="231"/>
      <c r="N622" s="231" t="s">
        <v>5553</v>
      </c>
      <c r="O622" s="246" t="s">
        <v>5554</v>
      </c>
      <c r="P622" s="246" t="s">
        <v>5555</v>
      </c>
      <c r="Q622" s="225" t="s">
        <v>5556</v>
      </c>
      <c r="R622" s="212" t="s">
        <v>2</v>
      </c>
      <c r="S622" s="213" t="s">
        <v>4758</v>
      </c>
      <c r="T622" s="233">
        <v>45579</v>
      </c>
      <c r="U622" s="234" t="s">
        <v>4746</v>
      </c>
      <c r="V622" s="234">
        <v>45608</v>
      </c>
      <c r="W622" s="233">
        <v>45611</v>
      </c>
      <c r="X622" s="234" t="s">
        <v>4758</v>
      </c>
      <c r="Y622" s="234"/>
      <c r="Z622" s="234" t="s">
        <v>5557</v>
      </c>
      <c r="AA622" s="224">
        <v>202411</v>
      </c>
      <c r="AB622" s="243"/>
      <c r="AC622" s="244" t="s">
        <v>4787</v>
      </c>
      <c r="AD622" s="244" t="s">
        <v>4847</v>
      </c>
      <c r="AE622" s="245">
        <v>0</v>
      </c>
      <c r="AF622" s="244" t="s">
        <v>4847</v>
      </c>
      <c r="AG622" s="239" t="str">
        <f>IFERROR(VLOOKUP(작성용!A:A,RM!A:D,4,0),"-")</f>
        <v>서경덕</v>
      </c>
      <c r="AH622" s="9" t="s">
        <v>4898</v>
      </c>
      <c r="AI622" s="235" t="s">
        <v>4758</v>
      </c>
      <c r="AJ622" s="235" t="s">
        <v>4907</v>
      </c>
      <c r="AK622" s="235" t="s">
        <v>4764</v>
      </c>
      <c r="AL622" s="235">
        <v>621</v>
      </c>
    </row>
    <row r="623" spans="1:38" x14ac:dyDescent="0.3">
      <c r="A623" s="222" t="s">
        <v>2249</v>
      </c>
      <c r="B623" s="222" t="s">
        <v>5558</v>
      </c>
      <c r="C623" s="241" t="s">
        <v>4765</v>
      </c>
      <c r="D623" s="237" t="s">
        <v>5564</v>
      </c>
      <c r="E623" s="236">
        <v>1101114299693</v>
      </c>
      <c r="F623" s="240" t="s">
        <v>4841</v>
      </c>
      <c r="G623" s="214">
        <v>0</v>
      </c>
      <c r="H623" s="231" t="s">
        <v>4758</v>
      </c>
      <c r="I623" s="231"/>
      <c r="J623" s="231"/>
      <c r="K623" s="231"/>
      <c r="L623" s="231"/>
      <c r="M623" s="231"/>
      <c r="N623" s="231" t="s">
        <v>5553</v>
      </c>
      <c r="O623" s="246" t="s">
        <v>5554</v>
      </c>
      <c r="P623" s="246" t="s">
        <v>5555</v>
      </c>
      <c r="Q623" s="225" t="s">
        <v>5556</v>
      </c>
      <c r="R623" s="212" t="s">
        <v>2</v>
      </c>
      <c r="S623" s="213" t="s">
        <v>4758</v>
      </c>
      <c r="T623" s="233">
        <v>45579</v>
      </c>
      <c r="U623" s="234" t="s">
        <v>4746</v>
      </c>
      <c r="V623" s="234">
        <v>45608</v>
      </c>
      <c r="W623" s="233">
        <v>45611</v>
      </c>
      <c r="X623" s="234" t="s">
        <v>4758</v>
      </c>
      <c r="Y623" s="234"/>
      <c r="Z623" s="234" t="s">
        <v>5557</v>
      </c>
      <c r="AA623" s="224">
        <v>202411</v>
      </c>
      <c r="AB623" s="243"/>
      <c r="AC623" s="244" t="s">
        <v>4787</v>
      </c>
      <c r="AD623" s="244" t="s">
        <v>4847</v>
      </c>
      <c r="AE623" s="245">
        <v>0</v>
      </c>
      <c r="AF623" s="244" t="s">
        <v>4847</v>
      </c>
      <c r="AG623" s="239" t="str">
        <f>IFERROR(VLOOKUP(작성용!A:A,RM!A:D,4,0),"-")</f>
        <v>서경덕</v>
      </c>
      <c r="AH623" s="9" t="s">
        <v>4898</v>
      </c>
      <c r="AI623" s="235" t="s">
        <v>4758</v>
      </c>
      <c r="AJ623" s="235" t="s">
        <v>4907</v>
      </c>
      <c r="AK623" s="235" t="s">
        <v>4764</v>
      </c>
      <c r="AL623" s="235">
        <v>622</v>
      </c>
    </row>
    <row r="624" spans="1:38" x14ac:dyDescent="0.3">
      <c r="A624" s="222" t="s">
        <v>2249</v>
      </c>
      <c r="B624" s="222" t="s">
        <v>5558</v>
      </c>
      <c r="C624" s="241" t="s">
        <v>4765</v>
      </c>
      <c r="D624" s="237" t="s">
        <v>5565</v>
      </c>
      <c r="E624" s="236">
        <v>1101115425312</v>
      </c>
      <c r="F624" s="240" t="s">
        <v>4881</v>
      </c>
      <c r="G624" s="214">
        <v>0</v>
      </c>
      <c r="H624" s="231" t="s">
        <v>4758</v>
      </c>
      <c r="I624" s="231"/>
      <c r="J624" s="231"/>
      <c r="K624" s="231"/>
      <c r="L624" s="231"/>
      <c r="M624" s="231"/>
      <c r="N624" s="231" t="s">
        <v>5553</v>
      </c>
      <c r="O624" s="246" t="s">
        <v>5554</v>
      </c>
      <c r="P624" s="246" t="s">
        <v>5555</v>
      </c>
      <c r="Q624" s="225" t="s">
        <v>5556</v>
      </c>
      <c r="R624" s="212" t="s">
        <v>2</v>
      </c>
      <c r="S624" s="213" t="s">
        <v>4758</v>
      </c>
      <c r="T624" s="233">
        <v>45579</v>
      </c>
      <c r="U624" s="234" t="s">
        <v>4746</v>
      </c>
      <c r="V624" s="234">
        <v>45608</v>
      </c>
      <c r="W624" s="233">
        <v>45611</v>
      </c>
      <c r="X624" s="234" t="s">
        <v>4758</v>
      </c>
      <c r="Y624" s="234"/>
      <c r="Z624" s="234" t="s">
        <v>5557</v>
      </c>
      <c r="AA624" s="224">
        <v>202411</v>
      </c>
      <c r="AB624" s="243"/>
      <c r="AC624" s="244" t="s">
        <v>4787</v>
      </c>
      <c r="AD624" s="244" t="s">
        <v>4898</v>
      </c>
      <c r="AE624" s="245">
        <v>1</v>
      </c>
      <c r="AF624" s="244" t="s">
        <v>4898</v>
      </c>
      <c r="AG624" s="239" t="str">
        <f>IFERROR(VLOOKUP(작성용!A:A,RM!A:D,4,0),"-")</f>
        <v>서경덕</v>
      </c>
      <c r="AH624" s="9" t="s">
        <v>4898</v>
      </c>
      <c r="AI624" s="235" t="s">
        <v>4758</v>
      </c>
      <c r="AJ624" s="235" t="s">
        <v>4907</v>
      </c>
      <c r="AK624" s="235" t="s">
        <v>4764</v>
      </c>
      <c r="AL624" s="235">
        <v>623</v>
      </c>
    </row>
    <row r="625" spans="1:38" x14ac:dyDescent="0.3">
      <c r="A625" s="222" t="s">
        <v>2249</v>
      </c>
      <c r="B625" s="222" t="s">
        <v>5558</v>
      </c>
      <c r="C625" s="241" t="s">
        <v>4765</v>
      </c>
      <c r="D625" s="237" t="s">
        <v>5566</v>
      </c>
      <c r="E625" s="236">
        <v>1301110045690</v>
      </c>
      <c r="F625" s="240" t="s">
        <v>4841</v>
      </c>
      <c r="G625" s="214">
        <v>0</v>
      </c>
      <c r="H625" s="231" t="s">
        <v>4758</v>
      </c>
      <c r="I625" s="231"/>
      <c r="J625" s="231"/>
      <c r="K625" s="231"/>
      <c r="L625" s="231"/>
      <c r="M625" s="231"/>
      <c r="N625" s="231" t="s">
        <v>5553</v>
      </c>
      <c r="O625" s="246" t="s">
        <v>5554</v>
      </c>
      <c r="P625" s="246" t="s">
        <v>5555</v>
      </c>
      <c r="Q625" s="225" t="s">
        <v>5556</v>
      </c>
      <c r="R625" s="212" t="s">
        <v>2</v>
      </c>
      <c r="S625" s="213" t="s">
        <v>4758</v>
      </c>
      <c r="T625" s="233">
        <v>45579</v>
      </c>
      <c r="U625" s="234" t="s">
        <v>4746</v>
      </c>
      <c r="V625" s="234">
        <v>45608</v>
      </c>
      <c r="W625" s="233">
        <v>45611</v>
      </c>
      <c r="X625" s="234" t="s">
        <v>4758</v>
      </c>
      <c r="Y625" s="234"/>
      <c r="Z625" s="234" t="s">
        <v>5557</v>
      </c>
      <c r="AA625" s="224">
        <v>202411</v>
      </c>
      <c r="AB625" s="243"/>
      <c r="AC625" s="244" t="s">
        <v>4787</v>
      </c>
      <c r="AD625" s="244" t="s">
        <v>4922</v>
      </c>
      <c r="AE625" s="245">
        <v>1</v>
      </c>
      <c r="AF625" s="244" t="s">
        <v>4922</v>
      </c>
      <c r="AG625" s="239" t="str">
        <f>IFERROR(VLOOKUP(작성용!A:A,RM!A:D,4,0),"-")</f>
        <v>서경덕</v>
      </c>
      <c r="AH625" s="9" t="s">
        <v>4898</v>
      </c>
      <c r="AI625" s="235" t="s">
        <v>4758</v>
      </c>
      <c r="AJ625" s="235" t="s">
        <v>4907</v>
      </c>
      <c r="AK625" s="235" t="s">
        <v>4764</v>
      </c>
      <c r="AL625" s="235">
        <v>624</v>
      </c>
    </row>
    <row r="626" spans="1:38" x14ac:dyDescent="0.3">
      <c r="A626" s="222" t="s">
        <v>2249</v>
      </c>
      <c r="B626" s="222" t="s">
        <v>5558</v>
      </c>
      <c r="C626" s="241" t="s">
        <v>4765</v>
      </c>
      <c r="D626" s="237" t="s">
        <v>5383</v>
      </c>
      <c r="E626" s="236" t="s">
        <v>4003</v>
      </c>
      <c r="F626" s="240" t="s">
        <v>4837</v>
      </c>
      <c r="G626" s="214">
        <v>0</v>
      </c>
      <c r="H626" s="231" t="s">
        <v>4758</v>
      </c>
      <c r="I626" s="231"/>
      <c r="J626" s="231"/>
      <c r="K626" s="231"/>
      <c r="L626" s="231"/>
      <c r="M626" s="231"/>
      <c r="N626" s="231" t="s">
        <v>5553</v>
      </c>
      <c r="O626" s="246" t="s">
        <v>5554</v>
      </c>
      <c r="P626" s="246" t="s">
        <v>5555</v>
      </c>
      <c r="Q626" s="225" t="s">
        <v>5556</v>
      </c>
      <c r="R626" s="212" t="s">
        <v>2</v>
      </c>
      <c r="S626" s="213" t="s">
        <v>4758</v>
      </c>
      <c r="T626" s="233">
        <v>45579</v>
      </c>
      <c r="U626" s="234" t="s">
        <v>4746</v>
      </c>
      <c r="V626" s="234">
        <v>45608</v>
      </c>
      <c r="W626" s="233">
        <v>45611</v>
      </c>
      <c r="X626" s="234" t="s">
        <v>4758</v>
      </c>
      <c r="Y626" s="234"/>
      <c r="Z626" s="234" t="s">
        <v>5557</v>
      </c>
      <c r="AA626" s="224">
        <v>202411</v>
      </c>
      <c r="AB626" s="243"/>
      <c r="AC626" s="244" t="s">
        <v>4787</v>
      </c>
      <c r="AD626" s="244" t="s">
        <v>4849</v>
      </c>
      <c r="AE626" s="245">
        <v>1</v>
      </c>
      <c r="AF626" s="244" t="s">
        <v>4849</v>
      </c>
      <c r="AG626" s="239" t="str">
        <f>IFERROR(VLOOKUP(작성용!A:A,RM!A:D,4,0),"-")</f>
        <v>서경덕</v>
      </c>
      <c r="AH626" s="9" t="s">
        <v>4898</v>
      </c>
      <c r="AI626" s="235" t="s">
        <v>4758</v>
      </c>
      <c r="AJ626" s="235" t="s">
        <v>4907</v>
      </c>
      <c r="AK626" s="235" t="s">
        <v>4764</v>
      </c>
      <c r="AL626" s="235">
        <v>625</v>
      </c>
    </row>
    <row r="627" spans="1:38" x14ac:dyDescent="0.3">
      <c r="A627" s="222" t="s">
        <v>2249</v>
      </c>
      <c r="B627" s="222" t="s">
        <v>5558</v>
      </c>
      <c r="C627" s="241" t="s">
        <v>4765</v>
      </c>
      <c r="D627" s="237" t="s">
        <v>5567</v>
      </c>
      <c r="E627" s="236">
        <v>1348110178873</v>
      </c>
      <c r="F627" s="240" t="s">
        <v>4881</v>
      </c>
      <c r="G627" s="214">
        <v>0</v>
      </c>
      <c r="H627" s="231" t="s">
        <v>4758</v>
      </c>
      <c r="I627" s="231"/>
      <c r="J627" s="231"/>
      <c r="K627" s="231"/>
      <c r="L627" s="231"/>
      <c r="M627" s="231"/>
      <c r="N627" s="231" t="s">
        <v>5553</v>
      </c>
      <c r="O627" s="246" t="s">
        <v>5554</v>
      </c>
      <c r="P627" s="246" t="s">
        <v>5555</v>
      </c>
      <c r="Q627" s="225" t="s">
        <v>5556</v>
      </c>
      <c r="R627" s="212" t="s">
        <v>2</v>
      </c>
      <c r="S627" s="213" t="s">
        <v>4758</v>
      </c>
      <c r="T627" s="233">
        <v>45579</v>
      </c>
      <c r="U627" s="234" t="s">
        <v>4746</v>
      </c>
      <c r="V627" s="234">
        <v>45608</v>
      </c>
      <c r="W627" s="233">
        <v>45611</v>
      </c>
      <c r="X627" s="234" t="s">
        <v>4758</v>
      </c>
      <c r="Y627" s="234"/>
      <c r="Z627" s="234" t="s">
        <v>5557</v>
      </c>
      <c r="AA627" s="224">
        <v>202411</v>
      </c>
      <c r="AB627" s="243"/>
      <c r="AC627" s="244" t="s">
        <v>4787</v>
      </c>
      <c r="AD627" s="244" t="s">
        <v>4761</v>
      </c>
      <c r="AE627" s="245">
        <v>0</v>
      </c>
      <c r="AF627" s="244" t="s">
        <v>4761</v>
      </c>
      <c r="AG627" s="239" t="str">
        <f>IFERROR(VLOOKUP(작성용!A:A,RM!A:D,4,0),"-")</f>
        <v>서경덕</v>
      </c>
      <c r="AH627" s="9" t="s">
        <v>4898</v>
      </c>
      <c r="AI627" s="235" t="s">
        <v>4758</v>
      </c>
      <c r="AJ627" s="235" t="s">
        <v>4907</v>
      </c>
      <c r="AK627" s="235" t="s">
        <v>4764</v>
      </c>
      <c r="AL627" s="235">
        <v>626</v>
      </c>
    </row>
    <row r="628" spans="1:38" x14ac:dyDescent="0.3">
      <c r="A628" s="222" t="s">
        <v>2249</v>
      </c>
      <c r="B628" s="222" t="s">
        <v>5558</v>
      </c>
      <c r="C628" s="241" t="s">
        <v>4765</v>
      </c>
      <c r="D628" s="237" t="s">
        <v>5568</v>
      </c>
      <c r="E628" s="236">
        <v>1501110282058</v>
      </c>
      <c r="F628" s="240" t="s">
        <v>4881</v>
      </c>
      <c r="G628" s="214">
        <v>1</v>
      </c>
      <c r="H628" s="231" t="s">
        <v>4758</v>
      </c>
      <c r="I628" s="231"/>
      <c r="J628" s="231"/>
      <c r="K628" s="231"/>
      <c r="L628" s="231"/>
      <c r="M628" s="231"/>
      <c r="N628" s="231" t="s">
        <v>5553</v>
      </c>
      <c r="O628" s="246" t="s">
        <v>5554</v>
      </c>
      <c r="P628" s="246" t="s">
        <v>5555</v>
      </c>
      <c r="Q628" s="225" t="s">
        <v>5556</v>
      </c>
      <c r="R628" s="212" t="s">
        <v>2</v>
      </c>
      <c r="S628" s="213" t="s">
        <v>4758</v>
      </c>
      <c r="T628" s="233">
        <v>45579</v>
      </c>
      <c r="U628" s="234" t="s">
        <v>4746</v>
      </c>
      <c r="V628" s="234">
        <v>45608</v>
      </c>
      <c r="W628" s="233">
        <v>45611</v>
      </c>
      <c r="X628" s="234" t="s">
        <v>4758</v>
      </c>
      <c r="Y628" s="234"/>
      <c r="Z628" s="234" t="s">
        <v>5557</v>
      </c>
      <c r="AA628" s="224">
        <v>202411</v>
      </c>
      <c r="AB628" s="243"/>
      <c r="AC628" s="244" t="s">
        <v>4787</v>
      </c>
      <c r="AD628" s="244" t="s">
        <v>4843</v>
      </c>
      <c r="AE628" s="245">
        <v>1</v>
      </c>
      <c r="AF628" s="244" t="s">
        <v>4843</v>
      </c>
      <c r="AG628" s="239" t="str">
        <f>IFERROR(VLOOKUP(작성용!A:A,RM!A:D,4,0),"-")</f>
        <v>서경덕</v>
      </c>
      <c r="AH628" s="9" t="s">
        <v>4898</v>
      </c>
      <c r="AI628" s="235" t="s">
        <v>4758</v>
      </c>
      <c r="AJ628" s="235" t="s">
        <v>4907</v>
      </c>
      <c r="AK628" s="235" t="s">
        <v>4764</v>
      </c>
      <c r="AL628" s="235">
        <v>627</v>
      </c>
    </row>
    <row r="629" spans="1:38" x14ac:dyDescent="0.3">
      <c r="A629" s="222" t="s">
        <v>2249</v>
      </c>
      <c r="B629" s="222" t="s">
        <v>5558</v>
      </c>
      <c r="C629" s="241" t="s">
        <v>4765</v>
      </c>
      <c r="D629" s="237" t="s">
        <v>5569</v>
      </c>
      <c r="E629" s="236">
        <v>1101117736957</v>
      </c>
      <c r="F629" s="240" t="s">
        <v>4767</v>
      </c>
      <c r="G629" s="214">
        <v>0</v>
      </c>
      <c r="H629" s="231" t="s">
        <v>4758</v>
      </c>
      <c r="I629" s="231"/>
      <c r="J629" s="231"/>
      <c r="K629" s="231"/>
      <c r="L629" s="231"/>
      <c r="M629" s="231"/>
      <c r="N629" s="231" t="s">
        <v>5553</v>
      </c>
      <c r="O629" s="246" t="s">
        <v>5554</v>
      </c>
      <c r="P629" s="246" t="s">
        <v>5555</v>
      </c>
      <c r="Q629" s="225" t="s">
        <v>5556</v>
      </c>
      <c r="R629" s="212" t="s">
        <v>2</v>
      </c>
      <c r="S629" s="213" t="s">
        <v>4758</v>
      </c>
      <c r="T629" s="233">
        <v>45579</v>
      </c>
      <c r="U629" s="234" t="s">
        <v>4746</v>
      </c>
      <c r="V629" s="234">
        <v>45608</v>
      </c>
      <c r="W629" s="233">
        <v>45611</v>
      </c>
      <c r="X629" s="234" t="s">
        <v>4758</v>
      </c>
      <c r="Y629" s="234"/>
      <c r="Z629" s="234" t="s">
        <v>5557</v>
      </c>
      <c r="AA629" s="224">
        <v>202411</v>
      </c>
      <c r="AB629" s="243"/>
      <c r="AC629" s="244" t="s">
        <v>4787</v>
      </c>
      <c r="AD629" s="244" t="s">
        <v>4851</v>
      </c>
      <c r="AE629" s="245">
        <v>1</v>
      </c>
      <c r="AF629" s="244" t="s">
        <v>5036</v>
      </c>
      <c r="AG629" s="239" t="str">
        <f>IFERROR(VLOOKUP(작성용!A:A,RM!A:D,4,0),"-")</f>
        <v>서경덕</v>
      </c>
      <c r="AH629" s="9" t="s">
        <v>4898</v>
      </c>
      <c r="AI629" s="235" t="s">
        <v>4758</v>
      </c>
      <c r="AJ629" s="235" t="s">
        <v>4907</v>
      </c>
      <c r="AK629" s="235" t="s">
        <v>4764</v>
      </c>
      <c r="AL629" s="235">
        <v>628</v>
      </c>
    </row>
    <row r="630" spans="1:38" x14ac:dyDescent="0.3">
      <c r="A630" s="222" t="s">
        <v>2249</v>
      </c>
      <c r="B630" s="222" t="s">
        <v>5558</v>
      </c>
      <c r="C630" s="241" t="s">
        <v>4765</v>
      </c>
      <c r="D630" s="237" t="s">
        <v>5570</v>
      </c>
      <c r="E630" s="236" t="s">
        <v>3942</v>
      </c>
      <c r="F630" s="240" t="s">
        <v>4841</v>
      </c>
      <c r="G630" s="214">
        <v>0</v>
      </c>
      <c r="H630" s="231" t="s">
        <v>4758</v>
      </c>
      <c r="I630" s="231"/>
      <c r="J630" s="231"/>
      <c r="K630" s="231"/>
      <c r="L630" s="231"/>
      <c r="M630" s="231"/>
      <c r="N630" s="231" t="s">
        <v>5553</v>
      </c>
      <c r="O630" s="246" t="s">
        <v>5554</v>
      </c>
      <c r="P630" s="246" t="s">
        <v>5555</v>
      </c>
      <c r="Q630" s="225" t="s">
        <v>5556</v>
      </c>
      <c r="R630" s="212" t="s">
        <v>2</v>
      </c>
      <c r="S630" s="213" t="s">
        <v>4758</v>
      </c>
      <c r="T630" s="233">
        <v>45579</v>
      </c>
      <c r="U630" s="234" t="s">
        <v>4746</v>
      </c>
      <c r="V630" s="234">
        <v>45608</v>
      </c>
      <c r="W630" s="233">
        <v>45611</v>
      </c>
      <c r="X630" s="234" t="s">
        <v>4758</v>
      </c>
      <c r="Y630" s="234"/>
      <c r="Z630" s="234" t="s">
        <v>5557</v>
      </c>
      <c r="AA630" s="224">
        <v>202411</v>
      </c>
      <c r="AB630" s="243"/>
      <c r="AC630" s="244" t="s">
        <v>4787</v>
      </c>
      <c r="AD630" s="244" t="s">
        <v>3714</v>
      </c>
      <c r="AE630" s="245">
        <v>1</v>
      </c>
      <c r="AF630" s="244" t="s">
        <v>3714</v>
      </c>
      <c r="AG630" s="239" t="str">
        <f>IFERROR(VLOOKUP(작성용!A:A,RM!A:D,4,0),"-")</f>
        <v>서경덕</v>
      </c>
      <c r="AH630" s="9" t="s">
        <v>4898</v>
      </c>
      <c r="AI630" s="235" t="s">
        <v>4758</v>
      </c>
      <c r="AJ630" s="235" t="s">
        <v>4907</v>
      </c>
      <c r="AK630" s="235" t="s">
        <v>4764</v>
      </c>
      <c r="AL630" s="235">
        <v>629</v>
      </c>
    </row>
    <row r="631" spans="1:38" x14ac:dyDescent="0.3">
      <c r="A631" s="222" t="s">
        <v>2249</v>
      </c>
      <c r="B631" s="222" t="s">
        <v>5558</v>
      </c>
      <c r="C631" s="241" t="s">
        <v>4765</v>
      </c>
      <c r="D631" s="237" t="s">
        <v>5571</v>
      </c>
      <c r="E631" s="236">
        <v>1348110407800</v>
      </c>
      <c r="F631" s="240" t="s">
        <v>4841</v>
      </c>
      <c r="G631" s="214">
        <v>0</v>
      </c>
      <c r="H631" s="231" t="s">
        <v>4758</v>
      </c>
      <c r="I631" s="231"/>
      <c r="J631" s="231"/>
      <c r="K631" s="231"/>
      <c r="L631" s="231"/>
      <c r="M631" s="231"/>
      <c r="N631" s="231" t="s">
        <v>5553</v>
      </c>
      <c r="O631" s="246" t="s">
        <v>5554</v>
      </c>
      <c r="P631" s="246" t="s">
        <v>5555</v>
      </c>
      <c r="Q631" s="225" t="s">
        <v>5556</v>
      </c>
      <c r="R631" s="212" t="s">
        <v>2</v>
      </c>
      <c r="S631" s="213" t="s">
        <v>4758</v>
      </c>
      <c r="T631" s="233">
        <v>45579</v>
      </c>
      <c r="U631" s="234" t="s">
        <v>4746</v>
      </c>
      <c r="V631" s="234">
        <v>45608</v>
      </c>
      <c r="W631" s="233">
        <v>45611</v>
      </c>
      <c r="X631" s="234" t="s">
        <v>4758</v>
      </c>
      <c r="Y631" s="234"/>
      <c r="Z631" s="234" t="s">
        <v>5557</v>
      </c>
      <c r="AA631" s="224">
        <v>202411</v>
      </c>
      <c r="AB631" s="243"/>
      <c r="AC631" s="244" t="s">
        <v>4787</v>
      </c>
      <c r="AD631" s="244" t="s">
        <v>4849</v>
      </c>
      <c r="AE631" s="245">
        <v>1</v>
      </c>
      <c r="AF631" s="244" t="s">
        <v>4849</v>
      </c>
      <c r="AG631" s="239" t="str">
        <f>IFERROR(VLOOKUP(작성용!A:A,RM!A:D,4,0),"-")</f>
        <v>서경덕</v>
      </c>
      <c r="AH631" s="9" t="s">
        <v>4898</v>
      </c>
      <c r="AI631" s="235" t="s">
        <v>4758</v>
      </c>
      <c r="AJ631" s="235" t="s">
        <v>4907</v>
      </c>
      <c r="AK631" s="235" t="s">
        <v>4764</v>
      </c>
      <c r="AL631" s="235">
        <v>630</v>
      </c>
    </row>
    <row r="632" spans="1:38" x14ac:dyDescent="0.3">
      <c r="A632" s="222" t="s">
        <v>2249</v>
      </c>
      <c r="B632" s="222" t="s">
        <v>5558</v>
      </c>
      <c r="C632" s="241" t="s">
        <v>4765</v>
      </c>
      <c r="D632" s="237" t="s">
        <v>5572</v>
      </c>
      <c r="E632" s="236">
        <v>1101113146746</v>
      </c>
      <c r="F632" s="240" t="s">
        <v>4841</v>
      </c>
      <c r="G632" s="214">
        <v>0</v>
      </c>
      <c r="H632" s="231" t="s">
        <v>4758</v>
      </c>
      <c r="I632" s="231"/>
      <c r="J632" s="231"/>
      <c r="K632" s="231"/>
      <c r="L632" s="231"/>
      <c r="M632" s="231"/>
      <c r="N632" s="231" t="s">
        <v>5553</v>
      </c>
      <c r="O632" s="246" t="s">
        <v>5554</v>
      </c>
      <c r="P632" s="246" t="s">
        <v>5555</v>
      </c>
      <c r="Q632" s="225" t="s">
        <v>5556</v>
      </c>
      <c r="R632" s="212" t="s">
        <v>2</v>
      </c>
      <c r="S632" s="213" t="s">
        <v>4758</v>
      </c>
      <c r="T632" s="233">
        <v>45579</v>
      </c>
      <c r="U632" s="234" t="s">
        <v>4746</v>
      </c>
      <c r="V632" s="234">
        <v>45608</v>
      </c>
      <c r="W632" s="233">
        <v>45611</v>
      </c>
      <c r="X632" s="234" t="s">
        <v>4758</v>
      </c>
      <c r="Y632" s="234"/>
      <c r="Z632" s="234" t="s">
        <v>5557</v>
      </c>
      <c r="AA632" s="224">
        <v>202411</v>
      </c>
      <c r="AB632" s="243"/>
      <c r="AC632" s="244" t="s">
        <v>4787</v>
      </c>
      <c r="AD632" s="244" t="s">
        <v>4902</v>
      </c>
      <c r="AE632" s="245">
        <v>1</v>
      </c>
      <c r="AF632" s="244" t="s">
        <v>4902</v>
      </c>
      <c r="AG632" s="239" t="str">
        <f>IFERROR(VLOOKUP(작성용!A:A,RM!A:D,4,0),"-")</f>
        <v>서경덕</v>
      </c>
      <c r="AH632" s="9" t="s">
        <v>4898</v>
      </c>
      <c r="AI632" s="235" t="s">
        <v>4758</v>
      </c>
      <c r="AJ632" s="235" t="s">
        <v>4907</v>
      </c>
      <c r="AK632" s="235" t="s">
        <v>4764</v>
      </c>
      <c r="AL632" s="235">
        <v>631</v>
      </c>
    </row>
    <row r="633" spans="1:38" x14ac:dyDescent="0.3">
      <c r="A633" s="222" t="s">
        <v>2249</v>
      </c>
      <c r="B633" s="222" t="s">
        <v>5558</v>
      </c>
      <c r="C633" s="241" t="s">
        <v>4765</v>
      </c>
      <c r="D633" s="237" t="s">
        <v>5573</v>
      </c>
      <c r="E633" s="236">
        <v>1311110093953</v>
      </c>
      <c r="F633" s="240" t="s">
        <v>4841</v>
      </c>
      <c r="G633" s="214">
        <v>0</v>
      </c>
      <c r="H633" s="231" t="s">
        <v>4758</v>
      </c>
      <c r="I633" s="231"/>
      <c r="J633" s="231"/>
      <c r="K633" s="231"/>
      <c r="L633" s="231"/>
      <c r="M633" s="231"/>
      <c r="N633" s="231" t="s">
        <v>5553</v>
      </c>
      <c r="O633" s="246" t="s">
        <v>5554</v>
      </c>
      <c r="P633" s="246" t="s">
        <v>5555</v>
      </c>
      <c r="Q633" s="225" t="s">
        <v>5556</v>
      </c>
      <c r="R633" s="212" t="s">
        <v>2</v>
      </c>
      <c r="S633" s="213" t="s">
        <v>4758</v>
      </c>
      <c r="T633" s="233">
        <v>45579</v>
      </c>
      <c r="U633" s="234" t="s">
        <v>4746</v>
      </c>
      <c r="V633" s="234">
        <v>45608</v>
      </c>
      <c r="W633" s="233">
        <v>45611</v>
      </c>
      <c r="X633" s="234" t="s">
        <v>4758</v>
      </c>
      <c r="Y633" s="234"/>
      <c r="Z633" s="234" t="s">
        <v>5557</v>
      </c>
      <c r="AA633" s="224">
        <v>202411</v>
      </c>
      <c r="AB633" s="243"/>
      <c r="AC633" s="244" t="s">
        <v>4787</v>
      </c>
      <c r="AD633" s="244" t="s">
        <v>4892</v>
      </c>
      <c r="AE633" s="245">
        <v>1</v>
      </c>
      <c r="AF633" s="244" t="s">
        <v>4892</v>
      </c>
      <c r="AG633" s="239" t="str">
        <f>IFERROR(VLOOKUP(작성용!A:A,RM!A:D,4,0),"-")</f>
        <v>서경덕</v>
      </c>
      <c r="AH633" s="9" t="s">
        <v>4898</v>
      </c>
      <c r="AI633" s="235" t="s">
        <v>4758</v>
      </c>
      <c r="AJ633" s="235" t="s">
        <v>4907</v>
      </c>
      <c r="AK633" s="235" t="s">
        <v>4764</v>
      </c>
      <c r="AL633" s="235">
        <v>632</v>
      </c>
    </row>
    <row r="634" spans="1:38" x14ac:dyDescent="0.3">
      <c r="A634" s="222" t="s">
        <v>2249</v>
      </c>
      <c r="B634" s="222" t="s">
        <v>5558</v>
      </c>
      <c r="C634" s="241" t="s">
        <v>4765</v>
      </c>
      <c r="D634" s="237" t="s">
        <v>5573</v>
      </c>
      <c r="E634" s="236">
        <v>1311110093953</v>
      </c>
      <c r="F634" s="240" t="s">
        <v>5574</v>
      </c>
      <c r="G634" s="214">
        <v>0</v>
      </c>
      <c r="H634" s="231" t="s">
        <v>4758</v>
      </c>
      <c r="I634" s="231"/>
      <c r="J634" s="231"/>
      <c r="K634" s="231"/>
      <c r="L634" s="231"/>
      <c r="M634" s="231"/>
      <c r="N634" s="231" t="s">
        <v>5553</v>
      </c>
      <c r="O634" s="246" t="s">
        <v>5554</v>
      </c>
      <c r="P634" s="246" t="s">
        <v>5555</v>
      </c>
      <c r="Q634" s="225" t="s">
        <v>5556</v>
      </c>
      <c r="R634" s="212" t="s">
        <v>2</v>
      </c>
      <c r="S634" s="213" t="s">
        <v>4758</v>
      </c>
      <c r="T634" s="233">
        <v>45579</v>
      </c>
      <c r="U634" s="234" t="s">
        <v>4746</v>
      </c>
      <c r="V634" s="234">
        <v>45608</v>
      </c>
      <c r="W634" s="233">
        <v>45611</v>
      </c>
      <c r="X634" s="234" t="s">
        <v>4758</v>
      </c>
      <c r="Y634" s="234"/>
      <c r="Z634" s="234" t="s">
        <v>5557</v>
      </c>
      <c r="AA634" s="224">
        <v>202411</v>
      </c>
      <c r="AB634" s="243"/>
      <c r="AC634" s="244" t="s">
        <v>4787</v>
      </c>
      <c r="AD634" s="244" t="s">
        <v>5345</v>
      </c>
      <c r="AE634" s="245">
        <v>0</v>
      </c>
      <c r="AF634" s="244" t="s">
        <v>5345</v>
      </c>
      <c r="AG634" s="239" t="str">
        <f>IFERROR(VLOOKUP(작성용!A:A,RM!A:D,4,0),"-")</f>
        <v>서경덕</v>
      </c>
      <c r="AH634" s="9" t="s">
        <v>4898</v>
      </c>
      <c r="AI634" s="235" t="s">
        <v>4758</v>
      </c>
      <c r="AJ634" s="235" t="s">
        <v>4907</v>
      </c>
      <c r="AK634" s="235" t="s">
        <v>4764</v>
      </c>
      <c r="AL634" s="235">
        <v>633</v>
      </c>
    </row>
    <row r="635" spans="1:38" x14ac:dyDescent="0.3">
      <c r="A635" s="222" t="s">
        <v>2249</v>
      </c>
      <c r="B635" s="222" t="s">
        <v>5558</v>
      </c>
      <c r="C635" s="241" t="s">
        <v>4765</v>
      </c>
      <c r="D635" s="237" t="s">
        <v>5575</v>
      </c>
      <c r="E635" s="236">
        <v>1101115534337</v>
      </c>
      <c r="F635" s="240" t="s">
        <v>4767</v>
      </c>
      <c r="G635" s="214">
        <v>0</v>
      </c>
      <c r="H635" s="231" t="s">
        <v>4758</v>
      </c>
      <c r="I635" s="231"/>
      <c r="J635" s="231"/>
      <c r="K635" s="231"/>
      <c r="L635" s="231"/>
      <c r="M635" s="231"/>
      <c r="N635" s="231" t="s">
        <v>5553</v>
      </c>
      <c r="O635" s="246" t="s">
        <v>5554</v>
      </c>
      <c r="P635" s="246" t="s">
        <v>5555</v>
      </c>
      <c r="Q635" s="225" t="s">
        <v>5556</v>
      </c>
      <c r="R635" s="212" t="s">
        <v>2</v>
      </c>
      <c r="S635" s="213" t="s">
        <v>4758</v>
      </c>
      <c r="T635" s="233">
        <v>45579</v>
      </c>
      <c r="U635" s="234" t="s">
        <v>4746</v>
      </c>
      <c r="V635" s="234">
        <v>45608</v>
      </c>
      <c r="W635" s="233">
        <v>45611</v>
      </c>
      <c r="X635" s="234" t="s">
        <v>4758</v>
      </c>
      <c r="Y635" s="234"/>
      <c r="Z635" s="234" t="s">
        <v>5557</v>
      </c>
      <c r="AA635" s="224">
        <v>202411</v>
      </c>
      <c r="AB635" s="243"/>
      <c r="AC635" s="244" t="s">
        <v>4787</v>
      </c>
      <c r="AD635" s="244" t="s">
        <v>4843</v>
      </c>
      <c r="AE635" s="245">
        <v>1</v>
      </c>
      <c r="AF635" s="244" t="s">
        <v>4843</v>
      </c>
      <c r="AG635" s="239" t="str">
        <f>IFERROR(VLOOKUP(작성용!A:A,RM!A:D,4,0),"-")</f>
        <v>서경덕</v>
      </c>
      <c r="AH635" s="9" t="s">
        <v>4898</v>
      </c>
      <c r="AI635" s="235" t="s">
        <v>4758</v>
      </c>
      <c r="AJ635" s="235" t="s">
        <v>4907</v>
      </c>
      <c r="AK635" s="235" t="s">
        <v>4764</v>
      </c>
      <c r="AL635" s="235">
        <v>634</v>
      </c>
    </row>
    <row r="636" spans="1:38" x14ac:dyDescent="0.3">
      <c r="A636" s="222" t="s">
        <v>2249</v>
      </c>
      <c r="B636" s="222" t="s">
        <v>5558</v>
      </c>
      <c r="C636" s="241" t="s">
        <v>4765</v>
      </c>
      <c r="D636" s="237" t="s">
        <v>5576</v>
      </c>
      <c r="E636" s="236">
        <v>2149110007099</v>
      </c>
      <c r="F636" s="240" t="s">
        <v>4841</v>
      </c>
      <c r="G636" s="214">
        <v>0</v>
      </c>
      <c r="H636" s="231" t="s">
        <v>4758</v>
      </c>
      <c r="I636" s="231"/>
      <c r="J636" s="231"/>
      <c r="K636" s="231"/>
      <c r="L636" s="231"/>
      <c r="M636" s="231"/>
      <c r="N636" s="231" t="s">
        <v>5553</v>
      </c>
      <c r="O636" s="246" t="s">
        <v>5554</v>
      </c>
      <c r="P636" s="246" t="s">
        <v>5555</v>
      </c>
      <c r="Q636" s="225" t="s">
        <v>5556</v>
      </c>
      <c r="R636" s="212" t="s">
        <v>2</v>
      </c>
      <c r="S636" s="213" t="s">
        <v>4758</v>
      </c>
      <c r="T636" s="233">
        <v>45579</v>
      </c>
      <c r="U636" s="234" t="s">
        <v>4746</v>
      </c>
      <c r="V636" s="234">
        <v>45608</v>
      </c>
      <c r="W636" s="233">
        <v>45611</v>
      </c>
      <c r="X636" s="234" t="s">
        <v>2</v>
      </c>
      <c r="Y636" s="234"/>
      <c r="Z636" s="234" t="s">
        <v>5557</v>
      </c>
      <c r="AA636" s="224">
        <v>202411</v>
      </c>
      <c r="AB636" s="243"/>
      <c r="AC636" s="244" t="s">
        <v>4787</v>
      </c>
      <c r="AD636" s="244" t="s">
        <v>4902</v>
      </c>
      <c r="AE636" s="245">
        <v>1</v>
      </c>
      <c r="AF636" s="244" t="s">
        <v>4902</v>
      </c>
      <c r="AG636" s="239" t="str">
        <f>IFERROR(VLOOKUP(작성용!A:A,RM!A:D,4,0),"-")</f>
        <v>서경덕</v>
      </c>
      <c r="AH636" s="9" t="s">
        <v>4898</v>
      </c>
      <c r="AI636" s="235" t="s">
        <v>4758</v>
      </c>
      <c r="AJ636" s="235" t="s">
        <v>4907</v>
      </c>
      <c r="AK636" s="235" t="s">
        <v>4764</v>
      </c>
      <c r="AL636" s="235">
        <v>635</v>
      </c>
    </row>
    <row r="637" spans="1:38" x14ac:dyDescent="0.3">
      <c r="A637" s="222" t="s">
        <v>2249</v>
      </c>
      <c r="B637" s="222" t="s">
        <v>5558</v>
      </c>
      <c r="C637" s="241" t="s">
        <v>4765</v>
      </c>
      <c r="D637" s="237" t="s">
        <v>5577</v>
      </c>
      <c r="E637" s="236">
        <v>2111110024216</v>
      </c>
      <c r="F637" s="240" t="s">
        <v>4841</v>
      </c>
      <c r="G637" s="214">
        <v>0</v>
      </c>
      <c r="H637" s="231" t="s">
        <v>4758</v>
      </c>
      <c r="I637" s="231"/>
      <c r="J637" s="231"/>
      <c r="K637" s="231"/>
      <c r="L637" s="231"/>
      <c r="M637" s="231"/>
      <c r="N637" s="231" t="s">
        <v>5553</v>
      </c>
      <c r="O637" s="246" t="s">
        <v>5554</v>
      </c>
      <c r="P637" s="246" t="s">
        <v>5555</v>
      </c>
      <c r="Q637" s="225" t="s">
        <v>5556</v>
      </c>
      <c r="R637" s="212" t="s">
        <v>2</v>
      </c>
      <c r="S637" s="213" t="s">
        <v>4758</v>
      </c>
      <c r="T637" s="233">
        <v>45579</v>
      </c>
      <c r="U637" s="234" t="s">
        <v>4746</v>
      </c>
      <c r="V637" s="234">
        <v>45608</v>
      </c>
      <c r="W637" s="233">
        <v>45611</v>
      </c>
      <c r="X637" s="234" t="s">
        <v>2</v>
      </c>
      <c r="Y637" s="234"/>
      <c r="Z637" s="234" t="s">
        <v>5557</v>
      </c>
      <c r="AA637" s="224">
        <v>202411</v>
      </c>
      <c r="AB637" s="243"/>
      <c r="AC637" s="244" t="s">
        <v>4787</v>
      </c>
      <c r="AD637" s="244" t="s">
        <v>4884</v>
      </c>
      <c r="AE637" s="245">
        <v>1</v>
      </c>
      <c r="AF637" s="244" t="s">
        <v>4884</v>
      </c>
      <c r="AG637" s="239" t="str">
        <f>IFERROR(VLOOKUP(작성용!A:A,RM!A:D,4,0),"-")</f>
        <v>서경덕</v>
      </c>
      <c r="AH637" s="9" t="s">
        <v>4898</v>
      </c>
      <c r="AI637" s="235" t="s">
        <v>4758</v>
      </c>
      <c r="AJ637" s="235" t="s">
        <v>4907</v>
      </c>
      <c r="AK637" s="235" t="s">
        <v>4764</v>
      </c>
      <c r="AL637" s="235">
        <v>636</v>
      </c>
    </row>
    <row r="638" spans="1:38" x14ac:dyDescent="0.3">
      <c r="A638" s="222" t="s">
        <v>2249</v>
      </c>
      <c r="B638" s="222" t="s">
        <v>5558</v>
      </c>
      <c r="C638" s="241" t="s">
        <v>4765</v>
      </c>
      <c r="D638" s="237" t="s">
        <v>5578</v>
      </c>
      <c r="E638" s="236">
        <v>1101140262771</v>
      </c>
      <c r="F638" s="240" t="s">
        <v>4841</v>
      </c>
      <c r="G638" s="214">
        <v>0</v>
      </c>
      <c r="H638" s="231" t="s">
        <v>4758</v>
      </c>
      <c r="I638" s="231"/>
      <c r="J638" s="231"/>
      <c r="K638" s="231"/>
      <c r="L638" s="231"/>
      <c r="M638" s="231"/>
      <c r="N638" s="231" t="s">
        <v>5553</v>
      </c>
      <c r="O638" s="246" t="s">
        <v>5554</v>
      </c>
      <c r="P638" s="246" t="s">
        <v>5555</v>
      </c>
      <c r="Q638" s="225" t="s">
        <v>5556</v>
      </c>
      <c r="R638" s="212" t="s">
        <v>2</v>
      </c>
      <c r="S638" s="213" t="s">
        <v>4758</v>
      </c>
      <c r="T638" s="233">
        <v>45579</v>
      </c>
      <c r="U638" s="234" t="s">
        <v>4759</v>
      </c>
      <c r="V638" s="234">
        <v>45663</v>
      </c>
      <c r="W638" s="234">
        <v>45663</v>
      </c>
      <c r="X638" s="234" t="s">
        <v>2</v>
      </c>
      <c r="Y638" s="234"/>
      <c r="Z638" s="234" t="s">
        <v>4657</v>
      </c>
      <c r="AA638" s="243">
        <v>202412</v>
      </c>
      <c r="AB638" s="243"/>
      <c r="AC638" s="244" t="s">
        <v>4787</v>
      </c>
      <c r="AD638" s="244" t="s">
        <v>4849</v>
      </c>
      <c r="AE638" s="245">
        <v>1</v>
      </c>
      <c r="AF638" s="244" t="s">
        <v>4849</v>
      </c>
      <c r="AG638" s="239" t="str">
        <f>IFERROR(VLOOKUP(작성용!A:A,RM!A:D,4,0),"-")</f>
        <v>서경덕</v>
      </c>
      <c r="AH638" s="9" t="s">
        <v>4898</v>
      </c>
      <c r="AI638" s="235" t="s">
        <v>5213</v>
      </c>
      <c r="AJ638" s="235" t="s">
        <v>4834</v>
      </c>
      <c r="AK638" s="235" t="s">
        <v>4764</v>
      </c>
      <c r="AL638" s="235">
        <v>637</v>
      </c>
    </row>
    <row r="639" spans="1:38" x14ac:dyDescent="0.3">
      <c r="A639" s="222" t="s">
        <v>2249</v>
      </c>
      <c r="B639" s="222" t="s">
        <v>5558</v>
      </c>
      <c r="C639" s="241" t="s">
        <v>4765</v>
      </c>
      <c r="D639" s="237" t="s">
        <v>5579</v>
      </c>
      <c r="E639" s="236">
        <v>1101118121727</v>
      </c>
      <c r="F639" s="240" t="s">
        <v>4837</v>
      </c>
      <c r="G639" s="214">
        <v>0</v>
      </c>
      <c r="H639" s="231" t="s">
        <v>4758</v>
      </c>
      <c r="I639" s="231"/>
      <c r="J639" s="231"/>
      <c r="K639" s="231"/>
      <c r="L639" s="231"/>
      <c r="M639" s="231"/>
      <c r="N639" s="231" t="s">
        <v>5553</v>
      </c>
      <c r="O639" s="246" t="s">
        <v>5554</v>
      </c>
      <c r="P639" s="246" t="s">
        <v>5555</v>
      </c>
      <c r="Q639" s="225" t="s">
        <v>5556</v>
      </c>
      <c r="R639" s="212" t="s">
        <v>2</v>
      </c>
      <c r="S639" s="213" t="s">
        <v>4758</v>
      </c>
      <c r="T639" s="233">
        <v>45579</v>
      </c>
      <c r="U639" s="234" t="s">
        <v>4759</v>
      </c>
      <c r="V639" s="234">
        <v>45663</v>
      </c>
      <c r="W639" s="234">
        <v>45663</v>
      </c>
      <c r="X639" s="234" t="s">
        <v>2</v>
      </c>
      <c r="Y639" s="234"/>
      <c r="Z639" s="234" t="s">
        <v>4657</v>
      </c>
      <c r="AA639" s="243">
        <v>202412</v>
      </c>
      <c r="AB639" s="243"/>
      <c r="AC639" s="244" t="s">
        <v>4787</v>
      </c>
      <c r="AD639" s="244" t="s">
        <v>4832</v>
      </c>
      <c r="AE639" s="245">
        <v>1</v>
      </c>
      <c r="AF639" s="244" t="s">
        <v>4832</v>
      </c>
      <c r="AG639" s="239" t="str">
        <f>IFERROR(VLOOKUP(작성용!A:A,RM!A:D,4,0),"-")</f>
        <v>서경덕</v>
      </c>
      <c r="AH639" s="9" t="s">
        <v>4898</v>
      </c>
      <c r="AI639" s="235" t="s">
        <v>5213</v>
      </c>
      <c r="AJ639" s="235" t="s">
        <v>4834</v>
      </c>
      <c r="AK639" s="235" t="s">
        <v>4764</v>
      </c>
      <c r="AL639" s="235">
        <v>638</v>
      </c>
    </row>
    <row r="640" spans="1:38" x14ac:dyDescent="0.3">
      <c r="A640" s="222" t="s">
        <v>2249</v>
      </c>
      <c r="B640" s="222" t="s">
        <v>2250</v>
      </c>
      <c r="C640" s="241" t="s">
        <v>4765</v>
      </c>
      <c r="D640" s="237" t="s">
        <v>5566</v>
      </c>
      <c r="E640" s="236">
        <v>1301110045690</v>
      </c>
      <c r="F640" s="240" t="s">
        <v>4841</v>
      </c>
      <c r="G640" s="214">
        <v>0</v>
      </c>
      <c r="H640" s="231" t="s">
        <v>4758</v>
      </c>
      <c r="I640" s="231"/>
      <c r="J640" s="231"/>
      <c r="K640" s="231"/>
      <c r="L640" s="231"/>
      <c r="M640" s="231"/>
      <c r="N640" s="231" t="s">
        <v>5553</v>
      </c>
      <c r="O640" s="246" t="s">
        <v>5554</v>
      </c>
      <c r="P640" s="246" t="s">
        <v>5555</v>
      </c>
      <c r="Q640" s="225" t="s">
        <v>5556</v>
      </c>
      <c r="R640" s="212" t="s">
        <v>2</v>
      </c>
      <c r="S640" s="213" t="s">
        <v>4758</v>
      </c>
      <c r="T640" s="233">
        <v>45579</v>
      </c>
      <c r="U640" s="234" t="s">
        <v>4759</v>
      </c>
      <c r="V640" s="234">
        <v>45663</v>
      </c>
      <c r="W640" s="234">
        <v>45663</v>
      </c>
      <c r="X640" s="234" t="s">
        <v>2</v>
      </c>
      <c r="Y640" s="234"/>
      <c r="Z640" s="234" t="s">
        <v>4657</v>
      </c>
      <c r="AA640" s="243">
        <v>202412</v>
      </c>
      <c r="AB640" s="243"/>
      <c r="AC640" s="244" t="s">
        <v>4787</v>
      </c>
      <c r="AD640" s="244" t="s">
        <v>4922</v>
      </c>
      <c r="AE640" s="245">
        <v>1</v>
      </c>
      <c r="AF640" s="244" t="s">
        <v>4922</v>
      </c>
      <c r="AG640" s="239" t="str">
        <f>IFERROR(VLOOKUP(작성용!A:A,RM!A:D,4,0),"-")</f>
        <v>서경덕</v>
      </c>
      <c r="AH640" s="9" t="s">
        <v>4898</v>
      </c>
      <c r="AI640" s="235" t="s">
        <v>4758</v>
      </c>
      <c r="AJ640" s="235" t="s">
        <v>4834</v>
      </c>
      <c r="AK640" s="235" t="s">
        <v>4764</v>
      </c>
      <c r="AL640" s="235">
        <v>639</v>
      </c>
    </row>
    <row r="641" spans="1:38" x14ac:dyDescent="0.3">
      <c r="A641" s="222" t="s">
        <v>2249</v>
      </c>
      <c r="B641" s="222" t="s">
        <v>2250</v>
      </c>
      <c r="C641" s="241" t="s">
        <v>4765</v>
      </c>
      <c r="D641" s="237" t="s">
        <v>5383</v>
      </c>
      <c r="E641" s="236" t="s">
        <v>4003</v>
      </c>
      <c r="F641" s="240" t="s">
        <v>4837</v>
      </c>
      <c r="G641" s="214">
        <v>0</v>
      </c>
      <c r="H641" s="231" t="s">
        <v>4758</v>
      </c>
      <c r="I641" s="231"/>
      <c r="J641" s="231"/>
      <c r="K641" s="231"/>
      <c r="L641" s="231"/>
      <c r="M641" s="231"/>
      <c r="N641" s="231" t="s">
        <v>5553</v>
      </c>
      <c r="O641" s="246" t="s">
        <v>5554</v>
      </c>
      <c r="P641" s="246" t="s">
        <v>5555</v>
      </c>
      <c r="Q641" s="225" t="s">
        <v>5556</v>
      </c>
      <c r="R641" s="212" t="s">
        <v>2</v>
      </c>
      <c r="S641" s="213" t="s">
        <v>4758</v>
      </c>
      <c r="T641" s="233">
        <v>45579</v>
      </c>
      <c r="U641" s="234" t="s">
        <v>4759</v>
      </c>
      <c r="V641" s="234">
        <v>45663</v>
      </c>
      <c r="W641" s="234">
        <v>45663</v>
      </c>
      <c r="X641" s="234" t="s">
        <v>2</v>
      </c>
      <c r="Y641" s="234"/>
      <c r="Z641" s="234" t="s">
        <v>4657</v>
      </c>
      <c r="AA641" s="243">
        <v>202412</v>
      </c>
      <c r="AB641" s="243"/>
      <c r="AC641" s="244" t="s">
        <v>4787</v>
      </c>
      <c r="AD641" s="244" t="s">
        <v>4849</v>
      </c>
      <c r="AE641" s="245">
        <v>1</v>
      </c>
      <c r="AF641" s="244" t="s">
        <v>4849</v>
      </c>
      <c r="AG641" s="239" t="str">
        <f>IFERROR(VLOOKUP(작성용!A:A,RM!A:D,4,0),"-")</f>
        <v>서경덕</v>
      </c>
      <c r="AH641" s="9" t="s">
        <v>4898</v>
      </c>
      <c r="AI641" s="235" t="s">
        <v>4758</v>
      </c>
      <c r="AJ641" s="235" t="s">
        <v>4834</v>
      </c>
      <c r="AK641" s="235" t="s">
        <v>4764</v>
      </c>
      <c r="AL641" s="235">
        <v>640</v>
      </c>
    </row>
    <row r="642" spans="1:38" x14ac:dyDescent="0.3">
      <c r="A642" s="222" t="s">
        <v>2249</v>
      </c>
      <c r="B642" s="222" t="s">
        <v>2250</v>
      </c>
      <c r="C642" s="241" t="s">
        <v>4765</v>
      </c>
      <c r="D642" s="237" t="s">
        <v>5567</v>
      </c>
      <c r="E642" s="236">
        <v>1348110178873</v>
      </c>
      <c r="F642" s="240" t="s">
        <v>4881</v>
      </c>
      <c r="G642" s="214">
        <v>0</v>
      </c>
      <c r="H642" s="231" t="s">
        <v>4758</v>
      </c>
      <c r="I642" s="231"/>
      <c r="J642" s="231"/>
      <c r="K642" s="231"/>
      <c r="L642" s="231"/>
      <c r="M642" s="231"/>
      <c r="N642" s="231" t="s">
        <v>5553</v>
      </c>
      <c r="O642" s="246" t="s">
        <v>5554</v>
      </c>
      <c r="P642" s="246" t="s">
        <v>5555</v>
      </c>
      <c r="Q642" s="225" t="s">
        <v>5556</v>
      </c>
      <c r="R642" s="212" t="s">
        <v>2</v>
      </c>
      <c r="S642" s="213" t="s">
        <v>4758</v>
      </c>
      <c r="T642" s="233">
        <v>45579</v>
      </c>
      <c r="U642" s="234" t="s">
        <v>4759</v>
      </c>
      <c r="V642" s="234">
        <v>45663</v>
      </c>
      <c r="W642" s="234">
        <v>45663</v>
      </c>
      <c r="X642" s="234" t="s">
        <v>2</v>
      </c>
      <c r="Y642" s="234"/>
      <c r="Z642" s="234" t="s">
        <v>4657</v>
      </c>
      <c r="AA642" s="243">
        <v>202412</v>
      </c>
      <c r="AB642" s="243"/>
      <c r="AC642" s="244" t="s">
        <v>4787</v>
      </c>
      <c r="AD642" s="244" t="s">
        <v>4761</v>
      </c>
      <c r="AE642" s="245">
        <v>0</v>
      </c>
      <c r="AF642" s="244" t="s">
        <v>4761</v>
      </c>
      <c r="AG642" s="239" t="str">
        <f>IFERROR(VLOOKUP(작성용!A:A,RM!A:D,4,0),"-")</f>
        <v>서경덕</v>
      </c>
      <c r="AH642" s="9" t="s">
        <v>4898</v>
      </c>
      <c r="AI642" s="235" t="s">
        <v>4758</v>
      </c>
      <c r="AJ642" s="235" t="s">
        <v>4834</v>
      </c>
      <c r="AK642" s="235" t="s">
        <v>4764</v>
      </c>
      <c r="AL642" s="235">
        <v>641</v>
      </c>
    </row>
    <row r="643" spans="1:38" x14ac:dyDescent="0.3">
      <c r="A643" s="222" t="s">
        <v>2249</v>
      </c>
      <c r="B643" s="222" t="s">
        <v>2250</v>
      </c>
      <c r="C643" s="241" t="s">
        <v>4765</v>
      </c>
      <c r="D643" s="237" t="s">
        <v>5568</v>
      </c>
      <c r="E643" s="236">
        <v>1501110282058</v>
      </c>
      <c r="F643" s="240" t="s">
        <v>4881</v>
      </c>
      <c r="G643" s="214">
        <v>0</v>
      </c>
      <c r="H643" s="231" t="s">
        <v>4758</v>
      </c>
      <c r="I643" s="231"/>
      <c r="J643" s="231"/>
      <c r="K643" s="231"/>
      <c r="L643" s="231"/>
      <c r="M643" s="231"/>
      <c r="N643" s="231" t="s">
        <v>5580</v>
      </c>
      <c r="O643" s="246" t="s">
        <v>5554</v>
      </c>
      <c r="P643" s="246" t="s">
        <v>5581</v>
      </c>
      <c r="Q643" s="225" t="s">
        <v>5582</v>
      </c>
      <c r="R643" s="212" t="s">
        <v>2</v>
      </c>
      <c r="S643" s="213" t="s">
        <v>4758</v>
      </c>
      <c r="T643" s="233">
        <v>45579</v>
      </c>
      <c r="U643" s="234" t="s">
        <v>4759</v>
      </c>
      <c r="V643" s="234">
        <v>45663</v>
      </c>
      <c r="W643" s="234">
        <v>45663</v>
      </c>
      <c r="X643" s="234" t="s">
        <v>2</v>
      </c>
      <c r="Y643" s="234"/>
      <c r="Z643" s="234" t="s">
        <v>4657</v>
      </c>
      <c r="AA643" s="243">
        <v>202412</v>
      </c>
      <c r="AB643" s="243"/>
      <c r="AC643" s="244" t="s">
        <v>4787</v>
      </c>
      <c r="AD643" s="244" t="s">
        <v>4843</v>
      </c>
      <c r="AE643" s="245">
        <v>1</v>
      </c>
      <c r="AF643" s="244" t="s">
        <v>5583</v>
      </c>
      <c r="AG643" s="239" t="str">
        <f>IFERROR(VLOOKUP(작성용!A:A,RM!A:D,4,0),"-")</f>
        <v>서경덕</v>
      </c>
      <c r="AH643" s="9" t="s">
        <v>4898</v>
      </c>
      <c r="AI643" s="235" t="s">
        <v>4758</v>
      </c>
      <c r="AJ643" s="235" t="s">
        <v>5584</v>
      </c>
      <c r="AK643" s="235" t="s">
        <v>4764</v>
      </c>
      <c r="AL643" s="235">
        <v>642</v>
      </c>
    </row>
    <row r="644" spans="1:38" x14ac:dyDescent="0.3">
      <c r="A644" s="222" t="s">
        <v>2249</v>
      </c>
      <c r="B644" s="222" t="s">
        <v>2250</v>
      </c>
      <c r="C644" s="241" t="s">
        <v>4765</v>
      </c>
      <c r="D644" s="237" t="s">
        <v>5575</v>
      </c>
      <c r="E644" s="236">
        <v>1101115534337</v>
      </c>
      <c r="F644" s="240" t="s">
        <v>4767</v>
      </c>
      <c r="G644" s="214">
        <v>0</v>
      </c>
      <c r="H644" s="231" t="s">
        <v>4758</v>
      </c>
      <c r="I644" s="231"/>
      <c r="J644" s="231"/>
      <c r="K644" s="231"/>
      <c r="L644" s="231"/>
      <c r="M644" s="231"/>
      <c r="N644" s="231" t="s">
        <v>5553</v>
      </c>
      <c r="O644" s="246" t="s">
        <v>5554</v>
      </c>
      <c r="P644" s="246" t="s">
        <v>5555</v>
      </c>
      <c r="Q644" s="225" t="s">
        <v>5582</v>
      </c>
      <c r="R644" s="212" t="s">
        <v>2</v>
      </c>
      <c r="S644" s="213" t="s">
        <v>4758</v>
      </c>
      <c r="T644" s="233">
        <v>45579</v>
      </c>
      <c r="U644" s="234" t="s">
        <v>4759</v>
      </c>
      <c r="V644" s="234">
        <v>45663</v>
      </c>
      <c r="W644" s="234">
        <v>45663</v>
      </c>
      <c r="X644" s="234" t="s">
        <v>2</v>
      </c>
      <c r="Y644" s="234"/>
      <c r="Z644" s="234" t="s">
        <v>4657</v>
      </c>
      <c r="AA644" s="243">
        <v>202412</v>
      </c>
      <c r="AB644" s="243"/>
      <c r="AC644" s="244" t="s">
        <v>4787</v>
      </c>
      <c r="AD644" s="244" t="s">
        <v>4843</v>
      </c>
      <c r="AE644" s="245">
        <v>1</v>
      </c>
      <c r="AF644" s="244" t="s">
        <v>4843</v>
      </c>
      <c r="AG644" s="239" t="str">
        <f>IFERROR(VLOOKUP(작성용!A:A,RM!A:D,4,0),"-")</f>
        <v>서경덕</v>
      </c>
      <c r="AH644" s="9" t="s">
        <v>4898</v>
      </c>
      <c r="AI644" s="235" t="s">
        <v>4758</v>
      </c>
      <c r="AJ644" s="235" t="s">
        <v>4834</v>
      </c>
      <c r="AK644" s="235" t="s">
        <v>4764</v>
      </c>
      <c r="AL644" s="235">
        <v>643</v>
      </c>
    </row>
    <row r="645" spans="1:38" x14ac:dyDescent="0.3">
      <c r="A645" s="222" t="s">
        <v>2249</v>
      </c>
      <c r="B645" s="222" t="s">
        <v>2250</v>
      </c>
      <c r="C645" s="241" t="s">
        <v>4765</v>
      </c>
      <c r="D645" s="237" t="s">
        <v>5569</v>
      </c>
      <c r="E645" s="236">
        <v>1101117736957</v>
      </c>
      <c r="F645" s="240" t="s">
        <v>4767</v>
      </c>
      <c r="G645" s="214">
        <v>0</v>
      </c>
      <c r="H645" s="231" t="s">
        <v>4758</v>
      </c>
      <c r="I645" s="231"/>
      <c r="J645" s="231"/>
      <c r="K645" s="231"/>
      <c r="L645" s="231"/>
      <c r="M645" s="231"/>
      <c r="N645" s="231" t="s">
        <v>5553</v>
      </c>
      <c r="O645" s="246" t="s">
        <v>5585</v>
      </c>
      <c r="P645" s="246" t="s">
        <v>5555</v>
      </c>
      <c r="Q645" s="225" t="s">
        <v>5582</v>
      </c>
      <c r="R645" s="212" t="s">
        <v>2</v>
      </c>
      <c r="S645" s="213" t="s">
        <v>4758</v>
      </c>
      <c r="T645" s="233">
        <v>45579</v>
      </c>
      <c r="U645" s="234" t="s">
        <v>4759</v>
      </c>
      <c r="V645" s="234">
        <v>45663</v>
      </c>
      <c r="W645" s="234">
        <v>45663</v>
      </c>
      <c r="X645" s="234" t="s">
        <v>4758</v>
      </c>
      <c r="Y645" s="234"/>
      <c r="Z645" s="234" t="s">
        <v>4657</v>
      </c>
      <c r="AA645" s="243">
        <v>202412</v>
      </c>
      <c r="AB645" s="243"/>
      <c r="AC645" s="244" t="s">
        <v>4787</v>
      </c>
      <c r="AD645" s="244" t="s">
        <v>4851</v>
      </c>
      <c r="AE645" s="245">
        <v>1</v>
      </c>
      <c r="AF645" s="244" t="s">
        <v>4851</v>
      </c>
      <c r="AG645" s="239" t="str">
        <f>IFERROR(VLOOKUP(작성용!A:A,RM!A:D,4,0),"-")</f>
        <v>서경덕</v>
      </c>
      <c r="AH645" s="9" t="s">
        <v>4898</v>
      </c>
      <c r="AI645" s="235" t="s">
        <v>4758</v>
      </c>
      <c r="AJ645" s="235" t="s">
        <v>4834</v>
      </c>
      <c r="AK645" s="235" t="s">
        <v>4764</v>
      </c>
      <c r="AL645" s="235">
        <v>644</v>
      </c>
    </row>
    <row r="646" spans="1:38" x14ac:dyDescent="0.3">
      <c r="A646" s="222" t="s">
        <v>2249</v>
      </c>
      <c r="B646" s="222" t="s">
        <v>2250</v>
      </c>
      <c r="C646" s="241" t="s">
        <v>4765</v>
      </c>
      <c r="D646" s="237" t="s">
        <v>5573</v>
      </c>
      <c r="E646" s="236">
        <v>1311110093953</v>
      </c>
      <c r="F646" s="240" t="s">
        <v>4841</v>
      </c>
      <c r="G646" s="214">
        <v>0</v>
      </c>
      <c r="H646" s="231" t="s">
        <v>4758</v>
      </c>
      <c r="I646" s="231"/>
      <c r="J646" s="231"/>
      <c r="K646" s="231"/>
      <c r="L646" s="231"/>
      <c r="M646" s="231"/>
      <c r="N646" s="231" t="s">
        <v>5553</v>
      </c>
      <c r="O646" s="246" t="s">
        <v>5554</v>
      </c>
      <c r="P646" s="246" t="s">
        <v>5555</v>
      </c>
      <c r="Q646" s="225" t="s">
        <v>5556</v>
      </c>
      <c r="R646" s="212" t="s">
        <v>2</v>
      </c>
      <c r="S646" s="213" t="s">
        <v>4758</v>
      </c>
      <c r="T646" s="233">
        <v>45579</v>
      </c>
      <c r="U646" s="234" t="s">
        <v>4759</v>
      </c>
      <c r="V646" s="234">
        <v>45663</v>
      </c>
      <c r="W646" s="234">
        <v>45663</v>
      </c>
      <c r="X646" s="234" t="s">
        <v>2</v>
      </c>
      <c r="Y646" s="234"/>
      <c r="Z646" s="234" t="s">
        <v>4657</v>
      </c>
      <c r="AA646" s="243">
        <v>202412</v>
      </c>
      <c r="AB646" s="243"/>
      <c r="AC646" s="244" t="s">
        <v>4787</v>
      </c>
      <c r="AD646" s="244" t="s">
        <v>4892</v>
      </c>
      <c r="AE646" s="245">
        <v>1</v>
      </c>
      <c r="AF646" s="244" t="s">
        <v>4892</v>
      </c>
      <c r="AG646" s="239" t="str">
        <f>IFERROR(VLOOKUP(작성용!A:A,RM!A:D,4,0),"-")</f>
        <v>서경덕</v>
      </c>
      <c r="AH646" s="9" t="s">
        <v>4898</v>
      </c>
      <c r="AI646" s="235" t="s">
        <v>4758</v>
      </c>
      <c r="AJ646" s="235" t="s">
        <v>4834</v>
      </c>
      <c r="AK646" s="235" t="s">
        <v>4764</v>
      </c>
      <c r="AL646" s="235">
        <v>645</v>
      </c>
    </row>
    <row r="647" spans="1:38" x14ac:dyDescent="0.3">
      <c r="A647" s="222" t="s">
        <v>2249</v>
      </c>
      <c r="B647" s="222" t="s">
        <v>2250</v>
      </c>
      <c r="C647" s="241" t="s">
        <v>4765</v>
      </c>
      <c r="D647" s="237" t="s">
        <v>5573</v>
      </c>
      <c r="E647" s="236">
        <v>1311110093953</v>
      </c>
      <c r="F647" s="240" t="s">
        <v>5574</v>
      </c>
      <c r="G647" s="214">
        <v>0</v>
      </c>
      <c r="H647" s="231" t="s">
        <v>4758</v>
      </c>
      <c r="I647" s="231"/>
      <c r="J647" s="231"/>
      <c r="K647" s="231"/>
      <c r="L647" s="231"/>
      <c r="M647" s="231"/>
      <c r="N647" s="231" t="s">
        <v>5553</v>
      </c>
      <c r="O647" s="246" t="s">
        <v>5554</v>
      </c>
      <c r="P647" s="246" t="s">
        <v>5555</v>
      </c>
      <c r="Q647" s="225" t="s">
        <v>5556</v>
      </c>
      <c r="R647" s="212" t="s">
        <v>2</v>
      </c>
      <c r="S647" s="213" t="s">
        <v>4758</v>
      </c>
      <c r="T647" s="233">
        <v>45579</v>
      </c>
      <c r="U647" s="234" t="s">
        <v>4759</v>
      </c>
      <c r="V647" s="234">
        <v>45663</v>
      </c>
      <c r="W647" s="234">
        <v>45663</v>
      </c>
      <c r="X647" s="234" t="s">
        <v>2</v>
      </c>
      <c r="Y647" s="234"/>
      <c r="Z647" s="234" t="s">
        <v>4657</v>
      </c>
      <c r="AA647" s="243">
        <v>202412</v>
      </c>
      <c r="AB647" s="243"/>
      <c r="AC647" s="244" t="s">
        <v>4787</v>
      </c>
      <c r="AD647" s="244" t="s">
        <v>5345</v>
      </c>
      <c r="AE647" s="245">
        <v>0</v>
      </c>
      <c r="AF647" s="244" t="s">
        <v>5345</v>
      </c>
      <c r="AG647" s="239" t="str">
        <f>IFERROR(VLOOKUP(작성용!A:A,RM!A:D,4,0),"-")</f>
        <v>서경덕</v>
      </c>
      <c r="AH647" s="9" t="s">
        <v>4898</v>
      </c>
      <c r="AI647" s="235" t="s">
        <v>4758</v>
      </c>
      <c r="AJ647" s="235" t="s">
        <v>4834</v>
      </c>
      <c r="AK647" s="235" t="s">
        <v>4764</v>
      </c>
      <c r="AL647" s="235">
        <v>646</v>
      </c>
    </row>
    <row r="648" spans="1:38" x14ac:dyDescent="0.3">
      <c r="A648" s="222" t="s">
        <v>2249</v>
      </c>
      <c r="B648" s="222" t="s">
        <v>2250</v>
      </c>
      <c r="C648" s="241" t="s">
        <v>4765</v>
      </c>
      <c r="D648" s="237" t="s">
        <v>5586</v>
      </c>
      <c r="E648" s="236">
        <v>1101140309961</v>
      </c>
      <c r="F648" s="240" t="s">
        <v>4841</v>
      </c>
      <c r="G648" s="214">
        <v>0</v>
      </c>
      <c r="H648" s="231" t="s">
        <v>4758</v>
      </c>
      <c r="I648" s="231"/>
      <c r="J648" s="231"/>
      <c r="K648" s="231"/>
      <c r="L648" s="231"/>
      <c r="M648" s="231"/>
      <c r="N648" s="231" t="s">
        <v>5553</v>
      </c>
      <c r="O648" s="246" t="s">
        <v>5554</v>
      </c>
      <c r="P648" s="246" t="s">
        <v>5555</v>
      </c>
      <c r="Q648" s="225" t="s">
        <v>5556</v>
      </c>
      <c r="R648" s="212" t="s">
        <v>2</v>
      </c>
      <c r="S648" s="213" t="s">
        <v>4758</v>
      </c>
      <c r="T648" s="233">
        <v>45579</v>
      </c>
      <c r="U648" s="234" t="s">
        <v>4759</v>
      </c>
      <c r="V648" s="234">
        <v>45663</v>
      </c>
      <c r="W648" s="234">
        <v>45663</v>
      </c>
      <c r="X648" s="234" t="s">
        <v>2</v>
      </c>
      <c r="Y648" s="234"/>
      <c r="Z648" s="234" t="s">
        <v>4657</v>
      </c>
      <c r="AA648" s="243">
        <v>202412</v>
      </c>
      <c r="AB648" s="243"/>
      <c r="AC648" s="244" t="s">
        <v>4787</v>
      </c>
      <c r="AD648" s="244" t="s">
        <v>4898</v>
      </c>
      <c r="AE648" s="245">
        <v>1</v>
      </c>
      <c r="AF648" s="244" t="s">
        <v>4898</v>
      </c>
      <c r="AG648" s="239" t="str">
        <f>IFERROR(VLOOKUP(작성용!A:A,RM!A:D,4,0),"-")</f>
        <v>서경덕</v>
      </c>
      <c r="AH648" s="9" t="s">
        <v>4898</v>
      </c>
      <c r="AI648" s="235" t="s">
        <v>5213</v>
      </c>
      <c r="AJ648" s="235" t="s">
        <v>4834</v>
      </c>
      <c r="AK648" s="235" t="s">
        <v>4764</v>
      </c>
      <c r="AL648" s="235">
        <v>647</v>
      </c>
    </row>
    <row r="649" spans="1:38" x14ac:dyDescent="0.3">
      <c r="A649" s="222" t="s">
        <v>2249</v>
      </c>
      <c r="B649" s="222" t="s">
        <v>2250</v>
      </c>
      <c r="C649" s="241" t="s">
        <v>4749</v>
      </c>
      <c r="D649" s="237" t="s">
        <v>5587</v>
      </c>
      <c r="E649" s="236" t="s">
        <v>4658</v>
      </c>
      <c r="F649" s="240" t="s">
        <v>4841</v>
      </c>
      <c r="G649" s="214">
        <v>0</v>
      </c>
      <c r="H649" s="231" t="s">
        <v>4758</v>
      </c>
      <c r="I649" s="231"/>
      <c r="J649" s="231"/>
      <c r="K649" s="231"/>
      <c r="L649" s="231"/>
      <c r="M649" s="231"/>
      <c r="N649" s="231" t="s">
        <v>5553</v>
      </c>
      <c r="O649" s="246" t="s">
        <v>5554</v>
      </c>
      <c r="P649" s="246" t="s">
        <v>5555</v>
      </c>
      <c r="Q649" s="225" t="s">
        <v>5556</v>
      </c>
      <c r="R649" s="212" t="s">
        <v>2</v>
      </c>
      <c r="S649" s="213" t="s">
        <v>4758</v>
      </c>
      <c r="T649" s="233">
        <v>45579</v>
      </c>
      <c r="U649" s="234" t="s">
        <v>4759</v>
      </c>
      <c r="V649" s="234">
        <v>45663</v>
      </c>
      <c r="W649" s="234">
        <v>45663</v>
      </c>
      <c r="X649" s="234" t="s">
        <v>2</v>
      </c>
      <c r="Y649" s="234"/>
      <c r="Z649" s="234" t="s">
        <v>4657</v>
      </c>
      <c r="AA649" s="243">
        <v>202412</v>
      </c>
      <c r="AB649" s="243"/>
      <c r="AC649" s="244" t="s">
        <v>4787</v>
      </c>
      <c r="AD649" s="244" t="s">
        <v>4884</v>
      </c>
      <c r="AE649" s="245">
        <v>1</v>
      </c>
      <c r="AF649" s="244" t="s">
        <v>4749</v>
      </c>
      <c r="AG649" s="239" t="str">
        <f>IFERROR(VLOOKUP(작성용!A:A,RM!A:D,4,0),"-")</f>
        <v>서경덕</v>
      </c>
      <c r="AH649" s="9" t="s">
        <v>4898</v>
      </c>
      <c r="AI649" s="235" t="s">
        <v>5213</v>
      </c>
      <c r="AJ649" s="235" t="s">
        <v>4834</v>
      </c>
      <c r="AK649" s="235" t="s">
        <v>4764</v>
      </c>
      <c r="AL649" s="235">
        <v>648</v>
      </c>
    </row>
    <row r="650" spans="1:38" x14ac:dyDescent="0.3">
      <c r="A650" s="222" t="s">
        <v>2249</v>
      </c>
      <c r="B650" s="222" t="s">
        <v>2250</v>
      </c>
      <c r="C650" s="241" t="s">
        <v>4765</v>
      </c>
      <c r="D650" s="237" t="s">
        <v>5588</v>
      </c>
      <c r="E650" s="236">
        <v>1101140309888</v>
      </c>
      <c r="F650" s="240" t="s">
        <v>4841</v>
      </c>
      <c r="G650" s="214">
        <v>0</v>
      </c>
      <c r="H650" s="231" t="s">
        <v>4758</v>
      </c>
      <c r="I650" s="231"/>
      <c r="J650" s="231"/>
      <c r="K650" s="231"/>
      <c r="L650" s="231"/>
      <c r="M650" s="231"/>
      <c r="N650" s="231" t="s">
        <v>5553</v>
      </c>
      <c r="O650" s="246" t="s">
        <v>5554</v>
      </c>
      <c r="P650" s="246" t="s">
        <v>5555</v>
      </c>
      <c r="Q650" s="225" t="s">
        <v>5556</v>
      </c>
      <c r="R650" s="212" t="s">
        <v>2</v>
      </c>
      <c r="S650" s="213" t="s">
        <v>4758</v>
      </c>
      <c r="T650" s="233">
        <v>45579</v>
      </c>
      <c r="U650" s="234" t="s">
        <v>4759</v>
      </c>
      <c r="V650" s="234">
        <v>45663</v>
      </c>
      <c r="W650" s="234">
        <v>45663</v>
      </c>
      <c r="X650" s="234" t="s">
        <v>2</v>
      </c>
      <c r="Y650" s="234"/>
      <c r="Z650" s="234" t="s">
        <v>4657</v>
      </c>
      <c r="AA650" s="243">
        <v>202412</v>
      </c>
      <c r="AB650" s="243"/>
      <c r="AC650" s="244" t="s">
        <v>4787</v>
      </c>
      <c r="AD650" s="244" t="s">
        <v>4898</v>
      </c>
      <c r="AE650" s="245">
        <v>1</v>
      </c>
      <c r="AF650" s="244" t="s">
        <v>4898</v>
      </c>
      <c r="AG650" s="239" t="str">
        <f>IFERROR(VLOOKUP(작성용!A:A,RM!A:D,4,0),"-")</f>
        <v>서경덕</v>
      </c>
      <c r="AH650" s="9" t="s">
        <v>4898</v>
      </c>
      <c r="AI650" s="235" t="s">
        <v>5213</v>
      </c>
      <c r="AJ650" s="235" t="s">
        <v>4834</v>
      </c>
      <c r="AK650" s="235" t="s">
        <v>4764</v>
      </c>
      <c r="AL650" s="235">
        <v>649</v>
      </c>
    </row>
    <row r="651" spans="1:38" x14ac:dyDescent="0.3">
      <c r="A651" s="222" t="s">
        <v>2249</v>
      </c>
      <c r="B651" s="222" t="s">
        <v>2250</v>
      </c>
      <c r="C651" s="241" t="s">
        <v>4765</v>
      </c>
      <c r="D651" s="237" t="s">
        <v>5576</v>
      </c>
      <c r="E651" s="236">
        <v>2149110007099</v>
      </c>
      <c r="F651" s="240" t="s">
        <v>4841</v>
      </c>
      <c r="G651" s="214">
        <v>0</v>
      </c>
      <c r="H651" s="231" t="s">
        <v>4758</v>
      </c>
      <c r="I651" s="231"/>
      <c r="J651" s="231"/>
      <c r="K651" s="231"/>
      <c r="L651" s="231"/>
      <c r="M651" s="231"/>
      <c r="N651" s="231" t="s">
        <v>5553</v>
      </c>
      <c r="O651" s="246" t="s">
        <v>5554</v>
      </c>
      <c r="P651" s="246" t="s">
        <v>5555</v>
      </c>
      <c r="Q651" s="225" t="s">
        <v>5556</v>
      </c>
      <c r="R651" s="212" t="s">
        <v>2</v>
      </c>
      <c r="S651" s="213" t="s">
        <v>4758</v>
      </c>
      <c r="T651" s="233">
        <v>45579</v>
      </c>
      <c r="U651" s="234" t="s">
        <v>4759</v>
      </c>
      <c r="V651" s="234">
        <v>45663</v>
      </c>
      <c r="W651" s="234">
        <v>45663</v>
      </c>
      <c r="X651" s="234" t="s">
        <v>2</v>
      </c>
      <c r="Y651" s="234"/>
      <c r="Z651" s="234" t="s">
        <v>4657</v>
      </c>
      <c r="AA651" s="243">
        <v>202412</v>
      </c>
      <c r="AB651" s="243"/>
      <c r="AC651" s="244" t="s">
        <v>4787</v>
      </c>
      <c r="AD651" s="244" t="s">
        <v>4902</v>
      </c>
      <c r="AE651" s="245">
        <v>1</v>
      </c>
      <c r="AF651" s="244" t="s">
        <v>4902</v>
      </c>
      <c r="AG651" s="239" t="str">
        <f>IFERROR(VLOOKUP(작성용!A:A,RM!A:D,4,0),"-")</f>
        <v>서경덕</v>
      </c>
      <c r="AH651" s="9" t="s">
        <v>4898</v>
      </c>
      <c r="AI651" s="235" t="s">
        <v>4758</v>
      </c>
      <c r="AJ651" s="235" t="s">
        <v>4834</v>
      </c>
      <c r="AK651" s="235" t="s">
        <v>4764</v>
      </c>
      <c r="AL651" s="235">
        <v>650</v>
      </c>
    </row>
    <row r="652" spans="1:38" x14ac:dyDescent="0.3">
      <c r="A652" s="222" t="s">
        <v>2249</v>
      </c>
      <c r="B652" s="222" t="s">
        <v>2250</v>
      </c>
      <c r="C652" s="241" t="s">
        <v>4765</v>
      </c>
      <c r="D652" s="237" t="s">
        <v>5577</v>
      </c>
      <c r="E652" s="236">
        <v>2111110024216</v>
      </c>
      <c r="F652" s="240" t="s">
        <v>4841</v>
      </c>
      <c r="G652" s="214">
        <v>0</v>
      </c>
      <c r="H652" s="231" t="s">
        <v>4758</v>
      </c>
      <c r="I652" s="231"/>
      <c r="J652" s="231"/>
      <c r="K652" s="231"/>
      <c r="L652" s="231"/>
      <c r="M652" s="231"/>
      <c r="N652" s="231" t="s">
        <v>5553</v>
      </c>
      <c r="O652" s="246" t="s">
        <v>5554</v>
      </c>
      <c r="P652" s="246" t="s">
        <v>5555</v>
      </c>
      <c r="Q652" s="225" t="s">
        <v>5556</v>
      </c>
      <c r="R652" s="212" t="s">
        <v>2</v>
      </c>
      <c r="S652" s="213" t="s">
        <v>4758</v>
      </c>
      <c r="T652" s="233">
        <v>45579</v>
      </c>
      <c r="U652" s="234" t="s">
        <v>4759</v>
      </c>
      <c r="V652" s="234">
        <v>45663</v>
      </c>
      <c r="W652" s="234">
        <v>45663</v>
      </c>
      <c r="X652" s="234" t="s">
        <v>2</v>
      </c>
      <c r="Y652" s="234"/>
      <c r="Z652" s="234" t="s">
        <v>4657</v>
      </c>
      <c r="AA652" s="243">
        <v>202412</v>
      </c>
      <c r="AB652" s="243"/>
      <c r="AC652" s="244" t="s">
        <v>4787</v>
      </c>
      <c r="AD652" s="244" t="s">
        <v>4884</v>
      </c>
      <c r="AE652" s="245">
        <v>1</v>
      </c>
      <c r="AF652" s="244" t="s">
        <v>4884</v>
      </c>
      <c r="AG652" s="239" t="str">
        <f>IFERROR(VLOOKUP(작성용!A:A,RM!A:D,4,0),"-")</f>
        <v>서경덕</v>
      </c>
      <c r="AH652" s="9" t="s">
        <v>4898</v>
      </c>
      <c r="AI652" s="235" t="s">
        <v>4758</v>
      </c>
      <c r="AJ652" s="235" t="s">
        <v>4834</v>
      </c>
      <c r="AK652" s="235" t="s">
        <v>4764</v>
      </c>
      <c r="AL652" s="235">
        <v>651</v>
      </c>
    </row>
    <row r="653" spans="1:38" x14ac:dyDescent="0.3">
      <c r="A653" s="222" t="s">
        <v>2249</v>
      </c>
      <c r="B653" s="222" t="s">
        <v>2250</v>
      </c>
      <c r="C653" s="241" t="s">
        <v>4749</v>
      </c>
      <c r="D653" s="237" t="s">
        <v>5589</v>
      </c>
      <c r="E653" s="236">
        <v>1101116515930</v>
      </c>
      <c r="F653" s="240" t="s">
        <v>4841</v>
      </c>
      <c r="G653" s="214">
        <v>0</v>
      </c>
      <c r="H653" s="231" t="s">
        <v>4758</v>
      </c>
      <c r="I653" s="231"/>
      <c r="J653" s="231"/>
      <c r="K653" s="231"/>
      <c r="L653" s="231"/>
      <c r="M653" s="231"/>
      <c r="N653" s="231" t="s">
        <v>5553</v>
      </c>
      <c r="O653" s="246" t="s">
        <v>5554</v>
      </c>
      <c r="P653" s="246" t="s">
        <v>5555</v>
      </c>
      <c r="Q653" s="225" t="s">
        <v>5556</v>
      </c>
      <c r="R653" s="212" t="s">
        <v>2</v>
      </c>
      <c r="S653" s="213" t="s">
        <v>4758</v>
      </c>
      <c r="T653" s="233">
        <v>45579</v>
      </c>
      <c r="U653" s="234" t="s">
        <v>4759</v>
      </c>
      <c r="V653" s="234">
        <v>45663</v>
      </c>
      <c r="W653" s="234">
        <v>45663</v>
      </c>
      <c r="X653" s="234" t="s">
        <v>2</v>
      </c>
      <c r="Y653" s="234"/>
      <c r="Z653" s="234" t="s">
        <v>4657</v>
      </c>
      <c r="AA653" s="243">
        <v>202412</v>
      </c>
      <c r="AB653" s="243"/>
      <c r="AC653" s="244" t="s">
        <v>4787</v>
      </c>
      <c r="AD653" s="244" t="s">
        <v>4833</v>
      </c>
      <c r="AE653" s="245">
        <v>1</v>
      </c>
      <c r="AF653" s="244" t="s">
        <v>4749</v>
      </c>
      <c r="AG653" s="239" t="str">
        <f>IFERROR(VLOOKUP(작성용!A:A,RM!A:D,4,0),"-")</f>
        <v>서경덕</v>
      </c>
      <c r="AH653" s="9" t="s">
        <v>4898</v>
      </c>
      <c r="AI653" s="235" t="s">
        <v>4758</v>
      </c>
      <c r="AJ653" s="235" t="s">
        <v>4834</v>
      </c>
      <c r="AK653" s="235" t="s">
        <v>4764</v>
      </c>
      <c r="AL653" s="235">
        <v>652</v>
      </c>
    </row>
    <row r="654" spans="1:38" x14ac:dyDescent="0.3">
      <c r="A654" s="222" t="s">
        <v>2249</v>
      </c>
      <c r="B654" s="222" t="s">
        <v>2250</v>
      </c>
      <c r="C654" s="241" t="s">
        <v>4749</v>
      </c>
      <c r="D654" s="237" t="s">
        <v>5589</v>
      </c>
      <c r="E654" s="236">
        <v>1101116515930</v>
      </c>
      <c r="F654" s="240" t="s">
        <v>4767</v>
      </c>
      <c r="G654" s="214">
        <v>0</v>
      </c>
      <c r="H654" s="231" t="s">
        <v>4758</v>
      </c>
      <c r="I654" s="231"/>
      <c r="J654" s="231"/>
      <c r="K654" s="231"/>
      <c r="L654" s="231"/>
      <c r="M654" s="231"/>
      <c r="N654" s="231" t="s">
        <v>5553</v>
      </c>
      <c r="O654" s="246" t="s">
        <v>5554</v>
      </c>
      <c r="P654" s="246" t="s">
        <v>5555</v>
      </c>
      <c r="Q654" s="225" t="s">
        <v>5556</v>
      </c>
      <c r="R654" s="212" t="s">
        <v>2</v>
      </c>
      <c r="S654" s="213" t="s">
        <v>4758</v>
      </c>
      <c r="T654" s="233">
        <v>45579</v>
      </c>
      <c r="U654" s="234" t="s">
        <v>4759</v>
      </c>
      <c r="V654" s="234">
        <v>45663</v>
      </c>
      <c r="W654" s="234">
        <v>45663</v>
      </c>
      <c r="X654" s="234" t="s">
        <v>2</v>
      </c>
      <c r="Y654" s="234"/>
      <c r="Z654" s="234" t="s">
        <v>4657</v>
      </c>
      <c r="AA654" s="243">
        <v>202412</v>
      </c>
      <c r="AB654" s="243"/>
      <c r="AC654" s="244" t="s">
        <v>4787</v>
      </c>
      <c r="AD654" s="244" t="s">
        <v>4833</v>
      </c>
      <c r="AE654" s="245">
        <v>0</v>
      </c>
      <c r="AF654" s="244" t="s">
        <v>4749</v>
      </c>
      <c r="AG654" s="239" t="str">
        <f>IFERROR(VLOOKUP(작성용!A:A,RM!A:D,4,0),"-")</f>
        <v>서경덕</v>
      </c>
      <c r="AH654" s="9" t="s">
        <v>4898</v>
      </c>
      <c r="AI654" s="235" t="s">
        <v>4758</v>
      </c>
      <c r="AJ654" s="235" t="s">
        <v>4834</v>
      </c>
      <c r="AK654" s="235" t="s">
        <v>4764</v>
      </c>
      <c r="AL654" s="235">
        <v>653</v>
      </c>
    </row>
    <row r="655" spans="1:38" x14ac:dyDescent="0.3">
      <c r="A655" s="222" t="s">
        <v>2249</v>
      </c>
      <c r="B655" s="222" t="s">
        <v>2250</v>
      </c>
      <c r="C655" s="241" t="s">
        <v>4749</v>
      </c>
      <c r="D655" s="237" t="s">
        <v>5590</v>
      </c>
      <c r="E655" s="236">
        <v>1846110031348</v>
      </c>
      <c r="F655" s="240" t="s">
        <v>4841</v>
      </c>
      <c r="G655" s="214">
        <v>0</v>
      </c>
      <c r="H655" s="231" t="s">
        <v>4758</v>
      </c>
      <c r="I655" s="231"/>
      <c r="J655" s="231"/>
      <c r="K655" s="231"/>
      <c r="L655" s="231"/>
      <c r="M655" s="231"/>
      <c r="N655" s="231" t="s">
        <v>5553</v>
      </c>
      <c r="O655" s="246" t="s">
        <v>5554</v>
      </c>
      <c r="P655" s="246" t="s">
        <v>5555</v>
      </c>
      <c r="Q655" s="225" t="s">
        <v>5556</v>
      </c>
      <c r="R655" s="212" t="s">
        <v>2</v>
      </c>
      <c r="S655" s="213" t="s">
        <v>4758</v>
      </c>
      <c r="T655" s="233">
        <v>45579</v>
      </c>
      <c r="U655" s="234" t="s">
        <v>4759</v>
      </c>
      <c r="V655" s="234">
        <v>45663</v>
      </c>
      <c r="W655" s="234">
        <v>45663</v>
      </c>
      <c r="X655" s="234" t="s">
        <v>2</v>
      </c>
      <c r="Y655" s="234"/>
      <c r="Z655" s="234" t="s">
        <v>4657</v>
      </c>
      <c r="AA655" s="243">
        <v>202412</v>
      </c>
      <c r="AB655" s="243"/>
      <c r="AC655" s="244" t="s">
        <v>4787</v>
      </c>
      <c r="AD655" s="244" t="s">
        <v>4896</v>
      </c>
      <c r="AE655" s="245">
        <v>1</v>
      </c>
      <c r="AF655" s="244" t="s">
        <v>4749</v>
      </c>
      <c r="AG655" s="239" t="str">
        <f>IFERROR(VLOOKUP(작성용!A:A,RM!A:D,4,0),"-")</f>
        <v>서경덕</v>
      </c>
      <c r="AH655" s="9" t="s">
        <v>4898</v>
      </c>
      <c r="AI655" s="235" t="s">
        <v>4758</v>
      </c>
      <c r="AJ655" s="235" t="s">
        <v>4834</v>
      </c>
      <c r="AK655" s="235" t="s">
        <v>4764</v>
      </c>
      <c r="AL655" s="235">
        <v>654</v>
      </c>
    </row>
    <row r="656" spans="1:38" x14ac:dyDescent="0.3">
      <c r="A656" s="222" t="s">
        <v>2249</v>
      </c>
      <c r="B656" s="222" t="s">
        <v>2250</v>
      </c>
      <c r="C656" s="241" t="s">
        <v>4749</v>
      </c>
      <c r="D656" s="237" t="s">
        <v>5591</v>
      </c>
      <c r="E656" s="236">
        <v>1101114216704</v>
      </c>
      <c r="F656" s="240" t="s">
        <v>4841</v>
      </c>
      <c r="G656" s="214">
        <v>0</v>
      </c>
      <c r="H656" s="231" t="s">
        <v>4758</v>
      </c>
      <c r="I656" s="231"/>
      <c r="J656" s="231"/>
      <c r="K656" s="231"/>
      <c r="L656" s="231"/>
      <c r="M656" s="231"/>
      <c r="N656" s="231" t="s">
        <v>5553</v>
      </c>
      <c r="O656" s="246" t="s">
        <v>5554</v>
      </c>
      <c r="P656" s="246" t="s">
        <v>5555</v>
      </c>
      <c r="Q656" s="225" t="s">
        <v>5556</v>
      </c>
      <c r="R656" s="212" t="s">
        <v>2</v>
      </c>
      <c r="S656" s="213" t="s">
        <v>4758</v>
      </c>
      <c r="T656" s="233">
        <v>45579</v>
      </c>
      <c r="U656" s="234" t="s">
        <v>4759</v>
      </c>
      <c r="V656" s="234">
        <v>45663</v>
      </c>
      <c r="W656" s="234">
        <v>45663</v>
      </c>
      <c r="X656" s="234" t="s">
        <v>2</v>
      </c>
      <c r="Y656" s="234"/>
      <c r="Z656" s="234" t="s">
        <v>4657</v>
      </c>
      <c r="AA656" s="243">
        <v>202412</v>
      </c>
      <c r="AB656" s="243"/>
      <c r="AC656" s="244" t="s">
        <v>4787</v>
      </c>
      <c r="AD656" s="244" t="s">
        <v>4810</v>
      </c>
      <c r="AE656" s="245">
        <v>1</v>
      </c>
      <c r="AF656" s="244" t="s">
        <v>4749</v>
      </c>
      <c r="AG656" s="239" t="str">
        <f>IFERROR(VLOOKUP(작성용!A:A,RM!A:D,4,0),"-")</f>
        <v>서경덕</v>
      </c>
      <c r="AH656" s="9" t="s">
        <v>4898</v>
      </c>
      <c r="AI656" s="235" t="s">
        <v>4758</v>
      </c>
      <c r="AJ656" s="235" t="s">
        <v>4834</v>
      </c>
      <c r="AK656" s="235" t="s">
        <v>4764</v>
      </c>
      <c r="AL656" s="235">
        <v>655</v>
      </c>
    </row>
    <row r="657" spans="1:38" x14ac:dyDescent="0.3">
      <c r="A657" s="222" t="s">
        <v>2249</v>
      </c>
      <c r="B657" s="222" t="s">
        <v>2250</v>
      </c>
      <c r="C657" s="241" t="s">
        <v>4749</v>
      </c>
      <c r="D657" s="237" t="s">
        <v>5591</v>
      </c>
      <c r="E657" s="236">
        <v>1101114216704</v>
      </c>
      <c r="F657" s="240" t="s">
        <v>4837</v>
      </c>
      <c r="G657" s="214">
        <v>0</v>
      </c>
      <c r="H657" s="231" t="s">
        <v>4758</v>
      </c>
      <c r="I657" s="231"/>
      <c r="J657" s="231"/>
      <c r="K657" s="231"/>
      <c r="L657" s="231"/>
      <c r="M657" s="231"/>
      <c r="N657" s="231" t="s">
        <v>5553</v>
      </c>
      <c r="O657" s="246" t="s">
        <v>5554</v>
      </c>
      <c r="P657" s="246" t="s">
        <v>5555</v>
      </c>
      <c r="Q657" s="225" t="s">
        <v>5556</v>
      </c>
      <c r="R657" s="212" t="s">
        <v>2</v>
      </c>
      <c r="S657" s="213" t="s">
        <v>4758</v>
      </c>
      <c r="T657" s="233">
        <v>45579</v>
      </c>
      <c r="U657" s="234" t="s">
        <v>4759</v>
      </c>
      <c r="V657" s="234">
        <v>45663</v>
      </c>
      <c r="W657" s="234">
        <v>45663</v>
      </c>
      <c r="X657" s="234" t="s">
        <v>2</v>
      </c>
      <c r="Y657" s="234"/>
      <c r="Z657" s="234" t="s">
        <v>4657</v>
      </c>
      <c r="AA657" s="243">
        <v>202412</v>
      </c>
      <c r="AB657" s="243"/>
      <c r="AC657" s="244" t="s">
        <v>4787</v>
      </c>
      <c r="AD657" s="244" t="s">
        <v>4810</v>
      </c>
      <c r="AE657" s="245">
        <v>0</v>
      </c>
      <c r="AF657" s="244" t="s">
        <v>4749</v>
      </c>
      <c r="AG657" s="239" t="str">
        <f>IFERROR(VLOOKUP(작성용!A:A,RM!A:D,4,0),"-")</f>
        <v>서경덕</v>
      </c>
      <c r="AH657" s="9" t="s">
        <v>4898</v>
      </c>
      <c r="AI657" s="235" t="s">
        <v>4758</v>
      </c>
      <c r="AJ657" s="235" t="s">
        <v>4834</v>
      </c>
      <c r="AK657" s="235" t="s">
        <v>4764</v>
      </c>
      <c r="AL657" s="235">
        <v>656</v>
      </c>
    </row>
    <row r="658" spans="1:38" x14ac:dyDescent="0.3">
      <c r="A658" s="229" t="s">
        <v>4660</v>
      </c>
      <c r="B658" s="229" t="s">
        <v>4661</v>
      </c>
      <c r="C658" s="249" t="s">
        <v>4765</v>
      </c>
      <c r="D658" s="237" t="s">
        <v>5592</v>
      </c>
      <c r="E658" s="236">
        <v>1101114472976</v>
      </c>
      <c r="F658" s="240" t="s">
        <v>4964</v>
      </c>
      <c r="G658" s="214">
        <v>0</v>
      </c>
      <c r="H658" s="231" t="s">
        <v>4758</v>
      </c>
      <c r="I658" s="231"/>
      <c r="J658" s="231"/>
      <c r="K658" s="231"/>
      <c r="L658" s="231"/>
      <c r="M658" s="231"/>
      <c r="N658" s="231" t="s">
        <v>4882</v>
      </c>
      <c r="O658" s="246" t="s">
        <v>5593</v>
      </c>
      <c r="P658" s="246" t="s">
        <v>5594</v>
      </c>
      <c r="Q658" s="225" t="s">
        <v>5595</v>
      </c>
      <c r="R658" s="212" t="s">
        <v>4758</v>
      </c>
      <c r="S658" s="213" t="s">
        <v>4758</v>
      </c>
      <c r="T658" s="233">
        <v>45580</v>
      </c>
      <c r="U658" s="234" t="s">
        <v>5596</v>
      </c>
      <c r="V658" s="234">
        <v>45624</v>
      </c>
      <c r="W658" s="234">
        <v>45631</v>
      </c>
      <c r="X658" s="234" t="s">
        <v>4758</v>
      </c>
      <c r="Y658" s="234"/>
      <c r="Z658" s="234" t="s">
        <v>5597</v>
      </c>
      <c r="AA658" s="243">
        <v>202410</v>
      </c>
      <c r="AB658" s="243"/>
      <c r="AC658" s="244" t="s">
        <v>4747</v>
      </c>
      <c r="AD658" s="244" t="s">
        <v>4932</v>
      </c>
      <c r="AE658" s="245">
        <v>0</v>
      </c>
      <c r="AF658" s="244" t="s">
        <v>5101</v>
      </c>
      <c r="AG658" s="239" t="str">
        <f>IFERROR(VLOOKUP(작성용!A:A,RM!A:D,4,0),"-")</f>
        <v>-</v>
      </c>
      <c r="AH658" s="9" t="s">
        <v>4758</v>
      </c>
      <c r="AI658" s="235" t="s">
        <v>4758</v>
      </c>
      <c r="AJ658" s="235" t="s">
        <v>4758</v>
      </c>
      <c r="AK658" s="235" t="s">
        <v>4764</v>
      </c>
      <c r="AL658" s="235">
        <v>657</v>
      </c>
    </row>
    <row r="659" spans="1:38" x14ac:dyDescent="0.3">
      <c r="A659" s="229" t="s">
        <v>4660</v>
      </c>
      <c r="B659" s="229" t="s">
        <v>4661</v>
      </c>
      <c r="C659" s="249" t="s">
        <v>4765</v>
      </c>
      <c r="D659" s="237" t="s">
        <v>5592</v>
      </c>
      <c r="E659" s="236">
        <v>1101114472976</v>
      </c>
      <c r="F659" s="240" t="s">
        <v>4837</v>
      </c>
      <c r="G659" s="214">
        <v>0</v>
      </c>
      <c r="H659" s="231" t="s">
        <v>4758</v>
      </c>
      <c r="I659" s="231"/>
      <c r="J659" s="231"/>
      <c r="K659" s="231"/>
      <c r="L659" s="231"/>
      <c r="M659" s="231"/>
      <c r="N659" s="231" t="s">
        <v>4882</v>
      </c>
      <c r="O659" s="246" t="s">
        <v>5593</v>
      </c>
      <c r="P659" s="246" t="s">
        <v>5594</v>
      </c>
      <c r="Q659" s="225" t="s">
        <v>5595</v>
      </c>
      <c r="R659" s="212" t="s">
        <v>4758</v>
      </c>
      <c r="S659" s="213" t="s">
        <v>4758</v>
      </c>
      <c r="T659" s="233">
        <v>45580</v>
      </c>
      <c r="U659" s="234" t="s">
        <v>5596</v>
      </c>
      <c r="V659" s="234">
        <v>45624</v>
      </c>
      <c r="W659" s="234">
        <v>45631</v>
      </c>
      <c r="X659" s="234" t="s">
        <v>4758</v>
      </c>
      <c r="Y659" s="234"/>
      <c r="Z659" s="234" t="s">
        <v>5597</v>
      </c>
      <c r="AA659" s="243">
        <v>202410</v>
      </c>
      <c r="AB659" s="243"/>
      <c r="AC659" s="244" t="s">
        <v>4747</v>
      </c>
      <c r="AD659" s="244" t="s">
        <v>4932</v>
      </c>
      <c r="AE659" s="245">
        <v>1</v>
      </c>
      <c r="AF659" s="244" t="s">
        <v>5101</v>
      </c>
      <c r="AG659" s="239" t="str">
        <f>IFERROR(VLOOKUP(작성용!A:A,RM!A:D,4,0),"-")</f>
        <v>-</v>
      </c>
      <c r="AH659" s="9" t="s">
        <v>4758</v>
      </c>
      <c r="AI659" s="235" t="s">
        <v>4758</v>
      </c>
      <c r="AJ659" s="235" t="s">
        <v>4758</v>
      </c>
      <c r="AK659" s="235" t="s">
        <v>4764</v>
      </c>
      <c r="AL659" s="235">
        <v>658</v>
      </c>
    </row>
    <row r="660" spans="1:38" s="198" customFormat="1" x14ac:dyDescent="0.3">
      <c r="A660" s="229" t="s">
        <v>1769</v>
      </c>
      <c r="B660" s="229" t="s">
        <v>1770</v>
      </c>
      <c r="C660" s="249" t="s">
        <v>4749</v>
      </c>
      <c r="D660" s="237" t="s">
        <v>5390</v>
      </c>
      <c r="E660" s="236">
        <v>1601110396112</v>
      </c>
      <c r="F660" s="240" t="s">
        <v>4841</v>
      </c>
      <c r="G660" s="214">
        <v>0</v>
      </c>
      <c r="H660" s="231" t="s">
        <v>4758</v>
      </c>
      <c r="I660" s="231"/>
      <c r="J660" s="231"/>
      <c r="K660" s="231"/>
      <c r="L660" s="231"/>
      <c r="M660" s="231"/>
      <c r="N660" s="231" t="s">
        <v>5022</v>
      </c>
      <c r="O660" s="246" t="s">
        <v>5598</v>
      </c>
      <c r="P660" s="246" t="s">
        <v>5599</v>
      </c>
      <c r="Q660" s="225" t="s">
        <v>5600</v>
      </c>
      <c r="R660" s="212" t="s">
        <v>4758</v>
      </c>
      <c r="S660" s="213" t="s">
        <v>4758</v>
      </c>
      <c r="T660" s="233">
        <v>45580</v>
      </c>
      <c r="U660" s="234" t="s">
        <v>4808</v>
      </c>
      <c r="V660" s="234">
        <v>45642</v>
      </c>
      <c r="W660" s="234">
        <v>45649</v>
      </c>
      <c r="X660" s="234" t="s">
        <v>4758</v>
      </c>
      <c r="Y660" s="234"/>
      <c r="Z660" s="234" t="s">
        <v>5601</v>
      </c>
      <c r="AA660" s="243">
        <v>202410</v>
      </c>
      <c r="AB660" s="243"/>
      <c r="AC660" s="244" t="s">
        <v>4747</v>
      </c>
      <c r="AD660" s="244" t="s">
        <v>4748</v>
      </c>
      <c r="AE660" s="245">
        <v>0</v>
      </c>
      <c r="AF660" s="244" t="s">
        <v>4748</v>
      </c>
      <c r="AG660" s="239" t="str">
        <f>IFERROR(VLOOKUP(작성용!A:A,RM!A:D,4,0),"-")</f>
        <v>백형진</v>
      </c>
      <c r="AH660" s="9" t="s">
        <v>3650</v>
      </c>
      <c r="AI660" s="235" t="s">
        <v>4758</v>
      </c>
      <c r="AJ660" s="235" t="s">
        <v>4763</v>
      </c>
      <c r="AK660" s="235" t="s">
        <v>4764</v>
      </c>
      <c r="AL660" s="235">
        <v>659</v>
      </c>
    </row>
    <row r="661" spans="1:38" s="198" customFormat="1" x14ac:dyDescent="0.3">
      <c r="A661" s="229" t="s">
        <v>1769</v>
      </c>
      <c r="B661" s="229" t="s">
        <v>1770</v>
      </c>
      <c r="C661" s="249" t="s">
        <v>4749</v>
      </c>
      <c r="D661" s="237" t="s">
        <v>5390</v>
      </c>
      <c r="E661" s="236">
        <v>1601110396112</v>
      </c>
      <c r="F661" s="240" t="s">
        <v>4837</v>
      </c>
      <c r="G661" s="214">
        <v>1</v>
      </c>
      <c r="H661" s="231" t="s">
        <v>4758</v>
      </c>
      <c r="I661" s="231"/>
      <c r="J661" s="231"/>
      <c r="K661" s="231"/>
      <c r="L661" s="231"/>
      <c r="M661" s="231"/>
      <c r="N661" s="231" t="s">
        <v>5022</v>
      </c>
      <c r="O661" s="246" t="s">
        <v>5598</v>
      </c>
      <c r="P661" s="246" t="s">
        <v>5599</v>
      </c>
      <c r="Q661" s="225" t="s">
        <v>5600</v>
      </c>
      <c r="R661" s="212" t="s">
        <v>4758</v>
      </c>
      <c r="S661" s="213" t="s">
        <v>4758</v>
      </c>
      <c r="T661" s="233">
        <v>45580</v>
      </c>
      <c r="U661" s="234" t="s">
        <v>4808</v>
      </c>
      <c r="V661" s="234">
        <v>45642</v>
      </c>
      <c r="W661" s="234">
        <v>45649</v>
      </c>
      <c r="X661" s="234" t="s">
        <v>4758</v>
      </c>
      <c r="Y661" s="234"/>
      <c r="Z661" s="234" t="s">
        <v>5601</v>
      </c>
      <c r="AA661" s="243">
        <v>202410</v>
      </c>
      <c r="AB661" s="243"/>
      <c r="AC661" s="244" t="s">
        <v>4747</v>
      </c>
      <c r="AD661" s="244" t="s">
        <v>4748</v>
      </c>
      <c r="AE661" s="245">
        <v>1</v>
      </c>
      <c r="AF661" s="244" t="s">
        <v>4748</v>
      </c>
      <c r="AG661" s="239" t="str">
        <f>IFERROR(VLOOKUP(작성용!A:A,RM!A:D,4,0),"-")</f>
        <v>백형진</v>
      </c>
      <c r="AH661" s="9" t="s">
        <v>3650</v>
      </c>
      <c r="AI661" s="235" t="s">
        <v>4758</v>
      </c>
      <c r="AJ661" s="235" t="s">
        <v>4763</v>
      </c>
      <c r="AK661" s="235" t="s">
        <v>4764</v>
      </c>
      <c r="AL661" s="235">
        <v>660</v>
      </c>
    </row>
    <row r="662" spans="1:38" x14ac:dyDescent="0.3">
      <c r="A662" s="229" t="s">
        <v>1769</v>
      </c>
      <c r="B662" s="229" t="s">
        <v>1770</v>
      </c>
      <c r="C662" s="249" t="s">
        <v>4765</v>
      </c>
      <c r="D662" s="237" t="s">
        <v>5602</v>
      </c>
      <c r="E662" s="236">
        <v>1101115615111</v>
      </c>
      <c r="F662" s="240" t="s">
        <v>4841</v>
      </c>
      <c r="G662" s="214">
        <v>0</v>
      </c>
      <c r="H662" s="231" t="s">
        <v>4758</v>
      </c>
      <c r="I662" s="231"/>
      <c r="J662" s="231"/>
      <c r="K662" s="231"/>
      <c r="L662" s="231"/>
      <c r="M662" s="231"/>
      <c r="N662" s="231" t="s">
        <v>5022</v>
      </c>
      <c r="O662" s="246" t="s">
        <v>5598</v>
      </c>
      <c r="P662" s="246" t="s">
        <v>5599</v>
      </c>
      <c r="Q662" s="225" t="s">
        <v>5600</v>
      </c>
      <c r="R662" s="212" t="s">
        <v>4758</v>
      </c>
      <c r="S662" s="213" t="s">
        <v>4758</v>
      </c>
      <c r="T662" s="233">
        <v>45580</v>
      </c>
      <c r="U662" s="234" t="s">
        <v>4808</v>
      </c>
      <c r="V662" s="234">
        <v>45642</v>
      </c>
      <c r="W662" s="234">
        <v>45649</v>
      </c>
      <c r="X662" s="234" t="s">
        <v>4758</v>
      </c>
      <c r="Y662" s="234"/>
      <c r="Z662" s="234" t="s">
        <v>5601</v>
      </c>
      <c r="AA662" s="243">
        <v>202410</v>
      </c>
      <c r="AB662" s="243"/>
      <c r="AC662" s="244" t="s">
        <v>4747</v>
      </c>
      <c r="AD662" s="244" t="s">
        <v>3647</v>
      </c>
      <c r="AE662" s="245">
        <v>0</v>
      </c>
      <c r="AF662" s="244" t="s">
        <v>3647</v>
      </c>
      <c r="AG662" s="239" t="str">
        <f>IFERROR(VLOOKUP(작성용!A:A,RM!A:D,4,0),"-")</f>
        <v>백형진</v>
      </c>
      <c r="AH662" s="9" t="s">
        <v>3650</v>
      </c>
      <c r="AI662" s="235" t="s">
        <v>4758</v>
      </c>
      <c r="AJ662" s="235" t="s">
        <v>4763</v>
      </c>
      <c r="AK662" s="235" t="s">
        <v>4764</v>
      </c>
      <c r="AL662" s="235">
        <v>661</v>
      </c>
    </row>
    <row r="663" spans="1:38" x14ac:dyDescent="0.3">
      <c r="A663" s="229" t="s">
        <v>1769</v>
      </c>
      <c r="B663" s="229" t="s">
        <v>1770</v>
      </c>
      <c r="C663" s="249" t="s">
        <v>4765</v>
      </c>
      <c r="D663" s="237" t="s">
        <v>5602</v>
      </c>
      <c r="E663" s="236">
        <v>1101115615111</v>
      </c>
      <c r="F663" s="240" t="s">
        <v>4837</v>
      </c>
      <c r="G663" s="214">
        <v>0</v>
      </c>
      <c r="H663" s="231" t="s">
        <v>4758</v>
      </c>
      <c r="I663" s="231"/>
      <c r="J663" s="231"/>
      <c r="K663" s="231"/>
      <c r="L663" s="231"/>
      <c r="M663" s="231"/>
      <c r="N663" s="231" t="s">
        <v>5022</v>
      </c>
      <c r="O663" s="246" t="s">
        <v>5598</v>
      </c>
      <c r="P663" s="246" t="s">
        <v>5599</v>
      </c>
      <c r="Q663" s="225" t="s">
        <v>5600</v>
      </c>
      <c r="R663" s="212" t="s">
        <v>4758</v>
      </c>
      <c r="S663" s="213" t="s">
        <v>4758</v>
      </c>
      <c r="T663" s="233">
        <v>45580</v>
      </c>
      <c r="U663" s="234" t="s">
        <v>4808</v>
      </c>
      <c r="V663" s="234">
        <v>45642</v>
      </c>
      <c r="W663" s="234">
        <v>45649</v>
      </c>
      <c r="X663" s="234" t="s">
        <v>4758</v>
      </c>
      <c r="Y663" s="234"/>
      <c r="Z663" s="234" t="s">
        <v>5601</v>
      </c>
      <c r="AA663" s="243">
        <v>202410</v>
      </c>
      <c r="AB663" s="243"/>
      <c r="AC663" s="244" t="s">
        <v>4747</v>
      </c>
      <c r="AD663" s="244" t="s">
        <v>3647</v>
      </c>
      <c r="AE663" s="245">
        <v>1</v>
      </c>
      <c r="AF663" s="244" t="s">
        <v>3647</v>
      </c>
      <c r="AG663" s="239" t="str">
        <f>IFERROR(VLOOKUP(작성용!A:A,RM!A:D,4,0),"-")</f>
        <v>백형진</v>
      </c>
      <c r="AH663" s="9" t="s">
        <v>3650</v>
      </c>
      <c r="AI663" s="235" t="s">
        <v>4758</v>
      </c>
      <c r="AJ663" s="235" t="s">
        <v>4763</v>
      </c>
      <c r="AK663" s="235" t="s">
        <v>4764</v>
      </c>
      <c r="AL663" s="235">
        <v>662</v>
      </c>
    </row>
    <row r="664" spans="1:38" x14ac:dyDescent="0.3">
      <c r="A664" s="222">
        <v>6000220</v>
      </c>
      <c r="B664" s="222" t="s">
        <v>4663</v>
      </c>
      <c r="C664" s="241" t="s">
        <v>4765</v>
      </c>
      <c r="D664" s="237" t="s">
        <v>5603</v>
      </c>
      <c r="E664" s="236">
        <v>1101118490792</v>
      </c>
      <c r="F664" s="240" t="s">
        <v>4841</v>
      </c>
      <c r="G664" s="214">
        <v>0</v>
      </c>
      <c r="H664" s="231" t="s">
        <v>4758</v>
      </c>
      <c r="I664" s="231"/>
      <c r="J664" s="231"/>
      <c r="K664" s="231"/>
      <c r="L664" s="231"/>
      <c r="M664" s="231"/>
      <c r="N664" s="231" t="s">
        <v>4882</v>
      </c>
      <c r="O664" s="246"/>
      <c r="P664" s="246"/>
      <c r="Q664" s="225"/>
      <c r="R664" s="212" t="s">
        <v>2</v>
      </c>
      <c r="S664" s="213" t="s">
        <v>4758</v>
      </c>
      <c r="T664" s="233" t="s">
        <v>5604</v>
      </c>
      <c r="U664" s="234" t="s">
        <v>4746</v>
      </c>
      <c r="V664" s="234">
        <v>45601</v>
      </c>
      <c r="W664" s="234" t="s">
        <v>4864</v>
      </c>
      <c r="X664" s="234" t="s">
        <v>2</v>
      </c>
      <c r="Y664" s="234"/>
      <c r="Z664" s="234"/>
      <c r="AA664" s="243">
        <v>202411</v>
      </c>
      <c r="AB664" s="243"/>
      <c r="AC664" s="244" t="s">
        <v>5197</v>
      </c>
      <c r="AD664" s="244" t="s">
        <v>3714</v>
      </c>
      <c r="AE664" s="245">
        <v>0.4</v>
      </c>
      <c r="AF664" s="244" t="s">
        <v>3714</v>
      </c>
      <c r="AG664" s="239" t="str">
        <f>IFERROR(VLOOKUP(작성용!A:A,RM!A:D,4,0),"-")</f>
        <v>-</v>
      </c>
      <c r="AH664" s="9" t="s">
        <v>2</v>
      </c>
      <c r="AI664" s="235" t="s">
        <v>2</v>
      </c>
      <c r="AJ664" s="235" t="s">
        <v>2</v>
      </c>
      <c r="AK664" s="235" t="s">
        <v>4544</v>
      </c>
      <c r="AL664" s="235">
        <v>663</v>
      </c>
    </row>
    <row r="665" spans="1:38" x14ac:dyDescent="0.3">
      <c r="A665" s="222">
        <v>6000220</v>
      </c>
      <c r="B665" s="222" t="s">
        <v>4663</v>
      </c>
      <c r="C665" s="241" t="s">
        <v>4765</v>
      </c>
      <c r="D665" s="237" t="s">
        <v>5603</v>
      </c>
      <c r="E665" s="236">
        <v>1101118490792</v>
      </c>
      <c r="F665" s="240" t="s">
        <v>4837</v>
      </c>
      <c r="G665" s="214">
        <v>0</v>
      </c>
      <c r="H665" s="231" t="s">
        <v>4758</v>
      </c>
      <c r="I665" s="231"/>
      <c r="J665" s="231"/>
      <c r="K665" s="231"/>
      <c r="L665" s="231"/>
      <c r="M665" s="231"/>
      <c r="N665" s="231" t="s">
        <v>4882</v>
      </c>
      <c r="O665" s="246"/>
      <c r="P665" s="246"/>
      <c r="Q665" s="225"/>
      <c r="R665" s="212" t="s">
        <v>2</v>
      </c>
      <c r="S665" s="213" t="s">
        <v>4758</v>
      </c>
      <c r="T665" s="233" t="s">
        <v>5604</v>
      </c>
      <c r="U665" s="234" t="s">
        <v>4746</v>
      </c>
      <c r="V665" s="234">
        <v>45601</v>
      </c>
      <c r="W665" s="234" t="s">
        <v>4864</v>
      </c>
      <c r="X665" s="234" t="s">
        <v>2</v>
      </c>
      <c r="Y665" s="234"/>
      <c r="Z665" s="234"/>
      <c r="AA665" s="243">
        <v>202411</v>
      </c>
      <c r="AB665" s="243"/>
      <c r="AC665" s="244" t="s">
        <v>5197</v>
      </c>
      <c r="AD665" s="244" t="s">
        <v>3714</v>
      </c>
      <c r="AE665" s="245">
        <v>0</v>
      </c>
      <c r="AF665" s="244" t="s">
        <v>3714</v>
      </c>
      <c r="AG665" s="239" t="str">
        <f>IFERROR(VLOOKUP(작성용!A:A,RM!A:D,4,0),"-")</f>
        <v>-</v>
      </c>
      <c r="AH665" s="9" t="s">
        <v>2</v>
      </c>
      <c r="AI665" s="235" t="s">
        <v>2</v>
      </c>
      <c r="AJ665" s="235" t="s">
        <v>2</v>
      </c>
      <c r="AK665" s="235" t="s">
        <v>4544</v>
      </c>
      <c r="AL665" s="235">
        <v>664</v>
      </c>
    </row>
    <row r="666" spans="1:38" s="198" customFormat="1" x14ac:dyDescent="0.3">
      <c r="A666" s="222" t="s">
        <v>3374</v>
      </c>
      <c r="B666" s="222" t="s">
        <v>3375</v>
      </c>
      <c r="C666" s="241" t="s">
        <v>4597</v>
      </c>
      <c r="D666" s="237" t="s">
        <v>5605</v>
      </c>
      <c r="E666" s="236" t="s">
        <v>4664</v>
      </c>
      <c r="F666" s="240" t="s">
        <v>4841</v>
      </c>
      <c r="G666" s="214">
        <v>0</v>
      </c>
      <c r="H666" s="231" t="s">
        <v>4758</v>
      </c>
      <c r="I666" s="231"/>
      <c r="J666" s="231"/>
      <c r="K666" s="231"/>
      <c r="L666" s="231"/>
      <c r="M666" s="231"/>
      <c r="N666" s="231" t="s">
        <v>4882</v>
      </c>
      <c r="O666" s="246" t="s">
        <v>5606</v>
      </c>
      <c r="P666" s="246" t="s">
        <v>5607</v>
      </c>
      <c r="Q666" s="225" t="s">
        <v>4665</v>
      </c>
      <c r="R666" s="212" t="s">
        <v>4758</v>
      </c>
      <c r="S666" s="213" t="s">
        <v>4758</v>
      </c>
      <c r="T666" s="233">
        <v>45580</v>
      </c>
      <c r="U666" s="234" t="s">
        <v>4746</v>
      </c>
      <c r="V666" s="234">
        <v>45614</v>
      </c>
      <c r="W666" s="234">
        <v>45616</v>
      </c>
      <c r="X666" s="234" t="s">
        <v>2</v>
      </c>
      <c r="Y666" s="234"/>
      <c r="Z666" s="234" t="s">
        <v>4666</v>
      </c>
      <c r="AA666" s="243">
        <v>202411</v>
      </c>
      <c r="AB666" s="243"/>
      <c r="AC666" s="244" t="s">
        <v>4787</v>
      </c>
      <c r="AD666" s="244" t="s">
        <v>4905</v>
      </c>
      <c r="AE666" s="245">
        <v>1</v>
      </c>
      <c r="AF666" s="244" t="s">
        <v>4905</v>
      </c>
      <c r="AG666" s="239" t="str">
        <f>IFERROR(VLOOKUP(작성용!A:A,RM!A:D,4,0),"-")</f>
        <v>조현우</v>
      </c>
      <c r="AH666" s="9" t="s">
        <v>4905</v>
      </c>
      <c r="AI666" s="235" t="s">
        <v>4758</v>
      </c>
      <c r="AJ666" s="235" t="s">
        <v>4907</v>
      </c>
      <c r="AK666" s="235" t="s">
        <v>4764</v>
      </c>
      <c r="AL666" s="235">
        <v>665</v>
      </c>
    </row>
    <row r="667" spans="1:38" s="198" customFormat="1" x14ac:dyDescent="0.3">
      <c r="A667" s="222" t="s">
        <v>3435</v>
      </c>
      <c r="B667" s="222" t="s">
        <v>3436</v>
      </c>
      <c r="C667" s="241" t="s">
        <v>4765</v>
      </c>
      <c r="D667" s="237" t="s">
        <v>5608</v>
      </c>
      <c r="E667" s="236">
        <v>1101115727396</v>
      </c>
      <c r="F667" s="240" t="s">
        <v>4841</v>
      </c>
      <c r="G667" s="214">
        <v>0</v>
      </c>
      <c r="H667" s="231" t="s">
        <v>4758</v>
      </c>
      <c r="I667" s="231"/>
      <c r="J667" s="231"/>
      <c r="K667" s="231"/>
      <c r="L667" s="231"/>
      <c r="M667" s="231"/>
      <c r="N667" s="231" t="s">
        <v>4868</v>
      </c>
      <c r="O667" s="246" t="s">
        <v>5609</v>
      </c>
      <c r="P667" s="246" t="s">
        <v>4667</v>
      </c>
      <c r="Q667" s="225" t="s">
        <v>4668</v>
      </c>
      <c r="R667" s="212" t="s">
        <v>2</v>
      </c>
      <c r="S667" s="213" t="s">
        <v>4758</v>
      </c>
      <c r="T667" s="233">
        <v>45580</v>
      </c>
      <c r="U667" s="234" t="s">
        <v>4858</v>
      </c>
      <c r="V667" s="234">
        <v>45611</v>
      </c>
      <c r="W667" s="234">
        <v>45615</v>
      </c>
      <c r="X667" s="234" t="s">
        <v>2</v>
      </c>
      <c r="Y667" s="234"/>
      <c r="Z667" s="234" t="s">
        <v>5610</v>
      </c>
      <c r="AA667" s="243">
        <v>202411</v>
      </c>
      <c r="AB667" s="243"/>
      <c r="AC667" s="243" t="s">
        <v>4037</v>
      </c>
      <c r="AD667" s="244" t="s">
        <v>4811</v>
      </c>
      <c r="AE667" s="245">
        <v>1</v>
      </c>
      <c r="AF667" s="244" t="s">
        <v>4977</v>
      </c>
      <c r="AG667" s="239" t="str">
        <f>IFERROR(VLOOKUP(작성용!A:A,RM!A:D,4,0),"-")</f>
        <v>오영석</v>
      </c>
      <c r="AH667" s="9" t="s">
        <v>4810</v>
      </c>
      <c r="AI667" s="235" t="s">
        <v>4758</v>
      </c>
      <c r="AJ667" s="235" t="s">
        <v>4996</v>
      </c>
      <c r="AK667" s="235" t="s">
        <v>4764</v>
      </c>
      <c r="AL667" s="235">
        <v>666</v>
      </c>
    </row>
    <row r="668" spans="1:38" s="198" customFormat="1" x14ac:dyDescent="0.3">
      <c r="A668" s="222" t="s">
        <v>5611</v>
      </c>
      <c r="B668" s="222" t="s">
        <v>5612</v>
      </c>
      <c r="C668" s="241" t="s">
        <v>4765</v>
      </c>
      <c r="D668" s="237" t="s">
        <v>5613</v>
      </c>
      <c r="E668" s="236">
        <v>1350110024823</v>
      </c>
      <c r="F668" s="240" t="s">
        <v>4767</v>
      </c>
      <c r="G668" s="214">
        <v>0</v>
      </c>
      <c r="H668" s="231" t="s">
        <v>4758</v>
      </c>
      <c r="I668" s="231"/>
      <c r="J668" s="231"/>
      <c r="K668" s="231"/>
      <c r="L668" s="231"/>
      <c r="M668" s="231"/>
      <c r="N668" s="231" t="s">
        <v>5553</v>
      </c>
      <c r="O668" s="246" t="s">
        <v>5614</v>
      </c>
      <c r="P668" s="246" t="s">
        <v>5615</v>
      </c>
      <c r="Q668" s="225" t="s">
        <v>4669</v>
      </c>
      <c r="R668" s="212" t="s">
        <v>4758</v>
      </c>
      <c r="S668" s="213" t="s">
        <v>4758</v>
      </c>
      <c r="T668" s="233">
        <v>45580</v>
      </c>
      <c r="U668" s="234" t="s">
        <v>4746</v>
      </c>
      <c r="V668" s="234">
        <v>45607</v>
      </c>
      <c r="W668" s="234">
        <v>45611</v>
      </c>
      <c r="X668" s="234" t="s">
        <v>2</v>
      </c>
      <c r="Y668" s="234"/>
      <c r="Z668" s="234" t="s">
        <v>4670</v>
      </c>
      <c r="AA668" s="243">
        <v>202411</v>
      </c>
      <c r="AB668" s="243"/>
      <c r="AC668" s="244" t="s">
        <v>4787</v>
      </c>
      <c r="AD668" s="244" t="s">
        <v>4832</v>
      </c>
      <c r="AE668" s="245">
        <v>1</v>
      </c>
      <c r="AF668" s="244" t="s">
        <v>4862</v>
      </c>
      <c r="AG668" s="239" t="str">
        <f>IFERROR(VLOOKUP(작성용!A:A,RM!A:D,4,0),"-")</f>
        <v>유재호</v>
      </c>
      <c r="AH668" s="9" t="s">
        <v>5140</v>
      </c>
      <c r="AI668" s="235" t="s">
        <v>4758</v>
      </c>
      <c r="AJ668" s="9" t="s">
        <v>4907</v>
      </c>
      <c r="AK668" s="235" t="s">
        <v>4764</v>
      </c>
      <c r="AL668" s="235">
        <v>667</v>
      </c>
    </row>
    <row r="669" spans="1:38" s="198" customFormat="1" x14ac:dyDescent="0.3">
      <c r="A669" s="222" t="s">
        <v>5611</v>
      </c>
      <c r="B669" s="222" t="s">
        <v>5612</v>
      </c>
      <c r="C669" s="241" t="s">
        <v>4765</v>
      </c>
      <c r="D669" s="237" t="s">
        <v>5616</v>
      </c>
      <c r="E669" s="236">
        <v>1348110034942</v>
      </c>
      <c r="F669" s="240" t="s">
        <v>4767</v>
      </c>
      <c r="G669" s="214">
        <v>0</v>
      </c>
      <c r="H669" s="231" t="s">
        <v>4758</v>
      </c>
      <c r="I669" s="231"/>
      <c r="J669" s="231"/>
      <c r="K669" s="231"/>
      <c r="L669" s="231"/>
      <c r="M669" s="231"/>
      <c r="N669" s="231" t="s">
        <v>5580</v>
      </c>
      <c r="O669" s="246" t="s">
        <v>5614</v>
      </c>
      <c r="P669" s="246" t="s">
        <v>5615</v>
      </c>
      <c r="Q669" s="225" t="s">
        <v>4669</v>
      </c>
      <c r="R669" s="212" t="s">
        <v>4758</v>
      </c>
      <c r="S669" s="213" t="s">
        <v>4758</v>
      </c>
      <c r="T669" s="233">
        <v>45580</v>
      </c>
      <c r="U669" s="234" t="s">
        <v>4746</v>
      </c>
      <c r="V669" s="234">
        <v>45607</v>
      </c>
      <c r="W669" s="234">
        <v>45611</v>
      </c>
      <c r="X669" s="234" t="s">
        <v>2</v>
      </c>
      <c r="Y669" s="234"/>
      <c r="Z669" s="234" t="s">
        <v>4670</v>
      </c>
      <c r="AA669" s="243">
        <v>202411</v>
      </c>
      <c r="AB669" s="243"/>
      <c r="AC669" s="244" t="s">
        <v>4787</v>
      </c>
      <c r="AD669" s="244" t="s">
        <v>4914</v>
      </c>
      <c r="AE669" s="245">
        <v>1</v>
      </c>
      <c r="AF669" s="244" t="s">
        <v>5020</v>
      </c>
      <c r="AG669" s="239" t="str">
        <f>IFERROR(VLOOKUP(작성용!A:A,RM!A:D,4,0),"-")</f>
        <v>유재호</v>
      </c>
      <c r="AH669" s="9" t="s">
        <v>5008</v>
      </c>
      <c r="AI669" s="235" t="s">
        <v>4758</v>
      </c>
      <c r="AJ669" s="9" t="s">
        <v>4907</v>
      </c>
      <c r="AK669" s="235" t="s">
        <v>4790</v>
      </c>
      <c r="AL669" s="235">
        <v>668</v>
      </c>
    </row>
    <row r="670" spans="1:38" x14ac:dyDescent="0.3">
      <c r="A670" s="222" t="s">
        <v>5617</v>
      </c>
      <c r="B670" s="222" t="s">
        <v>5612</v>
      </c>
      <c r="C670" s="241" t="s">
        <v>4765</v>
      </c>
      <c r="D670" s="237" t="s">
        <v>5618</v>
      </c>
      <c r="E670" s="236">
        <v>2047110003887</v>
      </c>
      <c r="F670" s="240" t="s">
        <v>4767</v>
      </c>
      <c r="G670" s="214">
        <v>2</v>
      </c>
      <c r="H670" s="231" t="s">
        <v>4758</v>
      </c>
      <c r="I670" s="231"/>
      <c r="J670" s="231"/>
      <c r="K670" s="231"/>
      <c r="L670" s="231"/>
      <c r="M670" s="231"/>
      <c r="N670" s="231" t="s">
        <v>5553</v>
      </c>
      <c r="O670" s="246" t="s">
        <v>5614</v>
      </c>
      <c r="P670" s="246" t="s">
        <v>5615</v>
      </c>
      <c r="Q670" s="225" t="s">
        <v>4669</v>
      </c>
      <c r="R670" s="212" t="s">
        <v>4758</v>
      </c>
      <c r="S670" s="213" t="s">
        <v>4758</v>
      </c>
      <c r="T670" s="233">
        <v>45580</v>
      </c>
      <c r="U670" s="234" t="s">
        <v>4746</v>
      </c>
      <c r="V670" s="234">
        <v>45607</v>
      </c>
      <c r="W670" s="234">
        <v>45611</v>
      </c>
      <c r="X670" s="234" t="s">
        <v>2</v>
      </c>
      <c r="Y670" s="234"/>
      <c r="Z670" s="234" t="s">
        <v>4670</v>
      </c>
      <c r="AA670" s="243">
        <v>202411</v>
      </c>
      <c r="AB670" s="243"/>
      <c r="AC670" s="244" t="s">
        <v>4787</v>
      </c>
      <c r="AD670" s="244" t="s">
        <v>4969</v>
      </c>
      <c r="AE670" s="245">
        <v>1</v>
      </c>
      <c r="AF670" s="244" t="s">
        <v>4969</v>
      </c>
      <c r="AG670" s="239" t="str">
        <f>IFERROR(VLOOKUP(작성용!A:A,RM!A:D,4,0),"-")</f>
        <v>유재호</v>
      </c>
      <c r="AH670" s="9" t="s">
        <v>5140</v>
      </c>
      <c r="AI670" s="235" t="s">
        <v>4758</v>
      </c>
      <c r="AJ670" s="9" t="s">
        <v>4907</v>
      </c>
      <c r="AK670" s="235" t="s">
        <v>4764</v>
      </c>
      <c r="AL670" s="235">
        <v>669</v>
      </c>
    </row>
    <row r="671" spans="1:38" x14ac:dyDescent="0.3">
      <c r="A671" s="222" t="s">
        <v>5611</v>
      </c>
      <c r="B671" s="222" t="s">
        <v>5612</v>
      </c>
      <c r="C671" s="241" t="s">
        <v>4765</v>
      </c>
      <c r="D671" s="237" t="s">
        <v>5619</v>
      </c>
      <c r="E671" s="236">
        <v>1311110351682</v>
      </c>
      <c r="F671" s="240" t="s">
        <v>4767</v>
      </c>
      <c r="G671" s="214">
        <v>0</v>
      </c>
      <c r="H671" s="231" t="s">
        <v>4754</v>
      </c>
      <c r="I671" s="231"/>
      <c r="J671" s="231"/>
      <c r="K671" s="231"/>
      <c r="L671" s="231"/>
      <c r="M671" s="231"/>
      <c r="N671" s="231" t="s">
        <v>5553</v>
      </c>
      <c r="O671" s="246" t="s">
        <v>5620</v>
      </c>
      <c r="P671" s="246" t="s">
        <v>5615</v>
      </c>
      <c r="Q671" s="225" t="s">
        <v>4669</v>
      </c>
      <c r="R671" s="212" t="s">
        <v>4758</v>
      </c>
      <c r="S671" s="213" t="s">
        <v>4754</v>
      </c>
      <c r="T671" s="233">
        <v>45580</v>
      </c>
      <c r="U671" s="234" t="s">
        <v>4858</v>
      </c>
      <c r="V671" s="234">
        <v>45607</v>
      </c>
      <c r="W671" s="234">
        <v>45611</v>
      </c>
      <c r="X671" s="234" t="s">
        <v>2</v>
      </c>
      <c r="Y671" s="234"/>
      <c r="Z671" s="234" t="s">
        <v>4670</v>
      </c>
      <c r="AA671" s="243">
        <v>202411</v>
      </c>
      <c r="AB671" s="243"/>
      <c r="AC671" s="244" t="s">
        <v>4787</v>
      </c>
      <c r="AD671" s="244" t="s">
        <v>4761</v>
      </c>
      <c r="AE671" s="245">
        <v>0</v>
      </c>
      <c r="AF671" s="244" t="s">
        <v>4761</v>
      </c>
      <c r="AG671" s="239" t="str">
        <f>IFERROR(VLOOKUP(작성용!A:A,RM!A:D,4,0),"-")</f>
        <v>유재호</v>
      </c>
      <c r="AH671" s="9" t="s">
        <v>5008</v>
      </c>
      <c r="AI671" s="235" t="s">
        <v>4758</v>
      </c>
      <c r="AJ671" s="9" t="s">
        <v>4907</v>
      </c>
      <c r="AK671" s="235" t="s">
        <v>4764</v>
      </c>
      <c r="AL671" s="235">
        <v>670</v>
      </c>
    </row>
    <row r="672" spans="1:38" x14ac:dyDescent="0.3">
      <c r="A672" s="222" t="s">
        <v>5611</v>
      </c>
      <c r="B672" s="222" t="s">
        <v>5612</v>
      </c>
      <c r="C672" s="241" t="s">
        <v>4765</v>
      </c>
      <c r="D672" s="237" t="s">
        <v>5621</v>
      </c>
      <c r="E672" s="236">
        <v>1101140297760</v>
      </c>
      <c r="F672" s="240" t="s">
        <v>4841</v>
      </c>
      <c r="G672" s="214">
        <v>0</v>
      </c>
      <c r="H672" s="231" t="s">
        <v>4758</v>
      </c>
      <c r="I672" s="231"/>
      <c r="J672" s="231"/>
      <c r="K672" s="231"/>
      <c r="L672" s="231"/>
      <c r="M672" s="231"/>
      <c r="N672" s="231" t="s">
        <v>5553</v>
      </c>
      <c r="O672" s="246" t="s">
        <v>5614</v>
      </c>
      <c r="P672" s="246" t="s">
        <v>5615</v>
      </c>
      <c r="Q672" s="225" t="s">
        <v>4669</v>
      </c>
      <c r="R672" s="212" t="s">
        <v>4758</v>
      </c>
      <c r="S672" s="213" t="s">
        <v>4758</v>
      </c>
      <c r="T672" s="233">
        <v>45580</v>
      </c>
      <c r="U672" s="234" t="s">
        <v>4746</v>
      </c>
      <c r="V672" s="234">
        <v>45607</v>
      </c>
      <c r="W672" s="234">
        <v>45611</v>
      </c>
      <c r="X672" s="234" t="s">
        <v>2</v>
      </c>
      <c r="Y672" s="234"/>
      <c r="Z672" s="234" t="s">
        <v>4670</v>
      </c>
      <c r="AA672" s="243">
        <v>202411</v>
      </c>
      <c r="AB672" s="243"/>
      <c r="AC672" s="244" t="s">
        <v>4787</v>
      </c>
      <c r="AD672" s="244" t="s">
        <v>4849</v>
      </c>
      <c r="AE672" s="245">
        <v>1</v>
      </c>
      <c r="AF672" s="244" t="s">
        <v>4849</v>
      </c>
      <c r="AG672" s="239" t="str">
        <f>IFERROR(VLOOKUP(작성용!A:A,RM!A:D,4,0),"-")</f>
        <v>유재호</v>
      </c>
      <c r="AH672" s="9" t="s">
        <v>5008</v>
      </c>
      <c r="AI672" s="235" t="s">
        <v>4758</v>
      </c>
      <c r="AJ672" s="9" t="s">
        <v>4907</v>
      </c>
      <c r="AK672" s="235" t="s">
        <v>4764</v>
      </c>
      <c r="AL672" s="235">
        <v>671</v>
      </c>
    </row>
    <row r="673" spans="1:38" x14ac:dyDescent="0.3">
      <c r="A673" s="222" t="s">
        <v>5611</v>
      </c>
      <c r="B673" s="222" t="s">
        <v>5612</v>
      </c>
      <c r="C673" s="241" t="s">
        <v>4765</v>
      </c>
      <c r="D673" s="237" t="s">
        <v>5163</v>
      </c>
      <c r="E673" s="236">
        <v>1801110991314</v>
      </c>
      <c r="F673" s="240" t="s">
        <v>4837</v>
      </c>
      <c r="G673" s="214">
        <v>0</v>
      </c>
      <c r="H673" s="231" t="s">
        <v>4758</v>
      </c>
      <c r="I673" s="231"/>
      <c r="J673" s="231"/>
      <c r="K673" s="231"/>
      <c r="L673" s="231"/>
      <c r="M673" s="231"/>
      <c r="N673" s="231" t="s">
        <v>5553</v>
      </c>
      <c r="O673" s="246" t="s">
        <v>5614</v>
      </c>
      <c r="P673" s="246" t="s">
        <v>5615</v>
      </c>
      <c r="Q673" s="225" t="s">
        <v>4669</v>
      </c>
      <c r="R673" s="212" t="s">
        <v>4758</v>
      </c>
      <c r="S673" s="213" t="s">
        <v>4758</v>
      </c>
      <c r="T673" s="233">
        <v>45580</v>
      </c>
      <c r="U673" s="234" t="s">
        <v>4746</v>
      </c>
      <c r="V673" s="234">
        <v>45607</v>
      </c>
      <c r="W673" s="234">
        <v>45611</v>
      </c>
      <c r="X673" s="234" t="s">
        <v>2</v>
      </c>
      <c r="Y673" s="234"/>
      <c r="Z673" s="234" t="s">
        <v>4670</v>
      </c>
      <c r="AA673" s="243">
        <v>202411</v>
      </c>
      <c r="AB673" s="243"/>
      <c r="AC673" s="244" t="s">
        <v>4787</v>
      </c>
      <c r="AD673" s="244" t="s">
        <v>4849</v>
      </c>
      <c r="AE673" s="245">
        <v>0</v>
      </c>
      <c r="AF673" s="244" t="s">
        <v>4849</v>
      </c>
      <c r="AG673" s="239" t="str">
        <f>IFERROR(VLOOKUP(작성용!A:A,RM!A:D,4,0),"-")</f>
        <v>유재호</v>
      </c>
      <c r="AH673" s="9" t="s">
        <v>5008</v>
      </c>
      <c r="AI673" s="235" t="s">
        <v>4758</v>
      </c>
      <c r="AJ673" s="9" t="s">
        <v>4907</v>
      </c>
      <c r="AK673" s="235" t="s">
        <v>4764</v>
      </c>
      <c r="AL673" s="235">
        <v>672</v>
      </c>
    </row>
    <row r="674" spans="1:38" x14ac:dyDescent="0.3">
      <c r="A674" s="222" t="s">
        <v>5611</v>
      </c>
      <c r="B674" s="222" t="s">
        <v>5612</v>
      </c>
      <c r="C674" s="241" t="s">
        <v>4765</v>
      </c>
      <c r="D674" s="237" t="s">
        <v>5618</v>
      </c>
      <c r="E674" s="236">
        <v>2047110003887</v>
      </c>
      <c r="F674" s="240" t="s">
        <v>4767</v>
      </c>
      <c r="G674" s="214">
        <v>3</v>
      </c>
      <c r="H674" s="231" t="s">
        <v>4758</v>
      </c>
      <c r="I674" s="231"/>
      <c r="J674" s="231"/>
      <c r="K674" s="231"/>
      <c r="L674" s="231"/>
      <c r="M674" s="231"/>
      <c r="N674" s="231" t="s">
        <v>5553</v>
      </c>
      <c r="O674" s="246" t="s">
        <v>5614</v>
      </c>
      <c r="P674" s="246" t="s">
        <v>5615</v>
      </c>
      <c r="Q674" s="225" t="s">
        <v>4669</v>
      </c>
      <c r="R674" s="212" t="s">
        <v>4758</v>
      </c>
      <c r="S674" s="213" t="s">
        <v>4758</v>
      </c>
      <c r="T674" s="233">
        <v>45580</v>
      </c>
      <c r="U674" s="234" t="s">
        <v>4746</v>
      </c>
      <c r="V674" s="234">
        <v>45607</v>
      </c>
      <c r="W674" s="234">
        <v>45611</v>
      </c>
      <c r="X674" s="234" t="s">
        <v>2</v>
      </c>
      <c r="Y674" s="234"/>
      <c r="Z674" s="234" t="s">
        <v>4670</v>
      </c>
      <c r="AA674" s="243">
        <v>202411</v>
      </c>
      <c r="AB674" s="243"/>
      <c r="AC674" s="244" t="s">
        <v>4787</v>
      </c>
      <c r="AD674" s="244" t="s">
        <v>4969</v>
      </c>
      <c r="AE674" s="245">
        <v>0</v>
      </c>
      <c r="AF674" s="244" t="s">
        <v>4969</v>
      </c>
      <c r="AG674" s="239" t="str">
        <f>IFERROR(VLOOKUP(작성용!A:A,RM!A:D,4,0),"-")</f>
        <v>유재호</v>
      </c>
      <c r="AH674" s="9" t="s">
        <v>5008</v>
      </c>
      <c r="AI674" s="235" t="s">
        <v>4758</v>
      </c>
      <c r="AJ674" s="9" t="s">
        <v>4907</v>
      </c>
      <c r="AK674" s="235" t="s">
        <v>4764</v>
      </c>
      <c r="AL674" s="235">
        <v>673</v>
      </c>
    </row>
    <row r="675" spans="1:38" x14ac:dyDescent="0.3">
      <c r="A675" s="222" t="s">
        <v>5611</v>
      </c>
      <c r="B675" s="222" t="s">
        <v>5612</v>
      </c>
      <c r="C675" s="241" t="s">
        <v>4765</v>
      </c>
      <c r="D675" s="237" t="s">
        <v>5622</v>
      </c>
      <c r="E675" s="236">
        <v>1355110118072</v>
      </c>
      <c r="F675" s="240" t="s">
        <v>4841</v>
      </c>
      <c r="G675" s="214">
        <v>0</v>
      </c>
      <c r="H675" s="231" t="s">
        <v>4758</v>
      </c>
      <c r="I675" s="231"/>
      <c r="J675" s="231"/>
      <c r="K675" s="231"/>
      <c r="L675" s="231"/>
      <c r="M675" s="231"/>
      <c r="N675" s="231" t="s">
        <v>5553</v>
      </c>
      <c r="O675" s="246" t="s">
        <v>5614</v>
      </c>
      <c r="P675" s="246" t="s">
        <v>5615</v>
      </c>
      <c r="Q675" s="225" t="s">
        <v>4669</v>
      </c>
      <c r="R675" s="212" t="s">
        <v>4758</v>
      </c>
      <c r="S675" s="213" t="s">
        <v>4758</v>
      </c>
      <c r="T675" s="233">
        <v>45580</v>
      </c>
      <c r="U675" s="234" t="s">
        <v>4746</v>
      </c>
      <c r="V675" s="234">
        <v>45607</v>
      </c>
      <c r="W675" s="234">
        <v>45611</v>
      </c>
      <c r="X675" s="234" t="s">
        <v>2</v>
      </c>
      <c r="Y675" s="234"/>
      <c r="Z675" s="234" t="s">
        <v>4670</v>
      </c>
      <c r="AA675" s="243">
        <v>202411</v>
      </c>
      <c r="AB675" s="243"/>
      <c r="AC675" s="244" t="s">
        <v>4787</v>
      </c>
      <c r="AD675" s="244" t="s">
        <v>4845</v>
      </c>
      <c r="AE675" s="245">
        <v>1</v>
      </c>
      <c r="AF675" s="244" t="s">
        <v>4845</v>
      </c>
      <c r="AG675" s="239" t="str">
        <f>IFERROR(VLOOKUP(작성용!A:A,RM!A:D,4,0),"-")</f>
        <v>유재호</v>
      </c>
      <c r="AH675" s="9" t="s">
        <v>5008</v>
      </c>
      <c r="AI675" s="235" t="s">
        <v>4758</v>
      </c>
      <c r="AJ675" s="9" t="s">
        <v>4907</v>
      </c>
      <c r="AK675" s="235" t="s">
        <v>4764</v>
      </c>
      <c r="AL675" s="235">
        <v>674</v>
      </c>
    </row>
    <row r="676" spans="1:38" x14ac:dyDescent="0.3">
      <c r="A676" s="222" t="s">
        <v>5611</v>
      </c>
      <c r="B676" s="222" t="s">
        <v>5612</v>
      </c>
      <c r="C676" s="241" t="s">
        <v>4765</v>
      </c>
      <c r="D676" s="237" t="s">
        <v>5106</v>
      </c>
      <c r="E676" s="236">
        <v>1101116803400</v>
      </c>
      <c r="F676" s="240" t="s">
        <v>4881</v>
      </c>
      <c r="G676" s="214">
        <v>5</v>
      </c>
      <c r="H676" s="231" t="s">
        <v>4758</v>
      </c>
      <c r="I676" s="231"/>
      <c r="J676" s="231"/>
      <c r="K676" s="231"/>
      <c r="L676" s="231"/>
      <c r="M676" s="231"/>
      <c r="N676" s="231" t="s">
        <v>5553</v>
      </c>
      <c r="O676" s="246" t="s">
        <v>5614</v>
      </c>
      <c r="P676" s="246" t="s">
        <v>5615</v>
      </c>
      <c r="Q676" s="225" t="s">
        <v>4669</v>
      </c>
      <c r="R676" s="212" t="s">
        <v>4758</v>
      </c>
      <c r="S676" s="213" t="s">
        <v>4758</v>
      </c>
      <c r="T676" s="233">
        <v>45580</v>
      </c>
      <c r="U676" s="234" t="s">
        <v>4746</v>
      </c>
      <c r="V676" s="234">
        <v>45607</v>
      </c>
      <c r="W676" s="234">
        <v>45611</v>
      </c>
      <c r="X676" s="234" t="s">
        <v>2</v>
      </c>
      <c r="Y676" s="234"/>
      <c r="Z676" s="234" t="s">
        <v>4670</v>
      </c>
      <c r="AA676" s="243">
        <v>202411</v>
      </c>
      <c r="AB676" s="243"/>
      <c r="AC676" s="244" t="s">
        <v>4787</v>
      </c>
      <c r="AD676" s="244" t="s">
        <v>4922</v>
      </c>
      <c r="AE676" s="245">
        <v>0</v>
      </c>
      <c r="AF676" s="244" t="s">
        <v>4922</v>
      </c>
      <c r="AG676" s="239" t="str">
        <f>IFERROR(VLOOKUP(작성용!A:A,RM!A:D,4,0),"-")</f>
        <v>유재호</v>
      </c>
      <c r="AH676" s="9" t="s">
        <v>5008</v>
      </c>
      <c r="AI676" s="235" t="s">
        <v>4758</v>
      </c>
      <c r="AJ676" s="9" t="s">
        <v>4907</v>
      </c>
      <c r="AK676" s="235" t="s">
        <v>4764</v>
      </c>
      <c r="AL676" s="235">
        <v>675</v>
      </c>
    </row>
    <row r="677" spans="1:38" x14ac:dyDescent="0.3">
      <c r="A677" s="222" t="s">
        <v>5611</v>
      </c>
      <c r="B677" s="222" t="s">
        <v>5612</v>
      </c>
      <c r="C677" s="241" t="s">
        <v>4765</v>
      </c>
      <c r="D677" s="237" t="s">
        <v>5623</v>
      </c>
      <c r="E677" s="236">
        <v>1101114188846</v>
      </c>
      <c r="F677" s="240" t="s">
        <v>4841</v>
      </c>
      <c r="G677" s="214">
        <v>0</v>
      </c>
      <c r="H677" s="231" t="s">
        <v>4758</v>
      </c>
      <c r="I677" s="231"/>
      <c r="J677" s="231"/>
      <c r="K677" s="231"/>
      <c r="L677" s="231"/>
      <c r="M677" s="231"/>
      <c r="N677" s="231" t="s">
        <v>5553</v>
      </c>
      <c r="O677" s="246" t="s">
        <v>5614</v>
      </c>
      <c r="P677" s="246" t="s">
        <v>5615</v>
      </c>
      <c r="Q677" s="225" t="s">
        <v>4669</v>
      </c>
      <c r="R677" s="212" t="s">
        <v>4758</v>
      </c>
      <c r="S677" s="213" t="s">
        <v>4758</v>
      </c>
      <c r="T677" s="233">
        <v>45580</v>
      </c>
      <c r="U677" s="234" t="s">
        <v>4746</v>
      </c>
      <c r="V677" s="234">
        <v>45607</v>
      </c>
      <c r="W677" s="234">
        <v>45611</v>
      </c>
      <c r="X677" s="234" t="s">
        <v>2</v>
      </c>
      <c r="Y677" s="234"/>
      <c r="Z677" s="234" t="s">
        <v>4670</v>
      </c>
      <c r="AA677" s="243">
        <v>202411</v>
      </c>
      <c r="AB677" s="243"/>
      <c r="AC677" s="244" t="s">
        <v>4787</v>
      </c>
      <c r="AD677" s="244" t="s">
        <v>4896</v>
      </c>
      <c r="AE677" s="245">
        <v>1</v>
      </c>
      <c r="AF677" s="244" t="s">
        <v>4896</v>
      </c>
      <c r="AG677" s="239" t="str">
        <f>IFERROR(VLOOKUP(작성용!A:A,RM!A:D,4,0),"-")</f>
        <v>유재호</v>
      </c>
      <c r="AH677" s="9" t="s">
        <v>5008</v>
      </c>
      <c r="AI677" s="235" t="s">
        <v>4758</v>
      </c>
      <c r="AJ677" s="9" t="s">
        <v>4907</v>
      </c>
      <c r="AK677" s="235" t="s">
        <v>4764</v>
      </c>
      <c r="AL677" s="235">
        <v>676</v>
      </c>
    </row>
    <row r="678" spans="1:38" x14ac:dyDescent="0.3">
      <c r="A678" s="222" t="s">
        <v>5611</v>
      </c>
      <c r="B678" s="222" t="s">
        <v>5612</v>
      </c>
      <c r="C678" s="241" t="s">
        <v>4765</v>
      </c>
      <c r="D678" s="237" t="s">
        <v>5623</v>
      </c>
      <c r="E678" s="236">
        <v>1101114188846</v>
      </c>
      <c r="F678" s="240" t="s">
        <v>4837</v>
      </c>
      <c r="G678" s="214">
        <v>1</v>
      </c>
      <c r="H678" s="231" t="s">
        <v>4758</v>
      </c>
      <c r="I678" s="231"/>
      <c r="J678" s="231"/>
      <c r="K678" s="231"/>
      <c r="L678" s="231"/>
      <c r="M678" s="231"/>
      <c r="N678" s="231" t="s">
        <v>5553</v>
      </c>
      <c r="O678" s="246" t="s">
        <v>5614</v>
      </c>
      <c r="P678" s="246" t="s">
        <v>5615</v>
      </c>
      <c r="Q678" s="225" t="s">
        <v>4669</v>
      </c>
      <c r="R678" s="212" t="s">
        <v>4758</v>
      </c>
      <c r="S678" s="213" t="s">
        <v>4758</v>
      </c>
      <c r="T678" s="233">
        <v>45580</v>
      </c>
      <c r="U678" s="234" t="s">
        <v>4746</v>
      </c>
      <c r="V678" s="234">
        <v>45607</v>
      </c>
      <c r="W678" s="234">
        <v>45611</v>
      </c>
      <c r="X678" s="234" t="s">
        <v>2</v>
      </c>
      <c r="Y678" s="234"/>
      <c r="Z678" s="234" t="s">
        <v>4670</v>
      </c>
      <c r="AA678" s="243">
        <v>202411</v>
      </c>
      <c r="AB678" s="243"/>
      <c r="AC678" s="244" t="s">
        <v>4787</v>
      </c>
      <c r="AD678" s="244" t="s">
        <v>4896</v>
      </c>
      <c r="AE678" s="245">
        <v>0</v>
      </c>
      <c r="AF678" s="244" t="s">
        <v>4896</v>
      </c>
      <c r="AG678" s="239" t="str">
        <f>IFERROR(VLOOKUP(작성용!A:A,RM!A:D,4,0),"-")</f>
        <v>유재호</v>
      </c>
      <c r="AH678" s="9" t="s">
        <v>5008</v>
      </c>
      <c r="AI678" s="235" t="s">
        <v>4758</v>
      </c>
      <c r="AJ678" s="9" t="s">
        <v>4907</v>
      </c>
      <c r="AK678" s="235" t="s">
        <v>4764</v>
      </c>
      <c r="AL678" s="235">
        <v>677</v>
      </c>
    </row>
    <row r="679" spans="1:38" x14ac:dyDescent="0.3">
      <c r="A679" s="222" t="s">
        <v>5611</v>
      </c>
      <c r="B679" s="222" t="s">
        <v>5612</v>
      </c>
      <c r="C679" s="241" t="s">
        <v>4765</v>
      </c>
      <c r="D679" s="237" t="s">
        <v>5623</v>
      </c>
      <c r="E679" s="236">
        <v>1101114188846</v>
      </c>
      <c r="F679" s="240" t="s">
        <v>4837</v>
      </c>
      <c r="G679" s="214">
        <v>2</v>
      </c>
      <c r="H679" s="231" t="s">
        <v>4758</v>
      </c>
      <c r="I679" s="231"/>
      <c r="J679" s="231"/>
      <c r="K679" s="231"/>
      <c r="L679" s="231"/>
      <c r="M679" s="231"/>
      <c r="N679" s="231" t="s">
        <v>5553</v>
      </c>
      <c r="O679" s="246" t="s">
        <v>5614</v>
      </c>
      <c r="P679" s="246" t="s">
        <v>5615</v>
      </c>
      <c r="Q679" s="225" t="s">
        <v>4669</v>
      </c>
      <c r="R679" s="212" t="s">
        <v>4758</v>
      </c>
      <c r="S679" s="213" t="s">
        <v>4758</v>
      </c>
      <c r="T679" s="233">
        <v>45580</v>
      </c>
      <c r="U679" s="234" t="s">
        <v>4746</v>
      </c>
      <c r="V679" s="234">
        <v>45607</v>
      </c>
      <c r="W679" s="234">
        <v>45611</v>
      </c>
      <c r="X679" s="234" t="s">
        <v>2</v>
      </c>
      <c r="Y679" s="234"/>
      <c r="Z679" s="234" t="s">
        <v>4670</v>
      </c>
      <c r="AA679" s="243">
        <v>202411</v>
      </c>
      <c r="AB679" s="243"/>
      <c r="AC679" s="244" t="s">
        <v>4787</v>
      </c>
      <c r="AD679" s="244" t="s">
        <v>4896</v>
      </c>
      <c r="AE679" s="245">
        <v>0</v>
      </c>
      <c r="AF679" s="244" t="s">
        <v>4896</v>
      </c>
      <c r="AG679" s="239" t="str">
        <f>IFERROR(VLOOKUP(작성용!A:A,RM!A:D,4,0),"-")</f>
        <v>유재호</v>
      </c>
      <c r="AH679" s="9" t="s">
        <v>5008</v>
      </c>
      <c r="AI679" s="235" t="s">
        <v>4758</v>
      </c>
      <c r="AJ679" s="9" t="s">
        <v>4907</v>
      </c>
      <c r="AK679" s="235" t="s">
        <v>4764</v>
      </c>
      <c r="AL679" s="235">
        <v>678</v>
      </c>
    </row>
    <row r="680" spans="1:38" x14ac:dyDescent="0.3">
      <c r="A680" s="222" t="s">
        <v>3198</v>
      </c>
      <c r="B680" s="222" t="s">
        <v>5624</v>
      </c>
      <c r="C680" s="241" t="s">
        <v>4765</v>
      </c>
      <c r="D680" s="237" t="s">
        <v>5625</v>
      </c>
      <c r="E680" s="236">
        <v>1543110017407</v>
      </c>
      <c r="F680" s="240" t="s">
        <v>4841</v>
      </c>
      <c r="G680" s="214">
        <v>0</v>
      </c>
      <c r="H680" s="231" t="s">
        <v>4758</v>
      </c>
      <c r="I680" s="231"/>
      <c r="J680" s="231"/>
      <c r="K680" s="231"/>
      <c r="L680" s="231"/>
      <c r="M680" s="231"/>
      <c r="N680" s="231" t="s">
        <v>4882</v>
      </c>
      <c r="O680" s="246" t="s">
        <v>5626</v>
      </c>
      <c r="P680" s="246" t="s">
        <v>5627</v>
      </c>
      <c r="Q680" s="225" t="s">
        <v>5628</v>
      </c>
      <c r="R680" s="212" t="s">
        <v>4758</v>
      </c>
      <c r="S680" s="213" t="s">
        <v>4758</v>
      </c>
      <c r="T680" s="233">
        <v>45581</v>
      </c>
      <c r="U680" s="234" t="s">
        <v>4746</v>
      </c>
      <c r="V680" s="234">
        <v>45604</v>
      </c>
      <c r="W680" s="234">
        <v>45609</v>
      </c>
      <c r="X680" s="234" t="s">
        <v>4758</v>
      </c>
      <c r="Y680" s="234"/>
      <c r="Z680" s="234" t="s">
        <v>4674</v>
      </c>
      <c r="AA680" s="224">
        <v>202411</v>
      </c>
      <c r="AB680" s="243"/>
      <c r="AC680" s="244" t="s">
        <v>4787</v>
      </c>
      <c r="AD680" s="244" t="s">
        <v>3644</v>
      </c>
      <c r="AE680" s="245">
        <v>1</v>
      </c>
      <c r="AF680" s="244" t="s">
        <v>3644</v>
      </c>
      <c r="AG680" s="239" t="str">
        <f>IFERROR(VLOOKUP(작성용!A:A,RM!A:D,4,0),"-")</f>
        <v>이문수</v>
      </c>
      <c r="AH680" s="235" t="s">
        <v>4924</v>
      </c>
      <c r="AI680" s="235" t="s">
        <v>4758</v>
      </c>
      <c r="AJ680" s="235" t="s">
        <v>4907</v>
      </c>
      <c r="AK680" s="235" t="s">
        <v>4764</v>
      </c>
      <c r="AL680" s="235">
        <v>679</v>
      </c>
    </row>
    <row r="681" spans="1:38" x14ac:dyDescent="0.3">
      <c r="A681" s="222" t="s">
        <v>3198</v>
      </c>
      <c r="B681" s="222" t="s">
        <v>5624</v>
      </c>
      <c r="C681" s="241" t="s">
        <v>4765</v>
      </c>
      <c r="D681" s="237" t="s">
        <v>5629</v>
      </c>
      <c r="E681" s="236">
        <v>1101116873809</v>
      </c>
      <c r="F681" s="240" t="s">
        <v>4841</v>
      </c>
      <c r="G681" s="214">
        <v>0</v>
      </c>
      <c r="H681" s="231" t="s">
        <v>4758</v>
      </c>
      <c r="I681" s="231"/>
      <c r="J681" s="231"/>
      <c r="K681" s="231"/>
      <c r="L681" s="231"/>
      <c r="M681" s="231"/>
      <c r="N681" s="231" t="s">
        <v>4882</v>
      </c>
      <c r="O681" s="246" t="s">
        <v>5626</v>
      </c>
      <c r="P681" s="246" t="s">
        <v>5627</v>
      </c>
      <c r="Q681" s="225" t="s">
        <v>5628</v>
      </c>
      <c r="R681" s="212" t="s">
        <v>4758</v>
      </c>
      <c r="S681" s="213" t="s">
        <v>4758</v>
      </c>
      <c r="T681" s="233">
        <v>45581</v>
      </c>
      <c r="U681" s="234" t="s">
        <v>4746</v>
      </c>
      <c r="V681" s="234">
        <v>45604</v>
      </c>
      <c r="W681" s="234">
        <v>45609</v>
      </c>
      <c r="X681" s="234" t="s">
        <v>4758</v>
      </c>
      <c r="Y681" s="234"/>
      <c r="Z681" s="234" t="s">
        <v>4674</v>
      </c>
      <c r="AA681" s="224">
        <v>202411</v>
      </c>
      <c r="AB681" s="243"/>
      <c r="AC681" s="244" t="s">
        <v>4787</v>
      </c>
      <c r="AD681" s="244" t="s">
        <v>4924</v>
      </c>
      <c r="AE681" s="245">
        <v>1</v>
      </c>
      <c r="AF681" s="244" t="s">
        <v>4672</v>
      </c>
      <c r="AG681" s="239" t="str">
        <f>IFERROR(VLOOKUP(작성용!A:A,RM!A:D,4,0),"-")</f>
        <v>이문수</v>
      </c>
      <c r="AH681" s="235" t="s">
        <v>4924</v>
      </c>
      <c r="AI681" s="235" t="s">
        <v>4758</v>
      </c>
      <c r="AJ681" s="235" t="s">
        <v>4907</v>
      </c>
      <c r="AK681" s="235" t="s">
        <v>4764</v>
      </c>
      <c r="AL681" s="235">
        <v>680</v>
      </c>
    </row>
    <row r="682" spans="1:38" x14ac:dyDescent="0.3">
      <c r="A682" s="222" t="s">
        <v>3198</v>
      </c>
      <c r="B682" s="222" t="s">
        <v>5624</v>
      </c>
      <c r="C682" s="241" t="s">
        <v>4765</v>
      </c>
      <c r="D682" s="237" t="s">
        <v>5630</v>
      </c>
      <c r="E682" s="236" t="s">
        <v>4673</v>
      </c>
      <c r="F682" s="240" t="s">
        <v>4841</v>
      </c>
      <c r="G682" s="214">
        <v>0</v>
      </c>
      <c r="H682" s="231" t="s">
        <v>4758</v>
      </c>
      <c r="I682" s="231"/>
      <c r="J682" s="231"/>
      <c r="K682" s="231"/>
      <c r="L682" s="231"/>
      <c r="M682" s="231"/>
      <c r="N682" s="231" t="s">
        <v>4882</v>
      </c>
      <c r="O682" s="246" t="s">
        <v>5626</v>
      </c>
      <c r="P682" s="246" t="s">
        <v>5627</v>
      </c>
      <c r="Q682" s="225" t="s">
        <v>5628</v>
      </c>
      <c r="R682" s="212" t="s">
        <v>4758</v>
      </c>
      <c r="S682" s="213" t="s">
        <v>4758</v>
      </c>
      <c r="T682" s="233">
        <v>45581</v>
      </c>
      <c r="U682" s="234" t="s">
        <v>4746</v>
      </c>
      <c r="V682" s="234">
        <v>45604</v>
      </c>
      <c r="W682" s="234">
        <v>45609</v>
      </c>
      <c r="X682" s="234" t="s">
        <v>4758</v>
      </c>
      <c r="Y682" s="234"/>
      <c r="Z682" s="234" t="s">
        <v>4674</v>
      </c>
      <c r="AA682" s="224">
        <v>202411</v>
      </c>
      <c r="AB682" s="243"/>
      <c r="AC682" s="244" t="s">
        <v>4787</v>
      </c>
      <c r="AD682" s="244" t="s">
        <v>3647</v>
      </c>
      <c r="AE682" s="245">
        <v>1</v>
      </c>
      <c r="AF682" s="244" t="s">
        <v>3647</v>
      </c>
      <c r="AG682" s="239" t="str">
        <f>IFERROR(VLOOKUP(작성용!A:A,RM!A:D,4,0),"-")</f>
        <v>이문수</v>
      </c>
      <c r="AH682" s="235" t="s">
        <v>4924</v>
      </c>
      <c r="AI682" s="235" t="s">
        <v>4758</v>
      </c>
      <c r="AJ682" s="235" t="s">
        <v>4907</v>
      </c>
      <c r="AK682" s="235" t="s">
        <v>4764</v>
      </c>
      <c r="AL682" s="235">
        <v>681</v>
      </c>
    </row>
    <row r="683" spans="1:38" x14ac:dyDescent="0.3">
      <c r="A683" s="222" t="s">
        <v>3198</v>
      </c>
      <c r="B683" s="222" t="s">
        <v>5624</v>
      </c>
      <c r="C683" s="241" t="s">
        <v>4765</v>
      </c>
      <c r="D683" s="237" t="s">
        <v>5631</v>
      </c>
      <c r="E683" s="236">
        <v>1101140297314</v>
      </c>
      <c r="F683" s="240" t="s">
        <v>4841</v>
      </c>
      <c r="G683" s="214">
        <v>0</v>
      </c>
      <c r="H683" s="231" t="s">
        <v>4758</v>
      </c>
      <c r="I683" s="231"/>
      <c r="J683" s="231"/>
      <c r="K683" s="231"/>
      <c r="L683" s="231"/>
      <c r="M683" s="231"/>
      <c r="N683" s="231" t="s">
        <v>4882</v>
      </c>
      <c r="O683" s="246" t="s">
        <v>5626</v>
      </c>
      <c r="P683" s="246" t="s">
        <v>5627</v>
      </c>
      <c r="Q683" s="225" t="s">
        <v>5628</v>
      </c>
      <c r="R683" s="212" t="s">
        <v>4758</v>
      </c>
      <c r="S683" s="213" t="s">
        <v>4758</v>
      </c>
      <c r="T683" s="233">
        <v>45581</v>
      </c>
      <c r="U683" s="234" t="s">
        <v>4746</v>
      </c>
      <c r="V683" s="234">
        <v>45604</v>
      </c>
      <c r="W683" s="234">
        <v>45609</v>
      </c>
      <c r="X683" s="234" t="s">
        <v>4758</v>
      </c>
      <c r="Y683" s="234"/>
      <c r="Z683" s="234" t="s">
        <v>4674</v>
      </c>
      <c r="AA683" s="224">
        <v>202411</v>
      </c>
      <c r="AB683" s="243"/>
      <c r="AC683" s="244" t="s">
        <v>4787</v>
      </c>
      <c r="AD683" s="244" t="s">
        <v>4932</v>
      </c>
      <c r="AE683" s="245">
        <v>1</v>
      </c>
      <c r="AF683" s="244" t="s">
        <v>4585</v>
      </c>
      <c r="AG683" s="239" t="str">
        <f>IFERROR(VLOOKUP(작성용!A:A,RM!A:D,4,0),"-")</f>
        <v>이문수</v>
      </c>
      <c r="AH683" s="235" t="s">
        <v>4924</v>
      </c>
      <c r="AI683" s="235" t="s">
        <v>4758</v>
      </c>
      <c r="AJ683" s="235" t="s">
        <v>4907</v>
      </c>
      <c r="AK683" s="235" t="s">
        <v>4764</v>
      </c>
      <c r="AL683" s="235">
        <v>682</v>
      </c>
    </row>
    <row r="684" spans="1:38" x14ac:dyDescent="0.3">
      <c r="A684" s="222" t="s">
        <v>3198</v>
      </c>
      <c r="B684" s="222" t="s">
        <v>5624</v>
      </c>
      <c r="C684" s="241" t="s">
        <v>4765</v>
      </c>
      <c r="D684" s="237" t="s">
        <v>5632</v>
      </c>
      <c r="E684" s="236">
        <v>1311110497816</v>
      </c>
      <c r="F684" s="240" t="s">
        <v>4881</v>
      </c>
      <c r="G684" s="214">
        <v>0</v>
      </c>
      <c r="H684" s="231" t="s">
        <v>4758</v>
      </c>
      <c r="I684" s="231"/>
      <c r="J684" s="231"/>
      <c r="K684" s="231"/>
      <c r="L684" s="231"/>
      <c r="M684" s="231"/>
      <c r="N684" s="231" t="s">
        <v>4882</v>
      </c>
      <c r="O684" s="246" t="s">
        <v>5626</v>
      </c>
      <c r="P684" s="246" t="s">
        <v>5627</v>
      </c>
      <c r="Q684" s="225" t="s">
        <v>5628</v>
      </c>
      <c r="R684" s="212" t="s">
        <v>4758</v>
      </c>
      <c r="S684" s="213" t="s">
        <v>4758</v>
      </c>
      <c r="T684" s="233">
        <v>45581</v>
      </c>
      <c r="U684" s="234" t="s">
        <v>4746</v>
      </c>
      <c r="V684" s="234">
        <v>45604</v>
      </c>
      <c r="W684" s="234">
        <v>45609</v>
      </c>
      <c r="X684" s="234" t="s">
        <v>4758</v>
      </c>
      <c r="Y684" s="234"/>
      <c r="Z684" s="234" t="s">
        <v>4674</v>
      </c>
      <c r="AA684" s="224">
        <v>202411</v>
      </c>
      <c r="AB684" s="243"/>
      <c r="AC684" s="244" t="s">
        <v>4787</v>
      </c>
      <c r="AD684" s="244" t="s">
        <v>3650</v>
      </c>
      <c r="AE684" s="245">
        <v>1</v>
      </c>
      <c r="AF684" s="244" t="s">
        <v>3650</v>
      </c>
      <c r="AG684" s="239" t="str">
        <f>IFERROR(VLOOKUP(작성용!A:A,RM!A:D,4,0),"-")</f>
        <v>이문수</v>
      </c>
      <c r="AH684" s="235" t="s">
        <v>4924</v>
      </c>
      <c r="AI684" s="235" t="s">
        <v>4758</v>
      </c>
      <c r="AJ684" s="235" t="s">
        <v>4907</v>
      </c>
      <c r="AK684" s="235" t="s">
        <v>4764</v>
      </c>
      <c r="AL684" s="235">
        <v>683</v>
      </c>
    </row>
    <row r="685" spans="1:38" x14ac:dyDescent="0.3">
      <c r="A685" s="222" t="s">
        <v>3198</v>
      </c>
      <c r="B685" s="222" t="s">
        <v>5624</v>
      </c>
      <c r="C685" s="241" t="s">
        <v>4749</v>
      </c>
      <c r="D685" s="237" t="s">
        <v>5633</v>
      </c>
      <c r="E685" s="236">
        <v>1101140312526</v>
      </c>
      <c r="F685" s="240" t="s">
        <v>4841</v>
      </c>
      <c r="G685" s="214">
        <v>0</v>
      </c>
      <c r="H685" s="231" t="s">
        <v>4758</v>
      </c>
      <c r="I685" s="231"/>
      <c r="J685" s="231"/>
      <c r="K685" s="231"/>
      <c r="L685" s="231"/>
      <c r="M685" s="231"/>
      <c r="N685" s="231" t="s">
        <v>4882</v>
      </c>
      <c r="O685" s="246" t="s">
        <v>5626</v>
      </c>
      <c r="P685" s="246" t="s">
        <v>5627</v>
      </c>
      <c r="Q685" s="225" t="s">
        <v>5628</v>
      </c>
      <c r="R685" s="212" t="s">
        <v>4758</v>
      </c>
      <c r="S685" s="213" t="s">
        <v>4758</v>
      </c>
      <c r="T685" s="233">
        <v>45581</v>
      </c>
      <c r="U685" s="234" t="s">
        <v>4746</v>
      </c>
      <c r="V685" s="234">
        <v>45604</v>
      </c>
      <c r="W685" s="234">
        <v>45609</v>
      </c>
      <c r="X685" s="234" t="s">
        <v>4758</v>
      </c>
      <c r="Y685" s="234"/>
      <c r="Z685" s="234" t="s">
        <v>4674</v>
      </c>
      <c r="AA685" s="224">
        <v>202411</v>
      </c>
      <c r="AB685" s="243"/>
      <c r="AC685" s="244" t="s">
        <v>4787</v>
      </c>
      <c r="AD685" s="244" t="s">
        <v>4934</v>
      </c>
      <c r="AE685" s="245">
        <v>1</v>
      </c>
      <c r="AF685" s="244" t="s">
        <v>4749</v>
      </c>
      <c r="AG685" s="239" t="str">
        <f>IFERROR(VLOOKUP(작성용!A:A,RM!A:D,4,0),"-")</f>
        <v>이문수</v>
      </c>
      <c r="AH685" s="235" t="s">
        <v>4924</v>
      </c>
      <c r="AI685" s="235" t="s">
        <v>4758</v>
      </c>
      <c r="AJ685" s="235" t="s">
        <v>4907</v>
      </c>
      <c r="AK685" s="235" t="s">
        <v>4764</v>
      </c>
      <c r="AL685" s="235">
        <v>684</v>
      </c>
    </row>
    <row r="686" spans="1:38" x14ac:dyDescent="0.3">
      <c r="A686" s="222" t="s">
        <v>3198</v>
      </c>
      <c r="B686" s="222" t="s">
        <v>5624</v>
      </c>
      <c r="C686" s="241" t="s">
        <v>4749</v>
      </c>
      <c r="D686" s="237" t="s">
        <v>5634</v>
      </c>
      <c r="E686" s="236">
        <v>1101140314100</v>
      </c>
      <c r="F686" s="240" t="s">
        <v>4841</v>
      </c>
      <c r="G686" s="214">
        <v>0</v>
      </c>
      <c r="H686" s="231" t="s">
        <v>4758</v>
      </c>
      <c r="I686" s="231"/>
      <c r="J686" s="231"/>
      <c r="K686" s="231"/>
      <c r="L686" s="231"/>
      <c r="M686" s="231"/>
      <c r="N686" s="231" t="s">
        <v>4882</v>
      </c>
      <c r="O686" s="246" t="s">
        <v>5626</v>
      </c>
      <c r="P686" s="246" t="s">
        <v>5627</v>
      </c>
      <c r="Q686" s="225" t="s">
        <v>5628</v>
      </c>
      <c r="R686" s="212" t="s">
        <v>4758</v>
      </c>
      <c r="S686" s="213" t="s">
        <v>4758</v>
      </c>
      <c r="T686" s="233">
        <v>45581</v>
      </c>
      <c r="U686" s="234" t="s">
        <v>4746</v>
      </c>
      <c r="V686" s="234">
        <v>45604</v>
      </c>
      <c r="W686" s="234">
        <v>45609</v>
      </c>
      <c r="X686" s="234" t="s">
        <v>4758</v>
      </c>
      <c r="Y686" s="234"/>
      <c r="Z686" s="234" t="s">
        <v>4674</v>
      </c>
      <c r="AA686" s="224">
        <v>202411</v>
      </c>
      <c r="AB686" s="243"/>
      <c r="AC686" s="244" t="s">
        <v>4787</v>
      </c>
      <c r="AD686" s="244" t="s">
        <v>4974</v>
      </c>
      <c r="AE686" s="245">
        <v>1</v>
      </c>
      <c r="AF686" s="244" t="s">
        <v>4749</v>
      </c>
      <c r="AG686" s="239" t="str">
        <f>IFERROR(VLOOKUP(작성용!A:A,RM!A:D,4,0),"-")</f>
        <v>이문수</v>
      </c>
      <c r="AH686" s="235" t="s">
        <v>4924</v>
      </c>
      <c r="AI686" s="235" t="s">
        <v>4758</v>
      </c>
      <c r="AJ686" s="235" t="s">
        <v>4907</v>
      </c>
      <c r="AK686" s="235" t="s">
        <v>4764</v>
      </c>
      <c r="AL686" s="235">
        <v>685</v>
      </c>
    </row>
    <row r="687" spans="1:38" x14ac:dyDescent="0.3">
      <c r="A687" s="222" t="s">
        <v>3198</v>
      </c>
      <c r="B687" s="222" t="s">
        <v>5624</v>
      </c>
      <c r="C687" s="241" t="s">
        <v>4749</v>
      </c>
      <c r="D687" s="237" t="s">
        <v>5218</v>
      </c>
      <c r="E687" s="236">
        <v>1501110219184</v>
      </c>
      <c r="F687" s="240" t="s">
        <v>4767</v>
      </c>
      <c r="G687" s="214">
        <v>0</v>
      </c>
      <c r="H687" s="231" t="s">
        <v>4758</v>
      </c>
      <c r="I687" s="231"/>
      <c r="J687" s="231"/>
      <c r="K687" s="231"/>
      <c r="L687" s="231"/>
      <c r="M687" s="231"/>
      <c r="N687" s="231" t="s">
        <v>4882</v>
      </c>
      <c r="O687" s="246" t="s">
        <v>5626</v>
      </c>
      <c r="P687" s="246" t="s">
        <v>5627</v>
      </c>
      <c r="Q687" s="225" t="s">
        <v>5628</v>
      </c>
      <c r="R687" s="212" t="s">
        <v>4758</v>
      </c>
      <c r="S687" s="213" t="s">
        <v>4758</v>
      </c>
      <c r="T687" s="233">
        <v>45581</v>
      </c>
      <c r="U687" s="234" t="s">
        <v>4746</v>
      </c>
      <c r="V687" s="234">
        <v>45604</v>
      </c>
      <c r="W687" s="234">
        <v>45609</v>
      </c>
      <c r="X687" s="234" t="s">
        <v>4758</v>
      </c>
      <c r="Y687" s="234"/>
      <c r="Z687" s="234" t="s">
        <v>4674</v>
      </c>
      <c r="AA687" s="224">
        <v>202411</v>
      </c>
      <c r="AB687" s="243"/>
      <c r="AC687" s="244" t="s">
        <v>4787</v>
      </c>
      <c r="AD687" s="244" t="s">
        <v>4761</v>
      </c>
      <c r="AE687" s="245">
        <v>0</v>
      </c>
      <c r="AF687" s="244" t="s">
        <v>4761</v>
      </c>
      <c r="AG687" s="239" t="str">
        <f>IFERROR(VLOOKUP(작성용!A:A,RM!A:D,4,0),"-")</f>
        <v>이문수</v>
      </c>
      <c r="AH687" s="235" t="s">
        <v>4924</v>
      </c>
      <c r="AI687" s="235" t="s">
        <v>4758</v>
      </c>
      <c r="AJ687" s="235" t="s">
        <v>4907</v>
      </c>
      <c r="AK687" s="235" t="s">
        <v>4764</v>
      </c>
      <c r="AL687" s="235">
        <v>686</v>
      </c>
    </row>
    <row r="688" spans="1:38" x14ac:dyDescent="0.3">
      <c r="A688" s="222" t="s">
        <v>3198</v>
      </c>
      <c r="B688" s="222" t="s">
        <v>5624</v>
      </c>
      <c r="C688" s="241" t="s">
        <v>4749</v>
      </c>
      <c r="D688" s="237" t="s">
        <v>5227</v>
      </c>
      <c r="E688" s="236">
        <v>1101113273698</v>
      </c>
      <c r="F688" s="240" t="s">
        <v>4841</v>
      </c>
      <c r="G688" s="214">
        <v>0</v>
      </c>
      <c r="H688" s="231" t="s">
        <v>4758</v>
      </c>
      <c r="I688" s="231"/>
      <c r="J688" s="231"/>
      <c r="K688" s="231"/>
      <c r="L688" s="231"/>
      <c r="M688" s="231"/>
      <c r="N688" s="231" t="s">
        <v>4882</v>
      </c>
      <c r="O688" s="246" t="s">
        <v>5626</v>
      </c>
      <c r="P688" s="246" t="s">
        <v>5627</v>
      </c>
      <c r="Q688" s="225" t="s">
        <v>5628</v>
      </c>
      <c r="R688" s="212" t="s">
        <v>4758</v>
      </c>
      <c r="S688" s="213" t="s">
        <v>4758</v>
      </c>
      <c r="T688" s="233">
        <v>45581</v>
      </c>
      <c r="U688" s="234" t="s">
        <v>4746</v>
      </c>
      <c r="V688" s="234">
        <v>45604</v>
      </c>
      <c r="W688" s="234">
        <v>45609</v>
      </c>
      <c r="X688" s="234" t="s">
        <v>4758</v>
      </c>
      <c r="Y688" s="234"/>
      <c r="Z688" s="234" t="s">
        <v>4674</v>
      </c>
      <c r="AA688" s="224">
        <v>202411</v>
      </c>
      <c r="AB688" s="243"/>
      <c r="AC688" s="244" t="s">
        <v>4787</v>
      </c>
      <c r="AD688" s="244" t="s">
        <v>4884</v>
      </c>
      <c r="AE688" s="245">
        <v>0</v>
      </c>
      <c r="AF688" s="244" t="s">
        <v>492</v>
      </c>
      <c r="AG688" s="239" t="str">
        <f>IFERROR(VLOOKUP(작성용!A:A,RM!A:D,4,0),"-")</f>
        <v>이문수</v>
      </c>
      <c r="AH688" s="235" t="s">
        <v>4924</v>
      </c>
      <c r="AI688" s="235" t="s">
        <v>4758</v>
      </c>
      <c r="AJ688" s="235" t="s">
        <v>4907</v>
      </c>
      <c r="AK688" s="235" t="s">
        <v>4764</v>
      </c>
      <c r="AL688" s="235">
        <v>687</v>
      </c>
    </row>
    <row r="689" spans="1:38" x14ac:dyDescent="0.3">
      <c r="A689" s="222" t="s">
        <v>3198</v>
      </c>
      <c r="B689" s="222" t="s">
        <v>5624</v>
      </c>
      <c r="C689" s="241" t="s">
        <v>4749</v>
      </c>
      <c r="D689" s="237" t="s">
        <v>5635</v>
      </c>
      <c r="E689" s="236">
        <v>1101117373098</v>
      </c>
      <c r="F689" s="240" t="s">
        <v>4841</v>
      </c>
      <c r="G689" s="214">
        <v>0</v>
      </c>
      <c r="H689" s="231" t="s">
        <v>4758</v>
      </c>
      <c r="I689" s="231"/>
      <c r="J689" s="231"/>
      <c r="K689" s="231"/>
      <c r="L689" s="231"/>
      <c r="M689" s="231"/>
      <c r="N689" s="231" t="s">
        <v>4882</v>
      </c>
      <c r="O689" s="246" t="s">
        <v>5626</v>
      </c>
      <c r="P689" s="246" t="s">
        <v>5627</v>
      </c>
      <c r="Q689" s="225" t="s">
        <v>5628</v>
      </c>
      <c r="R689" s="212" t="s">
        <v>4758</v>
      </c>
      <c r="S689" s="213" t="s">
        <v>4758</v>
      </c>
      <c r="T689" s="233">
        <v>45581</v>
      </c>
      <c r="U689" s="234" t="s">
        <v>4746</v>
      </c>
      <c r="V689" s="234">
        <v>45604</v>
      </c>
      <c r="W689" s="234">
        <v>45609</v>
      </c>
      <c r="X689" s="234" t="s">
        <v>4758</v>
      </c>
      <c r="Y689" s="234"/>
      <c r="Z689" s="234" t="s">
        <v>4674</v>
      </c>
      <c r="AA689" s="224">
        <v>202411</v>
      </c>
      <c r="AB689" s="243"/>
      <c r="AC689" s="244" t="s">
        <v>4787</v>
      </c>
      <c r="AD689" s="244" t="s">
        <v>4932</v>
      </c>
      <c r="AE689" s="245">
        <v>1</v>
      </c>
      <c r="AF689" s="244" t="s">
        <v>4749</v>
      </c>
      <c r="AG689" s="239" t="str">
        <f>IFERROR(VLOOKUP(작성용!A:A,RM!A:D,4,0),"-")</f>
        <v>이문수</v>
      </c>
      <c r="AH689" s="235" t="s">
        <v>4924</v>
      </c>
      <c r="AI689" s="235" t="s">
        <v>4758</v>
      </c>
      <c r="AJ689" s="235" t="s">
        <v>4907</v>
      </c>
      <c r="AK689" s="235" t="s">
        <v>4764</v>
      </c>
      <c r="AL689" s="235">
        <v>688</v>
      </c>
    </row>
    <row r="690" spans="1:38" x14ac:dyDescent="0.3">
      <c r="A690" s="222" t="s">
        <v>2236</v>
      </c>
      <c r="B690" s="222" t="s">
        <v>2237</v>
      </c>
      <c r="C690" s="241" t="s">
        <v>4765</v>
      </c>
      <c r="D690" s="237" t="s">
        <v>5636</v>
      </c>
      <c r="E690" s="236">
        <v>1601110398746</v>
      </c>
      <c r="F690" s="240" t="s">
        <v>4841</v>
      </c>
      <c r="G690" s="214">
        <v>0</v>
      </c>
      <c r="H690" s="231" t="s">
        <v>4758</v>
      </c>
      <c r="I690" s="231"/>
      <c r="J690" s="231"/>
      <c r="K690" s="231"/>
      <c r="L690" s="231"/>
      <c r="M690" s="231"/>
      <c r="N690" s="231" t="s">
        <v>5553</v>
      </c>
      <c r="O690" s="246" t="s">
        <v>5637</v>
      </c>
      <c r="P690" s="246" t="s">
        <v>4675</v>
      </c>
      <c r="Q690" s="225" t="s">
        <v>5638</v>
      </c>
      <c r="R690" s="212" t="s">
        <v>2</v>
      </c>
      <c r="S690" s="213" t="s">
        <v>4758</v>
      </c>
      <c r="T690" s="233">
        <v>45581</v>
      </c>
      <c r="U690" s="234" t="s">
        <v>4746</v>
      </c>
      <c r="V690" s="234">
        <v>45600</v>
      </c>
      <c r="W690" s="234">
        <v>45611</v>
      </c>
      <c r="X690" s="234" t="s">
        <v>2</v>
      </c>
      <c r="Y690" s="234"/>
      <c r="Z690" s="234" t="s">
        <v>5639</v>
      </c>
      <c r="AA690" s="238">
        <v>202411</v>
      </c>
      <c r="AB690" s="243"/>
      <c r="AC690" s="244" t="s">
        <v>4787</v>
      </c>
      <c r="AD690" s="244" t="s">
        <v>4832</v>
      </c>
      <c r="AE690" s="245">
        <v>1</v>
      </c>
      <c r="AF690" s="244" t="s">
        <v>4832</v>
      </c>
      <c r="AG690" s="239" t="str">
        <f>IFERROR(VLOOKUP(작성용!A:A,RM!A:D,4,0),"-")</f>
        <v>서동현</v>
      </c>
      <c r="AH690" s="235" t="s">
        <v>4849</v>
      </c>
      <c r="AI690" s="235" t="s">
        <v>4758</v>
      </c>
      <c r="AJ690" s="235" t="s">
        <v>4907</v>
      </c>
      <c r="AK690" s="235" t="s">
        <v>4764</v>
      </c>
      <c r="AL690" s="235">
        <v>689</v>
      </c>
    </row>
    <row r="691" spans="1:38" x14ac:dyDescent="0.3">
      <c r="A691" s="222" t="s">
        <v>2236</v>
      </c>
      <c r="B691" s="222" t="s">
        <v>2237</v>
      </c>
      <c r="C691" s="241" t="s">
        <v>4765</v>
      </c>
      <c r="D691" s="237" t="s">
        <v>5640</v>
      </c>
      <c r="E691" s="236" t="s">
        <v>4676</v>
      </c>
      <c r="F691" s="240" t="s">
        <v>4837</v>
      </c>
      <c r="G691" s="214">
        <v>0</v>
      </c>
      <c r="H691" s="231" t="s">
        <v>4758</v>
      </c>
      <c r="I691" s="231"/>
      <c r="J691" s="231"/>
      <c r="K691" s="231"/>
      <c r="L691" s="231"/>
      <c r="M691" s="231"/>
      <c r="N691" s="231" t="s">
        <v>5553</v>
      </c>
      <c r="O691" s="246" t="s">
        <v>5637</v>
      </c>
      <c r="P691" s="246" t="s">
        <v>4675</v>
      </c>
      <c r="Q691" s="225" t="s">
        <v>5638</v>
      </c>
      <c r="R691" s="212" t="s">
        <v>2</v>
      </c>
      <c r="S691" s="213" t="s">
        <v>4758</v>
      </c>
      <c r="T691" s="233">
        <v>45581</v>
      </c>
      <c r="U691" s="234" t="s">
        <v>4746</v>
      </c>
      <c r="V691" s="234">
        <v>45600</v>
      </c>
      <c r="W691" s="234">
        <v>45611</v>
      </c>
      <c r="X691" s="234" t="s">
        <v>2</v>
      </c>
      <c r="Y691" s="234"/>
      <c r="Z691" s="234" t="s">
        <v>5639</v>
      </c>
      <c r="AA691" s="238">
        <v>202411</v>
      </c>
      <c r="AB691" s="243"/>
      <c r="AC691" s="244" t="s">
        <v>4787</v>
      </c>
      <c r="AD691" s="244" t="s">
        <v>4849</v>
      </c>
      <c r="AE691" s="245">
        <v>1</v>
      </c>
      <c r="AF691" s="244" t="s">
        <v>4849</v>
      </c>
      <c r="AG691" s="239" t="str">
        <f>IFERROR(VLOOKUP(작성용!A:A,RM!A:D,4,0),"-")</f>
        <v>서동현</v>
      </c>
      <c r="AH691" s="235" t="s">
        <v>4849</v>
      </c>
      <c r="AI691" s="235" t="s">
        <v>4758</v>
      </c>
      <c r="AJ691" s="235" t="s">
        <v>4907</v>
      </c>
      <c r="AK691" s="235" t="s">
        <v>4764</v>
      </c>
      <c r="AL691" s="235">
        <v>690</v>
      </c>
    </row>
    <row r="692" spans="1:38" x14ac:dyDescent="0.3">
      <c r="A692" s="229" t="s">
        <v>2223</v>
      </c>
      <c r="B692" s="229" t="s">
        <v>5061</v>
      </c>
      <c r="C692" s="241" t="s">
        <v>4765</v>
      </c>
      <c r="D692" s="237" t="s">
        <v>5641</v>
      </c>
      <c r="E692" s="236">
        <v>1746110001046</v>
      </c>
      <c r="F692" s="240" t="s">
        <v>4841</v>
      </c>
      <c r="G692" s="214">
        <v>0</v>
      </c>
      <c r="H692" s="231" t="s">
        <v>4758</v>
      </c>
      <c r="I692" s="231"/>
      <c r="J692" s="231"/>
      <c r="K692" s="231"/>
      <c r="L692" s="231"/>
      <c r="M692" s="231"/>
      <c r="N692" s="231" t="s">
        <v>4793</v>
      </c>
      <c r="O692" s="246" t="s">
        <v>5063</v>
      </c>
      <c r="P692" s="246" t="s">
        <v>5064</v>
      </c>
      <c r="Q692" s="225" t="s">
        <v>5065</v>
      </c>
      <c r="R692" s="212" t="s">
        <v>2</v>
      </c>
      <c r="S692" s="213" t="s">
        <v>4758</v>
      </c>
      <c r="T692" s="233">
        <v>45581</v>
      </c>
      <c r="U692" s="234" t="s">
        <v>4746</v>
      </c>
      <c r="V692" s="233">
        <v>45610</v>
      </c>
      <c r="W692" s="233">
        <v>45614</v>
      </c>
      <c r="X692" s="234" t="s">
        <v>4758</v>
      </c>
      <c r="Y692" s="234"/>
      <c r="Z692" s="234" t="s">
        <v>5642</v>
      </c>
      <c r="AA692" s="238">
        <v>202411</v>
      </c>
      <c r="AB692" s="243"/>
      <c r="AC692" s="233" t="s">
        <v>4787</v>
      </c>
      <c r="AD692" s="244" t="s">
        <v>4914</v>
      </c>
      <c r="AE692" s="245">
        <v>1</v>
      </c>
      <c r="AF692" s="244" t="s">
        <v>4914</v>
      </c>
      <c r="AG692" s="239" t="str">
        <f>IFERROR(VLOOKUP(작성용!A:A,RM!A:D,4,0),"-")</f>
        <v>이문수</v>
      </c>
      <c r="AH692" s="9" t="s">
        <v>4924</v>
      </c>
      <c r="AI692" s="235" t="s">
        <v>4758</v>
      </c>
      <c r="AJ692" s="235" t="s">
        <v>4907</v>
      </c>
      <c r="AK692" s="235" t="s">
        <v>4764</v>
      </c>
      <c r="AL692" s="235">
        <v>691</v>
      </c>
    </row>
    <row r="693" spans="1:38" x14ac:dyDescent="0.3">
      <c r="A693" s="229" t="s">
        <v>2223</v>
      </c>
      <c r="B693" s="229" t="s">
        <v>5061</v>
      </c>
      <c r="C693" s="241" t="s">
        <v>4749</v>
      </c>
      <c r="D693" s="237" t="s">
        <v>5643</v>
      </c>
      <c r="E693" s="236">
        <v>2301110050490</v>
      </c>
      <c r="F693" s="240" t="s">
        <v>4841</v>
      </c>
      <c r="G693" s="214">
        <v>0</v>
      </c>
      <c r="H693" s="231" t="s">
        <v>4758</v>
      </c>
      <c r="I693" s="231"/>
      <c r="J693" s="231"/>
      <c r="K693" s="231"/>
      <c r="L693" s="231"/>
      <c r="M693" s="231"/>
      <c r="N693" s="231" t="s">
        <v>4793</v>
      </c>
      <c r="O693" s="246" t="s">
        <v>5063</v>
      </c>
      <c r="P693" s="246" t="s">
        <v>5064</v>
      </c>
      <c r="Q693" s="225" t="s">
        <v>5065</v>
      </c>
      <c r="R693" s="212" t="s">
        <v>2</v>
      </c>
      <c r="S693" s="213" t="s">
        <v>4758</v>
      </c>
      <c r="T693" s="233">
        <v>45581</v>
      </c>
      <c r="U693" s="234" t="s">
        <v>4746</v>
      </c>
      <c r="V693" s="233">
        <v>45610</v>
      </c>
      <c r="W693" s="233">
        <v>45614</v>
      </c>
      <c r="X693" s="234" t="s">
        <v>4758</v>
      </c>
      <c r="Y693" s="234"/>
      <c r="Z693" s="234" t="s">
        <v>5642</v>
      </c>
      <c r="AA693" s="238">
        <v>202411</v>
      </c>
      <c r="AB693" s="243"/>
      <c r="AC693" s="233" t="s">
        <v>4787</v>
      </c>
      <c r="AD693" s="244" t="s">
        <v>4934</v>
      </c>
      <c r="AE693" s="245">
        <v>1</v>
      </c>
      <c r="AF693" s="244" t="s">
        <v>4749</v>
      </c>
      <c r="AG693" s="239" t="str">
        <f>IFERROR(VLOOKUP(작성용!A:A,RM!A:D,4,0),"-")</f>
        <v>이문수</v>
      </c>
      <c r="AH693" s="9" t="s">
        <v>4924</v>
      </c>
      <c r="AI693" s="235" t="s">
        <v>4758</v>
      </c>
      <c r="AJ693" s="235" t="s">
        <v>4907</v>
      </c>
      <c r="AK693" s="235" t="s">
        <v>4764</v>
      </c>
      <c r="AL693" s="235">
        <v>692</v>
      </c>
    </row>
    <row r="694" spans="1:38" x14ac:dyDescent="0.3">
      <c r="A694" s="229" t="s">
        <v>2223</v>
      </c>
      <c r="B694" s="229" t="s">
        <v>5061</v>
      </c>
      <c r="C694" s="241" t="s">
        <v>4749</v>
      </c>
      <c r="D694" s="237" t="s">
        <v>5643</v>
      </c>
      <c r="E694" s="236">
        <v>2301110050490</v>
      </c>
      <c r="F694" s="240" t="s">
        <v>4767</v>
      </c>
      <c r="G694" s="214">
        <v>0</v>
      </c>
      <c r="H694" s="231" t="s">
        <v>4758</v>
      </c>
      <c r="I694" s="231"/>
      <c r="J694" s="231"/>
      <c r="K694" s="231"/>
      <c r="L694" s="231"/>
      <c r="M694" s="231"/>
      <c r="N694" s="231" t="s">
        <v>4793</v>
      </c>
      <c r="O694" s="246" t="s">
        <v>5063</v>
      </c>
      <c r="P694" s="246" t="s">
        <v>5064</v>
      </c>
      <c r="Q694" s="225" t="s">
        <v>5065</v>
      </c>
      <c r="R694" s="212" t="s">
        <v>2</v>
      </c>
      <c r="S694" s="213" t="s">
        <v>4758</v>
      </c>
      <c r="T694" s="233">
        <v>45581</v>
      </c>
      <c r="U694" s="234" t="s">
        <v>4746</v>
      </c>
      <c r="V694" s="233">
        <v>45610</v>
      </c>
      <c r="W694" s="233">
        <v>45614</v>
      </c>
      <c r="X694" s="234" t="s">
        <v>4758</v>
      </c>
      <c r="Y694" s="234"/>
      <c r="Z694" s="234" t="s">
        <v>5642</v>
      </c>
      <c r="AA694" s="238">
        <v>202411</v>
      </c>
      <c r="AB694" s="243"/>
      <c r="AC694" s="233" t="s">
        <v>4787</v>
      </c>
      <c r="AD694" s="244" t="s">
        <v>4934</v>
      </c>
      <c r="AE694" s="245">
        <v>0</v>
      </c>
      <c r="AF694" s="244" t="s">
        <v>4749</v>
      </c>
      <c r="AG694" s="239" t="str">
        <f>IFERROR(VLOOKUP(작성용!A:A,RM!A:D,4,0),"-")</f>
        <v>이문수</v>
      </c>
      <c r="AH694" s="9" t="s">
        <v>4924</v>
      </c>
      <c r="AI694" s="235" t="s">
        <v>4758</v>
      </c>
      <c r="AJ694" s="235" t="s">
        <v>4907</v>
      </c>
      <c r="AK694" s="235" t="s">
        <v>4764</v>
      </c>
      <c r="AL694" s="235">
        <v>693</v>
      </c>
    </row>
    <row r="695" spans="1:38" x14ac:dyDescent="0.3">
      <c r="A695" s="222" t="s">
        <v>3443</v>
      </c>
      <c r="B695" s="222" t="s">
        <v>4678</v>
      </c>
      <c r="C695" s="241" t="s">
        <v>4765</v>
      </c>
      <c r="D695" s="237" t="s">
        <v>5644</v>
      </c>
      <c r="E695" s="236">
        <v>1801111118553</v>
      </c>
      <c r="F695" s="240" t="s">
        <v>4837</v>
      </c>
      <c r="G695" s="214">
        <v>0</v>
      </c>
      <c r="H695" s="231" t="s">
        <v>4758</v>
      </c>
      <c r="I695" s="231"/>
      <c r="J695" s="231"/>
      <c r="K695" s="231"/>
      <c r="L695" s="231"/>
      <c r="M695" s="231"/>
      <c r="N695" s="231" t="s">
        <v>4882</v>
      </c>
      <c r="O695" s="246" t="s">
        <v>5645</v>
      </c>
      <c r="P695" s="246" t="s">
        <v>5646</v>
      </c>
      <c r="Q695" s="225" t="s">
        <v>4680</v>
      </c>
      <c r="R695" s="212" t="s">
        <v>4758</v>
      </c>
      <c r="S695" s="213" t="s">
        <v>4758</v>
      </c>
      <c r="T695" s="233">
        <v>45581</v>
      </c>
      <c r="U695" s="234" t="s">
        <v>4746</v>
      </c>
      <c r="V695" s="234">
        <v>45610</v>
      </c>
      <c r="W695" s="234">
        <v>45615</v>
      </c>
      <c r="X695" s="234" t="s">
        <v>2</v>
      </c>
      <c r="Y695" s="234"/>
      <c r="Z695" s="234" t="s">
        <v>4681</v>
      </c>
      <c r="AA695" s="243">
        <v>202411</v>
      </c>
      <c r="AB695" s="243"/>
      <c r="AC695" s="244" t="s">
        <v>4787</v>
      </c>
      <c r="AD695" s="244" t="s">
        <v>4902</v>
      </c>
      <c r="AE695" s="245">
        <v>1</v>
      </c>
      <c r="AF695" s="244" t="s">
        <v>5131</v>
      </c>
      <c r="AG695" s="239" t="str">
        <f>IFERROR(VLOOKUP(작성용!A:A,RM!A:D,4,0),"-")</f>
        <v>윤광일</v>
      </c>
      <c r="AH695" s="9" t="s">
        <v>4902</v>
      </c>
      <c r="AI695" s="235" t="s">
        <v>4758</v>
      </c>
      <c r="AJ695" s="235" t="s">
        <v>4907</v>
      </c>
      <c r="AK695" s="235" t="s">
        <v>4764</v>
      </c>
      <c r="AL695" s="235">
        <v>694</v>
      </c>
    </row>
    <row r="696" spans="1:38" x14ac:dyDescent="0.3">
      <c r="A696" s="222" t="s">
        <v>3443</v>
      </c>
      <c r="B696" s="222" t="s">
        <v>5647</v>
      </c>
      <c r="C696" s="241" t="s">
        <v>4765</v>
      </c>
      <c r="D696" s="237" t="s">
        <v>5648</v>
      </c>
      <c r="E696" s="236">
        <v>1348110382234</v>
      </c>
      <c r="F696" s="240" t="s">
        <v>4837</v>
      </c>
      <c r="G696" s="214">
        <v>0</v>
      </c>
      <c r="H696" s="231" t="s">
        <v>4758</v>
      </c>
      <c r="I696" s="231"/>
      <c r="J696" s="231"/>
      <c r="K696" s="231"/>
      <c r="L696" s="231"/>
      <c r="M696" s="231"/>
      <c r="N696" s="231" t="s">
        <v>4868</v>
      </c>
      <c r="O696" s="246" t="s">
        <v>5645</v>
      </c>
      <c r="P696" s="246" t="s">
        <v>5646</v>
      </c>
      <c r="Q696" s="225" t="s">
        <v>4680</v>
      </c>
      <c r="R696" s="212" t="s">
        <v>4754</v>
      </c>
      <c r="S696" s="213" t="s">
        <v>4758</v>
      </c>
      <c r="T696" s="233">
        <v>45581</v>
      </c>
      <c r="U696" s="234" t="s">
        <v>4746</v>
      </c>
      <c r="V696" s="234">
        <v>45610</v>
      </c>
      <c r="W696" s="234">
        <v>45615</v>
      </c>
      <c r="X696" s="234" t="s">
        <v>2</v>
      </c>
      <c r="Y696" s="234"/>
      <c r="Z696" s="234" t="s">
        <v>4681</v>
      </c>
      <c r="AA696" s="243">
        <v>202411</v>
      </c>
      <c r="AB696" s="243"/>
      <c r="AC696" s="244" t="s">
        <v>4865</v>
      </c>
      <c r="AD696" s="244" t="s">
        <v>4873</v>
      </c>
      <c r="AE696" s="245">
        <v>1</v>
      </c>
      <c r="AF696" s="244" t="s">
        <v>4873</v>
      </c>
      <c r="AG696" s="239" t="str">
        <f>IFERROR(VLOOKUP(작성용!A:A,RM!A:D,4,0),"-")</f>
        <v>윤광일</v>
      </c>
      <c r="AH696" s="9" t="s">
        <v>4902</v>
      </c>
      <c r="AI696" s="235" t="s">
        <v>4754</v>
      </c>
      <c r="AJ696" s="235" t="s">
        <v>4907</v>
      </c>
      <c r="AK696" s="235" t="s">
        <v>4764</v>
      </c>
      <c r="AL696" s="235">
        <v>695</v>
      </c>
    </row>
    <row r="697" spans="1:38" x14ac:dyDescent="0.3">
      <c r="A697" s="222" t="s">
        <v>3443</v>
      </c>
      <c r="B697" s="222" t="s">
        <v>5649</v>
      </c>
      <c r="C697" s="241" t="s">
        <v>4765</v>
      </c>
      <c r="D697" s="237" t="s">
        <v>5650</v>
      </c>
      <c r="E697" s="236">
        <v>1601110395354</v>
      </c>
      <c r="F697" s="240" t="s">
        <v>4856</v>
      </c>
      <c r="G697" s="214">
        <v>0</v>
      </c>
      <c r="H697" s="231" t="s">
        <v>4758</v>
      </c>
      <c r="I697" s="231"/>
      <c r="J697" s="231"/>
      <c r="K697" s="231"/>
      <c r="L697" s="231"/>
      <c r="M697" s="231"/>
      <c r="N697" s="231" t="s">
        <v>4868</v>
      </c>
      <c r="O697" s="246" t="s">
        <v>5645</v>
      </c>
      <c r="P697" s="246" t="s">
        <v>5646</v>
      </c>
      <c r="Q697" s="225" t="s">
        <v>4680</v>
      </c>
      <c r="R697" s="212" t="s">
        <v>4758</v>
      </c>
      <c r="S697" s="213" t="s">
        <v>4758</v>
      </c>
      <c r="T697" s="233">
        <v>45581</v>
      </c>
      <c r="U697" s="234" t="s">
        <v>4746</v>
      </c>
      <c r="V697" s="234">
        <v>45610</v>
      </c>
      <c r="W697" s="234">
        <v>45615</v>
      </c>
      <c r="X697" s="234" t="s">
        <v>2</v>
      </c>
      <c r="Y697" s="234"/>
      <c r="Z697" s="234" t="s">
        <v>4681</v>
      </c>
      <c r="AA697" s="243">
        <v>202411</v>
      </c>
      <c r="AB697" s="243"/>
      <c r="AC697" s="244" t="s">
        <v>4787</v>
      </c>
      <c r="AD697" s="244" t="s">
        <v>4892</v>
      </c>
      <c r="AE697" s="245">
        <v>1</v>
      </c>
      <c r="AF697" s="244" t="s">
        <v>4892</v>
      </c>
      <c r="AG697" s="239" t="str">
        <f>IFERROR(VLOOKUP(작성용!A:A,RM!A:D,4,0),"-")</f>
        <v>윤광일</v>
      </c>
      <c r="AH697" s="9" t="s">
        <v>4902</v>
      </c>
      <c r="AI697" s="235" t="s">
        <v>4758</v>
      </c>
      <c r="AJ697" s="235" t="s">
        <v>4907</v>
      </c>
      <c r="AK697" s="235" t="s">
        <v>4764</v>
      </c>
      <c r="AL697" s="235">
        <v>696</v>
      </c>
    </row>
    <row r="698" spans="1:38" x14ac:dyDescent="0.3">
      <c r="A698" s="222" t="s">
        <v>3443</v>
      </c>
      <c r="B698" s="222" t="s">
        <v>5649</v>
      </c>
      <c r="C698" s="241" t="s">
        <v>4765</v>
      </c>
      <c r="D698" s="237" t="s">
        <v>5651</v>
      </c>
      <c r="E698" s="236">
        <v>1348110277576</v>
      </c>
      <c r="F698" s="240" t="s">
        <v>4837</v>
      </c>
      <c r="G698" s="214">
        <v>0</v>
      </c>
      <c r="H698" s="231" t="s">
        <v>4758</v>
      </c>
      <c r="I698" s="231"/>
      <c r="J698" s="231"/>
      <c r="K698" s="231"/>
      <c r="L698" s="231"/>
      <c r="M698" s="231"/>
      <c r="N698" s="231" t="s">
        <v>4882</v>
      </c>
      <c r="O698" s="246" t="s">
        <v>5645</v>
      </c>
      <c r="P698" s="246" t="s">
        <v>5646</v>
      </c>
      <c r="Q698" s="225" t="s">
        <v>4680</v>
      </c>
      <c r="R698" s="212" t="s">
        <v>4758</v>
      </c>
      <c r="S698" s="213" t="s">
        <v>4758</v>
      </c>
      <c r="T698" s="233">
        <v>45581</v>
      </c>
      <c r="U698" s="234" t="s">
        <v>4746</v>
      </c>
      <c r="V698" s="234">
        <v>45610</v>
      </c>
      <c r="W698" s="234">
        <v>45615</v>
      </c>
      <c r="X698" s="234" t="s">
        <v>2</v>
      </c>
      <c r="Y698" s="234"/>
      <c r="Z698" s="234" t="s">
        <v>4681</v>
      </c>
      <c r="AA698" s="243">
        <v>202411</v>
      </c>
      <c r="AB698" s="243"/>
      <c r="AC698" s="244" t="s">
        <v>4787</v>
      </c>
      <c r="AD698" s="244" t="s">
        <v>4847</v>
      </c>
      <c r="AE698" s="245">
        <v>1</v>
      </c>
      <c r="AF698" s="244" t="s">
        <v>4847</v>
      </c>
      <c r="AG698" s="239" t="str">
        <f>IFERROR(VLOOKUP(작성용!A:A,RM!A:D,4,0),"-")</f>
        <v>윤광일</v>
      </c>
      <c r="AH698" s="9" t="s">
        <v>4902</v>
      </c>
      <c r="AI698" s="235" t="s">
        <v>4758</v>
      </c>
      <c r="AJ698" s="235" t="s">
        <v>4907</v>
      </c>
      <c r="AK698" s="235" t="s">
        <v>4764</v>
      </c>
      <c r="AL698" s="235">
        <v>697</v>
      </c>
    </row>
    <row r="699" spans="1:38" x14ac:dyDescent="0.3">
      <c r="A699" s="222" t="s">
        <v>3443</v>
      </c>
      <c r="B699" s="222" t="s">
        <v>5649</v>
      </c>
      <c r="C699" s="241" t="s">
        <v>4765</v>
      </c>
      <c r="D699" s="237" t="s">
        <v>5652</v>
      </c>
      <c r="E699" s="236">
        <v>1311110604148</v>
      </c>
      <c r="F699" s="240" t="s">
        <v>4837</v>
      </c>
      <c r="G699" s="214">
        <v>0</v>
      </c>
      <c r="H699" s="231" t="s">
        <v>4758</v>
      </c>
      <c r="I699" s="231"/>
      <c r="J699" s="231"/>
      <c r="K699" s="231"/>
      <c r="L699" s="231"/>
      <c r="M699" s="231"/>
      <c r="N699" s="231" t="s">
        <v>4882</v>
      </c>
      <c r="O699" s="246" t="s">
        <v>5645</v>
      </c>
      <c r="P699" s="246" t="s">
        <v>5646</v>
      </c>
      <c r="Q699" s="225" t="s">
        <v>4680</v>
      </c>
      <c r="R699" s="212" t="s">
        <v>4758</v>
      </c>
      <c r="S699" s="213" t="s">
        <v>4758</v>
      </c>
      <c r="T699" s="233">
        <v>45581</v>
      </c>
      <c r="U699" s="234" t="s">
        <v>4746</v>
      </c>
      <c r="V699" s="234">
        <v>45610</v>
      </c>
      <c r="W699" s="234">
        <v>45615</v>
      </c>
      <c r="X699" s="234" t="s">
        <v>2</v>
      </c>
      <c r="Y699" s="234"/>
      <c r="Z699" s="234" t="s">
        <v>4681</v>
      </c>
      <c r="AA699" s="243">
        <v>202411</v>
      </c>
      <c r="AB699" s="243"/>
      <c r="AC699" s="244" t="s">
        <v>4787</v>
      </c>
      <c r="AD699" s="244" t="s">
        <v>4896</v>
      </c>
      <c r="AE699" s="245">
        <v>1</v>
      </c>
      <c r="AF699" s="244" t="s">
        <v>4896</v>
      </c>
      <c r="AG699" s="239" t="str">
        <f>IFERROR(VLOOKUP(작성용!A:A,RM!A:D,4,0),"-")</f>
        <v>윤광일</v>
      </c>
      <c r="AH699" s="9" t="s">
        <v>4902</v>
      </c>
      <c r="AI699" s="235" t="s">
        <v>4758</v>
      </c>
      <c r="AJ699" s="235" t="s">
        <v>4907</v>
      </c>
      <c r="AK699" s="235" t="s">
        <v>4764</v>
      </c>
      <c r="AL699" s="235">
        <v>698</v>
      </c>
    </row>
    <row r="700" spans="1:38" x14ac:dyDescent="0.3">
      <c r="A700" s="222" t="s">
        <v>3443</v>
      </c>
      <c r="B700" s="222" t="s">
        <v>5649</v>
      </c>
      <c r="C700" s="241" t="s">
        <v>4765</v>
      </c>
      <c r="D700" s="237" t="s">
        <v>5653</v>
      </c>
      <c r="E700" s="236">
        <v>1101116197283</v>
      </c>
      <c r="F700" s="240" t="s">
        <v>4837</v>
      </c>
      <c r="G700" s="214">
        <v>0</v>
      </c>
      <c r="H700" s="231" t="s">
        <v>4758</v>
      </c>
      <c r="I700" s="231"/>
      <c r="J700" s="231"/>
      <c r="K700" s="231"/>
      <c r="L700" s="231"/>
      <c r="M700" s="231"/>
      <c r="N700" s="231" t="s">
        <v>4882</v>
      </c>
      <c r="O700" s="246" t="s">
        <v>5645</v>
      </c>
      <c r="P700" s="246" t="s">
        <v>5646</v>
      </c>
      <c r="Q700" s="225" t="s">
        <v>4680</v>
      </c>
      <c r="R700" s="212" t="s">
        <v>4758</v>
      </c>
      <c r="S700" s="213" t="s">
        <v>4758</v>
      </c>
      <c r="T700" s="233">
        <v>45581</v>
      </c>
      <c r="U700" s="234" t="s">
        <v>4746</v>
      </c>
      <c r="V700" s="234">
        <v>45610</v>
      </c>
      <c r="W700" s="234">
        <v>45615</v>
      </c>
      <c r="X700" s="234" t="s">
        <v>2</v>
      </c>
      <c r="Y700" s="234"/>
      <c r="Z700" s="234" t="s">
        <v>4681</v>
      </c>
      <c r="AA700" s="243">
        <v>202411</v>
      </c>
      <c r="AB700" s="243"/>
      <c r="AC700" s="244" t="s">
        <v>4787</v>
      </c>
      <c r="AD700" s="244" t="s">
        <v>4833</v>
      </c>
      <c r="AE700" s="245">
        <v>1</v>
      </c>
      <c r="AF700" s="244" t="s">
        <v>4986</v>
      </c>
      <c r="AG700" s="239" t="str">
        <f>IFERROR(VLOOKUP(작성용!A:A,RM!A:D,4,0),"-")</f>
        <v>윤광일</v>
      </c>
      <c r="AH700" s="9" t="s">
        <v>4902</v>
      </c>
      <c r="AI700" s="235" t="s">
        <v>4758</v>
      </c>
      <c r="AJ700" s="235" t="s">
        <v>4907</v>
      </c>
      <c r="AK700" s="235" t="s">
        <v>4764</v>
      </c>
      <c r="AL700" s="235">
        <v>699</v>
      </c>
    </row>
    <row r="701" spans="1:38" x14ac:dyDescent="0.3">
      <c r="A701" s="222" t="s">
        <v>3443</v>
      </c>
      <c r="B701" s="222" t="s">
        <v>5649</v>
      </c>
      <c r="C701" s="241" t="s">
        <v>4765</v>
      </c>
      <c r="D701" s="237" t="s">
        <v>5412</v>
      </c>
      <c r="E701" s="236">
        <v>1101115498137</v>
      </c>
      <c r="F701" s="240" t="s">
        <v>4837</v>
      </c>
      <c r="G701" s="214">
        <v>0</v>
      </c>
      <c r="H701" s="231" t="s">
        <v>4758</v>
      </c>
      <c r="I701" s="231"/>
      <c r="J701" s="231"/>
      <c r="K701" s="231"/>
      <c r="L701" s="231"/>
      <c r="M701" s="231"/>
      <c r="N701" s="231" t="s">
        <v>4882</v>
      </c>
      <c r="O701" s="246" t="s">
        <v>5645</v>
      </c>
      <c r="P701" s="246" t="s">
        <v>5646</v>
      </c>
      <c r="Q701" s="225" t="s">
        <v>4680</v>
      </c>
      <c r="R701" s="212" t="s">
        <v>4758</v>
      </c>
      <c r="S701" s="213" t="s">
        <v>4758</v>
      </c>
      <c r="T701" s="233">
        <v>45581</v>
      </c>
      <c r="U701" s="234" t="s">
        <v>4746</v>
      </c>
      <c r="V701" s="234">
        <v>45610</v>
      </c>
      <c r="W701" s="234">
        <v>45615</v>
      </c>
      <c r="X701" s="234" t="s">
        <v>2</v>
      </c>
      <c r="Y701" s="234"/>
      <c r="Z701" s="234" t="s">
        <v>4681</v>
      </c>
      <c r="AA701" s="243">
        <v>202411</v>
      </c>
      <c r="AB701" s="243"/>
      <c r="AC701" s="244" t="s">
        <v>4787</v>
      </c>
      <c r="AD701" s="244" t="s">
        <v>4896</v>
      </c>
      <c r="AE701" s="245">
        <v>1</v>
      </c>
      <c r="AF701" s="244" t="s">
        <v>4986</v>
      </c>
      <c r="AG701" s="239" t="str">
        <f>IFERROR(VLOOKUP(작성용!A:A,RM!A:D,4,0),"-")</f>
        <v>윤광일</v>
      </c>
      <c r="AH701" s="9" t="s">
        <v>4902</v>
      </c>
      <c r="AI701" s="235" t="s">
        <v>4758</v>
      </c>
      <c r="AJ701" s="235" t="s">
        <v>4907</v>
      </c>
      <c r="AK701" s="235" t="s">
        <v>4764</v>
      </c>
      <c r="AL701" s="235">
        <v>700</v>
      </c>
    </row>
    <row r="702" spans="1:38" x14ac:dyDescent="0.3">
      <c r="A702" s="222" t="s">
        <v>3443</v>
      </c>
      <c r="B702" s="222" t="s">
        <v>5649</v>
      </c>
      <c r="C702" s="241" t="s">
        <v>4765</v>
      </c>
      <c r="D702" s="237" t="s">
        <v>5654</v>
      </c>
      <c r="E702" s="236" t="s">
        <v>4002</v>
      </c>
      <c r="F702" s="240" t="s">
        <v>4881</v>
      </c>
      <c r="G702" s="214">
        <v>0</v>
      </c>
      <c r="H702" s="231" t="s">
        <v>4758</v>
      </c>
      <c r="I702" s="231"/>
      <c r="J702" s="231"/>
      <c r="K702" s="231"/>
      <c r="L702" s="231"/>
      <c r="M702" s="231"/>
      <c r="N702" s="231" t="s">
        <v>4882</v>
      </c>
      <c r="O702" s="246" t="s">
        <v>5645</v>
      </c>
      <c r="P702" s="246" t="s">
        <v>5646</v>
      </c>
      <c r="Q702" s="225" t="s">
        <v>4680</v>
      </c>
      <c r="R702" s="212" t="s">
        <v>4758</v>
      </c>
      <c r="S702" s="213" t="s">
        <v>4758</v>
      </c>
      <c r="T702" s="233">
        <v>45581</v>
      </c>
      <c r="U702" s="234" t="s">
        <v>4746</v>
      </c>
      <c r="V702" s="234">
        <v>45610</v>
      </c>
      <c r="W702" s="234">
        <v>45615</v>
      </c>
      <c r="X702" s="234" t="s">
        <v>2</v>
      </c>
      <c r="Y702" s="234"/>
      <c r="Z702" s="234" t="s">
        <v>4681</v>
      </c>
      <c r="AA702" s="243">
        <v>202411</v>
      </c>
      <c r="AB702" s="243"/>
      <c r="AC702" s="244" t="s">
        <v>4787</v>
      </c>
      <c r="AD702" s="244" t="s">
        <v>4905</v>
      </c>
      <c r="AE702" s="245">
        <v>1</v>
      </c>
      <c r="AF702" s="244" t="s">
        <v>4905</v>
      </c>
      <c r="AG702" s="239" t="str">
        <f>IFERROR(VLOOKUP(작성용!A:A,RM!A:D,4,0),"-")</f>
        <v>윤광일</v>
      </c>
      <c r="AH702" s="9" t="s">
        <v>4902</v>
      </c>
      <c r="AI702" s="235" t="s">
        <v>4758</v>
      </c>
      <c r="AJ702" s="235" t="s">
        <v>4907</v>
      </c>
      <c r="AK702" s="235" t="s">
        <v>4764</v>
      </c>
      <c r="AL702" s="235">
        <v>701</v>
      </c>
    </row>
    <row r="703" spans="1:38" x14ac:dyDescent="0.3">
      <c r="A703" s="222" t="s">
        <v>3443</v>
      </c>
      <c r="B703" s="222" t="s">
        <v>5649</v>
      </c>
      <c r="C703" s="241" t="s">
        <v>4765</v>
      </c>
      <c r="D703" s="237" t="s">
        <v>5655</v>
      </c>
      <c r="E703" s="236">
        <v>1348110421587</v>
      </c>
      <c r="F703" s="240" t="s">
        <v>4837</v>
      </c>
      <c r="G703" s="214">
        <v>0</v>
      </c>
      <c r="H703" s="231" t="s">
        <v>4758</v>
      </c>
      <c r="I703" s="231"/>
      <c r="J703" s="231"/>
      <c r="K703" s="231"/>
      <c r="L703" s="231"/>
      <c r="M703" s="231"/>
      <c r="N703" s="231" t="s">
        <v>4882</v>
      </c>
      <c r="O703" s="246" t="s">
        <v>5645</v>
      </c>
      <c r="P703" s="246" t="s">
        <v>5646</v>
      </c>
      <c r="Q703" s="225" t="s">
        <v>4680</v>
      </c>
      <c r="R703" s="212" t="s">
        <v>4758</v>
      </c>
      <c r="S703" s="213" t="s">
        <v>4758</v>
      </c>
      <c r="T703" s="233">
        <v>45581</v>
      </c>
      <c r="U703" s="234" t="s">
        <v>4746</v>
      </c>
      <c r="V703" s="234">
        <v>45610</v>
      </c>
      <c r="W703" s="234">
        <v>45615</v>
      </c>
      <c r="X703" s="234" t="s">
        <v>2</v>
      </c>
      <c r="Y703" s="234"/>
      <c r="Z703" s="234" t="s">
        <v>4681</v>
      </c>
      <c r="AA703" s="243">
        <v>202411</v>
      </c>
      <c r="AB703" s="243"/>
      <c r="AC703" s="244" t="s">
        <v>4787</v>
      </c>
      <c r="AD703" s="244" t="s">
        <v>4845</v>
      </c>
      <c r="AE703" s="245">
        <v>1</v>
      </c>
      <c r="AF703" s="244" t="s">
        <v>4845</v>
      </c>
      <c r="AG703" s="239" t="str">
        <f>IFERROR(VLOOKUP(작성용!A:A,RM!A:D,4,0),"-")</f>
        <v>윤광일</v>
      </c>
      <c r="AH703" s="9" t="s">
        <v>4902</v>
      </c>
      <c r="AI703" s="235" t="s">
        <v>4758</v>
      </c>
      <c r="AJ703" s="235" t="s">
        <v>4907</v>
      </c>
      <c r="AK703" s="235" t="s">
        <v>4764</v>
      </c>
      <c r="AL703" s="235">
        <v>702</v>
      </c>
    </row>
    <row r="704" spans="1:38" x14ac:dyDescent="0.3">
      <c r="A704" s="222" t="s">
        <v>3443</v>
      </c>
      <c r="B704" s="222" t="s">
        <v>5649</v>
      </c>
      <c r="C704" s="241" t="s">
        <v>4765</v>
      </c>
      <c r="D704" s="237" t="s">
        <v>5656</v>
      </c>
      <c r="E704" s="236">
        <v>1358110342790</v>
      </c>
      <c r="F704" s="240" t="s">
        <v>4837</v>
      </c>
      <c r="G704" s="214">
        <v>0</v>
      </c>
      <c r="H704" s="231" t="s">
        <v>4758</v>
      </c>
      <c r="I704" s="231"/>
      <c r="J704" s="231"/>
      <c r="K704" s="231"/>
      <c r="L704" s="231"/>
      <c r="M704" s="231"/>
      <c r="N704" s="231" t="s">
        <v>4882</v>
      </c>
      <c r="O704" s="246" t="s">
        <v>5645</v>
      </c>
      <c r="P704" s="246" t="s">
        <v>5646</v>
      </c>
      <c r="Q704" s="225" t="s">
        <v>4680</v>
      </c>
      <c r="R704" s="212" t="s">
        <v>4758</v>
      </c>
      <c r="S704" s="213" t="s">
        <v>4758</v>
      </c>
      <c r="T704" s="233">
        <v>45581</v>
      </c>
      <c r="U704" s="234" t="s">
        <v>4746</v>
      </c>
      <c r="V704" s="234">
        <v>45610</v>
      </c>
      <c r="W704" s="234">
        <v>45615</v>
      </c>
      <c r="X704" s="234" t="s">
        <v>2</v>
      </c>
      <c r="Y704" s="234"/>
      <c r="Z704" s="234" t="s">
        <v>4681</v>
      </c>
      <c r="AA704" s="243">
        <v>202411</v>
      </c>
      <c r="AB704" s="243"/>
      <c r="AC704" s="244" t="s">
        <v>4787</v>
      </c>
      <c r="AD704" s="244" t="s">
        <v>4887</v>
      </c>
      <c r="AE704" s="245">
        <v>1</v>
      </c>
      <c r="AF704" s="244" t="s">
        <v>4887</v>
      </c>
      <c r="AG704" s="239" t="str">
        <f>IFERROR(VLOOKUP(작성용!A:A,RM!A:D,4,0),"-")</f>
        <v>윤광일</v>
      </c>
      <c r="AH704" s="9" t="s">
        <v>4902</v>
      </c>
      <c r="AI704" s="235" t="s">
        <v>4758</v>
      </c>
      <c r="AJ704" s="235" t="s">
        <v>4907</v>
      </c>
      <c r="AK704" s="235" t="s">
        <v>4764</v>
      </c>
      <c r="AL704" s="235">
        <v>703</v>
      </c>
    </row>
    <row r="705" spans="1:38" x14ac:dyDescent="0.3">
      <c r="A705" s="222" t="s">
        <v>3443</v>
      </c>
      <c r="B705" s="222" t="s">
        <v>5649</v>
      </c>
      <c r="C705" s="241" t="s">
        <v>4765</v>
      </c>
      <c r="D705" s="237" t="s">
        <v>5657</v>
      </c>
      <c r="E705" s="236">
        <v>2301110289544</v>
      </c>
      <c r="F705" s="240" t="s">
        <v>4837</v>
      </c>
      <c r="G705" s="214">
        <v>0</v>
      </c>
      <c r="H705" s="231" t="s">
        <v>4758</v>
      </c>
      <c r="I705" s="231"/>
      <c r="J705" s="231"/>
      <c r="K705" s="231"/>
      <c r="L705" s="231"/>
      <c r="M705" s="231"/>
      <c r="N705" s="231" t="s">
        <v>4882</v>
      </c>
      <c r="O705" s="246" t="s">
        <v>5645</v>
      </c>
      <c r="P705" s="246" t="s">
        <v>5646</v>
      </c>
      <c r="Q705" s="225" t="s">
        <v>4680</v>
      </c>
      <c r="R705" s="212" t="s">
        <v>4758</v>
      </c>
      <c r="S705" s="213" t="s">
        <v>4758</v>
      </c>
      <c r="T705" s="233">
        <v>45581</v>
      </c>
      <c r="U705" s="234" t="s">
        <v>4746</v>
      </c>
      <c r="V705" s="234">
        <v>45610</v>
      </c>
      <c r="W705" s="234">
        <v>45615</v>
      </c>
      <c r="X705" s="234" t="s">
        <v>2</v>
      </c>
      <c r="Y705" s="234"/>
      <c r="Z705" s="234" t="s">
        <v>4681</v>
      </c>
      <c r="AA705" s="243">
        <v>202411</v>
      </c>
      <c r="AB705" s="243"/>
      <c r="AC705" s="244" t="s">
        <v>4787</v>
      </c>
      <c r="AD705" s="244" t="s">
        <v>4924</v>
      </c>
      <c r="AE705" s="245">
        <v>1</v>
      </c>
      <c r="AF705" s="244" t="s">
        <v>4988</v>
      </c>
      <c r="AG705" s="239" t="str">
        <f>IFERROR(VLOOKUP(작성용!A:A,RM!A:D,4,0),"-")</f>
        <v>윤광일</v>
      </c>
      <c r="AH705" s="9" t="s">
        <v>4902</v>
      </c>
      <c r="AI705" s="235" t="s">
        <v>4758</v>
      </c>
      <c r="AJ705" s="235" t="s">
        <v>4907</v>
      </c>
      <c r="AK705" s="235" t="s">
        <v>4764</v>
      </c>
      <c r="AL705" s="235">
        <v>704</v>
      </c>
    </row>
    <row r="706" spans="1:38" x14ac:dyDescent="0.3">
      <c r="A706" s="222" t="s">
        <v>3443</v>
      </c>
      <c r="B706" s="222" t="s">
        <v>5649</v>
      </c>
      <c r="C706" s="241" t="s">
        <v>4765</v>
      </c>
      <c r="D706" s="237" t="s">
        <v>5658</v>
      </c>
      <c r="E706" s="236">
        <v>2841110186126</v>
      </c>
      <c r="F706" s="240" t="s">
        <v>4837</v>
      </c>
      <c r="G706" s="214">
        <v>0</v>
      </c>
      <c r="H706" s="231" t="s">
        <v>4758</v>
      </c>
      <c r="I706" s="231"/>
      <c r="J706" s="231"/>
      <c r="K706" s="231"/>
      <c r="L706" s="231"/>
      <c r="M706" s="231"/>
      <c r="N706" s="231" t="s">
        <v>4882</v>
      </c>
      <c r="O706" s="246" t="s">
        <v>5645</v>
      </c>
      <c r="P706" s="246" t="s">
        <v>5646</v>
      </c>
      <c r="Q706" s="225" t="s">
        <v>4680</v>
      </c>
      <c r="R706" s="212" t="s">
        <v>4758</v>
      </c>
      <c r="S706" s="213" t="s">
        <v>4758</v>
      </c>
      <c r="T706" s="233">
        <v>45581</v>
      </c>
      <c r="U706" s="234" t="s">
        <v>4746</v>
      </c>
      <c r="V706" s="234">
        <v>45610</v>
      </c>
      <c r="W706" s="234">
        <v>45615</v>
      </c>
      <c r="X706" s="234" t="s">
        <v>2</v>
      </c>
      <c r="Y706" s="234"/>
      <c r="Z706" s="234" t="s">
        <v>4681</v>
      </c>
      <c r="AA706" s="243">
        <v>202411</v>
      </c>
      <c r="AB706" s="243"/>
      <c r="AC706" s="244" t="s">
        <v>4787</v>
      </c>
      <c r="AD706" s="244" t="s">
        <v>3910</v>
      </c>
      <c r="AE706" s="245">
        <v>1</v>
      </c>
      <c r="AF706" s="244" t="s">
        <v>4988</v>
      </c>
      <c r="AG706" s="239" t="str">
        <f>IFERROR(VLOOKUP(작성용!A:A,RM!A:D,4,0),"-")</f>
        <v>윤광일</v>
      </c>
      <c r="AH706" s="9" t="s">
        <v>4902</v>
      </c>
      <c r="AI706" s="235" t="s">
        <v>4758</v>
      </c>
      <c r="AJ706" s="235" t="s">
        <v>4907</v>
      </c>
      <c r="AK706" s="235" t="s">
        <v>4764</v>
      </c>
      <c r="AL706" s="235">
        <v>705</v>
      </c>
    </row>
    <row r="707" spans="1:38" x14ac:dyDescent="0.3">
      <c r="A707" s="222" t="s">
        <v>3443</v>
      </c>
      <c r="B707" s="222" t="s">
        <v>5649</v>
      </c>
      <c r="C707" s="241" t="s">
        <v>4765</v>
      </c>
      <c r="D707" s="237" t="s">
        <v>5659</v>
      </c>
      <c r="E707" s="236">
        <v>1101115370674</v>
      </c>
      <c r="F707" s="240" t="s">
        <v>4837</v>
      </c>
      <c r="G707" s="214">
        <v>0</v>
      </c>
      <c r="H707" s="231" t="s">
        <v>4758</v>
      </c>
      <c r="I707" s="231"/>
      <c r="J707" s="231"/>
      <c r="K707" s="231"/>
      <c r="L707" s="231"/>
      <c r="M707" s="231"/>
      <c r="N707" s="231" t="s">
        <v>4882</v>
      </c>
      <c r="O707" s="246" t="s">
        <v>5645</v>
      </c>
      <c r="P707" s="246" t="s">
        <v>5646</v>
      </c>
      <c r="Q707" s="225" t="s">
        <v>4680</v>
      </c>
      <c r="R707" s="212" t="s">
        <v>4758</v>
      </c>
      <c r="S707" s="213" t="s">
        <v>4758</v>
      </c>
      <c r="T707" s="233">
        <v>45581</v>
      </c>
      <c r="U707" s="234" t="s">
        <v>4746</v>
      </c>
      <c r="V707" s="234">
        <v>45610</v>
      </c>
      <c r="W707" s="234">
        <v>45615</v>
      </c>
      <c r="X707" s="234" t="s">
        <v>2</v>
      </c>
      <c r="Y707" s="234"/>
      <c r="Z707" s="234" t="s">
        <v>4681</v>
      </c>
      <c r="AA707" s="243">
        <v>202411</v>
      </c>
      <c r="AB707" s="243"/>
      <c r="AC707" s="244" t="s">
        <v>4787</v>
      </c>
      <c r="AD707" s="244" t="s">
        <v>4967</v>
      </c>
      <c r="AE707" s="245">
        <v>1</v>
      </c>
      <c r="AF707" s="244" t="s">
        <v>4967</v>
      </c>
      <c r="AG707" s="239" t="str">
        <f>IFERROR(VLOOKUP(작성용!A:A,RM!A:D,4,0),"-")</f>
        <v>윤광일</v>
      </c>
      <c r="AH707" s="9" t="s">
        <v>4902</v>
      </c>
      <c r="AI707" s="235" t="s">
        <v>4758</v>
      </c>
      <c r="AJ707" s="235" t="s">
        <v>4907</v>
      </c>
      <c r="AK707" s="235" t="s">
        <v>4764</v>
      </c>
      <c r="AL707" s="235">
        <v>706</v>
      </c>
    </row>
    <row r="708" spans="1:38" x14ac:dyDescent="0.3">
      <c r="A708" s="222" t="s">
        <v>3443</v>
      </c>
      <c r="B708" s="222" t="s">
        <v>5649</v>
      </c>
      <c r="C708" s="241" t="s">
        <v>4765</v>
      </c>
      <c r="D708" s="237" t="s">
        <v>5660</v>
      </c>
      <c r="E708" s="236">
        <v>1101117302831</v>
      </c>
      <c r="F708" s="240" t="s">
        <v>4837</v>
      </c>
      <c r="G708" s="214">
        <v>0</v>
      </c>
      <c r="H708" s="231" t="s">
        <v>4758</v>
      </c>
      <c r="I708" s="231"/>
      <c r="J708" s="231"/>
      <c r="K708" s="231"/>
      <c r="L708" s="231"/>
      <c r="M708" s="231"/>
      <c r="N708" s="231" t="s">
        <v>4882</v>
      </c>
      <c r="O708" s="246" t="s">
        <v>5645</v>
      </c>
      <c r="P708" s="246" t="s">
        <v>5646</v>
      </c>
      <c r="Q708" s="225" t="s">
        <v>4680</v>
      </c>
      <c r="R708" s="212" t="s">
        <v>4758</v>
      </c>
      <c r="S708" s="213" t="s">
        <v>4758</v>
      </c>
      <c r="T708" s="233">
        <v>45581</v>
      </c>
      <c r="U708" s="234" t="s">
        <v>4746</v>
      </c>
      <c r="V708" s="234">
        <v>45610</v>
      </c>
      <c r="W708" s="234">
        <v>45615</v>
      </c>
      <c r="X708" s="234" t="s">
        <v>2</v>
      </c>
      <c r="Y708" s="234"/>
      <c r="Z708" s="234" t="s">
        <v>4681</v>
      </c>
      <c r="AA708" s="243">
        <v>202411</v>
      </c>
      <c r="AB708" s="243"/>
      <c r="AC708" s="244" t="s">
        <v>4787</v>
      </c>
      <c r="AD708" s="244" t="s">
        <v>3713</v>
      </c>
      <c r="AE708" s="245">
        <v>1</v>
      </c>
      <c r="AF708" s="244" t="s">
        <v>4977</v>
      </c>
      <c r="AG708" s="239" t="str">
        <f>IFERROR(VLOOKUP(작성용!A:A,RM!A:D,4,0),"-")</f>
        <v>윤광일</v>
      </c>
      <c r="AH708" s="9" t="s">
        <v>4902</v>
      </c>
      <c r="AI708" s="235" t="s">
        <v>4758</v>
      </c>
      <c r="AJ708" s="235" t="s">
        <v>4907</v>
      </c>
      <c r="AK708" s="235" t="s">
        <v>4764</v>
      </c>
      <c r="AL708" s="235">
        <v>707</v>
      </c>
    </row>
    <row r="709" spans="1:38" x14ac:dyDescent="0.3">
      <c r="A709" s="222" t="s">
        <v>3443</v>
      </c>
      <c r="B709" s="222" t="s">
        <v>5649</v>
      </c>
      <c r="C709" s="241" t="s">
        <v>4765</v>
      </c>
      <c r="D709" s="237" t="s">
        <v>5661</v>
      </c>
      <c r="E709" s="236">
        <v>1311110573434</v>
      </c>
      <c r="F709" s="240" t="s">
        <v>4837</v>
      </c>
      <c r="G709" s="214">
        <v>0</v>
      </c>
      <c r="H709" s="231" t="s">
        <v>4758</v>
      </c>
      <c r="I709" s="231"/>
      <c r="J709" s="231"/>
      <c r="K709" s="231"/>
      <c r="L709" s="231"/>
      <c r="M709" s="231"/>
      <c r="N709" s="231" t="s">
        <v>4882</v>
      </c>
      <c r="O709" s="246" t="s">
        <v>5645</v>
      </c>
      <c r="P709" s="246" t="s">
        <v>5646</v>
      </c>
      <c r="Q709" s="225" t="s">
        <v>4680</v>
      </c>
      <c r="R709" s="212" t="s">
        <v>4758</v>
      </c>
      <c r="S709" s="213" t="s">
        <v>4758</v>
      </c>
      <c r="T709" s="233">
        <v>45581</v>
      </c>
      <c r="U709" s="234" t="s">
        <v>4746</v>
      </c>
      <c r="V709" s="234">
        <v>45610</v>
      </c>
      <c r="W709" s="234">
        <v>45615</v>
      </c>
      <c r="X709" s="234" t="s">
        <v>2</v>
      </c>
      <c r="Y709" s="234"/>
      <c r="Z709" s="234" t="s">
        <v>4681</v>
      </c>
      <c r="AA709" s="243">
        <v>202411</v>
      </c>
      <c r="AB709" s="243"/>
      <c r="AC709" s="244" t="s">
        <v>4787</v>
      </c>
      <c r="AD709" s="244" t="s">
        <v>4833</v>
      </c>
      <c r="AE709" s="245">
        <v>1</v>
      </c>
      <c r="AF709" s="244" t="s">
        <v>4833</v>
      </c>
      <c r="AG709" s="239" t="str">
        <f>IFERROR(VLOOKUP(작성용!A:A,RM!A:D,4,0),"-")</f>
        <v>윤광일</v>
      </c>
      <c r="AH709" s="9" t="s">
        <v>4902</v>
      </c>
      <c r="AI709" s="235" t="s">
        <v>4758</v>
      </c>
      <c r="AJ709" s="235" t="s">
        <v>4907</v>
      </c>
      <c r="AK709" s="235" t="s">
        <v>4764</v>
      </c>
      <c r="AL709" s="235">
        <v>708</v>
      </c>
    </row>
    <row r="710" spans="1:38" x14ac:dyDescent="0.3">
      <c r="A710" s="222" t="s">
        <v>3443</v>
      </c>
      <c r="B710" s="222" t="s">
        <v>5649</v>
      </c>
      <c r="C710" s="241" t="s">
        <v>4765</v>
      </c>
      <c r="D710" s="237" t="s">
        <v>5662</v>
      </c>
      <c r="E710" s="236">
        <v>1101117067336</v>
      </c>
      <c r="F710" s="240" t="s">
        <v>4837</v>
      </c>
      <c r="G710" s="214">
        <v>0</v>
      </c>
      <c r="H710" s="231" t="s">
        <v>4758</v>
      </c>
      <c r="I710" s="231"/>
      <c r="J710" s="231"/>
      <c r="K710" s="231"/>
      <c r="L710" s="231"/>
      <c r="M710" s="231"/>
      <c r="N710" s="231" t="s">
        <v>4882</v>
      </c>
      <c r="O710" s="246" t="s">
        <v>5645</v>
      </c>
      <c r="P710" s="246" t="s">
        <v>5646</v>
      </c>
      <c r="Q710" s="225" t="s">
        <v>4680</v>
      </c>
      <c r="R710" s="212" t="s">
        <v>4758</v>
      </c>
      <c r="S710" s="213" t="s">
        <v>4758</v>
      </c>
      <c r="T710" s="233">
        <v>45581</v>
      </c>
      <c r="U710" s="234" t="s">
        <v>4746</v>
      </c>
      <c r="V710" s="234">
        <v>45610</v>
      </c>
      <c r="W710" s="234">
        <v>45615</v>
      </c>
      <c r="X710" s="234" t="s">
        <v>2</v>
      </c>
      <c r="Y710" s="234"/>
      <c r="Z710" s="234" t="s">
        <v>4681</v>
      </c>
      <c r="AA710" s="243">
        <v>202411</v>
      </c>
      <c r="AB710" s="243"/>
      <c r="AC710" s="244" t="s">
        <v>4787</v>
      </c>
      <c r="AD710" s="244" t="s">
        <v>4832</v>
      </c>
      <c r="AE710" s="245">
        <v>1</v>
      </c>
      <c r="AF710" s="244" t="s">
        <v>4832</v>
      </c>
      <c r="AG710" s="239" t="str">
        <f>IFERROR(VLOOKUP(작성용!A:A,RM!A:D,4,0),"-")</f>
        <v>윤광일</v>
      </c>
      <c r="AH710" s="9" t="s">
        <v>4902</v>
      </c>
      <c r="AI710" s="235" t="s">
        <v>4758</v>
      </c>
      <c r="AJ710" s="235" t="s">
        <v>4907</v>
      </c>
      <c r="AK710" s="235" t="s">
        <v>4764</v>
      </c>
      <c r="AL710" s="235">
        <v>709</v>
      </c>
    </row>
    <row r="711" spans="1:38" x14ac:dyDescent="0.3">
      <c r="A711" s="222" t="s">
        <v>3443</v>
      </c>
      <c r="B711" s="222" t="s">
        <v>5649</v>
      </c>
      <c r="C711" s="241" t="s">
        <v>4765</v>
      </c>
      <c r="D711" s="237" t="s">
        <v>5663</v>
      </c>
      <c r="E711" s="236">
        <v>1601110594295</v>
      </c>
      <c r="F711" s="240" t="s">
        <v>4837</v>
      </c>
      <c r="G711" s="214">
        <v>0</v>
      </c>
      <c r="H711" s="231" t="s">
        <v>4758</v>
      </c>
      <c r="I711" s="231"/>
      <c r="J711" s="231"/>
      <c r="K711" s="231"/>
      <c r="L711" s="231"/>
      <c r="M711" s="231"/>
      <c r="N711" s="231" t="s">
        <v>4882</v>
      </c>
      <c r="O711" s="246" t="s">
        <v>5645</v>
      </c>
      <c r="P711" s="246" t="s">
        <v>5646</v>
      </c>
      <c r="Q711" s="225" t="s">
        <v>4680</v>
      </c>
      <c r="R711" s="212" t="s">
        <v>4758</v>
      </c>
      <c r="S711" s="213" t="s">
        <v>4758</v>
      </c>
      <c r="T711" s="233">
        <v>45581</v>
      </c>
      <c r="U711" s="234" t="s">
        <v>4746</v>
      </c>
      <c r="V711" s="234">
        <v>45610</v>
      </c>
      <c r="W711" s="234">
        <v>45615</v>
      </c>
      <c r="X711" s="234" t="s">
        <v>2</v>
      </c>
      <c r="Y711" s="234"/>
      <c r="Z711" s="234" t="s">
        <v>4681</v>
      </c>
      <c r="AA711" s="243">
        <v>202411</v>
      </c>
      <c r="AB711" s="243"/>
      <c r="AC711" s="244" t="s">
        <v>4787</v>
      </c>
      <c r="AD711" s="244" t="s">
        <v>4851</v>
      </c>
      <c r="AE711" s="245">
        <v>1</v>
      </c>
      <c r="AF711" s="244" t="s">
        <v>4851</v>
      </c>
      <c r="AG711" s="239" t="str">
        <f>IFERROR(VLOOKUP(작성용!A:A,RM!A:D,4,0),"-")</f>
        <v>윤광일</v>
      </c>
      <c r="AH711" s="9" t="s">
        <v>4902</v>
      </c>
      <c r="AI711" s="235" t="s">
        <v>4758</v>
      </c>
      <c r="AJ711" s="235" t="s">
        <v>4907</v>
      </c>
      <c r="AK711" s="235" t="s">
        <v>4764</v>
      </c>
      <c r="AL711" s="235">
        <v>710</v>
      </c>
    </row>
    <row r="712" spans="1:38" x14ac:dyDescent="0.3">
      <c r="A712" s="222" t="s">
        <v>3443</v>
      </c>
      <c r="B712" s="222" t="s">
        <v>5649</v>
      </c>
      <c r="C712" s="241" t="s">
        <v>4765</v>
      </c>
      <c r="D712" s="237" t="s">
        <v>5479</v>
      </c>
      <c r="E712" s="236">
        <v>1101117616315</v>
      </c>
      <c r="F712" s="240" t="s">
        <v>4837</v>
      </c>
      <c r="G712" s="214">
        <v>0</v>
      </c>
      <c r="H712" s="231" t="s">
        <v>4758</v>
      </c>
      <c r="I712" s="231"/>
      <c r="J712" s="231"/>
      <c r="K712" s="231"/>
      <c r="L712" s="231"/>
      <c r="M712" s="231"/>
      <c r="N712" s="231" t="s">
        <v>4882</v>
      </c>
      <c r="O712" s="246" t="s">
        <v>5645</v>
      </c>
      <c r="P712" s="246" t="s">
        <v>5646</v>
      </c>
      <c r="Q712" s="225" t="s">
        <v>4680</v>
      </c>
      <c r="R712" s="212" t="s">
        <v>4758</v>
      </c>
      <c r="S712" s="213" t="s">
        <v>4758</v>
      </c>
      <c r="T712" s="233">
        <v>45581</v>
      </c>
      <c r="U712" s="234" t="s">
        <v>4746</v>
      </c>
      <c r="V712" s="234">
        <v>45610</v>
      </c>
      <c r="W712" s="234">
        <v>45615</v>
      </c>
      <c r="X712" s="234" t="s">
        <v>2</v>
      </c>
      <c r="Y712" s="234"/>
      <c r="Z712" s="234" t="s">
        <v>4681</v>
      </c>
      <c r="AA712" s="243">
        <v>202411</v>
      </c>
      <c r="AB712" s="243"/>
      <c r="AC712" s="244" t="s">
        <v>4787</v>
      </c>
      <c r="AD712" s="244" t="s">
        <v>4934</v>
      </c>
      <c r="AE712" s="245">
        <v>1.5</v>
      </c>
      <c r="AF712" s="244" t="s">
        <v>4924</v>
      </c>
      <c r="AG712" s="239" t="str">
        <f>IFERROR(VLOOKUP(작성용!A:A,RM!A:D,4,0),"-")</f>
        <v>윤광일</v>
      </c>
      <c r="AH712" s="9" t="s">
        <v>4902</v>
      </c>
      <c r="AI712" s="235" t="s">
        <v>4758</v>
      </c>
      <c r="AJ712" s="235" t="s">
        <v>4907</v>
      </c>
      <c r="AK712" s="235" t="s">
        <v>4764</v>
      </c>
      <c r="AL712" s="235">
        <v>711</v>
      </c>
    </row>
    <row r="713" spans="1:38" x14ac:dyDescent="0.3">
      <c r="A713" s="222" t="s">
        <v>3443</v>
      </c>
      <c r="B713" s="222" t="s">
        <v>5649</v>
      </c>
      <c r="C713" s="241" t="s">
        <v>4765</v>
      </c>
      <c r="D713" s="237" t="s">
        <v>5664</v>
      </c>
      <c r="E713" s="236">
        <v>1101116795540</v>
      </c>
      <c r="F713" s="240" t="s">
        <v>4837</v>
      </c>
      <c r="G713" s="214">
        <v>0</v>
      </c>
      <c r="H713" s="231" t="s">
        <v>4758</v>
      </c>
      <c r="I713" s="231"/>
      <c r="J713" s="231"/>
      <c r="K713" s="231"/>
      <c r="L713" s="231"/>
      <c r="M713" s="231"/>
      <c r="N713" s="231" t="s">
        <v>4882</v>
      </c>
      <c r="O713" s="246" t="s">
        <v>5645</v>
      </c>
      <c r="P713" s="246" t="s">
        <v>5646</v>
      </c>
      <c r="Q713" s="225" t="s">
        <v>4680</v>
      </c>
      <c r="R713" s="212" t="s">
        <v>4758</v>
      </c>
      <c r="S713" s="213" t="s">
        <v>4758</v>
      </c>
      <c r="T713" s="233">
        <v>45581</v>
      </c>
      <c r="U713" s="234" t="s">
        <v>4746</v>
      </c>
      <c r="V713" s="234">
        <v>45610</v>
      </c>
      <c r="W713" s="234">
        <v>45615</v>
      </c>
      <c r="X713" s="234" t="s">
        <v>2</v>
      </c>
      <c r="Y713" s="234"/>
      <c r="Z713" s="234" t="s">
        <v>4681</v>
      </c>
      <c r="AA713" s="243">
        <v>202411</v>
      </c>
      <c r="AB713" s="243"/>
      <c r="AC713" s="244" t="s">
        <v>4787</v>
      </c>
      <c r="AD713" s="244" t="s">
        <v>4934</v>
      </c>
      <c r="AE713" s="245">
        <v>1</v>
      </c>
      <c r="AF713" s="244" t="s">
        <v>4924</v>
      </c>
      <c r="AG713" s="239" t="str">
        <f>IFERROR(VLOOKUP(작성용!A:A,RM!A:D,4,0),"-")</f>
        <v>윤광일</v>
      </c>
      <c r="AH713" s="9" t="s">
        <v>4902</v>
      </c>
      <c r="AI713" s="235" t="s">
        <v>4758</v>
      </c>
      <c r="AJ713" s="235" t="s">
        <v>4907</v>
      </c>
      <c r="AK713" s="235" t="s">
        <v>4764</v>
      </c>
      <c r="AL713" s="235">
        <v>712</v>
      </c>
    </row>
    <row r="714" spans="1:38" x14ac:dyDescent="0.3">
      <c r="A714" s="222" t="s">
        <v>3443</v>
      </c>
      <c r="B714" s="222" t="s">
        <v>5649</v>
      </c>
      <c r="C714" s="241" t="s">
        <v>4765</v>
      </c>
      <c r="D714" s="237" t="s">
        <v>5665</v>
      </c>
      <c r="E714" s="236">
        <v>1101114747254</v>
      </c>
      <c r="F714" s="240" t="s">
        <v>4837</v>
      </c>
      <c r="G714" s="214">
        <v>0</v>
      </c>
      <c r="H714" s="231" t="s">
        <v>4758</v>
      </c>
      <c r="I714" s="231"/>
      <c r="J714" s="231"/>
      <c r="K714" s="231"/>
      <c r="L714" s="231"/>
      <c r="M714" s="231"/>
      <c r="N714" s="231" t="s">
        <v>4882</v>
      </c>
      <c r="O714" s="246" t="s">
        <v>5645</v>
      </c>
      <c r="P714" s="246" t="s">
        <v>5646</v>
      </c>
      <c r="Q714" s="225" t="s">
        <v>4680</v>
      </c>
      <c r="R714" s="212" t="s">
        <v>4758</v>
      </c>
      <c r="S714" s="213" t="s">
        <v>4758</v>
      </c>
      <c r="T714" s="233">
        <v>45581</v>
      </c>
      <c r="U714" s="234" t="s">
        <v>4746</v>
      </c>
      <c r="V714" s="234">
        <v>45610</v>
      </c>
      <c r="W714" s="234">
        <v>45615</v>
      </c>
      <c r="X714" s="234" t="s">
        <v>2</v>
      </c>
      <c r="Y714" s="234"/>
      <c r="Z714" s="234" t="s">
        <v>4681</v>
      </c>
      <c r="AA714" s="243">
        <v>202411</v>
      </c>
      <c r="AB714" s="243"/>
      <c r="AC714" s="244" t="s">
        <v>4787</v>
      </c>
      <c r="AD714" s="244" t="s">
        <v>4833</v>
      </c>
      <c r="AE714" s="245">
        <v>1</v>
      </c>
      <c r="AF714" s="244" t="s">
        <v>4833</v>
      </c>
      <c r="AG714" s="239" t="str">
        <f>IFERROR(VLOOKUP(작성용!A:A,RM!A:D,4,0),"-")</f>
        <v>윤광일</v>
      </c>
      <c r="AH714" s="9" t="s">
        <v>4902</v>
      </c>
      <c r="AI714" s="235" t="s">
        <v>4758</v>
      </c>
      <c r="AJ714" s="235" t="s">
        <v>4907</v>
      </c>
      <c r="AK714" s="235" t="s">
        <v>4764</v>
      </c>
      <c r="AL714" s="235">
        <v>713</v>
      </c>
    </row>
    <row r="715" spans="1:38" x14ac:dyDescent="0.3">
      <c r="A715" s="222" t="s">
        <v>3443</v>
      </c>
      <c r="B715" s="222" t="s">
        <v>5649</v>
      </c>
      <c r="C715" s="241" t="s">
        <v>4765</v>
      </c>
      <c r="D715" s="237" t="s">
        <v>5666</v>
      </c>
      <c r="E715" s="236" t="s">
        <v>4679</v>
      </c>
      <c r="F715" s="240" t="s">
        <v>4881</v>
      </c>
      <c r="G715" s="214">
        <v>0</v>
      </c>
      <c r="H715" s="231" t="s">
        <v>4758</v>
      </c>
      <c r="I715" s="231"/>
      <c r="J715" s="231"/>
      <c r="K715" s="231"/>
      <c r="L715" s="231"/>
      <c r="M715" s="231"/>
      <c r="N715" s="231" t="s">
        <v>4882</v>
      </c>
      <c r="O715" s="246" t="s">
        <v>5645</v>
      </c>
      <c r="P715" s="246" t="s">
        <v>5646</v>
      </c>
      <c r="Q715" s="225" t="s">
        <v>4680</v>
      </c>
      <c r="R715" s="212" t="s">
        <v>4758</v>
      </c>
      <c r="S715" s="213" t="s">
        <v>4758</v>
      </c>
      <c r="T715" s="233">
        <v>45581</v>
      </c>
      <c r="U715" s="234" t="s">
        <v>4746</v>
      </c>
      <c r="V715" s="234">
        <v>45610</v>
      </c>
      <c r="W715" s="234">
        <v>45615</v>
      </c>
      <c r="X715" s="234" t="s">
        <v>2</v>
      </c>
      <c r="Y715" s="234"/>
      <c r="Z715" s="234" t="s">
        <v>4681</v>
      </c>
      <c r="AA715" s="243">
        <v>202411</v>
      </c>
      <c r="AB715" s="243"/>
      <c r="AC715" s="244" t="s">
        <v>4787</v>
      </c>
      <c r="AD715" s="244" t="s">
        <v>4748</v>
      </c>
      <c r="AE715" s="245">
        <v>1</v>
      </c>
      <c r="AF715" s="244" t="s">
        <v>4748</v>
      </c>
      <c r="AG715" s="239" t="str">
        <f>IFERROR(VLOOKUP(작성용!A:A,RM!A:D,4,0),"-")</f>
        <v>윤광일</v>
      </c>
      <c r="AH715" s="9" t="s">
        <v>4902</v>
      </c>
      <c r="AI715" s="235" t="s">
        <v>4758</v>
      </c>
      <c r="AJ715" s="235" t="s">
        <v>4907</v>
      </c>
      <c r="AK715" s="235" t="s">
        <v>4764</v>
      </c>
      <c r="AL715" s="235">
        <v>714</v>
      </c>
    </row>
    <row r="716" spans="1:38" x14ac:dyDescent="0.3">
      <c r="A716" s="222" t="s">
        <v>442</v>
      </c>
      <c r="B716" s="222" t="s">
        <v>5667</v>
      </c>
      <c r="C716" s="241" t="s">
        <v>4749</v>
      </c>
      <c r="D716" s="237" t="s">
        <v>5181</v>
      </c>
      <c r="E716" s="236">
        <v>1358110168906</v>
      </c>
      <c r="F716" s="240" t="s">
        <v>4767</v>
      </c>
      <c r="G716" s="214">
        <v>0</v>
      </c>
      <c r="H716" s="231" t="s">
        <v>4758</v>
      </c>
      <c r="I716" s="231"/>
      <c r="J716" s="231"/>
      <c r="K716" s="231"/>
      <c r="L716" s="231"/>
      <c r="M716" s="231"/>
      <c r="N716" s="231" t="s">
        <v>5022</v>
      </c>
      <c r="O716" s="246" t="s">
        <v>5668</v>
      </c>
      <c r="P716" s="246" t="s">
        <v>5669</v>
      </c>
      <c r="Q716" s="225" t="s">
        <v>5670</v>
      </c>
      <c r="R716" s="212" t="s">
        <v>4758</v>
      </c>
      <c r="S716" s="213" t="s">
        <v>4758</v>
      </c>
      <c r="T716" s="233">
        <v>45581</v>
      </c>
      <c r="U716" s="234" t="s">
        <v>4746</v>
      </c>
      <c r="V716" s="234">
        <v>45610</v>
      </c>
      <c r="W716" s="234">
        <v>45614</v>
      </c>
      <c r="X716" s="234" t="s">
        <v>2</v>
      </c>
      <c r="Y716" s="234"/>
      <c r="Z716" s="234" t="s">
        <v>4682</v>
      </c>
      <c r="AA716" s="243">
        <v>202411</v>
      </c>
      <c r="AB716" s="243"/>
      <c r="AC716" s="244" t="s">
        <v>4787</v>
      </c>
      <c r="AD716" s="244" t="s">
        <v>4761</v>
      </c>
      <c r="AE716" s="245">
        <v>0</v>
      </c>
      <c r="AF716" s="244" t="s">
        <v>4761</v>
      </c>
      <c r="AG716" s="239" t="str">
        <f>IFERROR(VLOOKUP(작성용!A:A,RM!A:D,4,0),"-")</f>
        <v>최수민</v>
      </c>
      <c r="AH716" s="9" t="s">
        <v>4920</v>
      </c>
      <c r="AI716" s="235" t="s">
        <v>4758</v>
      </c>
      <c r="AJ716" s="235" t="s">
        <v>4907</v>
      </c>
      <c r="AK716" s="235" t="s">
        <v>4764</v>
      </c>
      <c r="AL716" s="235">
        <v>715</v>
      </c>
    </row>
    <row r="717" spans="1:38" x14ac:dyDescent="0.3">
      <c r="A717" s="222" t="s">
        <v>442</v>
      </c>
      <c r="B717" s="222" t="s">
        <v>5667</v>
      </c>
      <c r="C717" s="241" t="s">
        <v>4749</v>
      </c>
      <c r="D717" s="237" t="s">
        <v>5671</v>
      </c>
      <c r="E717" s="236">
        <v>1101115599050</v>
      </c>
      <c r="F717" s="240" t="s">
        <v>4837</v>
      </c>
      <c r="G717" s="214">
        <v>3</v>
      </c>
      <c r="H717" s="231" t="s">
        <v>4758</v>
      </c>
      <c r="I717" s="231"/>
      <c r="J717" s="231"/>
      <c r="K717" s="231"/>
      <c r="L717" s="231"/>
      <c r="M717" s="231"/>
      <c r="N717" s="231" t="s">
        <v>5022</v>
      </c>
      <c r="O717" s="246" t="s">
        <v>5668</v>
      </c>
      <c r="P717" s="246" t="s">
        <v>5669</v>
      </c>
      <c r="Q717" s="225" t="s">
        <v>5670</v>
      </c>
      <c r="R717" s="212" t="s">
        <v>4758</v>
      </c>
      <c r="S717" s="213" t="s">
        <v>4758</v>
      </c>
      <c r="T717" s="233">
        <v>45581</v>
      </c>
      <c r="U717" s="234" t="s">
        <v>4746</v>
      </c>
      <c r="V717" s="234">
        <v>45610</v>
      </c>
      <c r="W717" s="234">
        <v>45614</v>
      </c>
      <c r="X717" s="234" t="s">
        <v>2</v>
      </c>
      <c r="Y717" s="234"/>
      <c r="Z717" s="234" t="s">
        <v>4682</v>
      </c>
      <c r="AA717" s="243">
        <v>202411</v>
      </c>
      <c r="AB717" s="243"/>
      <c r="AC717" s="244" t="s">
        <v>4787</v>
      </c>
      <c r="AD717" s="244" t="s">
        <v>4969</v>
      </c>
      <c r="AE717" s="245">
        <v>1</v>
      </c>
      <c r="AF717" s="244" t="s">
        <v>4969</v>
      </c>
      <c r="AG717" s="239" t="str">
        <f>IFERROR(VLOOKUP(작성용!A:A,RM!A:D,4,0),"-")</f>
        <v>최수민</v>
      </c>
      <c r="AH717" s="9" t="s">
        <v>4920</v>
      </c>
      <c r="AI717" s="235" t="s">
        <v>4758</v>
      </c>
      <c r="AJ717" s="235" t="s">
        <v>4907</v>
      </c>
      <c r="AK717" s="235" t="s">
        <v>4764</v>
      </c>
      <c r="AL717" s="235">
        <v>716</v>
      </c>
    </row>
    <row r="718" spans="1:38" s="198" customFormat="1" x14ac:dyDescent="0.3">
      <c r="A718" s="222" t="s">
        <v>442</v>
      </c>
      <c r="B718" s="222" t="s">
        <v>5667</v>
      </c>
      <c r="C718" s="241" t="s">
        <v>4749</v>
      </c>
      <c r="D718" s="237" t="s">
        <v>5671</v>
      </c>
      <c r="E718" s="236">
        <v>1101115599050</v>
      </c>
      <c r="F718" s="240" t="s">
        <v>4837</v>
      </c>
      <c r="G718" s="214">
        <v>4</v>
      </c>
      <c r="H718" s="231" t="s">
        <v>4758</v>
      </c>
      <c r="I718" s="231"/>
      <c r="J718" s="231"/>
      <c r="K718" s="231"/>
      <c r="L718" s="231"/>
      <c r="M718" s="231"/>
      <c r="N718" s="231" t="s">
        <v>5022</v>
      </c>
      <c r="O718" s="246" t="s">
        <v>5668</v>
      </c>
      <c r="P718" s="246" t="s">
        <v>5669</v>
      </c>
      <c r="Q718" s="225" t="s">
        <v>5670</v>
      </c>
      <c r="R718" s="212" t="s">
        <v>4758</v>
      </c>
      <c r="S718" s="213" t="s">
        <v>4758</v>
      </c>
      <c r="T718" s="233">
        <v>45581</v>
      </c>
      <c r="U718" s="234" t="s">
        <v>4746</v>
      </c>
      <c r="V718" s="234">
        <v>45610</v>
      </c>
      <c r="W718" s="234">
        <v>45614</v>
      </c>
      <c r="X718" s="234" t="s">
        <v>2</v>
      </c>
      <c r="Y718" s="234"/>
      <c r="Z718" s="234" t="s">
        <v>4682</v>
      </c>
      <c r="AA718" s="243">
        <v>202411</v>
      </c>
      <c r="AB718" s="243"/>
      <c r="AC718" s="244" t="s">
        <v>4787</v>
      </c>
      <c r="AD718" s="244" t="s">
        <v>4969</v>
      </c>
      <c r="AE718" s="245">
        <v>0</v>
      </c>
      <c r="AF718" s="244" t="s">
        <v>4969</v>
      </c>
      <c r="AG718" s="239" t="str">
        <f>IFERROR(VLOOKUP(작성용!A:A,RM!A:D,4,0),"-")</f>
        <v>최수민</v>
      </c>
      <c r="AH718" s="9" t="s">
        <v>4920</v>
      </c>
      <c r="AI718" s="235" t="s">
        <v>4758</v>
      </c>
      <c r="AJ718" s="235" t="s">
        <v>4907</v>
      </c>
      <c r="AK718" s="235" t="s">
        <v>4764</v>
      </c>
      <c r="AL718" s="235">
        <v>717</v>
      </c>
    </row>
    <row r="719" spans="1:38" s="198" customFormat="1" x14ac:dyDescent="0.3">
      <c r="A719" s="222" t="s">
        <v>442</v>
      </c>
      <c r="B719" s="222" t="s">
        <v>5667</v>
      </c>
      <c r="C719" s="241" t="s">
        <v>4749</v>
      </c>
      <c r="D719" s="237" t="s">
        <v>5672</v>
      </c>
      <c r="E719" s="236" t="s">
        <v>4683</v>
      </c>
      <c r="F719" s="240" t="s">
        <v>4881</v>
      </c>
      <c r="G719" s="214">
        <v>77</v>
      </c>
      <c r="H719" s="231" t="s">
        <v>4758</v>
      </c>
      <c r="I719" s="231"/>
      <c r="J719" s="231"/>
      <c r="K719" s="231"/>
      <c r="L719" s="231"/>
      <c r="M719" s="231"/>
      <c r="N719" s="231" t="s">
        <v>5022</v>
      </c>
      <c r="O719" s="246" t="s">
        <v>5668</v>
      </c>
      <c r="P719" s="246" t="s">
        <v>5669</v>
      </c>
      <c r="Q719" s="225" t="s">
        <v>5670</v>
      </c>
      <c r="R719" s="212" t="s">
        <v>4758</v>
      </c>
      <c r="S719" s="213" t="s">
        <v>4758</v>
      </c>
      <c r="T719" s="233">
        <v>45581</v>
      </c>
      <c r="U719" s="234" t="s">
        <v>4746</v>
      </c>
      <c r="V719" s="234">
        <v>45610</v>
      </c>
      <c r="W719" s="234">
        <v>45614</v>
      </c>
      <c r="X719" s="234" t="s">
        <v>2</v>
      </c>
      <c r="Y719" s="234"/>
      <c r="Z719" s="234" t="s">
        <v>4682</v>
      </c>
      <c r="AA719" s="243">
        <v>202411</v>
      </c>
      <c r="AB719" s="243"/>
      <c r="AC719" s="244" t="s">
        <v>4787</v>
      </c>
      <c r="AD719" s="244" t="s">
        <v>4920</v>
      </c>
      <c r="AE719" s="245">
        <v>1</v>
      </c>
      <c r="AF719" s="244" t="s">
        <v>4749</v>
      </c>
      <c r="AG719" s="239" t="str">
        <f>IFERROR(VLOOKUP(작성용!A:A,RM!A:D,4,0),"-")</f>
        <v>최수민</v>
      </c>
      <c r="AH719" s="9" t="s">
        <v>4920</v>
      </c>
      <c r="AI719" s="235" t="s">
        <v>4758</v>
      </c>
      <c r="AJ719" s="235" t="s">
        <v>4907</v>
      </c>
      <c r="AK719" s="235" t="s">
        <v>4764</v>
      </c>
      <c r="AL719" s="235">
        <v>718</v>
      </c>
    </row>
    <row r="720" spans="1:38" s="198" customFormat="1" x14ac:dyDescent="0.3">
      <c r="A720" s="222" t="s">
        <v>442</v>
      </c>
      <c r="B720" s="222" t="s">
        <v>5667</v>
      </c>
      <c r="C720" s="241" t="s">
        <v>4749</v>
      </c>
      <c r="D720" s="237" t="s">
        <v>5458</v>
      </c>
      <c r="E720" s="236" t="s">
        <v>3717</v>
      </c>
      <c r="F720" s="240" t="s">
        <v>4881</v>
      </c>
      <c r="G720" s="214">
        <v>0</v>
      </c>
      <c r="H720" s="231" t="s">
        <v>4758</v>
      </c>
      <c r="I720" s="231"/>
      <c r="J720" s="231"/>
      <c r="K720" s="231"/>
      <c r="L720" s="231"/>
      <c r="M720" s="231"/>
      <c r="N720" s="231" t="s">
        <v>5022</v>
      </c>
      <c r="O720" s="246" t="s">
        <v>5668</v>
      </c>
      <c r="P720" s="246" t="s">
        <v>5669</v>
      </c>
      <c r="Q720" s="225" t="s">
        <v>5670</v>
      </c>
      <c r="R720" s="212" t="s">
        <v>4758</v>
      </c>
      <c r="S720" s="213" t="s">
        <v>4758</v>
      </c>
      <c r="T720" s="233">
        <v>45581</v>
      </c>
      <c r="U720" s="234" t="s">
        <v>4746</v>
      </c>
      <c r="V720" s="234">
        <v>45610</v>
      </c>
      <c r="W720" s="234">
        <v>45614</v>
      </c>
      <c r="X720" s="234" t="s">
        <v>2</v>
      </c>
      <c r="Y720" s="234"/>
      <c r="Z720" s="234" t="s">
        <v>4682</v>
      </c>
      <c r="AA720" s="243">
        <v>202411</v>
      </c>
      <c r="AB720" s="243"/>
      <c r="AC720" s="244" t="s">
        <v>4787</v>
      </c>
      <c r="AD720" s="244" t="s">
        <v>4748</v>
      </c>
      <c r="AE720" s="245">
        <v>1</v>
      </c>
      <c r="AF720" s="244" t="s">
        <v>4748</v>
      </c>
      <c r="AG720" s="239" t="str">
        <f>IFERROR(VLOOKUP(작성용!A:A,RM!A:D,4,0),"-")</f>
        <v>최수민</v>
      </c>
      <c r="AH720" s="9" t="s">
        <v>4920</v>
      </c>
      <c r="AI720" s="235" t="s">
        <v>4758</v>
      </c>
      <c r="AJ720" s="235" t="s">
        <v>4907</v>
      </c>
      <c r="AK720" s="235" t="s">
        <v>4764</v>
      </c>
      <c r="AL720" s="235">
        <v>719</v>
      </c>
    </row>
    <row r="721" spans="1:38" s="198" customFormat="1" x14ac:dyDescent="0.3">
      <c r="A721" s="222" t="s">
        <v>2226</v>
      </c>
      <c r="B721" s="222" t="s">
        <v>5257</v>
      </c>
      <c r="C721" s="241" t="s">
        <v>4749</v>
      </c>
      <c r="D721" s="237" t="s">
        <v>5673</v>
      </c>
      <c r="E721" s="236">
        <v>1311110409481</v>
      </c>
      <c r="F721" s="240" t="s">
        <v>4767</v>
      </c>
      <c r="G721" s="214">
        <v>77</v>
      </c>
      <c r="H721" s="231" t="s">
        <v>4758</v>
      </c>
      <c r="I721" s="231"/>
      <c r="J721" s="231"/>
      <c r="K721" s="231"/>
      <c r="L721" s="231"/>
      <c r="M721" s="231"/>
      <c r="N721" s="231" t="s">
        <v>4882</v>
      </c>
      <c r="O721" s="246" t="s">
        <v>5259</v>
      </c>
      <c r="P721" s="246" t="s">
        <v>5260</v>
      </c>
      <c r="Q721" s="225" t="s">
        <v>5261</v>
      </c>
      <c r="R721" s="212" t="s">
        <v>2</v>
      </c>
      <c r="S721" s="213" t="s">
        <v>4758</v>
      </c>
      <c r="T721" s="233">
        <v>45582</v>
      </c>
      <c r="U721" s="234" t="s">
        <v>4746</v>
      </c>
      <c r="V721" s="234">
        <v>45607</v>
      </c>
      <c r="W721" s="234">
        <v>45609</v>
      </c>
      <c r="X721" s="234" t="s">
        <v>2</v>
      </c>
      <c r="Y721" s="234"/>
      <c r="Z721" s="234" t="s">
        <v>4649</v>
      </c>
      <c r="AA721" s="243">
        <v>202411</v>
      </c>
      <c r="AB721" s="243"/>
      <c r="AC721" s="244" t="s">
        <v>4787</v>
      </c>
      <c r="AD721" s="244" t="s">
        <v>4761</v>
      </c>
      <c r="AE721" s="245">
        <v>0</v>
      </c>
      <c r="AF721" s="244" t="s">
        <v>4761</v>
      </c>
      <c r="AG721" s="239" t="str">
        <f>IFERROR(VLOOKUP(작성용!A:A,RM!A:D,4,0),"-")</f>
        <v>오수현</v>
      </c>
      <c r="AH721" s="9" t="s">
        <v>3923</v>
      </c>
      <c r="AI721" s="235" t="s">
        <v>4758</v>
      </c>
      <c r="AJ721" s="235" t="s">
        <v>5262</v>
      </c>
      <c r="AK721" s="235" t="s">
        <v>4764</v>
      </c>
      <c r="AL721" s="235">
        <v>720</v>
      </c>
    </row>
    <row r="722" spans="1:38" s="198" customFormat="1" x14ac:dyDescent="0.3">
      <c r="A722" s="222" t="s">
        <v>2251</v>
      </c>
      <c r="B722" s="222" t="s">
        <v>5674</v>
      </c>
      <c r="C722" s="241" t="s">
        <v>4765</v>
      </c>
      <c r="D722" s="237" t="s">
        <v>5675</v>
      </c>
      <c r="E722" s="236">
        <v>1101113051284</v>
      </c>
      <c r="F722" s="240" t="s">
        <v>4767</v>
      </c>
      <c r="G722" s="214">
        <v>0</v>
      </c>
      <c r="H722" s="231" t="s">
        <v>4758</v>
      </c>
      <c r="I722" s="231"/>
      <c r="J722" s="231"/>
      <c r="K722" s="231"/>
      <c r="L722" s="231"/>
      <c r="M722" s="231"/>
      <c r="N722" s="231" t="s">
        <v>4882</v>
      </c>
      <c r="O722" s="246" t="s">
        <v>5676</v>
      </c>
      <c r="P722" s="246" t="s">
        <v>5677</v>
      </c>
      <c r="Q722" s="225" t="s">
        <v>5678</v>
      </c>
      <c r="R722" s="212" t="s">
        <v>2</v>
      </c>
      <c r="S722" s="213" t="s">
        <v>4758</v>
      </c>
      <c r="T722" s="233">
        <v>45582</v>
      </c>
      <c r="U722" s="234" t="s">
        <v>4746</v>
      </c>
      <c r="V722" s="234">
        <v>45610</v>
      </c>
      <c r="W722" s="234">
        <v>45615</v>
      </c>
      <c r="X722" s="234" t="s">
        <v>2</v>
      </c>
      <c r="Y722" s="234"/>
      <c r="Z722" s="234" t="s">
        <v>4684</v>
      </c>
      <c r="AA722" s="243">
        <v>202411</v>
      </c>
      <c r="AB722" s="243"/>
      <c r="AC722" s="244" t="s">
        <v>4787</v>
      </c>
      <c r="AD722" s="244" t="s">
        <v>4974</v>
      </c>
      <c r="AE722" s="245">
        <v>1</v>
      </c>
      <c r="AF722" s="244" t="s">
        <v>5101</v>
      </c>
      <c r="AG722" s="239" t="str">
        <f>IFERROR(VLOOKUP(작성용!A:A,RM!A:D,4,0),"-")</f>
        <v>서경덕</v>
      </c>
      <c r="AH722" s="9" t="s">
        <v>4898</v>
      </c>
      <c r="AI722" s="235" t="s">
        <v>4758</v>
      </c>
      <c r="AJ722" s="235" t="s">
        <v>4907</v>
      </c>
      <c r="AK722" s="235" t="s">
        <v>4764</v>
      </c>
      <c r="AL722" s="235">
        <v>721</v>
      </c>
    </row>
    <row r="723" spans="1:38" x14ac:dyDescent="0.3">
      <c r="A723" s="222" t="s">
        <v>2251</v>
      </c>
      <c r="B723" s="222" t="s">
        <v>5674</v>
      </c>
      <c r="C723" s="241" t="s">
        <v>4765</v>
      </c>
      <c r="D723" s="237" t="s">
        <v>4908</v>
      </c>
      <c r="E723" s="236">
        <v>1101112304171</v>
      </c>
      <c r="F723" s="240" t="s">
        <v>4837</v>
      </c>
      <c r="G723" s="214">
        <v>0</v>
      </c>
      <c r="H723" s="231" t="s">
        <v>4758</v>
      </c>
      <c r="I723" s="231"/>
      <c r="J723" s="231"/>
      <c r="K723" s="231"/>
      <c r="L723" s="231"/>
      <c r="M723" s="231"/>
      <c r="N723" s="231" t="s">
        <v>4882</v>
      </c>
      <c r="O723" s="246" t="s">
        <v>5676</v>
      </c>
      <c r="P723" s="246" t="s">
        <v>5677</v>
      </c>
      <c r="Q723" s="225" t="s">
        <v>5678</v>
      </c>
      <c r="R723" s="212" t="s">
        <v>2</v>
      </c>
      <c r="S723" s="213" t="s">
        <v>4758</v>
      </c>
      <c r="T723" s="233">
        <v>45582</v>
      </c>
      <c r="U723" s="234" t="s">
        <v>4746</v>
      </c>
      <c r="V723" s="234">
        <v>45610</v>
      </c>
      <c r="W723" s="234">
        <v>45615</v>
      </c>
      <c r="X723" s="234" t="s">
        <v>2</v>
      </c>
      <c r="Y723" s="234"/>
      <c r="Z723" s="234" t="s">
        <v>4684</v>
      </c>
      <c r="AA723" s="243">
        <v>202411</v>
      </c>
      <c r="AB723" s="243"/>
      <c r="AC723" s="244" t="s">
        <v>4787</v>
      </c>
      <c r="AD723" s="244" t="s">
        <v>492</v>
      </c>
      <c r="AE723" s="245">
        <v>0</v>
      </c>
      <c r="AF723" s="244" t="s">
        <v>4558</v>
      </c>
      <c r="AG723" s="239" t="str">
        <f>IFERROR(VLOOKUP(작성용!A:A,RM!A:D,4,0),"-")</f>
        <v>서경덕</v>
      </c>
      <c r="AH723" s="9" t="s">
        <v>4898</v>
      </c>
      <c r="AI723" s="235" t="s">
        <v>4758</v>
      </c>
      <c r="AJ723" s="235" t="s">
        <v>4907</v>
      </c>
      <c r="AK723" s="235" t="s">
        <v>4764</v>
      </c>
      <c r="AL723" s="235">
        <v>722</v>
      </c>
    </row>
    <row r="724" spans="1:38" x14ac:dyDescent="0.3">
      <c r="A724" s="222" t="s">
        <v>2251</v>
      </c>
      <c r="B724" s="222" t="s">
        <v>5674</v>
      </c>
      <c r="C724" s="241" t="s">
        <v>4765</v>
      </c>
      <c r="D724" s="237" t="s">
        <v>5447</v>
      </c>
      <c r="E724" s="236">
        <v>1348110433615</v>
      </c>
      <c r="F724" s="240" t="s">
        <v>4837</v>
      </c>
      <c r="G724" s="214">
        <v>0</v>
      </c>
      <c r="H724" s="231" t="s">
        <v>4758</v>
      </c>
      <c r="I724" s="231"/>
      <c r="J724" s="231"/>
      <c r="K724" s="231"/>
      <c r="L724" s="231"/>
      <c r="M724" s="231"/>
      <c r="N724" s="231" t="s">
        <v>4882</v>
      </c>
      <c r="O724" s="246" t="s">
        <v>5676</v>
      </c>
      <c r="P724" s="246" t="s">
        <v>5677</v>
      </c>
      <c r="Q724" s="225" t="s">
        <v>5678</v>
      </c>
      <c r="R724" s="212" t="s">
        <v>2</v>
      </c>
      <c r="S724" s="213" t="s">
        <v>4758</v>
      </c>
      <c r="T724" s="233">
        <v>45582</v>
      </c>
      <c r="U724" s="234" t="s">
        <v>4746</v>
      </c>
      <c r="V724" s="234">
        <v>45610</v>
      </c>
      <c r="W724" s="234">
        <v>45615</v>
      </c>
      <c r="X724" s="234" t="s">
        <v>2</v>
      </c>
      <c r="Y724" s="234"/>
      <c r="Z724" s="234" t="s">
        <v>4684</v>
      </c>
      <c r="AA724" s="243">
        <v>202411</v>
      </c>
      <c r="AB724" s="243"/>
      <c r="AC724" s="244" t="s">
        <v>4787</v>
      </c>
      <c r="AD724" s="244" t="s">
        <v>4922</v>
      </c>
      <c r="AE724" s="245">
        <v>1</v>
      </c>
      <c r="AF724" s="244" t="s">
        <v>4922</v>
      </c>
      <c r="AG724" s="239" t="str">
        <f>IFERROR(VLOOKUP(작성용!A:A,RM!A:D,4,0),"-")</f>
        <v>서경덕</v>
      </c>
      <c r="AH724" s="9" t="s">
        <v>4898</v>
      </c>
      <c r="AI724" s="235" t="s">
        <v>4758</v>
      </c>
      <c r="AJ724" s="235" t="s">
        <v>4907</v>
      </c>
      <c r="AK724" s="235" t="s">
        <v>4764</v>
      </c>
      <c r="AL724" s="235">
        <v>723</v>
      </c>
    </row>
    <row r="725" spans="1:38" x14ac:dyDescent="0.3">
      <c r="A725" s="222" t="s">
        <v>2251</v>
      </c>
      <c r="B725" s="222" t="s">
        <v>5674</v>
      </c>
      <c r="C725" s="241" t="s">
        <v>4765</v>
      </c>
      <c r="D725" s="237" t="s">
        <v>5679</v>
      </c>
      <c r="E725" s="236">
        <v>1101111006174</v>
      </c>
      <c r="F725" s="240" t="s">
        <v>4881</v>
      </c>
      <c r="G725" s="214">
        <v>0</v>
      </c>
      <c r="H725" s="231" t="s">
        <v>4758</v>
      </c>
      <c r="I725" s="231"/>
      <c r="J725" s="231"/>
      <c r="K725" s="231"/>
      <c r="L725" s="231"/>
      <c r="M725" s="231"/>
      <c r="N725" s="231" t="s">
        <v>4882</v>
      </c>
      <c r="O725" s="246" t="s">
        <v>5676</v>
      </c>
      <c r="P725" s="246" t="s">
        <v>5677</v>
      </c>
      <c r="Q725" s="225" t="s">
        <v>5678</v>
      </c>
      <c r="R725" s="212" t="s">
        <v>2</v>
      </c>
      <c r="S725" s="213" t="s">
        <v>4758</v>
      </c>
      <c r="T725" s="233">
        <v>45582</v>
      </c>
      <c r="U725" s="234" t="s">
        <v>4746</v>
      </c>
      <c r="V725" s="234">
        <v>45610</v>
      </c>
      <c r="W725" s="234">
        <v>45615</v>
      </c>
      <c r="X725" s="234" t="s">
        <v>2</v>
      </c>
      <c r="Y725" s="234"/>
      <c r="Z725" s="234" t="s">
        <v>4684</v>
      </c>
      <c r="AA725" s="243">
        <v>202411</v>
      </c>
      <c r="AB725" s="243"/>
      <c r="AC725" s="244" t="s">
        <v>4787</v>
      </c>
      <c r="AD725" s="244" t="s">
        <v>492</v>
      </c>
      <c r="AE725" s="245">
        <v>1</v>
      </c>
      <c r="AF725" s="244" t="s">
        <v>492</v>
      </c>
      <c r="AG725" s="239" t="str">
        <f>IFERROR(VLOOKUP(작성용!A:A,RM!A:D,4,0),"-")</f>
        <v>서경덕</v>
      </c>
      <c r="AH725" s="9" t="s">
        <v>4898</v>
      </c>
      <c r="AI725" s="235" t="s">
        <v>4758</v>
      </c>
      <c r="AJ725" s="235" t="s">
        <v>4907</v>
      </c>
      <c r="AK725" s="235" t="s">
        <v>4764</v>
      </c>
      <c r="AL725" s="235">
        <v>724</v>
      </c>
    </row>
    <row r="726" spans="1:38" x14ac:dyDescent="0.3">
      <c r="A726" s="222" t="s">
        <v>2251</v>
      </c>
      <c r="B726" s="222" t="s">
        <v>5674</v>
      </c>
      <c r="C726" s="241" t="s">
        <v>4765</v>
      </c>
      <c r="D726" s="237" t="s">
        <v>5565</v>
      </c>
      <c r="E726" s="236">
        <v>1101115425312</v>
      </c>
      <c r="F726" s="240" t="s">
        <v>4881</v>
      </c>
      <c r="G726" s="214">
        <v>0</v>
      </c>
      <c r="H726" s="231" t="s">
        <v>4758</v>
      </c>
      <c r="I726" s="231"/>
      <c r="J726" s="231"/>
      <c r="K726" s="231"/>
      <c r="L726" s="231"/>
      <c r="M726" s="231"/>
      <c r="N726" s="231" t="s">
        <v>4882</v>
      </c>
      <c r="O726" s="246" t="s">
        <v>5676</v>
      </c>
      <c r="P726" s="246" t="s">
        <v>5677</v>
      </c>
      <c r="Q726" s="225" t="s">
        <v>5678</v>
      </c>
      <c r="R726" s="212" t="s">
        <v>2</v>
      </c>
      <c r="S726" s="213" t="s">
        <v>4758</v>
      </c>
      <c r="T726" s="233">
        <v>45582</v>
      </c>
      <c r="U726" s="234" t="s">
        <v>4746</v>
      </c>
      <c r="V726" s="234">
        <v>45610</v>
      </c>
      <c r="W726" s="234">
        <v>45615</v>
      </c>
      <c r="X726" s="234" t="s">
        <v>2</v>
      </c>
      <c r="Y726" s="234"/>
      <c r="Z726" s="234" t="s">
        <v>4684</v>
      </c>
      <c r="AA726" s="243">
        <v>202411</v>
      </c>
      <c r="AB726" s="243"/>
      <c r="AC726" s="244" t="s">
        <v>4787</v>
      </c>
      <c r="AD726" s="244" t="s">
        <v>556</v>
      </c>
      <c r="AE726" s="245">
        <v>0</v>
      </c>
      <c r="AF726" s="244" t="s">
        <v>4977</v>
      </c>
      <c r="AG726" s="239" t="str">
        <f>IFERROR(VLOOKUP(작성용!A:A,RM!A:D,4,0),"-")</f>
        <v>서경덕</v>
      </c>
      <c r="AH726" s="9" t="s">
        <v>4898</v>
      </c>
      <c r="AI726" s="235" t="s">
        <v>4758</v>
      </c>
      <c r="AJ726" s="235" t="s">
        <v>4907</v>
      </c>
      <c r="AK726" s="235" t="s">
        <v>4764</v>
      </c>
      <c r="AL726" s="235">
        <v>725</v>
      </c>
    </row>
    <row r="727" spans="1:38" x14ac:dyDescent="0.3">
      <c r="A727" s="222" t="s">
        <v>2251</v>
      </c>
      <c r="B727" s="222" t="s">
        <v>5674</v>
      </c>
      <c r="C727" s="241" t="s">
        <v>4765</v>
      </c>
      <c r="D727" s="237" t="s">
        <v>5680</v>
      </c>
      <c r="E727" s="236">
        <v>1101117419074</v>
      </c>
      <c r="F727" s="240" t="s">
        <v>4837</v>
      </c>
      <c r="G727" s="214">
        <v>0</v>
      </c>
      <c r="H727" s="231" t="s">
        <v>4758</v>
      </c>
      <c r="I727" s="231"/>
      <c r="J727" s="231"/>
      <c r="K727" s="231"/>
      <c r="L727" s="231"/>
      <c r="M727" s="231"/>
      <c r="N727" s="231" t="s">
        <v>4882</v>
      </c>
      <c r="O727" s="246" t="s">
        <v>5676</v>
      </c>
      <c r="P727" s="246" t="s">
        <v>5677</v>
      </c>
      <c r="Q727" s="225" t="s">
        <v>5678</v>
      </c>
      <c r="R727" s="212" t="s">
        <v>2</v>
      </c>
      <c r="S727" s="213" t="s">
        <v>4758</v>
      </c>
      <c r="T727" s="233">
        <v>45582</v>
      </c>
      <c r="U727" s="234" t="s">
        <v>4746</v>
      </c>
      <c r="V727" s="234">
        <v>45610</v>
      </c>
      <c r="W727" s="234">
        <v>45615</v>
      </c>
      <c r="X727" s="234" t="s">
        <v>2</v>
      </c>
      <c r="Y727" s="234"/>
      <c r="Z727" s="234" t="s">
        <v>4684</v>
      </c>
      <c r="AA727" s="243">
        <v>202411</v>
      </c>
      <c r="AB727" s="243"/>
      <c r="AC727" s="244" t="s">
        <v>4787</v>
      </c>
      <c r="AD727" s="244" t="s">
        <v>3713</v>
      </c>
      <c r="AE727" s="245">
        <v>1</v>
      </c>
      <c r="AF727" s="244" t="s">
        <v>4988</v>
      </c>
      <c r="AG727" s="239" t="str">
        <f>IFERROR(VLOOKUP(작성용!A:A,RM!A:D,4,0),"-")</f>
        <v>서경덕</v>
      </c>
      <c r="AH727" s="9" t="s">
        <v>4898</v>
      </c>
      <c r="AI727" s="235" t="s">
        <v>4758</v>
      </c>
      <c r="AJ727" s="235" t="s">
        <v>4907</v>
      </c>
      <c r="AK727" s="235" t="s">
        <v>4764</v>
      </c>
      <c r="AL727" s="235">
        <v>726</v>
      </c>
    </row>
    <row r="728" spans="1:38" x14ac:dyDescent="0.3">
      <c r="A728" s="222" t="s">
        <v>2251</v>
      </c>
      <c r="B728" s="222" t="s">
        <v>5674</v>
      </c>
      <c r="C728" s="241" t="s">
        <v>4765</v>
      </c>
      <c r="D728" s="237" t="s">
        <v>5680</v>
      </c>
      <c r="E728" s="236">
        <v>1101117419074</v>
      </c>
      <c r="F728" s="240" t="s">
        <v>4767</v>
      </c>
      <c r="G728" s="214">
        <v>0</v>
      </c>
      <c r="H728" s="231" t="s">
        <v>4758</v>
      </c>
      <c r="I728" s="231"/>
      <c r="J728" s="231"/>
      <c r="K728" s="231"/>
      <c r="L728" s="231"/>
      <c r="M728" s="231"/>
      <c r="N728" s="231" t="s">
        <v>4882</v>
      </c>
      <c r="O728" s="246" t="s">
        <v>5676</v>
      </c>
      <c r="P728" s="246" t="s">
        <v>5677</v>
      </c>
      <c r="Q728" s="225" t="s">
        <v>5678</v>
      </c>
      <c r="R728" s="212" t="s">
        <v>2</v>
      </c>
      <c r="S728" s="213" t="s">
        <v>4758</v>
      </c>
      <c r="T728" s="233">
        <v>45582</v>
      </c>
      <c r="U728" s="234" t="s">
        <v>4746</v>
      </c>
      <c r="V728" s="234">
        <v>45610</v>
      </c>
      <c r="W728" s="234">
        <v>45615</v>
      </c>
      <c r="X728" s="234" t="s">
        <v>2</v>
      </c>
      <c r="Y728" s="234"/>
      <c r="Z728" s="234" t="s">
        <v>4684</v>
      </c>
      <c r="AA728" s="243">
        <v>202411</v>
      </c>
      <c r="AB728" s="243"/>
      <c r="AC728" s="244" t="s">
        <v>4787</v>
      </c>
      <c r="AD728" s="244" t="s">
        <v>3713</v>
      </c>
      <c r="AE728" s="245">
        <v>0</v>
      </c>
      <c r="AF728" s="244" t="s">
        <v>4988</v>
      </c>
      <c r="AG728" s="239" t="str">
        <f>IFERROR(VLOOKUP(작성용!A:A,RM!A:D,4,0),"-")</f>
        <v>서경덕</v>
      </c>
      <c r="AH728" s="9" t="s">
        <v>4898</v>
      </c>
      <c r="AI728" s="235" t="s">
        <v>4758</v>
      </c>
      <c r="AJ728" s="235" t="s">
        <v>4907</v>
      </c>
      <c r="AK728" s="235" t="s">
        <v>4764</v>
      </c>
      <c r="AL728" s="235">
        <v>727</v>
      </c>
    </row>
    <row r="729" spans="1:38" x14ac:dyDescent="0.3">
      <c r="A729" s="222" t="s">
        <v>2251</v>
      </c>
      <c r="B729" s="222" t="s">
        <v>5674</v>
      </c>
      <c r="C729" s="241" t="s">
        <v>4749</v>
      </c>
      <c r="D729" s="237" t="s">
        <v>5681</v>
      </c>
      <c r="E729" s="236">
        <v>1801110685321</v>
      </c>
      <c r="F729" s="240" t="s">
        <v>4841</v>
      </c>
      <c r="G729" s="214">
        <v>0</v>
      </c>
      <c r="H729" s="231" t="s">
        <v>4758</v>
      </c>
      <c r="I729" s="231"/>
      <c r="J729" s="231"/>
      <c r="K729" s="231"/>
      <c r="L729" s="231"/>
      <c r="M729" s="231"/>
      <c r="N729" s="231" t="s">
        <v>4882</v>
      </c>
      <c r="O729" s="246" t="s">
        <v>5676</v>
      </c>
      <c r="P729" s="246" t="s">
        <v>5677</v>
      </c>
      <c r="Q729" s="225" t="s">
        <v>5678</v>
      </c>
      <c r="R729" s="212" t="s">
        <v>2</v>
      </c>
      <c r="S729" s="213" t="s">
        <v>4758</v>
      </c>
      <c r="T729" s="233">
        <v>45582</v>
      </c>
      <c r="U729" s="234" t="s">
        <v>4746</v>
      </c>
      <c r="V729" s="234">
        <v>45610</v>
      </c>
      <c r="W729" s="234">
        <v>45615</v>
      </c>
      <c r="X729" s="234" t="s">
        <v>2</v>
      </c>
      <c r="Y729" s="234"/>
      <c r="Z729" s="234" t="s">
        <v>4684</v>
      </c>
      <c r="AA729" s="243">
        <v>202411</v>
      </c>
      <c r="AB729" s="243"/>
      <c r="AC729" s="244" t="s">
        <v>4787</v>
      </c>
      <c r="AD729" s="244" t="s">
        <v>4974</v>
      </c>
      <c r="AE729" s="245">
        <v>1</v>
      </c>
      <c r="AF729" s="244" t="s">
        <v>4974</v>
      </c>
      <c r="AG729" s="239" t="str">
        <f>IFERROR(VLOOKUP(작성용!A:A,RM!A:D,4,0),"-")</f>
        <v>서경덕</v>
      </c>
      <c r="AH729" s="9" t="s">
        <v>4898</v>
      </c>
      <c r="AI729" s="235" t="s">
        <v>4758</v>
      </c>
      <c r="AJ729" s="235" t="s">
        <v>4907</v>
      </c>
      <c r="AK729" s="235" t="s">
        <v>4764</v>
      </c>
      <c r="AL729" s="235">
        <v>728</v>
      </c>
    </row>
    <row r="730" spans="1:38" x14ac:dyDescent="0.3">
      <c r="A730" s="222" t="s">
        <v>2251</v>
      </c>
      <c r="B730" s="222" t="s">
        <v>5674</v>
      </c>
      <c r="C730" s="241" t="s">
        <v>4749</v>
      </c>
      <c r="D730" s="237" t="s">
        <v>5681</v>
      </c>
      <c r="E730" s="236">
        <v>1801110685321</v>
      </c>
      <c r="F730" s="240" t="s">
        <v>4837</v>
      </c>
      <c r="G730" s="214">
        <v>0</v>
      </c>
      <c r="H730" s="231" t="s">
        <v>4758</v>
      </c>
      <c r="I730" s="231"/>
      <c r="J730" s="231"/>
      <c r="K730" s="231"/>
      <c r="L730" s="231"/>
      <c r="M730" s="231"/>
      <c r="N730" s="231" t="s">
        <v>4882</v>
      </c>
      <c r="O730" s="246" t="s">
        <v>5676</v>
      </c>
      <c r="P730" s="246" t="s">
        <v>5677</v>
      </c>
      <c r="Q730" s="225" t="s">
        <v>5678</v>
      </c>
      <c r="R730" s="212" t="s">
        <v>2</v>
      </c>
      <c r="S730" s="213" t="s">
        <v>4758</v>
      </c>
      <c r="T730" s="233">
        <v>45582</v>
      </c>
      <c r="U730" s="234" t="s">
        <v>4746</v>
      </c>
      <c r="V730" s="234">
        <v>45610</v>
      </c>
      <c r="W730" s="234">
        <v>45615</v>
      </c>
      <c r="X730" s="234" t="s">
        <v>2</v>
      </c>
      <c r="Y730" s="234"/>
      <c r="Z730" s="234" t="s">
        <v>4684</v>
      </c>
      <c r="AA730" s="243">
        <v>202411</v>
      </c>
      <c r="AB730" s="243"/>
      <c r="AC730" s="244" t="s">
        <v>4787</v>
      </c>
      <c r="AD730" s="244" t="s">
        <v>4974</v>
      </c>
      <c r="AE730" s="245">
        <v>0</v>
      </c>
      <c r="AF730" s="244" t="s">
        <v>4974</v>
      </c>
      <c r="AG730" s="239" t="str">
        <f>IFERROR(VLOOKUP(작성용!A:A,RM!A:D,4,0),"-")</f>
        <v>서경덕</v>
      </c>
      <c r="AH730" s="9" t="s">
        <v>4898</v>
      </c>
      <c r="AI730" s="235" t="s">
        <v>4758</v>
      </c>
      <c r="AJ730" s="235" t="s">
        <v>4907</v>
      </c>
      <c r="AK730" s="235" t="s">
        <v>4764</v>
      </c>
      <c r="AL730" s="235">
        <v>729</v>
      </c>
    </row>
    <row r="731" spans="1:38" x14ac:dyDescent="0.3">
      <c r="A731" s="222" t="s">
        <v>2251</v>
      </c>
      <c r="B731" s="222" t="s">
        <v>5674</v>
      </c>
      <c r="C731" s="241" t="s">
        <v>4749</v>
      </c>
      <c r="D731" s="237" t="s">
        <v>5218</v>
      </c>
      <c r="E731" s="236">
        <v>1501110219184</v>
      </c>
      <c r="F731" s="240" t="s">
        <v>4767</v>
      </c>
      <c r="G731" s="214">
        <v>5</v>
      </c>
      <c r="H731" s="231" t="s">
        <v>4758</v>
      </c>
      <c r="I731" s="231"/>
      <c r="J731" s="231"/>
      <c r="K731" s="231"/>
      <c r="L731" s="231"/>
      <c r="M731" s="231"/>
      <c r="N731" s="231" t="s">
        <v>4882</v>
      </c>
      <c r="O731" s="246" t="s">
        <v>5676</v>
      </c>
      <c r="P731" s="246" t="s">
        <v>5677</v>
      </c>
      <c r="Q731" s="225" t="s">
        <v>5678</v>
      </c>
      <c r="R731" s="212" t="s">
        <v>2</v>
      </c>
      <c r="S731" s="213" t="s">
        <v>4758</v>
      </c>
      <c r="T731" s="233">
        <v>45582</v>
      </c>
      <c r="U731" s="234" t="s">
        <v>4746</v>
      </c>
      <c r="V731" s="234">
        <v>45610</v>
      </c>
      <c r="W731" s="234">
        <v>45615</v>
      </c>
      <c r="X731" s="234" t="s">
        <v>2</v>
      </c>
      <c r="Y731" s="234"/>
      <c r="Z731" s="234" t="s">
        <v>4684</v>
      </c>
      <c r="AA731" s="243">
        <v>202411</v>
      </c>
      <c r="AB731" s="243"/>
      <c r="AC731" s="244" t="s">
        <v>4787</v>
      </c>
      <c r="AD731" s="244" t="s">
        <v>4761</v>
      </c>
      <c r="AE731" s="245">
        <v>0</v>
      </c>
      <c r="AF731" s="244" t="s">
        <v>4761</v>
      </c>
      <c r="AG731" s="239" t="str">
        <f>IFERROR(VLOOKUP(작성용!A:A,RM!A:D,4,0),"-")</f>
        <v>서경덕</v>
      </c>
      <c r="AH731" s="9" t="s">
        <v>4898</v>
      </c>
      <c r="AI731" s="235" t="s">
        <v>4758</v>
      </c>
      <c r="AJ731" s="235" t="s">
        <v>4907</v>
      </c>
      <c r="AK731" s="235" t="s">
        <v>4764</v>
      </c>
      <c r="AL731" s="235">
        <v>730</v>
      </c>
    </row>
    <row r="732" spans="1:38" x14ac:dyDescent="0.3">
      <c r="A732" s="229" t="s">
        <v>4685</v>
      </c>
      <c r="B732" s="229" t="s">
        <v>4686</v>
      </c>
      <c r="C732" s="241" t="s">
        <v>4765</v>
      </c>
      <c r="D732" s="237" t="s">
        <v>5458</v>
      </c>
      <c r="E732" s="236" t="s">
        <v>3717</v>
      </c>
      <c r="F732" s="240" t="s">
        <v>4881</v>
      </c>
      <c r="G732" s="214">
        <v>1</v>
      </c>
      <c r="H732" s="231" t="s">
        <v>4758</v>
      </c>
      <c r="I732" s="231"/>
      <c r="J732" s="231"/>
      <c r="K732" s="231"/>
      <c r="L732" s="231"/>
      <c r="M732" s="231"/>
      <c r="N732" s="231" t="s">
        <v>4882</v>
      </c>
      <c r="O732" s="246"/>
      <c r="P732" s="246"/>
      <c r="Q732" s="225"/>
      <c r="R732" s="212" t="s">
        <v>2</v>
      </c>
      <c r="S732" s="213" t="s">
        <v>4758</v>
      </c>
      <c r="T732" s="233">
        <v>45582</v>
      </c>
      <c r="U732" s="234" t="s">
        <v>4746</v>
      </c>
      <c r="V732" s="233">
        <v>45610</v>
      </c>
      <c r="W732" s="233">
        <v>45614</v>
      </c>
      <c r="X732" s="234" t="s">
        <v>4758</v>
      </c>
      <c r="Y732" s="234"/>
      <c r="Z732" s="234" t="s">
        <v>4687</v>
      </c>
      <c r="AA732" s="243">
        <v>202411</v>
      </c>
      <c r="AB732" s="243"/>
      <c r="AC732" s="244" t="s">
        <v>4787</v>
      </c>
      <c r="AD732" s="244" t="s">
        <v>4748</v>
      </c>
      <c r="AE732" s="245">
        <v>0</v>
      </c>
      <c r="AF732" s="244" t="s">
        <v>4748</v>
      </c>
      <c r="AG732" s="239" t="str">
        <f>IFERROR(VLOOKUP(작성용!A:A,RM!A:D,4,0),"-")</f>
        <v>강승현</v>
      </c>
      <c r="AH732" s="9" t="s">
        <v>4847</v>
      </c>
      <c r="AI732" s="235" t="s">
        <v>4758</v>
      </c>
      <c r="AJ732" s="235" t="s">
        <v>4907</v>
      </c>
      <c r="AK732" s="235" t="s">
        <v>4764</v>
      </c>
      <c r="AL732" s="235">
        <v>731</v>
      </c>
    </row>
    <row r="733" spans="1:38" x14ac:dyDescent="0.3">
      <c r="A733" s="229" t="s">
        <v>4685</v>
      </c>
      <c r="B733" s="229" t="s">
        <v>4686</v>
      </c>
      <c r="C733" s="241" t="s">
        <v>4765</v>
      </c>
      <c r="D733" s="237" t="s">
        <v>5458</v>
      </c>
      <c r="E733" s="236" t="s">
        <v>3717</v>
      </c>
      <c r="F733" s="240" t="s">
        <v>4881</v>
      </c>
      <c r="G733" s="214">
        <v>2</v>
      </c>
      <c r="H733" s="231" t="s">
        <v>4758</v>
      </c>
      <c r="I733" s="231"/>
      <c r="J733" s="231"/>
      <c r="K733" s="231"/>
      <c r="L733" s="231"/>
      <c r="M733" s="231"/>
      <c r="N733" s="231" t="s">
        <v>4882</v>
      </c>
      <c r="O733" s="246"/>
      <c r="P733" s="246"/>
      <c r="Q733" s="225"/>
      <c r="R733" s="212" t="s">
        <v>2</v>
      </c>
      <c r="S733" s="213" t="s">
        <v>4758</v>
      </c>
      <c r="T733" s="233">
        <v>45582</v>
      </c>
      <c r="U733" s="234" t="s">
        <v>4746</v>
      </c>
      <c r="V733" s="233">
        <v>45610</v>
      </c>
      <c r="W733" s="233">
        <v>45614</v>
      </c>
      <c r="X733" s="234" t="s">
        <v>4758</v>
      </c>
      <c r="Y733" s="234"/>
      <c r="Z733" s="234" t="s">
        <v>4687</v>
      </c>
      <c r="AA733" s="243">
        <v>202411</v>
      </c>
      <c r="AB733" s="243"/>
      <c r="AC733" s="244" t="s">
        <v>4787</v>
      </c>
      <c r="AD733" s="244" t="s">
        <v>4748</v>
      </c>
      <c r="AE733" s="245">
        <v>0</v>
      </c>
      <c r="AF733" s="244" t="s">
        <v>4748</v>
      </c>
      <c r="AG733" s="239" t="str">
        <f>IFERROR(VLOOKUP(작성용!A:A,RM!A:D,4,0),"-")</f>
        <v>강승현</v>
      </c>
      <c r="AH733" s="9" t="s">
        <v>4847</v>
      </c>
      <c r="AI733" s="235" t="s">
        <v>4758</v>
      </c>
      <c r="AJ733" s="235" t="s">
        <v>4907</v>
      </c>
      <c r="AK733" s="235" t="s">
        <v>4764</v>
      </c>
      <c r="AL733" s="235">
        <v>732</v>
      </c>
    </row>
    <row r="734" spans="1:38" x14ac:dyDescent="0.3">
      <c r="A734" s="229" t="s">
        <v>4685</v>
      </c>
      <c r="B734" s="229" t="s">
        <v>4686</v>
      </c>
      <c r="C734" s="241" t="s">
        <v>4765</v>
      </c>
      <c r="D734" s="237" t="s">
        <v>5682</v>
      </c>
      <c r="E734" s="236" t="s">
        <v>3921</v>
      </c>
      <c r="F734" s="240" t="s">
        <v>4881</v>
      </c>
      <c r="G734" s="214">
        <v>0</v>
      </c>
      <c r="H734" s="231" t="s">
        <v>4758</v>
      </c>
      <c r="I734" s="231"/>
      <c r="J734" s="231"/>
      <c r="K734" s="231"/>
      <c r="L734" s="231"/>
      <c r="M734" s="231"/>
      <c r="N734" s="231" t="s">
        <v>4882</v>
      </c>
      <c r="O734" s="246"/>
      <c r="P734" s="246"/>
      <c r="Q734" s="225"/>
      <c r="R734" s="212" t="s">
        <v>2</v>
      </c>
      <c r="S734" s="213" t="s">
        <v>4758</v>
      </c>
      <c r="T734" s="233">
        <v>45582</v>
      </c>
      <c r="U734" s="234" t="s">
        <v>4746</v>
      </c>
      <c r="V734" s="233">
        <v>45610</v>
      </c>
      <c r="W734" s="233">
        <v>45614</v>
      </c>
      <c r="X734" s="234" t="s">
        <v>4758</v>
      </c>
      <c r="Y734" s="234"/>
      <c r="Z734" s="234" t="s">
        <v>4687</v>
      </c>
      <c r="AA734" s="243">
        <v>202411</v>
      </c>
      <c r="AB734" s="243"/>
      <c r="AC734" s="244" t="s">
        <v>4787</v>
      </c>
      <c r="AD734" s="244" t="s">
        <v>4748</v>
      </c>
      <c r="AE734" s="245">
        <v>1</v>
      </c>
      <c r="AF734" s="244" t="s">
        <v>4748</v>
      </c>
      <c r="AG734" s="239" t="str">
        <f>IFERROR(VLOOKUP(작성용!A:A,RM!A:D,4,0),"-")</f>
        <v>강승현</v>
      </c>
      <c r="AH734" s="9" t="s">
        <v>4847</v>
      </c>
      <c r="AI734" s="235" t="s">
        <v>4758</v>
      </c>
      <c r="AJ734" s="235" t="s">
        <v>4907</v>
      </c>
      <c r="AK734" s="235" t="s">
        <v>4764</v>
      </c>
      <c r="AL734" s="235">
        <v>733</v>
      </c>
    </row>
    <row r="735" spans="1:38" x14ac:dyDescent="0.3">
      <c r="A735" s="229" t="s">
        <v>4685</v>
      </c>
      <c r="B735" s="229" t="s">
        <v>4686</v>
      </c>
      <c r="C735" s="241" t="s">
        <v>4765</v>
      </c>
      <c r="D735" s="237" t="s">
        <v>5683</v>
      </c>
      <c r="E735" s="236">
        <v>1311110454965</v>
      </c>
      <c r="F735" s="240" t="s">
        <v>4841</v>
      </c>
      <c r="G735" s="214">
        <v>0</v>
      </c>
      <c r="H735" s="231" t="s">
        <v>4758</v>
      </c>
      <c r="I735" s="231"/>
      <c r="J735" s="231"/>
      <c r="K735" s="231"/>
      <c r="L735" s="231"/>
      <c r="M735" s="231"/>
      <c r="N735" s="231" t="s">
        <v>4882</v>
      </c>
      <c r="O735" s="246"/>
      <c r="P735" s="246"/>
      <c r="Q735" s="225"/>
      <c r="R735" s="212" t="s">
        <v>2</v>
      </c>
      <c r="S735" s="213" t="s">
        <v>4758</v>
      </c>
      <c r="T735" s="233">
        <v>45582</v>
      </c>
      <c r="U735" s="234" t="s">
        <v>4746</v>
      </c>
      <c r="V735" s="233">
        <v>45610</v>
      </c>
      <c r="W735" s="233">
        <v>45614</v>
      </c>
      <c r="X735" s="234" t="s">
        <v>4758</v>
      </c>
      <c r="Y735" s="234"/>
      <c r="Z735" s="234" t="s">
        <v>4687</v>
      </c>
      <c r="AA735" s="243">
        <v>202411</v>
      </c>
      <c r="AB735" s="243"/>
      <c r="AC735" s="244" t="s">
        <v>4787</v>
      </c>
      <c r="AD735" s="228" t="s">
        <v>4887</v>
      </c>
      <c r="AE735" s="245">
        <v>1</v>
      </c>
      <c r="AF735" s="228" t="s">
        <v>4887</v>
      </c>
      <c r="AG735" s="239" t="str">
        <f>IFERROR(VLOOKUP(작성용!A:A,RM!A:D,4,0),"-")</f>
        <v>강승현</v>
      </c>
      <c r="AH735" s="9" t="s">
        <v>4847</v>
      </c>
      <c r="AI735" s="235" t="s">
        <v>4758</v>
      </c>
      <c r="AJ735" s="235" t="s">
        <v>4907</v>
      </c>
      <c r="AK735" s="235" t="s">
        <v>4764</v>
      </c>
      <c r="AL735" s="235">
        <v>734</v>
      </c>
    </row>
    <row r="736" spans="1:38" x14ac:dyDescent="0.3">
      <c r="A736" s="229" t="s">
        <v>4685</v>
      </c>
      <c r="B736" s="229" t="s">
        <v>4686</v>
      </c>
      <c r="C736" s="241" t="s">
        <v>4765</v>
      </c>
      <c r="D736" s="237" t="s">
        <v>5684</v>
      </c>
      <c r="E736" s="236">
        <v>1101117849370</v>
      </c>
      <c r="F736" s="240" t="s">
        <v>4837</v>
      </c>
      <c r="G736" s="214">
        <v>0</v>
      </c>
      <c r="H736" s="231" t="s">
        <v>4758</v>
      </c>
      <c r="I736" s="231"/>
      <c r="J736" s="231"/>
      <c r="K736" s="231"/>
      <c r="L736" s="231"/>
      <c r="M736" s="231"/>
      <c r="N736" s="231" t="s">
        <v>4882</v>
      </c>
      <c r="O736" s="246"/>
      <c r="P736" s="246"/>
      <c r="Q736" s="225"/>
      <c r="R736" s="212" t="s">
        <v>2</v>
      </c>
      <c r="S736" s="213" t="s">
        <v>4758</v>
      </c>
      <c r="T736" s="233">
        <v>45582</v>
      </c>
      <c r="U736" s="234" t="s">
        <v>4746</v>
      </c>
      <c r="V736" s="233">
        <v>45610</v>
      </c>
      <c r="W736" s="233">
        <v>45614</v>
      </c>
      <c r="X736" s="234" t="s">
        <v>4758</v>
      </c>
      <c r="Y736" s="234"/>
      <c r="Z736" s="234" t="s">
        <v>4687</v>
      </c>
      <c r="AA736" s="243">
        <v>202411</v>
      </c>
      <c r="AB736" s="243"/>
      <c r="AC736" s="244" t="s">
        <v>4787</v>
      </c>
      <c r="AD736" s="244" t="s">
        <v>4832</v>
      </c>
      <c r="AE736" s="245">
        <v>1</v>
      </c>
      <c r="AF736" s="244" t="s">
        <v>4832</v>
      </c>
      <c r="AG736" s="239" t="str">
        <f>IFERROR(VLOOKUP(작성용!A:A,RM!A:D,4,0),"-")</f>
        <v>강승현</v>
      </c>
      <c r="AH736" s="9" t="s">
        <v>4847</v>
      </c>
      <c r="AI736" s="235" t="s">
        <v>4758</v>
      </c>
      <c r="AJ736" s="235" t="s">
        <v>4907</v>
      </c>
      <c r="AK736" s="235" t="s">
        <v>4764</v>
      </c>
      <c r="AL736" s="235">
        <v>735</v>
      </c>
    </row>
    <row r="737" spans="1:38" x14ac:dyDescent="0.3">
      <c r="A737" s="229" t="s">
        <v>4685</v>
      </c>
      <c r="B737" s="229" t="s">
        <v>4686</v>
      </c>
      <c r="C737" s="241" t="s">
        <v>4765</v>
      </c>
      <c r="D737" s="237" t="s">
        <v>5417</v>
      </c>
      <c r="E737" s="236">
        <v>1601110397409</v>
      </c>
      <c r="F737" s="240" t="s">
        <v>4837</v>
      </c>
      <c r="G737" s="214">
        <v>0</v>
      </c>
      <c r="H737" s="231" t="s">
        <v>4758</v>
      </c>
      <c r="I737" s="231"/>
      <c r="J737" s="231"/>
      <c r="K737" s="231"/>
      <c r="L737" s="231"/>
      <c r="M737" s="231"/>
      <c r="N737" s="231" t="s">
        <v>4882</v>
      </c>
      <c r="O737" s="246"/>
      <c r="P737" s="246"/>
      <c r="Q737" s="225"/>
      <c r="R737" s="212" t="s">
        <v>2</v>
      </c>
      <c r="S737" s="213" t="s">
        <v>4758</v>
      </c>
      <c r="T737" s="233">
        <v>45582</v>
      </c>
      <c r="U737" s="234" t="s">
        <v>4746</v>
      </c>
      <c r="V737" s="233">
        <v>45610</v>
      </c>
      <c r="W737" s="233">
        <v>45614</v>
      </c>
      <c r="X737" s="234" t="s">
        <v>4758</v>
      </c>
      <c r="Y737" s="234"/>
      <c r="Z737" s="234" t="s">
        <v>4687</v>
      </c>
      <c r="AA737" s="243">
        <v>202411</v>
      </c>
      <c r="AB737" s="243"/>
      <c r="AC737" s="244" t="s">
        <v>4787</v>
      </c>
      <c r="AD737" s="244" t="s">
        <v>4833</v>
      </c>
      <c r="AE737" s="245">
        <v>1</v>
      </c>
      <c r="AF737" s="244" t="s">
        <v>4833</v>
      </c>
      <c r="AG737" s="239" t="str">
        <f>IFERROR(VLOOKUP(작성용!A:A,RM!A:D,4,0),"-")</f>
        <v>강승현</v>
      </c>
      <c r="AH737" s="9" t="s">
        <v>4847</v>
      </c>
      <c r="AI737" s="235" t="s">
        <v>4758</v>
      </c>
      <c r="AJ737" s="235" t="s">
        <v>4907</v>
      </c>
      <c r="AK737" s="235" t="s">
        <v>4764</v>
      </c>
      <c r="AL737" s="235">
        <v>736</v>
      </c>
    </row>
    <row r="738" spans="1:38" x14ac:dyDescent="0.3">
      <c r="A738" s="229" t="s">
        <v>4685</v>
      </c>
      <c r="B738" s="229" t="s">
        <v>4686</v>
      </c>
      <c r="C738" s="241" t="s">
        <v>4765</v>
      </c>
      <c r="D738" s="237" t="s">
        <v>5685</v>
      </c>
      <c r="E738" s="236">
        <v>1311110580819</v>
      </c>
      <c r="F738" s="240" t="s">
        <v>4837</v>
      </c>
      <c r="G738" s="214">
        <v>0</v>
      </c>
      <c r="H738" s="231" t="s">
        <v>4758</v>
      </c>
      <c r="I738" s="231"/>
      <c r="J738" s="231"/>
      <c r="K738" s="231"/>
      <c r="L738" s="231"/>
      <c r="M738" s="231"/>
      <c r="N738" s="231" t="s">
        <v>4882</v>
      </c>
      <c r="O738" s="246"/>
      <c r="P738" s="246"/>
      <c r="Q738" s="225"/>
      <c r="R738" s="212" t="s">
        <v>2</v>
      </c>
      <c r="S738" s="213" t="s">
        <v>4758</v>
      </c>
      <c r="T738" s="233">
        <v>45582</v>
      </c>
      <c r="U738" s="234" t="s">
        <v>4746</v>
      </c>
      <c r="V738" s="233">
        <v>45610</v>
      </c>
      <c r="W738" s="233">
        <v>45614</v>
      </c>
      <c r="X738" s="234" t="s">
        <v>4758</v>
      </c>
      <c r="Y738" s="234"/>
      <c r="Z738" s="234" t="s">
        <v>4687</v>
      </c>
      <c r="AA738" s="243">
        <v>202411</v>
      </c>
      <c r="AB738" s="243"/>
      <c r="AC738" s="244" t="s">
        <v>4787</v>
      </c>
      <c r="AD738" s="244" t="s">
        <v>4847</v>
      </c>
      <c r="AE738" s="245">
        <v>1</v>
      </c>
      <c r="AF738" s="244" t="s">
        <v>4847</v>
      </c>
      <c r="AG738" s="239" t="str">
        <f>IFERROR(VLOOKUP(작성용!A:A,RM!A:D,4,0),"-")</f>
        <v>강승현</v>
      </c>
      <c r="AH738" s="9" t="s">
        <v>4847</v>
      </c>
      <c r="AI738" s="235" t="s">
        <v>4758</v>
      </c>
      <c r="AJ738" s="235" t="s">
        <v>4907</v>
      </c>
      <c r="AK738" s="235" t="s">
        <v>4764</v>
      </c>
      <c r="AL738" s="235">
        <v>737</v>
      </c>
    </row>
    <row r="739" spans="1:38" x14ac:dyDescent="0.3">
      <c r="A739" s="229" t="s">
        <v>4685</v>
      </c>
      <c r="B739" s="229" t="s">
        <v>4686</v>
      </c>
      <c r="C739" s="241" t="s">
        <v>4765</v>
      </c>
      <c r="D739" s="237" t="s">
        <v>5686</v>
      </c>
      <c r="E739" s="236">
        <v>1101117195947</v>
      </c>
      <c r="F739" s="240" t="s">
        <v>4837</v>
      </c>
      <c r="G739" s="214">
        <v>0</v>
      </c>
      <c r="H739" s="231" t="s">
        <v>4758</v>
      </c>
      <c r="I739" s="231"/>
      <c r="J739" s="231"/>
      <c r="K739" s="231"/>
      <c r="L739" s="231"/>
      <c r="M739" s="231"/>
      <c r="N739" s="231" t="s">
        <v>4882</v>
      </c>
      <c r="O739" s="246"/>
      <c r="P739" s="246"/>
      <c r="Q739" s="225"/>
      <c r="R739" s="212" t="s">
        <v>2</v>
      </c>
      <c r="S739" s="213" t="s">
        <v>4758</v>
      </c>
      <c r="T739" s="233">
        <v>45582</v>
      </c>
      <c r="U739" s="234" t="s">
        <v>4746</v>
      </c>
      <c r="V739" s="233">
        <v>45610</v>
      </c>
      <c r="W739" s="233">
        <v>45614</v>
      </c>
      <c r="X739" s="234" t="s">
        <v>4758</v>
      </c>
      <c r="Y739" s="234"/>
      <c r="Z739" s="234" t="s">
        <v>4687</v>
      </c>
      <c r="AA739" s="243">
        <v>202411</v>
      </c>
      <c r="AB739" s="243"/>
      <c r="AC739" s="244" t="s">
        <v>4787</v>
      </c>
      <c r="AD739" s="244" t="s">
        <v>4902</v>
      </c>
      <c r="AE739" s="245">
        <v>1</v>
      </c>
      <c r="AF739" s="244" t="s">
        <v>5008</v>
      </c>
      <c r="AG739" s="239" t="str">
        <f>IFERROR(VLOOKUP(작성용!A:A,RM!A:D,4,0),"-")</f>
        <v>강승현</v>
      </c>
      <c r="AH739" s="9" t="s">
        <v>4847</v>
      </c>
      <c r="AI739" s="235" t="s">
        <v>4758</v>
      </c>
      <c r="AJ739" s="235" t="s">
        <v>4907</v>
      </c>
      <c r="AK739" s="235" t="s">
        <v>4764</v>
      </c>
      <c r="AL739" s="235">
        <v>738</v>
      </c>
    </row>
    <row r="740" spans="1:38" x14ac:dyDescent="0.3">
      <c r="A740" s="229" t="s">
        <v>4685</v>
      </c>
      <c r="B740" s="229" t="s">
        <v>4686</v>
      </c>
      <c r="C740" s="241" t="s">
        <v>4765</v>
      </c>
      <c r="D740" s="237" t="s">
        <v>5687</v>
      </c>
      <c r="E740" s="236">
        <v>1101118011704</v>
      </c>
      <c r="F740" s="240" t="s">
        <v>4837</v>
      </c>
      <c r="G740" s="214">
        <v>0</v>
      </c>
      <c r="H740" s="231" t="s">
        <v>4758</v>
      </c>
      <c r="I740" s="231"/>
      <c r="J740" s="231"/>
      <c r="K740" s="231"/>
      <c r="L740" s="231"/>
      <c r="M740" s="231"/>
      <c r="N740" s="231" t="s">
        <v>4882</v>
      </c>
      <c r="O740" s="246"/>
      <c r="P740" s="246"/>
      <c r="Q740" s="225"/>
      <c r="R740" s="212" t="s">
        <v>2</v>
      </c>
      <c r="S740" s="213" t="s">
        <v>4758</v>
      </c>
      <c r="T740" s="233">
        <v>45582</v>
      </c>
      <c r="U740" s="234" t="s">
        <v>4746</v>
      </c>
      <c r="V740" s="233">
        <v>45610</v>
      </c>
      <c r="W740" s="233">
        <v>45614</v>
      </c>
      <c r="X740" s="234" t="s">
        <v>4758</v>
      </c>
      <c r="Y740" s="234"/>
      <c r="Z740" s="234" t="s">
        <v>4687</v>
      </c>
      <c r="AA740" s="243">
        <v>202411</v>
      </c>
      <c r="AB740" s="243"/>
      <c r="AC740" s="244" t="s">
        <v>4787</v>
      </c>
      <c r="AD740" s="244" t="s">
        <v>4748</v>
      </c>
      <c r="AE740" s="245">
        <v>1</v>
      </c>
      <c r="AF740" s="244" t="s">
        <v>4748</v>
      </c>
      <c r="AG740" s="239" t="str">
        <f>IFERROR(VLOOKUP(작성용!A:A,RM!A:D,4,0),"-")</f>
        <v>강승현</v>
      </c>
      <c r="AH740" s="9" t="s">
        <v>4847</v>
      </c>
      <c r="AI740" s="235" t="s">
        <v>4758</v>
      </c>
      <c r="AJ740" s="235" t="s">
        <v>4907</v>
      </c>
      <c r="AK740" s="235" t="s">
        <v>4764</v>
      </c>
      <c r="AL740" s="235">
        <v>739</v>
      </c>
    </row>
    <row r="741" spans="1:38" x14ac:dyDescent="0.3">
      <c r="A741" s="229" t="s">
        <v>4685</v>
      </c>
      <c r="B741" s="229" t="s">
        <v>4686</v>
      </c>
      <c r="C741" s="241" t="s">
        <v>4765</v>
      </c>
      <c r="D741" s="237" t="s">
        <v>5688</v>
      </c>
      <c r="E741" s="236">
        <v>1801111215474</v>
      </c>
      <c r="F741" s="240" t="s">
        <v>4837</v>
      </c>
      <c r="G741" s="214">
        <v>0</v>
      </c>
      <c r="H741" s="231" t="s">
        <v>4758</v>
      </c>
      <c r="I741" s="231"/>
      <c r="J741" s="231"/>
      <c r="K741" s="231"/>
      <c r="L741" s="231"/>
      <c r="M741" s="231"/>
      <c r="N741" s="231" t="s">
        <v>4882</v>
      </c>
      <c r="O741" s="246"/>
      <c r="P741" s="246"/>
      <c r="Q741" s="225"/>
      <c r="R741" s="212" t="s">
        <v>2</v>
      </c>
      <c r="S741" s="213" t="s">
        <v>4758</v>
      </c>
      <c r="T741" s="233">
        <v>45582</v>
      </c>
      <c r="U741" s="234" t="s">
        <v>4746</v>
      </c>
      <c r="V741" s="233">
        <v>45610</v>
      </c>
      <c r="W741" s="233">
        <v>45614</v>
      </c>
      <c r="X741" s="234" t="s">
        <v>4758</v>
      </c>
      <c r="Y741" s="234"/>
      <c r="Z741" s="234" t="s">
        <v>4687</v>
      </c>
      <c r="AA741" s="243">
        <v>202411</v>
      </c>
      <c r="AB741" s="243"/>
      <c r="AC741" s="244" t="s">
        <v>4787</v>
      </c>
      <c r="AD741" s="244" t="s">
        <v>4884</v>
      </c>
      <c r="AE741" s="245">
        <v>1</v>
      </c>
      <c r="AF741" s="244" t="s">
        <v>4847</v>
      </c>
      <c r="AG741" s="239" t="str">
        <f>IFERROR(VLOOKUP(작성용!A:A,RM!A:D,4,0),"-")</f>
        <v>강승현</v>
      </c>
      <c r="AH741" s="9" t="s">
        <v>4847</v>
      </c>
      <c r="AI741" s="235" t="s">
        <v>4758</v>
      </c>
      <c r="AJ741" s="235" t="s">
        <v>4907</v>
      </c>
      <c r="AK741" s="235" t="s">
        <v>4764</v>
      </c>
      <c r="AL741" s="235">
        <v>740</v>
      </c>
    </row>
    <row r="742" spans="1:38" x14ac:dyDescent="0.3">
      <c r="A742" s="229" t="s">
        <v>4685</v>
      </c>
      <c r="B742" s="229" t="s">
        <v>4686</v>
      </c>
      <c r="C742" s="241" t="s">
        <v>4765</v>
      </c>
      <c r="D742" s="237" t="s">
        <v>5689</v>
      </c>
      <c r="E742" s="236">
        <v>1101117036547</v>
      </c>
      <c r="F742" s="240" t="s">
        <v>4837</v>
      </c>
      <c r="G742" s="214">
        <v>0</v>
      </c>
      <c r="H742" s="231" t="s">
        <v>4758</v>
      </c>
      <c r="I742" s="231"/>
      <c r="J742" s="231"/>
      <c r="K742" s="231"/>
      <c r="L742" s="231"/>
      <c r="M742" s="231"/>
      <c r="N742" s="231" t="s">
        <v>4882</v>
      </c>
      <c r="O742" s="246"/>
      <c r="P742" s="246"/>
      <c r="Q742" s="225"/>
      <c r="R742" s="212" t="s">
        <v>2</v>
      </c>
      <c r="S742" s="213" t="s">
        <v>4758</v>
      </c>
      <c r="T742" s="233">
        <v>45582</v>
      </c>
      <c r="U742" s="234" t="s">
        <v>4746</v>
      </c>
      <c r="V742" s="233">
        <v>45610</v>
      </c>
      <c r="W742" s="233">
        <v>45614</v>
      </c>
      <c r="X742" s="234" t="s">
        <v>4758</v>
      </c>
      <c r="Y742" s="234"/>
      <c r="Z742" s="234" t="s">
        <v>4687</v>
      </c>
      <c r="AA742" s="243">
        <v>202411</v>
      </c>
      <c r="AB742" s="243"/>
      <c r="AC742" s="244" t="s">
        <v>4787</v>
      </c>
      <c r="AD742" s="228" t="s">
        <v>3663</v>
      </c>
      <c r="AE742" s="245">
        <v>1</v>
      </c>
      <c r="AF742" s="228" t="s">
        <v>3663</v>
      </c>
      <c r="AG742" s="239" t="str">
        <f>IFERROR(VLOOKUP(작성용!A:A,RM!A:D,4,0),"-")</f>
        <v>강승현</v>
      </c>
      <c r="AH742" s="9" t="s">
        <v>4847</v>
      </c>
      <c r="AI742" s="235" t="s">
        <v>4758</v>
      </c>
      <c r="AJ742" s="235" t="s">
        <v>4907</v>
      </c>
      <c r="AK742" s="235" t="s">
        <v>4764</v>
      </c>
      <c r="AL742" s="235">
        <v>741</v>
      </c>
    </row>
    <row r="743" spans="1:38" x14ac:dyDescent="0.3">
      <c r="A743" s="229" t="s">
        <v>4685</v>
      </c>
      <c r="B743" s="229" t="s">
        <v>4686</v>
      </c>
      <c r="C743" s="241" t="s">
        <v>4765</v>
      </c>
      <c r="D743" s="237" t="s">
        <v>4848</v>
      </c>
      <c r="E743" s="236">
        <v>1101114625385</v>
      </c>
      <c r="F743" s="240" t="s">
        <v>4837</v>
      </c>
      <c r="G743" s="214">
        <v>2</v>
      </c>
      <c r="H743" s="231" t="s">
        <v>4758</v>
      </c>
      <c r="I743" s="231"/>
      <c r="J743" s="231"/>
      <c r="K743" s="231"/>
      <c r="L743" s="231"/>
      <c r="M743" s="231"/>
      <c r="N743" s="231" t="s">
        <v>4882</v>
      </c>
      <c r="O743" s="246"/>
      <c r="P743" s="246"/>
      <c r="Q743" s="225"/>
      <c r="R743" s="212" t="s">
        <v>2</v>
      </c>
      <c r="S743" s="213" t="s">
        <v>4758</v>
      </c>
      <c r="T743" s="233">
        <v>45582</v>
      </c>
      <c r="U743" s="234" t="s">
        <v>4746</v>
      </c>
      <c r="V743" s="233">
        <v>45610</v>
      </c>
      <c r="W743" s="233">
        <v>45614</v>
      </c>
      <c r="X743" s="234" t="s">
        <v>4758</v>
      </c>
      <c r="Y743" s="234"/>
      <c r="Z743" s="234" t="s">
        <v>4687</v>
      </c>
      <c r="AA743" s="243">
        <v>202411</v>
      </c>
      <c r="AB743" s="243"/>
      <c r="AC743" s="244" t="s">
        <v>4787</v>
      </c>
      <c r="AD743" s="244" t="s">
        <v>4849</v>
      </c>
      <c r="AE743" s="245">
        <v>1</v>
      </c>
      <c r="AF743" s="244" t="s">
        <v>4849</v>
      </c>
      <c r="AG743" s="239" t="str">
        <f>IFERROR(VLOOKUP(작성용!A:A,RM!A:D,4,0),"-")</f>
        <v>강승현</v>
      </c>
      <c r="AH743" s="9" t="s">
        <v>4847</v>
      </c>
      <c r="AI743" s="235" t="s">
        <v>4758</v>
      </c>
      <c r="AJ743" s="235" t="s">
        <v>4907</v>
      </c>
      <c r="AK743" s="235" t="s">
        <v>4764</v>
      </c>
      <c r="AL743" s="235">
        <v>742</v>
      </c>
    </row>
    <row r="744" spans="1:38" x14ac:dyDescent="0.3">
      <c r="A744" s="229" t="s">
        <v>4685</v>
      </c>
      <c r="B744" s="229" t="s">
        <v>4686</v>
      </c>
      <c r="C744" s="241" t="s">
        <v>4765</v>
      </c>
      <c r="D744" s="237" t="s">
        <v>4848</v>
      </c>
      <c r="E744" s="236">
        <v>1101114625385</v>
      </c>
      <c r="F744" s="240" t="s">
        <v>4841</v>
      </c>
      <c r="G744" s="214">
        <v>0</v>
      </c>
      <c r="H744" s="231" t="s">
        <v>4758</v>
      </c>
      <c r="I744" s="231"/>
      <c r="J744" s="231"/>
      <c r="K744" s="231"/>
      <c r="L744" s="231"/>
      <c r="M744" s="231"/>
      <c r="N744" s="231" t="s">
        <v>4882</v>
      </c>
      <c r="O744" s="246"/>
      <c r="P744" s="246"/>
      <c r="Q744" s="225"/>
      <c r="R744" s="212" t="s">
        <v>2</v>
      </c>
      <c r="S744" s="213" t="s">
        <v>4758</v>
      </c>
      <c r="T744" s="233">
        <v>45582</v>
      </c>
      <c r="U744" s="234" t="s">
        <v>4746</v>
      </c>
      <c r="V744" s="233">
        <v>45610</v>
      </c>
      <c r="W744" s="233">
        <v>45614</v>
      </c>
      <c r="X744" s="234" t="s">
        <v>4758</v>
      </c>
      <c r="Y744" s="234"/>
      <c r="Z744" s="234" t="s">
        <v>4687</v>
      </c>
      <c r="AA744" s="243">
        <v>202411</v>
      </c>
      <c r="AB744" s="243"/>
      <c r="AC744" s="244" t="s">
        <v>4787</v>
      </c>
      <c r="AD744" s="244" t="s">
        <v>4849</v>
      </c>
      <c r="AE744" s="245">
        <v>0</v>
      </c>
      <c r="AF744" s="244" t="s">
        <v>4849</v>
      </c>
      <c r="AG744" s="239" t="str">
        <f>IFERROR(VLOOKUP(작성용!A:A,RM!A:D,4,0),"-")</f>
        <v>강승현</v>
      </c>
      <c r="AH744" s="9" t="s">
        <v>4847</v>
      </c>
      <c r="AI744" s="235" t="s">
        <v>4758</v>
      </c>
      <c r="AJ744" s="235" t="s">
        <v>4907</v>
      </c>
      <c r="AK744" s="235" t="s">
        <v>4764</v>
      </c>
      <c r="AL744" s="235">
        <v>743</v>
      </c>
    </row>
    <row r="745" spans="1:38" x14ac:dyDescent="0.3">
      <c r="A745" s="229" t="s">
        <v>4685</v>
      </c>
      <c r="B745" s="229" t="s">
        <v>4686</v>
      </c>
      <c r="C745" s="241" t="s">
        <v>4765</v>
      </c>
      <c r="D745" s="237" t="s">
        <v>5690</v>
      </c>
      <c r="E745" s="236">
        <v>1101117825247</v>
      </c>
      <c r="F745" s="240" t="s">
        <v>4837</v>
      </c>
      <c r="G745" s="214">
        <v>0</v>
      </c>
      <c r="H745" s="231" t="s">
        <v>4758</v>
      </c>
      <c r="I745" s="231"/>
      <c r="J745" s="231"/>
      <c r="K745" s="231"/>
      <c r="L745" s="231"/>
      <c r="M745" s="231"/>
      <c r="N745" s="231" t="s">
        <v>4882</v>
      </c>
      <c r="O745" s="246"/>
      <c r="P745" s="246"/>
      <c r="Q745" s="225"/>
      <c r="R745" s="212" t="s">
        <v>2</v>
      </c>
      <c r="S745" s="213" t="s">
        <v>4758</v>
      </c>
      <c r="T745" s="233">
        <v>45582</v>
      </c>
      <c r="U745" s="234" t="s">
        <v>4746</v>
      </c>
      <c r="V745" s="233">
        <v>45610</v>
      </c>
      <c r="W745" s="233">
        <v>45614</v>
      </c>
      <c r="X745" s="234" t="s">
        <v>4758</v>
      </c>
      <c r="Y745" s="234"/>
      <c r="Z745" s="234" t="s">
        <v>4687</v>
      </c>
      <c r="AA745" s="243">
        <v>202411</v>
      </c>
      <c r="AB745" s="243"/>
      <c r="AC745" s="244" t="s">
        <v>4787</v>
      </c>
      <c r="AD745" s="244" t="s">
        <v>4845</v>
      </c>
      <c r="AE745" s="245">
        <v>1</v>
      </c>
      <c r="AF745" s="244" t="s">
        <v>4845</v>
      </c>
      <c r="AG745" s="239" t="str">
        <f>IFERROR(VLOOKUP(작성용!A:A,RM!A:D,4,0),"-")</f>
        <v>강승현</v>
      </c>
      <c r="AH745" s="9" t="s">
        <v>4847</v>
      </c>
      <c r="AI745" s="235" t="s">
        <v>4758</v>
      </c>
      <c r="AJ745" s="235" t="s">
        <v>4907</v>
      </c>
      <c r="AK745" s="235" t="s">
        <v>4764</v>
      </c>
      <c r="AL745" s="235">
        <v>744</v>
      </c>
    </row>
    <row r="746" spans="1:38" x14ac:dyDescent="0.3">
      <c r="A746" s="229" t="s">
        <v>4685</v>
      </c>
      <c r="B746" s="229" t="s">
        <v>4686</v>
      </c>
      <c r="C746" s="241" t="s">
        <v>4765</v>
      </c>
      <c r="D746" s="237" t="s">
        <v>5691</v>
      </c>
      <c r="E746" s="236">
        <v>2001110591838</v>
      </c>
      <c r="F746" s="240" t="s">
        <v>4837</v>
      </c>
      <c r="G746" s="214">
        <v>0</v>
      </c>
      <c r="H746" s="231" t="s">
        <v>4758</v>
      </c>
      <c r="I746" s="231"/>
      <c r="J746" s="231"/>
      <c r="K746" s="231"/>
      <c r="L746" s="231"/>
      <c r="M746" s="231"/>
      <c r="N746" s="231" t="s">
        <v>4882</v>
      </c>
      <c r="O746" s="246"/>
      <c r="P746" s="246"/>
      <c r="Q746" s="225"/>
      <c r="R746" s="212" t="s">
        <v>2</v>
      </c>
      <c r="S746" s="213" t="s">
        <v>4758</v>
      </c>
      <c r="T746" s="233">
        <v>45582</v>
      </c>
      <c r="U746" s="234" t="s">
        <v>4746</v>
      </c>
      <c r="V746" s="233">
        <v>45610</v>
      </c>
      <c r="W746" s="233">
        <v>45614</v>
      </c>
      <c r="X746" s="234" t="s">
        <v>4758</v>
      </c>
      <c r="Y746" s="234"/>
      <c r="Z746" s="234" t="s">
        <v>4687</v>
      </c>
      <c r="AA746" s="243">
        <v>202411</v>
      </c>
      <c r="AB746" s="243"/>
      <c r="AC746" s="244" t="s">
        <v>4787</v>
      </c>
      <c r="AD746" s="244" t="s">
        <v>4969</v>
      </c>
      <c r="AE746" s="245">
        <v>1</v>
      </c>
      <c r="AF746" s="244" t="s">
        <v>4969</v>
      </c>
      <c r="AG746" s="239" t="str">
        <f>IFERROR(VLOOKUP(작성용!A:A,RM!A:D,4,0),"-")</f>
        <v>강승현</v>
      </c>
      <c r="AH746" s="9" t="s">
        <v>4847</v>
      </c>
      <c r="AI746" s="235" t="s">
        <v>4758</v>
      </c>
      <c r="AJ746" s="235" t="s">
        <v>4907</v>
      </c>
      <c r="AK746" s="235" t="s">
        <v>4764</v>
      </c>
      <c r="AL746" s="235">
        <v>745</v>
      </c>
    </row>
    <row r="747" spans="1:38" x14ac:dyDescent="0.3">
      <c r="A747" s="229" t="s">
        <v>4685</v>
      </c>
      <c r="B747" s="229" t="s">
        <v>4686</v>
      </c>
      <c r="C747" s="241" t="s">
        <v>4765</v>
      </c>
      <c r="D747" s="237" t="s">
        <v>5692</v>
      </c>
      <c r="E747" s="236">
        <v>1101117289956</v>
      </c>
      <c r="F747" s="240" t="s">
        <v>4837</v>
      </c>
      <c r="G747" s="214">
        <v>0</v>
      </c>
      <c r="H747" s="231" t="s">
        <v>4758</v>
      </c>
      <c r="I747" s="231"/>
      <c r="J747" s="231"/>
      <c r="K747" s="231"/>
      <c r="L747" s="231"/>
      <c r="M747" s="231"/>
      <c r="N747" s="231" t="s">
        <v>4882</v>
      </c>
      <c r="O747" s="246"/>
      <c r="P747" s="246"/>
      <c r="Q747" s="225"/>
      <c r="R747" s="212" t="s">
        <v>2</v>
      </c>
      <c r="S747" s="213" t="s">
        <v>4758</v>
      </c>
      <c r="T747" s="233">
        <v>45582</v>
      </c>
      <c r="U747" s="234" t="s">
        <v>4746</v>
      </c>
      <c r="V747" s="233">
        <v>45610</v>
      </c>
      <c r="W747" s="233">
        <v>45614</v>
      </c>
      <c r="X747" s="234" t="s">
        <v>4758</v>
      </c>
      <c r="Y747" s="234"/>
      <c r="Z747" s="234" t="s">
        <v>4687</v>
      </c>
      <c r="AA747" s="243">
        <v>202411</v>
      </c>
      <c r="AB747" s="243"/>
      <c r="AC747" s="244" t="s">
        <v>4787</v>
      </c>
      <c r="AD747" s="244" t="s">
        <v>4845</v>
      </c>
      <c r="AE747" s="245">
        <v>1</v>
      </c>
      <c r="AF747" s="244" t="s">
        <v>4845</v>
      </c>
      <c r="AG747" s="239" t="str">
        <f>IFERROR(VLOOKUP(작성용!A:A,RM!A:D,4,0),"-")</f>
        <v>강승현</v>
      </c>
      <c r="AH747" s="9" t="s">
        <v>4847</v>
      </c>
      <c r="AI747" s="235" t="s">
        <v>4758</v>
      </c>
      <c r="AJ747" s="235" t="s">
        <v>4907</v>
      </c>
      <c r="AK747" s="235" t="s">
        <v>4764</v>
      </c>
      <c r="AL747" s="235">
        <v>746</v>
      </c>
    </row>
    <row r="748" spans="1:38" x14ac:dyDescent="0.3">
      <c r="A748" s="229" t="s">
        <v>4685</v>
      </c>
      <c r="B748" s="229" t="s">
        <v>4686</v>
      </c>
      <c r="C748" s="241" t="s">
        <v>4765</v>
      </c>
      <c r="D748" s="237" t="s">
        <v>5693</v>
      </c>
      <c r="E748" s="236">
        <v>1101116370087</v>
      </c>
      <c r="F748" s="240" t="s">
        <v>4837</v>
      </c>
      <c r="G748" s="214">
        <v>2</v>
      </c>
      <c r="H748" s="231" t="s">
        <v>4758</v>
      </c>
      <c r="I748" s="231"/>
      <c r="J748" s="231"/>
      <c r="K748" s="231"/>
      <c r="L748" s="231"/>
      <c r="M748" s="231"/>
      <c r="N748" s="231" t="s">
        <v>4882</v>
      </c>
      <c r="O748" s="246"/>
      <c r="P748" s="246"/>
      <c r="Q748" s="225"/>
      <c r="R748" s="212" t="s">
        <v>2</v>
      </c>
      <c r="S748" s="213" t="s">
        <v>4758</v>
      </c>
      <c r="T748" s="233">
        <v>45582</v>
      </c>
      <c r="U748" s="234" t="s">
        <v>4746</v>
      </c>
      <c r="V748" s="233">
        <v>45610</v>
      </c>
      <c r="W748" s="233">
        <v>45614</v>
      </c>
      <c r="X748" s="234" t="s">
        <v>4758</v>
      </c>
      <c r="Y748" s="234"/>
      <c r="Z748" s="234" t="s">
        <v>4687</v>
      </c>
      <c r="AA748" s="243">
        <v>202411</v>
      </c>
      <c r="AB748" s="243"/>
      <c r="AC748" s="244" t="s">
        <v>4787</v>
      </c>
      <c r="AD748" s="228" t="s">
        <v>3645</v>
      </c>
      <c r="AE748" s="245">
        <v>1</v>
      </c>
      <c r="AF748" s="228" t="s">
        <v>3645</v>
      </c>
      <c r="AG748" s="239" t="str">
        <f>IFERROR(VLOOKUP(작성용!A:A,RM!A:D,4,0),"-")</f>
        <v>강승현</v>
      </c>
      <c r="AH748" s="9" t="s">
        <v>4847</v>
      </c>
      <c r="AI748" s="235" t="s">
        <v>4758</v>
      </c>
      <c r="AJ748" s="235" t="s">
        <v>4907</v>
      </c>
      <c r="AK748" s="235" t="s">
        <v>4764</v>
      </c>
      <c r="AL748" s="235">
        <v>747</v>
      </c>
    </row>
    <row r="749" spans="1:38" x14ac:dyDescent="0.3">
      <c r="A749" s="229" t="s">
        <v>4685</v>
      </c>
      <c r="B749" s="229" t="s">
        <v>4686</v>
      </c>
      <c r="C749" s="241" t="s">
        <v>4765</v>
      </c>
      <c r="D749" s="237" t="s">
        <v>5693</v>
      </c>
      <c r="E749" s="236">
        <v>1101116370087</v>
      </c>
      <c r="F749" s="240" t="s">
        <v>4841</v>
      </c>
      <c r="G749" s="214">
        <v>0</v>
      </c>
      <c r="H749" s="231" t="s">
        <v>4758</v>
      </c>
      <c r="I749" s="231"/>
      <c r="J749" s="231"/>
      <c r="K749" s="231"/>
      <c r="L749" s="231"/>
      <c r="M749" s="231"/>
      <c r="N749" s="231" t="s">
        <v>4882</v>
      </c>
      <c r="O749" s="246"/>
      <c r="P749" s="246"/>
      <c r="Q749" s="225"/>
      <c r="R749" s="212" t="s">
        <v>2</v>
      </c>
      <c r="S749" s="213" t="s">
        <v>4758</v>
      </c>
      <c r="T749" s="233">
        <v>45582</v>
      </c>
      <c r="U749" s="234" t="s">
        <v>4746</v>
      </c>
      <c r="V749" s="233">
        <v>45610</v>
      </c>
      <c r="W749" s="233">
        <v>45614</v>
      </c>
      <c r="X749" s="234" t="s">
        <v>4758</v>
      </c>
      <c r="Y749" s="234"/>
      <c r="Z749" s="234" t="s">
        <v>4687</v>
      </c>
      <c r="AA749" s="243">
        <v>202411</v>
      </c>
      <c r="AB749" s="243"/>
      <c r="AC749" s="244" t="s">
        <v>4787</v>
      </c>
      <c r="AD749" s="228" t="s">
        <v>3645</v>
      </c>
      <c r="AE749" s="245">
        <v>0</v>
      </c>
      <c r="AF749" s="228" t="s">
        <v>3645</v>
      </c>
      <c r="AG749" s="239" t="str">
        <f>IFERROR(VLOOKUP(작성용!A:A,RM!A:D,4,0),"-")</f>
        <v>강승현</v>
      </c>
      <c r="AH749" s="9" t="s">
        <v>4847</v>
      </c>
      <c r="AI749" s="235" t="s">
        <v>4758</v>
      </c>
      <c r="AJ749" s="235" t="s">
        <v>4907</v>
      </c>
      <c r="AK749" s="235" t="s">
        <v>4764</v>
      </c>
      <c r="AL749" s="235">
        <v>748</v>
      </c>
    </row>
    <row r="750" spans="1:38" x14ac:dyDescent="0.3">
      <c r="A750" s="229" t="s">
        <v>4685</v>
      </c>
      <c r="B750" s="229" t="s">
        <v>4686</v>
      </c>
      <c r="C750" s="241" t="s">
        <v>4765</v>
      </c>
      <c r="D750" s="237" t="s">
        <v>5355</v>
      </c>
      <c r="E750" s="236">
        <v>1101115004918</v>
      </c>
      <c r="F750" s="240" t="s">
        <v>4837</v>
      </c>
      <c r="G750" s="214">
        <v>2</v>
      </c>
      <c r="H750" s="231" t="s">
        <v>4758</v>
      </c>
      <c r="I750" s="231"/>
      <c r="J750" s="231"/>
      <c r="K750" s="231"/>
      <c r="L750" s="231"/>
      <c r="M750" s="231"/>
      <c r="N750" s="231" t="s">
        <v>4882</v>
      </c>
      <c r="O750" s="246"/>
      <c r="P750" s="246"/>
      <c r="Q750" s="225"/>
      <c r="R750" s="212" t="s">
        <v>2</v>
      </c>
      <c r="S750" s="213" t="s">
        <v>4758</v>
      </c>
      <c r="T750" s="233">
        <v>45582</v>
      </c>
      <c r="U750" s="234" t="s">
        <v>4746</v>
      </c>
      <c r="V750" s="233">
        <v>45610</v>
      </c>
      <c r="W750" s="233">
        <v>45614</v>
      </c>
      <c r="X750" s="234" t="s">
        <v>4758</v>
      </c>
      <c r="Y750" s="234"/>
      <c r="Z750" s="234" t="s">
        <v>4687</v>
      </c>
      <c r="AA750" s="243">
        <v>202411</v>
      </c>
      <c r="AB750" s="243"/>
      <c r="AC750" s="244" t="s">
        <v>4787</v>
      </c>
      <c r="AD750" s="244" t="s">
        <v>4849</v>
      </c>
      <c r="AE750" s="245">
        <v>0</v>
      </c>
      <c r="AF750" s="244" t="s">
        <v>4849</v>
      </c>
      <c r="AG750" s="239" t="str">
        <f>IFERROR(VLOOKUP(작성용!A:A,RM!A:D,4,0),"-")</f>
        <v>강승현</v>
      </c>
      <c r="AH750" s="9" t="s">
        <v>4847</v>
      </c>
      <c r="AI750" s="235" t="s">
        <v>4758</v>
      </c>
      <c r="AJ750" s="235" t="s">
        <v>4907</v>
      </c>
      <c r="AK750" s="235" t="s">
        <v>4764</v>
      </c>
      <c r="AL750" s="235">
        <v>749</v>
      </c>
    </row>
    <row r="751" spans="1:38" x14ac:dyDescent="0.3">
      <c r="A751" s="229" t="s">
        <v>4685</v>
      </c>
      <c r="B751" s="229" t="s">
        <v>4686</v>
      </c>
      <c r="C751" s="241" t="s">
        <v>4765</v>
      </c>
      <c r="D751" s="237" t="s">
        <v>5694</v>
      </c>
      <c r="E751" s="236">
        <v>1348110364951</v>
      </c>
      <c r="F751" s="240" t="s">
        <v>4837</v>
      </c>
      <c r="G751" s="214">
        <v>0</v>
      </c>
      <c r="H751" s="231" t="s">
        <v>4758</v>
      </c>
      <c r="I751" s="231"/>
      <c r="J751" s="231"/>
      <c r="K751" s="231"/>
      <c r="L751" s="231"/>
      <c r="M751" s="231"/>
      <c r="N751" s="231" t="s">
        <v>4882</v>
      </c>
      <c r="O751" s="246"/>
      <c r="P751" s="246"/>
      <c r="Q751" s="225"/>
      <c r="R751" s="212" t="s">
        <v>2</v>
      </c>
      <c r="S751" s="213" t="s">
        <v>4758</v>
      </c>
      <c r="T751" s="233">
        <v>45582</v>
      </c>
      <c r="U751" s="234" t="s">
        <v>4746</v>
      </c>
      <c r="V751" s="233">
        <v>45610</v>
      </c>
      <c r="W751" s="233">
        <v>45614</v>
      </c>
      <c r="X751" s="234" t="s">
        <v>4758</v>
      </c>
      <c r="Y751" s="234"/>
      <c r="Z751" s="234" t="s">
        <v>4687</v>
      </c>
      <c r="AA751" s="243">
        <v>202411</v>
      </c>
      <c r="AB751" s="243"/>
      <c r="AC751" s="244" t="s">
        <v>4787</v>
      </c>
      <c r="AD751" s="244" t="s">
        <v>4924</v>
      </c>
      <c r="AE751" s="245">
        <v>1</v>
      </c>
      <c r="AF751" s="244" t="s">
        <v>4924</v>
      </c>
      <c r="AG751" s="239" t="str">
        <f>IFERROR(VLOOKUP(작성용!A:A,RM!A:D,4,0),"-")</f>
        <v>강승현</v>
      </c>
      <c r="AH751" s="9" t="s">
        <v>4847</v>
      </c>
      <c r="AI751" s="235" t="s">
        <v>4758</v>
      </c>
      <c r="AJ751" s="235" t="s">
        <v>4907</v>
      </c>
      <c r="AK751" s="235" t="s">
        <v>4764</v>
      </c>
      <c r="AL751" s="235">
        <v>750</v>
      </c>
    </row>
    <row r="752" spans="1:38" x14ac:dyDescent="0.3">
      <c r="A752" s="229" t="s">
        <v>4685</v>
      </c>
      <c r="B752" s="229" t="s">
        <v>4686</v>
      </c>
      <c r="C752" s="241" t="s">
        <v>4765</v>
      </c>
      <c r="D752" s="237" t="s">
        <v>5695</v>
      </c>
      <c r="E752" s="236">
        <v>1314110475618</v>
      </c>
      <c r="F752" s="240" t="s">
        <v>4837</v>
      </c>
      <c r="G752" s="214">
        <v>0</v>
      </c>
      <c r="H752" s="231" t="s">
        <v>4758</v>
      </c>
      <c r="I752" s="231"/>
      <c r="J752" s="231"/>
      <c r="K752" s="231"/>
      <c r="L752" s="231"/>
      <c r="M752" s="231"/>
      <c r="N752" s="231" t="s">
        <v>4882</v>
      </c>
      <c r="O752" s="246"/>
      <c r="P752" s="246"/>
      <c r="Q752" s="225"/>
      <c r="R752" s="212" t="s">
        <v>2</v>
      </c>
      <c r="S752" s="213" t="s">
        <v>4758</v>
      </c>
      <c r="T752" s="233">
        <v>45582</v>
      </c>
      <c r="U752" s="234" t="s">
        <v>4746</v>
      </c>
      <c r="V752" s="233">
        <v>45610</v>
      </c>
      <c r="W752" s="233">
        <v>45614</v>
      </c>
      <c r="X752" s="234" t="s">
        <v>4758</v>
      </c>
      <c r="Y752" s="234"/>
      <c r="Z752" s="234" t="s">
        <v>4687</v>
      </c>
      <c r="AA752" s="243">
        <v>202411</v>
      </c>
      <c r="AB752" s="243"/>
      <c r="AC752" s="244" t="s">
        <v>4787</v>
      </c>
      <c r="AD752" s="244" t="s">
        <v>4896</v>
      </c>
      <c r="AE752" s="245">
        <v>1</v>
      </c>
      <c r="AF752" s="244" t="s">
        <v>4896</v>
      </c>
      <c r="AG752" s="239" t="str">
        <f>IFERROR(VLOOKUP(작성용!A:A,RM!A:D,4,0),"-")</f>
        <v>강승현</v>
      </c>
      <c r="AH752" s="9" t="s">
        <v>4847</v>
      </c>
      <c r="AI752" s="235" t="s">
        <v>4758</v>
      </c>
      <c r="AJ752" s="235" t="s">
        <v>4907</v>
      </c>
      <c r="AK752" s="235" t="s">
        <v>4764</v>
      </c>
      <c r="AL752" s="235">
        <v>751</v>
      </c>
    </row>
    <row r="753" spans="1:38" x14ac:dyDescent="0.3">
      <c r="A753" s="229" t="s">
        <v>4685</v>
      </c>
      <c r="B753" s="229" t="s">
        <v>4686</v>
      </c>
      <c r="C753" s="241" t="s">
        <v>4765</v>
      </c>
      <c r="D753" s="237" t="s">
        <v>5695</v>
      </c>
      <c r="E753" s="236">
        <v>1314110475618</v>
      </c>
      <c r="F753" s="240" t="s">
        <v>4837</v>
      </c>
      <c r="G753" s="214">
        <v>1</v>
      </c>
      <c r="H753" s="231" t="s">
        <v>4758</v>
      </c>
      <c r="I753" s="231"/>
      <c r="J753" s="231"/>
      <c r="K753" s="231"/>
      <c r="L753" s="231"/>
      <c r="M753" s="231"/>
      <c r="N753" s="231" t="s">
        <v>4882</v>
      </c>
      <c r="O753" s="246"/>
      <c r="P753" s="246"/>
      <c r="Q753" s="225"/>
      <c r="R753" s="212" t="s">
        <v>2</v>
      </c>
      <c r="S753" s="213" t="s">
        <v>4758</v>
      </c>
      <c r="T753" s="233">
        <v>45582</v>
      </c>
      <c r="U753" s="234" t="s">
        <v>4746</v>
      </c>
      <c r="V753" s="233">
        <v>45610</v>
      </c>
      <c r="W753" s="233">
        <v>45614</v>
      </c>
      <c r="X753" s="234" t="s">
        <v>4758</v>
      </c>
      <c r="Y753" s="234"/>
      <c r="Z753" s="234" t="s">
        <v>4687</v>
      </c>
      <c r="AA753" s="243">
        <v>202411</v>
      </c>
      <c r="AB753" s="243"/>
      <c r="AC753" s="244" t="s">
        <v>4787</v>
      </c>
      <c r="AD753" s="244" t="s">
        <v>4896</v>
      </c>
      <c r="AE753" s="245">
        <v>0</v>
      </c>
      <c r="AF753" s="244" t="s">
        <v>4896</v>
      </c>
      <c r="AG753" s="239" t="str">
        <f>IFERROR(VLOOKUP(작성용!A:A,RM!A:D,4,0),"-")</f>
        <v>강승현</v>
      </c>
      <c r="AH753" s="9" t="s">
        <v>4847</v>
      </c>
      <c r="AI753" s="235" t="s">
        <v>4758</v>
      </c>
      <c r="AJ753" s="235" t="s">
        <v>4907</v>
      </c>
      <c r="AK753" s="235" t="s">
        <v>4764</v>
      </c>
      <c r="AL753" s="235">
        <v>752</v>
      </c>
    </row>
    <row r="754" spans="1:38" x14ac:dyDescent="0.3">
      <c r="A754" s="229" t="s">
        <v>4685</v>
      </c>
      <c r="B754" s="229" t="s">
        <v>4686</v>
      </c>
      <c r="C754" s="241" t="s">
        <v>4765</v>
      </c>
      <c r="D754" s="237" t="s">
        <v>5460</v>
      </c>
      <c r="E754" s="236">
        <v>1101115845221</v>
      </c>
      <c r="F754" s="240" t="s">
        <v>4837</v>
      </c>
      <c r="G754" s="214">
        <v>0</v>
      </c>
      <c r="H754" s="231" t="s">
        <v>4758</v>
      </c>
      <c r="I754" s="231"/>
      <c r="J754" s="231"/>
      <c r="K754" s="231"/>
      <c r="L754" s="231"/>
      <c r="M754" s="231"/>
      <c r="N754" s="231" t="s">
        <v>4882</v>
      </c>
      <c r="O754" s="246"/>
      <c r="P754" s="246"/>
      <c r="Q754" s="225"/>
      <c r="R754" s="212" t="s">
        <v>2</v>
      </c>
      <c r="S754" s="213" t="s">
        <v>4758</v>
      </c>
      <c r="T754" s="233">
        <v>45582</v>
      </c>
      <c r="U754" s="234" t="s">
        <v>4746</v>
      </c>
      <c r="V754" s="233">
        <v>45610</v>
      </c>
      <c r="W754" s="233">
        <v>45614</v>
      </c>
      <c r="X754" s="234" t="s">
        <v>4758</v>
      </c>
      <c r="Y754" s="234"/>
      <c r="Z754" s="234" t="s">
        <v>4687</v>
      </c>
      <c r="AA754" s="243">
        <v>202411</v>
      </c>
      <c r="AB754" s="243"/>
      <c r="AC754" s="244" t="s">
        <v>4787</v>
      </c>
      <c r="AD754" s="244" t="s">
        <v>4914</v>
      </c>
      <c r="AE754" s="245">
        <v>1</v>
      </c>
      <c r="AF754" s="244" t="s">
        <v>4914</v>
      </c>
      <c r="AG754" s="239" t="str">
        <f>IFERROR(VLOOKUP(작성용!A:A,RM!A:D,4,0),"-")</f>
        <v>강승현</v>
      </c>
      <c r="AH754" s="9" t="s">
        <v>4847</v>
      </c>
      <c r="AI754" s="235" t="s">
        <v>4758</v>
      </c>
      <c r="AJ754" s="235" t="s">
        <v>4907</v>
      </c>
      <c r="AK754" s="235" t="s">
        <v>4764</v>
      </c>
      <c r="AL754" s="235">
        <v>753</v>
      </c>
    </row>
    <row r="755" spans="1:38" x14ac:dyDescent="0.3">
      <c r="A755" s="229" t="s">
        <v>4685</v>
      </c>
      <c r="B755" s="229" t="s">
        <v>4686</v>
      </c>
      <c r="C755" s="241" t="s">
        <v>4765</v>
      </c>
      <c r="D755" s="237" t="s">
        <v>5696</v>
      </c>
      <c r="E755" s="236">
        <v>1201110854639</v>
      </c>
      <c r="F755" s="240" t="s">
        <v>4837</v>
      </c>
      <c r="G755" s="214">
        <v>1</v>
      </c>
      <c r="H755" s="231" t="s">
        <v>4758</v>
      </c>
      <c r="I755" s="231"/>
      <c r="J755" s="231"/>
      <c r="K755" s="231"/>
      <c r="L755" s="231"/>
      <c r="M755" s="231"/>
      <c r="N755" s="231" t="s">
        <v>4882</v>
      </c>
      <c r="O755" s="246"/>
      <c r="P755" s="246"/>
      <c r="Q755" s="225"/>
      <c r="R755" s="212" t="s">
        <v>2</v>
      </c>
      <c r="S755" s="213" t="s">
        <v>4758</v>
      </c>
      <c r="T755" s="233">
        <v>45582</v>
      </c>
      <c r="U755" s="234" t="s">
        <v>4746</v>
      </c>
      <c r="V755" s="233">
        <v>45610</v>
      </c>
      <c r="W755" s="233">
        <v>45614</v>
      </c>
      <c r="X755" s="234" t="s">
        <v>4758</v>
      </c>
      <c r="Y755" s="234"/>
      <c r="Z755" s="234" t="s">
        <v>4687</v>
      </c>
      <c r="AA755" s="243">
        <v>202411</v>
      </c>
      <c r="AB755" s="243"/>
      <c r="AC755" s="244" t="s">
        <v>4787</v>
      </c>
      <c r="AD755" s="244" t="s">
        <v>4920</v>
      </c>
      <c r="AE755" s="245">
        <v>1</v>
      </c>
      <c r="AF755" s="244" t="s">
        <v>4920</v>
      </c>
      <c r="AG755" s="239" t="str">
        <f>IFERROR(VLOOKUP(작성용!A:A,RM!A:D,4,0),"-")</f>
        <v>강승현</v>
      </c>
      <c r="AH755" s="9" t="s">
        <v>4847</v>
      </c>
      <c r="AI755" s="235" t="s">
        <v>4758</v>
      </c>
      <c r="AJ755" s="235" t="s">
        <v>4907</v>
      </c>
      <c r="AK755" s="235" t="s">
        <v>4764</v>
      </c>
      <c r="AL755" s="235">
        <v>754</v>
      </c>
    </row>
    <row r="756" spans="1:38" x14ac:dyDescent="0.3">
      <c r="A756" s="229" t="s">
        <v>4685</v>
      </c>
      <c r="B756" s="229" t="s">
        <v>4686</v>
      </c>
      <c r="C756" s="241" t="s">
        <v>4765</v>
      </c>
      <c r="D756" s="237" t="s">
        <v>5697</v>
      </c>
      <c r="E756" s="236">
        <v>1717110143641</v>
      </c>
      <c r="F756" s="240" t="s">
        <v>4837</v>
      </c>
      <c r="G756" s="214">
        <v>0</v>
      </c>
      <c r="H756" s="231" t="s">
        <v>4758</v>
      </c>
      <c r="I756" s="231"/>
      <c r="J756" s="231"/>
      <c r="K756" s="231"/>
      <c r="L756" s="231"/>
      <c r="M756" s="231"/>
      <c r="N756" s="231" t="s">
        <v>4882</v>
      </c>
      <c r="O756" s="246"/>
      <c r="P756" s="246"/>
      <c r="Q756" s="225"/>
      <c r="R756" s="212" t="s">
        <v>2</v>
      </c>
      <c r="S756" s="213" t="s">
        <v>4758</v>
      </c>
      <c r="T756" s="233">
        <v>45582</v>
      </c>
      <c r="U756" s="234" t="s">
        <v>4746</v>
      </c>
      <c r="V756" s="233">
        <v>45610</v>
      </c>
      <c r="W756" s="233">
        <v>45614</v>
      </c>
      <c r="X756" s="234" t="s">
        <v>4758</v>
      </c>
      <c r="Y756" s="234"/>
      <c r="Z756" s="234" t="s">
        <v>4687</v>
      </c>
      <c r="AA756" s="243">
        <v>202411</v>
      </c>
      <c r="AB756" s="243"/>
      <c r="AC756" s="244" t="s">
        <v>4787</v>
      </c>
      <c r="AD756" s="244" t="s">
        <v>4887</v>
      </c>
      <c r="AE756" s="245">
        <v>1</v>
      </c>
      <c r="AF756" s="244" t="s">
        <v>4887</v>
      </c>
      <c r="AG756" s="239" t="str">
        <f>IFERROR(VLOOKUP(작성용!A:A,RM!A:D,4,0),"-")</f>
        <v>강승현</v>
      </c>
      <c r="AH756" s="9" t="s">
        <v>4847</v>
      </c>
      <c r="AI756" s="235" t="s">
        <v>4758</v>
      </c>
      <c r="AJ756" s="235" t="s">
        <v>4907</v>
      </c>
      <c r="AK756" s="235" t="s">
        <v>4764</v>
      </c>
      <c r="AL756" s="235">
        <v>755</v>
      </c>
    </row>
    <row r="757" spans="1:38" x14ac:dyDescent="0.3">
      <c r="A757" s="229" t="s">
        <v>4685</v>
      </c>
      <c r="B757" s="229" t="s">
        <v>4686</v>
      </c>
      <c r="C757" s="241" t="s">
        <v>4765</v>
      </c>
      <c r="D757" s="237" t="s">
        <v>5698</v>
      </c>
      <c r="E757" s="236">
        <v>1748110114621</v>
      </c>
      <c r="F757" s="240" t="s">
        <v>4837</v>
      </c>
      <c r="G757" s="214">
        <v>0</v>
      </c>
      <c r="H757" s="231" t="s">
        <v>4758</v>
      </c>
      <c r="I757" s="231"/>
      <c r="J757" s="231"/>
      <c r="K757" s="231"/>
      <c r="L757" s="231"/>
      <c r="M757" s="231"/>
      <c r="N757" s="231" t="s">
        <v>4882</v>
      </c>
      <c r="O757" s="246"/>
      <c r="P757" s="246"/>
      <c r="Q757" s="225"/>
      <c r="R757" s="212" t="s">
        <v>2</v>
      </c>
      <c r="S757" s="213" t="s">
        <v>4758</v>
      </c>
      <c r="T757" s="233">
        <v>45582</v>
      </c>
      <c r="U757" s="234" t="s">
        <v>4746</v>
      </c>
      <c r="V757" s="233">
        <v>45610</v>
      </c>
      <c r="W757" s="233">
        <v>45614</v>
      </c>
      <c r="X757" s="234" t="s">
        <v>4758</v>
      </c>
      <c r="Y757" s="234"/>
      <c r="Z757" s="234" t="s">
        <v>4687</v>
      </c>
      <c r="AA757" s="243">
        <v>202411</v>
      </c>
      <c r="AB757" s="243"/>
      <c r="AC757" s="244" t="s">
        <v>4787</v>
      </c>
      <c r="AD757" s="244" t="s">
        <v>4974</v>
      </c>
      <c r="AE757" s="245">
        <v>1</v>
      </c>
      <c r="AF757" s="244" t="s">
        <v>4974</v>
      </c>
      <c r="AG757" s="239" t="str">
        <f>IFERROR(VLOOKUP(작성용!A:A,RM!A:D,4,0),"-")</f>
        <v>강승현</v>
      </c>
      <c r="AH757" s="9" t="s">
        <v>4847</v>
      </c>
      <c r="AI757" s="235" t="s">
        <v>4758</v>
      </c>
      <c r="AJ757" s="235" t="s">
        <v>4907</v>
      </c>
      <c r="AK757" s="235" t="s">
        <v>4764</v>
      </c>
      <c r="AL757" s="235">
        <v>756</v>
      </c>
    </row>
    <row r="758" spans="1:38" x14ac:dyDescent="0.3">
      <c r="A758" s="229" t="s">
        <v>4685</v>
      </c>
      <c r="B758" s="229" t="s">
        <v>4686</v>
      </c>
      <c r="C758" s="241" t="s">
        <v>4765</v>
      </c>
      <c r="D758" s="237" t="s">
        <v>5699</v>
      </c>
      <c r="E758" s="236">
        <v>1101116571007</v>
      </c>
      <c r="F758" s="240" t="s">
        <v>4837</v>
      </c>
      <c r="G758" s="214">
        <v>0</v>
      </c>
      <c r="H758" s="231" t="s">
        <v>4758</v>
      </c>
      <c r="I758" s="231"/>
      <c r="J758" s="231"/>
      <c r="K758" s="231"/>
      <c r="L758" s="231"/>
      <c r="M758" s="231"/>
      <c r="N758" s="231" t="s">
        <v>4882</v>
      </c>
      <c r="O758" s="246"/>
      <c r="P758" s="246"/>
      <c r="Q758" s="225"/>
      <c r="R758" s="212" t="s">
        <v>2</v>
      </c>
      <c r="S758" s="213" t="s">
        <v>4758</v>
      </c>
      <c r="T758" s="233">
        <v>45582</v>
      </c>
      <c r="U758" s="234" t="s">
        <v>4746</v>
      </c>
      <c r="V758" s="233">
        <v>45610</v>
      </c>
      <c r="W758" s="233">
        <v>45614</v>
      </c>
      <c r="X758" s="234" t="s">
        <v>4758</v>
      </c>
      <c r="Y758" s="234"/>
      <c r="Z758" s="234" t="s">
        <v>4687</v>
      </c>
      <c r="AA758" s="243">
        <v>202411</v>
      </c>
      <c r="AB758" s="243"/>
      <c r="AC758" s="244" t="s">
        <v>4787</v>
      </c>
      <c r="AD758" s="244" t="s">
        <v>4914</v>
      </c>
      <c r="AE758" s="245">
        <v>1</v>
      </c>
      <c r="AF758" s="244" t="s">
        <v>4914</v>
      </c>
      <c r="AG758" s="239" t="str">
        <f>IFERROR(VLOOKUP(작성용!A:A,RM!A:D,4,0),"-")</f>
        <v>강승현</v>
      </c>
      <c r="AH758" s="9" t="s">
        <v>4847</v>
      </c>
      <c r="AI758" s="235" t="s">
        <v>4758</v>
      </c>
      <c r="AJ758" s="235" t="s">
        <v>4907</v>
      </c>
      <c r="AK758" s="235" t="s">
        <v>4764</v>
      </c>
      <c r="AL758" s="235">
        <v>757</v>
      </c>
    </row>
    <row r="759" spans="1:38" x14ac:dyDescent="0.3">
      <c r="A759" s="229" t="s">
        <v>4685</v>
      </c>
      <c r="B759" s="229" t="s">
        <v>4686</v>
      </c>
      <c r="C759" s="241" t="s">
        <v>4765</v>
      </c>
      <c r="D759" s="237" t="s">
        <v>5700</v>
      </c>
      <c r="E759" s="236">
        <v>1311110652527</v>
      </c>
      <c r="F759" s="240" t="s">
        <v>4837</v>
      </c>
      <c r="G759" s="214">
        <v>0</v>
      </c>
      <c r="H759" s="231" t="s">
        <v>4758</v>
      </c>
      <c r="I759" s="231"/>
      <c r="J759" s="231"/>
      <c r="K759" s="231"/>
      <c r="L759" s="231"/>
      <c r="M759" s="231"/>
      <c r="N759" s="231" t="s">
        <v>4882</v>
      </c>
      <c r="O759" s="246"/>
      <c r="P759" s="246"/>
      <c r="Q759" s="225"/>
      <c r="R759" s="212" t="s">
        <v>2</v>
      </c>
      <c r="S759" s="213" t="s">
        <v>4758</v>
      </c>
      <c r="T759" s="233">
        <v>45582</v>
      </c>
      <c r="U759" s="234" t="s">
        <v>4746</v>
      </c>
      <c r="V759" s="233">
        <v>45610</v>
      </c>
      <c r="W759" s="233">
        <v>45614</v>
      </c>
      <c r="X759" s="234" t="s">
        <v>4758</v>
      </c>
      <c r="Y759" s="234"/>
      <c r="Z759" s="234" t="s">
        <v>4687</v>
      </c>
      <c r="AA759" s="243">
        <v>202411</v>
      </c>
      <c r="AB759" s="243"/>
      <c r="AC759" s="244" t="s">
        <v>4787</v>
      </c>
      <c r="AD759" s="244" t="s">
        <v>4810</v>
      </c>
      <c r="AE759" s="245">
        <v>1</v>
      </c>
      <c r="AF759" s="244" t="s">
        <v>4847</v>
      </c>
      <c r="AG759" s="239" t="str">
        <f>IFERROR(VLOOKUP(작성용!A:A,RM!A:D,4,0),"-")</f>
        <v>강승현</v>
      </c>
      <c r="AH759" s="9" t="s">
        <v>4847</v>
      </c>
      <c r="AI759" s="235" t="s">
        <v>4758</v>
      </c>
      <c r="AJ759" s="235" t="s">
        <v>4907</v>
      </c>
      <c r="AK759" s="235" t="s">
        <v>4764</v>
      </c>
      <c r="AL759" s="235">
        <v>758</v>
      </c>
    </row>
    <row r="760" spans="1:38" x14ac:dyDescent="0.3">
      <c r="A760" s="229" t="s">
        <v>4685</v>
      </c>
      <c r="B760" s="229" t="s">
        <v>4686</v>
      </c>
      <c r="C760" s="241" t="s">
        <v>4765</v>
      </c>
      <c r="D760" s="237" t="s">
        <v>5701</v>
      </c>
      <c r="E760" s="236">
        <v>1101116227022</v>
      </c>
      <c r="F760" s="240" t="s">
        <v>4837</v>
      </c>
      <c r="G760" s="214">
        <v>0</v>
      </c>
      <c r="H760" s="231" t="s">
        <v>4758</v>
      </c>
      <c r="I760" s="231"/>
      <c r="J760" s="231"/>
      <c r="K760" s="231"/>
      <c r="L760" s="231"/>
      <c r="M760" s="231"/>
      <c r="N760" s="231" t="s">
        <v>4882</v>
      </c>
      <c r="O760" s="246"/>
      <c r="P760" s="246"/>
      <c r="Q760" s="225"/>
      <c r="R760" s="212" t="s">
        <v>2</v>
      </c>
      <c r="S760" s="213" t="s">
        <v>4758</v>
      </c>
      <c r="T760" s="233">
        <v>45582</v>
      </c>
      <c r="U760" s="234" t="s">
        <v>4746</v>
      </c>
      <c r="V760" s="233">
        <v>45610</v>
      </c>
      <c r="W760" s="233">
        <v>45614</v>
      </c>
      <c r="X760" s="234" t="s">
        <v>4758</v>
      </c>
      <c r="Y760" s="234"/>
      <c r="Z760" s="234" t="s">
        <v>4687</v>
      </c>
      <c r="AA760" s="243">
        <v>202411</v>
      </c>
      <c r="AB760" s="243"/>
      <c r="AC760" s="244" t="s">
        <v>4787</v>
      </c>
      <c r="AD760" s="228" t="s">
        <v>4934</v>
      </c>
      <c r="AE760" s="245">
        <v>1</v>
      </c>
      <c r="AF760" s="228" t="s">
        <v>4934</v>
      </c>
      <c r="AG760" s="239" t="str">
        <f>IFERROR(VLOOKUP(작성용!A:A,RM!A:D,4,0),"-")</f>
        <v>강승현</v>
      </c>
      <c r="AH760" s="9" t="s">
        <v>4847</v>
      </c>
      <c r="AI760" s="235" t="s">
        <v>4758</v>
      </c>
      <c r="AJ760" s="235" t="s">
        <v>4907</v>
      </c>
      <c r="AK760" s="235" t="s">
        <v>4764</v>
      </c>
      <c r="AL760" s="235">
        <v>759</v>
      </c>
    </row>
    <row r="761" spans="1:38" x14ac:dyDescent="0.3">
      <c r="A761" s="229" t="s">
        <v>4685</v>
      </c>
      <c r="B761" s="229" t="s">
        <v>4686</v>
      </c>
      <c r="C761" s="241" t="s">
        <v>4765</v>
      </c>
      <c r="D761" s="237" t="s">
        <v>5702</v>
      </c>
      <c r="E761" s="236">
        <v>1101116239407</v>
      </c>
      <c r="F761" s="240" t="s">
        <v>4837</v>
      </c>
      <c r="G761" s="214">
        <v>0</v>
      </c>
      <c r="H761" s="231" t="s">
        <v>4758</v>
      </c>
      <c r="I761" s="231"/>
      <c r="J761" s="231"/>
      <c r="K761" s="231"/>
      <c r="L761" s="231"/>
      <c r="M761" s="231"/>
      <c r="N761" s="231" t="s">
        <v>4882</v>
      </c>
      <c r="O761" s="246"/>
      <c r="P761" s="246"/>
      <c r="Q761" s="225"/>
      <c r="R761" s="212" t="s">
        <v>2</v>
      </c>
      <c r="S761" s="213" t="s">
        <v>4758</v>
      </c>
      <c r="T761" s="233">
        <v>45582</v>
      </c>
      <c r="U761" s="234" t="s">
        <v>4746</v>
      </c>
      <c r="V761" s="233">
        <v>45610</v>
      </c>
      <c r="W761" s="233">
        <v>45614</v>
      </c>
      <c r="X761" s="234" t="s">
        <v>4758</v>
      </c>
      <c r="Y761" s="234"/>
      <c r="Z761" s="234" t="s">
        <v>4687</v>
      </c>
      <c r="AA761" s="243">
        <v>202411</v>
      </c>
      <c r="AB761" s="243"/>
      <c r="AC761" s="244" t="s">
        <v>4787</v>
      </c>
      <c r="AD761" s="244" t="s">
        <v>4969</v>
      </c>
      <c r="AE761" s="245">
        <v>1</v>
      </c>
      <c r="AF761" s="244" t="s">
        <v>4969</v>
      </c>
      <c r="AG761" s="239" t="str">
        <f>IFERROR(VLOOKUP(작성용!A:A,RM!A:D,4,0),"-")</f>
        <v>강승현</v>
      </c>
      <c r="AH761" s="9" t="s">
        <v>4847</v>
      </c>
      <c r="AI761" s="235" t="s">
        <v>4758</v>
      </c>
      <c r="AJ761" s="235" t="s">
        <v>4907</v>
      </c>
      <c r="AK761" s="235" t="s">
        <v>4764</v>
      </c>
      <c r="AL761" s="235">
        <v>760</v>
      </c>
    </row>
    <row r="762" spans="1:38" x14ac:dyDescent="0.3">
      <c r="A762" s="229" t="s">
        <v>4685</v>
      </c>
      <c r="B762" s="229" t="s">
        <v>4686</v>
      </c>
      <c r="C762" s="241" t="s">
        <v>4765</v>
      </c>
      <c r="D762" s="237" t="s">
        <v>5702</v>
      </c>
      <c r="E762" s="236">
        <v>1101116239407</v>
      </c>
      <c r="F762" s="240" t="s">
        <v>4837</v>
      </c>
      <c r="G762" s="214">
        <v>1</v>
      </c>
      <c r="H762" s="231" t="s">
        <v>4758</v>
      </c>
      <c r="I762" s="231"/>
      <c r="J762" s="231"/>
      <c r="K762" s="231"/>
      <c r="L762" s="231"/>
      <c r="M762" s="231"/>
      <c r="N762" s="231" t="s">
        <v>4882</v>
      </c>
      <c r="O762" s="246"/>
      <c r="P762" s="246"/>
      <c r="Q762" s="225"/>
      <c r="R762" s="212" t="s">
        <v>2</v>
      </c>
      <c r="S762" s="213" t="s">
        <v>4758</v>
      </c>
      <c r="T762" s="233">
        <v>45582</v>
      </c>
      <c r="U762" s="234" t="s">
        <v>4746</v>
      </c>
      <c r="V762" s="233">
        <v>45610</v>
      </c>
      <c r="W762" s="233">
        <v>45614</v>
      </c>
      <c r="X762" s="234" t="s">
        <v>4758</v>
      </c>
      <c r="Y762" s="234"/>
      <c r="Z762" s="234" t="s">
        <v>4687</v>
      </c>
      <c r="AA762" s="243">
        <v>202411</v>
      </c>
      <c r="AB762" s="243"/>
      <c r="AC762" s="244" t="s">
        <v>4787</v>
      </c>
      <c r="AD762" s="244" t="s">
        <v>4969</v>
      </c>
      <c r="AE762" s="245">
        <v>0</v>
      </c>
      <c r="AF762" s="244" t="s">
        <v>4969</v>
      </c>
      <c r="AG762" s="239" t="str">
        <f>IFERROR(VLOOKUP(작성용!A:A,RM!A:D,4,0),"-")</f>
        <v>강승현</v>
      </c>
      <c r="AH762" s="9" t="s">
        <v>4847</v>
      </c>
      <c r="AI762" s="235" t="s">
        <v>4758</v>
      </c>
      <c r="AJ762" s="235" t="s">
        <v>4907</v>
      </c>
      <c r="AK762" s="235" t="s">
        <v>4764</v>
      </c>
      <c r="AL762" s="235">
        <v>761</v>
      </c>
    </row>
    <row r="763" spans="1:38" x14ac:dyDescent="0.3">
      <c r="A763" s="229" t="s">
        <v>4685</v>
      </c>
      <c r="B763" s="229" t="s">
        <v>4686</v>
      </c>
      <c r="C763" s="241" t="s">
        <v>4765</v>
      </c>
      <c r="D763" s="237" t="s">
        <v>5702</v>
      </c>
      <c r="E763" s="236">
        <v>1101116239407</v>
      </c>
      <c r="F763" s="240" t="s">
        <v>4837</v>
      </c>
      <c r="G763" s="214">
        <v>2</v>
      </c>
      <c r="H763" s="231" t="s">
        <v>4758</v>
      </c>
      <c r="I763" s="231"/>
      <c r="J763" s="231"/>
      <c r="K763" s="231"/>
      <c r="L763" s="231"/>
      <c r="M763" s="231"/>
      <c r="N763" s="231" t="s">
        <v>4882</v>
      </c>
      <c r="O763" s="246"/>
      <c r="P763" s="246"/>
      <c r="Q763" s="225"/>
      <c r="R763" s="212" t="s">
        <v>2</v>
      </c>
      <c r="S763" s="213" t="s">
        <v>4758</v>
      </c>
      <c r="T763" s="233">
        <v>45582</v>
      </c>
      <c r="U763" s="234" t="s">
        <v>4746</v>
      </c>
      <c r="V763" s="233">
        <v>45610</v>
      </c>
      <c r="W763" s="233">
        <v>45614</v>
      </c>
      <c r="X763" s="234" t="s">
        <v>4758</v>
      </c>
      <c r="Y763" s="234"/>
      <c r="Z763" s="234" t="s">
        <v>4687</v>
      </c>
      <c r="AA763" s="243">
        <v>202411</v>
      </c>
      <c r="AB763" s="243"/>
      <c r="AC763" s="244" t="s">
        <v>4787</v>
      </c>
      <c r="AD763" s="244" t="s">
        <v>4969</v>
      </c>
      <c r="AE763" s="245">
        <v>0</v>
      </c>
      <c r="AF763" s="244" t="s">
        <v>4969</v>
      </c>
      <c r="AG763" s="239" t="str">
        <f>IFERROR(VLOOKUP(작성용!A:A,RM!A:D,4,0),"-")</f>
        <v>강승현</v>
      </c>
      <c r="AH763" s="9" t="s">
        <v>4847</v>
      </c>
      <c r="AI763" s="235" t="s">
        <v>4758</v>
      </c>
      <c r="AJ763" s="235" t="s">
        <v>4907</v>
      </c>
      <c r="AK763" s="235" t="s">
        <v>4764</v>
      </c>
      <c r="AL763" s="235">
        <v>762</v>
      </c>
    </row>
    <row r="764" spans="1:38" x14ac:dyDescent="0.3">
      <c r="A764" s="229" t="s">
        <v>4685</v>
      </c>
      <c r="B764" s="229" t="s">
        <v>4686</v>
      </c>
      <c r="C764" s="241" t="s">
        <v>4765</v>
      </c>
      <c r="D764" s="237" t="s">
        <v>5703</v>
      </c>
      <c r="E764" s="236">
        <v>1345110431912</v>
      </c>
      <c r="F764" s="240" t="s">
        <v>4837</v>
      </c>
      <c r="G764" s="214">
        <v>0</v>
      </c>
      <c r="H764" s="231" t="s">
        <v>4758</v>
      </c>
      <c r="I764" s="231"/>
      <c r="J764" s="231"/>
      <c r="K764" s="231"/>
      <c r="L764" s="231"/>
      <c r="M764" s="231"/>
      <c r="N764" s="231" t="s">
        <v>4882</v>
      </c>
      <c r="O764" s="246"/>
      <c r="P764" s="246"/>
      <c r="Q764" s="225"/>
      <c r="R764" s="212" t="s">
        <v>2</v>
      </c>
      <c r="S764" s="213" t="s">
        <v>4758</v>
      </c>
      <c r="T764" s="233">
        <v>45582</v>
      </c>
      <c r="U764" s="234" t="s">
        <v>4746</v>
      </c>
      <c r="V764" s="233">
        <v>45610</v>
      </c>
      <c r="W764" s="233">
        <v>45614</v>
      </c>
      <c r="X764" s="234" t="s">
        <v>4758</v>
      </c>
      <c r="Y764" s="234"/>
      <c r="Z764" s="234" t="s">
        <v>4687</v>
      </c>
      <c r="AA764" s="243">
        <v>202411</v>
      </c>
      <c r="AB764" s="243"/>
      <c r="AC764" s="244" t="s">
        <v>4787</v>
      </c>
      <c r="AD764" s="244" t="s">
        <v>4922</v>
      </c>
      <c r="AE764" s="245">
        <v>1</v>
      </c>
      <c r="AF764" s="244" t="s">
        <v>4922</v>
      </c>
      <c r="AG764" s="239" t="str">
        <f>IFERROR(VLOOKUP(작성용!A:A,RM!A:D,4,0),"-")</f>
        <v>강승현</v>
      </c>
      <c r="AH764" s="9" t="s">
        <v>4847</v>
      </c>
      <c r="AI764" s="235" t="s">
        <v>4758</v>
      </c>
      <c r="AJ764" s="235" t="s">
        <v>4907</v>
      </c>
      <c r="AK764" s="235" t="s">
        <v>4764</v>
      </c>
      <c r="AL764" s="235">
        <v>763</v>
      </c>
    </row>
    <row r="765" spans="1:38" x14ac:dyDescent="0.3">
      <c r="A765" s="229" t="s">
        <v>4685</v>
      </c>
      <c r="B765" s="229" t="s">
        <v>4686</v>
      </c>
      <c r="C765" s="241" t="s">
        <v>4765</v>
      </c>
      <c r="D765" s="237" t="s">
        <v>5704</v>
      </c>
      <c r="E765" s="236">
        <v>1201110607690</v>
      </c>
      <c r="F765" s="240" t="s">
        <v>4837</v>
      </c>
      <c r="G765" s="214">
        <v>1</v>
      </c>
      <c r="H765" s="231" t="s">
        <v>4758</v>
      </c>
      <c r="I765" s="231"/>
      <c r="J765" s="231"/>
      <c r="K765" s="231"/>
      <c r="L765" s="231"/>
      <c r="M765" s="231"/>
      <c r="N765" s="231" t="s">
        <v>4882</v>
      </c>
      <c r="O765" s="246"/>
      <c r="P765" s="246"/>
      <c r="Q765" s="225"/>
      <c r="R765" s="212" t="s">
        <v>2</v>
      </c>
      <c r="S765" s="213" t="s">
        <v>4758</v>
      </c>
      <c r="T765" s="233">
        <v>45582</v>
      </c>
      <c r="U765" s="234" t="s">
        <v>4746</v>
      </c>
      <c r="V765" s="233">
        <v>45610</v>
      </c>
      <c r="W765" s="233">
        <v>45614</v>
      </c>
      <c r="X765" s="234" t="s">
        <v>4758</v>
      </c>
      <c r="Y765" s="234"/>
      <c r="Z765" s="234" t="s">
        <v>4687</v>
      </c>
      <c r="AA765" s="243">
        <v>202411</v>
      </c>
      <c r="AB765" s="243"/>
      <c r="AC765" s="244" t="s">
        <v>4787</v>
      </c>
      <c r="AD765" s="244" t="s">
        <v>4843</v>
      </c>
      <c r="AE765" s="245">
        <v>1</v>
      </c>
      <c r="AF765" s="244" t="s">
        <v>4843</v>
      </c>
      <c r="AG765" s="239" t="str">
        <f>IFERROR(VLOOKUP(작성용!A:A,RM!A:D,4,0),"-")</f>
        <v>강승현</v>
      </c>
      <c r="AH765" s="9" t="s">
        <v>4847</v>
      </c>
      <c r="AI765" s="235" t="s">
        <v>4758</v>
      </c>
      <c r="AJ765" s="235" t="s">
        <v>4907</v>
      </c>
      <c r="AK765" s="235" t="s">
        <v>4764</v>
      </c>
      <c r="AL765" s="235">
        <v>764</v>
      </c>
    </row>
    <row r="766" spans="1:38" x14ac:dyDescent="0.3">
      <c r="A766" s="229" t="s">
        <v>4685</v>
      </c>
      <c r="B766" s="229" t="s">
        <v>4686</v>
      </c>
      <c r="C766" s="241" t="s">
        <v>4765</v>
      </c>
      <c r="D766" s="237" t="s">
        <v>5704</v>
      </c>
      <c r="E766" s="236">
        <v>1201110607690</v>
      </c>
      <c r="F766" s="240" t="s">
        <v>4837</v>
      </c>
      <c r="G766" s="214">
        <v>2</v>
      </c>
      <c r="H766" s="231" t="s">
        <v>4758</v>
      </c>
      <c r="I766" s="231"/>
      <c r="J766" s="231"/>
      <c r="K766" s="231"/>
      <c r="L766" s="231"/>
      <c r="M766" s="231"/>
      <c r="N766" s="231" t="s">
        <v>4882</v>
      </c>
      <c r="O766" s="246"/>
      <c r="P766" s="246"/>
      <c r="Q766" s="225"/>
      <c r="R766" s="212" t="s">
        <v>2</v>
      </c>
      <c r="S766" s="213" t="s">
        <v>4758</v>
      </c>
      <c r="T766" s="233">
        <v>45582</v>
      </c>
      <c r="U766" s="234" t="s">
        <v>4746</v>
      </c>
      <c r="V766" s="233">
        <v>45610</v>
      </c>
      <c r="W766" s="233">
        <v>45614</v>
      </c>
      <c r="X766" s="234" t="s">
        <v>4758</v>
      </c>
      <c r="Y766" s="234"/>
      <c r="Z766" s="234" t="s">
        <v>4687</v>
      </c>
      <c r="AA766" s="243">
        <v>202411</v>
      </c>
      <c r="AB766" s="243"/>
      <c r="AC766" s="244" t="s">
        <v>4787</v>
      </c>
      <c r="AD766" s="244" t="s">
        <v>4843</v>
      </c>
      <c r="AE766" s="245">
        <v>0</v>
      </c>
      <c r="AF766" s="244" t="s">
        <v>4843</v>
      </c>
      <c r="AG766" s="239" t="str">
        <f>IFERROR(VLOOKUP(작성용!A:A,RM!A:D,4,0),"-")</f>
        <v>강승현</v>
      </c>
      <c r="AH766" s="9" t="s">
        <v>4847</v>
      </c>
      <c r="AI766" s="235" t="s">
        <v>4758</v>
      </c>
      <c r="AJ766" s="235" t="s">
        <v>4907</v>
      </c>
      <c r="AK766" s="235" t="s">
        <v>4764</v>
      </c>
      <c r="AL766" s="235">
        <v>765</v>
      </c>
    </row>
    <row r="767" spans="1:38" x14ac:dyDescent="0.3">
      <c r="A767" s="229" t="s">
        <v>4685</v>
      </c>
      <c r="B767" s="229" t="s">
        <v>4686</v>
      </c>
      <c r="C767" s="241" t="s">
        <v>4765</v>
      </c>
      <c r="D767" s="237" t="s">
        <v>5705</v>
      </c>
      <c r="E767" s="236">
        <v>1101116873750</v>
      </c>
      <c r="F767" s="240" t="s">
        <v>4837</v>
      </c>
      <c r="G767" s="214">
        <v>0</v>
      </c>
      <c r="H767" s="231" t="s">
        <v>4758</v>
      </c>
      <c r="I767" s="231"/>
      <c r="J767" s="231"/>
      <c r="K767" s="231"/>
      <c r="L767" s="231"/>
      <c r="M767" s="231"/>
      <c r="N767" s="231" t="s">
        <v>4882</v>
      </c>
      <c r="O767" s="246"/>
      <c r="P767" s="246"/>
      <c r="Q767" s="225"/>
      <c r="R767" s="212" t="s">
        <v>2</v>
      </c>
      <c r="S767" s="213" t="s">
        <v>4758</v>
      </c>
      <c r="T767" s="233">
        <v>45582</v>
      </c>
      <c r="U767" s="234" t="s">
        <v>4746</v>
      </c>
      <c r="V767" s="233">
        <v>45610</v>
      </c>
      <c r="W767" s="233">
        <v>45614</v>
      </c>
      <c r="X767" s="234" t="s">
        <v>4758</v>
      </c>
      <c r="Y767" s="234"/>
      <c r="Z767" s="234" t="s">
        <v>4687</v>
      </c>
      <c r="AA767" s="243">
        <v>202411</v>
      </c>
      <c r="AB767" s="243"/>
      <c r="AC767" s="244" t="s">
        <v>4787</v>
      </c>
      <c r="AD767" s="244" t="s">
        <v>4932</v>
      </c>
      <c r="AE767" s="245">
        <v>1</v>
      </c>
      <c r="AF767" s="244" t="s">
        <v>4932</v>
      </c>
      <c r="AG767" s="239" t="str">
        <f>IFERROR(VLOOKUP(작성용!A:A,RM!A:D,4,0),"-")</f>
        <v>강승현</v>
      </c>
      <c r="AH767" s="9" t="s">
        <v>4847</v>
      </c>
      <c r="AI767" s="235" t="s">
        <v>4758</v>
      </c>
      <c r="AJ767" s="235" t="s">
        <v>4907</v>
      </c>
      <c r="AK767" s="235" t="s">
        <v>4764</v>
      </c>
      <c r="AL767" s="235">
        <v>766</v>
      </c>
    </row>
    <row r="768" spans="1:38" x14ac:dyDescent="0.3">
      <c r="A768" s="229" t="s">
        <v>4685</v>
      </c>
      <c r="B768" s="229" t="s">
        <v>4686</v>
      </c>
      <c r="C768" s="241" t="s">
        <v>4765</v>
      </c>
      <c r="D768" s="237" t="s">
        <v>5706</v>
      </c>
      <c r="E768" s="236">
        <v>1101115890680</v>
      </c>
      <c r="F768" s="240" t="s">
        <v>4837</v>
      </c>
      <c r="G768" s="214">
        <v>0</v>
      </c>
      <c r="H768" s="231" t="s">
        <v>4758</v>
      </c>
      <c r="I768" s="231"/>
      <c r="J768" s="231"/>
      <c r="K768" s="231"/>
      <c r="L768" s="231"/>
      <c r="M768" s="231"/>
      <c r="N768" s="231" t="s">
        <v>4882</v>
      </c>
      <c r="O768" s="246"/>
      <c r="P768" s="246"/>
      <c r="Q768" s="225"/>
      <c r="R768" s="212" t="s">
        <v>2</v>
      </c>
      <c r="S768" s="213" t="s">
        <v>4758</v>
      </c>
      <c r="T768" s="233">
        <v>45582</v>
      </c>
      <c r="U768" s="234" t="s">
        <v>4746</v>
      </c>
      <c r="V768" s="233">
        <v>45610</v>
      </c>
      <c r="W768" s="233">
        <v>45614</v>
      </c>
      <c r="X768" s="234" t="s">
        <v>4758</v>
      </c>
      <c r="Y768" s="234"/>
      <c r="Z768" s="234" t="s">
        <v>4687</v>
      </c>
      <c r="AA768" s="243">
        <v>202411</v>
      </c>
      <c r="AB768" s="243"/>
      <c r="AC768" s="244" t="s">
        <v>4787</v>
      </c>
      <c r="AD768" s="244" t="s">
        <v>4748</v>
      </c>
      <c r="AE768" s="245">
        <v>1</v>
      </c>
      <c r="AF768" s="244" t="s">
        <v>4748</v>
      </c>
      <c r="AG768" s="239" t="str">
        <f>IFERROR(VLOOKUP(작성용!A:A,RM!A:D,4,0),"-")</f>
        <v>강승현</v>
      </c>
      <c r="AH768" s="9" t="s">
        <v>4847</v>
      </c>
      <c r="AI768" s="235" t="s">
        <v>4758</v>
      </c>
      <c r="AJ768" s="235" t="s">
        <v>4907</v>
      </c>
      <c r="AK768" s="235" t="s">
        <v>4764</v>
      </c>
      <c r="AL768" s="235">
        <v>767</v>
      </c>
    </row>
    <row r="769" spans="1:38" x14ac:dyDescent="0.3">
      <c r="A769" s="229" t="s">
        <v>4685</v>
      </c>
      <c r="B769" s="229" t="s">
        <v>4686</v>
      </c>
      <c r="C769" s="241" t="s">
        <v>4765</v>
      </c>
      <c r="D769" s="237" t="s">
        <v>5707</v>
      </c>
      <c r="E769" s="236">
        <v>1101118707626</v>
      </c>
      <c r="F769" s="240" t="s">
        <v>4837</v>
      </c>
      <c r="G769" s="214">
        <v>0</v>
      </c>
      <c r="H769" s="231" t="s">
        <v>4758</v>
      </c>
      <c r="I769" s="231"/>
      <c r="J769" s="231"/>
      <c r="K769" s="231"/>
      <c r="L769" s="231"/>
      <c r="M769" s="231"/>
      <c r="N769" s="231" t="s">
        <v>4882</v>
      </c>
      <c r="O769" s="246"/>
      <c r="P769" s="246"/>
      <c r="Q769" s="225"/>
      <c r="R769" s="212" t="s">
        <v>2</v>
      </c>
      <c r="S769" s="213" t="s">
        <v>4758</v>
      </c>
      <c r="T769" s="233">
        <v>45582</v>
      </c>
      <c r="U769" s="234" t="s">
        <v>4746</v>
      </c>
      <c r="V769" s="233">
        <v>45610</v>
      </c>
      <c r="W769" s="233">
        <v>45614</v>
      </c>
      <c r="X769" s="234" t="s">
        <v>4758</v>
      </c>
      <c r="Y769" s="234"/>
      <c r="Z769" s="234" t="s">
        <v>4687</v>
      </c>
      <c r="AA769" s="243">
        <v>202411</v>
      </c>
      <c r="AB769" s="243"/>
      <c r="AC769" s="244" t="s">
        <v>4787</v>
      </c>
      <c r="AD769" s="244" t="s">
        <v>4898</v>
      </c>
      <c r="AE769" s="245">
        <v>1</v>
      </c>
      <c r="AF769" s="244" t="s">
        <v>4898</v>
      </c>
      <c r="AG769" s="239" t="str">
        <f>IFERROR(VLOOKUP(작성용!A:A,RM!A:D,4,0),"-")</f>
        <v>강승현</v>
      </c>
      <c r="AH769" s="9" t="s">
        <v>4847</v>
      </c>
      <c r="AI769" s="235" t="s">
        <v>4758</v>
      </c>
      <c r="AJ769" s="235" t="s">
        <v>4907</v>
      </c>
      <c r="AK769" s="235" t="s">
        <v>4764</v>
      </c>
      <c r="AL769" s="235">
        <v>768</v>
      </c>
    </row>
    <row r="770" spans="1:38" x14ac:dyDescent="0.3">
      <c r="A770" s="229" t="s">
        <v>4685</v>
      </c>
      <c r="B770" s="229" t="s">
        <v>4686</v>
      </c>
      <c r="C770" s="241" t="s">
        <v>4765</v>
      </c>
      <c r="D770" s="237" t="s">
        <v>5306</v>
      </c>
      <c r="E770" s="236">
        <v>1101117478088</v>
      </c>
      <c r="F770" s="240" t="s">
        <v>4837</v>
      </c>
      <c r="G770" s="214">
        <v>0</v>
      </c>
      <c r="H770" s="231" t="s">
        <v>4758</v>
      </c>
      <c r="I770" s="231"/>
      <c r="J770" s="231"/>
      <c r="K770" s="231"/>
      <c r="L770" s="231"/>
      <c r="M770" s="231"/>
      <c r="N770" s="231" t="s">
        <v>4882</v>
      </c>
      <c r="O770" s="246"/>
      <c r="P770" s="246"/>
      <c r="Q770" s="225"/>
      <c r="R770" s="212" t="s">
        <v>2</v>
      </c>
      <c r="S770" s="213" t="s">
        <v>4758</v>
      </c>
      <c r="T770" s="233">
        <v>45582</v>
      </c>
      <c r="U770" s="234" t="s">
        <v>4746</v>
      </c>
      <c r="V770" s="233">
        <v>45610</v>
      </c>
      <c r="W770" s="233">
        <v>45614</v>
      </c>
      <c r="X770" s="234" t="s">
        <v>4758</v>
      </c>
      <c r="Y770" s="234"/>
      <c r="Z770" s="234" t="s">
        <v>4687</v>
      </c>
      <c r="AA770" s="243">
        <v>202411</v>
      </c>
      <c r="AB770" s="243"/>
      <c r="AC770" s="244" t="s">
        <v>4787</v>
      </c>
      <c r="AD770" s="244" t="s">
        <v>4934</v>
      </c>
      <c r="AE770" s="245">
        <v>0</v>
      </c>
      <c r="AF770" s="244" t="s">
        <v>4934</v>
      </c>
      <c r="AG770" s="239" t="str">
        <f>IFERROR(VLOOKUP(작성용!A:A,RM!A:D,4,0),"-")</f>
        <v>강승현</v>
      </c>
      <c r="AH770" s="9" t="s">
        <v>4847</v>
      </c>
      <c r="AI770" s="235" t="s">
        <v>4758</v>
      </c>
      <c r="AJ770" s="235" t="s">
        <v>4907</v>
      </c>
      <c r="AK770" s="235" t="s">
        <v>4764</v>
      </c>
      <c r="AL770" s="235">
        <v>769</v>
      </c>
    </row>
    <row r="771" spans="1:38" x14ac:dyDescent="0.3">
      <c r="A771" s="229" t="s">
        <v>4685</v>
      </c>
      <c r="B771" s="229" t="s">
        <v>4686</v>
      </c>
      <c r="C771" s="241" t="s">
        <v>4765</v>
      </c>
      <c r="D771" s="237" t="s">
        <v>5708</v>
      </c>
      <c r="E771" s="236">
        <v>1101116213683</v>
      </c>
      <c r="F771" s="240" t="s">
        <v>4837</v>
      </c>
      <c r="G771" s="214">
        <v>1</v>
      </c>
      <c r="H771" s="231" t="s">
        <v>4758</v>
      </c>
      <c r="I771" s="231"/>
      <c r="J771" s="231"/>
      <c r="K771" s="231"/>
      <c r="L771" s="231"/>
      <c r="M771" s="231"/>
      <c r="N771" s="231" t="s">
        <v>4882</v>
      </c>
      <c r="O771" s="246"/>
      <c r="P771" s="246"/>
      <c r="Q771" s="225"/>
      <c r="R771" s="212" t="s">
        <v>2</v>
      </c>
      <c r="S771" s="213" t="s">
        <v>4758</v>
      </c>
      <c r="T771" s="233">
        <v>45582</v>
      </c>
      <c r="U771" s="234" t="s">
        <v>4746</v>
      </c>
      <c r="V771" s="233">
        <v>45610</v>
      </c>
      <c r="W771" s="233">
        <v>45614</v>
      </c>
      <c r="X771" s="234" t="s">
        <v>4758</v>
      </c>
      <c r="Y771" s="234"/>
      <c r="Z771" s="234" t="s">
        <v>4687</v>
      </c>
      <c r="AA771" s="243">
        <v>202411</v>
      </c>
      <c r="AB771" s="243"/>
      <c r="AC771" s="244" t="s">
        <v>4787</v>
      </c>
      <c r="AD771" s="244" t="s">
        <v>4884</v>
      </c>
      <c r="AE771" s="245">
        <v>1</v>
      </c>
      <c r="AF771" s="244" t="s">
        <v>4884</v>
      </c>
      <c r="AG771" s="239" t="str">
        <f>IFERROR(VLOOKUP(작성용!A:A,RM!A:D,4,0),"-")</f>
        <v>강승현</v>
      </c>
      <c r="AH771" s="9" t="s">
        <v>4847</v>
      </c>
      <c r="AI771" s="235" t="s">
        <v>4758</v>
      </c>
      <c r="AJ771" s="235" t="s">
        <v>4907</v>
      </c>
      <c r="AK771" s="235" t="s">
        <v>4764</v>
      </c>
      <c r="AL771" s="235">
        <v>770</v>
      </c>
    </row>
    <row r="772" spans="1:38" x14ac:dyDescent="0.3">
      <c r="A772" s="229" t="s">
        <v>4685</v>
      </c>
      <c r="B772" s="229" t="s">
        <v>4686</v>
      </c>
      <c r="C772" s="241" t="s">
        <v>4765</v>
      </c>
      <c r="D772" s="237" t="s">
        <v>5709</v>
      </c>
      <c r="E772" s="236">
        <v>1101117754511</v>
      </c>
      <c r="F772" s="240" t="s">
        <v>4881</v>
      </c>
      <c r="G772" s="214">
        <v>0</v>
      </c>
      <c r="H772" s="231" t="s">
        <v>4758</v>
      </c>
      <c r="I772" s="231"/>
      <c r="J772" s="231"/>
      <c r="K772" s="231"/>
      <c r="L772" s="231"/>
      <c r="M772" s="231"/>
      <c r="N772" s="231" t="s">
        <v>4882</v>
      </c>
      <c r="O772" s="246"/>
      <c r="P772" s="246"/>
      <c r="Q772" s="225"/>
      <c r="R772" s="212" t="s">
        <v>2</v>
      </c>
      <c r="S772" s="213" t="s">
        <v>4758</v>
      </c>
      <c r="T772" s="233">
        <v>45582</v>
      </c>
      <c r="U772" s="234" t="s">
        <v>4746</v>
      </c>
      <c r="V772" s="233">
        <v>45610</v>
      </c>
      <c r="W772" s="233">
        <v>45614</v>
      </c>
      <c r="X772" s="234" t="s">
        <v>4758</v>
      </c>
      <c r="Y772" s="234"/>
      <c r="Z772" s="234" t="s">
        <v>4687</v>
      </c>
      <c r="AA772" s="243">
        <v>202411</v>
      </c>
      <c r="AB772" s="243"/>
      <c r="AC772" s="244" t="s">
        <v>4787</v>
      </c>
      <c r="AD772" s="228" t="s">
        <v>4536</v>
      </c>
      <c r="AE772" s="245">
        <v>1</v>
      </c>
      <c r="AF772" s="228" t="s">
        <v>4536</v>
      </c>
      <c r="AG772" s="239" t="str">
        <f>IFERROR(VLOOKUP(작성용!A:A,RM!A:D,4,0),"-")</f>
        <v>강승현</v>
      </c>
      <c r="AH772" s="9" t="s">
        <v>4847</v>
      </c>
      <c r="AI772" s="235" t="s">
        <v>4758</v>
      </c>
      <c r="AJ772" s="235" t="s">
        <v>4907</v>
      </c>
      <c r="AK772" s="235" t="s">
        <v>4764</v>
      </c>
      <c r="AL772" s="235">
        <v>771</v>
      </c>
    </row>
    <row r="773" spans="1:38" x14ac:dyDescent="0.3">
      <c r="A773" s="229" t="s">
        <v>4685</v>
      </c>
      <c r="B773" s="229" t="s">
        <v>4686</v>
      </c>
      <c r="C773" s="241" t="s">
        <v>4765</v>
      </c>
      <c r="D773" s="237" t="s">
        <v>5710</v>
      </c>
      <c r="E773" s="236">
        <v>1101115903219</v>
      </c>
      <c r="F773" s="240" t="s">
        <v>4837</v>
      </c>
      <c r="G773" s="214">
        <v>0</v>
      </c>
      <c r="H773" s="231" t="s">
        <v>4758</v>
      </c>
      <c r="I773" s="231"/>
      <c r="J773" s="231"/>
      <c r="K773" s="231"/>
      <c r="L773" s="231"/>
      <c r="M773" s="231"/>
      <c r="N773" s="231" t="s">
        <v>4882</v>
      </c>
      <c r="O773" s="246"/>
      <c r="P773" s="246"/>
      <c r="Q773" s="225"/>
      <c r="R773" s="212" t="s">
        <v>2</v>
      </c>
      <c r="S773" s="213" t="s">
        <v>4758</v>
      </c>
      <c r="T773" s="233">
        <v>45582</v>
      </c>
      <c r="U773" s="234" t="s">
        <v>4746</v>
      </c>
      <c r="V773" s="233">
        <v>45610</v>
      </c>
      <c r="W773" s="233">
        <v>45614</v>
      </c>
      <c r="X773" s="234" t="s">
        <v>4758</v>
      </c>
      <c r="Y773" s="234"/>
      <c r="Z773" s="234" t="s">
        <v>4687</v>
      </c>
      <c r="AA773" s="243">
        <v>202411</v>
      </c>
      <c r="AB773" s="243"/>
      <c r="AC773" s="244" t="s">
        <v>4787</v>
      </c>
      <c r="AD773" s="244" t="s">
        <v>4932</v>
      </c>
      <c r="AE773" s="245">
        <v>1</v>
      </c>
      <c r="AF773" s="244" t="s">
        <v>4932</v>
      </c>
      <c r="AG773" s="239" t="str">
        <f>IFERROR(VLOOKUP(작성용!A:A,RM!A:D,4,0),"-")</f>
        <v>강승현</v>
      </c>
      <c r="AH773" s="9" t="s">
        <v>4847</v>
      </c>
      <c r="AI773" s="235" t="s">
        <v>4758</v>
      </c>
      <c r="AJ773" s="235" t="s">
        <v>4907</v>
      </c>
      <c r="AK773" s="235" t="s">
        <v>4764</v>
      </c>
      <c r="AL773" s="235">
        <v>772</v>
      </c>
    </row>
    <row r="774" spans="1:38" x14ac:dyDescent="0.3">
      <c r="A774" s="229" t="s">
        <v>4685</v>
      </c>
      <c r="B774" s="229" t="s">
        <v>4686</v>
      </c>
      <c r="C774" s="241" t="s">
        <v>4765</v>
      </c>
      <c r="D774" s="237" t="s">
        <v>5710</v>
      </c>
      <c r="E774" s="236">
        <v>1101115903219</v>
      </c>
      <c r="F774" s="240" t="s">
        <v>4841</v>
      </c>
      <c r="G774" s="214">
        <v>0</v>
      </c>
      <c r="H774" s="231" t="s">
        <v>4758</v>
      </c>
      <c r="I774" s="231"/>
      <c r="J774" s="231"/>
      <c r="K774" s="231"/>
      <c r="L774" s="231"/>
      <c r="M774" s="231"/>
      <c r="N774" s="231" t="s">
        <v>4882</v>
      </c>
      <c r="O774" s="246"/>
      <c r="P774" s="246"/>
      <c r="Q774" s="225"/>
      <c r="R774" s="212" t="s">
        <v>2</v>
      </c>
      <c r="S774" s="213" t="s">
        <v>4758</v>
      </c>
      <c r="T774" s="233">
        <v>45582</v>
      </c>
      <c r="U774" s="234" t="s">
        <v>4746</v>
      </c>
      <c r="V774" s="233">
        <v>45610</v>
      </c>
      <c r="W774" s="233">
        <v>45614</v>
      </c>
      <c r="X774" s="234" t="s">
        <v>4758</v>
      </c>
      <c r="Y774" s="234"/>
      <c r="Z774" s="234" t="s">
        <v>4687</v>
      </c>
      <c r="AA774" s="243">
        <v>202411</v>
      </c>
      <c r="AB774" s="243"/>
      <c r="AC774" s="244" t="s">
        <v>4787</v>
      </c>
      <c r="AD774" s="244" t="s">
        <v>4932</v>
      </c>
      <c r="AE774" s="245">
        <v>0</v>
      </c>
      <c r="AF774" s="244" t="s">
        <v>4932</v>
      </c>
      <c r="AG774" s="239" t="str">
        <f>IFERROR(VLOOKUP(작성용!A:A,RM!A:D,4,0),"-")</f>
        <v>강승현</v>
      </c>
      <c r="AH774" s="9" t="s">
        <v>4847</v>
      </c>
      <c r="AI774" s="235" t="s">
        <v>4758</v>
      </c>
      <c r="AJ774" s="235" t="s">
        <v>4907</v>
      </c>
      <c r="AK774" s="235" t="s">
        <v>4764</v>
      </c>
      <c r="AL774" s="235">
        <v>773</v>
      </c>
    </row>
    <row r="775" spans="1:38" x14ac:dyDescent="0.3">
      <c r="A775" s="229" t="s">
        <v>4685</v>
      </c>
      <c r="B775" s="229" t="s">
        <v>4686</v>
      </c>
      <c r="C775" s="241" t="s">
        <v>4765</v>
      </c>
      <c r="D775" s="237" t="s">
        <v>5711</v>
      </c>
      <c r="E775" s="236">
        <v>1101116599843</v>
      </c>
      <c r="F775" s="240" t="s">
        <v>4837</v>
      </c>
      <c r="G775" s="214">
        <v>0</v>
      </c>
      <c r="H775" s="231" t="s">
        <v>4758</v>
      </c>
      <c r="I775" s="231"/>
      <c r="J775" s="231"/>
      <c r="K775" s="231"/>
      <c r="L775" s="231"/>
      <c r="M775" s="231"/>
      <c r="N775" s="231" t="s">
        <v>4882</v>
      </c>
      <c r="O775" s="246"/>
      <c r="P775" s="246"/>
      <c r="Q775" s="225"/>
      <c r="R775" s="212" t="s">
        <v>2</v>
      </c>
      <c r="S775" s="213" t="s">
        <v>4758</v>
      </c>
      <c r="T775" s="233">
        <v>45582</v>
      </c>
      <c r="U775" s="234" t="s">
        <v>4746</v>
      </c>
      <c r="V775" s="233">
        <v>45610</v>
      </c>
      <c r="W775" s="233">
        <v>45614</v>
      </c>
      <c r="X775" s="234" t="s">
        <v>4758</v>
      </c>
      <c r="Y775" s="234"/>
      <c r="Z775" s="234" t="s">
        <v>4687</v>
      </c>
      <c r="AA775" s="243">
        <v>202411</v>
      </c>
      <c r="AB775" s="243"/>
      <c r="AC775" s="244" t="s">
        <v>4787</v>
      </c>
      <c r="AD775" s="244" t="s">
        <v>5008</v>
      </c>
      <c r="AE775" s="245">
        <v>1</v>
      </c>
      <c r="AF775" s="244" t="s">
        <v>5008</v>
      </c>
      <c r="AG775" s="239" t="str">
        <f>IFERROR(VLOOKUP(작성용!A:A,RM!A:D,4,0),"-")</f>
        <v>강승현</v>
      </c>
      <c r="AH775" s="9" t="s">
        <v>4847</v>
      </c>
      <c r="AI775" s="235" t="s">
        <v>4758</v>
      </c>
      <c r="AJ775" s="235" t="s">
        <v>4907</v>
      </c>
      <c r="AK775" s="235" t="s">
        <v>4764</v>
      </c>
      <c r="AL775" s="235">
        <v>774</v>
      </c>
    </row>
    <row r="776" spans="1:38" x14ac:dyDescent="0.3">
      <c r="A776" s="229" t="s">
        <v>4685</v>
      </c>
      <c r="B776" s="229" t="s">
        <v>4686</v>
      </c>
      <c r="C776" s="241" t="s">
        <v>4765</v>
      </c>
      <c r="D776" s="237" t="s">
        <v>5712</v>
      </c>
      <c r="E776" s="236">
        <v>1801110940147</v>
      </c>
      <c r="F776" s="240" t="s">
        <v>4837</v>
      </c>
      <c r="G776" s="214">
        <v>0</v>
      </c>
      <c r="H776" s="231" t="s">
        <v>4758</v>
      </c>
      <c r="I776" s="231"/>
      <c r="J776" s="231"/>
      <c r="K776" s="231"/>
      <c r="L776" s="231"/>
      <c r="M776" s="231"/>
      <c r="N776" s="231" t="s">
        <v>4882</v>
      </c>
      <c r="O776" s="246"/>
      <c r="P776" s="246"/>
      <c r="Q776" s="225"/>
      <c r="R776" s="212" t="s">
        <v>2</v>
      </c>
      <c r="S776" s="213" t="s">
        <v>4758</v>
      </c>
      <c r="T776" s="233">
        <v>45582</v>
      </c>
      <c r="U776" s="234" t="s">
        <v>4746</v>
      </c>
      <c r="V776" s="233">
        <v>45610</v>
      </c>
      <c r="W776" s="233">
        <v>45614</v>
      </c>
      <c r="X776" s="234" t="s">
        <v>4758</v>
      </c>
      <c r="Y776" s="234"/>
      <c r="Z776" s="234" t="s">
        <v>4687</v>
      </c>
      <c r="AA776" s="243">
        <v>202411</v>
      </c>
      <c r="AB776" s="243"/>
      <c r="AC776" s="244" t="s">
        <v>4787</v>
      </c>
      <c r="AD776" s="244" t="s">
        <v>4924</v>
      </c>
      <c r="AE776" s="245">
        <v>1</v>
      </c>
      <c r="AF776" s="244" t="s">
        <v>4924</v>
      </c>
      <c r="AG776" s="239" t="str">
        <f>IFERROR(VLOOKUP(작성용!A:A,RM!A:D,4,0),"-")</f>
        <v>강승현</v>
      </c>
      <c r="AH776" s="9" t="s">
        <v>4847</v>
      </c>
      <c r="AI776" s="235" t="s">
        <v>4758</v>
      </c>
      <c r="AJ776" s="235" t="s">
        <v>4907</v>
      </c>
      <c r="AK776" s="235" t="s">
        <v>4764</v>
      </c>
      <c r="AL776" s="235">
        <v>775</v>
      </c>
    </row>
    <row r="777" spans="1:38" x14ac:dyDescent="0.3">
      <c r="A777" s="222" t="s">
        <v>3198</v>
      </c>
      <c r="B777" s="222" t="s">
        <v>5624</v>
      </c>
      <c r="C777" s="241" t="s">
        <v>4765</v>
      </c>
      <c r="D777" s="237" t="s">
        <v>5713</v>
      </c>
      <c r="E777" s="236">
        <v>1101110038805</v>
      </c>
      <c r="F777" s="240" t="s">
        <v>4841</v>
      </c>
      <c r="G777" s="214">
        <v>0</v>
      </c>
      <c r="H777" s="231" t="s">
        <v>4758</v>
      </c>
      <c r="I777" s="231"/>
      <c r="J777" s="231"/>
      <c r="K777" s="231"/>
      <c r="L777" s="231"/>
      <c r="M777" s="231"/>
      <c r="N777" s="231" t="s">
        <v>4882</v>
      </c>
      <c r="O777" s="246" t="s">
        <v>5626</v>
      </c>
      <c r="P777" s="246" t="s">
        <v>5627</v>
      </c>
      <c r="Q777" s="225" t="s">
        <v>5628</v>
      </c>
      <c r="R777" s="212" t="s">
        <v>4758</v>
      </c>
      <c r="S777" s="213" t="s">
        <v>4758</v>
      </c>
      <c r="T777" s="233">
        <v>45581</v>
      </c>
      <c r="U777" s="234" t="s">
        <v>4746</v>
      </c>
      <c r="V777" s="234">
        <v>45604</v>
      </c>
      <c r="W777" s="234" t="s">
        <v>4864</v>
      </c>
      <c r="X777" s="234" t="s">
        <v>4758</v>
      </c>
      <c r="Y777" s="234"/>
      <c r="Z777" s="234" t="s">
        <v>4674</v>
      </c>
      <c r="AA777" s="224">
        <v>202411</v>
      </c>
      <c r="AB777" s="243"/>
      <c r="AC777" s="244" t="s">
        <v>4787</v>
      </c>
      <c r="AD777" s="244" t="s">
        <v>5714</v>
      </c>
      <c r="AE777" s="245">
        <v>0.4</v>
      </c>
      <c r="AF777" s="244" t="s">
        <v>5714</v>
      </c>
      <c r="AG777" s="239" t="str">
        <f>IFERROR(VLOOKUP(작성용!A:A,RM!A:D,4,0),"-")</f>
        <v>이문수</v>
      </c>
      <c r="AH777" s="235" t="s">
        <v>4924</v>
      </c>
      <c r="AI777" s="235" t="s">
        <v>5715</v>
      </c>
      <c r="AJ777" s="235" t="s">
        <v>4907</v>
      </c>
      <c r="AK777" s="235" t="s">
        <v>4764</v>
      </c>
      <c r="AL777" s="235">
        <v>776</v>
      </c>
    </row>
    <row r="778" spans="1:38" x14ac:dyDescent="0.3">
      <c r="A778" s="222" t="s">
        <v>3198</v>
      </c>
      <c r="B778" s="222" t="s">
        <v>5624</v>
      </c>
      <c r="C778" s="241" t="s">
        <v>4765</v>
      </c>
      <c r="D778" s="237" t="s">
        <v>5713</v>
      </c>
      <c r="E778" s="236">
        <v>1101110038805</v>
      </c>
      <c r="F778" s="240" t="s">
        <v>4781</v>
      </c>
      <c r="G778" s="214">
        <v>0</v>
      </c>
      <c r="H778" s="231" t="s">
        <v>4758</v>
      </c>
      <c r="I778" s="231"/>
      <c r="J778" s="231"/>
      <c r="K778" s="231"/>
      <c r="L778" s="231"/>
      <c r="M778" s="231"/>
      <c r="N778" s="231" t="s">
        <v>4882</v>
      </c>
      <c r="O778" s="246" t="s">
        <v>5626</v>
      </c>
      <c r="P778" s="246" t="s">
        <v>5627</v>
      </c>
      <c r="Q778" s="225" t="s">
        <v>5628</v>
      </c>
      <c r="R778" s="212" t="s">
        <v>4758</v>
      </c>
      <c r="S778" s="213" t="s">
        <v>4758</v>
      </c>
      <c r="T778" s="233">
        <v>45581</v>
      </c>
      <c r="U778" s="234" t="s">
        <v>4746</v>
      </c>
      <c r="V778" s="234">
        <v>45604</v>
      </c>
      <c r="W778" s="234" t="s">
        <v>4864</v>
      </c>
      <c r="X778" s="234" t="s">
        <v>4754</v>
      </c>
      <c r="Y778" s="234"/>
      <c r="Z778" s="234" t="s">
        <v>4674</v>
      </c>
      <c r="AA778" s="224">
        <v>202411</v>
      </c>
      <c r="AB778" s="243"/>
      <c r="AC778" s="244" t="s">
        <v>4787</v>
      </c>
      <c r="AD778" s="244" t="s">
        <v>5714</v>
      </c>
      <c r="AE778" s="245">
        <v>0</v>
      </c>
      <c r="AF778" s="244" t="s">
        <v>5714</v>
      </c>
      <c r="AG778" s="239" t="str">
        <f>IFERROR(VLOOKUP(작성용!A:A,RM!A:D,4,0),"-")</f>
        <v>이문수</v>
      </c>
      <c r="AH778" s="235" t="s">
        <v>4924</v>
      </c>
      <c r="AI778" s="235" t="s">
        <v>5715</v>
      </c>
      <c r="AJ778" s="235" t="s">
        <v>4907</v>
      </c>
      <c r="AK778" s="235" t="s">
        <v>4764</v>
      </c>
      <c r="AL778" s="235">
        <v>777</v>
      </c>
    </row>
    <row r="779" spans="1:38" x14ac:dyDescent="0.3">
      <c r="A779" s="222" t="s">
        <v>2152</v>
      </c>
      <c r="B779" s="222" t="s">
        <v>5716</v>
      </c>
      <c r="C779" s="241" t="s">
        <v>4752</v>
      </c>
      <c r="D779" s="237" t="s">
        <v>5717</v>
      </c>
      <c r="E779" s="236" t="s">
        <v>4035</v>
      </c>
      <c r="F779" s="240" t="s">
        <v>4841</v>
      </c>
      <c r="G779" s="214">
        <v>0</v>
      </c>
      <c r="H779" s="231" t="s">
        <v>4758</v>
      </c>
      <c r="I779" s="231"/>
      <c r="J779" s="231"/>
      <c r="K779" s="231"/>
      <c r="L779" s="231"/>
      <c r="M779" s="231"/>
      <c r="N779" s="231" t="s">
        <v>4882</v>
      </c>
      <c r="O779" s="246" t="s">
        <v>5718</v>
      </c>
      <c r="P779" s="246" t="s">
        <v>5719</v>
      </c>
      <c r="Q779" s="225" t="s">
        <v>5720</v>
      </c>
      <c r="R779" s="212" t="s">
        <v>4758</v>
      </c>
      <c r="S779" s="213" t="s">
        <v>4758</v>
      </c>
      <c r="T779" s="233">
        <v>45582</v>
      </c>
      <c r="U779" s="234" t="s">
        <v>4746</v>
      </c>
      <c r="V779" s="234">
        <v>45614</v>
      </c>
      <c r="W779" s="234">
        <v>45616</v>
      </c>
      <c r="X779" s="234" t="s">
        <v>2</v>
      </c>
      <c r="Y779" s="234"/>
      <c r="Z779" s="234" t="s">
        <v>7342</v>
      </c>
      <c r="AA779" s="243">
        <v>202411</v>
      </c>
      <c r="AB779" s="243"/>
      <c r="AC779" s="244" t="s">
        <v>4787</v>
      </c>
      <c r="AD779" s="244" t="s">
        <v>3647</v>
      </c>
      <c r="AE779" s="245">
        <v>1</v>
      </c>
      <c r="AF779" s="244" t="s">
        <v>4988</v>
      </c>
      <c r="AG779" s="239" t="str">
        <f>IFERROR(VLOOKUP(작성용!A:A,RM!A:D,4,0),"-")</f>
        <v>서동현</v>
      </c>
      <c r="AH779" s="9" t="s">
        <v>4849</v>
      </c>
      <c r="AI779" s="235" t="s">
        <v>4758</v>
      </c>
      <c r="AJ779" s="235" t="s">
        <v>4907</v>
      </c>
      <c r="AK779" s="235" t="s">
        <v>4764</v>
      </c>
      <c r="AL779" s="235">
        <v>778</v>
      </c>
    </row>
    <row r="780" spans="1:38" x14ac:dyDescent="0.3">
      <c r="A780" s="222" t="s">
        <v>2152</v>
      </c>
      <c r="B780" s="222" t="s">
        <v>5716</v>
      </c>
      <c r="C780" s="241" t="s">
        <v>4765</v>
      </c>
      <c r="D780" s="237" t="s">
        <v>5721</v>
      </c>
      <c r="E780" s="236" t="s">
        <v>4036</v>
      </c>
      <c r="F780" s="240" t="s">
        <v>4881</v>
      </c>
      <c r="G780" s="214">
        <v>0</v>
      </c>
      <c r="H780" s="231" t="s">
        <v>4758</v>
      </c>
      <c r="I780" s="231"/>
      <c r="J780" s="231"/>
      <c r="K780" s="231"/>
      <c r="L780" s="231"/>
      <c r="M780" s="231"/>
      <c r="N780" s="231" t="s">
        <v>4868</v>
      </c>
      <c r="O780" s="246" t="s">
        <v>5718</v>
      </c>
      <c r="P780" s="246" t="s">
        <v>5719</v>
      </c>
      <c r="Q780" s="225" t="s">
        <v>5720</v>
      </c>
      <c r="R780" s="212" t="s">
        <v>4758</v>
      </c>
      <c r="S780" s="213" t="s">
        <v>4758</v>
      </c>
      <c r="T780" s="233">
        <v>45582</v>
      </c>
      <c r="U780" s="234" t="s">
        <v>4746</v>
      </c>
      <c r="V780" s="234">
        <v>45614</v>
      </c>
      <c r="W780" s="234">
        <v>45616</v>
      </c>
      <c r="X780" s="234" t="s">
        <v>2</v>
      </c>
      <c r="Y780" s="234"/>
      <c r="Z780" s="234" t="s">
        <v>7342</v>
      </c>
      <c r="AA780" s="243">
        <v>202411</v>
      </c>
      <c r="AB780" s="243"/>
      <c r="AC780" s="244" t="s">
        <v>4787</v>
      </c>
      <c r="AD780" s="244" t="s">
        <v>4849</v>
      </c>
      <c r="AE780" s="245">
        <v>1</v>
      </c>
      <c r="AF780" s="244" t="s">
        <v>4849</v>
      </c>
      <c r="AG780" s="239" t="str">
        <f>IFERROR(VLOOKUP(작성용!A:A,RM!A:D,4,0),"-")</f>
        <v>서동현</v>
      </c>
      <c r="AH780" s="9" t="s">
        <v>4849</v>
      </c>
      <c r="AI780" s="235" t="s">
        <v>4758</v>
      </c>
      <c r="AJ780" s="235" t="s">
        <v>4907</v>
      </c>
      <c r="AK780" s="235" t="s">
        <v>4764</v>
      </c>
      <c r="AL780" s="235">
        <v>779</v>
      </c>
    </row>
    <row r="781" spans="1:38" x14ac:dyDescent="0.3">
      <c r="A781" s="222" t="s">
        <v>2152</v>
      </c>
      <c r="B781" s="222" t="s">
        <v>5716</v>
      </c>
      <c r="C781" s="241" t="s">
        <v>4765</v>
      </c>
      <c r="D781" s="237" t="s">
        <v>5722</v>
      </c>
      <c r="E781" s="236">
        <v>1101115304756</v>
      </c>
      <c r="F781" s="240" t="s">
        <v>4841</v>
      </c>
      <c r="G781" s="214">
        <v>0</v>
      </c>
      <c r="H781" s="231" t="s">
        <v>4758</v>
      </c>
      <c r="I781" s="231"/>
      <c r="J781" s="231"/>
      <c r="K781" s="231"/>
      <c r="L781" s="231"/>
      <c r="M781" s="231"/>
      <c r="N781" s="231" t="s">
        <v>4882</v>
      </c>
      <c r="O781" s="246" t="s">
        <v>5718</v>
      </c>
      <c r="P781" s="246" t="s">
        <v>5719</v>
      </c>
      <c r="Q781" s="225" t="s">
        <v>5720</v>
      </c>
      <c r="R781" s="212" t="s">
        <v>4758</v>
      </c>
      <c r="S781" s="213" t="s">
        <v>4758</v>
      </c>
      <c r="T781" s="233">
        <v>45582</v>
      </c>
      <c r="U781" s="234" t="s">
        <v>4746</v>
      </c>
      <c r="V781" s="234">
        <v>45614</v>
      </c>
      <c r="W781" s="234">
        <v>45616</v>
      </c>
      <c r="X781" s="234" t="s">
        <v>2</v>
      </c>
      <c r="Y781" s="234"/>
      <c r="Z781" s="234" t="s">
        <v>7342</v>
      </c>
      <c r="AA781" s="243">
        <v>202411</v>
      </c>
      <c r="AB781" s="243"/>
      <c r="AC781" s="244" t="s">
        <v>4787</v>
      </c>
      <c r="AD781" s="244" t="s">
        <v>4967</v>
      </c>
      <c r="AE781" s="245">
        <v>1</v>
      </c>
      <c r="AF781" s="244" t="s">
        <v>4967</v>
      </c>
      <c r="AG781" s="239" t="str">
        <f>IFERROR(VLOOKUP(작성용!A:A,RM!A:D,4,0),"-")</f>
        <v>서동현</v>
      </c>
      <c r="AH781" s="9" t="s">
        <v>4849</v>
      </c>
      <c r="AI781" s="235" t="s">
        <v>4758</v>
      </c>
      <c r="AJ781" s="235" t="s">
        <v>4907</v>
      </c>
      <c r="AK781" s="235" t="s">
        <v>4764</v>
      </c>
      <c r="AL781" s="235">
        <v>780</v>
      </c>
    </row>
    <row r="782" spans="1:38" x14ac:dyDescent="0.3">
      <c r="A782" s="229" t="s">
        <v>1871</v>
      </c>
      <c r="B782" s="229" t="s">
        <v>5723</v>
      </c>
      <c r="C782" s="241" t="s">
        <v>4749</v>
      </c>
      <c r="D782" s="237" t="s">
        <v>5724</v>
      </c>
      <c r="E782" s="236">
        <v>1101118252126</v>
      </c>
      <c r="F782" s="240" t="s">
        <v>4841</v>
      </c>
      <c r="G782" s="214">
        <v>0</v>
      </c>
      <c r="H782" s="231" t="s">
        <v>4758</v>
      </c>
      <c r="I782" s="231"/>
      <c r="J782" s="231"/>
      <c r="K782" s="231"/>
      <c r="L782" s="231"/>
      <c r="M782" s="231"/>
      <c r="N782" s="231" t="s">
        <v>5022</v>
      </c>
      <c r="O782" s="246" t="s">
        <v>5725</v>
      </c>
      <c r="P782" s="246" t="s">
        <v>5726</v>
      </c>
      <c r="Q782" s="225" t="s">
        <v>5727</v>
      </c>
      <c r="R782" s="212" t="s">
        <v>4758</v>
      </c>
      <c r="S782" s="213" t="s">
        <v>4758</v>
      </c>
      <c r="T782" s="233">
        <v>45583</v>
      </c>
      <c r="U782" s="234" t="s">
        <v>4746</v>
      </c>
      <c r="V782" s="233">
        <v>45609</v>
      </c>
      <c r="W782" s="233">
        <v>45615</v>
      </c>
      <c r="X782" s="234" t="s">
        <v>4758</v>
      </c>
      <c r="Y782" s="234"/>
      <c r="Z782" s="234" t="s">
        <v>4696</v>
      </c>
      <c r="AA782" s="224">
        <v>202411</v>
      </c>
      <c r="AB782" s="243"/>
      <c r="AC782" s="233" t="s">
        <v>4747</v>
      </c>
      <c r="AD782" s="244" t="s">
        <v>4905</v>
      </c>
      <c r="AE782" s="245">
        <v>1</v>
      </c>
      <c r="AF782" s="244" t="s">
        <v>4749</v>
      </c>
      <c r="AG782" s="239" t="str">
        <f>IFERROR(VLOOKUP(작성용!A:A,RM!A:D,4,0),"-")</f>
        <v>조현우</v>
      </c>
      <c r="AH782" s="9" t="s">
        <v>4905</v>
      </c>
      <c r="AI782" s="235" t="s">
        <v>4758</v>
      </c>
      <c r="AJ782" s="235" t="s">
        <v>4907</v>
      </c>
      <c r="AK782" s="235" t="s">
        <v>4764</v>
      </c>
      <c r="AL782" s="235">
        <v>781</v>
      </c>
    </row>
    <row r="783" spans="1:38" x14ac:dyDescent="0.3">
      <c r="A783" s="229" t="s">
        <v>1871</v>
      </c>
      <c r="B783" s="229" t="s">
        <v>5723</v>
      </c>
      <c r="C783" s="241" t="s">
        <v>4749</v>
      </c>
      <c r="D783" s="237" t="s">
        <v>5724</v>
      </c>
      <c r="E783" s="236">
        <v>1101118252126</v>
      </c>
      <c r="F783" s="240" t="s">
        <v>4881</v>
      </c>
      <c r="G783" s="214">
        <v>0</v>
      </c>
      <c r="H783" s="231" t="s">
        <v>4758</v>
      </c>
      <c r="I783" s="231"/>
      <c r="J783" s="231"/>
      <c r="K783" s="231"/>
      <c r="L783" s="231"/>
      <c r="M783" s="231"/>
      <c r="N783" s="231" t="s">
        <v>5022</v>
      </c>
      <c r="O783" s="246" t="s">
        <v>5725</v>
      </c>
      <c r="P783" s="246" t="s">
        <v>5726</v>
      </c>
      <c r="Q783" s="225" t="s">
        <v>5727</v>
      </c>
      <c r="R783" s="212" t="s">
        <v>4758</v>
      </c>
      <c r="S783" s="213" t="s">
        <v>4758</v>
      </c>
      <c r="T783" s="233">
        <v>45583</v>
      </c>
      <c r="U783" s="234" t="s">
        <v>4746</v>
      </c>
      <c r="V783" s="233">
        <v>45609</v>
      </c>
      <c r="W783" s="233">
        <v>45615</v>
      </c>
      <c r="X783" s="234" t="s">
        <v>4758</v>
      </c>
      <c r="Y783" s="234"/>
      <c r="Z783" s="234" t="s">
        <v>4696</v>
      </c>
      <c r="AA783" s="224">
        <v>202411</v>
      </c>
      <c r="AB783" s="243"/>
      <c r="AC783" s="233" t="s">
        <v>4747</v>
      </c>
      <c r="AD783" s="244" t="s">
        <v>4905</v>
      </c>
      <c r="AE783" s="245">
        <v>0</v>
      </c>
      <c r="AF783" s="244" t="s">
        <v>4749</v>
      </c>
      <c r="AG783" s="239" t="str">
        <f>IFERROR(VLOOKUP(작성용!A:A,RM!A:D,4,0),"-")</f>
        <v>조현우</v>
      </c>
      <c r="AH783" s="9" t="s">
        <v>4905</v>
      </c>
      <c r="AI783" s="235" t="s">
        <v>4758</v>
      </c>
      <c r="AJ783" s="235" t="s">
        <v>4907</v>
      </c>
      <c r="AK783" s="235" t="s">
        <v>4764</v>
      </c>
      <c r="AL783" s="235">
        <v>782</v>
      </c>
    </row>
    <row r="784" spans="1:38" s="198" customFormat="1" x14ac:dyDescent="0.3">
      <c r="A784" s="222" t="s">
        <v>1786</v>
      </c>
      <c r="B784" s="222" t="s">
        <v>4643</v>
      </c>
      <c r="C784" s="241" t="s">
        <v>4765</v>
      </c>
      <c r="D784" s="237" t="s">
        <v>5728</v>
      </c>
      <c r="E784" s="236" t="s">
        <v>4697</v>
      </c>
      <c r="F784" s="240" t="s">
        <v>5729</v>
      </c>
      <c r="G784" s="214">
        <v>0</v>
      </c>
      <c r="H784" s="231" t="s">
        <v>4758</v>
      </c>
      <c r="I784" s="231"/>
      <c r="J784" s="231"/>
      <c r="K784" s="231"/>
      <c r="L784" s="231"/>
      <c r="M784" s="231"/>
      <c r="N784" s="231" t="s">
        <v>4882</v>
      </c>
      <c r="O784" s="246" t="s">
        <v>5229</v>
      </c>
      <c r="P784" s="246" t="s">
        <v>5230</v>
      </c>
      <c r="Q784" s="225" t="s">
        <v>5231</v>
      </c>
      <c r="R784" s="212" t="s">
        <v>2</v>
      </c>
      <c r="S784" s="213" t="s">
        <v>4758</v>
      </c>
      <c r="T784" s="233">
        <v>45573</v>
      </c>
      <c r="U784" s="234" t="s">
        <v>4746</v>
      </c>
      <c r="V784" s="234">
        <v>45608</v>
      </c>
      <c r="W784" s="234">
        <v>45615</v>
      </c>
      <c r="X784" s="234" t="s">
        <v>4758</v>
      </c>
      <c r="Y784" s="234"/>
      <c r="Z784" s="234" t="s">
        <v>4644</v>
      </c>
      <c r="AA784" s="243">
        <v>202411</v>
      </c>
      <c r="AB784" s="243"/>
      <c r="AC784" s="244" t="s">
        <v>4747</v>
      </c>
      <c r="AD784" s="244" t="s">
        <v>4905</v>
      </c>
      <c r="AE784" s="245">
        <v>1</v>
      </c>
      <c r="AF784" s="244" t="s">
        <v>4905</v>
      </c>
      <c r="AG784" s="239" t="str">
        <f>IFERROR(VLOOKUP(작성용!A:A,RM!A:D,4,0),"-")</f>
        <v>조현우</v>
      </c>
      <c r="AH784" s="9" t="s">
        <v>4905</v>
      </c>
      <c r="AI784" s="235" t="s">
        <v>5730</v>
      </c>
      <c r="AJ784" s="235" t="s">
        <v>4907</v>
      </c>
      <c r="AK784" s="235" t="s">
        <v>4764</v>
      </c>
      <c r="AL784" s="235">
        <v>783</v>
      </c>
    </row>
    <row r="785" spans="1:38" s="198" customFormat="1" x14ac:dyDescent="0.3">
      <c r="A785" s="222" t="s">
        <v>1786</v>
      </c>
      <c r="B785" s="222" t="s">
        <v>4643</v>
      </c>
      <c r="C785" s="241" t="s">
        <v>4765</v>
      </c>
      <c r="D785" s="237" t="s">
        <v>5731</v>
      </c>
      <c r="E785" s="236" t="s">
        <v>4698</v>
      </c>
      <c r="F785" s="240" t="s">
        <v>5729</v>
      </c>
      <c r="G785" s="214">
        <v>0</v>
      </c>
      <c r="H785" s="231" t="s">
        <v>4758</v>
      </c>
      <c r="I785" s="231"/>
      <c r="J785" s="231"/>
      <c r="K785" s="231"/>
      <c r="L785" s="231"/>
      <c r="M785" s="231"/>
      <c r="N785" s="231" t="s">
        <v>4882</v>
      </c>
      <c r="O785" s="246" t="s">
        <v>5229</v>
      </c>
      <c r="P785" s="246" t="s">
        <v>5230</v>
      </c>
      <c r="Q785" s="225" t="s">
        <v>5231</v>
      </c>
      <c r="R785" s="212" t="s">
        <v>2</v>
      </c>
      <c r="S785" s="213" t="s">
        <v>4758</v>
      </c>
      <c r="T785" s="233">
        <v>45573</v>
      </c>
      <c r="U785" s="234" t="s">
        <v>4746</v>
      </c>
      <c r="V785" s="234">
        <v>45608</v>
      </c>
      <c r="W785" s="234">
        <v>45615</v>
      </c>
      <c r="X785" s="234" t="s">
        <v>4758</v>
      </c>
      <c r="Y785" s="234"/>
      <c r="Z785" s="234" t="s">
        <v>4644</v>
      </c>
      <c r="AA785" s="243">
        <v>202411</v>
      </c>
      <c r="AB785" s="243"/>
      <c r="AC785" s="244" t="s">
        <v>4747</v>
      </c>
      <c r="AD785" s="244" t="s">
        <v>4905</v>
      </c>
      <c r="AE785" s="245">
        <v>1</v>
      </c>
      <c r="AF785" s="244" t="s">
        <v>4905</v>
      </c>
      <c r="AG785" s="239" t="str">
        <f>IFERROR(VLOOKUP(작성용!A:A,RM!A:D,4,0),"-")</f>
        <v>조현우</v>
      </c>
      <c r="AH785" s="9" t="s">
        <v>4905</v>
      </c>
      <c r="AI785" s="235" t="s">
        <v>5730</v>
      </c>
      <c r="AJ785" s="235" t="s">
        <v>4907</v>
      </c>
      <c r="AK785" s="235" t="s">
        <v>4764</v>
      </c>
      <c r="AL785" s="235">
        <v>784</v>
      </c>
    </row>
    <row r="786" spans="1:38" x14ac:dyDescent="0.3">
      <c r="A786" s="222" t="s">
        <v>2599</v>
      </c>
      <c r="B786" s="222" t="s">
        <v>2600</v>
      </c>
      <c r="C786" s="241" t="s">
        <v>4765</v>
      </c>
      <c r="D786" s="237" t="s">
        <v>5224</v>
      </c>
      <c r="E786" s="236">
        <v>1101114475300</v>
      </c>
      <c r="F786" s="240" t="s">
        <v>4841</v>
      </c>
      <c r="G786" s="242">
        <v>0</v>
      </c>
      <c r="H786" s="223" t="s">
        <v>4758</v>
      </c>
      <c r="I786" s="223"/>
      <c r="J786" s="223"/>
      <c r="K786" s="223"/>
      <c r="L786" s="223"/>
      <c r="M786" s="223"/>
      <c r="N786" s="240" t="s">
        <v>4882</v>
      </c>
      <c r="O786" s="240" t="s">
        <v>5732</v>
      </c>
      <c r="P786" s="240" t="s">
        <v>5733</v>
      </c>
      <c r="Q786" s="240" t="s">
        <v>4699</v>
      </c>
      <c r="R786" s="250" t="s">
        <v>2</v>
      </c>
      <c r="S786" s="250" t="s">
        <v>4758</v>
      </c>
      <c r="T786" s="233">
        <v>45583</v>
      </c>
      <c r="U786" s="234" t="s">
        <v>5596</v>
      </c>
      <c r="V786" s="234">
        <v>45610</v>
      </c>
      <c r="W786" s="234">
        <v>45611</v>
      </c>
      <c r="X786" s="234" t="s">
        <v>2</v>
      </c>
      <c r="Y786" s="234"/>
      <c r="Z786" s="234" t="s">
        <v>4701</v>
      </c>
      <c r="AA786" s="243">
        <v>202406</v>
      </c>
      <c r="AB786" s="243"/>
      <c r="AC786" s="244" t="s">
        <v>5734</v>
      </c>
      <c r="AD786" s="244" t="s">
        <v>4905</v>
      </c>
      <c r="AE786" s="245">
        <v>0</v>
      </c>
      <c r="AF786" s="244" t="s">
        <v>4905</v>
      </c>
      <c r="AG786" s="239" t="str">
        <f>IFERROR(VLOOKUP(작성용!A:A,RM!A:D,4,0),"-")</f>
        <v>조현우</v>
      </c>
      <c r="AH786" s="9" t="s">
        <v>4905</v>
      </c>
      <c r="AI786" s="235" t="s">
        <v>4758</v>
      </c>
      <c r="AJ786" s="235" t="s">
        <v>4789</v>
      </c>
      <c r="AK786" s="235" t="s">
        <v>4764</v>
      </c>
      <c r="AL786" s="235">
        <v>785</v>
      </c>
    </row>
    <row r="787" spans="1:38" x14ac:dyDescent="0.3">
      <c r="A787" s="222" t="s">
        <v>2599</v>
      </c>
      <c r="B787" s="222" t="s">
        <v>2600</v>
      </c>
      <c r="C787" s="241" t="s">
        <v>4765</v>
      </c>
      <c r="D787" s="237" t="s">
        <v>5735</v>
      </c>
      <c r="E787" s="236">
        <v>1801110209098</v>
      </c>
      <c r="F787" s="240" t="s">
        <v>4841</v>
      </c>
      <c r="G787" s="242">
        <v>0</v>
      </c>
      <c r="H787" s="223" t="s">
        <v>4758</v>
      </c>
      <c r="I787" s="223"/>
      <c r="J787" s="223"/>
      <c r="K787" s="223"/>
      <c r="L787" s="223"/>
      <c r="M787" s="223"/>
      <c r="N787" s="240" t="s">
        <v>4882</v>
      </c>
      <c r="O787" s="240" t="s">
        <v>5732</v>
      </c>
      <c r="P787" s="240" t="s">
        <v>5733</v>
      </c>
      <c r="Q787" s="240" t="s">
        <v>4699</v>
      </c>
      <c r="R787" s="250" t="s">
        <v>2</v>
      </c>
      <c r="S787" s="250" t="s">
        <v>4754</v>
      </c>
      <c r="T787" s="233">
        <v>45583</v>
      </c>
      <c r="U787" s="234" t="s">
        <v>5596</v>
      </c>
      <c r="V787" s="234">
        <v>45610</v>
      </c>
      <c r="W787" s="234">
        <v>45611</v>
      </c>
      <c r="X787" s="234" t="s">
        <v>2</v>
      </c>
      <c r="Y787" s="234"/>
      <c r="Z787" s="234" t="s">
        <v>4701</v>
      </c>
      <c r="AA787" s="243">
        <v>202406</v>
      </c>
      <c r="AB787" s="243"/>
      <c r="AC787" s="244" t="s">
        <v>5734</v>
      </c>
      <c r="AD787" s="244" t="s">
        <v>4892</v>
      </c>
      <c r="AE787" s="245">
        <v>0</v>
      </c>
      <c r="AF787" s="244" t="s">
        <v>4892</v>
      </c>
      <c r="AG787" s="239" t="str">
        <f>IFERROR(VLOOKUP(작성용!A:A,RM!A:D,4,0),"-")</f>
        <v>조현우</v>
      </c>
      <c r="AH787" s="9" t="s">
        <v>4905</v>
      </c>
      <c r="AI787" s="235" t="s">
        <v>4758</v>
      </c>
      <c r="AJ787" s="235" t="s">
        <v>4763</v>
      </c>
      <c r="AK787" s="235" t="s">
        <v>4764</v>
      </c>
      <c r="AL787" s="235">
        <v>786</v>
      </c>
    </row>
    <row r="788" spans="1:38" x14ac:dyDescent="0.3">
      <c r="A788" s="222" t="s">
        <v>2599</v>
      </c>
      <c r="B788" s="222" t="s">
        <v>2600</v>
      </c>
      <c r="C788" s="241" t="s">
        <v>4765</v>
      </c>
      <c r="D788" s="237" t="s">
        <v>5736</v>
      </c>
      <c r="E788" s="236">
        <v>2054110011398</v>
      </c>
      <c r="F788" s="240" t="s">
        <v>4841</v>
      </c>
      <c r="G788" s="242">
        <v>0</v>
      </c>
      <c r="H788" s="223" t="s">
        <v>4758</v>
      </c>
      <c r="I788" s="223"/>
      <c r="J788" s="223"/>
      <c r="K788" s="223"/>
      <c r="L788" s="223"/>
      <c r="M788" s="223"/>
      <c r="N788" s="240" t="s">
        <v>4882</v>
      </c>
      <c r="O788" s="240" t="s">
        <v>5732</v>
      </c>
      <c r="P788" s="240" t="s">
        <v>5733</v>
      </c>
      <c r="Q788" s="240" t="s">
        <v>4699</v>
      </c>
      <c r="R788" s="250" t="s">
        <v>2</v>
      </c>
      <c r="S788" s="250" t="s">
        <v>4758</v>
      </c>
      <c r="T788" s="233">
        <v>45583</v>
      </c>
      <c r="U788" s="234" t="s">
        <v>5596</v>
      </c>
      <c r="V788" s="234">
        <v>45610</v>
      </c>
      <c r="W788" s="234">
        <v>45611</v>
      </c>
      <c r="X788" s="234" t="s">
        <v>2</v>
      </c>
      <c r="Y788" s="234"/>
      <c r="Z788" s="234" t="s">
        <v>4701</v>
      </c>
      <c r="AA788" s="243">
        <v>202406</v>
      </c>
      <c r="AB788" s="243"/>
      <c r="AC788" s="244" t="s">
        <v>5734</v>
      </c>
      <c r="AD788" s="244" t="s">
        <v>4892</v>
      </c>
      <c r="AE788" s="245">
        <v>0</v>
      </c>
      <c r="AF788" s="244" t="s">
        <v>4892</v>
      </c>
      <c r="AG788" s="239" t="str">
        <f>IFERROR(VLOOKUP(작성용!A:A,RM!A:D,4,0),"-")</f>
        <v>조현우</v>
      </c>
      <c r="AH788" s="9" t="s">
        <v>4905</v>
      </c>
      <c r="AI788" s="235" t="s">
        <v>4758</v>
      </c>
      <c r="AJ788" s="235" t="s">
        <v>4763</v>
      </c>
      <c r="AK788" s="235" t="s">
        <v>4764</v>
      </c>
      <c r="AL788" s="235">
        <v>787</v>
      </c>
    </row>
    <row r="789" spans="1:38" x14ac:dyDescent="0.3">
      <c r="A789" s="222" t="s">
        <v>2599</v>
      </c>
      <c r="B789" s="222" t="s">
        <v>2600</v>
      </c>
      <c r="C789" s="241" t="s">
        <v>4765</v>
      </c>
      <c r="D789" s="237" t="s">
        <v>5737</v>
      </c>
      <c r="E789" s="236">
        <v>1311110363538</v>
      </c>
      <c r="F789" s="240" t="s">
        <v>4841</v>
      </c>
      <c r="G789" s="242">
        <v>0</v>
      </c>
      <c r="H789" s="223" t="s">
        <v>4758</v>
      </c>
      <c r="I789" s="223"/>
      <c r="J789" s="223"/>
      <c r="K789" s="223"/>
      <c r="L789" s="223"/>
      <c r="M789" s="223"/>
      <c r="N789" s="240" t="s">
        <v>4882</v>
      </c>
      <c r="O789" s="240" t="s">
        <v>5732</v>
      </c>
      <c r="P789" s="240" t="s">
        <v>5733</v>
      </c>
      <c r="Q789" s="240" t="s">
        <v>4699</v>
      </c>
      <c r="R789" s="250" t="s">
        <v>2</v>
      </c>
      <c r="S789" s="250" t="s">
        <v>4758</v>
      </c>
      <c r="T789" s="233">
        <v>45583</v>
      </c>
      <c r="U789" s="234" t="s">
        <v>5596</v>
      </c>
      <c r="V789" s="234">
        <v>45610</v>
      </c>
      <c r="W789" s="234">
        <v>45611</v>
      </c>
      <c r="X789" s="234" t="s">
        <v>2</v>
      </c>
      <c r="Y789" s="234"/>
      <c r="Z789" s="234" t="s">
        <v>4701</v>
      </c>
      <c r="AA789" s="243">
        <v>202406</v>
      </c>
      <c r="AB789" s="243"/>
      <c r="AC789" s="244" t="s">
        <v>5734</v>
      </c>
      <c r="AD789" s="244" t="s">
        <v>4896</v>
      </c>
      <c r="AE789" s="245">
        <v>0</v>
      </c>
      <c r="AF789" s="244" t="s">
        <v>4896</v>
      </c>
      <c r="AG789" s="239" t="str">
        <f>IFERROR(VLOOKUP(작성용!A:A,RM!A:D,4,0),"-")</f>
        <v>조현우</v>
      </c>
      <c r="AH789" s="9" t="s">
        <v>4905</v>
      </c>
      <c r="AI789" s="235" t="s">
        <v>4758</v>
      </c>
      <c r="AJ789" s="235" t="s">
        <v>4763</v>
      </c>
      <c r="AK789" s="235" t="s">
        <v>4764</v>
      </c>
      <c r="AL789" s="235">
        <v>788</v>
      </c>
    </row>
    <row r="790" spans="1:38" x14ac:dyDescent="0.3">
      <c r="A790" s="222" t="s">
        <v>2599</v>
      </c>
      <c r="B790" s="222" t="s">
        <v>2600</v>
      </c>
      <c r="C790" s="241" t="s">
        <v>4765</v>
      </c>
      <c r="D790" s="237" t="s">
        <v>5737</v>
      </c>
      <c r="E790" s="236">
        <v>1311110363538</v>
      </c>
      <c r="F790" s="240" t="s">
        <v>4837</v>
      </c>
      <c r="G790" s="242">
        <v>0</v>
      </c>
      <c r="H790" s="223" t="s">
        <v>4758</v>
      </c>
      <c r="I790" s="223"/>
      <c r="J790" s="223"/>
      <c r="K790" s="223"/>
      <c r="L790" s="223"/>
      <c r="M790" s="223"/>
      <c r="N790" s="240" t="s">
        <v>4882</v>
      </c>
      <c r="O790" s="240" t="s">
        <v>5732</v>
      </c>
      <c r="P790" s="240" t="s">
        <v>5733</v>
      </c>
      <c r="Q790" s="240" t="s">
        <v>4699</v>
      </c>
      <c r="R790" s="250" t="s">
        <v>2</v>
      </c>
      <c r="S790" s="250" t="s">
        <v>4754</v>
      </c>
      <c r="T790" s="233">
        <v>45583</v>
      </c>
      <c r="U790" s="234" t="s">
        <v>5738</v>
      </c>
      <c r="V790" s="234">
        <v>45610</v>
      </c>
      <c r="W790" s="234">
        <v>45611</v>
      </c>
      <c r="X790" s="234" t="s">
        <v>2</v>
      </c>
      <c r="Y790" s="234"/>
      <c r="Z790" s="234" t="s">
        <v>4701</v>
      </c>
      <c r="AA790" s="243">
        <v>202406</v>
      </c>
      <c r="AB790" s="243"/>
      <c r="AC790" s="244" t="s">
        <v>5734</v>
      </c>
      <c r="AD790" s="244" t="s">
        <v>4896</v>
      </c>
      <c r="AE790" s="245">
        <v>0</v>
      </c>
      <c r="AF790" s="244" t="s">
        <v>4896</v>
      </c>
      <c r="AG790" s="239" t="str">
        <f>IFERROR(VLOOKUP(작성용!A:A,RM!A:D,4,0),"-")</f>
        <v>조현우</v>
      </c>
      <c r="AH790" s="9" t="s">
        <v>4905</v>
      </c>
      <c r="AI790" s="235" t="s">
        <v>4758</v>
      </c>
      <c r="AJ790" s="235" t="s">
        <v>4763</v>
      </c>
      <c r="AK790" s="235" t="s">
        <v>4764</v>
      </c>
      <c r="AL790" s="235">
        <v>789</v>
      </c>
    </row>
    <row r="791" spans="1:38" x14ac:dyDescent="0.3">
      <c r="A791" s="222" t="s">
        <v>2599</v>
      </c>
      <c r="B791" s="222" t="s">
        <v>2600</v>
      </c>
      <c r="C791" s="241" t="s">
        <v>4765</v>
      </c>
      <c r="D791" s="237" t="s">
        <v>5739</v>
      </c>
      <c r="E791" s="236" t="s">
        <v>4700</v>
      </c>
      <c r="F791" s="240" t="s">
        <v>4841</v>
      </c>
      <c r="G791" s="242">
        <v>0</v>
      </c>
      <c r="H791" s="223" t="s">
        <v>4758</v>
      </c>
      <c r="I791" s="223"/>
      <c r="J791" s="223"/>
      <c r="K791" s="223"/>
      <c r="L791" s="223"/>
      <c r="M791" s="223"/>
      <c r="N791" s="240" t="s">
        <v>4882</v>
      </c>
      <c r="O791" s="240" t="s">
        <v>5732</v>
      </c>
      <c r="P791" s="240" t="s">
        <v>5733</v>
      </c>
      <c r="Q791" s="240" t="s">
        <v>4699</v>
      </c>
      <c r="R791" s="250" t="s">
        <v>2</v>
      </c>
      <c r="S791" s="250" t="s">
        <v>4758</v>
      </c>
      <c r="T791" s="233">
        <v>45583</v>
      </c>
      <c r="U791" s="234" t="s">
        <v>5596</v>
      </c>
      <c r="V791" s="234">
        <v>45610</v>
      </c>
      <c r="W791" s="234">
        <v>45611</v>
      </c>
      <c r="X791" s="234" t="s">
        <v>2</v>
      </c>
      <c r="Y791" s="234"/>
      <c r="Z791" s="234" t="s">
        <v>4701</v>
      </c>
      <c r="AA791" s="243">
        <v>202406</v>
      </c>
      <c r="AB791" s="243"/>
      <c r="AC791" s="244" t="s">
        <v>5734</v>
      </c>
      <c r="AD791" s="244" t="s">
        <v>3644</v>
      </c>
      <c r="AE791" s="245">
        <v>0</v>
      </c>
      <c r="AF791" s="244" t="s">
        <v>4558</v>
      </c>
      <c r="AG791" s="239" t="str">
        <f>IFERROR(VLOOKUP(작성용!A:A,RM!A:D,4,0),"-")</f>
        <v>조현우</v>
      </c>
      <c r="AH791" s="9" t="s">
        <v>4905</v>
      </c>
      <c r="AI791" s="235" t="s">
        <v>4758</v>
      </c>
      <c r="AJ791" s="235" t="s">
        <v>4789</v>
      </c>
      <c r="AK791" s="235" t="s">
        <v>4764</v>
      </c>
      <c r="AL791" s="235">
        <v>790</v>
      </c>
    </row>
    <row r="792" spans="1:38" x14ac:dyDescent="0.3">
      <c r="A792" s="222" t="s">
        <v>2599</v>
      </c>
      <c r="B792" s="222" t="s">
        <v>2600</v>
      </c>
      <c r="C792" s="241" t="s">
        <v>4765</v>
      </c>
      <c r="D792" s="237" t="s">
        <v>5739</v>
      </c>
      <c r="E792" s="236" t="s">
        <v>4700</v>
      </c>
      <c r="F792" s="240" t="s">
        <v>4881</v>
      </c>
      <c r="G792" s="242">
        <v>0</v>
      </c>
      <c r="H792" s="223" t="s">
        <v>4758</v>
      </c>
      <c r="I792" s="223"/>
      <c r="J792" s="223"/>
      <c r="K792" s="223"/>
      <c r="L792" s="223"/>
      <c r="M792" s="223"/>
      <c r="N792" s="240" t="s">
        <v>4882</v>
      </c>
      <c r="O792" s="240" t="s">
        <v>5732</v>
      </c>
      <c r="P792" s="240" t="s">
        <v>5740</v>
      </c>
      <c r="Q792" s="240" t="s">
        <v>4699</v>
      </c>
      <c r="R792" s="250" t="s">
        <v>2</v>
      </c>
      <c r="S792" s="250" t="s">
        <v>4758</v>
      </c>
      <c r="T792" s="233">
        <v>45583</v>
      </c>
      <c r="U792" s="234" t="s">
        <v>5596</v>
      </c>
      <c r="V792" s="234">
        <v>45610</v>
      </c>
      <c r="W792" s="234">
        <v>45611</v>
      </c>
      <c r="X792" s="234" t="s">
        <v>2</v>
      </c>
      <c r="Y792" s="234"/>
      <c r="Z792" s="234" t="s">
        <v>4701</v>
      </c>
      <c r="AA792" s="243">
        <v>202406</v>
      </c>
      <c r="AB792" s="243"/>
      <c r="AC792" s="244" t="s">
        <v>5734</v>
      </c>
      <c r="AD792" s="244" t="s">
        <v>3644</v>
      </c>
      <c r="AE792" s="245">
        <v>0</v>
      </c>
      <c r="AF792" s="244" t="s">
        <v>4558</v>
      </c>
      <c r="AG792" s="239" t="str">
        <f>IFERROR(VLOOKUP(작성용!A:A,RM!A:D,4,0),"-")</f>
        <v>조현우</v>
      </c>
      <c r="AH792" s="9" t="s">
        <v>4905</v>
      </c>
      <c r="AI792" s="235" t="s">
        <v>4758</v>
      </c>
      <c r="AJ792" s="235" t="s">
        <v>4763</v>
      </c>
      <c r="AK792" s="235" t="s">
        <v>4764</v>
      </c>
      <c r="AL792" s="235">
        <v>791</v>
      </c>
    </row>
    <row r="793" spans="1:38" x14ac:dyDescent="0.3">
      <c r="A793" s="222" t="s">
        <v>2599</v>
      </c>
      <c r="B793" s="222" t="s">
        <v>2600</v>
      </c>
      <c r="C793" s="241" t="s">
        <v>4765</v>
      </c>
      <c r="D793" s="237" t="s">
        <v>5741</v>
      </c>
      <c r="E793" s="236">
        <v>1244110207010</v>
      </c>
      <c r="F793" s="240" t="s">
        <v>4841</v>
      </c>
      <c r="G793" s="242">
        <v>0</v>
      </c>
      <c r="H793" s="223" t="s">
        <v>4758</v>
      </c>
      <c r="I793" s="223"/>
      <c r="J793" s="223"/>
      <c r="K793" s="223"/>
      <c r="L793" s="223"/>
      <c r="M793" s="223"/>
      <c r="N793" s="240" t="s">
        <v>4882</v>
      </c>
      <c r="O793" s="240" t="s">
        <v>5732</v>
      </c>
      <c r="P793" s="240" t="s">
        <v>5733</v>
      </c>
      <c r="Q793" s="240" t="s">
        <v>4699</v>
      </c>
      <c r="R793" s="250" t="s">
        <v>2</v>
      </c>
      <c r="S793" s="250" t="s">
        <v>4758</v>
      </c>
      <c r="T793" s="233">
        <v>45583</v>
      </c>
      <c r="U793" s="234" t="s">
        <v>5596</v>
      </c>
      <c r="V793" s="234">
        <v>45610</v>
      </c>
      <c r="W793" s="234">
        <v>45611</v>
      </c>
      <c r="X793" s="234" t="s">
        <v>2</v>
      </c>
      <c r="Y793" s="234"/>
      <c r="Z793" s="234" t="s">
        <v>4701</v>
      </c>
      <c r="AA793" s="243">
        <v>202406</v>
      </c>
      <c r="AB793" s="243"/>
      <c r="AC793" s="244" t="s">
        <v>5734</v>
      </c>
      <c r="AD793" s="244" t="s">
        <v>4902</v>
      </c>
      <c r="AE793" s="245">
        <v>0</v>
      </c>
      <c r="AF793" s="244" t="s">
        <v>4859</v>
      </c>
      <c r="AG793" s="239" t="str">
        <f>IFERROR(VLOOKUP(작성용!A:A,RM!A:D,4,0),"-")</f>
        <v>조현우</v>
      </c>
      <c r="AH793" s="9" t="s">
        <v>4905</v>
      </c>
      <c r="AI793" s="235" t="s">
        <v>4758</v>
      </c>
      <c r="AJ793" s="235" t="s">
        <v>4763</v>
      </c>
      <c r="AK793" s="235" t="s">
        <v>4764</v>
      </c>
      <c r="AL793" s="235">
        <v>792</v>
      </c>
    </row>
    <row r="794" spans="1:38" x14ac:dyDescent="0.3">
      <c r="A794" s="222" t="s">
        <v>2599</v>
      </c>
      <c r="B794" s="222" t="s">
        <v>2600</v>
      </c>
      <c r="C794" s="241" t="s">
        <v>4765</v>
      </c>
      <c r="D794" s="237" t="s">
        <v>5741</v>
      </c>
      <c r="E794" s="236">
        <v>1244110207010</v>
      </c>
      <c r="F794" s="240" t="s">
        <v>4837</v>
      </c>
      <c r="G794" s="242">
        <v>0</v>
      </c>
      <c r="H794" s="223" t="s">
        <v>4758</v>
      </c>
      <c r="I794" s="223"/>
      <c r="J794" s="223"/>
      <c r="K794" s="223"/>
      <c r="L794" s="223"/>
      <c r="M794" s="223"/>
      <c r="N794" s="240" t="s">
        <v>4882</v>
      </c>
      <c r="O794" s="240" t="s">
        <v>5732</v>
      </c>
      <c r="P794" s="240" t="s">
        <v>5733</v>
      </c>
      <c r="Q794" s="240" t="s">
        <v>4699</v>
      </c>
      <c r="R794" s="250" t="s">
        <v>2</v>
      </c>
      <c r="S794" s="250" t="s">
        <v>4758</v>
      </c>
      <c r="T794" s="233">
        <v>45583</v>
      </c>
      <c r="U794" s="234" t="s">
        <v>5738</v>
      </c>
      <c r="V794" s="234">
        <v>45610</v>
      </c>
      <c r="W794" s="234">
        <v>45611</v>
      </c>
      <c r="X794" s="234" t="s">
        <v>2</v>
      </c>
      <c r="Y794" s="234"/>
      <c r="Z794" s="234" t="s">
        <v>4701</v>
      </c>
      <c r="AA794" s="243">
        <v>202406</v>
      </c>
      <c r="AB794" s="243"/>
      <c r="AC794" s="244" t="s">
        <v>5734</v>
      </c>
      <c r="AD794" s="244" t="s">
        <v>4902</v>
      </c>
      <c r="AE794" s="245">
        <v>0</v>
      </c>
      <c r="AF794" s="244" t="s">
        <v>4859</v>
      </c>
      <c r="AG794" s="239" t="str">
        <f>IFERROR(VLOOKUP(작성용!A:A,RM!A:D,4,0),"-")</f>
        <v>조현우</v>
      </c>
      <c r="AH794" s="9" t="s">
        <v>4905</v>
      </c>
      <c r="AI794" s="235" t="s">
        <v>4758</v>
      </c>
      <c r="AJ794" s="235" t="s">
        <v>4763</v>
      </c>
      <c r="AK794" s="235" t="s">
        <v>4764</v>
      </c>
      <c r="AL794" s="235">
        <v>793</v>
      </c>
    </row>
    <row r="795" spans="1:38" x14ac:dyDescent="0.3">
      <c r="A795" s="222" t="s">
        <v>2599</v>
      </c>
      <c r="B795" s="222" t="s">
        <v>2600</v>
      </c>
      <c r="C795" s="241" t="s">
        <v>4765</v>
      </c>
      <c r="D795" s="237" t="s">
        <v>5741</v>
      </c>
      <c r="E795" s="236">
        <v>1244110207010</v>
      </c>
      <c r="F795" s="240" t="s">
        <v>4881</v>
      </c>
      <c r="G795" s="242">
        <v>0</v>
      </c>
      <c r="H795" s="223" t="s">
        <v>4758</v>
      </c>
      <c r="I795" s="223"/>
      <c r="J795" s="223"/>
      <c r="K795" s="223"/>
      <c r="L795" s="223"/>
      <c r="M795" s="223"/>
      <c r="N795" s="240" t="s">
        <v>4882</v>
      </c>
      <c r="O795" s="240" t="s">
        <v>5732</v>
      </c>
      <c r="P795" s="240" t="s">
        <v>5733</v>
      </c>
      <c r="Q795" s="240" t="s">
        <v>4699</v>
      </c>
      <c r="R795" s="250" t="s">
        <v>2</v>
      </c>
      <c r="S795" s="250" t="s">
        <v>4758</v>
      </c>
      <c r="T795" s="233">
        <v>45583</v>
      </c>
      <c r="U795" s="234" t="s">
        <v>5596</v>
      </c>
      <c r="V795" s="234">
        <v>45610</v>
      </c>
      <c r="W795" s="234">
        <v>45611</v>
      </c>
      <c r="X795" s="234" t="s">
        <v>2</v>
      </c>
      <c r="Y795" s="234"/>
      <c r="Z795" s="234" t="s">
        <v>4701</v>
      </c>
      <c r="AA795" s="243">
        <v>202406</v>
      </c>
      <c r="AB795" s="243"/>
      <c r="AC795" s="244" t="s">
        <v>5734</v>
      </c>
      <c r="AD795" s="244" t="s">
        <v>4902</v>
      </c>
      <c r="AE795" s="245">
        <v>0</v>
      </c>
      <c r="AF795" s="244" t="s">
        <v>4859</v>
      </c>
      <c r="AG795" s="239" t="str">
        <f>IFERROR(VLOOKUP(작성용!A:A,RM!A:D,4,0),"-")</f>
        <v>조현우</v>
      </c>
      <c r="AH795" s="9" t="s">
        <v>5069</v>
      </c>
      <c r="AI795" s="235" t="s">
        <v>4758</v>
      </c>
      <c r="AJ795" s="235" t="s">
        <v>4763</v>
      </c>
      <c r="AK795" s="235" t="s">
        <v>4764</v>
      </c>
      <c r="AL795" s="235">
        <v>794</v>
      </c>
    </row>
    <row r="796" spans="1:38" x14ac:dyDescent="0.3">
      <c r="A796" s="222" t="s">
        <v>2599</v>
      </c>
      <c r="B796" s="222" t="s">
        <v>2600</v>
      </c>
      <c r="C796" s="241" t="s">
        <v>4765</v>
      </c>
      <c r="D796" s="237" t="s">
        <v>5224</v>
      </c>
      <c r="E796" s="236">
        <v>1101114475300</v>
      </c>
      <c r="F796" s="240" t="s">
        <v>4841</v>
      </c>
      <c r="G796" s="242">
        <v>0</v>
      </c>
      <c r="H796" s="223" t="s">
        <v>4758</v>
      </c>
      <c r="I796" s="223"/>
      <c r="J796" s="223"/>
      <c r="K796" s="223"/>
      <c r="L796" s="223"/>
      <c r="M796" s="223"/>
      <c r="N796" s="240" t="s">
        <v>4868</v>
      </c>
      <c r="O796" s="240" t="s">
        <v>5732</v>
      </c>
      <c r="P796" s="240" t="s">
        <v>5733</v>
      </c>
      <c r="Q796" s="240" t="s">
        <v>4699</v>
      </c>
      <c r="R796" s="250" t="s">
        <v>2</v>
      </c>
      <c r="S796" s="250" t="s">
        <v>4758</v>
      </c>
      <c r="T796" s="233">
        <v>45583</v>
      </c>
      <c r="U796" s="234" t="s">
        <v>4746</v>
      </c>
      <c r="V796" s="234">
        <v>45610</v>
      </c>
      <c r="W796" s="234">
        <v>45611</v>
      </c>
      <c r="X796" s="234" t="s">
        <v>2</v>
      </c>
      <c r="Y796" s="234"/>
      <c r="Z796" s="234" t="s">
        <v>5742</v>
      </c>
      <c r="AA796" s="243">
        <v>202411</v>
      </c>
      <c r="AB796" s="243"/>
      <c r="AC796" s="244" t="s">
        <v>5734</v>
      </c>
      <c r="AD796" s="244" t="s">
        <v>4905</v>
      </c>
      <c r="AE796" s="245">
        <v>0</v>
      </c>
      <c r="AF796" s="244" t="s">
        <v>4905</v>
      </c>
      <c r="AG796" s="239" t="str">
        <f>IFERROR(VLOOKUP(작성용!A:A,RM!A:D,4,0),"-")</f>
        <v>조현우</v>
      </c>
      <c r="AH796" s="9" t="s">
        <v>4905</v>
      </c>
      <c r="AI796" s="235" t="s">
        <v>4758</v>
      </c>
      <c r="AJ796" s="235" t="s">
        <v>4907</v>
      </c>
      <c r="AK796" s="235" t="s">
        <v>4764</v>
      </c>
      <c r="AL796" s="235">
        <v>795</v>
      </c>
    </row>
    <row r="797" spans="1:38" x14ac:dyDescent="0.3">
      <c r="A797" s="222" t="s">
        <v>2599</v>
      </c>
      <c r="B797" s="222" t="s">
        <v>2600</v>
      </c>
      <c r="C797" s="241" t="s">
        <v>4765</v>
      </c>
      <c r="D797" s="237" t="s">
        <v>5735</v>
      </c>
      <c r="E797" s="236">
        <v>1801110209098</v>
      </c>
      <c r="F797" s="240" t="s">
        <v>4841</v>
      </c>
      <c r="G797" s="242">
        <v>0</v>
      </c>
      <c r="H797" s="223" t="s">
        <v>4758</v>
      </c>
      <c r="I797" s="223"/>
      <c r="J797" s="223"/>
      <c r="K797" s="223"/>
      <c r="L797" s="223"/>
      <c r="M797" s="223"/>
      <c r="N797" s="240" t="s">
        <v>4882</v>
      </c>
      <c r="O797" s="240" t="s">
        <v>5732</v>
      </c>
      <c r="P797" s="240" t="s">
        <v>5733</v>
      </c>
      <c r="Q797" s="240" t="s">
        <v>4699</v>
      </c>
      <c r="R797" s="250" t="s">
        <v>2</v>
      </c>
      <c r="S797" s="250" t="s">
        <v>4758</v>
      </c>
      <c r="T797" s="233">
        <v>45583</v>
      </c>
      <c r="U797" s="234" t="s">
        <v>4746</v>
      </c>
      <c r="V797" s="234">
        <v>45610</v>
      </c>
      <c r="W797" s="234">
        <v>45611</v>
      </c>
      <c r="X797" s="234" t="s">
        <v>2</v>
      </c>
      <c r="Y797" s="234"/>
      <c r="Z797" s="234" t="s">
        <v>5742</v>
      </c>
      <c r="AA797" s="243">
        <v>202411</v>
      </c>
      <c r="AB797" s="243"/>
      <c r="AC797" s="244" t="s">
        <v>5734</v>
      </c>
      <c r="AD797" s="244" t="s">
        <v>4892</v>
      </c>
      <c r="AE797" s="245">
        <v>1.5</v>
      </c>
      <c r="AF797" s="244" t="s">
        <v>4892</v>
      </c>
      <c r="AG797" s="239" t="str">
        <f>IFERROR(VLOOKUP(작성용!A:A,RM!A:D,4,0),"-")</f>
        <v>조현우</v>
      </c>
      <c r="AH797" s="9" t="s">
        <v>4905</v>
      </c>
      <c r="AI797" s="235" t="s">
        <v>4758</v>
      </c>
      <c r="AJ797" s="235" t="s">
        <v>4907</v>
      </c>
      <c r="AK797" s="235" t="s">
        <v>4764</v>
      </c>
      <c r="AL797" s="235">
        <v>796</v>
      </c>
    </row>
    <row r="798" spans="1:38" x14ac:dyDescent="0.3">
      <c r="A798" s="222" t="s">
        <v>2599</v>
      </c>
      <c r="B798" s="222" t="s">
        <v>2600</v>
      </c>
      <c r="C798" s="241" t="s">
        <v>4765</v>
      </c>
      <c r="D798" s="237" t="s">
        <v>5743</v>
      </c>
      <c r="E798" s="236">
        <v>2054110011398</v>
      </c>
      <c r="F798" s="240" t="s">
        <v>4841</v>
      </c>
      <c r="G798" s="242">
        <v>0</v>
      </c>
      <c r="H798" s="223" t="s">
        <v>4758</v>
      </c>
      <c r="I798" s="223"/>
      <c r="J798" s="223"/>
      <c r="K798" s="223"/>
      <c r="L798" s="223"/>
      <c r="M798" s="223"/>
      <c r="N798" s="240" t="s">
        <v>4882</v>
      </c>
      <c r="O798" s="240" t="s">
        <v>5732</v>
      </c>
      <c r="P798" s="240" t="s">
        <v>5733</v>
      </c>
      <c r="Q798" s="240" t="s">
        <v>4699</v>
      </c>
      <c r="R798" s="250" t="s">
        <v>2</v>
      </c>
      <c r="S798" s="250" t="s">
        <v>4758</v>
      </c>
      <c r="T798" s="233">
        <v>45583</v>
      </c>
      <c r="U798" s="234" t="s">
        <v>4746</v>
      </c>
      <c r="V798" s="234">
        <v>45610</v>
      </c>
      <c r="W798" s="234">
        <v>45611</v>
      </c>
      <c r="X798" s="234" t="s">
        <v>2</v>
      </c>
      <c r="Y798" s="234"/>
      <c r="Z798" s="234" t="s">
        <v>5742</v>
      </c>
      <c r="AA798" s="243">
        <v>202411</v>
      </c>
      <c r="AB798" s="243"/>
      <c r="AC798" s="244" t="s">
        <v>5734</v>
      </c>
      <c r="AD798" s="244" t="s">
        <v>4892</v>
      </c>
      <c r="AE798" s="245">
        <v>1.5</v>
      </c>
      <c r="AF798" s="244" t="s">
        <v>4892</v>
      </c>
      <c r="AG798" s="239" t="str">
        <f>IFERROR(VLOOKUP(작성용!A:A,RM!A:D,4,0),"-")</f>
        <v>조현우</v>
      </c>
      <c r="AH798" s="9" t="s">
        <v>4905</v>
      </c>
      <c r="AI798" s="235" t="s">
        <v>4758</v>
      </c>
      <c r="AJ798" s="235" t="s">
        <v>4907</v>
      </c>
      <c r="AK798" s="235" t="s">
        <v>4764</v>
      </c>
      <c r="AL798" s="235">
        <v>797</v>
      </c>
    </row>
    <row r="799" spans="1:38" x14ac:dyDescent="0.3">
      <c r="A799" s="222" t="s">
        <v>2599</v>
      </c>
      <c r="B799" s="222" t="s">
        <v>2600</v>
      </c>
      <c r="C799" s="241" t="s">
        <v>4765</v>
      </c>
      <c r="D799" s="237" t="s">
        <v>5737</v>
      </c>
      <c r="E799" s="236">
        <v>1311110363538</v>
      </c>
      <c r="F799" s="240" t="s">
        <v>4841</v>
      </c>
      <c r="G799" s="242">
        <v>0</v>
      </c>
      <c r="H799" s="223" t="s">
        <v>4758</v>
      </c>
      <c r="I799" s="223"/>
      <c r="J799" s="223"/>
      <c r="K799" s="223"/>
      <c r="L799" s="223"/>
      <c r="M799" s="223"/>
      <c r="N799" s="240" t="s">
        <v>4882</v>
      </c>
      <c r="O799" s="240" t="s">
        <v>5732</v>
      </c>
      <c r="P799" s="240" t="s">
        <v>5733</v>
      </c>
      <c r="Q799" s="240" t="s">
        <v>4699</v>
      </c>
      <c r="R799" s="250" t="s">
        <v>2</v>
      </c>
      <c r="S799" s="250" t="s">
        <v>4758</v>
      </c>
      <c r="T799" s="233">
        <v>45583</v>
      </c>
      <c r="U799" s="234" t="s">
        <v>4746</v>
      </c>
      <c r="V799" s="234">
        <v>45610</v>
      </c>
      <c r="W799" s="234">
        <v>45611</v>
      </c>
      <c r="X799" s="234" t="s">
        <v>2</v>
      </c>
      <c r="Y799" s="234"/>
      <c r="Z799" s="234" t="s">
        <v>5742</v>
      </c>
      <c r="AA799" s="243">
        <v>202411</v>
      </c>
      <c r="AB799" s="243"/>
      <c r="AC799" s="244" t="s">
        <v>5734</v>
      </c>
      <c r="AD799" s="244" t="s">
        <v>5744</v>
      </c>
      <c r="AE799" s="245">
        <v>1.5</v>
      </c>
      <c r="AF799" s="244" t="s">
        <v>4896</v>
      </c>
      <c r="AG799" s="239" t="str">
        <f>IFERROR(VLOOKUP(작성용!A:A,RM!A:D,4,0),"-")</f>
        <v>조현우</v>
      </c>
      <c r="AH799" s="9" t="s">
        <v>4905</v>
      </c>
      <c r="AI799" s="235" t="s">
        <v>4758</v>
      </c>
      <c r="AJ799" s="235" t="s">
        <v>4907</v>
      </c>
      <c r="AK799" s="235" t="s">
        <v>4764</v>
      </c>
      <c r="AL799" s="235">
        <v>798</v>
      </c>
    </row>
    <row r="800" spans="1:38" x14ac:dyDescent="0.3">
      <c r="A800" s="222" t="s">
        <v>2599</v>
      </c>
      <c r="B800" s="222" t="s">
        <v>2600</v>
      </c>
      <c r="C800" s="241" t="s">
        <v>4765</v>
      </c>
      <c r="D800" s="237" t="s">
        <v>5737</v>
      </c>
      <c r="E800" s="236">
        <v>1311110363538</v>
      </c>
      <c r="F800" s="240" t="s">
        <v>4837</v>
      </c>
      <c r="G800" s="242">
        <v>0</v>
      </c>
      <c r="H800" s="223" t="s">
        <v>4758</v>
      </c>
      <c r="I800" s="223"/>
      <c r="J800" s="223"/>
      <c r="K800" s="223"/>
      <c r="L800" s="223"/>
      <c r="M800" s="223"/>
      <c r="N800" s="240" t="s">
        <v>4882</v>
      </c>
      <c r="O800" s="240" t="s">
        <v>5732</v>
      </c>
      <c r="P800" s="240" t="s">
        <v>5733</v>
      </c>
      <c r="Q800" s="240" t="s">
        <v>4699</v>
      </c>
      <c r="R800" s="250" t="s">
        <v>2</v>
      </c>
      <c r="S800" s="250" t="s">
        <v>4758</v>
      </c>
      <c r="T800" s="233">
        <v>45583</v>
      </c>
      <c r="U800" s="234" t="s">
        <v>4746</v>
      </c>
      <c r="V800" s="234">
        <v>45610</v>
      </c>
      <c r="W800" s="234">
        <v>45611</v>
      </c>
      <c r="X800" s="234" t="s">
        <v>2</v>
      </c>
      <c r="Y800" s="234"/>
      <c r="Z800" s="234" t="s">
        <v>5742</v>
      </c>
      <c r="AA800" s="243">
        <v>202411</v>
      </c>
      <c r="AB800" s="243"/>
      <c r="AC800" s="244" t="s">
        <v>5734</v>
      </c>
      <c r="AD800" s="244" t="s">
        <v>4896</v>
      </c>
      <c r="AE800" s="245">
        <v>0</v>
      </c>
      <c r="AF800" s="244" t="s">
        <v>4896</v>
      </c>
      <c r="AG800" s="239" t="str">
        <f>IFERROR(VLOOKUP(작성용!A:A,RM!A:D,4,0),"-")</f>
        <v>조현우</v>
      </c>
      <c r="AH800" s="9" t="s">
        <v>4905</v>
      </c>
      <c r="AI800" s="235" t="s">
        <v>4758</v>
      </c>
      <c r="AJ800" s="235" t="s">
        <v>4907</v>
      </c>
      <c r="AK800" s="235" t="s">
        <v>4764</v>
      </c>
      <c r="AL800" s="235">
        <v>799</v>
      </c>
    </row>
    <row r="801" spans="1:38" x14ac:dyDescent="0.3">
      <c r="A801" s="222" t="s">
        <v>2599</v>
      </c>
      <c r="B801" s="222" t="s">
        <v>2600</v>
      </c>
      <c r="C801" s="241" t="s">
        <v>4765</v>
      </c>
      <c r="D801" s="237" t="s">
        <v>5739</v>
      </c>
      <c r="E801" s="236" t="s">
        <v>4700</v>
      </c>
      <c r="F801" s="240" t="s">
        <v>4841</v>
      </c>
      <c r="G801" s="242">
        <v>0</v>
      </c>
      <c r="H801" s="223" t="s">
        <v>4758</v>
      </c>
      <c r="I801" s="223"/>
      <c r="J801" s="223"/>
      <c r="K801" s="223"/>
      <c r="L801" s="223"/>
      <c r="M801" s="223"/>
      <c r="N801" s="240" t="s">
        <v>4882</v>
      </c>
      <c r="O801" s="240" t="s">
        <v>5732</v>
      </c>
      <c r="P801" s="240" t="s">
        <v>5733</v>
      </c>
      <c r="Q801" s="240" t="s">
        <v>4699</v>
      </c>
      <c r="R801" s="250" t="s">
        <v>2</v>
      </c>
      <c r="S801" s="250" t="s">
        <v>4758</v>
      </c>
      <c r="T801" s="233">
        <v>45583</v>
      </c>
      <c r="U801" s="234" t="s">
        <v>4746</v>
      </c>
      <c r="V801" s="234">
        <v>45610</v>
      </c>
      <c r="W801" s="234">
        <v>45611</v>
      </c>
      <c r="X801" s="234" t="s">
        <v>2</v>
      </c>
      <c r="Y801" s="234"/>
      <c r="Z801" s="234" t="s">
        <v>5742</v>
      </c>
      <c r="AA801" s="243">
        <v>202411</v>
      </c>
      <c r="AB801" s="243"/>
      <c r="AC801" s="244" t="s">
        <v>5734</v>
      </c>
      <c r="AD801" s="244" t="s">
        <v>4924</v>
      </c>
      <c r="AE801" s="245">
        <v>1.5</v>
      </c>
      <c r="AF801" s="244" t="s">
        <v>4558</v>
      </c>
      <c r="AG801" s="239" t="str">
        <f>IFERROR(VLOOKUP(작성용!A:A,RM!A:D,4,0),"-")</f>
        <v>조현우</v>
      </c>
      <c r="AH801" s="9" t="s">
        <v>4905</v>
      </c>
      <c r="AI801" s="235" t="s">
        <v>4758</v>
      </c>
      <c r="AJ801" s="235" t="s">
        <v>4907</v>
      </c>
      <c r="AK801" s="235" t="s">
        <v>4764</v>
      </c>
      <c r="AL801" s="235">
        <v>800</v>
      </c>
    </row>
    <row r="802" spans="1:38" x14ac:dyDescent="0.3">
      <c r="A802" s="222" t="s">
        <v>2599</v>
      </c>
      <c r="B802" s="222" t="s">
        <v>2600</v>
      </c>
      <c r="C802" s="241" t="s">
        <v>4765</v>
      </c>
      <c r="D802" s="237" t="s">
        <v>5739</v>
      </c>
      <c r="E802" s="236" t="s">
        <v>4700</v>
      </c>
      <c r="F802" s="240" t="s">
        <v>4781</v>
      </c>
      <c r="G802" s="242">
        <v>0</v>
      </c>
      <c r="H802" s="223" t="s">
        <v>4758</v>
      </c>
      <c r="I802" s="223"/>
      <c r="J802" s="223"/>
      <c r="K802" s="223"/>
      <c r="L802" s="223"/>
      <c r="M802" s="223"/>
      <c r="N802" s="240" t="s">
        <v>4882</v>
      </c>
      <c r="O802" s="240" t="s">
        <v>5732</v>
      </c>
      <c r="P802" s="240" t="s">
        <v>5733</v>
      </c>
      <c r="Q802" s="240" t="s">
        <v>4699</v>
      </c>
      <c r="R802" s="250" t="s">
        <v>2</v>
      </c>
      <c r="S802" s="250" t="s">
        <v>4758</v>
      </c>
      <c r="T802" s="233">
        <v>45583</v>
      </c>
      <c r="U802" s="234" t="s">
        <v>4746</v>
      </c>
      <c r="V802" s="234">
        <v>45610</v>
      </c>
      <c r="W802" s="234">
        <v>45611</v>
      </c>
      <c r="X802" s="234" t="s">
        <v>2</v>
      </c>
      <c r="Y802" s="234"/>
      <c r="Z802" s="234" t="s">
        <v>5742</v>
      </c>
      <c r="AA802" s="243">
        <v>202411</v>
      </c>
      <c r="AB802" s="243"/>
      <c r="AC802" s="244" t="s">
        <v>5734</v>
      </c>
      <c r="AD802" s="244" t="s">
        <v>4924</v>
      </c>
      <c r="AE802" s="245">
        <v>0</v>
      </c>
      <c r="AF802" s="244" t="s">
        <v>4558</v>
      </c>
      <c r="AG802" s="239" t="str">
        <f>IFERROR(VLOOKUP(작성용!A:A,RM!A:D,4,0),"-")</f>
        <v>조현우</v>
      </c>
      <c r="AH802" s="9" t="s">
        <v>4905</v>
      </c>
      <c r="AI802" s="235" t="s">
        <v>4758</v>
      </c>
      <c r="AJ802" s="235" t="s">
        <v>4907</v>
      </c>
      <c r="AK802" s="235" t="s">
        <v>4764</v>
      </c>
      <c r="AL802" s="235">
        <v>801</v>
      </c>
    </row>
    <row r="803" spans="1:38" x14ac:dyDescent="0.3">
      <c r="A803" s="222" t="s">
        <v>2599</v>
      </c>
      <c r="B803" s="222" t="s">
        <v>2600</v>
      </c>
      <c r="C803" s="241" t="s">
        <v>4765</v>
      </c>
      <c r="D803" s="237" t="s">
        <v>5741</v>
      </c>
      <c r="E803" s="236">
        <v>1244110207010</v>
      </c>
      <c r="F803" s="240" t="s">
        <v>4841</v>
      </c>
      <c r="G803" s="242">
        <v>0</v>
      </c>
      <c r="H803" s="223" t="s">
        <v>4758</v>
      </c>
      <c r="I803" s="223"/>
      <c r="J803" s="223"/>
      <c r="K803" s="223"/>
      <c r="L803" s="223"/>
      <c r="M803" s="223"/>
      <c r="N803" s="240" t="s">
        <v>4882</v>
      </c>
      <c r="O803" s="240" t="s">
        <v>5732</v>
      </c>
      <c r="P803" s="240" t="s">
        <v>5733</v>
      </c>
      <c r="Q803" s="240" t="s">
        <v>4699</v>
      </c>
      <c r="R803" s="250" t="s">
        <v>2</v>
      </c>
      <c r="S803" s="250" t="s">
        <v>4758</v>
      </c>
      <c r="T803" s="233">
        <v>45583</v>
      </c>
      <c r="U803" s="234" t="s">
        <v>4746</v>
      </c>
      <c r="V803" s="234">
        <v>45610</v>
      </c>
      <c r="W803" s="234">
        <v>45611</v>
      </c>
      <c r="X803" s="234" t="s">
        <v>2</v>
      </c>
      <c r="Y803" s="234"/>
      <c r="Z803" s="234" t="s">
        <v>5742</v>
      </c>
      <c r="AA803" s="243">
        <v>202411</v>
      </c>
      <c r="AB803" s="243"/>
      <c r="AC803" s="244" t="s">
        <v>5734</v>
      </c>
      <c r="AD803" s="244" t="s">
        <v>4902</v>
      </c>
      <c r="AE803" s="245">
        <v>1.5</v>
      </c>
      <c r="AF803" s="244" t="s">
        <v>4859</v>
      </c>
      <c r="AG803" s="239" t="str">
        <f>IFERROR(VLOOKUP(작성용!A:A,RM!A:D,4,0),"-")</f>
        <v>조현우</v>
      </c>
      <c r="AH803" s="9" t="s">
        <v>4905</v>
      </c>
      <c r="AI803" s="235" t="s">
        <v>4758</v>
      </c>
      <c r="AJ803" s="235" t="s">
        <v>4907</v>
      </c>
      <c r="AK803" s="235" t="s">
        <v>4764</v>
      </c>
      <c r="AL803" s="235">
        <v>802</v>
      </c>
    </row>
    <row r="804" spans="1:38" x14ac:dyDescent="0.3">
      <c r="A804" s="222" t="s">
        <v>2599</v>
      </c>
      <c r="B804" s="222" t="s">
        <v>2600</v>
      </c>
      <c r="C804" s="241" t="s">
        <v>4765</v>
      </c>
      <c r="D804" s="237" t="s">
        <v>5741</v>
      </c>
      <c r="E804" s="236">
        <v>1244110207010</v>
      </c>
      <c r="F804" s="240" t="s">
        <v>4837</v>
      </c>
      <c r="G804" s="242">
        <v>0</v>
      </c>
      <c r="H804" s="223" t="s">
        <v>4758</v>
      </c>
      <c r="I804" s="223"/>
      <c r="J804" s="223"/>
      <c r="K804" s="223"/>
      <c r="L804" s="223"/>
      <c r="M804" s="223"/>
      <c r="N804" s="240" t="s">
        <v>4882</v>
      </c>
      <c r="O804" s="240" t="s">
        <v>5732</v>
      </c>
      <c r="P804" s="240" t="s">
        <v>5733</v>
      </c>
      <c r="Q804" s="240" t="s">
        <v>4699</v>
      </c>
      <c r="R804" s="250" t="s">
        <v>2</v>
      </c>
      <c r="S804" s="250" t="s">
        <v>4758</v>
      </c>
      <c r="T804" s="233">
        <v>45583</v>
      </c>
      <c r="U804" s="234" t="s">
        <v>4746</v>
      </c>
      <c r="V804" s="234">
        <v>45610</v>
      </c>
      <c r="W804" s="234">
        <v>45611</v>
      </c>
      <c r="X804" s="234" t="s">
        <v>2</v>
      </c>
      <c r="Y804" s="234"/>
      <c r="Z804" s="234" t="s">
        <v>5742</v>
      </c>
      <c r="AA804" s="243">
        <v>202411</v>
      </c>
      <c r="AB804" s="243"/>
      <c r="AC804" s="244" t="s">
        <v>5734</v>
      </c>
      <c r="AD804" s="244" t="s">
        <v>4902</v>
      </c>
      <c r="AE804" s="245">
        <v>0</v>
      </c>
      <c r="AF804" s="244" t="s">
        <v>4859</v>
      </c>
      <c r="AG804" s="239" t="str">
        <f>IFERROR(VLOOKUP(작성용!A:A,RM!A:D,4,0),"-")</f>
        <v>조현우</v>
      </c>
      <c r="AH804" s="9" t="s">
        <v>4905</v>
      </c>
      <c r="AI804" s="235" t="s">
        <v>4758</v>
      </c>
      <c r="AJ804" s="235" t="s">
        <v>4907</v>
      </c>
      <c r="AK804" s="235" t="s">
        <v>4764</v>
      </c>
      <c r="AL804" s="235">
        <v>803</v>
      </c>
    </row>
    <row r="805" spans="1:38" x14ac:dyDescent="0.3">
      <c r="A805" s="222" t="s">
        <v>2599</v>
      </c>
      <c r="B805" s="222" t="s">
        <v>2600</v>
      </c>
      <c r="C805" s="241" t="s">
        <v>4765</v>
      </c>
      <c r="D805" s="237" t="s">
        <v>5741</v>
      </c>
      <c r="E805" s="236">
        <v>1244110207010</v>
      </c>
      <c r="F805" s="240" t="s">
        <v>4881</v>
      </c>
      <c r="G805" s="242">
        <v>0</v>
      </c>
      <c r="H805" s="223" t="s">
        <v>4758</v>
      </c>
      <c r="I805" s="223"/>
      <c r="J805" s="223"/>
      <c r="K805" s="223"/>
      <c r="L805" s="223"/>
      <c r="M805" s="223"/>
      <c r="N805" s="240" t="s">
        <v>4882</v>
      </c>
      <c r="O805" s="240" t="s">
        <v>5732</v>
      </c>
      <c r="P805" s="240" t="s">
        <v>5733</v>
      </c>
      <c r="Q805" s="240" t="s">
        <v>4699</v>
      </c>
      <c r="R805" s="250" t="s">
        <v>2</v>
      </c>
      <c r="S805" s="250" t="s">
        <v>4758</v>
      </c>
      <c r="T805" s="233">
        <v>45583</v>
      </c>
      <c r="U805" s="234" t="s">
        <v>4746</v>
      </c>
      <c r="V805" s="234">
        <v>45610</v>
      </c>
      <c r="W805" s="234">
        <v>45611</v>
      </c>
      <c r="X805" s="234" t="s">
        <v>2</v>
      </c>
      <c r="Y805" s="234"/>
      <c r="Z805" s="234" t="s">
        <v>5742</v>
      </c>
      <c r="AA805" s="243">
        <v>202411</v>
      </c>
      <c r="AB805" s="243"/>
      <c r="AC805" s="244" t="s">
        <v>5734</v>
      </c>
      <c r="AD805" s="244" t="s">
        <v>4902</v>
      </c>
      <c r="AE805" s="245">
        <v>0</v>
      </c>
      <c r="AF805" s="244" t="s">
        <v>4859</v>
      </c>
      <c r="AG805" s="239" t="str">
        <f>IFERROR(VLOOKUP(작성용!A:A,RM!A:D,4,0),"-")</f>
        <v>조현우</v>
      </c>
      <c r="AH805" s="9" t="s">
        <v>4905</v>
      </c>
      <c r="AI805" s="235" t="s">
        <v>4758</v>
      </c>
      <c r="AJ805" s="235" t="s">
        <v>4907</v>
      </c>
      <c r="AK805" s="235" t="s">
        <v>4764</v>
      </c>
      <c r="AL805" s="235">
        <v>804</v>
      </c>
    </row>
    <row r="806" spans="1:38" x14ac:dyDescent="0.3">
      <c r="A806" s="222">
        <v>6000799</v>
      </c>
      <c r="B806" s="222" t="s">
        <v>5330</v>
      </c>
      <c r="C806" s="237" t="s">
        <v>4749</v>
      </c>
      <c r="D806" s="237" t="s">
        <v>5745</v>
      </c>
      <c r="E806" s="236">
        <v>1101117174256</v>
      </c>
      <c r="F806" s="240" t="s">
        <v>4841</v>
      </c>
      <c r="G806" s="214">
        <v>0</v>
      </c>
      <c r="H806" s="231" t="s">
        <v>4758</v>
      </c>
      <c r="I806" s="231"/>
      <c r="J806" s="231"/>
      <c r="K806" s="231"/>
      <c r="L806" s="231"/>
      <c r="M806" s="231"/>
      <c r="N806" s="231" t="s">
        <v>4882</v>
      </c>
      <c r="O806" s="246"/>
      <c r="P806" s="246"/>
      <c r="Q806" s="225"/>
      <c r="R806" s="212" t="s">
        <v>4758</v>
      </c>
      <c r="S806" s="213" t="s">
        <v>4758</v>
      </c>
      <c r="T806" s="233" t="s">
        <v>5373</v>
      </c>
      <c r="U806" s="234" t="s">
        <v>4746</v>
      </c>
      <c r="V806" s="234">
        <v>45611</v>
      </c>
      <c r="W806" s="234" t="s">
        <v>4864</v>
      </c>
      <c r="X806" s="234" t="s">
        <v>2</v>
      </c>
      <c r="Y806" s="234"/>
      <c r="Z806" s="234"/>
      <c r="AA806" s="243">
        <v>202411</v>
      </c>
      <c r="AB806" s="243"/>
      <c r="AC806" s="244" t="s">
        <v>5197</v>
      </c>
      <c r="AD806" s="244" t="s">
        <v>3713</v>
      </c>
      <c r="AE806" s="245">
        <v>0</v>
      </c>
      <c r="AF806" s="244" t="s">
        <v>3713</v>
      </c>
      <c r="AG806" s="239" t="str">
        <f>IFERROR(VLOOKUP(작성용!A:A,RM!A:D,4,0),"-")</f>
        <v>-</v>
      </c>
      <c r="AH806" s="235" t="s">
        <v>4758</v>
      </c>
      <c r="AI806" s="235" t="s">
        <v>4758</v>
      </c>
      <c r="AJ806" s="235" t="s">
        <v>4758</v>
      </c>
      <c r="AK806" s="235" t="s">
        <v>5195</v>
      </c>
      <c r="AL806" s="235">
        <v>805</v>
      </c>
    </row>
    <row r="807" spans="1:38" x14ac:dyDescent="0.3">
      <c r="A807" s="222">
        <v>6000799</v>
      </c>
      <c r="B807" s="222" t="s">
        <v>5330</v>
      </c>
      <c r="C807" s="237" t="s">
        <v>4749</v>
      </c>
      <c r="D807" s="237" t="s">
        <v>5745</v>
      </c>
      <c r="E807" s="236">
        <v>1101117174256</v>
      </c>
      <c r="F807" s="240" t="s">
        <v>4837</v>
      </c>
      <c r="G807" s="214">
        <v>77</v>
      </c>
      <c r="H807" s="231" t="s">
        <v>4758</v>
      </c>
      <c r="I807" s="231"/>
      <c r="J807" s="231"/>
      <c r="K807" s="231"/>
      <c r="L807" s="231"/>
      <c r="M807" s="231"/>
      <c r="N807" s="231" t="s">
        <v>4882</v>
      </c>
      <c r="O807" s="246"/>
      <c r="P807" s="246"/>
      <c r="Q807" s="225"/>
      <c r="R807" s="212" t="s">
        <v>4758</v>
      </c>
      <c r="S807" s="213" t="s">
        <v>4758</v>
      </c>
      <c r="T807" s="233" t="s">
        <v>5373</v>
      </c>
      <c r="U807" s="234" t="s">
        <v>4746</v>
      </c>
      <c r="V807" s="234">
        <v>45611</v>
      </c>
      <c r="W807" s="234" t="s">
        <v>4864</v>
      </c>
      <c r="X807" s="234" t="s">
        <v>2</v>
      </c>
      <c r="Y807" s="234"/>
      <c r="Z807" s="234"/>
      <c r="AA807" s="243">
        <v>202411</v>
      </c>
      <c r="AB807" s="243"/>
      <c r="AC807" s="244" t="s">
        <v>5197</v>
      </c>
      <c r="AD807" s="244" t="s">
        <v>3713</v>
      </c>
      <c r="AE807" s="245">
        <v>0</v>
      </c>
      <c r="AF807" s="244" t="s">
        <v>3713</v>
      </c>
      <c r="AG807" s="239" t="str">
        <f>IFERROR(VLOOKUP(작성용!A:A,RM!A:D,4,0),"-")</f>
        <v>-</v>
      </c>
      <c r="AH807" s="235" t="s">
        <v>4758</v>
      </c>
      <c r="AI807" s="235" t="s">
        <v>4758</v>
      </c>
      <c r="AJ807" s="235" t="s">
        <v>4758</v>
      </c>
      <c r="AK807" s="235" t="s">
        <v>5195</v>
      </c>
      <c r="AL807" s="235">
        <v>806</v>
      </c>
    </row>
    <row r="808" spans="1:38" x14ac:dyDescent="0.3">
      <c r="A808" s="229" t="s">
        <v>1871</v>
      </c>
      <c r="B808" s="229" t="s">
        <v>5723</v>
      </c>
      <c r="C808" s="241" t="s">
        <v>4749</v>
      </c>
      <c r="D808" s="237" t="s">
        <v>5746</v>
      </c>
      <c r="E808" s="236">
        <v>1101114191815</v>
      </c>
      <c r="F808" s="240" t="s">
        <v>4841</v>
      </c>
      <c r="G808" s="214">
        <v>0</v>
      </c>
      <c r="H808" s="231" t="s">
        <v>4758</v>
      </c>
      <c r="I808" s="231"/>
      <c r="J808" s="231"/>
      <c r="K808" s="231"/>
      <c r="L808" s="231"/>
      <c r="M808" s="231"/>
      <c r="N808" s="231" t="s">
        <v>5022</v>
      </c>
      <c r="O808" s="246" t="s">
        <v>5725</v>
      </c>
      <c r="P808" s="246" t="s">
        <v>5726</v>
      </c>
      <c r="Q808" s="225" t="s">
        <v>5727</v>
      </c>
      <c r="R808" s="212" t="s">
        <v>4758</v>
      </c>
      <c r="S808" s="213" t="s">
        <v>4758</v>
      </c>
      <c r="T808" s="233">
        <v>45586</v>
      </c>
      <c r="U808" s="234" t="s">
        <v>4746</v>
      </c>
      <c r="V808" s="233">
        <v>45609</v>
      </c>
      <c r="W808" s="233">
        <v>45615</v>
      </c>
      <c r="X808" s="234" t="s">
        <v>4758</v>
      </c>
      <c r="Y808" s="234"/>
      <c r="Z808" s="234" t="s">
        <v>4696</v>
      </c>
      <c r="AA808" s="224">
        <v>202411</v>
      </c>
      <c r="AB808" s="243"/>
      <c r="AC808" s="233" t="s">
        <v>4747</v>
      </c>
      <c r="AD808" s="244" t="s">
        <v>4905</v>
      </c>
      <c r="AE808" s="245">
        <v>1</v>
      </c>
      <c r="AF808" s="244" t="s">
        <v>4905</v>
      </c>
      <c r="AG808" s="239" t="str">
        <f>IFERROR(VLOOKUP(작성용!A:A,RM!A:D,4,0),"-")</f>
        <v>조현우</v>
      </c>
      <c r="AH808" s="9" t="s">
        <v>4905</v>
      </c>
      <c r="AI808" s="235" t="s">
        <v>4758</v>
      </c>
      <c r="AJ808" s="235" t="s">
        <v>4907</v>
      </c>
      <c r="AK808" s="235" t="s">
        <v>4764</v>
      </c>
      <c r="AL808" s="235">
        <v>807</v>
      </c>
    </row>
    <row r="809" spans="1:38" x14ac:dyDescent="0.3">
      <c r="A809" s="222" t="s">
        <v>4702</v>
      </c>
      <c r="B809" s="222" t="s">
        <v>4703</v>
      </c>
      <c r="C809" s="241" t="s">
        <v>4765</v>
      </c>
      <c r="D809" s="237" t="s">
        <v>5747</v>
      </c>
      <c r="E809" s="236">
        <v>1101140275980</v>
      </c>
      <c r="F809" s="240" t="s">
        <v>3990</v>
      </c>
      <c r="G809" s="238">
        <v>0</v>
      </c>
      <c r="H809" s="223" t="s">
        <v>4758</v>
      </c>
      <c r="I809" s="223"/>
      <c r="J809" s="223"/>
      <c r="K809" s="223"/>
      <c r="L809" s="223"/>
      <c r="M809" s="223"/>
      <c r="N809" s="225" t="s">
        <v>4959</v>
      </c>
      <c r="O809" s="225" t="s">
        <v>5748</v>
      </c>
      <c r="P809" s="225" t="s">
        <v>5749</v>
      </c>
      <c r="Q809" s="240" t="s">
        <v>5750</v>
      </c>
      <c r="R809" s="250" t="s">
        <v>2</v>
      </c>
      <c r="S809" s="236" t="s">
        <v>4758</v>
      </c>
      <c r="T809" s="233">
        <v>45586</v>
      </c>
      <c r="U809" s="234" t="s">
        <v>4746</v>
      </c>
      <c r="V809" s="234">
        <v>45611</v>
      </c>
      <c r="W809" s="234">
        <v>45615</v>
      </c>
      <c r="X809" s="234" t="s">
        <v>2</v>
      </c>
      <c r="Y809" s="234"/>
      <c r="Z809" s="234" t="s">
        <v>5751</v>
      </c>
      <c r="AA809" s="243">
        <v>202411</v>
      </c>
      <c r="AB809" s="243"/>
      <c r="AC809" s="244" t="s">
        <v>4787</v>
      </c>
      <c r="AD809" s="244" t="s">
        <v>4902</v>
      </c>
      <c r="AE809" s="245">
        <v>1</v>
      </c>
      <c r="AF809" s="244" t="s">
        <v>4988</v>
      </c>
      <c r="AG809" s="239" t="str">
        <f>IFERROR(VLOOKUP(작성용!A:A,RM!A:D,4,0),"-")</f>
        <v>윤광일</v>
      </c>
      <c r="AH809" s="9" t="s">
        <v>4902</v>
      </c>
      <c r="AI809" s="235" t="s">
        <v>4758</v>
      </c>
      <c r="AJ809" s="235" t="s">
        <v>4907</v>
      </c>
      <c r="AK809" s="235" t="s">
        <v>4764</v>
      </c>
      <c r="AL809" s="235">
        <v>808</v>
      </c>
    </row>
    <row r="810" spans="1:38" x14ac:dyDescent="0.3">
      <c r="A810" s="222" t="s">
        <v>4702</v>
      </c>
      <c r="B810" s="222" t="s">
        <v>4703</v>
      </c>
      <c r="C810" s="241" t="s">
        <v>4765</v>
      </c>
      <c r="D810" s="237" t="s">
        <v>5752</v>
      </c>
      <c r="E810" s="236">
        <v>1101117980398</v>
      </c>
      <c r="F810" s="240" t="s">
        <v>4841</v>
      </c>
      <c r="G810" s="238">
        <v>0</v>
      </c>
      <c r="H810" s="223" t="s">
        <v>4758</v>
      </c>
      <c r="I810" s="223"/>
      <c r="J810" s="223"/>
      <c r="K810" s="223"/>
      <c r="L810" s="223"/>
      <c r="M810" s="223"/>
      <c r="N810" s="225" t="s">
        <v>4959</v>
      </c>
      <c r="O810" s="225" t="s">
        <v>5748</v>
      </c>
      <c r="P810" s="225" t="s">
        <v>5749</v>
      </c>
      <c r="Q810" s="240" t="s">
        <v>5750</v>
      </c>
      <c r="R810" s="250" t="s">
        <v>2</v>
      </c>
      <c r="S810" s="236" t="s">
        <v>4758</v>
      </c>
      <c r="T810" s="233">
        <v>45586</v>
      </c>
      <c r="U810" s="234" t="s">
        <v>4746</v>
      </c>
      <c r="V810" s="234">
        <v>45611</v>
      </c>
      <c r="W810" s="234">
        <v>45615</v>
      </c>
      <c r="X810" s="234" t="s">
        <v>2</v>
      </c>
      <c r="Y810" s="234"/>
      <c r="Z810" s="234" t="s">
        <v>5751</v>
      </c>
      <c r="AA810" s="243">
        <v>202411</v>
      </c>
      <c r="AB810" s="243"/>
      <c r="AC810" s="244" t="s">
        <v>4787</v>
      </c>
      <c r="AD810" s="244" t="s">
        <v>4845</v>
      </c>
      <c r="AE810" s="245">
        <v>1</v>
      </c>
      <c r="AF810" s="244" t="s">
        <v>4845</v>
      </c>
      <c r="AG810" s="239" t="str">
        <f>IFERROR(VLOOKUP(작성용!A:A,RM!A:D,4,0),"-")</f>
        <v>윤광일</v>
      </c>
      <c r="AH810" s="9" t="s">
        <v>4902</v>
      </c>
      <c r="AI810" s="235" t="s">
        <v>4758</v>
      </c>
      <c r="AJ810" s="235" t="s">
        <v>4907</v>
      </c>
      <c r="AK810" s="235" t="s">
        <v>4764</v>
      </c>
      <c r="AL810" s="235">
        <v>809</v>
      </c>
    </row>
    <row r="811" spans="1:38" x14ac:dyDescent="0.3">
      <c r="A811" s="222" t="s">
        <v>4702</v>
      </c>
      <c r="B811" s="222" t="s">
        <v>4703</v>
      </c>
      <c r="C811" s="241" t="s">
        <v>4765</v>
      </c>
      <c r="D811" s="237" t="s">
        <v>5753</v>
      </c>
      <c r="E811" s="236">
        <v>1101140289692</v>
      </c>
      <c r="F811" s="240" t="s">
        <v>4841</v>
      </c>
      <c r="G811" s="238">
        <v>0</v>
      </c>
      <c r="H811" s="223" t="s">
        <v>4758</v>
      </c>
      <c r="I811" s="223"/>
      <c r="J811" s="223"/>
      <c r="K811" s="223"/>
      <c r="L811" s="223"/>
      <c r="M811" s="223"/>
      <c r="N811" s="225" t="s">
        <v>4959</v>
      </c>
      <c r="O811" s="225" t="s">
        <v>5748</v>
      </c>
      <c r="P811" s="225" t="s">
        <v>5749</v>
      </c>
      <c r="Q811" s="240" t="s">
        <v>5750</v>
      </c>
      <c r="R811" s="250" t="s">
        <v>2</v>
      </c>
      <c r="S811" s="236" t="s">
        <v>4758</v>
      </c>
      <c r="T811" s="233">
        <v>45586</v>
      </c>
      <c r="U811" s="234" t="s">
        <v>4746</v>
      </c>
      <c r="V811" s="234">
        <v>45611</v>
      </c>
      <c r="W811" s="234">
        <v>45615</v>
      </c>
      <c r="X811" s="234" t="s">
        <v>2</v>
      </c>
      <c r="Y811" s="234"/>
      <c r="Z811" s="234" t="s">
        <v>5751</v>
      </c>
      <c r="AA811" s="243">
        <v>202411</v>
      </c>
      <c r="AB811" s="243"/>
      <c r="AC811" s="244" t="s">
        <v>4787</v>
      </c>
      <c r="AD811" s="244" t="s">
        <v>4887</v>
      </c>
      <c r="AE811" s="245">
        <v>1</v>
      </c>
      <c r="AF811" s="244" t="s">
        <v>4887</v>
      </c>
      <c r="AG811" s="239" t="str">
        <f>IFERROR(VLOOKUP(작성용!A:A,RM!A:D,4,0),"-")</f>
        <v>윤광일</v>
      </c>
      <c r="AH811" s="9" t="s">
        <v>4902</v>
      </c>
      <c r="AI811" s="235" t="s">
        <v>4758</v>
      </c>
      <c r="AJ811" s="235" t="s">
        <v>4907</v>
      </c>
      <c r="AK811" s="235" t="s">
        <v>4764</v>
      </c>
      <c r="AL811" s="235">
        <v>810</v>
      </c>
    </row>
    <row r="812" spans="1:38" x14ac:dyDescent="0.3">
      <c r="A812" s="222" t="s">
        <v>4702</v>
      </c>
      <c r="B812" s="222" t="s">
        <v>4703</v>
      </c>
      <c r="C812" s="241" t="s">
        <v>4765</v>
      </c>
      <c r="D812" s="237" t="s">
        <v>5754</v>
      </c>
      <c r="E812" s="236" t="s">
        <v>5755</v>
      </c>
      <c r="F812" s="240" t="s">
        <v>4881</v>
      </c>
      <c r="G812" s="238">
        <v>0</v>
      </c>
      <c r="H812" s="223" t="s">
        <v>4758</v>
      </c>
      <c r="I812" s="223"/>
      <c r="J812" s="223"/>
      <c r="K812" s="223"/>
      <c r="L812" s="223"/>
      <c r="M812" s="223"/>
      <c r="N812" s="225" t="s">
        <v>4959</v>
      </c>
      <c r="O812" s="225" t="s">
        <v>5748</v>
      </c>
      <c r="P812" s="225" t="s">
        <v>5749</v>
      </c>
      <c r="Q812" s="240" t="s">
        <v>5750</v>
      </c>
      <c r="R812" s="250" t="s">
        <v>2</v>
      </c>
      <c r="S812" s="236" t="s">
        <v>4758</v>
      </c>
      <c r="T812" s="233">
        <v>45590</v>
      </c>
      <c r="U812" s="234" t="s">
        <v>4746</v>
      </c>
      <c r="V812" s="234">
        <v>45611</v>
      </c>
      <c r="W812" s="234">
        <v>45615</v>
      </c>
      <c r="X812" s="234" t="s">
        <v>2</v>
      </c>
      <c r="Y812" s="234"/>
      <c r="Z812" s="234" t="s">
        <v>5751</v>
      </c>
      <c r="AA812" s="243">
        <v>202411</v>
      </c>
      <c r="AB812" s="243"/>
      <c r="AC812" s="244" t="s">
        <v>4787</v>
      </c>
      <c r="AD812" s="244" t="s">
        <v>3646</v>
      </c>
      <c r="AE812" s="245">
        <v>1</v>
      </c>
      <c r="AF812" s="243" t="s">
        <v>3646</v>
      </c>
      <c r="AG812" s="239" t="str">
        <f>IFERROR(VLOOKUP(작성용!A:A,RM!A:D,4,0),"-")</f>
        <v>윤광일</v>
      </c>
      <c r="AH812" s="9" t="s">
        <v>4902</v>
      </c>
      <c r="AI812" s="235" t="s">
        <v>4758</v>
      </c>
      <c r="AJ812" s="235" t="s">
        <v>4907</v>
      </c>
      <c r="AK812" s="235" t="s">
        <v>4764</v>
      </c>
      <c r="AL812" s="235">
        <v>811</v>
      </c>
    </row>
    <row r="813" spans="1:38" x14ac:dyDescent="0.3">
      <c r="A813" s="222" t="s">
        <v>5314</v>
      </c>
      <c r="B813" s="222" t="s">
        <v>5315</v>
      </c>
      <c r="C813" s="241" t="s">
        <v>4749</v>
      </c>
      <c r="D813" s="237" t="s">
        <v>5315</v>
      </c>
      <c r="E813" s="236">
        <v>1101110168404</v>
      </c>
      <c r="F813" s="240" t="s">
        <v>5034</v>
      </c>
      <c r="G813" s="214">
        <v>0</v>
      </c>
      <c r="H813" s="231" t="s">
        <v>4758</v>
      </c>
      <c r="I813" s="231"/>
      <c r="J813" s="231"/>
      <c r="K813" s="231"/>
      <c r="L813" s="231"/>
      <c r="M813" s="231"/>
      <c r="N813" s="231" t="s">
        <v>4882</v>
      </c>
      <c r="O813" s="246" t="s">
        <v>5318</v>
      </c>
      <c r="P813" s="246" t="s">
        <v>5319</v>
      </c>
      <c r="Q813" s="225" t="s">
        <v>5320</v>
      </c>
      <c r="R813" s="212" t="s">
        <v>4758</v>
      </c>
      <c r="S813" s="213" t="s">
        <v>4758</v>
      </c>
      <c r="T813" s="233">
        <v>45587</v>
      </c>
      <c r="U813" s="234" t="s">
        <v>4746</v>
      </c>
      <c r="V813" s="234">
        <v>45611</v>
      </c>
      <c r="W813" s="234">
        <v>45649</v>
      </c>
      <c r="X813" s="234" t="s">
        <v>2</v>
      </c>
      <c r="Y813" s="234"/>
      <c r="Z813" s="234" t="s">
        <v>5321</v>
      </c>
      <c r="AA813" s="243">
        <v>202411</v>
      </c>
      <c r="AB813" s="243"/>
      <c r="AC813" s="244" t="s">
        <v>4747</v>
      </c>
      <c r="AD813" s="244" t="s">
        <v>4761</v>
      </c>
      <c r="AE813" s="245">
        <v>0</v>
      </c>
      <c r="AF813" s="244" t="s">
        <v>4761</v>
      </c>
      <c r="AG813" s="239" t="str">
        <f>IFERROR(VLOOKUP(작성용!A:A,RM!A:D,4,0),"-")</f>
        <v>유재호</v>
      </c>
      <c r="AH813" s="203" t="s">
        <v>5008</v>
      </c>
      <c r="AI813" s="235" t="s">
        <v>5756</v>
      </c>
      <c r="AJ813" s="235" t="s">
        <v>5325</v>
      </c>
      <c r="AK813" s="235" t="s">
        <v>4764</v>
      </c>
      <c r="AL813" s="235">
        <v>812</v>
      </c>
    </row>
    <row r="814" spans="1:38" x14ac:dyDescent="0.3">
      <c r="A814" s="222">
        <v>6000910</v>
      </c>
      <c r="B814" s="222" t="s">
        <v>5332</v>
      </c>
      <c r="C814" s="241" t="s">
        <v>4749</v>
      </c>
      <c r="D814" s="237" t="s">
        <v>5757</v>
      </c>
      <c r="E814" s="236" t="s">
        <v>4708</v>
      </c>
      <c r="F814" s="240" t="s">
        <v>4881</v>
      </c>
      <c r="G814" s="214">
        <v>77</v>
      </c>
      <c r="H814" s="231" t="s">
        <v>4758</v>
      </c>
      <c r="I814" s="231"/>
      <c r="J814" s="231"/>
      <c r="K814" s="231"/>
      <c r="L814" s="231"/>
      <c r="M814" s="231"/>
      <c r="N814" s="231" t="s">
        <v>4882</v>
      </c>
      <c r="O814" s="246"/>
      <c r="P814" s="246"/>
      <c r="Q814" s="225"/>
      <c r="R814" s="212" t="s">
        <v>4758</v>
      </c>
      <c r="S814" s="213" t="s">
        <v>4758</v>
      </c>
      <c r="T814" s="233" t="s">
        <v>5373</v>
      </c>
      <c r="U814" s="234" t="s">
        <v>4746</v>
      </c>
      <c r="V814" s="234">
        <v>45611</v>
      </c>
      <c r="W814" s="234" t="s">
        <v>4864</v>
      </c>
      <c r="X814" s="234" t="s">
        <v>2</v>
      </c>
      <c r="Y814" s="234"/>
      <c r="Z814" s="234"/>
      <c r="AA814" s="243">
        <v>202411</v>
      </c>
      <c r="AB814" s="243"/>
      <c r="AC814" s="244" t="s">
        <v>5197</v>
      </c>
      <c r="AD814" s="228" t="s">
        <v>4932</v>
      </c>
      <c r="AE814" s="245">
        <v>0.6</v>
      </c>
      <c r="AF814" s="228" t="s">
        <v>4713</v>
      </c>
      <c r="AG814" s="239" t="str">
        <f>IFERROR(VLOOKUP(작성용!A:A,RM!A:D,4,0),"-")</f>
        <v>-</v>
      </c>
      <c r="AH814" s="235" t="s">
        <v>4758</v>
      </c>
      <c r="AI814" s="235" t="s">
        <v>4758</v>
      </c>
      <c r="AJ814" s="235" t="s">
        <v>4758</v>
      </c>
      <c r="AK814" s="235" t="s">
        <v>5195</v>
      </c>
      <c r="AL814" s="235">
        <v>813</v>
      </c>
    </row>
    <row r="815" spans="1:38" x14ac:dyDescent="0.3">
      <c r="A815" s="222">
        <v>6000910</v>
      </c>
      <c r="B815" s="222" t="s">
        <v>5332</v>
      </c>
      <c r="C815" s="241" t="s">
        <v>4749</v>
      </c>
      <c r="D815" s="237" t="s">
        <v>5758</v>
      </c>
      <c r="E815" s="236">
        <v>1345110333209</v>
      </c>
      <c r="F815" s="240" t="s">
        <v>4837</v>
      </c>
      <c r="G815" s="214">
        <v>77</v>
      </c>
      <c r="H815" s="231" t="s">
        <v>4758</v>
      </c>
      <c r="I815" s="231"/>
      <c r="J815" s="231"/>
      <c r="K815" s="231"/>
      <c r="L815" s="231"/>
      <c r="M815" s="231"/>
      <c r="N815" s="231" t="s">
        <v>4882</v>
      </c>
      <c r="O815" s="246"/>
      <c r="P815" s="246"/>
      <c r="Q815" s="225"/>
      <c r="R815" s="212" t="s">
        <v>4758</v>
      </c>
      <c r="S815" s="213" t="s">
        <v>4758</v>
      </c>
      <c r="T815" s="233" t="s">
        <v>5373</v>
      </c>
      <c r="U815" s="234" t="s">
        <v>4746</v>
      </c>
      <c r="V815" s="234">
        <v>45611</v>
      </c>
      <c r="W815" s="234" t="s">
        <v>4864</v>
      </c>
      <c r="X815" s="234" t="s">
        <v>2</v>
      </c>
      <c r="Y815" s="234"/>
      <c r="Z815" s="234"/>
      <c r="AA815" s="243">
        <v>202411</v>
      </c>
      <c r="AB815" s="243"/>
      <c r="AC815" s="244" t="s">
        <v>5197</v>
      </c>
      <c r="AD815" s="228" t="s">
        <v>556</v>
      </c>
      <c r="AE815" s="245">
        <v>0.6</v>
      </c>
      <c r="AF815" s="228" t="s">
        <v>556</v>
      </c>
      <c r="AG815" s="239" t="str">
        <f>IFERROR(VLOOKUP(작성용!A:A,RM!A:D,4,0),"-")</f>
        <v>-</v>
      </c>
      <c r="AH815" s="235" t="s">
        <v>4758</v>
      </c>
      <c r="AI815" s="235" t="s">
        <v>4758</v>
      </c>
      <c r="AJ815" s="235" t="s">
        <v>4758</v>
      </c>
      <c r="AK815" s="235" t="s">
        <v>5195</v>
      </c>
      <c r="AL815" s="235">
        <v>814</v>
      </c>
    </row>
    <row r="816" spans="1:38" s="198" customFormat="1" x14ac:dyDescent="0.3">
      <c r="A816" s="222">
        <v>6000910</v>
      </c>
      <c r="B816" s="222" t="s">
        <v>5332</v>
      </c>
      <c r="C816" s="241" t="s">
        <v>4749</v>
      </c>
      <c r="D816" s="237" t="s">
        <v>5759</v>
      </c>
      <c r="E816" s="236" t="s">
        <v>4709</v>
      </c>
      <c r="F816" s="240" t="s">
        <v>4881</v>
      </c>
      <c r="G816" s="214">
        <v>77</v>
      </c>
      <c r="H816" s="231" t="s">
        <v>4758</v>
      </c>
      <c r="I816" s="231"/>
      <c r="J816" s="231"/>
      <c r="K816" s="231"/>
      <c r="L816" s="231"/>
      <c r="M816" s="231"/>
      <c r="N816" s="231" t="s">
        <v>4882</v>
      </c>
      <c r="O816" s="246"/>
      <c r="P816" s="246"/>
      <c r="Q816" s="225"/>
      <c r="R816" s="212" t="s">
        <v>4758</v>
      </c>
      <c r="S816" s="213" t="s">
        <v>4758</v>
      </c>
      <c r="T816" s="233" t="s">
        <v>5373</v>
      </c>
      <c r="U816" s="234" t="s">
        <v>4746</v>
      </c>
      <c r="V816" s="234">
        <v>45611</v>
      </c>
      <c r="W816" s="234" t="s">
        <v>4864</v>
      </c>
      <c r="X816" s="234" t="s">
        <v>2</v>
      </c>
      <c r="Y816" s="234"/>
      <c r="Z816" s="234"/>
      <c r="AA816" s="243">
        <v>202411</v>
      </c>
      <c r="AB816" s="243"/>
      <c r="AC816" s="244" t="s">
        <v>5197</v>
      </c>
      <c r="AD816" s="228" t="s">
        <v>3716</v>
      </c>
      <c r="AE816" s="245">
        <v>0.6</v>
      </c>
      <c r="AF816" s="228" t="s">
        <v>3716</v>
      </c>
      <c r="AG816" s="239" t="str">
        <f>IFERROR(VLOOKUP(작성용!A:A,RM!A:D,4,0),"-")</f>
        <v>-</v>
      </c>
      <c r="AH816" s="235" t="s">
        <v>4758</v>
      </c>
      <c r="AI816" s="235" t="s">
        <v>4758</v>
      </c>
      <c r="AJ816" s="235" t="s">
        <v>4758</v>
      </c>
      <c r="AK816" s="235" t="s">
        <v>5195</v>
      </c>
      <c r="AL816" s="235">
        <v>815</v>
      </c>
    </row>
    <row r="817" spans="1:38" x14ac:dyDescent="0.3">
      <c r="A817" s="222">
        <v>6000910</v>
      </c>
      <c r="B817" s="222" t="s">
        <v>5332</v>
      </c>
      <c r="C817" s="241" t="s">
        <v>4749</v>
      </c>
      <c r="D817" s="237" t="s">
        <v>5760</v>
      </c>
      <c r="E817" s="236" t="s">
        <v>4710</v>
      </c>
      <c r="F817" s="240" t="s">
        <v>4881</v>
      </c>
      <c r="G817" s="214">
        <v>77</v>
      </c>
      <c r="H817" s="231" t="s">
        <v>4758</v>
      </c>
      <c r="I817" s="231"/>
      <c r="J817" s="231"/>
      <c r="K817" s="231"/>
      <c r="L817" s="231"/>
      <c r="M817" s="231"/>
      <c r="N817" s="231" t="s">
        <v>4882</v>
      </c>
      <c r="O817" s="246"/>
      <c r="P817" s="246"/>
      <c r="Q817" s="225"/>
      <c r="R817" s="212" t="s">
        <v>4758</v>
      </c>
      <c r="S817" s="213" t="s">
        <v>4758</v>
      </c>
      <c r="T817" s="233" t="s">
        <v>5373</v>
      </c>
      <c r="U817" s="234" t="s">
        <v>4746</v>
      </c>
      <c r="V817" s="234">
        <v>45611</v>
      </c>
      <c r="W817" s="234" t="s">
        <v>4864</v>
      </c>
      <c r="X817" s="234" t="s">
        <v>2</v>
      </c>
      <c r="Y817" s="234"/>
      <c r="Z817" s="234"/>
      <c r="AA817" s="243">
        <v>202411</v>
      </c>
      <c r="AB817" s="243"/>
      <c r="AC817" s="244" t="s">
        <v>5197</v>
      </c>
      <c r="AD817" s="228" t="s">
        <v>3923</v>
      </c>
      <c r="AE817" s="245">
        <v>0.6</v>
      </c>
      <c r="AF817" s="228" t="s">
        <v>3923</v>
      </c>
      <c r="AG817" s="239" t="str">
        <f>IFERROR(VLOOKUP(작성용!A:A,RM!A:D,4,0),"-")</f>
        <v>-</v>
      </c>
      <c r="AH817" s="235" t="s">
        <v>4758</v>
      </c>
      <c r="AI817" s="235" t="s">
        <v>4758</v>
      </c>
      <c r="AJ817" s="235" t="s">
        <v>4758</v>
      </c>
      <c r="AK817" s="235" t="s">
        <v>5195</v>
      </c>
      <c r="AL817" s="235">
        <v>816</v>
      </c>
    </row>
    <row r="818" spans="1:38" x14ac:dyDescent="0.3">
      <c r="A818" s="222">
        <v>6000910</v>
      </c>
      <c r="B818" s="222" t="s">
        <v>5332</v>
      </c>
      <c r="C818" s="241" t="s">
        <v>4749</v>
      </c>
      <c r="D818" s="237" t="s">
        <v>5761</v>
      </c>
      <c r="E818" s="236" t="s">
        <v>4711</v>
      </c>
      <c r="F818" s="240" t="s">
        <v>4881</v>
      </c>
      <c r="G818" s="214">
        <v>77</v>
      </c>
      <c r="H818" s="231" t="s">
        <v>4758</v>
      </c>
      <c r="I818" s="231"/>
      <c r="J818" s="231"/>
      <c r="K818" s="231"/>
      <c r="L818" s="231"/>
      <c r="M818" s="231"/>
      <c r="N818" s="231" t="s">
        <v>4882</v>
      </c>
      <c r="O818" s="246"/>
      <c r="P818" s="246"/>
      <c r="Q818" s="225"/>
      <c r="R818" s="212" t="s">
        <v>4758</v>
      </c>
      <c r="S818" s="213" t="s">
        <v>4758</v>
      </c>
      <c r="T818" s="233" t="s">
        <v>5373</v>
      </c>
      <c r="U818" s="234" t="s">
        <v>4746</v>
      </c>
      <c r="V818" s="234">
        <v>45611</v>
      </c>
      <c r="W818" s="234" t="s">
        <v>4864</v>
      </c>
      <c r="X818" s="234" t="s">
        <v>2</v>
      </c>
      <c r="Y818" s="234"/>
      <c r="Z818" s="234"/>
      <c r="AA818" s="243">
        <v>202411</v>
      </c>
      <c r="AB818" s="243"/>
      <c r="AC818" s="244" t="s">
        <v>5197</v>
      </c>
      <c r="AD818" s="228" t="s">
        <v>3663</v>
      </c>
      <c r="AE818" s="245">
        <v>0.6</v>
      </c>
      <c r="AF818" s="228" t="s">
        <v>3663</v>
      </c>
      <c r="AG818" s="239" t="str">
        <f>IFERROR(VLOOKUP(작성용!A:A,RM!A:D,4,0),"-")</f>
        <v>-</v>
      </c>
      <c r="AH818" s="235" t="s">
        <v>4758</v>
      </c>
      <c r="AI818" s="235" t="s">
        <v>4758</v>
      </c>
      <c r="AJ818" s="235" t="s">
        <v>4758</v>
      </c>
      <c r="AK818" s="235" t="s">
        <v>5195</v>
      </c>
      <c r="AL818" s="235">
        <v>817</v>
      </c>
    </row>
    <row r="819" spans="1:38" x14ac:dyDescent="0.3">
      <c r="A819" s="222">
        <v>6000910</v>
      </c>
      <c r="B819" s="222" t="s">
        <v>5762</v>
      </c>
      <c r="C819" s="241" t="s">
        <v>4749</v>
      </c>
      <c r="D819" s="237" t="s">
        <v>5763</v>
      </c>
      <c r="E819" s="236">
        <v>1311110463106</v>
      </c>
      <c r="F819" s="240" t="s">
        <v>4841</v>
      </c>
      <c r="G819" s="214">
        <v>0</v>
      </c>
      <c r="H819" s="231" t="s">
        <v>4758</v>
      </c>
      <c r="I819" s="231"/>
      <c r="J819" s="231"/>
      <c r="K819" s="231"/>
      <c r="L819" s="231"/>
      <c r="M819" s="231"/>
      <c r="N819" s="231" t="s">
        <v>4882</v>
      </c>
      <c r="O819" s="246"/>
      <c r="P819" s="246"/>
      <c r="Q819" s="225"/>
      <c r="R819" s="212" t="s">
        <v>4758</v>
      </c>
      <c r="S819" s="213" t="s">
        <v>4758</v>
      </c>
      <c r="T819" s="233" t="s">
        <v>5373</v>
      </c>
      <c r="U819" s="234" t="s">
        <v>4746</v>
      </c>
      <c r="V819" s="234">
        <v>45611</v>
      </c>
      <c r="W819" s="234" t="s">
        <v>4864</v>
      </c>
      <c r="X819" s="234" t="s">
        <v>2</v>
      </c>
      <c r="Y819" s="234"/>
      <c r="Z819" s="234"/>
      <c r="AA819" s="243">
        <v>202411</v>
      </c>
      <c r="AB819" s="243"/>
      <c r="AC819" s="244" t="s">
        <v>5197</v>
      </c>
      <c r="AD819" s="228" t="s">
        <v>4974</v>
      </c>
      <c r="AE819" s="245">
        <v>0.6</v>
      </c>
      <c r="AF819" s="228" t="s">
        <v>4714</v>
      </c>
      <c r="AG819" s="239" t="str">
        <f>IFERROR(VLOOKUP(작성용!A:A,RM!A:D,4,0),"-")</f>
        <v>-</v>
      </c>
      <c r="AH819" s="235" t="s">
        <v>4758</v>
      </c>
      <c r="AI819" s="235" t="s">
        <v>4758</v>
      </c>
      <c r="AJ819" s="235" t="s">
        <v>4758</v>
      </c>
      <c r="AK819" s="235" t="s">
        <v>5195</v>
      </c>
      <c r="AL819" s="235">
        <v>818</v>
      </c>
    </row>
    <row r="820" spans="1:38" x14ac:dyDescent="0.3">
      <c r="A820" s="222">
        <v>6000910</v>
      </c>
      <c r="B820" s="222" t="s">
        <v>5332</v>
      </c>
      <c r="C820" s="241" t="s">
        <v>4749</v>
      </c>
      <c r="D820" s="237" t="s">
        <v>5764</v>
      </c>
      <c r="E820" s="236">
        <v>1101115177830</v>
      </c>
      <c r="F820" s="240" t="s">
        <v>4837</v>
      </c>
      <c r="G820" s="214">
        <v>77</v>
      </c>
      <c r="H820" s="231" t="s">
        <v>4758</v>
      </c>
      <c r="I820" s="231"/>
      <c r="J820" s="231"/>
      <c r="K820" s="231"/>
      <c r="L820" s="231"/>
      <c r="M820" s="231"/>
      <c r="N820" s="231" t="s">
        <v>4882</v>
      </c>
      <c r="O820" s="246"/>
      <c r="P820" s="246"/>
      <c r="Q820" s="225"/>
      <c r="R820" s="212" t="s">
        <v>4758</v>
      </c>
      <c r="S820" s="213" t="s">
        <v>4758</v>
      </c>
      <c r="T820" s="233" t="s">
        <v>5373</v>
      </c>
      <c r="U820" s="234" t="s">
        <v>4746</v>
      </c>
      <c r="V820" s="234">
        <v>45611</v>
      </c>
      <c r="W820" s="234" t="s">
        <v>4864</v>
      </c>
      <c r="X820" s="234" t="s">
        <v>2</v>
      </c>
      <c r="Y820" s="234"/>
      <c r="Z820" s="234"/>
      <c r="AA820" s="243">
        <v>202411</v>
      </c>
      <c r="AB820" s="243"/>
      <c r="AC820" s="244" t="s">
        <v>5197</v>
      </c>
      <c r="AD820" s="228" t="s">
        <v>4884</v>
      </c>
      <c r="AE820" s="245">
        <v>0.6</v>
      </c>
      <c r="AF820" s="228" t="s">
        <v>4749</v>
      </c>
      <c r="AG820" s="239" t="str">
        <f>IFERROR(VLOOKUP(작성용!A:A,RM!A:D,4,0),"-")</f>
        <v>-</v>
      </c>
      <c r="AH820" s="235" t="s">
        <v>4758</v>
      </c>
      <c r="AI820" s="235" t="s">
        <v>4758</v>
      </c>
      <c r="AJ820" s="235" t="s">
        <v>4758</v>
      </c>
      <c r="AK820" s="235" t="s">
        <v>5195</v>
      </c>
      <c r="AL820" s="235">
        <v>819</v>
      </c>
    </row>
    <row r="821" spans="1:38" x14ac:dyDescent="0.3">
      <c r="A821" s="222">
        <v>6000910</v>
      </c>
      <c r="B821" s="222" t="s">
        <v>5332</v>
      </c>
      <c r="C821" s="241" t="s">
        <v>4749</v>
      </c>
      <c r="D821" s="237" t="s">
        <v>5765</v>
      </c>
      <c r="E821" s="236" t="s">
        <v>4712</v>
      </c>
      <c r="F821" s="240" t="s">
        <v>4881</v>
      </c>
      <c r="G821" s="214">
        <v>77</v>
      </c>
      <c r="H821" s="231" t="s">
        <v>4758</v>
      </c>
      <c r="I821" s="231"/>
      <c r="J821" s="231"/>
      <c r="K821" s="231"/>
      <c r="L821" s="231"/>
      <c r="M821" s="231"/>
      <c r="N821" s="231" t="s">
        <v>4882</v>
      </c>
      <c r="O821" s="246"/>
      <c r="P821" s="246"/>
      <c r="Q821" s="225"/>
      <c r="R821" s="212" t="s">
        <v>4758</v>
      </c>
      <c r="S821" s="213" t="s">
        <v>4758</v>
      </c>
      <c r="T821" s="233" t="s">
        <v>5373</v>
      </c>
      <c r="U821" s="234" t="s">
        <v>4746</v>
      </c>
      <c r="V821" s="234">
        <v>45611</v>
      </c>
      <c r="W821" s="234" t="s">
        <v>4864</v>
      </c>
      <c r="X821" s="234" t="s">
        <v>2</v>
      </c>
      <c r="Y821" s="234"/>
      <c r="Z821" s="234"/>
      <c r="AA821" s="243">
        <v>202411</v>
      </c>
      <c r="AB821" s="243"/>
      <c r="AC821" s="244" t="s">
        <v>5197</v>
      </c>
      <c r="AD821" s="228" t="s">
        <v>4967</v>
      </c>
      <c r="AE821" s="245">
        <v>0</v>
      </c>
      <c r="AF821" s="228" t="s">
        <v>4967</v>
      </c>
      <c r="AG821" s="239" t="str">
        <f>IFERROR(VLOOKUP(작성용!A:A,RM!A:D,4,0),"-")</f>
        <v>-</v>
      </c>
      <c r="AH821" s="235" t="s">
        <v>4758</v>
      </c>
      <c r="AI821" s="235" t="s">
        <v>4758</v>
      </c>
      <c r="AJ821" s="235" t="s">
        <v>4758</v>
      </c>
      <c r="AK821" s="235" t="s">
        <v>5195</v>
      </c>
      <c r="AL821" s="235">
        <v>820</v>
      </c>
    </row>
    <row r="822" spans="1:38" x14ac:dyDescent="0.3">
      <c r="A822" s="222">
        <v>6000910</v>
      </c>
      <c r="B822" s="222" t="s">
        <v>5332</v>
      </c>
      <c r="C822" s="241" t="s">
        <v>4749</v>
      </c>
      <c r="D822" s="237" t="s">
        <v>5766</v>
      </c>
      <c r="E822" s="236">
        <v>1345110418118</v>
      </c>
      <c r="F822" s="240" t="s">
        <v>4881</v>
      </c>
      <c r="G822" s="214">
        <v>77</v>
      </c>
      <c r="H822" s="231" t="s">
        <v>4758</v>
      </c>
      <c r="I822" s="231"/>
      <c r="J822" s="231"/>
      <c r="K822" s="231"/>
      <c r="L822" s="231"/>
      <c r="M822" s="231"/>
      <c r="N822" s="231" t="s">
        <v>4882</v>
      </c>
      <c r="O822" s="246"/>
      <c r="P822" s="246"/>
      <c r="Q822" s="225"/>
      <c r="R822" s="212" t="s">
        <v>4758</v>
      </c>
      <c r="S822" s="213" t="s">
        <v>4758</v>
      </c>
      <c r="T822" s="233" t="s">
        <v>5373</v>
      </c>
      <c r="U822" s="234" t="s">
        <v>4746</v>
      </c>
      <c r="V822" s="234">
        <v>45611</v>
      </c>
      <c r="W822" s="234" t="s">
        <v>4864</v>
      </c>
      <c r="X822" s="234" t="s">
        <v>2</v>
      </c>
      <c r="Y822" s="234"/>
      <c r="Z822" s="234"/>
      <c r="AA822" s="243">
        <v>202411</v>
      </c>
      <c r="AB822" s="243"/>
      <c r="AC822" s="244" t="s">
        <v>5197</v>
      </c>
      <c r="AD822" s="228" t="s">
        <v>4810</v>
      </c>
      <c r="AE822" s="245">
        <v>0.6</v>
      </c>
      <c r="AF822" s="228" t="s">
        <v>4538</v>
      </c>
      <c r="AG822" s="239" t="str">
        <f>IFERROR(VLOOKUP(작성용!A:A,RM!A:D,4,0),"-")</f>
        <v>-</v>
      </c>
      <c r="AH822" s="235" t="s">
        <v>4758</v>
      </c>
      <c r="AI822" s="235" t="s">
        <v>4758</v>
      </c>
      <c r="AJ822" s="235" t="s">
        <v>4758</v>
      </c>
      <c r="AK822" s="235" t="s">
        <v>5195</v>
      </c>
      <c r="AL822" s="235">
        <v>821</v>
      </c>
    </row>
    <row r="823" spans="1:38" x14ac:dyDescent="0.3">
      <c r="A823" s="229">
        <v>6000793</v>
      </c>
      <c r="B823" s="229" t="s">
        <v>5326</v>
      </c>
      <c r="C823" s="241" t="s">
        <v>4749</v>
      </c>
      <c r="D823" s="237" t="s">
        <v>5767</v>
      </c>
      <c r="E823" s="236">
        <v>1101115119080</v>
      </c>
      <c r="F823" s="240" t="s">
        <v>4881</v>
      </c>
      <c r="G823" s="214">
        <v>6</v>
      </c>
      <c r="H823" s="231" t="s">
        <v>4758</v>
      </c>
      <c r="I823" s="231"/>
      <c r="J823" s="231"/>
      <c r="K823" s="231"/>
      <c r="L823" s="231"/>
      <c r="M823" s="231"/>
      <c r="N823" s="231" t="s">
        <v>4882</v>
      </c>
      <c r="O823" s="246"/>
      <c r="P823" s="246"/>
      <c r="Q823" s="225"/>
      <c r="R823" s="212" t="s">
        <v>4758</v>
      </c>
      <c r="S823" s="213" t="s">
        <v>4758</v>
      </c>
      <c r="T823" s="233" t="s">
        <v>5373</v>
      </c>
      <c r="U823" s="234" t="s">
        <v>4746</v>
      </c>
      <c r="V823" s="234">
        <v>45611</v>
      </c>
      <c r="W823" s="234" t="s">
        <v>4864</v>
      </c>
      <c r="X823" s="234" t="s">
        <v>2</v>
      </c>
      <c r="Y823" s="234"/>
      <c r="Z823" s="234"/>
      <c r="AA823" s="243">
        <v>202411</v>
      </c>
      <c r="AB823" s="243"/>
      <c r="AC823" s="244" t="s">
        <v>4747</v>
      </c>
      <c r="AD823" s="228" t="s">
        <v>694</v>
      </c>
      <c r="AE823" s="245">
        <v>0</v>
      </c>
      <c r="AF823" s="228" t="s">
        <v>694</v>
      </c>
      <c r="AG823" s="239" t="str">
        <f>IFERROR(VLOOKUP(작성용!A:A,RM!A:D,4,0),"-")</f>
        <v>-</v>
      </c>
      <c r="AH823" s="235" t="s">
        <v>4758</v>
      </c>
      <c r="AI823" s="235" t="s">
        <v>4758</v>
      </c>
      <c r="AJ823" s="235" t="s">
        <v>4758</v>
      </c>
      <c r="AK823" s="235" t="s">
        <v>5195</v>
      </c>
      <c r="AL823" s="235">
        <v>822</v>
      </c>
    </row>
    <row r="824" spans="1:38" x14ac:dyDescent="0.3">
      <c r="A824" s="229">
        <v>6000793</v>
      </c>
      <c r="B824" s="229" t="s">
        <v>5326</v>
      </c>
      <c r="C824" s="241" t="s">
        <v>4885</v>
      </c>
      <c r="D824" s="237" t="s">
        <v>5401</v>
      </c>
      <c r="E824" s="236">
        <v>1101115686279</v>
      </c>
      <c r="F824" s="240" t="s">
        <v>4881</v>
      </c>
      <c r="G824" s="214">
        <v>1</v>
      </c>
      <c r="H824" s="231" t="s">
        <v>4758</v>
      </c>
      <c r="I824" s="231"/>
      <c r="J824" s="231"/>
      <c r="K824" s="231"/>
      <c r="L824" s="231"/>
      <c r="M824" s="231"/>
      <c r="N824" s="231" t="s">
        <v>4868</v>
      </c>
      <c r="O824" s="246"/>
      <c r="P824" s="246"/>
      <c r="Q824" s="225"/>
      <c r="R824" s="212" t="s">
        <v>4754</v>
      </c>
      <c r="S824" s="213" t="s">
        <v>4758</v>
      </c>
      <c r="T824" s="233" t="s">
        <v>5420</v>
      </c>
      <c r="U824" s="234" t="s">
        <v>4746</v>
      </c>
      <c r="V824" s="234">
        <v>45611</v>
      </c>
      <c r="W824" s="234" t="s">
        <v>4864</v>
      </c>
      <c r="X824" s="234" t="s">
        <v>2</v>
      </c>
      <c r="Y824" s="234"/>
      <c r="Z824" s="234"/>
      <c r="AA824" s="243">
        <v>202411</v>
      </c>
      <c r="AB824" s="243"/>
      <c r="AC824" s="244" t="s">
        <v>4747</v>
      </c>
      <c r="AD824" s="228" t="s">
        <v>3943</v>
      </c>
      <c r="AE824" s="245">
        <v>0</v>
      </c>
      <c r="AF824" s="228" t="s">
        <v>3943</v>
      </c>
      <c r="AG824" s="239" t="str">
        <f>IFERROR(VLOOKUP(작성용!A:A,RM!A:D,4,0),"-")</f>
        <v>-</v>
      </c>
      <c r="AH824" s="235" t="s">
        <v>4758</v>
      </c>
      <c r="AI824" s="235" t="s">
        <v>4758</v>
      </c>
      <c r="AJ824" s="235" t="s">
        <v>4758</v>
      </c>
      <c r="AK824" s="235" t="s">
        <v>5195</v>
      </c>
      <c r="AL824" s="235">
        <v>823</v>
      </c>
    </row>
    <row r="825" spans="1:38" x14ac:dyDescent="0.3">
      <c r="A825" s="229">
        <v>6000793</v>
      </c>
      <c r="B825" s="229" t="s">
        <v>5326</v>
      </c>
      <c r="C825" s="241" t="s">
        <v>4749</v>
      </c>
      <c r="D825" s="237" t="s">
        <v>5401</v>
      </c>
      <c r="E825" s="236">
        <v>1101115686279</v>
      </c>
      <c r="F825" s="240" t="s">
        <v>4841</v>
      </c>
      <c r="G825" s="214">
        <v>0</v>
      </c>
      <c r="H825" s="231" t="s">
        <v>4758</v>
      </c>
      <c r="I825" s="231"/>
      <c r="J825" s="231"/>
      <c r="K825" s="231"/>
      <c r="L825" s="231"/>
      <c r="M825" s="231"/>
      <c r="N825" s="231" t="s">
        <v>4882</v>
      </c>
      <c r="O825" s="246"/>
      <c r="P825" s="246"/>
      <c r="Q825" s="225"/>
      <c r="R825" s="212" t="s">
        <v>4758</v>
      </c>
      <c r="S825" s="213" t="s">
        <v>4758</v>
      </c>
      <c r="T825" s="233" t="s">
        <v>5373</v>
      </c>
      <c r="U825" s="234" t="s">
        <v>4746</v>
      </c>
      <c r="V825" s="234">
        <v>45611</v>
      </c>
      <c r="W825" s="234" t="s">
        <v>4864</v>
      </c>
      <c r="X825" s="234" t="s">
        <v>2</v>
      </c>
      <c r="Y825" s="234"/>
      <c r="Z825" s="234"/>
      <c r="AA825" s="243">
        <v>202411</v>
      </c>
      <c r="AB825" s="243"/>
      <c r="AC825" s="244" t="s">
        <v>4747</v>
      </c>
      <c r="AD825" s="228" t="s">
        <v>3943</v>
      </c>
      <c r="AE825" s="245">
        <v>0</v>
      </c>
      <c r="AF825" s="228" t="s">
        <v>3943</v>
      </c>
      <c r="AG825" s="239" t="str">
        <f>IFERROR(VLOOKUP(작성용!A:A,RM!A:D,4,0),"-")</f>
        <v>-</v>
      </c>
      <c r="AH825" s="235" t="s">
        <v>4758</v>
      </c>
      <c r="AI825" s="235" t="s">
        <v>4758</v>
      </c>
      <c r="AJ825" s="235" t="s">
        <v>4758</v>
      </c>
      <c r="AK825" s="235" t="s">
        <v>5195</v>
      </c>
      <c r="AL825" s="235">
        <v>824</v>
      </c>
    </row>
    <row r="826" spans="1:38" x14ac:dyDescent="0.3">
      <c r="A826" s="229">
        <v>6000793</v>
      </c>
      <c r="B826" s="229" t="s">
        <v>5326</v>
      </c>
      <c r="C826" s="241" t="s">
        <v>4749</v>
      </c>
      <c r="D826" s="237" t="s">
        <v>5401</v>
      </c>
      <c r="E826" s="236">
        <v>1101115686279</v>
      </c>
      <c r="F826" s="240" t="s">
        <v>4837</v>
      </c>
      <c r="G826" s="214">
        <v>10</v>
      </c>
      <c r="H826" s="231" t="s">
        <v>4758</v>
      </c>
      <c r="I826" s="231"/>
      <c r="J826" s="231"/>
      <c r="K826" s="231"/>
      <c r="L826" s="231"/>
      <c r="M826" s="231"/>
      <c r="N826" s="231" t="s">
        <v>4882</v>
      </c>
      <c r="O826" s="246"/>
      <c r="P826" s="246"/>
      <c r="Q826" s="225"/>
      <c r="R826" s="212" t="s">
        <v>4758</v>
      </c>
      <c r="S826" s="213" t="s">
        <v>4758</v>
      </c>
      <c r="T826" s="233" t="s">
        <v>5373</v>
      </c>
      <c r="U826" s="234" t="s">
        <v>4746</v>
      </c>
      <c r="V826" s="234">
        <v>45611</v>
      </c>
      <c r="W826" s="234" t="s">
        <v>4864</v>
      </c>
      <c r="X826" s="234" t="s">
        <v>2</v>
      </c>
      <c r="Y826" s="234"/>
      <c r="Z826" s="234"/>
      <c r="AA826" s="243">
        <v>202411</v>
      </c>
      <c r="AB826" s="243"/>
      <c r="AC826" s="244" t="s">
        <v>4747</v>
      </c>
      <c r="AD826" s="228" t="s">
        <v>3943</v>
      </c>
      <c r="AE826" s="245">
        <v>0</v>
      </c>
      <c r="AF826" s="228" t="s">
        <v>3943</v>
      </c>
      <c r="AG826" s="239" t="str">
        <f>IFERROR(VLOOKUP(작성용!A:A,RM!A:D,4,0),"-")</f>
        <v>-</v>
      </c>
      <c r="AH826" s="235" t="s">
        <v>4758</v>
      </c>
      <c r="AI826" s="235" t="s">
        <v>4758</v>
      </c>
      <c r="AJ826" s="235" t="s">
        <v>4758</v>
      </c>
      <c r="AK826" s="235" t="s">
        <v>5195</v>
      </c>
      <c r="AL826" s="235">
        <v>825</v>
      </c>
    </row>
    <row r="827" spans="1:38" x14ac:dyDescent="0.3">
      <c r="A827" s="229">
        <v>6000793</v>
      </c>
      <c r="B827" s="229" t="s">
        <v>5326</v>
      </c>
      <c r="C827" s="241" t="s">
        <v>4749</v>
      </c>
      <c r="D827" s="237" t="s">
        <v>5401</v>
      </c>
      <c r="E827" s="236">
        <v>1101115686279</v>
      </c>
      <c r="F827" s="240" t="s">
        <v>4837</v>
      </c>
      <c r="G827" s="214">
        <v>11</v>
      </c>
      <c r="H827" s="231" t="s">
        <v>4758</v>
      </c>
      <c r="I827" s="231"/>
      <c r="J827" s="231"/>
      <c r="K827" s="231"/>
      <c r="L827" s="231"/>
      <c r="M827" s="231"/>
      <c r="N827" s="231" t="s">
        <v>4882</v>
      </c>
      <c r="O827" s="246"/>
      <c r="P827" s="246"/>
      <c r="Q827" s="225"/>
      <c r="R827" s="212" t="s">
        <v>4758</v>
      </c>
      <c r="S827" s="213" t="s">
        <v>4758</v>
      </c>
      <c r="T827" s="233" t="s">
        <v>5373</v>
      </c>
      <c r="U827" s="234" t="s">
        <v>4746</v>
      </c>
      <c r="V827" s="234">
        <v>45611</v>
      </c>
      <c r="W827" s="234" t="s">
        <v>4864</v>
      </c>
      <c r="X827" s="234" t="s">
        <v>2</v>
      </c>
      <c r="Y827" s="234"/>
      <c r="Z827" s="234"/>
      <c r="AA827" s="243">
        <v>202411</v>
      </c>
      <c r="AB827" s="243"/>
      <c r="AC827" s="244" t="s">
        <v>4747</v>
      </c>
      <c r="AD827" s="228" t="s">
        <v>3943</v>
      </c>
      <c r="AE827" s="245">
        <v>0</v>
      </c>
      <c r="AF827" s="228" t="s">
        <v>3943</v>
      </c>
      <c r="AG827" s="239" t="str">
        <f>IFERROR(VLOOKUP(작성용!A:A,RM!A:D,4,0),"-")</f>
        <v>-</v>
      </c>
      <c r="AH827" s="235" t="s">
        <v>4758</v>
      </c>
      <c r="AI827" s="235" t="s">
        <v>4758</v>
      </c>
      <c r="AJ827" s="235" t="s">
        <v>4758</v>
      </c>
      <c r="AK827" s="235" t="s">
        <v>5195</v>
      </c>
      <c r="AL827" s="235">
        <v>826</v>
      </c>
    </row>
    <row r="828" spans="1:38" x14ac:dyDescent="0.3">
      <c r="A828" s="222">
        <v>6000911</v>
      </c>
      <c r="B828" s="222" t="s">
        <v>5340</v>
      </c>
      <c r="C828" s="241" t="s">
        <v>4749</v>
      </c>
      <c r="D828" s="237" t="s">
        <v>5438</v>
      </c>
      <c r="E828" s="236">
        <v>1601110433518</v>
      </c>
      <c r="F828" s="240" t="s">
        <v>4841</v>
      </c>
      <c r="G828" s="214">
        <v>0</v>
      </c>
      <c r="H828" s="231" t="s">
        <v>4758</v>
      </c>
      <c r="I828" s="231"/>
      <c r="J828" s="231"/>
      <c r="K828" s="231"/>
      <c r="L828" s="231"/>
      <c r="M828" s="231"/>
      <c r="N828" s="231" t="s">
        <v>4882</v>
      </c>
      <c r="O828" s="246"/>
      <c r="P828" s="246"/>
      <c r="Q828" s="225"/>
      <c r="R828" s="212" t="s">
        <v>4758</v>
      </c>
      <c r="S828" s="212" t="s">
        <v>4758</v>
      </c>
      <c r="T828" s="233" t="s">
        <v>5373</v>
      </c>
      <c r="U828" s="234" t="s">
        <v>4746</v>
      </c>
      <c r="V828" s="234">
        <v>45611</v>
      </c>
      <c r="W828" s="234" t="s">
        <v>4864</v>
      </c>
      <c r="X828" s="234" t="s">
        <v>2</v>
      </c>
      <c r="Y828" s="234"/>
      <c r="Z828" s="234"/>
      <c r="AA828" s="243">
        <v>202411</v>
      </c>
      <c r="AB828" s="243"/>
      <c r="AC828" s="244" t="s">
        <v>5197</v>
      </c>
      <c r="AD828" s="228" t="s">
        <v>4934</v>
      </c>
      <c r="AE828" s="245">
        <v>0</v>
      </c>
      <c r="AF828" s="228" t="s">
        <v>4934</v>
      </c>
      <c r="AG828" s="239" t="str">
        <f>IFERROR(VLOOKUP(작성용!A:A,RM!A:D,4,0),"-")</f>
        <v>-</v>
      </c>
      <c r="AH828" s="235" t="s">
        <v>4758</v>
      </c>
      <c r="AI828" s="235" t="s">
        <v>4758</v>
      </c>
      <c r="AJ828" s="235" t="s">
        <v>4758</v>
      </c>
      <c r="AK828" s="235" t="s">
        <v>5195</v>
      </c>
      <c r="AL828" s="235">
        <v>827</v>
      </c>
    </row>
    <row r="829" spans="1:38" x14ac:dyDescent="0.3">
      <c r="A829" s="222">
        <v>6000911</v>
      </c>
      <c r="B829" s="222" t="s">
        <v>5340</v>
      </c>
      <c r="C829" s="241" t="s">
        <v>4749</v>
      </c>
      <c r="D829" s="237" t="s">
        <v>5768</v>
      </c>
      <c r="E829" s="236">
        <v>1101117138559</v>
      </c>
      <c r="F829" s="240" t="s">
        <v>4837</v>
      </c>
      <c r="G829" s="214">
        <v>77</v>
      </c>
      <c r="H829" s="231" t="s">
        <v>4758</v>
      </c>
      <c r="I829" s="231"/>
      <c r="J829" s="231"/>
      <c r="K829" s="231"/>
      <c r="L829" s="231"/>
      <c r="M829" s="231"/>
      <c r="N829" s="231" t="s">
        <v>4882</v>
      </c>
      <c r="O829" s="246"/>
      <c r="P829" s="246"/>
      <c r="Q829" s="225"/>
      <c r="R829" s="212" t="s">
        <v>4758</v>
      </c>
      <c r="S829" s="212" t="s">
        <v>4758</v>
      </c>
      <c r="T829" s="233" t="s">
        <v>5373</v>
      </c>
      <c r="U829" s="234" t="s">
        <v>4746</v>
      </c>
      <c r="V829" s="234">
        <v>45611</v>
      </c>
      <c r="W829" s="234" t="s">
        <v>4864</v>
      </c>
      <c r="X829" s="234" t="s">
        <v>2</v>
      </c>
      <c r="Y829" s="234"/>
      <c r="Z829" s="234"/>
      <c r="AA829" s="243">
        <v>202411</v>
      </c>
      <c r="AB829" s="243"/>
      <c r="AC829" s="244" t="s">
        <v>5197</v>
      </c>
      <c r="AD829" s="228" t="s">
        <v>3663</v>
      </c>
      <c r="AE829" s="245">
        <v>0</v>
      </c>
      <c r="AF829" s="228" t="s">
        <v>3663</v>
      </c>
      <c r="AG829" s="239" t="str">
        <f>IFERROR(VLOOKUP(작성용!A:A,RM!A:D,4,0),"-")</f>
        <v>-</v>
      </c>
      <c r="AH829" s="235" t="s">
        <v>4758</v>
      </c>
      <c r="AI829" s="235" t="s">
        <v>4758</v>
      </c>
      <c r="AJ829" s="235" t="s">
        <v>4758</v>
      </c>
      <c r="AK829" s="235" t="s">
        <v>5195</v>
      </c>
      <c r="AL829" s="235">
        <v>828</v>
      </c>
    </row>
    <row r="830" spans="1:38" x14ac:dyDescent="0.3">
      <c r="A830" s="222">
        <v>6000911</v>
      </c>
      <c r="B830" s="222" t="s">
        <v>5340</v>
      </c>
      <c r="C830" s="241" t="s">
        <v>4749</v>
      </c>
      <c r="D830" s="237" t="s">
        <v>5769</v>
      </c>
      <c r="E830" s="236">
        <v>1101115328615</v>
      </c>
      <c r="F830" s="240" t="s">
        <v>4841</v>
      </c>
      <c r="G830" s="214">
        <v>0</v>
      </c>
      <c r="H830" s="231" t="s">
        <v>4758</v>
      </c>
      <c r="I830" s="231"/>
      <c r="J830" s="231"/>
      <c r="K830" s="231"/>
      <c r="L830" s="231"/>
      <c r="M830" s="231"/>
      <c r="N830" s="231" t="s">
        <v>4882</v>
      </c>
      <c r="O830" s="246"/>
      <c r="P830" s="246"/>
      <c r="Q830" s="225"/>
      <c r="R830" s="212" t="s">
        <v>4758</v>
      </c>
      <c r="S830" s="212" t="s">
        <v>4758</v>
      </c>
      <c r="T830" s="233" t="s">
        <v>5373</v>
      </c>
      <c r="U830" s="234" t="s">
        <v>4746</v>
      </c>
      <c r="V830" s="234">
        <v>45611</v>
      </c>
      <c r="W830" s="234" t="s">
        <v>4864</v>
      </c>
      <c r="X830" s="234" t="s">
        <v>2</v>
      </c>
      <c r="Y830" s="234"/>
      <c r="Z830" s="234"/>
      <c r="AA830" s="243">
        <v>202411</v>
      </c>
      <c r="AB830" s="243"/>
      <c r="AC830" s="244" t="s">
        <v>5197</v>
      </c>
      <c r="AD830" s="228" t="s">
        <v>640</v>
      </c>
      <c r="AE830" s="245">
        <v>0</v>
      </c>
      <c r="AF830" s="228" t="s">
        <v>640</v>
      </c>
      <c r="AG830" s="239" t="str">
        <f>IFERROR(VLOOKUP(작성용!A:A,RM!A:D,4,0),"-")</f>
        <v>-</v>
      </c>
      <c r="AH830" s="235" t="s">
        <v>4758</v>
      </c>
      <c r="AI830" s="235" t="s">
        <v>4758</v>
      </c>
      <c r="AJ830" s="235" t="s">
        <v>4758</v>
      </c>
      <c r="AK830" s="235" t="s">
        <v>5195</v>
      </c>
      <c r="AL830" s="235">
        <v>829</v>
      </c>
    </row>
    <row r="831" spans="1:38" x14ac:dyDescent="0.3">
      <c r="A831" s="222">
        <v>6000911</v>
      </c>
      <c r="B831" s="222" t="s">
        <v>5340</v>
      </c>
      <c r="C831" s="241" t="s">
        <v>4749</v>
      </c>
      <c r="D831" s="237" t="s">
        <v>5769</v>
      </c>
      <c r="E831" s="236">
        <v>1101115328615</v>
      </c>
      <c r="F831" s="240" t="s">
        <v>4841</v>
      </c>
      <c r="G831" s="214">
        <v>0</v>
      </c>
      <c r="H831" s="231" t="s">
        <v>4758</v>
      </c>
      <c r="I831" s="231"/>
      <c r="J831" s="231"/>
      <c r="K831" s="231"/>
      <c r="L831" s="231"/>
      <c r="M831" s="231"/>
      <c r="N831" s="231" t="s">
        <v>4882</v>
      </c>
      <c r="O831" s="246"/>
      <c r="P831" s="246"/>
      <c r="Q831" s="225"/>
      <c r="R831" s="212" t="s">
        <v>4758</v>
      </c>
      <c r="S831" s="212" t="s">
        <v>4758</v>
      </c>
      <c r="T831" s="233" t="s">
        <v>5373</v>
      </c>
      <c r="U831" s="234" t="s">
        <v>4746</v>
      </c>
      <c r="V831" s="234">
        <v>45611</v>
      </c>
      <c r="W831" s="234" t="s">
        <v>4864</v>
      </c>
      <c r="X831" s="234" t="s">
        <v>2</v>
      </c>
      <c r="Y831" s="234"/>
      <c r="Z831" s="234"/>
      <c r="AA831" s="243">
        <v>202411</v>
      </c>
      <c r="AB831" s="243"/>
      <c r="AC831" s="244" t="s">
        <v>5197</v>
      </c>
      <c r="AD831" s="228" t="s">
        <v>640</v>
      </c>
      <c r="AE831" s="245">
        <v>0</v>
      </c>
      <c r="AF831" s="228" t="s">
        <v>640</v>
      </c>
      <c r="AG831" s="239" t="str">
        <f>IFERROR(VLOOKUP(작성용!A:A,RM!A:D,4,0),"-")</f>
        <v>-</v>
      </c>
      <c r="AH831" s="235" t="s">
        <v>4758</v>
      </c>
      <c r="AI831" s="235" t="s">
        <v>4758</v>
      </c>
      <c r="AJ831" s="235" t="s">
        <v>4758</v>
      </c>
      <c r="AK831" s="235" t="s">
        <v>5195</v>
      </c>
      <c r="AL831" s="235">
        <v>830</v>
      </c>
    </row>
    <row r="832" spans="1:38" x14ac:dyDescent="0.3">
      <c r="A832" s="222">
        <v>6000911</v>
      </c>
      <c r="B832" s="222" t="s">
        <v>5340</v>
      </c>
      <c r="C832" s="241" t="s">
        <v>4749</v>
      </c>
      <c r="D832" s="237" t="s">
        <v>5250</v>
      </c>
      <c r="E832" s="236">
        <v>1101110778526</v>
      </c>
      <c r="F832" s="240" t="s">
        <v>4841</v>
      </c>
      <c r="G832" s="214">
        <v>0</v>
      </c>
      <c r="H832" s="231" t="s">
        <v>4758</v>
      </c>
      <c r="I832" s="231"/>
      <c r="J832" s="231"/>
      <c r="K832" s="231"/>
      <c r="L832" s="231"/>
      <c r="M832" s="231"/>
      <c r="N832" s="231" t="s">
        <v>4882</v>
      </c>
      <c r="O832" s="246"/>
      <c r="P832" s="246"/>
      <c r="Q832" s="225"/>
      <c r="R832" s="212" t="s">
        <v>4758</v>
      </c>
      <c r="S832" s="212" t="s">
        <v>4758</v>
      </c>
      <c r="T832" s="233" t="s">
        <v>5373</v>
      </c>
      <c r="U832" s="234" t="s">
        <v>4746</v>
      </c>
      <c r="V832" s="234">
        <v>45611</v>
      </c>
      <c r="W832" s="234" t="s">
        <v>4864</v>
      </c>
      <c r="X832" s="234" t="s">
        <v>2</v>
      </c>
      <c r="Y832" s="234"/>
      <c r="Z832" s="234"/>
      <c r="AA832" s="243">
        <v>202411</v>
      </c>
      <c r="AB832" s="243"/>
      <c r="AC832" s="244" t="s">
        <v>5197</v>
      </c>
      <c r="AD832" s="228" t="s">
        <v>3650</v>
      </c>
      <c r="AE832" s="245">
        <v>0</v>
      </c>
      <c r="AF832" s="228" t="s">
        <v>3650</v>
      </c>
      <c r="AG832" s="239" t="str">
        <f>IFERROR(VLOOKUP(작성용!A:A,RM!A:D,4,0),"-")</f>
        <v>-</v>
      </c>
      <c r="AH832" s="235" t="s">
        <v>4758</v>
      </c>
      <c r="AI832" s="235" t="s">
        <v>4758</v>
      </c>
      <c r="AJ832" s="235" t="s">
        <v>4758</v>
      </c>
      <c r="AK832" s="235" t="s">
        <v>5195</v>
      </c>
      <c r="AL832" s="235">
        <v>831</v>
      </c>
    </row>
    <row r="833" spans="1:39" x14ac:dyDescent="0.3">
      <c r="A833" s="222">
        <v>6000911</v>
      </c>
      <c r="B833" s="222" t="s">
        <v>5340</v>
      </c>
      <c r="C833" s="241" t="s">
        <v>4749</v>
      </c>
      <c r="D833" s="237" t="s">
        <v>5770</v>
      </c>
      <c r="E833" s="236">
        <v>1101118185567</v>
      </c>
      <c r="F833" s="240" t="s">
        <v>4841</v>
      </c>
      <c r="G833" s="214">
        <v>0</v>
      </c>
      <c r="H833" s="231" t="s">
        <v>4758</v>
      </c>
      <c r="I833" s="231"/>
      <c r="J833" s="231"/>
      <c r="K833" s="231"/>
      <c r="L833" s="231"/>
      <c r="M833" s="231"/>
      <c r="N833" s="231" t="s">
        <v>4882</v>
      </c>
      <c r="O833" s="246"/>
      <c r="P833" s="246"/>
      <c r="Q833" s="225"/>
      <c r="R833" s="212" t="s">
        <v>4758</v>
      </c>
      <c r="S833" s="212" t="s">
        <v>4758</v>
      </c>
      <c r="T833" s="233" t="s">
        <v>5373</v>
      </c>
      <c r="U833" s="234" t="s">
        <v>4746</v>
      </c>
      <c r="V833" s="234">
        <v>45611</v>
      </c>
      <c r="W833" s="234" t="s">
        <v>4864</v>
      </c>
      <c r="X833" s="234" t="s">
        <v>2</v>
      </c>
      <c r="Y833" s="234"/>
      <c r="Z833" s="234"/>
      <c r="AA833" s="243">
        <v>202411</v>
      </c>
      <c r="AB833" s="243"/>
      <c r="AC833" s="244" t="s">
        <v>5197</v>
      </c>
      <c r="AD833" s="228" t="s">
        <v>4974</v>
      </c>
      <c r="AE833" s="245">
        <v>0</v>
      </c>
      <c r="AF833" s="228" t="s">
        <v>4749</v>
      </c>
      <c r="AG833" s="239" t="str">
        <f>IFERROR(VLOOKUP(작성용!A:A,RM!A:D,4,0),"-")</f>
        <v>-</v>
      </c>
      <c r="AH833" s="235" t="s">
        <v>4758</v>
      </c>
      <c r="AI833" s="235" t="s">
        <v>4758</v>
      </c>
      <c r="AJ833" s="235" t="s">
        <v>4758</v>
      </c>
      <c r="AK833" s="235" t="s">
        <v>5195</v>
      </c>
      <c r="AL833" s="235">
        <v>832</v>
      </c>
    </row>
    <row r="834" spans="1:39" x14ac:dyDescent="0.3">
      <c r="A834" s="229" t="s">
        <v>4715</v>
      </c>
      <c r="B834" s="229" t="s">
        <v>5771</v>
      </c>
      <c r="C834" s="241" t="s">
        <v>4749</v>
      </c>
      <c r="D834" s="237" t="s">
        <v>5771</v>
      </c>
      <c r="E834" s="236">
        <v>1101117982526</v>
      </c>
      <c r="F834" s="240" t="s">
        <v>4841</v>
      </c>
      <c r="G834" s="214">
        <v>0</v>
      </c>
      <c r="H834" s="231" t="s">
        <v>4758</v>
      </c>
      <c r="I834" s="231"/>
      <c r="J834" s="231"/>
      <c r="K834" s="231"/>
      <c r="L834" s="231"/>
      <c r="M834" s="231"/>
      <c r="N834" s="231" t="s">
        <v>5022</v>
      </c>
      <c r="O834" s="246" t="s">
        <v>5772</v>
      </c>
      <c r="P834" s="246" t="s">
        <v>5773</v>
      </c>
      <c r="Q834" s="225" t="s">
        <v>5774</v>
      </c>
      <c r="R834" s="212" t="s">
        <v>4758</v>
      </c>
      <c r="S834" s="213" t="s">
        <v>4758</v>
      </c>
      <c r="T834" s="233">
        <v>45588</v>
      </c>
      <c r="U834" s="234" t="s">
        <v>4759</v>
      </c>
      <c r="V834" s="233">
        <v>45672</v>
      </c>
      <c r="W834" s="233">
        <v>45684</v>
      </c>
      <c r="X834" s="234" t="s">
        <v>4758</v>
      </c>
      <c r="Y834" s="234"/>
      <c r="Z834" s="234" t="s">
        <v>4716</v>
      </c>
      <c r="AA834" s="224">
        <v>202412</v>
      </c>
      <c r="AB834" s="243"/>
      <c r="AC834" s="233" t="s">
        <v>4747</v>
      </c>
      <c r="AD834" s="244" t="s">
        <v>4920</v>
      </c>
      <c r="AE834" s="245">
        <v>1</v>
      </c>
      <c r="AF834" s="244" t="s">
        <v>4920</v>
      </c>
      <c r="AG834" s="239" t="str">
        <f>IFERROR(VLOOKUP(작성용!A:A,RM!A:D,4,0),"-")</f>
        <v>최수민</v>
      </c>
      <c r="AH834" s="9" t="s">
        <v>4920</v>
      </c>
      <c r="AI834" s="235" t="s">
        <v>4758</v>
      </c>
      <c r="AJ834" s="235" t="s">
        <v>4763</v>
      </c>
      <c r="AK834" s="235" t="s">
        <v>4764</v>
      </c>
      <c r="AL834" s="235">
        <v>833</v>
      </c>
    </row>
    <row r="835" spans="1:39" x14ac:dyDescent="0.3">
      <c r="A835" s="229" t="s">
        <v>4715</v>
      </c>
      <c r="B835" s="229" t="s">
        <v>5771</v>
      </c>
      <c r="C835" s="241" t="s">
        <v>4749</v>
      </c>
      <c r="D835" s="237" t="s">
        <v>5771</v>
      </c>
      <c r="E835" s="236">
        <v>1101117982526</v>
      </c>
      <c r="F835" s="240" t="s">
        <v>4767</v>
      </c>
      <c r="G835" s="214">
        <v>1</v>
      </c>
      <c r="H835" s="231" t="s">
        <v>4758</v>
      </c>
      <c r="I835" s="231"/>
      <c r="J835" s="231"/>
      <c r="K835" s="231"/>
      <c r="L835" s="231"/>
      <c r="M835" s="231"/>
      <c r="N835" s="231" t="s">
        <v>5022</v>
      </c>
      <c r="O835" s="246" t="s">
        <v>5772</v>
      </c>
      <c r="P835" s="246" t="s">
        <v>5773</v>
      </c>
      <c r="Q835" s="225" t="s">
        <v>5774</v>
      </c>
      <c r="R835" s="212" t="s">
        <v>4758</v>
      </c>
      <c r="S835" s="213" t="s">
        <v>4758</v>
      </c>
      <c r="T835" s="233">
        <v>45588</v>
      </c>
      <c r="U835" s="234" t="s">
        <v>4759</v>
      </c>
      <c r="V835" s="233">
        <v>45672</v>
      </c>
      <c r="W835" s="233">
        <v>45684</v>
      </c>
      <c r="X835" s="234" t="s">
        <v>4758</v>
      </c>
      <c r="Y835" s="234"/>
      <c r="Z835" s="234" t="s">
        <v>4716</v>
      </c>
      <c r="AA835" s="224">
        <v>202412</v>
      </c>
      <c r="AB835" s="243"/>
      <c r="AC835" s="233" t="s">
        <v>4747</v>
      </c>
      <c r="AD835" s="244" t="s">
        <v>4920</v>
      </c>
      <c r="AE835" s="245">
        <v>0</v>
      </c>
      <c r="AF835" s="244" t="s">
        <v>4920</v>
      </c>
      <c r="AG835" s="239" t="str">
        <f>IFERROR(VLOOKUP(작성용!A:A,RM!A:D,4,0),"-")</f>
        <v>최수민</v>
      </c>
      <c r="AH835" s="9" t="s">
        <v>4920</v>
      </c>
      <c r="AI835" s="235" t="s">
        <v>4758</v>
      </c>
      <c r="AJ835" s="235" t="s">
        <v>4763</v>
      </c>
      <c r="AK835" s="235" t="s">
        <v>4764</v>
      </c>
      <c r="AL835" s="235">
        <v>834</v>
      </c>
    </row>
    <row r="836" spans="1:39" s="198" customFormat="1" x14ac:dyDescent="0.3">
      <c r="A836" s="229" t="s">
        <v>4715</v>
      </c>
      <c r="B836" s="229" t="s">
        <v>5771</v>
      </c>
      <c r="C836" s="241" t="s">
        <v>4749</v>
      </c>
      <c r="D836" s="237" t="s">
        <v>5771</v>
      </c>
      <c r="E836" s="236">
        <v>1101117982526</v>
      </c>
      <c r="F836" s="240" t="s">
        <v>4767</v>
      </c>
      <c r="G836" s="214">
        <v>2</v>
      </c>
      <c r="H836" s="231" t="s">
        <v>4758</v>
      </c>
      <c r="I836" s="231"/>
      <c r="J836" s="231"/>
      <c r="K836" s="231"/>
      <c r="L836" s="231"/>
      <c r="M836" s="231"/>
      <c r="N836" s="231" t="s">
        <v>5022</v>
      </c>
      <c r="O836" s="246" t="s">
        <v>5772</v>
      </c>
      <c r="P836" s="246" t="s">
        <v>5773</v>
      </c>
      <c r="Q836" s="225" t="s">
        <v>5774</v>
      </c>
      <c r="R836" s="212" t="s">
        <v>4758</v>
      </c>
      <c r="S836" s="213" t="s">
        <v>4758</v>
      </c>
      <c r="T836" s="233">
        <v>45588</v>
      </c>
      <c r="U836" s="234" t="s">
        <v>4759</v>
      </c>
      <c r="V836" s="233">
        <v>45672</v>
      </c>
      <c r="W836" s="233">
        <v>45684</v>
      </c>
      <c r="X836" s="234" t="s">
        <v>4758</v>
      </c>
      <c r="Y836" s="234"/>
      <c r="Z836" s="234" t="s">
        <v>4716</v>
      </c>
      <c r="AA836" s="224">
        <v>202412</v>
      </c>
      <c r="AB836" s="243"/>
      <c r="AC836" s="233" t="s">
        <v>4747</v>
      </c>
      <c r="AD836" s="244" t="s">
        <v>4920</v>
      </c>
      <c r="AE836" s="245">
        <v>0</v>
      </c>
      <c r="AF836" s="244" t="s">
        <v>4920</v>
      </c>
      <c r="AG836" s="239" t="str">
        <f>IFERROR(VLOOKUP(작성용!A:A,RM!A:D,4,0),"-")</f>
        <v>최수민</v>
      </c>
      <c r="AH836" s="9" t="s">
        <v>4920</v>
      </c>
      <c r="AI836" s="235" t="s">
        <v>4758</v>
      </c>
      <c r="AJ836" s="235" t="s">
        <v>4763</v>
      </c>
      <c r="AK836" s="235" t="s">
        <v>4764</v>
      </c>
      <c r="AL836" s="235">
        <v>835</v>
      </c>
    </row>
    <row r="837" spans="1:39" s="198" customFormat="1" x14ac:dyDescent="0.3">
      <c r="A837" s="229" t="s">
        <v>2223</v>
      </c>
      <c r="B837" s="229" t="s">
        <v>5061</v>
      </c>
      <c r="C837" s="241" t="s">
        <v>4765</v>
      </c>
      <c r="D837" s="237" t="s">
        <v>5775</v>
      </c>
      <c r="E837" s="236">
        <v>1101115938985</v>
      </c>
      <c r="F837" s="240" t="s">
        <v>4841</v>
      </c>
      <c r="G837" s="214">
        <v>0</v>
      </c>
      <c r="H837" s="231" t="s">
        <v>4758</v>
      </c>
      <c r="I837" s="231"/>
      <c r="J837" s="231"/>
      <c r="K837" s="231"/>
      <c r="L837" s="231"/>
      <c r="M837" s="231"/>
      <c r="N837" s="231" t="s">
        <v>4793</v>
      </c>
      <c r="O837" s="246" t="s">
        <v>5063</v>
      </c>
      <c r="P837" s="246" t="s">
        <v>5064</v>
      </c>
      <c r="Q837" s="225" t="s">
        <v>5065</v>
      </c>
      <c r="R837" s="212" t="s">
        <v>2</v>
      </c>
      <c r="S837" s="213" t="s">
        <v>4758</v>
      </c>
      <c r="T837" s="233">
        <v>45589</v>
      </c>
      <c r="U837" s="234" t="s">
        <v>4746</v>
      </c>
      <c r="V837" s="233">
        <v>45610</v>
      </c>
      <c r="W837" s="233">
        <v>45614</v>
      </c>
      <c r="X837" s="234" t="s">
        <v>4758</v>
      </c>
      <c r="Y837" s="234"/>
      <c r="Z837" s="234" t="s">
        <v>5072</v>
      </c>
      <c r="AA837" s="238">
        <v>202411</v>
      </c>
      <c r="AB837" s="243"/>
      <c r="AC837" s="233" t="s">
        <v>4787</v>
      </c>
      <c r="AD837" s="244" t="s">
        <v>5714</v>
      </c>
      <c r="AE837" s="245">
        <v>1</v>
      </c>
      <c r="AF837" s="244" t="s">
        <v>5714</v>
      </c>
      <c r="AG837" s="239" t="str">
        <f>IFERROR(VLOOKUP(작성용!A:A,RM!A:D,4,0),"-")</f>
        <v>이문수</v>
      </c>
      <c r="AH837" s="9" t="s">
        <v>4924</v>
      </c>
      <c r="AI837" s="235" t="s">
        <v>4758</v>
      </c>
      <c r="AJ837" s="235" t="s">
        <v>4907</v>
      </c>
      <c r="AK837" s="235" t="s">
        <v>4764</v>
      </c>
      <c r="AL837" s="235">
        <v>836</v>
      </c>
    </row>
    <row r="838" spans="1:39" s="198" customFormat="1" x14ac:dyDescent="0.3">
      <c r="A838" s="222" t="s">
        <v>1063</v>
      </c>
      <c r="B838" s="222" t="s">
        <v>5776</v>
      </c>
      <c r="C838" s="241" t="s">
        <v>4765</v>
      </c>
      <c r="D838" s="237" t="s">
        <v>5777</v>
      </c>
      <c r="E838" s="236">
        <v>1351110065750</v>
      </c>
      <c r="F838" s="240" t="s">
        <v>4767</v>
      </c>
      <c r="G838" s="214">
        <v>6</v>
      </c>
      <c r="H838" s="237" t="s">
        <v>4758</v>
      </c>
      <c r="I838" s="237"/>
      <c r="J838" s="231"/>
      <c r="K838" s="237"/>
      <c r="L838" s="237"/>
      <c r="M838" s="237"/>
      <c r="N838" s="240" t="s">
        <v>4717</v>
      </c>
      <c r="O838" s="256" t="s">
        <v>5778</v>
      </c>
      <c r="P838" s="256" t="s">
        <v>5779</v>
      </c>
      <c r="Q838" s="225" t="s">
        <v>5780</v>
      </c>
      <c r="R838" s="213" t="s">
        <v>2</v>
      </c>
      <c r="S838" s="213" t="s">
        <v>4758</v>
      </c>
      <c r="T838" s="233">
        <v>45589</v>
      </c>
      <c r="U838" s="234" t="s">
        <v>5781</v>
      </c>
      <c r="V838" s="234">
        <v>45602</v>
      </c>
      <c r="W838" s="234">
        <v>45608</v>
      </c>
      <c r="X838" s="234" t="s">
        <v>2</v>
      </c>
      <c r="Y838" s="234"/>
      <c r="Z838" s="243" t="s">
        <v>5782</v>
      </c>
      <c r="AA838" s="243">
        <v>202410</v>
      </c>
      <c r="AB838" s="243"/>
      <c r="AC838" s="244" t="s">
        <v>4773</v>
      </c>
      <c r="AD838" s="244" t="s">
        <v>4761</v>
      </c>
      <c r="AE838" s="245">
        <v>0</v>
      </c>
      <c r="AF838" s="244" t="s">
        <v>4761</v>
      </c>
      <c r="AG838" s="239" t="str">
        <f>IFERROR(VLOOKUP(작성용!A:A,RM!A:D,4,0),"-")</f>
        <v>메자닌평가팀</v>
      </c>
      <c r="AH838" s="9" t="s">
        <v>4762</v>
      </c>
      <c r="AI838" s="235" t="s">
        <v>4758</v>
      </c>
      <c r="AJ838" s="235" t="s">
        <v>4763</v>
      </c>
      <c r="AK838" s="235" t="s">
        <v>4128</v>
      </c>
      <c r="AL838" s="235">
        <v>837</v>
      </c>
    </row>
    <row r="839" spans="1:39" x14ac:dyDescent="0.3">
      <c r="A839" s="229" t="s">
        <v>7</v>
      </c>
      <c r="B839" s="229" t="s">
        <v>8</v>
      </c>
      <c r="C839" s="241" t="s">
        <v>4752</v>
      </c>
      <c r="D839" s="237" t="s">
        <v>5783</v>
      </c>
      <c r="E839" s="236">
        <v>1101112405896</v>
      </c>
      <c r="F839" s="240" t="s">
        <v>4767</v>
      </c>
      <c r="G839" s="214">
        <v>0</v>
      </c>
      <c r="H839" s="231" t="s">
        <v>4758</v>
      </c>
      <c r="I839" s="231"/>
      <c r="J839" s="231"/>
      <c r="K839" s="231"/>
      <c r="L839" s="231"/>
      <c r="M839" s="231"/>
      <c r="N839" s="231" t="s">
        <v>5784</v>
      </c>
      <c r="O839" s="246" t="s">
        <v>5785</v>
      </c>
      <c r="P839" s="246" t="s">
        <v>5786</v>
      </c>
      <c r="Q839" s="225" t="s">
        <v>4807</v>
      </c>
      <c r="R839" s="212" t="s">
        <v>2</v>
      </c>
      <c r="S839" s="213" t="s">
        <v>4758</v>
      </c>
      <c r="T839" s="233">
        <v>45589</v>
      </c>
      <c r="U839" s="234" t="s">
        <v>4759</v>
      </c>
      <c r="V839" s="233">
        <v>45659</v>
      </c>
      <c r="W839" s="233">
        <v>45666</v>
      </c>
      <c r="X839" s="234" t="s">
        <v>4758</v>
      </c>
      <c r="Y839" s="234"/>
      <c r="Z839" s="234" t="s">
        <v>4557</v>
      </c>
      <c r="AA839" s="238">
        <v>202412</v>
      </c>
      <c r="AB839" s="243"/>
      <c r="AC839" s="233" t="s">
        <v>4773</v>
      </c>
      <c r="AD839" s="244" t="s">
        <v>4761</v>
      </c>
      <c r="AE839" s="245">
        <v>0</v>
      </c>
      <c r="AF839" s="244" t="s">
        <v>4761</v>
      </c>
      <c r="AG839" s="239" t="str">
        <f>IFERROR(VLOOKUP(작성용!A:A,RM!A:D,4,0),"-")</f>
        <v>메자닌평가팀</v>
      </c>
      <c r="AH839" s="239" t="s">
        <v>4774</v>
      </c>
      <c r="AI839" s="235" t="s">
        <v>4758</v>
      </c>
      <c r="AJ839" s="235" t="s">
        <v>4763</v>
      </c>
      <c r="AK839" s="235" t="s">
        <v>4764</v>
      </c>
      <c r="AL839" s="235">
        <v>838</v>
      </c>
    </row>
    <row r="840" spans="1:39" x14ac:dyDescent="0.3">
      <c r="A840" s="229" t="s">
        <v>4718</v>
      </c>
      <c r="B840" s="229" t="s">
        <v>4719</v>
      </c>
      <c r="C840" s="249" t="s">
        <v>4752</v>
      </c>
      <c r="D840" s="237" t="s">
        <v>5787</v>
      </c>
      <c r="E840" s="236">
        <v>2301110157353</v>
      </c>
      <c r="F840" s="240" t="s">
        <v>4837</v>
      </c>
      <c r="G840" s="214">
        <v>0</v>
      </c>
      <c r="H840" s="231" t="s">
        <v>4758</v>
      </c>
      <c r="I840" s="231"/>
      <c r="J840" s="231"/>
      <c r="K840" s="231"/>
      <c r="L840" s="231"/>
      <c r="M840" s="231"/>
      <c r="N840" s="230" t="s">
        <v>4882</v>
      </c>
      <c r="O840" s="230" t="s">
        <v>5788</v>
      </c>
      <c r="P840" s="230" t="s">
        <v>5789</v>
      </c>
      <c r="Q840" s="225" t="s">
        <v>5790</v>
      </c>
      <c r="R840" s="232" t="s">
        <v>4758</v>
      </c>
      <c r="S840" s="232" t="s">
        <v>4758</v>
      </c>
      <c r="T840" s="233">
        <v>45589</v>
      </c>
      <c r="U840" s="234" t="s">
        <v>4808</v>
      </c>
      <c r="V840" s="234">
        <v>45615</v>
      </c>
      <c r="W840" s="234">
        <v>45622</v>
      </c>
      <c r="X840" s="234" t="s">
        <v>2</v>
      </c>
      <c r="Y840" s="234"/>
      <c r="Z840" s="234" t="s">
        <v>5791</v>
      </c>
      <c r="AA840" s="243">
        <v>202410</v>
      </c>
      <c r="AB840" s="243"/>
      <c r="AC840" s="244" t="s">
        <v>4747</v>
      </c>
      <c r="AD840" s="244" t="s">
        <v>4833</v>
      </c>
      <c r="AE840" s="245">
        <v>1</v>
      </c>
      <c r="AF840" s="244" t="s">
        <v>4833</v>
      </c>
      <c r="AG840" s="239" t="str">
        <f>IFERROR(VLOOKUP(작성용!A:A,RM!A:D,4,0),"-")</f>
        <v>이상민</v>
      </c>
      <c r="AH840" s="9" t="s">
        <v>4934</v>
      </c>
      <c r="AI840" s="235" t="s">
        <v>4758</v>
      </c>
      <c r="AJ840" s="235" t="s">
        <v>4763</v>
      </c>
      <c r="AK840" s="235" t="s">
        <v>4128</v>
      </c>
      <c r="AL840" s="235">
        <v>839</v>
      </c>
    </row>
    <row r="841" spans="1:39" x14ac:dyDescent="0.3">
      <c r="A841" s="229" t="s">
        <v>4718</v>
      </c>
      <c r="B841" s="229" t="s">
        <v>4719</v>
      </c>
      <c r="C841" s="249" t="s">
        <v>4765</v>
      </c>
      <c r="D841" s="237" t="s">
        <v>5411</v>
      </c>
      <c r="E841" s="236">
        <v>1101115714757</v>
      </c>
      <c r="F841" s="240" t="s">
        <v>4837</v>
      </c>
      <c r="G841" s="214">
        <v>0</v>
      </c>
      <c r="H841" s="231" t="s">
        <v>4758</v>
      </c>
      <c r="I841" s="231"/>
      <c r="J841" s="231"/>
      <c r="K841" s="231"/>
      <c r="L841" s="231"/>
      <c r="M841" s="231"/>
      <c r="N841" s="230" t="s">
        <v>4882</v>
      </c>
      <c r="O841" s="230" t="s">
        <v>5788</v>
      </c>
      <c r="P841" s="230" t="s">
        <v>5789</v>
      </c>
      <c r="Q841" s="225" t="s">
        <v>5790</v>
      </c>
      <c r="R841" s="232" t="s">
        <v>4758</v>
      </c>
      <c r="S841" s="232" t="s">
        <v>4758</v>
      </c>
      <c r="T841" s="233">
        <v>45589</v>
      </c>
      <c r="U841" s="234" t="s">
        <v>4808</v>
      </c>
      <c r="V841" s="234">
        <v>45615</v>
      </c>
      <c r="W841" s="234">
        <v>45622</v>
      </c>
      <c r="X841" s="234" t="s">
        <v>2</v>
      </c>
      <c r="Y841" s="234"/>
      <c r="Z841" s="234" t="s">
        <v>5791</v>
      </c>
      <c r="AA841" s="243">
        <v>202410</v>
      </c>
      <c r="AB841" s="243"/>
      <c r="AC841" s="244" t="s">
        <v>4747</v>
      </c>
      <c r="AD841" s="244" t="s">
        <v>4934</v>
      </c>
      <c r="AE841" s="245">
        <v>1</v>
      </c>
      <c r="AF841" s="244" t="s">
        <v>4905</v>
      </c>
      <c r="AG841" s="239" t="str">
        <f>IFERROR(VLOOKUP(작성용!A:A,RM!A:D,4,0),"-")</f>
        <v>이상민</v>
      </c>
      <c r="AH841" s="9" t="s">
        <v>4934</v>
      </c>
      <c r="AI841" s="235" t="s">
        <v>4758</v>
      </c>
      <c r="AJ841" s="235" t="s">
        <v>4763</v>
      </c>
      <c r="AK841" s="235" t="s">
        <v>4128</v>
      </c>
      <c r="AL841" s="235">
        <v>840</v>
      </c>
    </row>
    <row r="842" spans="1:39" x14ac:dyDescent="0.3">
      <c r="A842" s="229" t="s">
        <v>4718</v>
      </c>
      <c r="B842" s="229" t="s">
        <v>4719</v>
      </c>
      <c r="C842" s="249" t="s">
        <v>4765</v>
      </c>
      <c r="D842" s="237" t="s">
        <v>5792</v>
      </c>
      <c r="E842" s="236">
        <v>1101114963058</v>
      </c>
      <c r="F842" s="240" t="s">
        <v>4837</v>
      </c>
      <c r="G842" s="214">
        <v>2</v>
      </c>
      <c r="H842" s="231" t="s">
        <v>4758</v>
      </c>
      <c r="I842" s="231"/>
      <c r="J842" s="231"/>
      <c r="K842" s="231"/>
      <c r="L842" s="231"/>
      <c r="M842" s="231"/>
      <c r="N842" s="230" t="s">
        <v>4882</v>
      </c>
      <c r="O842" s="230" t="s">
        <v>5788</v>
      </c>
      <c r="P842" s="230" t="s">
        <v>5789</v>
      </c>
      <c r="Q842" s="225" t="s">
        <v>5790</v>
      </c>
      <c r="R842" s="232" t="s">
        <v>4758</v>
      </c>
      <c r="S842" s="232" t="s">
        <v>4758</v>
      </c>
      <c r="T842" s="233">
        <v>45589</v>
      </c>
      <c r="U842" s="234" t="s">
        <v>4808</v>
      </c>
      <c r="V842" s="234">
        <v>45615</v>
      </c>
      <c r="W842" s="234">
        <v>45622</v>
      </c>
      <c r="X842" s="234" t="s">
        <v>2</v>
      </c>
      <c r="Y842" s="234"/>
      <c r="Z842" s="234" t="s">
        <v>5791</v>
      </c>
      <c r="AA842" s="243">
        <v>202410</v>
      </c>
      <c r="AB842" s="243"/>
      <c r="AC842" s="244" t="s">
        <v>4747</v>
      </c>
      <c r="AD842" s="244" t="s">
        <v>4967</v>
      </c>
      <c r="AE842" s="245">
        <v>1</v>
      </c>
      <c r="AF842" s="244" t="s">
        <v>4967</v>
      </c>
      <c r="AG842" s="239" t="str">
        <f>IFERROR(VLOOKUP(작성용!A:A,RM!A:D,4,0),"-")</f>
        <v>이상민</v>
      </c>
      <c r="AH842" s="9" t="s">
        <v>5082</v>
      </c>
      <c r="AI842" s="235" t="s">
        <v>4758</v>
      </c>
      <c r="AJ842" s="235" t="s">
        <v>4763</v>
      </c>
      <c r="AK842" s="235" t="s">
        <v>4128</v>
      </c>
      <c r="AL842" s="235">
        <v>841</v>
      </c>
      <c r="AM842" s="198"/>
    </row>
    <row r="843" spans="1:39" x14ac:dyDescent="0.3">
      <c r="A843" s="229" t="s">
        <v>4718</v>
      </c>
      <c r="B843" s="229" t="s">
        <v>4719</v>
      </c>
      <c r="C843" s="249" t="s">
        <v>4765</v>
      </c>
      <c r="D843" s="237" t="s">
        <v>5793</v>
      </c>
      <c r="E843" s="236">
        <v>1601110411407</v>
      </c>
      <c r="F843" s="240" t="s">
        <v>4881</v>
      </c>
      <c r="G843" s="214">
        <v>0</v>
      </c>
      <c r="H843" s="231" t="s">
        <v>4758</v>
      </c>
      <c r="I843" s="231"/>
      <c r="J843" s="231"/>
      <c r="K843" s="231"/>
      <c r="L843" s="231"/>
      <c r="M843" s="231"/>
      <c r="N843" s="230" t="s">
        <v>4882</v>
      </c>
      <c r="O843" s="230" t="s">
        <v>5788</v>
      </c>
      <c r="P843" s="230" t="s">
        <v>5789</v>
      </c>
      <c r="Q843" s="225" t="s">
        <v>5794</v>
      </c>
      <c r="R843" s="232" t="s">
        <v>4758</v>
      </c>
      <c r="S843" s="232" t="s">
        <v>4758</v>
      </c>
      <c r="T843" s="233">
        <v>45589</v>
      </c>
      <c r="U843" s="234" t="s">
        <v>4808</v>
      </c>
      <c r="V843" s="234">
        <v>45615</v>
      </c>
      <c r="W843" s="234">
        <v>45622</v>
      </c>
      <c r="X843" s="234" t="s">
        <v>2</v>
      </c>
      <c r="Y843" s="234"/>
      <c r="Z843" s="234" t="s">
        <v>5791</v>
      </c>
      <c r="AA843" s="243">
        <v>202410</v>
      </c>
      <c r="AB843" s="243"/>
      <c r="AC843" s="244" t="s">
        <v>4747</v>
      </c>
      <c r="AD843" s="244" t="s">
        <v>4851</v>
      </c>
      <c r="AE843" s="245">
        <v>1</v>
      </c>
      <c r="AF843" s="244" t="s">
        <v>4851</v>
      </c>
      <c r="AG843" s="239" t="str">
        <f>IFERROR(VLOOKUP(작성용!A:A,RM!A:D,4,0),"-")</f>
        <v>이상민</v>
      </c>
      <c r="AH843" s="9" t="s">
        <v>4934</v>
      </c>
      <c r="AI843" s="235" t="s">
        <v>4758</v>
      </c>
      <c r="AJ843" s="235" t="s">
        <v>4763</v>
      </c>
      <c r="AK843" s="235" t="s">
        <v>4128</v>
      </c>
      <c r="AL843" s="235">
        <v>842</v>
      </c>
      <c r="AM843" s="198"/>
    </row>
    <row r="844" spans="1:39" x14ac:dyDescent="0.3">
      <c r="A844" s="229" t="s">
        <v>4718</v>
      </c>
      <c r="B844" s="229" t="s">
        <v>4719</v>
      </c>
      <c r="C844" s="249" t="s">
        <v>4749</v>
      </c>
      <c r="D844" s="237" t="s">
        <v>5795</v>
      </c>
      <c r="E844" s="236">
        <v>1601110406789</v>
      </c>
      <c r="F844" s="240" t="s">
        <v>4837</v>
      </c>
      <c r="G844" s="214">
        <v>77</v>
      </c>
      <c r="H844" s="231" t="s">
        <v>4758</v>
      </c>
      <c r="I844" s="231"/>
      <c r="J844" s="231"/>
      <c r="K844" s="231"/>
      <c r="L844" s="231"/>
      <c r="M844" s="231"/>
      <c r="N844" s="230" t="s">
        <v>4882</v>
      </c>
      <c r="O844" s="230" t="s">
        <v>5788</v>
      </c>
      <c r="P844" s="230" t="s">
        <v>5789</v>
      </c>
      <c r="Q844" s="225" t="s">
        <v>5790</v>
      </c>
      <c r="R844" s="232" t="s">
        <v>4758</v>
      </c>
      <c r="S844" s="232" t="s">
        <v>4758</v>
      </c>
      <c r="T844" s="233">
        <v>45589</v>
      </c>
      <c r="U844" s="234" t="s">
        <v>5796</v>
      </c>
      <c r="V844" s="234">
        <v>45702</v>
      </c>
      <c r="W844" s="234">
        <v>45709</v>
      </c>
      <c r="X844" s="234" t="s">
        <v>2</v>
      </c>
      <c r="Y844" s="234"/>
      <c r="Z844" s="234" t="s">
        <v>5791</v>
      </c>
      <c r="AA844" s="243">
        <v>202501</v>
      </c>
      <c r="AB844" s="243"/>
      <c r="AC844" s="244" t="s">
        <v>4747</v>
      </c>
      <c r="AD844" s="244" t="s">
        <v>3644</v>
      </c>
      <c r="AE844" s="245">
        <v>1</v>
      </c>
      <c r="AF844" s="244" t="s">
        <v>3644</v>
      </c>
      <c r="AG844" s="239" t="str">
        <f>IFERROR(VLOOKUP(작성용!A:A,RM!A:D,4,0),"-")</f>
        <v>이상민</v>
      </c>
      <c r="AH844" s="9" t="s">
        <v>4934</v>
      </c>
      <c r="AI844" s="235" t="s">
        <v>4758</v>
      </c>
      <c r="AJ844" s="235" t="s">
        <v>4763</v>
      </c>
      <c r="AK844" s="235" t="s">
        <v>4128</v>
      </c>
      <c r="AL844" s="235">
        <v>843</v>
      </c>
      <c r="AM844" s="198"/>
    </row>
    <row r="845" spans="1:39" x14ac:dyDescent="0.3">
      <c r="A845" s="229" t="s">
        <v>3744</v>
      </c>
      <c r="B845" s="229" t="s">
        <v>3768</v>
      </c>
      <c r="C845" s="241" t="s">
        <v>4765</v>
      </c>
      <c r="D845" s="237" t="s">
        <v>5797</v>
      </c>
      <c r="E845" s="236">
        <v>1911110000104</v>
      </c>
      <c r="F845" s="240" t="s">
        <v>4881</v>
      </c>
      <c r="G845" s="214">
        <v>0</v>
      </c>
      <c r="H845" s="231" t="s">
        <v>4758</v>
      </c>
      <c r="I845" s="231"/>
      <c r="J845" s="231"/>
      <c r="K845" s="231"/>
      <c r="L845" s="231"/>
      <c r="M845" s="231"/>
      <c r="N845" s="231" t="s">
        <v>4793</v>
      </c>
      <c r="O845" s="246" t="s">
        <v>5798</v>
      </c>
      <c r="P845" s="246" t="s">
        <v>5799</v>
      </c>
      <c r="Q845" s="225" t="s">
        <v>5800</v>
      </c>
      <c r="R845" s="212" t="s">
        <v>2</v>
      </c>
      <c r="S845" s="213" t="s">
        <v>4758</v>
      </c>
      <c r="T845" s="233" t="s">
        <v>4820</v>
      </c>
      <c r="U845" s="234" t="s">
        <v>4808</v>
      </c>
      <c r="V845" s="233">
        <v>45597</v>
      </c>
      <c r="W845" s="233" t="s">
        <v>4864</v>
      </c>
      <c r="X845" s="234" t="s">
        <v>4758</v>
      </c>
      <c r="Y845" s="234"/>
      <c r="Z845" s="234" t="s">
        <v>5022</v>
      </c>
      <c r="AA845" s="238">
        <v>202410</v>
      </c>
      <c r="AB845" s="243"/>
      <c r="AC845" s="233" t="s">
        <v>4773</v>
      </c>
      <c r="AD845" s="244" t="s">
        <v>4761</v>
      </c>
      <c r="AE845" s="245">
        <v>0</v>
      </c>
      <c r="AF845" s="244" t="s">
        <v>4761</v>
      </c>
      <c r="AG845" s="239" t="str">
        <f>IFERROR(VLOOKUP(작성용!A:A,RM!A:D,4,0),"-")</f>
        <v>메자닌평가팀</v>
      </c>
      <c r="AH845" s="9" t="s">
        <v>4762</v>
      </c>
      <c r="AI845" s="235" t="s">
        <v>4758</v>
      </c>
      <c r="AJ845" s="235" t="s">
        <v>4763</v>
      </c>
      <c r="AK845" s="235" t="s">
        <v>4764</v>
      </c>
      <c r="AL845" s="235">
        <v>844</v>
      </c>
      <c r="AM845" s="198"/>
    </row>
    <row r="846" spans="1:39" x14ac:dyDescent="0.3">
      <c r="A846" s="229" t="s">
        <v>3744</v>
      </c>
      <c r="B846" s="229" t="s">
        <v>3768</v>
      </c>
      <c r="C846" s="241" t="s">
        <v>4765</v>
      </c>
      <c r="D846" s="237" t="s">
        <v>5801</v>
      </c>
      <c r="E846" s="236">
        <v>1243110009781</v>
      </c>
      <c r="F846" s="240" t="s">
        <v>5055</v>
      </c>
      <c r="G846" s="214">
        <v>9</v>
      </c>
      <c r="H846" s="231" t="s">
        <v>4758</v>
      </c>
      <c r="I846" s="231"/>
      <c r="J846" s="231"/>
      <c r="K846" s="231"/>
      <c r="L846" s="231"/>
      <c r="M846" s="231"/>
      <c r="N846" s="231" t="s">
        <v>4793</v>
      </c>
      <c r="O846" s="246" t="s">
        <v>5798</v>
      </c>
      <c r="P846" s="246" t="s">
        <v>5799</v>
      </c>
      <c r="Q846" s="225" t="s">
        <v>5800</v>
      </c>
      <c r="R846" s="212" t="s">
        <v>2</v>
      </c>
      <c r="S846" s="213" t="s">
        <v>4758</v>
      </c>
      <c r="T846" s="233" t="s">
        <v>4820</v>
      </c>
      <c r="U846" s="234" t="s">
        <v>4808</v>
      </c>
      <c r="V846" s="233">
        <v>45597</v>
      </c>
      <c r="W846" s="233" t="s">
        <v>4864</v>
      </c>
      <c r="X846" s="234" t="s">
        <v>4758</v>
      </c>
      <c r="Y846" s="234"/>
      <c r="Z846" s="234" t="s">
        <v>5022</v>
      </c>
      <c r="AA846" s="238">
        <v>202410</v>
      </c>
      <c r="AB846" s="243"/>
      <c r="AC846" s="233" t="s">
        <v>4773</v>
      </c>
      <c r="AD846" s="244" t="s">
        <v>4761</v>
      </c>
      <c r="AE846" s="245">
        <v>0</v>
      </c>
      <c r="AF846" s="244" t="s">
        <v>4761</v>
      </c>
      <c r="AG846" s="239" t="str">
        <f>IFERROR(VLOOKUP(작성용!A:A,RM!A:D,4,0),"-")</f>
        <v>메자닌평가팀</v>
      </c>
      <c r="AH846" s="9" t="s">
        <v>4762</v>
      </c>
      <c r="AI846" s="235" t="s">
        <v>4758</v>
      </c>
      <c r="AJ846" s="235" t="s">
        <v>4763</v>
      </c>
      <c r="AK846" s="235" t="s">
        <v>4764</v>
      </c>
      <c r="AL846" s="235">
        <v>845</v>
      </c>
      <c r="AM846" s="198"/>
    </row>
    <row r="847" spans="1:39" x14ac:dyDescent="0.3">
      <c r="A847" s="229" t="s">
        <v>3744</v>
      </c>
      <c r="B847" s="229" t="s">
        <v>3768</v>
      </c>
      <c r="C847" s="241" t="s">
        <v>4765</v>
      </c>
      <c r="D847" s="237" t="s">
        <v>5802</v>
      </c>
      <c r="E847" s="236">
        <v>1311110496206</v>
      </c>
      <c r="F847" s="240" t="s">
        <v>4767</v>
      </c>
      <c r="G847" s="214">
        <v>1</v>
      </c>
      <c r="H847" s="231" t="s">
        <v>4758</v>
      </c>
      <c r="I847" s="231"/>
      <c r="J847" s="231"/>
      <c r="K847" s="231"/>
      <c r="L847" s="231"/>
      <c r="M847" s="231"/>
      <c r="N847" s="231" t="s">
        <v>4793</v>
      </c>
      <c r="O847" s="246" t="s">
        <v>5798</v>
      </c>
      <c r="P847" s="246" t="s">
        <v>5799</v>
      </c>
      <c r="Q847" s="225" t="s">
        <v>5800</v>
      </c>
      <c r="R847" s="212" t="s">
        <v>2</v>
      </c>
      <c r="S847" s="213" t="s">
        <v>4758</v>
      </c>
      <c r="T847" s="233" t="s">
        <v>4820</v>
      </c>
      <c r="U847" s="234" t="s">
        <v>4808</v>
      </c>
      <c r="V847" s="233">
        <v>45597</v>
      </c>
      <c r="W847" s="233" t="s">
        <v>4864</v>
      </c>
      <c r="X847" s="234" t="s">
        <v>4758</v>
      </c>
      <c r="Y847" s="234"/>
      <c r="Z847" s="234" t="s">
        <v>5022</v>
      </c>
      <c r="AA847" s="238">
        <v>202410</v>
      </c>
      <c r="AB847" s="243"/>
      <c r="AC847" s="233" t="s">
        <v>4773</v>
      </c>
      <c r="AD847" s="244" t="s">
        <v>4761</v>
      </c>
      <c r="AE847" s="245">
        <v>0</v>
      </c>
      <c r="AF847" s="244" t="s">
        <v>4761</v>
      </c>
      <c r="AG847" s="239" t="str">
        <f>IFERROR(VLOOKUP(작성용!A:A,RM!A:D,4,0),"-")</f>
        <v>메자닌평가팀</v>
      </c>
      <c r="AH847" s="9" t="s">
        <v>4762</v>
      </c>
      <c r="AI847" s="235" t="s">
        <v>4758</v>
      </c>
      <c r="AJ847" s="235" t="s">
        <v>4763</v>
      </c>
      <c r="AK847" s="235" t="s">
        <v>4764</v>
      </c>
      <c r="AL847" s="235">
        <v>846</v>
      </c>
    </row>
    <row r="848" spans="1:39" x14ac:dyDescent="0.3">
      <c r="A848" s="229" t="s">
        <v>3744</v>
      </c>
      <c r="B848" s="229" t="s">
        <v>3768</v>
      </c>
      <c r="C848" s="241" t="s">
        <v>4765</v>
      </c>
      <c r="D848" s="237" t="s">
        <v>5803</v>
      </c>
      <c r="E848" s="236">
        <v>1601110354045</v>
      </c>
      <c r="F848" s="240" t="s">
        <v>4767</v>
      </c>
      <c r="G848" s="214">
        <v>0</v>
      </c>
      <c r="H848" s="231" t="s">
        <v>4758</v>
      </c>
      <c r="I848" s="231"/>
      <c r="J848" s="231"/>
      <c r="K848" s="231"/>
      <c r="L848" s="231"/>
      <c r="M848" s="231"/>
      <c r="N848" s="231" t="s">
        <v>4793</v>
      </c>
      <c r="O848" s="246" t="s">
        <v>5798</v>
      </c>
      <c r="P848" s="246" t="s">
        <v>5799</v>
      </c>
      <c r="Q848" s="225" t="s">
        <v>5800</v>
      </c>
      <c r="R848" s="212" t="s">
        <v>2</v>
      </c>
      <c r="S848" s="213" t="s">
        <v>4758</v>
      </c>
      <c r="T848" s="233" t="s">
        <v>4820</v>
      </c>
      <c r="U848" s="234" t="s">
        <v>4808</v>
      </c>
      <c r="V848" s="233">
        <v>45597</v>
      </c>
      <c r="W848" s="233" t="s">
        <v>4864</v>
      </c>
      <c r="X848" s="234" t="s">
        <v>4758</v>
      </c>
      <c r="Y848" s="234"/>
      <c r="Z848" s="234" t="s">
        <v>5022</v>
      </c>
      <c r="AA848" s="238">
        <v>202410</v>
      </c>
      <c r="AB848" s="243"/>
      <c r="AC848" s="233" t="s">
        <v>4773</v>
      </c>
      <c r="AD848" s="244" t="s">
        <v>4823</v>
      </c>
      <c r="AE848" s="245">
        <v>0</v>
      </c>
      <c r="AF848" s="244" t="s">
        <v>4761</v>
      </c>
      <c r="AG848" s="239" t="str">
        <f>IFERROR(VLOOKUP(작성용!A:A,RM!A:D,4,0),"-")</f>
        <v>메자닌평가팀</v>
      </c>
      <c r="AH848" s="9" t="s">
        <v>4762</v>
      </c>
      <c r="AI848" s="235" t="s">
        <v>4758</v>
      </c>
      <c r="AJ848" s="235" t="s">
        <v>4763</v>
      </c>
      <c r="AK848" s="235" t="s">
        <v>4764</v>
      </c>
      <c r="AL848" s="235">
        <v>847</v>
      </c>
    </row>
    <row r="849" spans="1:38" x14ac:dyDescent="0.3">
      <c r="A849" s="229" t="s">
        <v>3744</v>
      </c>
      <c r="B849" s="229" t="s">
        <v>3768</v>
      </c>
      <c r="C849" s="241" t="s">
        <v>4765</v>
      </c>
      <c r="D849" s="237" t="s">
        <v>5804</v>
      </c>
      <c r="E849" s="236">
        <v>1350110115846</v>
      </c>
      <c r="F849" s="240" t="s">
        <v>4767</v>
      </c>
      <c r="G849" s="214">
        <v>8</v>
      </c>
      <c r="H849" s="231" t="s">
        <v>4758</v>
      </c>
      <c r="I849" s="231"/>
      <c r="J849" s="231"/>
      <c r="K849" s="231"/>
      <c r="L849" s="231"/>
      <c r="M849" s="231"/>
      <c r="N849" s="231" t="s">
        <v>4793</v>
      </c>
      <c r="O849" s="246" t="s">
        <v>5798</v>
      </c>
      <c r="P849" s="246" t="s">
        <v>5799</v>
      </c>
      <c r="Q849" s="225" t="s">
        <v>5800</v>
      </c>
      <c r="R849" s="212" t="s">
        <v>2</v>
      </c>
      <c r="S849" s="213" t="s">
        <v>4758</v>
      </c>
      <c r="T849" s="233" t="s">
        <v>4820</v>
      </c>
      <c r="U849" s="234" t="s">
        <v>4808</v>
      </c>
      <c r="V849" s="233">
        <v>45597</v>
      </c>
      <c r="W849" s="233" t="s">
        <v>4864</v>
      </c>
      <c r="X849" s="234" t="s">
        <v>4758</v>
      </c>
      <c r="Y849" s="234"/>
      <c r="Z849" s="234" t="s">
        <v>5022</v>
      </c>
      <c r="AA849" s="238">
        <v>202410</v>
      </c>
      <c r="AB849" s="243"/>
      <c r="AC849" s="233" t="s">
        <v>4773</v>
      </c>
      <c r="AD849" s="244" t="s">
        <v>4761</v>
      </c>
      <c r="AE849" s="245">
        <v>0</v>
      </c>
      <c r="AF849" s="244" t="s">
        <v>4761</v>
      </c>
      <c r="AG849" s="239" t="str">
        <f>IFERROR(VLOOKUP(작성용!A:A,RM!A:D,4,0),"-")</f>
        <v>메자닌평가팀</v>
      </c>
      <c r="AH849" s="9" t="s">
        <v>4762</v>
      </c>
      <c r="AI849" s="235" t="s">
        <v>4758</v>
      </c>
      <c r="AJ849" s="235" t="s">
        <v>4763</v>
      </c>
      <c r="AK849" s="235" t="s">
        <v>4764</v>
      </c>
      <c r="AL849" s="235">
        <v>848</v>
      </c>
    </row>
    <row r="850" spans="1:38" x14ac:dyDescent="0.3">
      <c r="A850" s="229" t="s">
        <v>3744</v>
      </c>
      <c r="B850" s="229" t="s">
        <v>3768</v>
      </c>
      <c r="C850" s="241" t="s">
        <v>4765</v>
      </c>
      <c r="D850" s="237" t="s">
        <v>5805</v>
      </c>
      <c r="E850" s="236">
        <v>1501110205802</v>
      </c>
      <c r="F850" s="240" t="s">
        <v>4767</v>
      </c>
      <c r="G850" s="214">
        <v>4</v>
      </c>
      <c r="H850" s="231" t="s">
        <v>4758</v>
      </c>
      <c r="I850" s="231"/>
      <c r="J850" s="231"/>
      <c r="K850" s="231"/>
      <c r="L850" s="231"/>
      <c r="M850" s="231"/>
      <c r="N850" s="231" t="s">
        <v>4793</v>
      </c>
      <c r="O850" s="246" t="s">
        <v>5798</v>
      </c>
      <c r="P850" s="246" t="s">
        <v>5799</v>
      </c>
      <c r="Q850" s="225" t="s">
        <v>5800</v>
      </c>
      <c r="R850" s="212" t="s">
        <v>2</v>
      </c>
      <c r="S850" s="213" t="s">
        <v>4758</v>
      </c>
      <c r="T850" s="233" t="s">
        <v>4820</v>
      </c>
      <c r="U850" s="234" t="s">
        <v>4808</v>
      </c>
      <c r="V850" s="233">
        <v>45597</v>
      </c>
      <c r="W850" s="233" t="s">
        <v>4864</v>
      </c>
      <c r="X850" s="234" t="s">
        <v>4758</v>
      </c>
      <c r="Y850" s="234"/>
      <c r="Z850" s="234" t="s">
        <v>5022</v>
      </c>
      <c r="AA850" s="238">
        <v>202410</v>
      </c>
      <c r="AB850" s="243"/>
      <c r="AC850" s="233" t="s">
        <v>4773</v>
      </c>
      <c r="AD850" s="244" t="s">
        <v>4761</v>
      </c>
      <c r="AE850" s="245">
        <v>0</v>
      </c>
      <c r="AF850" s="244" t="s">
        <v>4761</v>
      </c>
      <c r="AG850" s="239" t="str">
        <f>IFERROR(VLOOKUP(작성용!A:A,RM!A:D,4,0),"-")</f>
        <v>메자닌평가팀</v>
      </c>
      <c r="AH850" s="9" t="s">
        <v>4762</v>
      </c>
      <c r="AI850" s="235" t="s">
        <v>4758</v>
      </c>
      <c r="AJ850" s="235" t="s">
        <v>4763</v>
      </c>
      <c r="AK850" s="235" t="s">
        <v>4764</v>
      </c>
      <c r="AL850" s="235">
        <v>849</v>
      </c>
    </row>
    <row r="851" spans="1:38" x14ac:dyDescent="0.3">
      <c r="A851" s="229" t="s">
        <v>3744</v>
      </c>
      <c r="B851" s="229" t="s">
        <v>3768</v>
      </c>
      <c r="C851" s="241" t="s">
        <v>4765</v>
      </c>
      <c r="D851" s="237" t="s">
        <v>5806</v>
      </c>
      <c r="E851" s="236">
        <v>1812110008538</v>
      </c>
      <c r="F851" s="240" t="s">
        <v>4767</v>
      </c>
      <c r="G851" s="214">
        <v>4</v>
      </c>
      <c r="H851" s="231" t="s">
        <v>4758</v>
      </c>
      <c r="I851" s="231"/>
      <c r="J851" s="231"/>
      <c r="K851" s="231"/>
      <c r="L851" s="231"/>
      <c r="M851" s="231"/>
      <c r="N851" s="231" t="s">
        <v>4793</v>
      </c>
      <c r="O851" s="246" t="s">
        <v>5798</v>
      </c>
      <c r="P851" s="246" t="s">
        <v>5799</v>
      </c>
      <c r="Q851" s="225" t="s">
        <v>5800</v>
      </c>
      <c r="R851" s="212" t="s">
        <v>2</v>
      </c>
      <c r="S851" s="213" t="s">
        <v>4758</v>
      </c>
      <c r="T851" s="233" t="s">
        <v>4820</v>
      </c>
      <c r="U851" s="234" t="s">
        <v>4808</v>
      </c>
      <c r="V851" s="233">
        <v>45597</v>
      </c>
      <c r="W851" s="233" t="s">
        <v>4864</v>
      </c>
      <c r="X851" s="234" t="s">
        <v>4758</v>
      </c>
      <c r="Y851" s="234"/>
      <c r="Z851" s="234" t="s">
        <v>5022</v>
      </c>
      <c r="AA851" s="238">
        <v>202410</v>
      </c>
      <c r="AB851" s="243"/>
      <c r="AC851" s="233" t="s">
        <v>4773</v>
      </c>
      <c r="AD851" s="244" t="s">
        <v>4761</v>
      </c>
      <c r="AE851" s="245">
        <v>0</v>
      </c>
      <c r="AF851" s="244" t="s">
        <v>4761</v>
      </c>
      <c r="AG851" s="239" t="str">
        <f>IFERROR(VLOOKUP(작성용!A:A,RM!A:D,4,0),"-")</f>
        <v>메자닌평가팀</v>
      </c>
      <c r="AH851" s="9" t="s">
        <v>4762</v>
      </c>
      <c r="AI851" s="235" t="s">
        <v>4758</v>
      </c>
      <c r="AJ851" s="235" t="s">
        <v>4763</v>
      </c>
      <c r="AK851" s="235" t="s">
        <v>4764</v>
      </c>
      <c r="AL851" s="235">
        <v>850</v>
      </c>
    </row>
    <row r="852" spans="1:38" x14ac:dyDescent="0.3">
      <c r="A852" s="229" t="s">
        <v>3744</v>
      </c>
      <c r="B852" s="229" t="s">
        <v>3768</v>
      </c>
      <c r="C852" s="241" t="s">
        <v>4765</v>
      </c>
      <c r="D852" s="237" t="s">
        <v>5805</v>
      </c>
      <c r="E852" s="236">
        <v>1501110205802</v>
      </c>
      <c r="F852" s="240" t="s">
        <v>5034</v>
      </c>
      <c r="G852" s="214">
        <v>4</v>
      </c>
      <c r="H852" s="231" t="s">
        <v>4758</v>
      </c>
      <c r="I852" s="231"/>
      <c r="J852" s="231"/>
      <c r="K852" s="231"/>
      <c r="L852" s="231"/>
      <c r="M852" s="231"/>
      <c r="N852" s="231" t="s">
        <v>4793</v>
      </c>
      <c r="O852" s="246" t="s">
        <v>5798</v>
      </c>
      <c r="P852" s="246" t="s">
        <v>5799</v>
      </c>
      <c r="Q852" s="225" t="s">
        <v>5800</v>
      </c>
      <c r="R852" s="212" t="s">
        <v>2</v>
      </c>
      <c r="S852" s="213" t="s">
        <v>4758</v>
      </c>
      <c r="T852" s="233" t="s">
        <v>4820</v>
      </c>
      <c r="U852" s="234" t="s">
        <v>4808</v>
      </c>
      <c r="V852" s="233">
        <v>45597</v>
      </c>
      <c r="W852" s="233" t="s">
        <v>4864</v>
      </c>
      <c r="X852" s="234" t="s">
        <v>4758</v>
      </c>
      <c r="Y852" s="234"/>
      <c r="Z852" s="234" t="s">
        <v>5022</v>
      </c>
      <c r="AA852" s="238">
        <v>202410</v>
      </c>
      <c r="AB852" s="243"/>
      <c r="AC852" s="233" t="s">
        <v>4773</v>
      </c>
      <c r="AD852" s="244" t="s">
        <v>4761</v>
      </c>
      <c r="AE852" s="245">
        <v>0</v>
      </c>
      <c r="AF852" s="244" t="s">
        <v>4761</v>
      </c>
      <c r="AG852" s="239" t="str">
        <f>IFERROR(VLOOKUP(작성용!A:A,RM!A:D,4,0),"-")</f>
        <v>메자닌평가팀</v>
      </c>
      <c r="AH852" s="9" t="s">
        <v>4762</v>
      </c>
      <c r="AI852" s="235" t="s">
        <v>4758</v>
      </c>
      <c r="AJ852" s="235" t="s">
        <v>4763</v>
      </c>
      <c r="AK852" s="235" t="s">
        <v>4764</v>
      </c>
      <c r="AL852" s="235">
        <v>851</v>
      </c>
    </row>
    <row r="853" spans="1:38" x14ac:dyDescent="0.3">
      <c r="A853" s="229" t="s">
        <v>3744</v>
      </c>
      <c r="B853" s="229" t="s">
        <v>3768</v>
      </c>
      <c r="C853" s="241" t="s">
        <v>4765</v>
      </c>
      <c r="D853" s="237" t="s">
        <v>5807</v>
      </c>
      <c r="E853" s="236">
        <v>1101110145519</v>
      </c>
      <c r="F853" s="240" t="s">
        <v>5055</v>
      </c>
      <c r="G853" s="214">
        <v>75</v>
      </c>
      <c r="H853" s="231" t="s">
        <v>4758</v>
      </c>
      <c r="I853" s="231"/>
      <c r="J853" s="231"/>
      <c r="K853" s="231"/>
      <c r="L853" s="231"/>
      <c r="M853" s="231"/>
      <c r="N853" s="231" t="s">
        <v>4793</v>
      </c>
      <c r="O853" s="246" t="s">
        <v>5798</v>
      </c>
      <c r="P853" s="246" t="s">
        <v>5799</v>
      </c>
      <c r="Q853" s="225" t="s">
        <v>5800</v>
      </c>
      <c r="R853" s="212" t="s">
        <v>2</v>
      </c>
      <c r="S853" s="213" t="s">
        <v>4758</v>
      </c>
      <c r="T853" s="233" t="s">
        <v>4820</v>
      </c>
      <c r="U853" s="234" t="s">
        <v>4821</v>
      </c>
      <c r="V853" s="233">
        <v>45597</v>
      </c>
      <c r="W853" s="233" t="s">
        <v>4864</v>
      </c>
      <c r="X853" s="234" t="s">
        <v>4758</v>
      </c>
      <c r="Y853" s="234"/>
      <c r="Z853" s="234" t="s">
        <v>5022</v>
      </c>
      <c r="AA853" s="238">
        <v>202410</v>
      </c>
      <c r="AB853" s="243"/>
      <c r="AC853" s="233" t="s">
        <v>4773</v>
      </c>
      <c r="AD853" s="244" t="s">
        <v>4761</v>
      </c>
      <c r="AE853" s="245">
        <v>0</v>
      </c>
      <c r="AF853" s="244" t="s">
        <v>4761</v>
      </c>
      <c r="AG853" s="239" t="str">
        <f>IFERROR(VLOOKUP(작성용!A:A,RM!A:D,4,0),"-")</f>
        <v>메자닌평가팀</v>
      </c>
      <c r="AH853" s="9" t="s">
        <v>4762</v>
      </c>
      <c r="AI853" s="235" t="s">
        <v>4758</v>
      </c>
      <c r="AJ853" s="235" t="s">
        <v>4763</v>
      </c>
      <c r="AK853" s="235" t="s">
        <v>4764</v>
      </c>
      <c r="AL853" s="235">
        <v>852</v>
      </c>
    </row>
    <row r="854" spans="1:38" x14ac:dyDescent="0.3">
      <c r="A854" s="229" t="s">
        <v>3744</v>
      </c>
      <c r="B854" s="229" t="s">
        <v>3768</v>
      </c>
      <c r="C854" s="241" t="s">
        <v>4765</v>
      </c>
      <c r="D854" s="237" t="s">
        <v>5808</v>
      </c>
      <c r="E854" s="236">
        <v>1101110057574</v>
      </c>
      <c r="F854" s="240" t="s">
        <v>5055</v>
      </c>
      <c r="G854" s="214">
        <v>13</v>
      </c>
      <c r="H854" s="231" t="s">
        <v>4758</v>
      </c>
      <c r="I854" s="231"/>
      <c r="J854" s="231"/>
      <c r="K854" s="231"/>
      <c r="L854" s="231"/>
      <c r="M854" s="231"/>
      <c r="N854" s="231" t="s">
        <v>4793</v>
      </c>
      <c r="O854" s="246" t="s">
        <v>5798</v>
      </c>
      <c r="P854" s="246" t="s">
        <v>5799</v>
      </c>
      <c r="Q854" s="225" t="s">
        <v>5800</v>
      </c>
      <c r="R854" s="212" t="s">
        <v>2</v>
      </c>
      <c r="S854" s="213" t="s">
        <v>4758</v>
      </c>
      <c r="T854" s="233" t="s">
        <v>4820</v>
      </c>
      <c r="U854" s="234" t="s">
        <v>4808</v>
      </c>
      <c r="V854" s="233">
        <v>45597</v>
      </c>
      <c r="W854" s="233" t="s">
        <v>4864</v>
      </c>
      <c r="X854" s="234" t="s">
        <v>4758</v>
      </c>
      <c r="Y854" s="234"/>
      <c r="Z854" s="234" t="s">
        <v>5022</v>
      </c>
      <c r="AA854" s="238">
        <v>202410</v>
      </c>
      <c r="AB854" s="243"/>
      <c r="AC854" s="233" t="s">
        <v>4773</v>
      </c>
      <c r="AD854" s="244" t="s">
        <v>4761</v>
      </c>
      <c r="AE854" s="245">
        <v>0</v>
      </c>
      <c r="AF854" s="244" t="s">
        <v>4761</v>
      </c>
      <c r="AG854" s="239" t="str">
        <f>IFERROR(VLOOKUP(작성용!A:A,RM!A:D,4,0),"-")</f>
        <v>메자닌평가팀</v>
      </c>
      <c r="AH854" s="9" t="s">
        <v>4762</v>
      </c>
      <c r="AI854" s="235" t="s">
        <v>4758</v>
      </c>
      <c r="AJ854" s="235" t="s">
        <v>4763</v>
      </c>
      <c r="AK854" s="235" t="s">
        <v>4764</v>
      </c>
      <c r="AL854" s="235">
        <v>853</v>
      </c>
    </row>
    <row r="855" spans="1:38" x14ac:dyDescent="0.3">
      <c r="A855" s="229" t="s">
        <v>3744</v>
      </c>
      <c r="B855" s="229" t="s">
        <v>3768</v>
      </c>
      <c r="C855" s="241" t="s">
        <v>4765</v>
      </c>
      <c r="D855" s="237" t="s">
        <v>5797</v>
      </c>
      <c r="E855" s="236">
        <v>1911110000104</v>
      </c>
      <c r="F855" s="240" t="s">
        <v>4881</v>
      </c>
      <c r="G855" s="214">
        <v>0</v>
      </c>
      <c r="H855" s="231" t="s">
        <v>4758</v>
      </c>
      <c r="I855" s="231"/>
      <c r="J855" s="231"/>
      <c r="K855" s="231"/>
      <c r="L855" s="231"/>
      <c r="M855" s="231"/>
      <c r="N855" s="231" t="s">
        <v>4793</v>
      </c>
      <c r="O855" s="246" t="s">
        <v>5798</v>
      </c>
      <c r="P855" s="246" t="s">
        <v>5799</v>
      </c>
      <c r="Q855" s="225" t="s">
        <v>5800</v>
      </c>
      <c r="R855" s="212" t="s">
        <v>2</v>
      </c>
      <c r="S855" s="213" t="s">
        <v>4758</v>
      </c>
      <c r="T855" s="233" t="s">
        <v>4820</v>
      </c>
      <c r="U855" s="234" t="s">
        <v>5809</v>
      </c>
      <c r="V855" s="233">
        <v>45628</v>
      </c>
      <c r="W855" s="233" t="s">
        <v>4864</v>
      </c>
      <c r="X855" s="234" t="s">
        <v>4758</v>
      </c>
      <c r="Y855" s="234"/>
      <c r="Z855" s="234" t="s">
        <v>5022</v>
      </c>
      <c r="AA855" s="238">
        <v>202411</v>
      </c>
      <c r="AB855" s="243"/>
      <c r="AC855" s="233" t="s">
        <v>4773</v>
      </c>
      <c r="AD855" s="244" t="s">
        <v>4761</v>
      </c>
      <c r="AE855" s="245">
        <v>0</v>
      </c>
      <c r="AF855" s="244" t="s">
        <v>4761</v>
      </c>
      <c r="AG855" s="239" t="str">
        <f>IFERROR(VLOOKUP(작성용!A:A,RM!A:D,4,0),"-")</f>
        <v>메자닌평가팀</v>
      </c>
      <c r="AH855" s="9" t="s">
        <v>4762</v>
      </c>
      <c r="AI855" s="235" t="s">
        <v>4758</v>
      </c>
      <c r="AJ855" s="235" t="s">
        <v>4763</v>
      </c>
      <c r="AK855" s="235" t="s">
        <v>4764</v>
      </c>
      <c r="AL855" s="235">
        <v>854</v>
      </c>
    </row>
    <row r="856" spans="1:38" x14ac:dyDescent="0.3">
      <c r="A856" s="229" t="s">
        <v>3744</v>
      </c>
      <c r="B856" s="229" t="s">
        <v>3768</v>
      </c>
      <c r="C856" s="241" t="s">
        <v>4765</v>
      </c>
      <c r="D856" s="237" t="s">
        <v>5801</v>
      </c>
      <c r="E856" s="236">
        <v>1243110009781</v>
      </c>
      <c r="F856" s="240" t="s">
        <v>5055</v>
      </c>
      <c r="G856" s="214">
        <v>9</v>
      </c>
      <c r="H856" s="231" t="s">
        <v>4758</v>
      </c>
      <c r="I856" s="231"/>
      <c r="J856" s="231"/>
      <c r="K856" s="231"/>
      <c r="L856" s="231"/>
      <c r="M856" s="231"/>
      <c r="N856" s="231" t="s">
        <v>4793</v>
      </c>
      <c r="O856" s="246" t="s">
        <v>5798</v>
      </c>
      <c r="P856" s="246" t="s">
        <v>5799</v>
      </c>
      <c r="Q856" s="225" t="s">
        <v>5800</v>
      </c>
      <c r="R856" s="212" t="s">
        <v>2</v>
      </c>
      <c r="S856" s="213" t="s">
        <v>4758</v>
      </c>
      <c r="T856" s="233" t="s">
        <v>4820</v>
      </c>
      <c r="U856" s="234" t="s">
        <v>5809</v>
      </c>
      <c r="V856" s="233">
        <v>45628</v>
      </c>
      <c r="W856" s="233" t="s">
        <v>4864</v>
      </c>
      <c r="X856" s="234" t="s">
        <v>4758</v>
      </c>
      <c r="Y856" s="234"/>
      <c r="Z856" s="234" t="s">
        <v>5022</v>
      </c>
      <c r="AA856" s="238">
        <v>202411</v>
      </c>
      <c r="AB856" s="243"/>
      <c r="AC856" s="233" t="s">
        <v>4773</v>
      </c>
      <c r="AD856" s="244" t="s">
        <v>4761</v>
      </c>
      <c r="AE856" s="245">
        <v>0</v>
      </c>
      <c r="AF856" s="244" t="s">
        <v>4761</v>
      </c>
      <c r="AG856" s="239" t="str">
        <f>IFERROR(VLOOKUP(작성용!A:A,RM!A:D,4,0),"-")</f>
        <v>메자닌평가팀</v>
      </c>
      <c r="AH856" s="9" t="s">
        <v>4762</v>
      </c>
      <c r="AI856" s="235" t="s">
        <v>4758</v>
      </c>
      <c r="AJ856" s="235" t="s">
        <v>4763</v>
      </c>
      <c r="AK856" s="235" t="s">
        <v>4764</v>
      </c>
      <c r="AL856" s="235">
        <v>855</v>
      </c>
    </row>
    <row r="857" spans="1:38" x14ac:dyDescent="0.3">
      <c r="A857" s="229" t="s">
        <v>3744</v>
      </c>
      <c r="B857" s="229" t="s">
        <v>3768</v>
      </c>
      <c r="C857" s="241" t="s">
        <v>4765</v>
      </c>
      <c r="D857" s="237" t="s">
        <v>5802</v>
      </c>
      <c r="E857" s="236">
        <v>1311110496206</v>
      </c>
      <c r="F857" s="240" t="s">
        <v>4767</v>
      </c>
      <c r="G857" s="214">
        <v>1</v>
      </c>
      <c r="H857" s="231" t="s">
        <v>4758</v>
      </c>
      <c r="I857" s="231"/>
      <c r="J857" s="231"/>
      <c r="K857" s="231"/>
      <c r="L857" s="231"/>
      <c r="M857" s="231"/>
      <c r="N857" s="231" t="s">
        <v>4793</v>
      </c>
      <c r="O857" s="246" t="s">
        <v>5798</v>
      </c>
      <c r="P857" s="246" t="s">
        <v>5799</v>
      </c>
      <c r="Q857" s="225" t="s">
        <v>5800</v>
      </c>
      <c r="R857" s="212" t="s">
        <v>2</v>
      </c>
      <c r="S857" s="213" t="s">
        <v>4758</v>
      </c>
      <c r="T857" s="233" t="s">
        <v>4820</v>
      </c>
      <c r="U857" s="234" t="s">
        <v>5809</v>
      </c>
      <c r="V857" s="233">
        <v>45628</v>
      </c>
      <c r="W857" s="233" t="s">
        <v>4864</v>
      </c>
      <c r="X857" s="234" t="s">
        <v>4758</v>
      </c>
      <c r="Y857" s="234"/>
      <c r="Z857" s="234" t="s">
        <v>5022</v>
      </c>
      <c r="AA857" s="238">
        <v>202411</v>
      </c>
      <c r="AB857" s="243"/>
      <c r="AC857" s="233" t="s">
        <v>4773</v>
      </c>
      <c r="AD857" s="244" t="s">
        <v>4761</v>
      </c>
      <c r="AE857" s="245">
        <v>0</v>
      </c>
      <c r="AF857" s="244" t="s">
        <v>4761</v>
      </c>
      <c r="AG857" s="239" t="str">
        <f>IFERROR(VLOOKUP(작성용!A:A,RM!A:D,4,0),"-")</f>
        <v>메자닌평가팀</v>
      </c>
      <c r="AH857" s="9" t="s">
        <v>4762</v>
      </c>
      <c r="AI857" s="235" t="s">
        <v>4758</v>
      </c>
      <c r="AJ857" s="235" t="s">
        <v>4763</v>
      </c>
      <c r="AK857" s="235" t="s">
        <v>4764</v>
      </c>
      <c r="AL857" s="235">
        <v>856</v>
      </c>
    </row>
    <row r="858" spans="1:38" x14ac:dyDescent="0.3">
      <c r="A858" s="229" t="s">
        <v>3744</v>
      </c>
      <c r="B858" s="229" t="s">
        <v>3768</v>
      </c>
      <c r="C858" s="241" t="s">
        <v>4765</v>
      </c>
      <c r="D858" s="237" t="s">
        <v>5810</v>
      </c>
      <c r="E858" s="236">
        <v>1601110354045</v>
      </c>
      <c r="F858" s="240" t="s">
        <v>4767</v>
      </c>
      <c r="G858" s="214">
        <v>0</v>
      </c>
      <c r="H858" s="231" t="s">
        <v>4758</v>
      </c>
      <c r="I858" s="231"/>
      <c r="J858" s="231"/>
      <c r="K858" s="231"/>
      <c r="L858" s="231"/>
      <c r="M858" s="231"/>
      <c r="N858" s="231" t="s">
        <v>4793</v>
      </c>
      <c r="O858" s="246" t="s">
        <v>5798</v>
      </c>
      <c r="P858" s="246" t="s">
        <v>5799</v>
      </c>
      <c r="Q858" s="225" t="s">
        <v>5800</v>
      </c>
      <c r="R858" s="212" t="s">
        <v>2</v>
      </c>
      <c r="S858" s="213" t="s">
        <v>4758</v>
      </c>
      <c r="T858" s="233" t="s">
        <v>4820</v>
      </c>
      <c r="U858" s="234" t="s">
        <v>5809</v>
      </c>
      <c r="V858" s="233">
        <v>45628</v>
      </c>
      <c r="W858" s="233" t="s">
        <v>4864</v>
      </c>
      <c r="X858" s="234" t="s">
        <v>4758</v>
      </c>
      <c r="Y858" s="234"/>
      <c r="Z858" s="234" t="s">
        <v>5022</v>
      </c>
      <c r="AA858" s="238">
        <v>202411</v>
      </c>
      <c r="AB858" s="243"/>
      <c r="AC858" s="233" t="s">
        <v>4773</v>
      </c>
      <c r="AD858" s="244" t="s">
        <v>4761</v>
      </c>
      <c r="AE858" s="245">
        <v>0</v>
      </c>
      <c r="AF858" s="244" t="s">
        <v>4761</v>
      </c>
      <c r="AG858" s="239" t="str">
        <f>IFERROR(VLOOKUP(작성용!A:A,RM!A:D,4,0),"-")</f>
        <v>메자닌평가팀</v>
      </c>
      <c r="AH858" s="9" t="s">
        <v>4762</v>
      </c>
      <c r="AI858" s="235" t="s">
        <v>4758</v>
      </c>
      <c r="AJ858" s="235" t="s">
        <v>4763</v>
      </c>
      <c r="AK858" s="235" t="s">
        <v>4764</v>
      </c>
      <c r="AL858" s="235">
        <v>857</v>
      </c>
    </row>
    <row r="859" spans="1:38" x14ac:dyDescent="0.3">
      <c r="A859" s="229" t="s">
        <v>3744</v>
      </c>
      <c r="B859" s="229" t="s">
        <v>3768</v>
      </c>
      <c r="C859" s="241" t="s">
        <v>4765</v>
      </c>
      <c r="D859" s="237" t="s">
        <v>5804</v>
      </c>
      <c r="E859" s="236">
        <v>1350110115846</v>
      </c>
      <c r="F859" s="240" t="s">
        <v>4767</v>
      </c>
      <c r="G859" s="214">
        <v>8</v>
      </c>
      <c r="H859" s="231" t="s">
        <v>4758</v>
      </c>
      <c r="I859" s="231"/>
      <c r="J859" s="231"/>
      <c r="K859" s="231"/>
      <c r="L859" s="231"/>
      <c r="M859" s="231"/>
      <c r="N859" s="231" t="s">
        <v>4793</v>
      </c>
      <c r="O859" s="246" t="s">
        <v>5798</v>
      </c>
      <c r="P859" s="246" t="s">
        <v>5799</v>
      </c>
      <c r="Q859" s="225" t="s">
        <v>5800</v>
      </c>
      <c r="R859" s="212" t="s">
        <v>2</v>
      </c>
      <c r="S859" s="213" t="s">
        <v>4758</v>
      </c>
      <c r="T859" s="233" t="s">
        <v>4820</v>
      </c>
      <c r="U859" s="234" t="s">
        <v>5809</v>
      </c>
      <c r="V859" s="233">
        <v>45628</v>
      </c>
      <c r="W859" s="233" t="s">
        <v>4864</v>
      </c>
      <c r="X859" s="234" t="s">
        <v>4758</v>
      </c>
      <c r="Y859" s="234"/>
      <c r="Z859" s="234" t="s">
        <v>5022</v>
      </c>
      <c r="AA859" s="238">
        <v>202411</v>
      </c>
      <c r="AB859" s="243"/>
      <c r="AC859" s="233" t="s">
        <v>4773</v>
      </c>
      <c r="AD859" s="244" t="s">
        <v>4761</v>
      </c>
      <c r="AE859" s="245">
        <v>0</v>
      </c>
      <c r="AF859" s="244" t="s">
        <v>4761</v>
      </c>
      <c r="AG859" s="239" t="str">
        <f>IFERROR(VLOOKUP(작성용!A:A,RM!A:D,4,0),"-")</f>
        <v>메자닌평가팀</v>
      </c>
      <c r="AH859" s="9" t="s">
        <v>4762</v>
      </c>
      <c r="AI859" s="235" t="s">
        <v>4758</v>
      </c>
      <c r="AJ859" s="235" t="s">
        <v>4763</v>
      </c>
      <c r="AK859" s="235" t="s">
        <v>4764</v>
      </c>
      <c r="AL859" s="235">
        <v>858</v>
      </c>
    </row>
    <row r="860" spans="1:38" x14ac:dyDescent="0.3">
      <c r="A860" s="229" t="s">
        <v>3744</v>
      </c>
      <c r="B860" s="229" t="s">
        <v>3768</v>
      </c>
      <c r="C860" s="241" t="s">
        <v>4765</v>
      </c>
      <c r="D860" s="237" t="s">
        <v>5805</v>
      </c>
      <c r="E860" s="236">
        <v>1501110205802</v>
      </c>
      <c r="F860" s="240" t="s">
        <v>4767</v>
      </c>
      <c r="G860" s="214">
        <v>4</v>
      </c>
      <c r="H860" s="231" t="s">
        <v>4758</v>
      </c>
      <c r="I860" s="231"/>
      <c r="J860" s="231"/>
      <c r="K860" s="231"/>
      <c r="L860" s="231"/>
      <c r="M860" s="231"/>
      <c r="N860" s="231" t="s">
        <v>4793</v>
      </c>
      <c r="O860" s="246" t="s">
        <v>5798</v>
      </c>
      <c r="P860" s="246" t="s">
        <v>5799</v>
      </c>
      <c r="Q860" s="225" t="s">
        <v>5800</v>
      </c>
      <c r="R860" s="212" t="s">
        <v>2</v>
      </c>
      <c r="S860" s="213" t="s">
        <v>4758</v>
      </c>
      <c r="T860" s="233" t="s">
        <v>4820</v>
      </c>
      <c r="U860" s="234" t="s">
        <v>5809</v>
      </c>
      <c r="V860" s="233">
        <v>45628</v>
      </c>
      <c r="W860" s="233" t="s">
        <v>4864</v>
      </c>
      <c r="X860" s="234" t="s">
        <v>4758</v>
      </c>
      <c r="Y860" s="234"/>
      <c r="Z860" s="234" t="s">
        <v>5022</v>
      </c>
      <c r="AA860" s="238">
        <v>202411</v>
      </c>
      <c r="AB860" s="243"/>
      <c r="AC860" s="233" t="s">
        <v>4773</v>
      </c>
      <c r="AD860" s="244" t="s">
        <v>4761</v>
      </c>
      <c r="AE860" s="245">
        <v>0</v>
      </c>
      <c r="AF860" s="244" t="s">
        <v>4761</v>
      </c>
      <c r="AG860" s="239" t="str">
        <f>IFERROR(VLOOKUP(작성용!A:A,RM!A:D,4,0),"-")</f>
        <v>메자닌평가팀</v>
      </c>
      <c r="AH860" s="9" t="s">
        <v>4762</v>
      </c>
      <c r="AI860" s="235" t="s">
        <v>4758</v>
      </c>
      <c r="AJ860" s="235" t="s">
        <v>4763</v>
      </c>
      <c r="AK860" s="235" t="s">
        <v>4764</v>
      </c>
      <c r="AL860" s="235">
        <v>859</v>
      </c>
    </row>
    <row r="861" spans="1:38" x14ac:dyDescent="0.3">
      <c r="A861" s="229" t="s">
        <v>3744</v>
      </c>
      <c r="B861" s="229" t="s">
        <v>3768</v>
      </c>
      <c r="C861" s="241" t="s">
        <v>4765</v>
      </c>
      <c r="D861" s="237" t="s">
        <v>5806</v>
      </c>
      <c r="E861" s="236">
        <v>1812110008538</v>
      </c>
      <c r="F861" s="240" t="s">
        <v>4767</v>
      </c>
      <c r="G861" s="214">
        <v>4</v>
      </c>
      <c r="H861" s="231" t="s">
        <v>4758</v>
      </c>
      <c r="I861" s="231"/>
      <c r="J861" s="231"/>
      <c r="K861" s="231"/>
      <c r="L861" s="231"/>
      <c r="M861" s="231"/>
      <c r="N861" s="231" t="s">
        <v>4793</v>
      </c>
      <c r="O861" s="246" t="s">
        <v>5798</v>
      </c>
      <c r="P861" s="246" t="s">
        <v>5799</v>
      </c>
      <c r="Q861" s="225" t="s">
        <v>5800</v>
      </c>
      <c r="R861" s="212" t="s">
        <v>2</v>
      </c>
      <c r="S861" s="213" t="s">
        <v>4758</v>
      </c>
      <c r="T861" s="233" t="s">
        <v>4820</v>
      </c>
      <c r="U861" s="234" t="s">
        <v>5809</v>
      </c>
      <c r="V861" s="233">
        <v>45628</v>
      </c>
      <c r="W861" s="233" t="s">
        <v>4864</v>
      </c>
      <c r="X861" s="234" t="s">
        <v>4758</v>
      </c>
      <c r="Y861" s="234"/>
      <c r="Z861" s="234" t="s">
        <v>5022</v>
      </c>
      <c r="AA861" s="238">
        <v>202411</v>
      </c>
      <c r="AB861" s="243"/>
      <c r="AC861" s="233" t="s">
        <v>4773</v>
      </c>
      <c r="AD861" s="244" t="s">
        <v>4761</v>
      </c>
      <c r="AE861" s="245">
        <v>0</v>
      </c>
      <c r="AF861" s="244" t="s">
        <v>4761</v>
      </c>
      <c r="AG861" s="239" t="str">
        <f>IFERROR(VLOOKUP(작성용!A:A,RM!A:D,4,0),"-")</f>
        <v>메자닌평가팀</v>
      </c>
      <c r="AH861" s="9" t="s">
        <v>4762</v>
      </c>
      <c r="AI861" s="235" t="s">
        <v>4758</v>
      </c>
      <c r="AJ861" s="235" t="s">
        <v>4763</v>
      </c>
      <c r="AK861" s="235" t="s">
        <v>4764</v>
      </c>
      <c r="AL861" s="235">
        <v>860</v>
      </c>
    </row>
    <row r="862" spans="1:38" x14ac:dyDescent="0.3">
      <c r="A862" s="229" t="s">
        <v>3744</v>
      </c>
      <c r="B862" s="229" t="s">
        <v>3768</v>
      </c>
      <c r="C862" s="241" t="s">
        <v>4765</v>
      </c>
      <c r="D862" s="237" t="s">
        <v>5805</v>
      </c>
      <c r="E862" s="236">
        <v>1501110205802</v>
      </c>
      <c r="F862" s="240" t="s">
        <v>5034</v>
      </c>
      <c r="G862" s="214">
        <v>4</v>
      </c>
      <c r="H862" s="231" t="s">
        <v>4758</v>
      </c>
      <c r="I862" s="231"/>
      <c r="J862" s="231"/>
      <c r="K862" s="231"/>
      <c r="L862" s="231"/>
      <c r="M862" s="231"/>
      <c r="N862" s="231" t="s">
        <v>4793</v>
      </c>
      <c r="O862" s="246" t="s">
        <v>5798</v>
      </c>
      <c r="P862" s="246" t="s">
        <v>5799</v>
      </c>
      <c r="Q862" s="225" t="s">
        <v>5800</v>
      </c>
      <c r="R862" s="212" t="s">
        <v>2</v>
      </c>
      <c r="S862" s="213" t="s">
        <v>4758</v>
      </c>
      <c r="T862" s="233" t="s">
        <v>4820</v>
      </c>
      <c r="U862" s="234" t="s">
        <v>5809</v>
      </c>
      <c r="V862" s="233">
        <v>45628</v>
      </c>
      <c r="W862" s="233" t="s">
        <v>4864</v>
      </c>
      <c r="X862" s="234" t="s">
        <v>4758</v>
      </c>
      <c r="Y862" s="234"/>
      <c r="Z862" s="234" t="s">
        <v>5022</v>
      </c>
      <c r="AA862" s="238">
        <v>202411</v>
      </c>
      <c r="AB862" s="243"/>
      <c r="AC862" s="233" t="s">
        <v>4773</v>
      </c>
      <c r="AD862" s="244" t="s">
        <v>4761</v>
      </c>
      <c r="AE862" s="245">
        <v>0</v>
      </c>
      <c r="AF862" s="244" t="s">
        <v>4761</v>
      </c>
      <c r="AG862" s="239" t="str">
        <f>IFERROR(VLOOKUP(작성용!A:A,RM!A:D,4,0),"-")</f>
        <v>메자닌평가팀</v>
      </c>
      <c r="AH862" s="9" t="s">
        <v>4762</v>
      </c>
      <c r="AI862" s="235" t="s">
        <v>4758</v>
      </c>
      <c r="AJ862" s="235" t="s">
        <v>4763</v>
      </c>
      <c r="AK862" s="235" t="s">
        <v>4764</v>
      </c>
      <c r="AL862" s="235">
        <v>861</v>
      </c>
    </row>
    <row r="863" spans="1:38" x14ac:dyDescent="0.3">
      <c r="A863" s="229" t="s">
        <v>3744</v>
      </c>
      <c r="B863" s="229" t="s">
        <v>3768</v>
      </c>
      <c r="C863" s="241" t="s">
        <v>4765</v>
      </c>
      <c r="D863" s="237" t="s">
        <v>5807</v>
      </c>
      <c r="E863" s="236">
        <v>1101110145519</v>
      </c>
      <c r="F863" s="240" t="s">
        <v>5055</v>
      </c>
      <c r="G863" s="214">
        <v>75</v>
      </c>
      <c r="H863" s="231" t="s">
        <v>4758</v>
      </c>
      <c r="I863" s="231"/>
      <c r="J863" s="231"/>
      <c r="K863" s="231"/>
      <c r="L863" s="231"/>
      <c r="M863" s="231"/>
      <c r="N863" s="231" t="s">
        <v>4793</v>
      </c>
      <c r="O863" s="246" t="s">
        <v>5798</v>
      </c>
      <c r="P863" s="246" t="s">
        <v>5799</v>
      </c>
      <c r="Q863" s="225" t="s">
        <v>5800</v>
      </c>
      <c r="R863" s="212" t="s">
        <v>2</v>
      </c>
      <c r="S863" s="213" t="s">
        <v>4758</v>
      </c>
      <c r="T863" s="233" t="s">
        <v>4820</v>
      </c>
      <c r="U863" s="234" t="s">
        <v>5809</v>
      </c>
      <c r="V863" s="233">
        <v>45628</v>
      </c>
      <c r="W863" s="233" t="s">
        <v>4864</v>
      </c>
      <c r="X863" s="234" t="s">
        <v>4758</v>
      </c>
      <c r="Y863" s="234"/>
      <c r="Z863" s="234" t="s">
        <v>5022</v>
      </c>
      <c r="AA863" s="238">
        <v>202411</v>
      </c>
      <c r="AB863" s="243"/>
      <c r="AC863" s="233" t="s">
        <v>4773</v>
      </c>
      <c r="AD863" s="244" t="s">
        <v>4761</v>
      </c>
      <c r="AE863" s="245">
        <v>0</v>
      </c>
      <c r="AF863" s="244" t="s">
        <v>4761</v>
      </c>
      <c r="AG863" s="239" t="str">
        <f>IFERROR(VLOOKUP(작성용!A:A,RM!A:D,4,0),"-")</f>
        <v>메자닌평가팀</v>
      </c>
      <c r="AH863" s="9" t="s">
        <v>4762</v>
      </c>
      <c r="AI863" s="235" t="s">
        <v>4758</v>
      </c>
      <c r="AJ863" s="235" t="s">
        <v>4763</v>
      </c>
      <c r="AK863" s="235" t="s">
        <v>4764</v>
      </c>
      <c r="AL863" s="235">
        <v>862</v>
      </c>
    </row>
    <row r="864" spans="1:38" x14ac:dyDescent="0.3">
      <c r="A864" s="229" t="s">
        <v>3744</v>
      </c>
      <c r="B864" s="229" t="s">
        <v>3768</v>
      </c>
      <c r="C864" s="241" t="s">
        <v>4765</v>
      </c>
      <c r="D864" s="237" t="s">
        <v>5808</v>
      </c>
      <c r="E864" s="236">
        <v>1101110057574</v>
      </c>
      <c r="F864" s="240" t="s">
        <v>5055</v>
      </c>
      <c r="G864" s="214">
        <v>13</v>
      </c>
      <c r="H864" s="231" t="s">
        <v>4758</v>
      </c>
      <c r="I864" s="231"/>
      <c r="J864" s="231"/>
      <c r="K864" s="231"/>
      <c r="L864" s="231"/>
      <c r="M864" s="231"/>
      <c r="N864" s="231" t="s">
        <v>4793</v>
      </c>
      <c r="O864" s="246" t="s">
        <v>5798</v>
      </c>
      <c r="P864" s="246" t="s">
        <v>5799</v>
      </c>
      <c r="Q864" s="225" t="s">
        <v>5800</v>
      </c>
      <c r="R864" s="212" t="s">
        <v>2</v>
      </c>
      <c r="S864" s="213" t="s">
        <v>4758</v>
      </c>
      <c r="T864" s="233" t="s">
        <v>4820</v>
      </c>
      <c r="U864" s="234" t="s">
        <v>5809</v>
      </c>
      <c r="V864" s="233">
        <v>45628</v>
      </c>
      <c r="W864" s="233" t="s">
        <v>4864</v>
      </c>
      <c r="X864" s="234" t="s">
        <v>4758</v>
      </c>
      <c r="Y864" s="234"/>
      <c r="Z864" s="234" t="s">
        <v>5022</v>
      </c>
      <c r="AA864" s="238">
        <v>202411</v>
      </c>
      <c r="AB864" s="243"/>
      <c r="AC864" s="233" t="s">
        <v>4773</v>
      </c>
      <c r="AD864" s="244" t="s">
        <v>4761</v>
      </c>
      <c r="AE864" s="245">
        <v>0</v>
      </c>
      <c r="AF864" s="244" t="s">
        <v>4761</v>
      </c>
      <c r="AG864" s="239" t="str">
        <f>IFERROR(VLOOKUP(작성용!A:A,RM!A:D,4,0),"-")</f>
        <v>메자닌평가팀</v>
      </c>
      <c r="AH864" s="9" t="s">
        <v>4762</v>
      </c>
      <c r="AI864" s="235" t="s">
        <v>4758</v>
      </c>
      <c r="AJ864" s="235" t="s">
        <v>4763</v>
      </c>
      <c r="AK864" s="235" t="s">
        <v>4764</v>
      </c>
      <c r="AL864" s="235">
        <v>863</v>
      </c>
    </row>
    <row r="865" spans="1:38" x14ac:dyDescent="0.3">
      <c r="A865" s="222" t="s">
        <v>4702</v>
      </c>
      <c r="B865" s="222" t="s">
        <v>4703</v>
      </c>
      <c r="C865" s="241" t="s">
        <v>4749</v>
      </c>
      <c r="D865" s="237" t="s">
        <v>5811</v>
      </c>
      <c r="E865" s="236" t="s">
        <v>5812</v>
      </c>
      <c r="F865" s="240" t="s">
        <v>4841</v>
      </c>
      <c r="G865" s="238">
        <v>0</v>
      </c>
      <c r="H865" s="223" t="s">
        <v>4758</v>
      </c>
      <c r="I865" s="223"/>
      <c r="J865" s="223"/>
      <c r="K865" s="223"/>
      <c r="L865" s="223"/>
      <c r="M865" s="223"/>
      <c r="N865" s="225" t="s">
        <v>4959</v>
      </c>
      <c r="O865" s="225" t="s">
        <v>5748</v>
      </c>
      <c r="P865" s="225" t="s">
        <v>5749</v>
      </c>
      <c r="Q865" s="240" t="s">
        <v>5750</v>
      </c>
      <c r="R865" s="250" t="s">
        <v>2</v>
      </c>
      <c r="S865" s="236" t="s">
        <v>4758</v>
      </c>
      <c r="T865" s="233">
        <v>45590</v>
      </c>
      <c r="U865" s="234" t="s">
        <v>4746</v>
      </c>
      <c r="V865" s="234">
        <v>45611</v>
      </c>
      <c r="W865" s="234">
        <v>45615</v>
      </c>
      <c r="X865" s="234" t="s">
        <v>2</v>
      </c>
      <c r="Y865" s="234"/>
      <c r="Z865" s="234" t="s">
        <v>5751</v>
      </c>
      <c r="AA865" s="243">
        <v>202411</v>
      </c>
      <c r="AB865" s="243"/>
      <c r="AC865" s="244" t="s">
        <v>4787</v>
      </c>
      <c r="AD865" s="244" t="s">
        <v>3757</v>
      </c>
      <c r="AE865" s="245">
        <v>1</v>
      </c>
      <c r="AF865" s="243" t="s">
        <v>3757</v>
      </c>
      <c r="AG865" s="239" t="str">
        <f>IFERROR(VLOOKUP(작성용!A:A,RM!A:D,4,0),"-")</f>
        <v>윤광일</v>
      </c>
      <c r="AH865" s="9" t="s">
        <v>4902</v>
      </c>
      <c r="AI865" s="235" t="s">
        <v>5813</v>
      </c>
      <c r="AJ865" s="235" t="s">
        <v>4907</v>
      </c>
      <c r="AK865" s="235" t="s">
        <v>4764</v>
      </c>
      <c r="AL865" s="235">
        <v>864</v>
      </c>
    </row>
    <row r="866" spans="1:38" x14ac:dyDescent="0.3">
      <c r="A866" s="222" t="s">
        <v>4702</v>
      </c>
      <c r="B866" s="222" t="s">
        <v>4703</v>
      </c>
      <c r="C866" s="241" t="s">
        <v>4749</v>
      </c>
      <c r="D866" s="237" t="s">
        <v>5814</v>
      </c>
      <c r="E866" s="236">
        <v>1101118486105</v>
      </c>
      <c r="F866" s="240" t="s">
        <v>4841</v>
      </c>
      <c r="G866" s="238">
        <v>0</v>
      </c>
      <c r="H866" s="223" t="s">
        <v>4758</v>
      </c>
      <c r="I866" s="223"/>
      <c r="J866" s="223"/>
      <c r="K866" s="223"/>
      <c r="L866" s="223"/>
      <c r="M866" s="223"/>
      <c r="N866" s="225" t="s">
        <v>4959</v>
      </c>
      <c r="O866" s="225" t="s">
        <v>5815</v>
      </c>
      <c r="P866" s="225" t="s">
        <v>5816</v>
      </c>
      <c r="Q866" s="240" t="s">
        <v>5817</v>
      </c>
      <c r="R866" s="250" t="s">
        <v>2</v>
      </c>
      <c r="S866" s="236" t="s">
        <v>4758</v>
      </c>
      <c r="T866" s="233">
        <v>45590</v>
      </c>
      <c r="U866" s="234" t="s">
        <v>4746</v>
      </c>
      <c r="V866" s="234">
        <v>45611</v>
      </c>
      <c r="W866" s="234">
        <v>45617</v>
      </c>
      <c r="X866" s="234" t="s">
        <v>2</v>
      </c>
      <c r="Y866" s="234"/>
      <c r="Z866" s="234" t="s">
        <v>5818</v>
      </c>
      <c r="AA866" s="243">
        <v>202411</v>
      </c>
      <c r="AB866" s="243"/>
      <c r="AC866" s="244" t="s">
        <v>4787</v>
      </c>
      <c r="AD866" s="244" t="s">
        <v>4974</v>
      </c>
      <c r="AE866" s="245">
        <v>1</v>
      </c>
      <c r="AF866" s="244" t="s">
        <v>4749</v>
      </c>
      <c r="AG866" s="239" t="str">
        <f>IFERROR(VLOOKUP(작성용!A:A,RM!A:D,4,0),"-")</f>
        <v>윤광일</v>
      </c>
      <c r="AH866" s="9" t="s">
        <v>4902</v>
      </c>
      <c r="AI866" s="235" t="s">
        <v>4758</v>
      </c>
      <c r="AJ866" s="235" t="s">
        <v>5819</v>
      </c>
      <c r="AK866" s="235" t="s">
        <v>4764</v>
      </c>
      <c r="AL866" s="235">
        <v>865</v>
      </c>
    </row>
    <row r="867" spans="1:38" x14ac:dyDescent="0.3">
      <c r="A867" s="222" t="s">
        <v>4702</v>
      </c>
      <c r="B867" s="222" t="s">
        <v>4703</v>
      </c>
      <c r="C867" s="241" t="s">
        <v>4749</v>
      </c>
      <c r="D867" s="237" t="s">
        <v>5820</v>
      </c>
      <c r="E867" s="236">
        <v>1101118496279</v>
      </c>
      <c r="F867" s="240" t="s">
        <v>4881</v>
      </c>
      <c r="G867" s="238">
        <v>0</v>
      </c>
      <c r="H867" s="223" t="s">
        <v>4758</v>
      </c>
      <c r="I867" s="223"/>
      <c r="J867" s="223"/>
      <c r="K867" s="223"/>
      <c r="L867" s="223"/>
      <c r="M867" s="223"/>
      <c r="N867" s="225" t="s">
        <v>4959</v>
      </c>
      <c r="O867" s="225" t="s">
        <v>5815</v>
      </c>
      <c r="P867" s="225" t="s">
        <v>5816</v>
      </c>
      <c r="Q867" s="240" t="s">
        <v>5817</v>
      </c>
      <c r="R867" s="250" t="s">
        <v>2</v>
      </c>
      <c r="S867" s="236" t="s">
        <v>4758</v>
      </c>
      <c r="T867" s="233">
        <v>45590</v>
      </c>
      <c r="U867" s="234" t="s">
        <v>4746</v>
      </c>
      <c r="V867" s="234">
        <v>45611</v>
      </c>
      <c r="W867" s="234">
        <v>45617</v>
      </c>
      <c r="X867" s="234" t="s">
        <v>2</v>
      </c>
      <c r="Y867" s="234"/>
      <c r="Z867" s="234" t="s">
        <v>5818</v>
      </c>
      <c r="AA867" s="243">
        <v>202411</v>
      </c>
      <c r="AB867" s="243"/>
      <c r="AC867" s="244" t="s">
        <v>4787</v>
      </c>
      <c r="AD867" s="244" t="s">
        <v>4932</v>
      </c>
      <c r="AE867" s="245">
        <v>1</v>
      </c>
      <c r="AF867" s="244" t="s">
        <v>4749</v>
      </c>
      <c r="AG867" s="239" t="str">
        <f>IFERROR(VLOOKUP(작성용!A:A,RM!A:D,4,0),"-")</f>
        <v>윤광일</v>
      </c>
      <c r="AH867" s="9" t="s">
        <v>4902</v>
      </c>
      <c r="AI867" s="235" t="s">
        <v>4758</v>
      </c>
      <c r="AJ867" s="235" t="s">
        <v>5819</v>
      </c>
      <c r="AK867" s="235" t="s">
        <v>4764</v>
      </c>
      <c r="AL867" s="235">
        <v>866</v>
      </c>
    </row>
    <row r="868" spans="1:38" x14ac:dyDescent="0.3">
      <c r="A868" s="222" t="s">
        <v>4702</v>
      </c>
      <c r="B868" s="222" t="s">
        <v>4703</v>
      </c>
      <c r="C868" s="241" t="s">
        <v>4749</v>
      </c>
      <c r="D868" s="237" t="s">
        <v>5820</v>
      </c>
      <c r="E868" s="236">
        <v>1101118496279</v>
      </c>
      <c r="F868" s="240" t="s">
        <v>4881</v>
      </c>
      <c r="G868" s="238">
        <v>2</v>
      </c>
      <c r="H868" s="223" t="s">
        <v>4758</v>
      </c>
      <c r="I868" s="223"/>
      <c r="J868" s="223"/>
      <c r="K868" s="223"/>
      <c r="L868" s="223"/>
      <c r="M868" s="223"/>
      <c r="N868" s="225" t="s">
        <v>4959</v>
      </c>
      <c r="O868" s="225" t="s">
        <v>5815</v>
      </c>
      <c r="P868" s="225" t="s">
        <v>5816</v>
      </c>
      <c r="Q868" s="240" t="s">
        <v>5817</v>
      </c>
      <c r="R868" s="250" t="s">
        <v>2</v>
      </c>
      <c r="S868" s="236" t="s">
        <v>4758</v>
      </c>
      <c r="T868" s="233">
        <v>45590</v>
      </c>
      <c r="U868" s="234" t="s">
        <v>4746</v>
      </c>
      <c r="V868" s="234">
        <v>45611</v>
      </c>
      <c r="W868" s="234">
        <v>45617</v>
      </c>
      <c r="X868" s="234" t="s">
        <v>2</v>
      </c>
      <c r="Y868" s="234"/>
      <c r="Z868" s="234" t="s">
        <v>5818</v>
      </c>
      <c r="AA868" s="243">
        <v>202411</v>
      </c>
      <c r="AB868" s="243"/>
      <c r="AC868" s="244" t="s">
        <v>4787</v>
      </c>
      <c r="AD868" s="244" t="s">
        <v>4932</v>
      </c>
      <c r="AE868" s="245">
        <v>0</v>
      </c>
      <c r="AF868" s="244" t="s">
        <v>4749</v>
      </c>
      <c r="AG868" s="239" t="str">
        <f>IFERROR(VLOOKUP(작성용!A:A,RM!A:D,4,0),"-")</f>
        <v>윤광일</v>
      </c>
      <c r="AH868" s="9" t="s">
        <v>4902</v>
      </c>
      <c r="AI868" s="235" t="s">
        <v>5821</v>
      </c>
      <c r="AJ868" s="235" t="s">
        <v>5819</v>
      </c>
      <c r="AK868" s="235" t="s">
        <v>4764</v>
      </c>
      <c r="AL868" s="235">
        <v>867</v>
      </c>
    </row>
    <row r="869" spans="1:38" x14ac:dyDescent="0.3">
      <c r="A869" s="222" t="s">
        <v>4702</v>
      </c>
      <c r="B869" s="222" t="s">
        <v>4703</v>
      </c>
      <c r="C869" s="241" t="s">
        <v>4749</v>
      </c>
      <c r="D869" s="237" t="s">
        <v>5822</v>
      </c>
      <c r="E869" s="236">
        <v>1101140325826</v>
      </c>
      <c r="F869" s="240" t="s">
        <v>4841</v>
      </c>
      <c r="G869" s="238">
        <v>0</v>
      </c>
      <c r="H869" s="223" t="s">
        <v>4758</v>
      </c>
      <c r="I869" s="223"/>
      <c r="J869" s="223"/>
      <c r="K869" s="223"/>
      <c r="L869" s="223"/>
      <c r="M869" s="223"/>
      <c r="N869" s="225" t="s">
        <v>4959</v>
      </c>
      <c r="O869" s="225" t="s">
        <v>5815</v>
      </c>
      <c r="P869" s="225" t="s">
        <v>5816</v>
      </c>
      <c r="Q869" s="240" t="s">
        <v>5817</v>
      </c>
      <c r="R869" s="250" t="s">
        <v>2</v>
      </c>
      <c r="S869" s="236" t="s">
        <v>4758</v>
      </c>
      <c r="T869" s="233">
        <v>45590</v>
      </c>
      <c r="U869" s="234" t="s">
        <v>4746</v>
      </c>
      <c r="V869" s="234">
        <v>45611</v>
      </c>
      <c r="W869" s="234">
        <v>45617</v>
      </c>
      <c r="X869" s="234" t="s">
        <v>2</v>
      </c>
      <c r="Y869" s="234"/>
      <c r="Z869" s="234" t="s">
        <v>5818</v>
      </c>
      <c r="AA869" s="243">
        <v>202411</v>
      </c>
      <c r="AB869" s="243"/>
      <c r="AC869" s="244" t="s">
        <v>4787</v>
      </c>
      <c r="AD869" s="244" t="s">
        <v>4902</v>
      </c>
      <c r="AE869" s="245">
        <v>1</v>
      </c>
      <c r="AF869" s="244" t="s">
        <v>4749</v>
      </c>
      <c r="AG869" s="239" t="str">
        <f>IFERROR(VLOOKUP(작성용!A:A,RM!A:D,4,0),"-")</f>
        <v>윤광일</v>
      </c>
      <c r="AH869" s="9" t="s">
        <v>4902</v>
      </c>
      <c r="AI869" s="235" t="s">
        <v>4758</v>
      </c>
      <c r="AJ869" s="235" t="s">
        <v>5819</v>
      </c>
      <c r="AK869" s="235" t="s">
        <v>4764</v>
      </c>
      <c r="AL869" s="235">
        <v>868</v>
      </c>
    </row>
    <row r="870" spans="1:38" x14ac:dyDescent="0.3">
      <c r="A870" s="222" t="s">
        <v>4702</v>
      </c>
      <c r="B870" s="222" t="s">
        <v>4703</v>
      </c>
      <c r="C870" s="241" t="s">
        <v>4749</v>
      </c>
      <c r="D870" s="237" t="s">
        <v>5252</v>
      </c>
      <c r="E870" s="236">
        <v>1801111241388</v>
      </c>
      <c r="F870" s="240" t="s">
        <v>4767</v>
      </c>
      <c r="G870" s="238">
        <v>0</v>
      </c>
      <c r="H870" s="223" t="s">
        <v>4758</v>
      </c>
      <c r="I870" s="223"/>
      <c r="J870" s="223"/>
      <c r="K870" s="223"/>
      <c r="L870" s="223"/>
      <c r="M870" s="223"/>
      <c r="N870" s="225" t="s">
        <v>4959</v>
      </c>
      <c r="O870" s="225" t="s">
        <v>5815</v>
      </c>
      <c r="P870" s="225" t="s">
        <v>5816</v>
      </c>
      <c r="Q870" s="240" t="s">
        <v>5817</v>
      </c>
      <c r="R870" s="250" t="s">
        <v>2</v>
      </c>
      <c r="S870" s="236" t="s">
        <v>4758</v>
      </c>
      <c r="T870" s="233">
        <v>45590</v>
      </c>
      <c r="U870" s="234" t="s">
        <v>4746</v>
      </c>
      <c r="V870" s="234">
        <v>45611</v>
      </c>
      <c r="W870" s="234">
        <v>45617</v>
      </c>
      <c r="X870" s="234" t="s">
        <v>2</v>
      </c>
      <c r="Y870" s="234"/>
      <c r="Z870" s="234" t="s">
        <v>5818</v>
      </c>
      <c r="AA870" s="243">
        <v>202411</v>
      </c>
      <c r="AB870" s="243"/>
      <c r="AC870" s="244" t="s">
        <v>4787</v>
      </c>
      <c r="AD870" s="244" t="s">
        <v>3910</v>
      </c>
      <c r="AE870" s="245">
        <v>0</v>
      </c>
      <c r="AF870" s="244" t="s">
        <v>3910</v>
      </c>
      <c r="AG870" s="239" t="str">
        <f>IFERROR(VLOOKUP(작성용!A:A,RM!A:D,4,0),"-")</f>
        <v>윤광일</v>
      </c>
      <c r="AH870" s="9" t="s">
        <v>4902</v>
      </c>
      <c r="AI870" s="235" t="s">
        <v>4758</v>
      </c>
      <c r="AJ870" s="235" t="s">
        <v>5819</v>
      </c>
      <c r="AK870" s="235" t="s">
        <v>4764</v>
      </c>
      <c r="AL870" s="235">
        <v>869</v>
      </c>
    </row>
    <row r="871" spans="1:38" x14ac:dyDescent="0.3">
      <c r="A871" s="222" t="s">
        <v>4702</v>
      </c>
      <c r="B871" s="222" t="s">
        <v>4703</v>
      </c>
      <c r="C871" s="241" t="s">
        <v>4765</v>
      </c>
      <c r="D871" s="237" t="s">
        <v>5823</v>
      </c>
      <c r="E871" s="236">
        <v>1101110545751</v>
      </c>
      <c r="F871" s="240" t="s">
        <v>4767</v>
      </c>
      <c r="G871" s="238">
        <v>0</v>
      </c>
      <c r="H871" s="223" t="s">
        <v>4758</v>
      </c>
      <c r="I871" s="223"/>
      <c r="J871" s="223"/>
      <c r="K871" s="223"/>
      <c r="L871" s="223"/>
      <c r="M871" s="223"/>
      <c r="N871" s="225" t="s">
        <v>4959</v>
      </c>
      <c r="O871" s="225" t="s">
        <v>5748</v>
      </c>
      <c r="P871" s="225" t="s">
        <v>5749</v>
      </c>
      <c r="Q871" s="240" t="s">
        <v>5750</v>
      </c>
      <c r="R871" s="250" t="s">
        <v>2</v>
      </c>
      <c r="S871" s="236" t="s">
        <v>4758</v>
      </c>
      <c r="T871" s="233">
        <v>45590</v>
      </c>
      <c r="U871" s="234" t="s">
        <v>4746</v>
      </c>
      <c r="V871" s="234">
        <v>45611</v>
      </c>
      <c r="W871" s="234">
        <v>45615</v>
      </c>
      <c r="X871" s="234" t="s">
        <v>2</v>
      </c>
      <c r="Y871" s="234"/>
      <c r="Z871" s="234" t="s">
        <v>5751</v>
      </c>
      <c r="AA871" s="243">
        <v>202411</v>
      </c>
      <c r="AB871" s="243"/>
      <c r="AC871" s="244" t="s">
        <v>4787</v>
      </c>
      <c r="AD871" s="244" t="s">
        <v>4761</v>
      </c>
      <c r="AE871" s="245">
        <v>0</v>
      </c>
      <c r="AF871" s="244" t="s">
        <v>4761</v>
      </c>
      <c r="AG871" s="239" t="str">
        <f>IFERROR(VLOOKUP(작성용!A:A,RM!A:D,4,0),"-")</f>
        <v>윤광일</v>
      </c>
      <c r="AH871" s="9" t="s">
        <v>4902</v>
      </c>
      <c r="AI871" s="235" t="s">
        <v>4758</v>
      </c>
      <c r="AJ871" s="235" t="s">
        <v>4907</v>
      </c>
      <c r="AK871" s="235" t="s">
        <v>4764</v>
      </c>
      <c r="AL871" s="235">
        <v>870</v>
      </c>
    </row>
    <row r="872" spans="1:38" x14ac:dyDescent="0.3">
      <c r="A872" s="222" t="s">
        <v>4702</v>
      </c>
      <c r="B872" s="222" t="s">
        <v>4703</v>
      </c>
      <c r="C872" s="241" t="s">
        <v>4765</v>
      </c>
      <c r="D872" s="237" t="s">
        <v>5068</v>
      </c>
      <c r="E872" s="236">
        <v>1101115378842</v>
      </c>
      <c r="F872" s="240" t="s">
        <v>4837</v>
      </c>
      <c r="G872" s="238">
        <v>4</v>
      </c>
      <c r="H872" s="223" t="s">
        <v>4758</v>
      </c>
      <c r="I872" s="223"/>
      <c r="J872" s="223"/>
      <c r="K872" s="223"/>
      <c r="L872" s="223"/>
      <c r="M872" s="223"/>
      <c r="N872" s="225" t="s">
        <v>4959</v>
      </c>
      <c r="O872" s="225" t="s">
        <v>5748</v>
      </c>
      <c r="P872" s="225" t="s">
        <v>5749</v>
      </c>
      <c r="Q872" s="240" t="s">
        <v>5750</v>
      </c>
      <c r="R872" s="250" t="s">
        <v>2</v>
      </c>
      <c r="S872" s="236" t="s">
        <v>4758</v>
      </c>
      <c r="T872" s="233">
        <v>45590</v>
      </c>
      <c r="U872" s="234" t="s">
        <v>4746</v>
      </c>
      <c r="V872" s="234">
        <v>45611</v>
      </c>
      <c r="W872" s="234">
        <v>45615</v>
      </c>
      <c r="X872" s="234" t="s">
        <v>2</v>
      </c>
      <c r="Y872" s="234"/>
      <c r="Z872" s="234" t="s">
        <v>5751</v>
      </c>
      <c r="AA872" s="243">
        <v>202411</v>
      </c>
      <c r="AB872" s="243"/>
      <c r="AC872" s="244" t="s">
        <v>4787</v>
      </c>
      <c r="AD872" s="244" t="s">
        <v>4905</v>
      </c>
      <c r="AE872" s="245">
        <v>0</v>
      </c>
      <c r="AF872" s="244" t="s">
        <v>4905</v>
      </c>
      <c r="AG872" s="239" t="str">
        <f>IFERROR(VLOOKUP(작성용!A:A,RM!A:D,4,0),"-")</f>
        <v>윤광일</v>
      </c>
      <c r="AH872" s="9" t="s">
        <v>4902</v>
      </c>
      <c r="AI872" s="235" t="s">
        <v>4758</v>
      </c>
      <c r="AJ872" s="235" t="s">
        <v>4907</v>
      </c>
      <c r="AK872" s="235" t="s">
        <v>4764</v>
      </c>
      <c r="AL872" s="235">
        <v>871</v>
      </c>
    </row>
    <row r="873" spans="1:38" x14ac:dyDescent="0.3">
      <c r="A873" s="222" t="s">
        <v>2043</v>
      </c>
      <c r="B873" s="222" t="s">
        <v>2044</v>
      </c>
      <c r="C873" s="241" t="s">
        <v>4765</v>
      </c>
      <c r="D873" s="237" t="s">
        <v>5824</v>
      </c>
      <c r="E873" s="236">
        <v>1911110002085</v>
      </c>
      <c r="F873" s="240" t="s">
        <v>4841</v>
      </c>
      <c r="G873" s="238">
        <v>0</v>
      </c>
      <c r="H873" s="223" t="s">
        <v>4758</v>
      </c>
      <c r="I873" s="223"/>
      <c r="J873" s="223"/>
      <c r="K873" s="223"/>
      <c r="L873" s="223"/>
      <c r="M873" s="223"/>
      <c r="N873" s="225" t="s">
        <v>5015</v>
      </c>
      <c r="O873" s="225" t="s">
        <v>5825</v>
      </c>
      <c r="P873" s="240" t="s">
        <v>5826</v>
      </c>
      <c r="Q873" s="240" t="s">
        <v>5827</v>
      </c>
      <c r="R873" s="250" t="s">
        <v>2</v>
      </c>
      <c r="S873" s="236" t="s">
        <v>4758</v>
      </c>
      <c r="T873" s="233">
        <v>45590</v>
      </c>
      <c r="U873" s="234" t="s">
        <v>4759</v>
      </c>
      <c r="V873" s="234">
        <v>45672</v>
      </c>
      <c r="W873" s="234">
        <v>45677</v>
      </c>
      <c r="X873" s="234" t="s">
        <v>2</v>
      </c>
      <c r="Y873" s="234"/>
      <c r="Z873" s="234" t="s">
        <v>5828</v>
      </c>
      <c r="AA873" s="243">
        <v>202412</v>
      </c>
      <c r="AB873" s="243"/>
      <c r="AC873" s="244" t="s">
        <v>4747</v>
      </c>
      <c r="AD873" s="244" t="s">
        <v>4748</v>
      </c>
      <c r="AE873" s="245">
        <v>1</v>
      </c>
      <c r="AF873" s="244" t="s">
        <v>4748</v>
      </c>
      <c r="AG873" s="239" t="str">
        <f>IFERROR(VLOOKUP(작성용!A:A,RM!A:D,4,0),"-")</f>
        <v>원정우</v>
      </c>
      <c r="AH873" s="9" t="s">
        <v>4974</v>
      </c>
      <c r="AI873" s="235" t="s">
        <v>4758</v>
      </c>
      <c r="AJ873" s="235" t="s">
        <v>4763</v>
      </c>
      <c r="AK873" s="235" t="s">
        <v>4764</v>
      </c>
      <c r="AL873" s="235">
        <v>872</v>
      </c>
    </row>
    <row r="874" spans="1:38" x14ac:dyDescent="0.3">
      <c r="A874" s="222" t="s">
        <v>2043</v>
      </c>
      <c r="B874" s="222" t="s">
        <v>2044</v>
      </c>
      <c r="C874" s="241" t="s">
        <v>4765</v>
      </c>
      <c r="D874" s="237" t="s">
        <v>5829</v>
      </c>
      <c r="E874" s="236">
        <v>1948110000877</v>
      </c>
      <c r="F874" s="240" t="s">
        <v>4841</v>
      </c>
      <c r="G874" s="238">
        <v>0</v>
      </c>
      <c r="H874" s="223" t="s">
        <v>4758</v>
      </c>
      <c r="I874" s="223"/>
      <c r="J874" s="223"/>
      <c r="K874" s="223"/>
      <c r="L874" s="223"/>
      <c r="M874" s="223"/>
      <c r="N874" s="225" t="s">
        <v>5015</v>
      </c>
      <c r="O874" s="225" t="s">
        <v>5825</v>
      </c>
      <c r="P874" s="240" t="s">
        <v>5826</v>
      </c>
      <c r="Q874" s="240" t="s">
        <v>5827</v>
      </c>
      <c r="R874" s="250" t="s">
        <v>2</v>
      </c>
      <c r="S874" s="236" t="s">
        <v>4758</v>
      </c>
      <c r="T874" s="233">
        <v>45590</v>
      </c>
      <c r="U874" s="234" t="s">
        <v>4759</v>
      </c>
      <c r="V874" s="234">
        <v>45672</v>
      </c>
      <c r="W874" s="234">
        <v>45677</v>
      </c>
      <c r="X874" s="234" t="s">
        <v>2</v>
      </c>
      <c r="Y874" s="234"/>
      <c r="Z874" s="234" t="s">
        <v>5828</v>
      </c>
      <c r="AA874" s="243">
        <v>202412</v>
      </c>
      <c r="AB874" s="243"/>
      <c r="AC874" s="244" t="s">
        <v>4747</v>
      </c>
      <c r="AD874" s="244" t="s">
        <v>4974</v>
      </c>
      <c r="AE874" s="245">
        <v>1</v>
      </c>
      <c r="AF874" s="244" t="s">
        <v>4974</v>
      </c>
      <c r="AG874" s="239" t="str">
        <f>IFERROR(VLOOKUP(작성용!A:A,RM!A:D,4,0),"-")</f>
        <v>원정우</v>
      </c>
      <c r="AH874" s="9" t="s">
        <v>4974</v>
      </c>
      <c r="AI874" s="235" t="s">
        <v>4758</v>
      </c>
      <c r="AJ874" s="235" t="s">
        <v>4763</v>
      </c>
      <c r="AK874" s="235" t="s">
        <v>4764</v>
      </c>
      <c r="AL874" s="235">
        <v>873</v>
      </c>
    </row>
    <row r="875" spans="1:38" x14ac:dyDescent="0.3">
      <c r="A875" s="222" t="s">
        <v>461</v>
      </c>
      <c r="B875" s="222" t="s">
        <v>462</v>
      </c>
      <c r="C875" s="241" t="s">
        <v>4749</v>
      </c>
      <c r="D875" s="237" t="s">
        <v>5830</v>
      </c>
      <c r="E875" s="236">
        <v>1101110018443</v>
      </c>
      <c r="F875" s="240" t="s">
        <v>4841</v>
      </c>
      <c r="G875" s="238">
        <v>0</v>
      </c>
      <c r="H875" s="223" t="s">
        <v>4758</v>
      </c>
      <c r="I875" s="223"/>
      <c r="J875" s="223"/>
      <c r="K875" s="223"/>
      <c r="L875" s="223"/>
      <c r="M875" s="223"/>
      <c r="N875" s="225" t="s">
        <v>5022</v>
      </c>
      <c r="O875" s="225" t="s">
        <v>5831</v>
      </c>
      <c r="P875" s="240" t="s">
        <v>5832</v>
      </c>
      <c r="Q875" s="240" t="s">
        <v>5833</v>
      </c>
      <c r="R875" s="250" t="s">
        <v>2</v>
      </c>
      <c r="S875" s="236" t="s">
        <v>4758</v>
      </c>
      <c r="T875" s="233">
        <v>45590</v>
      </c>
      <c r="U875" s="234" t="s">
        <v>4746</v>
      </c>
      <c r="V875" s="234">
        <v>45603</v>
      </c>
      <c r="W875" s="234">
        <v>45603</v>
      </c>
      <c r="X875" s="234" t="s">
        <v>2</v>
      </c>
      <c r="Y875" s="234"/>
      <c r="Z875" s="234" t="s">
        <v>5834</v>
      </c>
      <c r="AA875" s="243">
        <v>202411</v>
      </c>
      <c r="AB875" s="243"/>
      <c r="AC875" s="244" t="s">
        <v>4787</v>
      </c>
      <c r="AD875" s="244" t="s">
        <v>4887</v>
      </c>
      <c r="AE875" s="245">
        <v>1</v>
      </c>
      <c r="AF875" s="244" t="s">
        <v>4749</v>
      </c>
      <c r="AG875" s="239" t="str">
        <f>IFERROR(VLOOKUP(작성용!A:A,RM!A:D,4,0),"-")</f>
        <v>정재형</v>
      </c>
      <c r="AH875" s="9" t="s">
        <v>4887</v>
      </c>
      <c r="AI875" s="235" t="s">
        <v>4758</v>
      </c>
      <c r="AJ875" s="235" t="s">
        <v>5835</v>
      </c>
      <c r="AK875" s="235" t="s">
        <v>4764</v>
      </c>
      <c r="AL875" s="235">
        <v>874</v>
      </c>
    </row>
    <row r="876" spans="1:38" x14ac:dyDescent="0.3">
      <c r="A876" s="222" t="s">
        <v>2712</v>
      </c>
      <c r="B876" s="222" t="s">
        <v>2713</v>
      </c>
      <c r="C876" s="241" t="s">
        <v>4765</v>
      </c>
      <c r="D876" s="237" t="s">
        <v>5836</v>
      </c>
      <c r="E876" s="236" t="s">
        <v>4720</v>
      </c>
      <c r="F876" s="240" t="s">
        <v>5342</v>
      </c>
      <c r="G876" s="238">
        <v>0</v>
      </c>
      <c r="H876" s="223" t="s">
        <v>4758</v>
      </c>
      <c r="I876" s="223"/>
      <c r="J876" s="223"/>
      <c r="K876" s="223"/>
      <c r="L876" s="223"/>
      <c r="M876" s="223"/>
      <c r="N876" s="225" t="s">
        <v>4959</v>
      </c>
      <c r="O876" s="225" t="s">
        <v>5837</v>
      </c>
      <c r="P876" s="240" t="s">
        <v>5838</v>
      </c>
      <c r="Q876" s="240" t="s">
        <v>5839</v>
      </c>
      <c r="R876" s="250" t="s">
        <v>2</v>
      </c>
      <c r="S876" s="236" t="s">
        <v>4758</v>
      </c>
      <c r="T876" s="233">
        <v>45590</v>
      </c>
      <c r="U876" s="234" t="s">
        <v>4759</v>
      </c>
      <c r="V876" s="234">
        <v>45670</v>
      </c>
      <c r="W876" s="234">
        <v>45677</v>
      </c>
      <c r="X876" s="234" t="s">
        <v>2</v>
      </c>
      <c r="Y876" s="234"/>
      <c r="Z876" s="234" t="s">
        <v>5840</v>
      </c>
      <c r="AA876" s="243">
        <v>202412</v>
      </c>
      <c r="AB876" s="243"/>
      <c r="AC876" s="244" t="s">
        <v>5344</v>
      </c>
      <c r="AD876" s="244" t="s">
        <v>5345</v>
      </c>
      <c r="AE876" s="245">
        <v>0</v>
      </c>
      <c r="AF876" s="244" t="s">
        <v>5345</v>
      </c>
      <c r="AG876" s="239" t="str">
        <f>IFERROR(VLOOKUP(작성용!A:A,RM!A:D,4,0),"-")</f>
        <v>박태호</v>
      </c>
      <c r="AH876" s="9" t="s">
        <v>5841</v>
      </c>
      <c r="AI876" s="235" t="s">
        <v>4758</v>
      </c>
      <c r="AJ876" s="235" t="s">
        <v>4763</v>
      </c>
      <c r="AK876" s="235" t="s">
        <v>4764</v>
      </c>
      <c r="AL876" s="235">
        <v>875</v>
      </c>
    </row>
    <row r="877" spans="1:38" s="198" customFormat="1" x14ac:dyDescent="0.3">
      <c r="A877" s="222" t="s">
        <v>2712</v>
      </c>
      <c r="B877" s="222" t="s">
        <v>2713</v>
      </c>
      <c r="C877" s="241" t="s">
        <v>4749</v>
      </c>
      <c r="D877" s="237" t="s">
        <v>5842</v>
      </c>
      <c r="E877" s="236" t="s">
        <v>4722</v>
      </c>
      <c r="F877" s="240" t="s">
        <v>5342</v>
      </c>
      <c r="G877" s="238">
        <v>0</v>
      </c>
      <c r="H877" s="223" t="s">
        <v>4758</v>
      </c>
      <c r="I877" s="223"/>
      <c r="J877" s="223"/>
      <c r="K877" s="223"/>
      <c r="L877" s="223"/>
      <c r="M877" s="223"/>
      <c r="N877" s="225" t="s">
        <v>4959</v>
      </c>
      <c r="O877" s="225" t="s">
        <v>5837</v>
      </c>
      <c r="P877" s="240" t="s">
        <v>5838</v>
      </c>
      <c r="Q877" s="240" t="s">
        <v>5839</v>
      </c>
      <c r="R877" s="250" t="s">
        <v>2</v>
      </c>
      <c r="S877" s="236" t="s">
        <v>4758</v>
      </c>
      <c r="T877" s="233">
        <v>45590</v>
      </c>
      <c r="U877" s="234" t="s">
        <v>4759</v>
      </c>
      <c r="V877" s="234">
        <v>45670</v>
      </c>
      <c r="W877" s="234">
        <v>45677</v>
      </c>
      <c r="X877" s="234" t="s">
        <v>2</v>
      </c>
      <c r="Y877" s="234"/>
      <c r="Z877" s="234" t="s">
        <v>5840</v>
      </c>
      <c r="AA877" s="243">
        <v>202412</v>
      </c>
      <c r="AB877" s="243"/>
      <c r="AC877" s="244" t="s">
        <v>5344</v>
      </c>
      <c r="AD877" s="244" t="s">
        <v>5345</v>
      </c>
      <c r="AE877" s="245">
        <v>0</v>
      </c>
      <c r="AF877" s="244" t="s">
        <v>5345</v>
      </c>
      <c r="AG877" s="239" t="str">
        <f>IFERROR(VLOOKUP(작성용!A:A,RM!A:D,4,0),"-")</f>
        <v>박태호</v>
      </c>
      <c r="AH877" s="9" t="s">
        <v>5841</v>
      </c>
      <c r="AI877" s="235" t="s">
        <v>4758</v>
      </c>
      <c r="AJ877" s="235" t="s">
        <v>4763</v>
      </c>
      <c r="AK877" s="235" t="s">
        <v>4764</v>
      </c>
      <c r="AL877" s="235">
        <v>876</v>
      </c>
    </row>
    <row r="878" spans="1:38" s="198" customFormat="1" x14ac:dyDescent="0.3">
      <c r="A878" s="222" t="s">
        <v>2712</v>
      </c>
      <c r="B878" s="222" t="s">
        <v>2713</v>
      </c>
      <c r="C878" s="241" t="s">
        <v>4765</v>
      </c>
      <c r="D878" s="237" t="s">
        <v>5843</v>
      </c>
      <c r="E878" s="236" t="s">
        <v>4721</v>
      </c>
      <c r="F878" s="240" t="s">
        <v>5342</v>
      </c>
      <c r="G878" s="238">
        <v>0</v>
      </c>
      <c r="H878" s="223" t="s">
        <v>4758</v>
      </c>
      <c r="I878" s="223"/>
      <c r="J878" s="223"/>
      <c r="K878" s="223"/>
      <c r="L878" s="223"/>
      <c r="M878" s="223"/>
      <c r="N878" s="225" t="s">
        <v>4959</v>
      </c>
      <c r="O878" s="225" t="s">
        <v>5837</v>
      </c>
      <c r="P878" s="240" t="s">
        <v>5838</v>
      </c>
      <c r="Q878" s="240" t="s">
        <v>5839</v>
      </c>
      <c r="R878" s="250" t="s">
        <v>2</v>
      </c>
      <c r="S878" s="236" t="s">
        <v>4758</v>
      </c>
      <c r="T878" s="233">
        <v>45590</v>
      </c>
      <c r="U878" s="234" t="s">
        <v>4759</v>
      </c>
      <c r="V878" s="234">
        <v>45670</v>
      </c>
      <c r="W878" s="234">
        <v>45677</v>
      </c>
      <c r="X878" s="234" t="s">
        <v>2</v>
      </c>
      <c r="Y878" s="234"/>
      <c r="Z878" s="234" t="s">
        <v>5840</v>
      </c>
      <c r="AA878" s="243">
        <v>202412</v>
      </c>
      <c r="AB878" s="243"/>
      <c r="AC878" s="244" t="s">
        <v>5344</v>
      </c>
      <c r="AD878" s="244" t="s">
        <v>5345</v>
      </c>
      <c r="AE878" s="245">
        <v>0</v>
      </c>
      <c r="AF878" s="244" t="s">
        <v>5345</v>
      </c>
      <c r="AG878" s="239" t="str">
        <f>IFERROR(VLOOKUP(작성용!A:A,RM!A:D,4,0),"-")</f>
        <v>박태호</v>
      </c>
      <c r="AH878" s="9" t="s">
        <v>5841</v>
      </c>
      <c r="AI878" s="235" t="s">
        <v>4758</v>
      </c>
      <c r="AJ878" s="235" t="s">
        <v>4763</v>
      </c>
      <c r="AK878" s="235" t="s">
        <v>4764</v>
      </c>
      <c r="AL878" s="235">
        <v>877</v>
      </c>
    </row>
    <row r="879" spans="1:38" s="198" customFormat="1" x14ac:dyDescent="0.3">
      <c r="A879" s="222" t="s">
        <v>2712</v>
      </c>
      <c r="B879" s="222" t="s">
        <v>2713</v>
      </c>
      <c r="C879" s="241" t="s">
        <v>4749</v>
      </c>
      <c r="D879" s="237" t="s">
        <v>5844</v>
      </c>
      <c r="E879" s="236" t="s">
        <v>4723</v>
      </c>
      <c r="F879" s="240" t="s">
        <v>5342</v>
      </c>
      <c r="G879" s="238">
        <v>0</v>
      </c>
      <c r="H879" s="223" t="s">
        <v>4758</v>
      </c>
      <c r="I879" s="223"/>
      <c r="J879" s="223"/>
      <c r="K879" s="223"/>
      <c r="L879" s="223"/>
      <c r="M879" s="223"/>
      <c r="N879" s="225" t="s">
        <v>4959</v>
      </c>
      <c r="O879" s="225" t="s">
        <v>5837</v>
      </c>
      <c r="P879" s="240" t="s">
        <v>5838</v>
      </c>
      <c r="Q879" s="240" t="s">
        <v>5839</v>
      </c>
      <c r="R879" s="250" t="s">
        <v>2</v>
      </c>
      <c r="S879" s="236" t="s">
        <v>4758</v>
      </c>
      <c r="T879" s="233">
        <v>45590</v>
      </c>
      <c r="U879" s="234" t="s">
        <v>4759</v>
      </c>
      <c r="V879" s="234">
        <v>45670</v>
      </c>
      <c r="W879" s="234">
        <v>45677</v>
      </c>
      <c r="X879" s="234" t="s">
        <v>2</v>
      </c>
      <c r="Y879" s="234"/>
      <c r="Z879" s="234" t="s">
        <v>5840</v>
      </c>
      <c r="AA879" s="243">
        <v>202412</v>
      </c>
      <c r="AB879" s="243"/>
      <c r="AC879" s="244" t="s">
        <v>5344</v>
      </c>
      <c r="AD879" s="244" t="s">
        <v>5345</v>
      </c>
      <c r="AE879" s="245">
        <v>0</v>
      </c>
      <c r="AF879" s="244" t="s">
        <v>5345</v>
      </c>
      <c r="AG879" s="239" t="str">
        <f>IFERROR(VLOOKUP(작성용!A:A,RM!A:D,4,0),"-")</f>
        <v>박태호</v>
      </c>
      <c r="AH879" s="9" t="s">
        <v>5841</v>
      </c>
      <c r="AI879" s="235" t="s">
        <v>4758</v>
      </c>
      <c r="AJ879" s="235" t="s">
        <v>4763</v>
      </c>
      <c r="AK879" s="235" t="s">
        <v>4764</v>
      </c>
      <c r="AL879" s="235">
        <v>878</v>
      </c>
    </row>
    <row r="880" spans="1:38" s="198" customFormat="1" x14ac:dyDescent="0.3">
      <c r="A880" s="222" t="s">
        <v>2712</v>
      </c>
      <c r="B880" s="222" t="s">
        <v>2713</v>
      </c>
      <c r="C880" s="241" t="s">
        <v>4749</v>
      </c>
      <c r="D880" s="237" t="s">
        <v>5845</v>
      </c>
      <c r="E880" s="236">
        <v>1101116239308</v>
      </c>
      <c r="F880" s="240" t="s">
        <v>5846</v>
      </c>
      <c r="G880" s="238">
        <v>0</v>
      </c>
      <c r="H880" s="223" t="s">
        <v>4758</v>
      </c>
      <c r="I880" s="223"/>
      <c r="J880" s="223"/>
      <c r="K880" s="223"/>
      <c r="L880" s="223"/>
      <c r="M880" s="223"/>
      <c r="N880" s="225" t="s">
        <v>4959</v>
      </c>
      <c r="O880" s="225" t="s">
        <v>5837</v>
      </c>
      <c r="P880" s="240" t="s">
        <v>5838</v>
      </c>
      <c r="Q880" s="240" t="s">
        <v>5839</v>
      </c>
      <c r="R880" s="250" t="s">
        <v>2</v>
      </c>
      <c r="S880" s="236" t="s">
        <v>4758</v>
      </c>
      <c r="T880" s="233">
        <v>45590</v>
      </c>
      <c r="U880" s="234" t="s">
        <v>4759</v>
      </c>
      <c r="V880" s="234">
        <v>45670</v>
      </c>
      <c r="W880" s="234">
        <v>45677</v>
      </c>
      <c r="X880" s="234" t="s">
        <v>2</v>
      </c>
      <c r="Y880" s="234"/>
      <c r="Z880" s="234" t="s">
        <v>5840</v>
      </c>
      <c r="AA880" s="243">
        <v>202412</v>
      </c>
      <c r="AB880" s="243"/>
      <c r="AC880" s="244" t="s">
        <v>5344</v>
      </c>
      <c r="AD880" s="244" t="s">
        <v>4810</v>
      </c>
      <c r="AE880" s="245">
        <v>1</v>
      </c>
      <c r="AF880" s="244" t="s">
        <v>5714</v>
      </c>
      <c r="AG880" s="239" t="str">
        <f>IFERROR(VLOOKUP(작성용!A:A,RM!A:D,4,0),"-")</f>
        <v>박태호</v>
      </c>
      <c r="AH880" s="9" t="s">
        <v>5841</v>
      </c>
      <c r="AI880" s="235" t="s">
        <v>4758</v>
      </c>
      <c r="AJ880" s="235" t="s">
        <v>4763</v>
      </c>
      <c r="AK880" s="235" t="s">
        <v>4764</v>
      </c>
      <c r="AL880" s="235">
        <v>879</v>
      </c>
    </row>
    <row r="881" spans="1:38" s="198" customFormat="1" x14ac:dyDescent="0.3">
      <c r="A881" s="222" t="s">
        <v>4702</v>
      </c>
      <c r="B881" s="222" t="s">
        <v>4703</v>
      </c>
      <c r="C881" s="241" t="s">
        <v>4765</v>
      </c>
      <c r="D881" s="237" t="s">
        <v>5068</v>
      </c>
      <c r="E881" s="236">
        <v>1101115378842</v>
      </c>
      <c r="F881" s="240" t="s">
        <v>4837</v>
      </c>
      <c r="G881" s="238">
        <v>5</v>
      </c>
      <c r="H881" s="223" t="s">
        <v>4758</v>
      </c>
      <c r="I881" s="223"/>
      <c r="J881" s="223"/>
      <c r="K881" s="223"/>
      <c r="L881" s="223"/>
      <c r="M881" s="223"/>
      <c r="N881" s="225" t="s">
        <v>4959</v>
      </c>
      <c r="O881" s="225" t="s">
        <v>5748</v>
      </c>
      <c r="P881" s="225" t="s">
        <v>5749</v>
      </c>
      <c r="Q881" s="240" t="s">
        <v>5750</v>
      </c>
      <c r="R881" s="250" t="s">
        <v>2</v>
      </c>
      <c r="S881" s="236" t="s">
        <v>4758</v>
      </c>
      <c r="T881" s="233">
        <v>45590</v>
      </c>
      <c r="U881" s="234" t="s">
        <v>4746</v>
      </c>
      <c r="V881" s="234">
        <v>45611</v>
      </c>
      <c r="W881" s="234">
        <v>45615</v>
      </c>
      <c r="X881" s="234" t="s">
        <v>2</v>
      </c>
      <c r="Y881" s="234"/>
      <c r="Z881" s="234" t="s">
        <v>5751</v>
      </c>
      <c r="AA881" s="243">
        <v>202411</v>
      </c>
      <c r="AB881" s="243"/>
      <c r="AC881" s="244" t="s">
        <v>4787</v>
      </c>
      <c r="AD881" s="244" t="s">
        <v>4905</v>
      </c>
      <c r="AE881" s="245">
        <v>0</v>
      </c>
      <c r="AF881" s="244" t="s">
        <v>4905</v>
      </c>
      <c r="AG881" s="239" t="str">
        <f>IFERROR(VLOOKUP(작성용!A:A,RM!A:D,4,0),"-")</f>
        <v>윤광일</v>
      </c>
      <c r="AH881" s="9" t="s">
        <v>4902</v>
      </c>
      <c r="AI881" s="235" t="s">
        <v>4758</v>
      </c>
      <c r="AJ881" s="235" t="s">
        <v>4907</v>
      </c>
      <c r="AK881" s="235" t="s">
        <v>4764</v>
      </c>
      <c r="AL881" s="235">
        <v>880</v>
      </c>
    </row>
    <row r="882" spans="1:38" s="198" customFormat="1" x14ac:dyDescent="0.3">
      <c r="A882" s="229" t="s">
        <v>2336</v>
      </c>
      <c r="B882" s="229" t="s">
        <v>4835</v>
      </c>
      <c r="C882" s="241" t="s">
        <v>4749</v>
      </c>
      <c r="D882" s="237" t="s">
        <v>5383</v>
      </c>
      <c r="E882" s="236" t="s">
        <v>4003</v>
      </c>
      <c r="F882" s="240" t="s">
        <v>4837</v>
      </c>
      <c r="G882" s="214">
        <v>77</v>
      </c>
      <c r="H882" s="231" t="s">
        <v>4758</v>
      </c>
      <c r="I882" s="231"/>
      <c r="J882" s="231"/>
      <c r="K882" s="231"/>
      <c r="L882" s="231"/>
      <c r="M882" s="231"/>
      <c r="N882" s="231" t="s">
        <v>4793</v>
      </c>
      <c r="O882" s="246" t="s">
        <v>5847</v>
      </c>
      <c r="P882" s="246" t="s">
        <v>5848</v>
      </c>
      <c r="Q882" s="225" t="s">
        <v>5849</v>
      </c>
      <c r="R882" s="212" t="s">
        <v>2</v>
      </c>
      <c r="S882" s="213" t="s">
        <v>4758</v>
      </c>
      <c r="T882" s="233">
        <v>45593</v>
      </c>
      <c r="U882" s="234" t="s">
        <v>4746</v>
      </c>
      <c r="V882" s="233">
        <v>45610</v>
      </c>
      <c r="W882" s="233">
        <v>45615</v>
      </c>
      <c r="X882" s="234" t="s">
        <v>2</v>
      </c>
      <c r="Y882" s="234"/>
      <c r="Z882" s="234" t="s">
        <v>5850</v>
      </c>
      <c r="AA882" s="238">
        <v>202411</v>
      </c>
      <c r="AB882" s="243"/>
      <c r="AC882" s="233" t="s">
        <v>4787</v>
      </c>
      <c r="AD882" s="244" t="s">
        <v>640</v>
      </c>
      <c r="AE882" s="245">
        <v>0</v>
      </c>
      <c r="AF882" s="244" t="s">
        <v>640</v>
      </c>
      <c r="AG882" s="239" t="str">
        <f>IFERROR(VLOOKUP(작성용!A:A,RM!A:D,4,0),"-")</f>
        <v>채동우</v>
      </c>
      <c r="AH882" s="9" t="s">
        <v>4833</v>
      </c>
      <c r="AI882" s="235" t="s">
        <v>4758</v>
      </c>
      <c r="AJ882" s="235" t="s">
        <v>4907</v>
      </c>
      <c r="AK882" s="235" t="s">
        <v>4764</v>
      </c>
      <c r="AL882" s="235">
        <v>881</v>
      </c>
    </row>
    <row r="883" spans="1:38" x14ac:dyDescent="0.3">
      <c r="A883" s="229" t="s">
        <v>2336</v>
      </c>
      <c r="B883" s="229" t="s">
        <v>4835</v>
      </c>
      <c r="C883" s="241" t="s">
        <v>4749</v>
      </c>
      <c r="D883" s="237" t="s">
        <v>5851</v>
      </c>
      <c r="E883" s="236">
        <v>1101116329381</v>
      </c>
      <c r="F883" s="240" t="s">
        <v>4837</v>
      </c>
      <c r="G883" s="214">
        <v>77</v>
      </c>
      <c r="H883" s="231" t="s">
        <v>4758</v>
      </c>
      <c r="I883" s="231"/>
      <c r="J883" s="231"/>
      <c r="K883" s="231"/>
      <c r="L883" s="231"/>
      <c r="M883" s="231"/>
      <c r="N883" s="231" t="s">
        <v>4793</v>
      </c>
      <c r="O883" s="246" t="s">
        <v>5847</v>
      </c>
      <c r="P883" s="246" t="s">
        <v>5848</v>
      </c>
      <c r="Q883" s="225" t="s">
        <v>5849</v>
      </c>
      <c r="R883" s="212" t="s">
        <v>2</v>
      </c>
      <c r="S883" s="213" t="s">
        <v>4758</v>
      </c>
      <c r="T883" s="233">
        <v>45593</v>
      </c>
      <c r="U883" s="234" t="s">
        <v>4746</v>
      </c>
      <c r="V883" s="233">
        <v>45610</v>
      </c>
      <c r="W883" s="233">
        <v>45615</v>
      </c>
      <c r="X883" s="234" t="s">
        <v>2</v>
      </c>
      <c r="Y883" s="234"/>
      <c r="Z883" s="234" t="s">
        <v>5850</v>
      </c>
      <c r="AA883" s="238">
        <v>202411</v>
      </c>
      <c r="AB883" s="243"/>
      <c r="AC883" s="233" t="s">
        <v>4787</v>
      </c>
      <c r="AD883" s="244" t="s">
        <v>694</v>
      </c>
      <c r="AE883" s="245">
        <v>1</v>
      </c>
      <c r="AF883" s="244" t="s">
        <v>694</v>
      </c>
      <c r="AG883" s="239" t="str">
        <f>IFERROR(VLOOKUP(작성용!A:A,RM!A:D,4,0),"-")</f>
        <v>채동우</v>
      </c>
      <c r="AH883" s="9" t="s">
        <v>4833</v>
      </c>
      <c r="AI883" s="235" t="s">
        <v>4758</v>
      </c>
      <c r="AJ883" s="235" t="s">
        <v>4907</v>
      </c>
      <c r="AK883" s="235" t="s">
        <v>4764</v>
      </c>
      <c r="AL883" s="235">
        <v>882</v>
      </c>
    </row>
    <row r="884" spans="1:38" x14ac:dyDescent="0.3">
      <c r="A884" s="229" t="s">
        <v>2336</v>
      </c>
      <c r="B884" s="229" t="s">
        <v>4835</v>
      </c>
      <c r="C884" s="241" t="s">
        <v>4749</v>
      </c>
      <c r="D884" s="237" t="s">
        <v>5852</v>
      </c>
      <c r="E884" s="236">
        <v>1314110350589</v>
      </c>
      <c r="F884" s="240" t="s">
        <v>4841</v>
      </c>
      <c r="G884" s="214">
        <v>0</v>
      </c>
      <c r="H884" s="231" t="s">
        <v>4758</v>
      </c>
      <c r="I884" s="231"/>
      <c r="J884" s="231"/>
      <c r="K884" s="231"/>
      <c r="L884" s="231"/>
      <c r="M884" s="231"/>
      <c r="N884" s="231" t="s">
        <v>4793</v>
      </c>
      <c r="O884" s="246" t="s">
        <v>5847</v>
      </c>
      <c r="P884" s="246" t="s">
        <v>5848</v>
      </c>
      <c r="Q884" s="225" t="s">
        <v>5849</v>
      </c>
      <c r="R884" s="212" t="s">
        <v>2</v>
      </c>
      <c r="S884" s="213" t="s">
        <v>4758</v>
      </c>
      <c r="T884" s="233">
        <v>45593</v>
      </c>
      <c r="U884" s="234" t="s">
        <v>4746</v>
      </c>
      <c r="V884" s="233">
        <v>45610</v>
      </c>
      <c r="W884" s="233">
        <v>45615</v>
      </c>
      <c r="X884" s="234" t="s">
        <v>2</v>
      </c>
      <c r="Y884" s="234"/>
      <c r="Z884" s="234" t="s">
        <v>5850</v>
      </c>
      <c r="AA884" s="238">
        <v>202411</v>
      </c>
      <c r="AB884" s="243"/>
      <c r="AC884" s="233" t="s">
        <v>4787</v>
      </c>
      <c r="AD884" s="244" t="s">
        <v>3644</v>
      </c>
      <c r="AE884" s="245">
        <v>1</v>
      </c>
      <c r="AF884" s="244" t="s">
        <v>3644</v>
      </c>
      <c r="AG884" s="239" t="str">
        <f>IFERROR(VLOOKUP(작성용!A:A,RM!A:D,4,0),"-")</f>
        <v>채동우</v>
      </c>
      <c r="AH884" s="9" t="s">
        <v>4833</v>
      </c>
      <c r="AI884" s="235" t="s">
        <v>4758</v>
      </c>
      <c r="AJ884" s="235" t="s">
        <v>4907</v>
      </c>
      <c r="AK884" s="235" t="s">
        <v>4764</v>
      </c>
      <c r="AL884" s="235">
        <v>883</v>
      </c>
    </row>
    <row r="885" spans="1:38" x14ac:dyDescent="0.3">
      <c r="A885" s="229" t="s">
        <v>2336</v>
      </c>
      <c r="B885" s="229" t="s">
        <v>4835</v>
      </c>
      <c r="C885" s="241" t="s">
        <v>4749</v>
      </c>
      <c r="D885" s="237" t="s">
        <v>5853</v>
      </c>
      <c r="E885" s="236">
        <v>1717110095230</v>
      </c>
      <c r="F885" s="240" t="s">
        <v>4837</v>
      </c>
      <c r="G885" s="214">
        <v>77</v>
      </c>
      <c r="H885" s="231" t="s">
        <v>4758</v>
      </c>
      <c r="I885" s="231"/>
      <c r="J885" s="231"/>
      <c r="K885" s="231"/>
      <c r="L885" s="231"/>
      <c r="M885" s="231"/>
      <c r="N885" s="231" t="s">
        <v>4793</v>
      </c>
      <c r="O885" s="246" t="s">
        <v>5847</v>
      </c>
      <c r="P885" s="246" t="s">
        <v>5848</v>
      </c>
      <c r="Q885" s="225" t="s">
        <v>5849</v>
      </c>
      <c r="R885" s="212" t="s">
        <v>2</v>
      </c>
      <c r="S885" s="213" t="s">
        <v>4758</v>
      </c>
      <c r="T885" s="233">
        <v>45593</v>
      </c>
      <c r="U885" s="234" t="s">
        <v>4746</v>
      </c>
      <c r="V885" s="233">
        <v>45610</v>
      </c>
      <c r="W885" s="233">
        <v>45615</v>
      </c>
      <c r="X885" s="234" t="s">
        <v>2</v>
      </c>
      <c r="Y885" s="234"/>
      <c r="Z885" s="234" t="s">
        <v>5850</v>
      </c>
      <c r="AA885" s="238">
        <v>202411</v>
      </c>
      <c r="AB885" s="243"/>
      <c r="AC885" s="233" t="s">
        <v>4787</v>
      </c>
      <c r="AD885" s="244" t="s">
        <v>1652</v>
      </c>
      <c r="AE885" s="245">
        <v>1</v>
      </c>
      <c r="AF885" s="244" t="s">
        <v>1652</v>
      </c>
      <c r="AG885" s="239" t="str">
        <f>IFERROR(VLOOKUP(작성용!A:A,RM!A:D,4,0),"-")</f>
        <v>채동우</v>
      </c>
      <c r="AH885" s="9" t="s">
        <v>4833</v>
      </c>
      <c r="AI885" s="235" t="s">
        <v>4758</v>
      </c>
      <c r="AJ885" s="235" t="s">
        <v>4907</v>
      </c>
      <c r="AK885" s="235" t="s">
        <v>4764</v>
      </c>
      <c r="AL885" s="235">
        <v>884</v>
      </c>
    </row>
    <row r="886" spans="1:38" x14ac:dyDescent="0.3">
      <c r="A886" s="229" t="s">
        <v>2336</v>
      </c>
      <c r="B886" s="229" t="s">
        <v>4835</v>
      </c>
      <c r="C886" s="241" t="s">
        <v>4749</v>
      </c>
      <c r="D886" s="237" t="s">
        <v>5854</v>
      </c>
      <c r="E886" s="236">
        <v>1101114943555</v>
      </c>
      <c r="F886" s="240" t="s">
        <v>4881</v>
      </c>
      <c r="G886" s="214">
        <v>77</v>
      </c>
      <c r="H886" s="231" t="s">
        <v>4758</v>
      </c>
      <c r="I886" s="231"/>
      <c r="J886" s="231"/>
      <c r="K886" s="231"/>
      <c r="L886" s="231"/>
      <c r="M886" s="231"/>
      <c r="N886" s="231" t="s">
        <v>4793</v>
      </c>
      <c r="O886" s="246" t="s">
        <v>5847</v>
      </c>
      <c r="P886" s="246" t="s">
        <v>5848</v>
      </c>
      <c r="Q886" s="225" t="s">
        <v>5849</v>
      </c>
      <c r="R886" s="212" t="s">
        <v>2</v>
      </c>
      <c r="S886" s="213" t="s">
        <v>4758</v>
      </c>
      <c r="T886" s="233">
        <v>45593</v>
      </c>
      <c r="U886" s="234" t="s">
        <v>4746</v>
      </c>
      <c r="V886" s="233">
        <v>45610</v>
      </c>
      <c r="W886" s="233">
        <v>45615</v>
      </c>
      <c r="X886" s="234" t="s">
        <v>2</v>
      </c>
      <c r="Y886" s="234"/>
      <c r="Z886" s="234" t="s">
        <v>5850</v>
      </c>
      <c r="AA886" s="238">
        <v>202411</v>
      </c>
      <c r="AB886" s="243"/>
      <c r="AC886" s="233" t="s">
        <v>4787</v>
      </c>
      <c r="AD886" s="244" t="s">
        <v>4884</v>
      </c>
      <c r="AE886" s="245">
        <v>1</v>
      </c>
      <c r="AF886" s="244" t="s">
        <v>4884</v>
      </c>
      <c r="AG886" s="239" t="str">
        <f>IFERROR(VLOOKUP(작성용!A:A,RM!A:D,4,0),"-")</f>
        <v>채동우</v>
      </c>
      <c r="AH886" s="9" t="s">
        <v>4833</v>
      </c>
      <c r="AI886" s="235" t="s">
        <v>4758</v>
      </c>
      <c r="AJ886" s="235" t="s">
        <v>4907</v>
      </c>
      <c r="AK886" s="235" t="s">
        <v>4764</v>
      </c>
      <c r="AL886" s="235">
        <v>885</v>
      </c>
    </row>
    <row r="887" spans="1:38" x14ac:dyDescent="0.3">
      <c r="A887" s="229" t="s">
        <v>2336</v>
      </c>
      <c r="B887" s="229" t="s">
        <v>4835</v>
      </c>
      <c r="C887" s="241" t="s">
        <v>4749</v>
      </c>
      <c r="D887" s="237" t="s">
        <v>5854</v>
      </c>
      <c r="E887" s="236">
        <v>1101114943555</v>
      </c>
      <c r="F887" s="240" t="s">
        <v>4881</v>
      </c>
      <c r="G887" s="214">
        <v>771</v>
      </c>
      <c r="H887" s="231" t="s">
        <v>4758</v>
      </c>
      <c r="I887" s="231"/>
      <c r="J887" s="231"/>
      <c r="K887" s="231"/>
      <c r="L887" s="231"/>
      <c r="M887" s="231"/>
      <c r="N887" s="231" t="s">
        <v>4793</v>
      </c>
      <c r="O887" s="246" t="s">
        <v>5847</v>
      </c>
      <c r="P887" s="246" t="s">
        <v>5848</v>
      </c>
      <c r="Q887" s="225" t="s">
        <v>5849</v>
      </c>
      <c r="R887" s="212" t="s">
        <v>2</v>
      </c>
      <c r="S887" s="213" t="s">
        <v>4758</v>
      </c>
      <c r="T887" s="233">
        <v>45593</v>
      </c>
      <c r="U887" s="234" t="s">
        <v>4746</v>
      </c>
      <c r="V887" s="233">
        <v>45610</v>
      </c>
      <c r="W887" s="233">
        <v>45615</v>
      </c>
      <c r="X887" s="234" t="s">
        <v>2</v>
      </c>
      <c r="Y887" s="234"/>
      <c r="Z887" s="234" t="s">
        <v>5850</v>
      </c>
      <c r="AA887" s="238">
        <v>202411</v>
      </c>
      <c r="AB887" s="243"/>
      <c r="AC887" s="233" t="s">
        <v>4787</v>
      </c>
      <c r="AD887" s="244" t="s">
        <v>4884</v>
      </c>
      <c r="AE887" s="245">
        <v>0</v>
      </c>
      <c r="AF887" s="244" t="s">
        <v>4884</v>
      </c>
      <c r="AG887" s="239" t="str">
        <f>IFERROR(VLOOKUP(작성용!A:A,RM!A:D,4,0),"-")</f>
        <v>채동우</v>
      </c>
      <c r="AH887" s="9" t="s">
        <v>4833</v>
      </c>
      <c r="AI887" s="235" t="s">
        <v>4758</v>
      </c>
      <c r="AJ887" s="235" t="s">
        <v>4907</v>
      </c>
      <c r="AK887" s="235" t="s">
        <v>4764</v>
      </c>
      <c r="AL887" s="235">
        <v>886</v>
      </c>
    </row>
    <row r="888" spans="1:38" x14ac:dyDescent="0.3">
      <c r="A888" s="229" t="s">
        <v>2336</v>
      </c>
      <c r="B888" s="229" t="s">
        <v>4835</v>
      </c>
      <c r="C888" s="241" t="s">
        <v>4749</v>
      </c>
      <c r="D888" s="237" t="s">
        <v>5855</v>
      </c>
      <c r="E888" s="236">
        <v>1101115558585</v>
      </c>
      <c r="F888" s="240" t="s">
        <v>4837</v>
      </c>
      <c r="G888" s="214">
        <v>77</v>
      </c>
      <c r="H888" s="231" t="s">
        <v>4758</v>
      </c>
      <c r="I888" s="231"/>
      <c r="J888" s="231"/>
      <c r="K888" s="231"/>
      <c r="L888" s="231"/>
      <c r="M888" s="231"/>
      <c r="N888" s="231" t="s">
        <v>4793</v>
      </c>
      <c r="O888" s="246" t="s">
        <v>5847</v>
      </c>
      <c r="P888" s="246" t="s">
        <v>5848</v>
      </c>
      <c r="Q888" s="225" t="s">
        <v>5849</v>
      </c>
      <c r="R888" s="212" t="s">
        <v>2</v>
      </c>
      <c r="S888" s="213" t="s">
        <v>4758</v>
      </c>
      <c r="T888" s="233">
        <v>45593</v>
      </c>
      <c r="U888" s="234" t="s">
        <v>4746</v>
      </c>
      <c r="V888" s="233">
        <v>45610</v>
      </c>
      <c r="W888" s="233">
        <v>45615</v>
      </c>
      <c r="X888" s="234" t="s">
        <v>2</v>
      </c>
      <c r="Y888" s="234"/>
      <c r="Z888" s="234" t="s">
        <v>5850</v>
      </c>
      <c r="AA888" s="238">
        <v>202411</v>
      </c>
      <c r="AB888" s="243"/>
      <c r="AC888" s="233" t="s">
        <v>4787</v>
      </c>
      <c r="AD888" s="244" t="s">
        <v>3644</v>
      </c>
      <c r="AE888" s="245">
        <v>1</v>
      </c>
      <c r="AF888" s="244" t="s">
        <v>3644</v>
      </c>
      <c r="AG888" s="239" t="str">
        <f>IFERROR(VLOOKUP(작성용!A:A,RM!A:D,4,0),"-")</f>
        <v>채동우</v>
      </c>
      <c r="AH888" s="9" t="s">
        <v>4833</v>
      </c>
      <c r="AI888" s="235" t="s">
        <v>4758</v>
      </c>
      <c r="AJ888" s="235" t="s">
        <v>4907</v>
      </c>
      <c r="AK888" s="235" t="s">
        <v>4764</v>
      </c>
      <c r="AL888" s="235">
        <v>887</v>
      </c>
    </row>
    <row r="889" spans="1:38" x14ac:dyDescent="0.3">
      <c r="A889" s="229" t="s">
        <v>2336</v>
      </c>
      <c r="B889" s="229" t="s">
        <v>4835</v>
      </c>
      <c r="C889" s="241" t="s">
        <v>4749</v>
      </c>
      <c r="D889" s="237" t="s">
        <v>5855</v>
      </c>
      <c r="E889" s="236">
        <v>1101115558585</v>
      </c>
      <c r="F889" s="240" t="s">
        <v>4837</v>
      </c>
      <c r="G889" s="214">
        <v>771</v>
      </c>
      <c r="H889" s="231" t="s">
        <v>4758</v>
      </c>
      <c r="I889" s="231"/>
      <c r="J889" s="231"/>
      <c r="K889" s="231"/>
      <c r="L889" s="231"/>
      <c r="M889" s="231"/>
      <c r="N889" s="231" t="s">
        <v>4793</v>
      </c>
      <c r="O889" s="246" t="s">
        <v>5847</v>
      </c>
      <c r="P889" s="246" t="s">
        <v>5848</v>
      </c>
      <c r="Q889" s="225" t="s">
        <v>5849</v>
      </c>
      <c r="R889" s="212" t="s">
        <v>2</v>
      </c>
      <c r="S889" s="213" t="s">
        <v>4758</v>
      </c>
      <c r="T889" s="233">
        <v>45593</v>
      </c>
      <c r="U889" s="234" t="s">
        <v>4746</v>
      </c>
      <c r="V889" s="233">
        <v>45610</v>
      </c>
      <c r="W889" s="233">
        <v>45615</v>
      </c>
      <c r="X889" s="234" t="s">
        <v>2</v>
      </c>
      <c r="Y889" s="234"/>
      <c r="Z889" s="234" t="s">
        <v>5850</v>
      </c>
      <c r="AA889" s="238">
        <v>202411</v>
      </c>
      <c r="AB889" s="243"/>
      <c r="AC889" s="233" t="s">
        <v>4787</v>
      </c>
      <c r="AD889" s="244" t="s">
        <v>3644</v>
      </c>
      <c r="AE889" s="245">
        <v>0</v>
      </c>
      <c r="AF889" s="244" t="s">
        <v>3644</v>
      </c>
      <c r="AG889" s="239" t="str">
        <f>IFERROR(VLOOKUP(작성용!A:A,RM!A:D,4,0),"-")</f>
        <v>채동우</v>
      </c>
      <c r="AH889" s="9" t="s">
        <v>4833</v>
      </c>
      <c r="AI889" s="235" t="s">
        <v>4758</v>
      </c>
      <c r="AJ889" s="235" t="s">
        <v>4907</v>
      </c>
      <c r="AK889" s="235" t="s">
        <v>4764</v>
      </c>
      <c r="AL889" s="235">
        <v>888</v>
      </c>
    </row>
    <row r="890" spans="1:38" x14ac:dyDescent="0.3">
      <c r="A890" s="229" t="s">
        <v>2336</v>
      </c>
      <c r="B890" s="229" t="s">
        <v>4835</v>
      </c>
      <c r="C890" s="241" t="s">
        <v>4749</v>
      </c>
      <c r="D890" s="237" t="s">
        <v>5856</v>
      </c>
      <c r="E890" s="236">
        <v>1701110075540</v>
      </c>
      <c r="F890" s="240" t="s">
        <v>4841</v>
      </c>
      <c r="G890" s="214">
        <v>0</v>
      </c>
      <c r="H890" s="231" t="s">
        <v>4758</v>
      </c>
      <c r="I890" s="231"/>
      <c r="J890" s="231"/>
      <c r="K890" s="231"/>
      <c r="L890" s="231"/>
      <c r="M890" s="231"/>
      <c r="N890" s="231" t="s">
        <v>4793</v>
      </c>
      <c r="O890" s="246" t="s">
        <v>5847</v>
      </c>
      <c r="P890" s="246" t="s">
        <v>5848</v>
      </c>
      <c r="Q890" s="225" t="s">
        <v>5849</v>
      </c>
      <c r="R890" s="212" t="s">
        <v>2</v>
      </c>
      <c r="S890" s="213" t="s">
        <v>4758</v>
      </c>
      <c r="T890" s="233">
        <v>45593</v>
      </c>
      <c r="U890" s="234" t="s">
        <v>4746</v>
      </c>
      <c r="V890" s="233">
        <v>45610</v>
      </c>
      <c r="W890" s="233">
        <v>45615</v>
      </c>
      <c r="X890" s="234" t="s">
        <v>2</v>
      </c>
      <c r="Y890" s="234"/>
      <c r="Z890" s="234" t="s">
        <v>5850</v>
      </c>
      <c r="AA890" s="238">
        <v>202411</v>
      </c>
      <c r="AB890" s="243"/>
      <c r="AC890" s="233" t="s">
        <v>4787</v>
      </c>
      <c r="AD890" s="244" t="s">
        <v>1652</v>
      </c>
      <c r="AE890" s="245">
        <v>1</v>
      </c>
      <c r="AF890" s="244" t="s">
        <v>1652</v>
      </c>
      <c r="AG890" s="239" t="str">
        <f>IFERROR(VLOOKUP(작성용!A:A,RM!A:D,4,0),"-")</f>
        <v>채동우</v>
      </c>
      <c r="AH890" s="9" t="s">
        <v>4833</v>
      </c>
      <c r="AI890" s="235" t="s">
        <v>4758</v>
      </c>
      <c r="AJ890" s="235" t="s">
        <v>4907</v>
      </c>
      <c r="AK890" s="235" t="s">
        <v>4764</v>
      </c>
      <c r="AL890" s="235">
        <v>889</v>
      </c>
    </row>
    <row r="891" spans="1:38" x14ac:dyDescent="0.3">
      <c r="A891" s="229" t="s">
        <v>2336</v>
      </c>
      <c r="B891" s="229" t="s">
        <v>4835</v>
      </c>
      <c r="C891" s="241" t="s">
        <v>4749</v>
      </c>
      <c r="D891" s="237" t="s">
        <v>5857</v>
      </c>
      <c r="E891" s="236">
        <v>1615110214422</v>
      </c>
      <c r="F891" s="240" t="s">
        <v>4837</v>
      </c>
      <c r="G891" s="214">
        <v>77</v>
      </c>
      <c r="H891" s="231" t="s">
        <v>4758</v>
      </c>
      <c r="I891" s="231"/>
      <c r="J891" s="231"/>
      <c r="K891" s="231"/>
      <c r="L891" s="231"/>
      <c r="M891" s="231"/>
      <c r="N891" s="231" t="s">
        <v>4793</v>
      </c>
      <c r="O891" s="246" t="s">
        <v>5847</v>
      </c>
      <c r="P891" s="246" t="s">
        <v>5848</v>
      </c>
      <c r="Q891" s="225" t="s">
        <v>5849</v>
      </c>
      <c r="R891" s="212" t="s">
        <v>2</v>
      </c>
      <c r="S891" s="213" t="s">
        <v>4758</v>
      </c>
      <c r="T891" s="233">
        <v>45593</v>
      </c>
      <c r="U891" s="234" t="s">
        <v>4746</v>
      </c>
      <c r="V891" s="233">
        <v>45610</v>
      </c>
      <c r="W891" s="233">
        <v>45615</v>
      </c>
      <c r="X891" s="234" t="s">
        <v>2</v>
      </c>
      <c r="Y891" s="234"/>
      <c r="Z891" s="234" t="s">
        <v>5850</v>
      </c>
      <c r="AA891" s="238">
        <v>202411</v>
      </c>
      <c r="AB891" s="243"/>
      <c r="AC891" s="233" t="s">
        <v>4787</v>
      </c>
      <c r="AD891" s="244" t="s">
        <v>4974</v>
      </c>
      <c r="AE891" s="245">
        <v>1</v>
      </c>
      <c r="AF891" s="244" t="s">
        <v>4749</v>
      </c>
      <c r="AG891" s="239" t="str">
        <f>IFERROR(VLOOKUP(작성용!A:A,RM!A:D,4,0),"-")</f>
        <v>채동우</v>
      </c>
      <c r="AH891" s="9" t="s">
        <v>4833</v>
      </c>
      <c r="AI891" s="235" t="s">
        <v>4758</v>
      </c>
      <c r="AJ891" s="235" t="s">
        <v>4907</v>
      </c>
      <c r="AK891" s="235" t="s">
        <v>4764</v>
      </c>
      <c r="AL891" s="235">
        <v>890</v>
      </c>
    </row>
    <row r="892" spans="1:38" x14ac:dyDescent="0.3">
      <c r="A892" s="229" t="s">
        <v>3441</v>
      </c>
      <c r="B892" s="229" t="s">
        <v>5858</v>
      </c>
      <c r="C892" s="241" t="s">
        <v>4765</v>
      </c>
      <c r="D892" s="237" t="s">
        <v>5859</v>
      </c>
      <c r="E892" s="236">
        <v>1101116020533</v>
      </c>
      <c r="F892" s="240" t="s">
        <v>4881</v>
      </c>
      <c r="G892" s="214">
        <v>0</v>
      </c>
      <c r="H892" s="231" t="s">
        <v>4758</v>
      </c>
      <c r="I892" s="231"/>
      <c r="J892" s="231"/>
      <c r="K892" s="231"/>
      <c r="L892" s="231"/>
      <c r="M892" s="231"/>
      <c r="N892" s="231" t="s">
        <v>4882</v>
      </c>
      <c r="O892" s="246" t="s">
        <v>5860</v>
      </c>
      <c r="P892" s="246" t="s">
        <v>5861</v>
      </c>
      <c r="Q892" s="246" t="s">
        <v>5862</v>
      </c>
      <c r="R892" s="212" t="s">
        <v>2</v>
      </c>
      <c r="S892" s="213" t="s">
        <v>4758</v>
      </c>
      <c r="T892" s="233">
        <v>45593</v>
      </c>
      <c r="U892" s="234" t="s">
        <v>4746</v>
      </c>
      <c r="V892" s="233">
        <v>45611</v>
      </c>
      <c r="W892" s="233">
        <v>45615</v>
      </c>
      <c r="X892" s="234" t="s">
        <v>2</v>
      </c>
      <c r="Y892" s="234"/>
      <c r="Z892" s="234" t="s">
        <v>5863</v>
      </c>
      <c r="AA892" s="238">
        <v>202411</v>
      </c>
      <c r="AB892" s="243"/>
      <c r="AC892" s="233" t="s">
        <v>4787</v>
      </c>
      <c r="AD892" s="244" t="s">
        <v>4843</v>
      </c>
      <c r="AE892" s="245">
        <v>1</v>
      </c>
      <c r="AF892" s="244" t="s">
        <v>4843</v>
      </c>
      <c r="AG892" s="239" t="str">
        <f>IFERROR(VLOOKUP(작성용!A:A,RM!A:D,4,0),"-")</f>
        <v>김에스더</v>
      </c>
      <c r="AH892" s="9" t="s">
        <v>4884</v>
      </c>
      <c r="AI892" s="235" t="s">
        <v>4758</v>
      </c>
      <c r="AJ892" s="235" t="s">
        <v>4907</v>
      </c>
      <c r="AK892" s="235" t="s">
        <v>4764</v>
      </c>
      <c r="AL892" s="235">
        <v>891</v>
      </c>
    </row>
    <row r="893" spans="1:38" x14ac:dyDescent="0.3">
      <c r="A893" s="229" t="s">
        <v>3441</v>
      </c>
      <c r="B893" s="229" t="s">
        <v>5858</v>
      </c>
      <c r="C893" s="241" t="s">
        <v>4765</v>
      </c>
      <c r="D893" s="237" t="s">
        <v>5859</v>
      </c>
      <c r="E893" s="236">
        <v>1101116020533</v>
      </c>
      <c r="F893" s="240" t="s">
        <v>4837</v>
      </c>
      <c r="G893" s="214">
        <v>0</v>
      </c>
      <c r="H893" s="231" t="s">
        <v>4758</v>
      </c>
      <c r="I893" s="231"/>
      <c r="J893" s="231"/>
      <c r="K893" s="231"/>
      <c r="L893" s="231"/>
      <c r="M893" s="231"/>
      <c r="N893" s="231" t="s">
        <v>4882</v>
      </c>
      <c r="O893" s="246" t="s">
        <v>5860</v>
      </c>
      <c r="P893" s="246" t="s">
        <v>5861</v>
      </c>
      <c r="Q893" s="246" t="s">
        <v>5862</v>
      </c>
      <c r="R893" s="212" t="s">
        <v>2</v>
      </c>
      <c r="S893" s="213" t="s">
        <v>4758</v>
      </c>
      <c r="T893" s="233">
        <v>45593</v>
      </c>
      <c r="U893" s="234" t="s">
        <v>4746</v>
      </c>
      <c r="V893" s="233">
        <v>45611</v>
      </c>
      <c r="W893" s="233">
        <v>45615</v>
      </c>
      <c r="X893" s="234" t="s">
        <v>2</v>
      </c>
      <c r="Y893" s="234"/>
      <c r="Z893" s="234" t="s">
        <v>5863</v>
      </c>
      <c r="AA893" s="238">
        <v>202411</v>
      </c>
      <c r="AB893" s="243"/>
      <c r="AC893" s="233" t="s">
        <v>4787</v>
      </c>
      <c r="AD893" s="244" t="s">
        <v>4843</v>
      </c>
      <c r="AE893" s="245">
        <v>0</v>
      </c>
      <c r="AF893" s="244" t="s">
        <v>4843</v>
      </c>
      <c r="AG893" s="239" t="str">
        <f>IFERROR(VLOOKUP(작성용!A:A,RM!A:D,4,0),"-")</f>
        <v>김에스더</v>
      </c>
      <c r="AH893" s="9" t="s">
        <v>4884</v>
      </c>
      <c r="AI893" s="235" t="s">
        <v>4758</v>
      </c>
      <c r="AJ893" s="235" t="s">
        <v>4907</v>
      </c>
      <c r="AK893" s="235" t="s">
        <v>4764</v>
      </c>
      <c r="AL893" s="235">
        <v>892</v>
      </c>
    </row>
    <row r="894" spans="1:38" s="198" customFormat="1" x14ac:dyDescent="0.3">
      <c r="A894" s="229" t="s">
        <v>3441</v>
      </c>
      <c r="B894" s="229" t="s">
        <v>5858</v>
      </c>
      <c r="C894" s="241" t="s">
        <v>4765</v>
      </c>
      <c r="D894" s="237" t="s">
        <v>5864</v>
      </c>
      <c r="E894" s="236">
        <v>1101113876327</v>
      </c>
      <c r="F894" s="240" t="s">
        <v>4837</v>
      </c>
      <c r="G894" s="214">
        <v>0</v>
      </c>
      <c r="H894" s="231" t="s">
        <v>4758</v>
      </c>
      <c r="I894" s="231"/>
      <c r="J894" s="231"/>
      <c r="K894" s="231"/>
      <c r="L894" s="231"/>
      <c r="M894" s="231"/>
      <c r="N894" s="231" t="s">
        <v>4882</v>
      </c>
      <c r="O894" s="246" t="s">
        <v>5860</v>
      </c>
      <c r="P894" s="246" t="s">
        <v>5861</v>
      </c>
      <c r="Q894" s="246" t="s">
        <v>5862</v>
      </c>
      <c r="R894" s="212" t="s">
        <v>2</v>
      </c>
      <c r="S894" s="213" t="s">
        <v>4758</v>
      </c>
      <c r="T894" s="233">
        <v>45593</v>
      </c>
      <c r="U894" s="234" t="s">
        <v>4746</v>
      </c>
      <c r="V894" s="233">
        <v>45611</v>
      </c>
      <c r="W894" s="233">
        <v>45615</v>
      </c>
      <c r="X894" s="234" t="s">
        <v>2</v>
      </c>
      <c r="Y894" s="234"/>
      <c r="Z894" s="234" t="s">
        <v>5863</v>
      </c>
      <c r="AA894" s="238">
        <v>202411</v>
      </c>
      <c r="AB894" s="243"/>
      <c r="AC894" s="233" t="s">
        <v>4787</v>
      </c>
      <c r="AD894" s="244" t="s">
        <v>3714</v>
      </c>
      <c r="AE894" s="245">
        <v>1</v>
      </c>
      <c r="AF894" s="244" t="s">
        <v>3714</v>
      </c>
      <c r="AG894" s="239" t="str">
        <f>IFERROR(VLOOKUP(작성용!A:A,RM!A:D,4,0),"-")</f>
        <v>김에스더</v>
      </c>
      <c r="AH894" s="9" t="s">
        <v>4884</v>
      </c>
      <c r="AI894" s="235" t="s">
        <v>4758</v>
      </c>
      <c r="AJ894" s="235" t="s">
        <v>4907</v>
      </c>
      <c r="AK894" s="235" t="s">
        <v>4764</v>
      </c>
      <c r="AL894" s="235">
        <v>893</v>
      </c>
    </row>
    <row r="895" spans="1:38" x14ac:dyDescent="0.3">
      <c r="A895" s="229" t="s">
        <v>3441</v>
      </c>
      <c r="B895" s="229" t="s">
        <v>5858</v>
      </c>
      <c r="C895" s="241" t="s">
        <v>4765</v>
      </c>
      <c r="D895" s="237" t="s">
        <v>5865</v>
      </c>
      <c r="E895" s="236">
        <v>1101114170778</v>
      </c>
      <c r="F895" s="240" t="s">
        <v>4841</v>
      </c>
      <c r="G895" s="214">
        <v>0</v>
      </c>
      <c r="H895" s="231" t="s">
        <v>4758</v>
      </c>
      <c r="I895" s="231"/>
      <c r="J895" s="231"/>
      <c r="K895" s="231"/>
      <c r="L895" s="231"/>
      <c r="M895" s="231"/>
      <c r="N895" s="231" t="s">
        <v>4882</v>
      </c>
      <c r="O895" s="246" t="s">
        <v>5860</v>
      </c>
      <c r="P895" s="246" t="s">
        <v>5861</v>
      </c>
      <c r="Q895" s="246" t="s">
        <v>5862</v>
      </c>
      <c r="R895" s="212" t="s">
        <v>2</v>
      </c>
      <c r="S895" s="213" t="s">
        <v>4758</v>
      </c>
      <c r="T895" s="233">
        <v>45593</v>
      </c>
      <c r="U895" s="234" t="s">
        <v>4746</v>
      </c>
      <c r="V895" s="233">
        <v>45611</v>
      </c>
      <c r="W895" s="233">
        <v>45615</v>
      </c>
      <c r="X895" s="234" t="s">
        <v>2</v>
      </c>
      <c r="Y895" s="234"/>
      <c r="Z895" s="234" t="s">
        <v>5863</v>
      </c>
      <c r="AA895" s="238">
        <v>202411</v>
      </c>
      <c r="AB895" s="243"/>
      <c r="AC895" s="233" t="s">
        <v>4787</v>
      </c>
      <c r="AD895" s="244" t="s">
        <v>3943</v>
      </c>
      <c r="AE895" s="245">
        <v>1</v>
      </c>
      <c r="AF895" s="244" t="s">
        <v>3943</v>
      </c>
      <c r="AG895" s="239" t="str">
        <f>IFERROR(VLOOKUP(작성용!A:A,RM!A:D,4,0),"-")</f>
        <v>김에스더</v>
      </c>
      <c r="AH895" s="9" t="s">
        <v>4884</v>
      </c>
      <c r="AI895" s="235" t="s">
        <v>4758</v>
      </c>
      <c r="AJ895" s="235" t="s">
        <v>4907</v>
      </c>
      <c r="AK895" s="235" t="s">
        <v>4764</v>
      </c>
      <c r="AL895" s="235">
        <v>894</v>
      </c>
    </row>
    <row r="896" spans="1:38" x14ac:dyDescent="0.3">
      <c r="A896" s="229" t="s">
        <v>3441</v>
      </c>
      <c r="B896" s="229" t="s">
        <v>5858</v>
      </c>
      <c r="C896" s="241" t="s">
        <v>4765</v>
      </c>
      <c r="D896" s="237" t="s">
        <v>5866</v>
      </c>
      <c r="E896" s="236">
        <v>1101118214142</v>
      </c>
      <c r="F896" s="240" t="s">
        <v>4841</v>
      </c>
      <c r="G896" s="214">
        <v>0</v>
      </c>
      <c r="H896" s="231" t="s">
        <v>4758</v>
      </c>
      <c r="I896" s="231"/>
      <c r="J896" s="231"/>
      <c r="K896" s="231"/>
      <c r="L896" s="231"/>
      <c r="M896" s="231"/>
      <c r="N896" s="231" t="s">
        <v>4882</v>
      </c>
      <c r="O896" s="246" t="s">
        <v>5860</v>
      </c>
      <c r="P896" s="246" t="s">
        <v>5861</v>
      </c>
      <c r="Q896" s="246" t="s">
        <v>5862</v>
      </c>
      <c r="R896" s="212" t="s">
        <v>2</v>
      </c>
      <c r="S896" s="213" t="s">
        <v>4758</v>
      </c>
      <c r="T896" s="233">
        <v>45593</v>
      </c>
      <c r="U896" s="234" t="s">
        <v>4746</v>
      </c>
      <c r="V896" s="233">
        <v>45611</v>
      </c>
      <c r="W896" s="233">
        <v>45615</v>
      </c>
      <c r="X896" s="234" t="s">
        <v>2</v>
      </c>
      <c r="Y896" s="234"/>
      <c r="Z896" s="234" t="s">
        <v>5863</v>
      </c>
      <c r="AA896" s="238">
        <v>202411</v>
      </c>
      <c r="AB896" s="243"/>
      <c r="AC896" s="233" t="s">
        <v>4787</v>
      </c>
      <c r="AD896" s="244" t="s">
        <v>4845</v>
      </c>
      <c r="AE896" s="245">
        <v>1</v>
      </c>
      <c r="AF896" s="244" t="s">
        <v>4845</v>
      </c>
      <c r="AG896" s="239" t="str">
        <f>IFERROR(VLOOKUP(작성용!A:A,RM!A:D,4,0),"-")</f>
        <v>김에스더</v>
      </c>
      <c r="AH896" s="9" t="s">
        <v>4884</v>
      </c>
      <c r="AI896" s="235" t="s">
        <v>5213</v>
      </c>
      <c r="AJ896" s="235" t="s">
        <v>4907</v>
      </c>
      <c r="AK896" s="235" t="s">
        <v>4764</v>
      </c>
      <c r="AL896" s="235">
        <v>895</v>
      </c>
    </row>
    <row r="897" spans="1:38" x14ac:dyDescent="0.3">
      <c r="A897" s="229" t="s">
        <v>3441</v>
      </c>
      <c r="B897" s="229" t="s">
        <v>5858</v>
      </c>
      <c r="C897" s="241" t="s">
        <v>4765</v>
      </c>
      <c r="D897" s="237" t="s">
        <v>5867</v>
      </c>
      <c r="E897" s="236" t="s">
        <v>3938</v>
      </c>
      <c r="F897" s="240" t="s">
        <v>4841</v>
      </c>
      <c r="G897" s="214">
        <v>0</v>
      </c>
      <c r="H897" s="231" t="s">
        <v>4758</v>
      </c>
      <c r="I897" s="231"/>
      <c r="J897" s="231"/>
      <c r="K897" s="231"/>
      <c r="L897" s="231"/>
      <c r="M897" s="231"/>
      <c r="N897" s="231" t="s">
        <v>4882</v>
      </c>
      <c r="O897" s="246" t="s">
        <v>5860</v>
      </c>
      <c r="P897" s="246" t="s">
        <v>5861</v>
      </c>
      <c r="Q897" s="246" t="s">
        <v>5862</v>
      </c>
      <c r="R897" s="212" t="s">
        <v>2</v>
      </c>
      <c r="S897" s="213" t="s">
        <v>4758</v>
      </c>
      <c r="T897" s="233">
        <v>45593</v>
      </c>
      <c r="U897" s="234" t="s">
        <v>4746</v>
      </c>
      <c r="V897" s="233">
        <v>45611</v>
      </c>
      <c r="W897" s="233" t="s">
        <v>4864</v>
      </c>
      <c r="X897" s="234" t="s">
        <v>2</v>
      </c>
      <c r="Y897" s="234"/>
      <c r="Z897" s="234" t="s">
        <v>5863</v>
      </c>
      <c r="AA897" s="238">
        <v>202411</v>
      </c>
      <c r="AB897" s="243"/>
      <c r="AC897" s="233" t="s">
        <v>4787</v>
      </c>
      <c r="AD897" s="244" t="s">
        <v>4845</v>
      </c>
      <c r="AE897" s="245">
        <v>0.4</v>
      </c>
      <c r="AF897" s="244" t="s">
        <v>4845</v>
      </c>
      <c r="AG897" s="239" t="str">
        <f>IFERROR(VLOOKUP(작성용!A:A,RM!A:D,4,0),"-")</f>
        <v>김에스더</v>
      </c>
      <c r="AH897" s="9" t="s">
        <v>4884</v>
      </c>
      <c r="AI897" s="235" t="s">
        <v>5868</v>
      </c>
      <c r="AJ897" s="235" t="s">
        <v>4907</v>
      </c>
      <c r="AK897" s="235" t="s">
        <v>4764</v>
      </c>
      <c r="AL897" s="235">
        <v>896</v>
      </c>
    </row>
    <row r="898" spans="1:38" x14ac:dyDescent="0.3">
      <c r="A898" s="222">
        <v>6000800</v>
      </c>
      <c r="B898" s="222" t="s">
        <v>5331</v>
      </c>
      <c r="C898" s="241" t="s">
        <v>4765</v>
      </c>
      <c r="D898" s="237" t="s">
        <v>5499</v>
      </c>
      <c r="E898" s="236">
        <v>1101116472924</v>
      </c>
      <c r="F898" s="240" t="s">
        <v>4837</v>
      </c>
      <c r="G898" s="214">
        <v>5</v>
      </c>
      <c r="H898" s="231" t="s">
        <v>4758</v>
      </c>
      <c r="I898" s="231"/>
      <c r="J898" s="231"/>
      <c r="K898" s="231"/>
      <c r="L898" s="231"/>
      <c r="M898" s="231"/>
      <c r="N898" s="231" t="s">
        <v>4882</v>
      </c>
      <c r="O898" s="246"/>
      <c r="P898" s="246"/>
      <c r="Q898" s="225"/>
      <c r="R898" s="212" t="s">
        <v>4758</v>
      </c>
      <c r="S898" s="213" t="s">
        <v>4758</v>
      </c>
      <c r="T898" s="233" t="s">
        <v>5373</v>
      </c>
      <c r="U898" s="234" t="s">
        <v>4746</v>
      </c>
      <c r="V898" s="234">
        <v>45611</v>
      </c>
      <c r="W898" s="234" t="s">
        <v>4864</v>
      </c>
      <c r="X898" s="234" t="s">
        <v>2</v>
      </c>
      <c r="Y898" s="234"/>
      <c r="Z898" s="234"/>
      <c r="AA898" s="243">
        <v>202411</v>
      </c>
      <c r="AB898" s="243"/>
      <c r="AC898" s="244" t="s">
        <v>5197</v>
      </c>
      <c r="AD898" s="244" t="s">
        <v>4845</v>
      </c>
      <c r="AE898" s="245">
        <v>0</v>
      </c>
      <c r="AF898" s="244" t="s">
        <v>4845</v>
      </c>
      <c r="AG898" s="239" t="str">
        <f>IFERROR(VLOOKUP(작성용!A:A,RM!A:D,4,0),"-")</f>
        <v>-</v>
      </c>
      <c r="AH898" s="235" t="s">
        <v>4758</v>
      </c>
      <c r="AI898" s="235" t="s">
        <v>4758</v>
      </c>
      <c r="AJ898" s="235" t="s">
        <v>4758</v>
      </c>
      <c r="AK898" s="235" t="s">
        <v>5195</v>
      </c>
      <c r="AL898" s="235">
        <v>897</v>
      </c>
    </row>
    <row r="899" spans="1:38" x14ac:dyDescent="0.3">
      <c r="A899" s="222">
        <v>6000800</v>
      </c>
      <c r="B899" s="222" t="s">
        <v>5331</v>
      </c>
      <c r="C899" s="241" t="s">
        <v>4765</v>
      </c>
      <c r="D899" s="237" t="s">
        <v>5499</v>
      </c>
      <c r="E899" s="236">
        <v>1101116472924</v>
      </c>
      <c r="F899" s="240" t="s">
        <v>4837</v>
      </c>
      <c r="G899" s="214">
        <v>7</v>
      </c>
      <c r="H899" s="231" t="s">
        <v>4758</v>
      </c>
      <c r="I899" s="231"/>
      <c r="J899" s="231"/>
      <c r="K899" s="231"/>
      <c r="L899" s="231"/>
      <c r="M899" s="231"/>
      <c r="N899" s="231" t="s">
        <v>4882</v>
      </c>
      <c r="O899" s="246"/>
      <c r="P899" s="246"/>
      <c r="Q899" s="225"/>
      <c r="R899" s="212" t="s">
        <v>4758</v>
      </c>
      <c r="S899" s="213" t="s">
        <v>4758</v>
      </c>
      <c r="T899" s="233" t="s">
        <v>5373</v>
      </c>
      <c r="U899" s="234" t="s">
        <v>4746</v>
      </c>
      <c r="V899" s="234">
        <v>45611</v>
      </c>
      <c r="W899" s="234" t="s">
        <v>4864</v>
      </c>
      <c r="X899" s="234" t="s">
        <v>2</v>
      </c>
      <c r="Y899" s="234"/>
      <c r="Z899" s="234"/>
      <c r="AA899" s="243">
        <v>202411</v>
      </c>
      <c r="AB899" s="243"/>
      <c r="AC899" s="244" t="s">
        <v>5197</v>
      </c>
      <c r="AD899" s="244" t="s">
        <v>4845</v>
      </c>
      <c r="AE899" s="245">
        <v>0</v>
      </c>
      <c r="AF899" s="244" t="s">
        <v>4845</v>
      </c>
      <c r="AG899" s="239" t="str">
        <f>IFERROR(VLOOKUP(작성용!A:A,RM!A:D,4,0),"-")</f>
        <v>-</v>
      </c>
      <c r="AH899" s="235" t="s">
        <v>4758</v>
      </c>
      <c r="AI899" s="235" t="s">
        <v>4758</v>
      </c>
      <c r="AJ899" s="235" t="s">
        <v>4758</v>
      </c>
      <c r="AK899" s="235" t="s">
        <v>5195</v>
      </c>
      <c r="AL899" s="235">
        <v>898</v>
      </c>
    </row>
    <row r="900" spans="1:38" x14ac:dyDescent="0.3">
      <c r="A900" s="222" t="s">
        <v>3205</v>
      </c>
      <c r="B900" s="222" t="s">
        <v>5869</v>
      </c>
      <c r="C900" s="241" t="s">
        <v>4765</v>
      </c>
      <c r="D900" s="237" t="s">
        <v>5870</v>
      </c>
      <c r="E900" s="236">
        <v>1101116162202</v>
      </c>
      <c r="F900" s="240" t="s">
        <v>4837</v>
      </c>
      <c r="G900" s="242">
        <v>0</v>
      </c>
      <c r="H900" s="223" t="s">
        <v>4758</v>
      </c>
      <c r="I900" s="223"/>
      <c r="J900" s="223"/>
      <c r="K900" s="223"/>
      <c r="L900" s="223"/>
      <c r="M900" s="223"/>
      <c r="N900" s="225" t="s">
        <v>5015</v>
      </c>
      <c r="O900" s="225" t="s">
        <v>5871</v>
      </c>
      <c r="P900" s="225" t="s">
        <v>5872</v>
      </c>
      <c r="Q900" s="240" t="s">
        <v>5873</v>
      </c>
      <c r="R900" s="250" t="s">
        <v>2</v>
      </c>
      <c r="S900" s="236" t="s">
        <v>4758</v>
      </c>
      <c r="T900" s="233">
        <v>45594</v>
      </c>
      <c r="U900" s="234" t="s">
        <v>4759</v>
      </c>
      <c r="V900" s="234">
        <v>45660</v>
      </c>
      <c r="W900" s="234">
        <v>45660</v>
      </c>
      <c r="X900" s="234" t="s">
        <v>2</v>
      </c>
      <c r="Y900" s="234"/>
      <c r="Z900" s="234" t="s">
        <v>5874</v>
      </c>
      <c r="AA900" s="243">
        <v>202412</v>
      </c>
      <c r="AB900" s="243"/>
      <c r="AC900" s="244" t="s">
        <v>4787</v>
      </c>
      <c r="AD900" s="244" t="s">
        <v>4847</v>
      </c>
      <c r="AE900" s="245">
        <v>1</v>
      </c>
      <c r="AF900" s="244" t="s">
        <v>4847</v>
      </c>
      <c r="AG900" s="239" t="str">
        <f>IFERROR(VLOOKUP(작성용!A:A,RM!A:D,4,0),"-")</f>
        <v>이문수</v>
      </c>
      <c r="AH900" s="9" t="s">
        <v>4924</v>
      </c>
      <c r="AI900" s="235" t="s">
        <v>4758</v>
      </c>
      <c r="AJ900" s="235" t="s">
        <v>4763</v>
      </c>
      <c r="AK900" s="235" t="s">
        <v>4764</v>
      </c>
      <c r="AL900" s="235">
        <v>899</v>
      </c>
    </row>
    <row r="901" spans="1:38" x14ac:dyDescent="0.3">
      <c r="A901" s="222" t="s">
        <v>3205</v>
      </c>
      <c r="B901" s="222" t="s">
        <v>5869</v>
      </c>
      <c r="C901" s="241" t="s">
        <v>4765</v>
      </c>
      <c r="D901" s="237" t="s">
        <v>5875</v>
      </c>
      <c r="E901" s="236">
        <v>1101115362267</v>
      </c>
      <c r="F901" s="240" t="s">
        <v>4837</v>
      </c>
      <c r="G901" s="242">
        <v>0</v>
      </c>
      <c r="H901" s="223" t="s">
        <v>4758</v>
      </c>
      <c r="I901" s="223"/>
      <c r="J901" s="223"/>
      <c r="K901" s="223"/>
      <c r="L901" s="223"/>
      <c r="M901" s="223"/>
      <c r="N901" s="225" t="s">
        <v>5015</v>
      </c>
      <c r="O901" s="225" t="s">
        <v>5871</v>
      </c>
      <c r="P901" s="225" t="s">
        <v>5872</v>
      </c>
      <c r="Q901" s="240" t="s">
        <v>5873</v>
      </c>
      <c r="R901" s="250" t="s">
        <v>2</v>
      </c>
      <c r="S901" s="236" t="s">
        <v>4758</v>
      </c>
      <c r="T901" s="233">
        <v>45594</v>
      </c>
      <c r="U901" s="234" t="s">
        <v>4759</v>
      </c>
      <c r="V901" s="234">
        <v>45660</v>
      </c>
      <c r="W901" s="234">
        <v>45660</v>
      </c>
      <c r="X901" s="234" t="s">
        <v>2</v>
      </c>
      <c r="Y901" s="234"/>
      <c r="Z901" s="234" t="s">
        <v>5874</v>
      </c>
      <c r="AA901" s="243">
        <v>202412</v>
      </c>
      <c r="AB901" s="243"/>
      <c r="AC901" s="244" t="s">
        <v>4787</v>
      </c>
      <c r="AD901" s="244" t="s">
        <v>4905</v>
      </c>
      <c r="AE901" s="245">
        <v>1</v>
      </c>
      <c r="AF901" s="244" t="s">
        <v>4905</v>
      </c>
      <c r="AG901" s="239" t="str">
        <f>IFERROR(VLOOKUP(작성용!A:A,RM!A:D,4,0),"-")</f>
        <v>이문수</v>
      </c>
      <c r="AH901" s="9" t="s">
        <v>4924</v>
      </c>
      <c r="AI901" s="235" t="s">
        <v>4758</v>
      </c>
      <c r="AJ901" s="235" t="s">
        <v>4763</v>
      </c>
      <c r="AK901" s="235" t="s">
        <v>4764</v>
      </c>
      <c r="AL901" s="235">
        <v>900</v>
      </c>
    </row>
    <row r="902" spans="1:38" s="198" customFormat="1" x14ac:dyDescent="0.3">
      <c r="A902" s="222" t="s">
        <v>3205</v>
      </c>
      <c r="B902" s="222" t="s">
        <v>5869</v>
      </c>
      <c r="C902" s="241" t="s">
        <v>4765</v>
      </c>
      <c r="D902" s="237" t="s">
        <v>5876</v>
      </c>
      <c r="E902" s="236">
        <v>1101115780625</v>
      </c>
      <c r="F902" s="240" t="s">
        <v>4837</v>
      </c>
      <c r="G902" s="242">
        <v>0</v>
      </c>
      <c r="H902" s="223" t="s">
        <v>4758</v>
      </c>
      <c r="I902" s="223"/>
      <c r="J902" s="223"/>
      <c r="K902" s="223"/>
      <c r="L902" s="223"/>
      <c r="M902" s="223"/>
      <c r="N902" s="225" t="s">
        <v>5015</v>
      </c>
      <c r="O902" s="225" t="s">
        <v>5871</v>
      </c>
      <c r="P902" s="225" t="s">
        <v>5872</v>
      </c>
      <c r="Q902" s="240" t="s">
        <v>5873</v>
      </c>
      <c r="R902" s="250" t="s">
        <v>2</v>
      </c>
      <c r="S902" s="236" t="s">
        <v>4758</v>
      </c>
      <c r="T902" s="233">
        <v>45594</v>
      </c>
      <c r="U902" s="234" t="s">
        <v>4759</v>
      </c>
      <c r="V902" s="234">
        <v>45660</v>
      </c>
      <c r="W902" s="234">
        <v>45660</v>
      </c>
      <c r="X902" s="234" t="s">
        <v>2</v>
      </c>
      <c r="Y902" s="234"/>
      <c r="Z902" s="234" t="s">
        <v>5874</v>
      </c>
      <c r="AA902" s="243">
        <v>202412</v>
      </c>
      <c r="AB902" s="243"/>
      <c r="AC902" s="244" t="s">
        <v>4787</v>
      </c>
      <c r="AD902" s="244" t="s">
        <v>4924</v>
      </c>
      <c r="AE902" s="245">
        <v>1</v>
      </c>
      <c r="AF902" s="244" t="s">
        <v>4924</v>
      </c>
      <c r="AG902" s="239" t="str">
        <f>IFERROR(VLOOKUP(작성용!A:A,RM!A:D,4,0),"-")</f>
        <v>이문수</v>
      </c>
      <c r="AH902" s="9" t="s">
        <v>4924</v>
      </c>
      <c r="AI902" s="235" t="s">
        <v>4758</v>
      </c>
      <c r="AJ902" s="235" t="s">
        <v>4763</v>
      </c>
      <c r="AK902" s="235" t="s">
        <v>4764</v>
      </c>
      <c r="AL902" s="235">
        <v>901</v>
      </c>
    </row>
    <row r="903" spans="1:38" s="198" customFormat="1" x14ac:dyDescent="0.3">
      <c r="A903" s="222" t="s">
        <v>3205</v>
      </c>
      <c r="B903" s="222" t="s">
        <v>5869</v>
      </c>
      <c r="C903" s="241" t="s">
        <v>4765</v>
      </c>
      <c r="D903" s="237" t="s">
        <v>5877</v>
      </c>
      <c r="E903" s="236">
        <v>1801111095537</v>
      </c>
      <c r="F903" s="240" t="s">
        <v>4837</v>
      </c>
      <c r="G903" s="242">
        <v>0</v>
      </c>
      <c r="H903" s="223" t="s">
        <v>4758</v>
      </c>
      <c r="I903" s="223"/>
      <c r="J903" s="223"/>
      <c r="K903" s="223"/>
      <c r="L903" s="223"/>
      <c r="M903" s="223"/>
      <c r="N903" s="225" t="s">
        <v>5015</v>
      </c>
      <c r="O903" s="225" t="s">
        <v>5871</v>
      </c>
      <c r="P903" s="225" t="s">
        <v>5872</v>
      </c>
      <c r="Q903" s="240" t="s">
        <v>5873</v>
      </c>
      <c r="R903" s="250" t="s">
        <v>2</v>
      </c>
      <c r="S903" s="236" t="s">
        <v>4758</v>
      </c>
      <c r="T903" s="233">
        <v>45594</v>
      </c>
      <c r="U903" s="234" t="s">
        <v>4759</v>
      </c>
      <c r="V903" s="234">
        <v>45660</v>
      </c>
      <c r="W903" s="234">
        <v>45660</v>
      </c>
      <c r="X903" s="234" t="s">
        <v>2</v>
      </c>
      <c r="Y903" s="234"/>
      <c r="Z903" s="234" t="s">
        <v>5874</v>
      </c>
      <c r="AA903" s="243">
        <v>202412</v>
      </c>
      <c r="AB903" s="243"/>
      <c r="AC903" s="244" t="s">
        <v>4787</v>
      </c>
      <c r="AD903" s="244" t="s">
        <v>4851</v>
      </c>
      <c r="AE903" s="245">
        <v>1</v>
      </c>
      <c r="AF903" s="244" t="s">
        <v>4851</v>
      </c>
      <c r="AG903" s="239" t="str">
        <f>IFERROR(VLOOKUP(작성용!A:A,RM!A:D,4,0),"-")</f>
        <v>이문수</v>
      </c>
      <c r="AH903" s="9" t="s">
        <v>4924</v>
      </c>
      <c r="AI903" s="235" t="s">
        <v>4758</v>
      </c>
      <c r="AJ903" s="235" t="s">
        <v>4763</v>
      </c>
      <c r="AK903" s="235" t="s">
        <v>4764</v>
      </c>
      <c r="AL903" s="235">
        <v>902</v>
      </c>
    </row>
    <row r="904" spans="1:38" s="198" customFormat="1" x14ac:dyDescent="0.3">
      <c r="A904" s="222" t="s">
        <v>3205</v>
      </c>
      <c r="B904" s="222" t="s">
        <v>5869</v>
      </c>
      <c r="C904" s="241" t="s">
        <v>4765</v>
      </c>
      <c r="D904" s="237" t="s">
        <v>5878</v>
      </c>
      <c r="E904" s="236">
        <v>1101116581915</v>
      </c>
      <c r="F904" s="240" t="s">
        <v>4837</v>
      </c>
      <c r="G904" s="242">
        <v>0</v>
      </c>
      <c r="H904" s="223" t="s">
        <v>4758</v>
      </c>
      <c r="I904" s="223"/>
      <c r="J904" s="223"/>
      <c r="K904" s="223"/>
      <c r="L904" s="223"/>
      <c r="M904" s="223"/>
      <c r="N904" s="225" t="s">
        <v>5015</v>
      </c>
      <c r="O904" s="225" t="s">
        <v>5871</v>
      </c>
      <c r="P904" s="225" t="s">
        <v>5872</v>
      </c>
      <c r="Q904" s="240" t="s">
        <v>5873</v>
      </c>
      <c r="R904" s="250" t="s">
        <v>2</v>
      </c>
      <c r="S904" s="236" t="s">
        <v>4758</v>
      </c>
      <c r="T904" s="233">
        <v>45594</v>
      </c>
      <c r="U904" s="234" t="s">
        <v>4759</v>
      </c>
      <c r="V904" s="234">
        <v>45660</v>
      </c>
      <c r="W904" s="234">
        <v>45660</v>
      </c>
      <c r="X904" s="234" t="s">
        <v>2</v>
      </c>
      <c r="Y904" s="234"/>
      <c r="Z904" s="234" t="s">
        <v>5874</v>
      </c>
      <c r="AA904" s="243">
        <v>202412</v>
      </c>
      <c r="AB904" s="243"/>
      <c r="AC904" s="244" t="s">
        <v>4787</v>
      </c>
      <c r="AD904" s="244" t="s">
        <v>4967</v>
      </c>
      <c r="AE904" s="245">
        <v>1</v>
      </c>
      <c r="AF904" s="244" t="s">
        <v>4967</v>
      </c>
      <c r="AG904" s="239" t="str">
        <f>IFERROR(VLOOKUP(작성용!A:A,RM!A:D,4,0),"-")</f>
        <v>이문수</v>
      </c>
      <c r="AH904" s="9" t="s">
        <v>4924</v>
      </c>
      <c r="AI904" s="235" t="s">
        <v>4758</v>
      </c>
      <c r="AJ904" s="235" t="s">
        <v>4763</v>
      </c>
      <c r="AK904" s="235" t="s">
        <v>4764</v>
      </c>
      <c r="AL904" s="235">
        <v>903</v>
      </c>
    </row>
    <row r="905" spans="1:38" s="198" customFormat="1" x14ac:dyDescent="0.3">
      <c r="A905" s="222" t="s">
        <v>3205</v>
      </c>
      <c r="B905" s="222" t="s">
        <v>5869</v>
      </c>
      <c r="C905" s="241" t="s">
        <v>4765</v>
      </c>
      <c r="D905" s="237" t="s">
        <v>5879</v>
      </c>
      <c r="E905" s="236">
        <v>1101117501508</v>
      </c>
      <c r="F905" s="240" t="s">
        <v>4841</v>
      </c>
      <c r="G905" s="242">
        <v>0</v>
      </c>
      <c r="H905" s="223" t="s">
        <v>4758</v>
      </c>
      <c r="I905" s="223"/>
      <c r="J905" s="223"/>
      <c r="K905" s="223"/>
      <c r="L905" s="223"/>
      <c r="M905" s="223"/>
      <c r="N905" s="225" t="s">
        <v>5015</v>
      </c>
      <c r="O905" s="225" t="s">
        <v>5871</v>
      </c>
      <c r="P905" s="225" t="s">
        <v>5872</v>
      </c>
      <c r="Q905" s="240" t="s">
        <v>5873</v>
      </c>
      <c r="R905" s="250" t="s">
        <v>2</v>
      </c>
      <c r="S905" s="236" t="s">
        <v>4758</v>
      </c>
      <c r="T905" s="233">
        <v>45594</v>
      </c>
      <c r="U905" s="234" t="s">
        <v>4759</v>
      </c>
      <c r="V905" s="234">
        <v>45660</v>
      </c>
      <c r="W905" s="234">
        <v>45660</v>
      </c>
      <c r="X905" s="234" t="s">
        <v>2</v>
      </c>
      <c r="Y905" s="234"/>
      <c r="Z905" s="234" t="s">
        <v>5874</v>
      </c>
      <c r="AA905" s="243">
        <v>202412</v>
      </c>
      <c r="AB905" s="243"/>
      <c r="AC905" s="244" t="s">
        <v>4787</v>
      </c>
      <c r="AD905" s="244" t="s">
        <v>4967</v>
      </c>
      <c r="AE905" s="245">
        <v>1</v>
      </c>
      <c r="AF905" s="244" t="s">
        <v>4967</v>
      </c>
      <c r="AG905" s="239" t="str">
        <f>IFERROR(VLOOKUP(작성용!A:A,RM!A:D,4,0),"-")</f>
        <v>이문수</v>
      </c>
      <c r="AH905" s="9" t="s">
        <v>4924</v>
      </c>
      <c r="AI905" s="235" t="s">
        <v>4758</v>
      </c>
      <c r="AJ905" s="235" t="s">
        <v>4763</v>
      </c>
      <c r="AK905" s="235" t="s">
        <v>4764</v>
      </c>
      <c r="AL905" s="235">
        <v>904</v>
      </c>
    </row>
    <row r="906" spans="1:38" s="198" customFormat="1" x14ac:dyDescent="0.3">
      <c r="A906" s="222" t="s">
        <v>3205</v>
      </c>
      <c r="B906" s="222" t="s">
        <v>5869</v>
      </c>
      <c r="C906" s="241" t="s">
        <v>4765</v>
      </c>
      <c r="D906" s="237" t="s">
        <v>5880</v>
      </c>
      <c r="E906" s="236">
        <v>1801111163459</v>
      </c>
      <c r="F906" s="240" t="s">
        <v>4837</v>
      </c>
      <c r="G906" s="242">
        <v>0</v>
      </c>
      <c r="H906" s="223" t="s">
        <v>4758</v>
      </c>
      <c r="I906" s="223"/>
      <c r="J906" s="223"/>
      <c r="K906" s="223"/>
      <c r="L906" s="223"/>
      <c r="M906" s="223"/>
      <c r="N906" s="225" t="s">
        <v>5015</v>
      </c>
      <c r="O906" s="225" t="s">
        <v>5871</v>
      </c>
      <c r="P906" s="225" t="s">
        <v>5872</v>
      </c>
      <c r="Q906" s="240" t="s">
        <v>5873</v>
      </c>
      <c r="R906" s="250" t="s">
        <v>2</v>
      </c>
      <c r="S906" s="236" t="s">
        <v>4758</v>
      </c>
      <c r="T906" s="233">
        <v>45594</v>
      </c>
      <c r="U906" s="234" t="s">
        <v>4759</v>
      </c>
      <c r="V906" s="234">
        <v>45660</v>
      </c>
      <c r="W906" s="234">
        <v>45660</v>
      </c>
      <c r="X906" s="234" t="s">
        <v>2</v>
      </c>
      <c r="Y906" s="234"/>
      <c r="Z906" s="234" t="s">
        <v>5874</v>
      </c>
      <c r="AA906" s="243">
        <v>202412</v>
      </c>
      <c r="AB906" s="243"/>
      <c r="AC906" s="244" t="s">
        <v>4787</v>
      </c>
      <c r="AD906" s="244" t="s">
        <v>4932</v>
      </c>
      <c r="AE906" s="245">
        <v>1</v>
      </c>
      <c r="AF906" s="244" t="s">
        <v>5131</v>
      </c>
      <c r="AG906" s="239" t="str">
        <f>IFERROR(VLOOKUP(작성용!A:A,RM!A:D,4,0),"-")</f>
        <v>이문수</v>
      </c>
      <c r="AH906" s="9" t="s">
        <v>4924</v>
      </c>
      <c r="AI906" s="235" t="s">
        <v>4758</v>
      </c>
      <c r="AJ906" s="235" t="s">
        <v>4763</v>
      </c>
      <c r="AK906" s="235" t="s">
        <v>4764</v>
      </c>
      <c r="AL906" s="235">
        <v>905</v>
      </c>
    </row>
    <row r="907" spans="1:38" s="198" customFormat="1" x14ac:dyDescent="0.3">
      <c r="A907" s="222" t="s">
        <v>3205</v>
      </c>
      <c r="B907" s="222" t="s">
        <v>5869</v>
      </c>
      <c r="C907" s="241" t="s">
        <v>4765</v>
      </c>
      <c r="D907" s="237" t="s">
        <v>5658</v>
      </c>
      <c r="E907" s="236">
        <v>2841110186126</v>
      </c>
      <c r="F907" s="240" t="s">
        <v>4837</v>
      </c>
      <c r="G907" s="242">
        <v>2</v>
      </c>
      <c r="H907" s="223" t="s">
        <v>4758</v>
      </c>
      <c r="I907" s="223"/>
      <c r="J907" s="223"/>
      <c r="K907" s="223"/>
      <c r="L907" s="223"/>
      <c r="M907" s="223"/>
      <c r="N907" s="225" t="s">
        <v>5015</v>
      </c>
      <c r="O907" s="225" t="s">
        <v>5871</v>
      </c>
      <c r="P907" s="225" t="s">
        <v>5872</v>
      </c>
      <c r="Q907" s="240" t="s">
        <v>5873</v>
      </c>
      <c r="R907" s="250" t="s">
        <v>2</v>
      </c>
      <c r="S907" s="236" t="s">
        <v>4758</v>
      </c>
      <c r="T907" s="233">
        <v>45594</v>
      </c>
      <c r="U907" s="234" t="s">
        <v>4759</v>
      </c>
      <c r="V907" s="234">
        <v>45660</v>
      </c>
      <c r="W907" s="234">
        <v>45660</v>
      </c>
      <c r="X907" s="234" t="s">
        <v>2</v>
      </c>
      <c r="Y907" s="234"/>
      <c r="Z907" s="234" t="s">
        <v>5874</v>
      </c>
      <c r="AA907" s="243">
        <v>202412</v>
      </c>
      <c r="AB907" s="243"/>
      <c r="AC907" s="244" t="s">
        <v>4787</v>
      </c>
      <c r="AD907" s="244" t="s">
        <v>3910</v>
      </c>
      <c r="AE907" s="245">
        <v>1</v>
      </c>
      <c r="AF907" s="244" t="s">
        <v>4859</v>
      </c>
      <c r="AG907" s="239" t="str">
        <f>IFERROR(VLOOKUP(작성용!A:A,RM!A:D,4,0),"-")</f>
        <v>이문수</v>
      </c>
      <c r="AH907" s="9" t="s">
        <v>4924</v>
      </c>
      <c r="AI907" s="235" t="s">
        <v>4758</v>
      </c>
      <c r="AJ907" s="235" t="s">
        <v>4763</v>
      </c>
      <c r="AK907" s="235" t="s">
        <v>4764</v>
      </c>
      <c r="AL907" s="235">
        <v>906</v>
      </c>
    </row>
    <row r="908" spans="1:38" s="198" customFormat="1" x14ac:dyDescent="0.3">
      <c r="A908" s="222" t="s">
        <v>3205</v>
      </c>
      <c r="B908" s="222" t="s">
        <v>5869</v>
      </c>
      <c r="C908" s="241" t="s">
        <v>4765</v>
      </c>
      <c r="D908" s="237" t="s">
        <v>5881</v>
      </c>
      <c r="E908" s="236">
        <v>1101116613726</v>
      </c>
      <c r="F908" s="240" t="s">
        <v>4837</v>
      </c>
      <c r="G908" s="242">
        <v>0</v>
      </c>
      <c r="H908" s="223" t="s">
        <v>4758</v>
      </c>
      <c r="I908" s="223"/>
      <c r="J908" s="223"/>
      <c r="K908" s="223"/>
      <c r="L908" s="223"/>
      <c r="M908" s="223"/>
      <c r="N908" s="225" t="s">
        <v>5015</v>
      </c>
      <c r="O908" s="225" t="s">
        <v>5871</v>
      </c>
      <c r="P908" s="225" t="s">
        <v>5872</v>
      </c>
      <c r="Q908" s="240" t="s">
        <v>5873</v>
      </c>
      <c r="R908" s="250" t="s">
        <v>2</v>
      </c>
      <c r="S908" s="236" t="s">
        <v>4758</v>
      </c>
      <c r="T908" s="233">
        <v>45594</v>
      </c>
      <c r="U908" s="234" t="s">
        <v>4759</v>
      </c>
      <c r="V908" s="234">
        <v>45660</v>
      </c>
      <c r="W908" s="234">
        <v>45660</v>
      </c>
      <c r="X908" s="234" t="s">
        <v>2</v>
      </c>
      <c r="Y908" s="234"/>
      <c r="Z908" s="234" t="s">
        <v>5874</v>
      </c>
      <c r="AA908" s="243">
        <v>202412</v>
      </c>
      <c r="AB908" s="243"/>
      <c r="AC908" s="244" t="s">
        <v>4787</v>
      </c>
      <c r="AD908" s="244" t="s">
        <v>4924</v>
      </c>
      <c r="AE908" s="245">
        <v>1</v>
      </c>
      <c r="AF908" s="244" t="s">
        <v>4924</v>
      </c>
      <c r="AG908" s="239" t="str">
        <f>IFERROR(VLOOKUP(작성용!A:A,RM!A:D,4,0),"-")</f>
        <v>이문수</v>
      </c>
      <c r="AH908" s="9" t="s">
        <v>4924</v>
      </c>
      <c r="AI908" s="235" t="s">
        <v>4758</v>
      </c>
      <c r="AJ908" s="235" t="s">
        <v>4763</v>
      </c>
      <c r="AK908" s="235" t="s">
        <v>4764</v>
      </c>
      <c r="AL908" s="235">
        <v>907</v>
      </c>
    </row>
    <row r="909" spans="1:38" s="198" customFormat="1" x14ac:dyDescent="0.3">
      <c r="A909" s="222" t="s">
        <v>2144</v>
      </c>
      <c r="B909" s="222" t="s">
        <v>2145</v>
      </c>
      <c r="C909" s="241" t="s">
        <v>4765</v>
      </c>
      <c r="D909" s="237" t="s">
        <v>5882</v>
      </c>
      <c r="E909" s="236">
        <v>1101130018811</v>
      </c>
      <c r="F909" s="240" t="s">
        <v>5187</v>
      </c>
      <c r="G909" s="242">
        <v>0</v>
      </c>
      <c r="H909" s="223" t="s">
        <v>4758</v>
      </c>
      <c r="I909" s="223"/>
      <c r="J909" s="231"/>
      <c r="K909" s="223"/>
      <c r="L909" s="223"/>
      <c r="M909" s="223"/>
      <c r="N909" s="240" t="s">
        <v>5553</v>
      </c>
      <c r="O909" s="225" t="s">
        <v>5883</v>
      </c>
      <c r="P909" s="225" t="s">
        <v>5884</v>
      </c>
      <c r="Q909" s="225" t="s">
        <v>5885</v>
      </c>
      <c r="R909" s="212" t="s">
        <v>2</v>
      </c>
      <c r="S909" s="213" t="s">
        <v>4758</v>
      </c>
      <c r="T909" s="233">
        <v>45594</v>
      </c>
      <c r="U909" s="234" t="s">
        <v>5809</v>
      </c>
      <c r="V909" s="234">
        <v>45632</v>
      </c>
      <c r="W909" s="234">
        <v>45639</v>
      </c>
      <c r="X909" s="234" t="s">
        <v>2</v>
      </c>
      <c r="Y909" s="224"/>
      <c r="Z909" s="224" t="s">
        <v>5022</v>
      </c>
      <c r="AA909" s="243">
        <v>202411</v>
      </c>
      <c r="AB909" s="243"/>
      <c r="AC909" s="244" t="s">
        <v>4787</v>
      </c>
      <c r="AD909" s="244" t="s">
        <v>4845</v>
      </c>
      <c r="AE909" s="245">
        <v>1</v>
      </c>
      <c r="AF909" s="244" t="s">
        <v>4845</v>
      </c>
      <c r="AG909" s="239" t="str">
        <f>IFERROR(VLOOKUP(작성용!A:A,RM!A:D,4,0),"-")</f>
        <v>조현우</v>
      </c>
      <c r="AH909" s="9" t="s">
        <v>4905</v>
      </c>
      <c r="AI909" s="235" t="s">
        <v>5886</v>
      </c>
      <c r="AJ909" s="235" t="s">
        <v>2</v>
      </c>
      <c r="AK909" s="235" t="s">
        <v>4764</v>
      </c>
      <c r="AL909" s="235">
        <v>908</v>
      </c>
    </row>
    <row r="910" spans="1:38" s="198" customFormat="1" x14ac:dyDescent="0.3">
      <c r="A910" s="222" t="s">
        <v>2144</v>
      </c>
      <c r="B910" s="222" t="s">
        <v>2145</v>
      </c>
      <c r="C910" s="241" t="s">
        <v>4765</v>
      </c>
      <c r="D910" s="237" t="s">
        <v>5887</v>
      </c>
      <c r="E910" s="236">
        <v>1311130025316</v>
      </c>
      <c r="F910" s="240" t="s">
        <v>5187</v>
      </c>
      <c r="G910" s="242">
        <v>0</v>
      </c>
      <c r="H910" s="223" t="s">
        <v>4758</v>
      </c>
      <c r="I910" s="223"/>
      <c r="J910" s="231"/>
      <c r="K910" s="223"/>
      <c r="L910" s="223"/>
      <c r="M910" s="223"/>
      <c r="N910" s="240" t="s">
        <v>5553</v>
      </c>
      <c r="O910" s="225" t="s">
        <v>5883</v>
      </c>
      <c r="P910" s="225" t="s">
        <v>5884</v>
      </c>
      <c r="Q910" s="225" t="s">
        <v>5885</v>
      </c>
      <c r="R910" s="212" t="s">
        <v>2</v>
      </c>
      <c r="S910" s="213" t="s">
        <v>4758</v>
      </c>
      <c r="T910" s="233">
        <v>45594</v>
      </c>
      <c r="U910" s="234" t="s">
        <v>5809</v>
      </c>
      <c r="V910" s="234">
        <v>45632</v>
      </c>
      <c r="W910" s="234">
        <v>45639</v>
      </c>
      <c r="X910" s="234" t="s">
        <v>2</v>
      </c>
      <c r="Y910" s="224"/>
      <c r="Z910" s="224" t="s">
        <v>5022</v>
      </c>
      <c r="AA910" s="243">
        <v>202411</v>
      </c>
      <c r="AB910" s="243"/>
      <c r="AC910" s="244" t="s">
        <v>4787</v>
      </c>
      <c r="AD910" s="244" t="s">
        <v>4847</v>
      </c>
      <c r="AE910" s="245">
        <v>1</v>
      </c>
      <c r="AF910" s="244" t="s">
        <v>4847</v>
      </c>
      <c r="AG910" s="239" t="str">
        <f>IFERROR(VLOOKUP(작성용!A:A,RM!A:D,4,0),"-")</f>
        <v>조현우</v>
      </c>
      <c r="AH910" s="9" t="s">
        <v>4905</v>
      </c>
      <c r="AI910" s="235" t="s">
        <v>4724</v>
      </c>
      <c r="AJ910" s="235" t="s">
        <v>2</v>
      </c>
      <c r="AK910" s="235" t="s">
        <v>4764</v>
      </c>
      <c r="AL910" s="235">
        <v>909</v>
      </c>
    </row>
    <row r="911" spans="1:38" x14ac:dyDescent="0.3">
      <c r="A911" s="222" t="s">
        <v>2144</v>
      </c>
      <c r="B911" s="222" t="s">
        <v>2145</v>
      </c>
      <c r="C911" s="241" t="s">
        <v>4765</v>
      </c>
      <c r="D911" s="237" t="s">
        <v>5888</v>
      </c>
      <c r="E911" s="236">
        <v>1101130019968</v>
      </c>
      <c r="F911" s="240" t="s">
        <v>5187</v>
      </c>
      <c r="G911" s="242">
        <v>0</v>
      </c>
      <c r="H911" s="223" t="s">
        <v>4758</v>
      </c>
      <c r="I911" s="223"/>
      <c r="J911" s="231"/>
      <c r="K911" s="223"/>
      <c r="L911" s="223"/>
      <c r="M911" s="223"/>
      <c r="N911" s="240" t="s">
        <v>5553</v>
      </c>
      <c r="O911" s="225" t="s">
        <v>5883</v>
      </c>
      <c r="P911" s="225" t="s">
        <v>5884</v>
      </c>
      <c r="Q911" s="225" t="s">
        <v>5885</v>
      </c>
      <c r="R911" s="212" t="s">
        <v>2</v>
      </c>
      <c r="S911" s="213" t="s">
        <v>4758</v>
      </c>
      <c r="T911" s="233">
        <v>45594</v>
      </c>
      <c r="U911" s="234" t="s">
        <v>5809</v>
      </c>
      <c r="V911" s="234">
        <v>45632</v>
      </c>
      <c r="W911" s="234">
        <v>45639</v>
      </c>
      <c r="X911" s="234" t="s">
        <v>2</v>
      </c>
      <c r="Y911" s="224"/>
      <c r="Z911" s="224" t="s">
        <v>5022</v>
      </c>
      <c r="AA911" s="243">
        <v>202411</v>
      </c>
      <c r="AB911" s="243"/>
      <c r="AC911" s="244" t="s">
        <v>4787</v>
      </c>
      <c r="AD911" s="244" t="s">
        <v>4832</v>
      </c>
      <c r="AE911" s="245">
        <v>1</v>
      </c>
      <c r="AF911" s="244" t="s">
        <v>4832</v>
      </c>
      <c r="AG911" s="239" t="str">
        <f>IFERROR(VLOOKUP(작성용!A:A,RM!A:D,4,0),"-")</f>
        <v>조현우</v>
      </c>
      <c r="AH911" s="9" t="s">
        <v>4905</v>
      </c>
      <c r="AI911" s="235" t="s">
        <v>4724</v>
      </c>
      <c r="AJ911" s="235" t="s">
        <v>2</v>
      </c>
      <c r="AK911" s="235" t="s">
        <v>4764</v>
      </c>
      <c r="AL911" s="235">
        <v>910</v>
      </c>
    </row>
    <row r="912" spans="1:38" x14ac:dyDescent="0.3">
      <c r="A912" s="222" t="s">
        <v>2144</v>
      </c>
      <c r="B912" s="222" t="s">
        <v>2145</v>
      </c>
      <c r="C912" s="241" t="s">
        <v>4765</v>
      </c>
      <c r="D912" s="237" t="s">
        <v>5889</v>
      </c>
      <c r="E912" s="236">
        <v>1101130020254</v>
      </c>
      <c r="F912" s="240" t="s">
        <v>5187</v>
      </c>
      <c r="G912" s="242">
        <v>0</v>
      </c>
      <c r="H912" s="223" t="s">
        <v>4758</v>
      </c>
      <c r="I912" s="223"/>
      <c r="J912" s="231"/>
      <c r="K912" s="223"/>
      <c r="L912" s="223"/>
      <c r="M912" s="223"/>
      <c r="N912" s="240" t="s">
        <v>5553</v>
      </c>
      <c r="O912" s="225" t="s">
        <v>5883</v>
      </c>
      <c r="P912" s="225" t="s">
        <v>5884</v>
      </c>
      <c r="Q912" s="225" t="s">
        <v>5885</v>
      </c>
      <c r="R912" s="212" t="s">
        <v>2</v>
      </c>
      <c r="S912" s="213" t="s">
        <v>4758</v>
      </c>
      <c r="T912" s="233">
        <v>45594</v>
      </c>
      <c r="U912" s="234" t="s">
        <v>5809</v>
      </c>
      <c r="V912" s="234">
        <v>45632</v>
      </c>
      <c r="W912" s="234">
        <v>45639</v>
      </c>
      <c r="X912" s="234" t="s">
        <v>2</v>
      </c>
      <c r="Y912" s="224"/>
      <c r="Z912" s="224" t="s">
        <v>5022</v>
      </c>
      <c r="AA912" s="243">
        <v>202411</v>
      </c>
      <c r="AB912" s="243"/>
      <c r="AC912" s="244" t="s">
        <v>4787</v>
      </c>
      <c r="AD912" s="244" t="s">
        <v>5008</v>
      </c>
      <c r="AE912" s="245">
        <v>1</v>
      </c>
      <c r="AF912" s="244" t="s">
        <v>5008</v>
      </c>
      <c r="AG912" s="239" t="str">
        <f>IFERROR(VLOOKUP(작성용!A:A,RM!A:D,4,0),"-")</f>
        <v>조현우</v>
      </c>
      <c r="AH912" s="9" t="s">
        <v>4905</v>
      </c>
      <c r="AI912" s="235" t="s">
        <v>4724</v>
      </c>
      <c r="AJ912" s="235" t="s">
        <v>2</v>
      </c>
      <c r="AK912" s="235" t="s">
        <v>4764</v>
      </c>
      <c r="AL912" s="235">
        <v>911</v>
      </c>
    </row>
    <row r="913" spans="1:38" x14ac:dyDescent="0.3">
      <c r="A913" s="229" t="s">
        <v>2144</v>
      </c>
      <c r="B913" s="229" t="s">
        <v>5890</v>
      </c>
      <c r="C913" s="241" t="s">
        <v>4765</v>
      </c>
      <c r="D913" s="237" t="s">
        <v>5891</v>
      </c>
      <c r="E913" s="236">
        <v>1101130018829</v>
      </c>
      <c r="F913" s="240" t="s">
        <v>5187</v>
      </c>
      <c r="G913" s="242">
        <v>0</v>
      </c>
      <c r="H913" s="231" t="s">
        <v>4758</v>
      </c>
      <c r="I913" s="231"/>
      <c r="J913" s="231"/>
      <c r="K913" s="231"/>
      <c r="L913" s="231"/>
      <c r="M913" s="231"/>
      <c r="N913" s="240" t="s">
        <v>5553</v>
      </c>
      <c r="O913" s="225" t="s">
        <v>5883</v>
      </c>
      <c r="P913" s="225" t="s">
        <v>5884</v>
      </c>
      <c r="Q913" s="225" t="s">
        <v>5885</v>
      </c>
      <c r="R913" s="212" t="s">
        <v>2</v>
      </c>
      <c r="S913" s="213" t="s">
        <v>4758</v>
      </c>
      <c r="T913" s="233">
        <v>45594</v>
      </c>
      <c r="U913" s="234" t="s">
        <v>5809</v>
      </c>
      <c r="V913" s="234">
        <v>45632</v>
      </c>
      <c r="W913" s="234">
        <v>45639</v>
      </c>
      <c r="X913" s="234" t="s">
        <v>2</v>
      </c>
      <c r="Y913" s="224"/>
      <c r="Z913" s="224" t="s">
        <v>5022</v>
      </c>
      <c r="AA913" s="243">
        <v>202411</v>
      </c>
      <c r="AB913" s="243"/>
      <c r="AC913" s="244" t="s">
        <v>4787</v>
      </c>
      <c r="AD913" s="244" t="s">
        <v>4748</v>
      </c>
      <c r="AE913" s="245">
        <v>1</v>
      </c>
      <c r="AF913" s="244" t="s">
        <v>4748</v>
      </c>
      <c r="AG913" s="239" t="str">
        <f>IFERROR(VLOOKUP(작성용!A:A,RM!A:D,4,0),"-")</f>
        <v>조현우</v>
      </c>
      <c r="AH913" s="9" t="s">
        <v>4905</v>
      </c>
      <c r="AI913" s="235" t="s">
        <v>4724</v>
      </c>
      <c r="AJ913" s="235" t="s">
        <v>2</v>
      </c>
      <c r="AK913" s="235" t="s">
        <v>4764</v>
      </c>
      <c r="AL913" s="235">
        <v>912</v>
      </c>
    </row>
    <row r="914" spans="1:38" x14ac:dyDescent="0.3">
      <c r="A914" s="222" t="s">
        <v>2144</v>
      </c>
      <c r="B914" s="222" t="s">
        <v>2145</v>
      </c>
      <c r="C914" s="241" t="s">
        <v>4765</v>
      </c>
      <c r="D914" s="237" t="s">
        <v>5892</v>
      </c>
      <c r="E914" s="236">
        <v>1101130022276</v>
      </c>
      <c r="F914" s="240" t="s">
        <v>5187</v>
      </c>
      <c r="G914" s="242">
        <v>0</v>
      </c>
      <c r="H914" s="223" t="s">
        <v>4758</v>
      </c>
      <c r="I914" s="223"/>
      <c r="J914" s="231"/>
      <c r="K914" s="223"/>
      <c r="L914" s="223"/>
      <c r="M914" s="223"/>
      <c r="N914" s="240" t="s">
        <v>5553</v>
      </c>
      <c r="O914" s="225" t="s">
        <v>5883</v>
      </c>
      <c r="P914" s="225" t="s">
        <v>5884</v>
      </c>
      <c r="Q914" s="225" t="s">
        <v>5885</v>
      </c>
      <c r="R914" s="212" t="s">
        <v>2</v>
      </c>
      <c r="S914" s="213" t="s">
        <v>4758</v>
      </c>
      <c r="T914" s="233">
        <v>45594</v>
      </c>
      <c r="U914" s="234" t="s">
        <v>5809</v>
      </c>
      <c r="V914" s="234">
        <v>45632</v>
      </c>
      <c r="W914" s="234">
        <v>45639</v>
      </c>
      <c r="X914" s="234" t="s">
        <v>2</v>
      </c>
      <c r="Y914" s="224"/>
      <c r="Z914" s="224" t="s">
        <v>5022</v>
      </c>
      <c r="AA914" s="243">
        <v>202411</v>
      </c>
      <c r="AB914" s="243"/>
      <c r="AC914" s="244" t="s">
        <v>4787</v>
      </c>
      <c r="AD914" s="244" t="s">
        <v>3757</v>
      </c>
      <c r="AE914" s="245">
        <v>1</v>
      </c>
      <c r="AF914" s="244" t="s">
        <v>3757</v>
      </c>
      <c r="AG914" s="239" t="str">
        <f>IFERROR(VLOOKUP(작성용!A:A,RM!A:D,4,0),"-")</f>
        <v>조현우</v>
      </c>
      <c r="AH914" s="9" t="s">
        <v>4905</v>
      </c>
      <c r="AI914" s="235" t="s">
        <v>4724</v>
      </c>
      <c r="AJ914" s="235" t="s">
        <v>2</v>
      </c>
      <c r="AK914" s="235" t="s">
        <v>4764</v>
      </c>
      <c r="AL914" s="235">
        <v>913</v>
      </c>
    </row>
    <row r="915" spans="1:38" x14ac:dyDescent="0.3">
      <c r="A915" s="222" t="s">
        <v>2144</v>
      </c>
      <c r="B915" s="222" t="s">
        <v>2145</v>
      </c>
      <c r="C915" s="241" t="s">
        <v>4765</v>
      </c>
      <c r="D915" s="237" t="s">
        <v>5893</v>
      </c>
      <c r="E915" s="236">
        <v>1615130003095</v>
      </c>
      <c r="F915" s="240" t="s">
        <v>5187</v>
      </c>
      <c r="G915" s="242">
        <v>0</v>
      </c>
      <c r="H915" s="223" t="s">
        <v>4758</v>
      </c>
      <c r="I915" s="223"/>
      <c r="J915" s="231"/>
      <c r="K915" s="223"/>
      <c r="L915" s="223"/>
      <c r="M915" s="223"/>
      <c r="N915" s="240" t="s">
        <v>5553</v>
      </c>
      <c r="O915" s="225" t="s">
        <v>5883</v>
      </c>
      <c r="P915" s="225" t="s">
        <v>5884</v>
      </c>
      <c r="Q915" s="225" t="s">
        <v>5885</v>
      </c>
      <c r="R915" s="212" t="s">
        <v>2</v>
      </c>
      <c r="S915" s="213" t="s">
        <v>4758</v>
      </c>
      <c r="T915" s="233">
        <v>45594</v>
      </c>
      <c r="U915" s="234" t="s">
        <v>5809</v>
      </c>
      <c r="V915" s="234">
        <v>45632</v>
      </c>
      <c r="W915" s="234">
        <v>45639</v>
      </c>
      <c r="X915" s="234" t="s">
        <v>2</v>
      </c>
      <c r="Y915" s="224"/>
      <c r="Z915" s="224" t="s">
        <v>5022</v>
      </c>
      <c r="AA915" s="243">
        <v>202411</v>
      </c>
      <c r="AB915" s="243"/>
      <c r="AC915" s="244" t="s">
        <v>4787</v>
      </c>
      <c r="AD915" s="244" t="s">
        <v>4843</v>
      </c>
      <c r="AE915" s="245">
        <v>1</v>
      </c>
      <c r="AF915" s="244" t="s">
        <v>4843</v>
      </c>
      <c r="AG915" s="239" t="str">
        <f>IFERROR(VLOOKUP(작성용!A:A,RM!A:D,4,0),"-")</f>
        <v>조현우</v>
      </c>
      <c r="AH915" s="9" t="s">
        <v>4905</v>
      </c>
      <c r="AI915" s="235" t="s">
        <v>4724</v>
      </c>
      <c r="AJ915" s="235" t="s">
        <v>2</v>
      </c>
      <c r="AK915" s="235" t="s">
        <v>4764</v>
      </c>
      <c r="AL915" s="235">
        <v>914</v>
      </c>
    </row>
    <row r="916" spans="1:38" x14ac:dyDescent="0.3">
      <c r="A916" s="222" t="s">
        <v>2144</v>
      </c>
      <c r="B916" s="222" t="s">
        <v>2145</v>
      </c>
      <c r="C916" s="241" t="s">
        <v>4765</v>
      </c>
      <c r="D916" s="237" t="s">
        <v>5894</v>
      </c>
      <c r="E916" s="236">
        <v>1101130023919</v>
      </c>
      <c r="F916" s="240" t="s">
        <v>5187</v>
      </c>
      <c r="G916" s="242">
        <v>0</v>
      </c>
      <c r="H916" s="223" t="s">
        <v>4758</v>
      </c>
      <c r="I916" s="223"/>
      <c r="J916" s="231"/>
      <c r="K916" s="223"/>
      <c r="L916" s="223"/>
      <c r="M916" s="223"/>
      <c r="N916" s="240" t="s">
        <v>5553</v>
      </c>
      <c r="O916" s="225" t="s">
        <v>5883</v>
      </c>
      <c r="P916" s="225" t="s">
        <v>5884</v>
      </c>
      <c r="Q916" s="225" t="s">
        <v>5885</v>
      </c>
      <c r="R916" s="212" t="s">
        <v>2</v>
      </c>
      <c r="S916" s="213" t="s">
        <v>4758</v>
      </c>
      <c r="T916" s="233">
        <v>45594</v>
      </c>
      <c r="U916" s="234" t="s">
        <v>5809</v>
      </c>
      <c r="V916" s="234">
        <v>45632</v>
      </c>
      <c r="W916" s="234">
        <v>45639</v>
      </c>
      <c r="X916" s="234" t="s">
        <v>2</v>
      </c>
      <c r="Y916" s="224"/>
      <c r="Z916" s="224" t="s">
        <v>5022</v>
      </c>
      <c r="AA916" s="243">
        <v>202411</v>
      </c>
      <c r="AB916" s="243"/>
      <c r="AC916" s="244" t="s">
        <v>4787</v>
      </c>
      <c r="AD916" s="244" t="s">
        <v>4905</v>
      </c>
      <c r="AE916" s="245">
        <v>1</v>
      </c>
      <c r="AF916" s="244" t="s">
        <v>4905</v>
      </c>
      <c r="AG916" s="239" t="str">
        <f>IFERROR(VLOOKUP(작성용!A:A,RM!A:D,4,0),"-")</f>
        <v>조현우</v>
      </c>
      <c r="AH916" s="9" t="s">
        <v>4905</v>
      </c>
      <c r="AI916" s="235" t="s">
        <v>4724</v>
      </c>
      <c r="AJ916" s="235" t="s">
        <v>2</v>
      </c>
      <c r="AK916" s="235" t="s">
        <v>4764</v>
      </c>
      <c r="AL916" s="235">
        <v>915</v>
      </c>
    </row>
    <row r="917" spans="1:38" x14ac:dyDescent="0.3">
      <c r="A917" s="222" t="s">
        <v>2144</v>
      </c>
      <c r="B917" s="222" t="s">
        <v>2145</v>
      </c>
      <c r="C917" s="241" t="s">
        <v>4765</v>
      </c>
      <c r="D917" s="237" t="s">
        <v>5895</v>
      </c>
      <c r="E917" s="236">
        <v>1101130024090</v>
      </c>
      <c r="F917" s="240" t="s">
        <v>5187</v>
      </c>
      <c r="G917" s="242">
        <v>0</v>
      </c>
      <c r="H917" s="223" t="s">
        <v>4758</v>
      </c>
      <c r="I917" s="223"/>
      <c r="J917" s="231"/>
      <c r="K917" s="223"/>
      <c r="L917" s="223"/>
      <c r="M917" s="223"/>
      <c r="N917" s="240" t="s">
        <v>5553</v>
      </c>
      <c r="O917" s="225" t="s">
        <v>5883</v>
      </c>
      <c r="P917" s="225" t="s">
        <v>5884</v>
      </c>
      <c r="Q917" s="225" t="s">
        <v>5885</v>
      </c>
      <c r="R917" s="212" t="s">
        <v>2</v>
      </c>
      <c r="S917" s="213" t="s">
        <v>4758</v>
      </c>
      <c r="T917" s="233">
        <v>45594</v>
      </c>
      <c r="U917" s="234" t="s">
        <v>5809</v>
      </c>
      <c r="V917" s="234">
        <v>45632</v>
      </c>
      <c r="W917" s="234">
        <v>45639</v>
      </c>
      <c r="X917" s="234" t="s">
        <v>2</v>
      </c>
      <c r="Y917" s="224"/>
      <c r="Z917" s="224" t="s">
        <v>5022</v>
      </c>
      <c r="AA917" s="243">
        <v>202411</v>
      </c>
      <c r="AB917" s="243"/>
      <c r="AC917" s="244" t="s">
        <v>4787</v>
      </c>
      <c r="AD917" s="244" t="s">
        <v>4851</v>
      </c>
      <c r="AE917" s="245">
        <v>1</v>
      </c>
      <c r="AF917" s="244" t="s">
        <v>4851</v>
      </c>
      <c r="AG917" s="239" t="str">
        <f>IFERROR(VLOOKUP(작성용!A:A,RM!A:D,4,0),"-")</f>
        <v>조현우</v>
      </c>
      <c r="AH917" s="9" t="s">
        <v>4905</v>
      </c>
      <c r="AI917" s="235" t="s">
        <v>4724</v>
      </c>
      <c r="AJ917" s="235" t="s">
        <v>2</v>
      </c>
      <c r="AK917" s="235" t="s">
        <v>4764</v>
      </c>
      <c r="AL917" s="235">
        <v>916</v>
      </c>
    </row>
    <row r="918" spans="1:38" x14ac:dyDescent="0.3">
      <c r="A918" s="229" t="s">
        <v>2144</v>
      </c>
      <c r="B918" s="229" t="s">
        <v>5890</v>
      </c>
      <c r="C918" s="241" t="s">
        <v>4765</v>
      </c>
      <c r="D918" s="237" t="s">
        <v>5896</v>
      </c>
      <c r="E918" s="236">
        <v>1101130020931</v>
      </c>
      <c r="F918" s="240" t="s">
        <v>5187</v>
      </c>
      <c r="G918" s="242">
        <v>0</v>
      </c>
      <c r="H918" s="231" t="s">
        <v>4758</v>
      </c>
      <c r="I918" s="231"/>
      <c r="J918" s="231"/>
      <c r="K918" s="231"/>
      <c r="L918" s="231"/>
      <c r="M918" s="231"/>
      <c r="N918" s="240" t="s">
        <v>5553</v>
      </c>
      <c r="O918" s="225" t="s">
        <v>5883</v>
      </c>
      <c r="P918" s="225" t="s">
        <v>5884</v>
      </c>
      <c r="Q918" s="225" t="s">
        <v>5885</v>
      </c>
      <c r="R918" s="212" t="s">
        <v>2</v>
      </c>
      <c r="S918" s="213" t="s">
        <v>4758</v>
      </c>
      <c r="T918" s="233">
        <v>45594</v>
      </c>
      <c r="U918" s="234" t="s">
        <v>5809</v>
      </c>
      <c r="V918" s="234">
        <v>45632</v>
      </c>
      <c r="W918" s="234">
        <v>45639</v>
      </c>
      <c r="X918" s="234" t="s">
        <v>2</v>
      </c>
      <c r="Y918" s="224"/>
      <c r="Z918" s="224" t="s">
        <v>5022</v>
      </c>
      <c r="AA918" s="243">
        <v>202411</v>
      </c>
      <c r="AB918" s="243"/>
      <c r="AC918" s="244" t="s">
        <v>4787</v>
      </c>
      <c r="AD918" s="244" t="s">
        <v>4833</v>
      </c>
      <c r="AE918" s="245">
        <v>1</v>
      </c>
      <c r="AF918" s="244" t="s">
        <v>4833</v>
      </c>
      <c r="AG918" s="239" t="str">
        <f>IFERROR(VLOOKUP(작성용!A:A,RM!A:D,4,0),"-")</f>
        <v>조현우</v>
      </c>
      <c r="AH918" s="9" t="s">
        <v>4905</v>
      </c>
      <c r="AI918" s="235" t="s">
        <v>4724</v>
      </c>
      <c r="AJ918" s="235" t="s">
        <v>2</v>
      </c>
      <c r="AK918" s="235" t="s">
        <v>4764</v>
      </c>
      <c r="AL918" s="235">
        <v>917</v>
      </c>
    </row>
    <row r="919" spans="1:38" x14ac:dyDescent="0.3">
      <c r="A919" s="222" t="s">
        <v>2144</v>
      </c>
      <c r="B919" s="222" t="s">
        <v>2145</v>
      </c>
      <c r="C919" s="241" t="s">
        <v>4765</v>
      </c>
      <c r="D919" s="237" t="s">
        <v>5897</v>
      </c>
      <c r="E919" s="236">
        <v>1101130024561</v>
      </c>
      <c r="F919" s="240" t="s">
        <v>5187</v>
      </c>
      <c r="G919" s="242">
        <v>0</v>
      </c>
      <c r="H919" s="223" t="s">
        <v>4758</v>
      </c>
      <c r="I919" s="223"/>
      <c r="J919" s="231"/>
      <c r="K919" s="223"/>
      <c r="L919" s="223"/>
      <c r="M919" s="223"/>
      <c r="N919" s="240" t="s">
        <v>5553</v>
      </c>
      <c r="O919" s="225" t="s">
        <v>5883</v>
      </c>
      <c r="P919" s="225" t="s">
        <v>5884</v>
      </c>
      <c r="Q919" s="225" t="s">
        <v>5885</v>
      </c>
      <c r="R919" s="212" t="s">
        <v>2</v>
      </c>
      <c r="S919" s="213" t="s">
        <v>4758</v>
      </c>
      <c r="T919" s="233">
        <v>45594</v>
      </c>
      <c r="U919" s="234" t="s">
        <v>5809</v>
      </c>
      <c r="V919" s="234">
        <v>45632</v>
      </c>
      <c r="W919" s="234">
        <v>45639</v>
      </c>
      <c r="X919" s="234" t="s">
        <v>2</v>
      </c>
      <c r="Y919" s="224"/>
      <c r="Z919" s="224" t="s">
        <v>5022</v>
      </c>
      <c r="AA919" s="243">
        <v>202411</v>
      </c>
      <c r="AB919" s="243"/>
      <c r="AC919" s="244" t="s">
        <v>4787</v>
      </c>
      <c r="AD919" s="244" t="s">
        <v>4887</v>
      </c>
      <c r="AE919" s="245">
        <v>1</v>
      </c>
      <c r="AF919" s="244" t="s">
        <v>4887</v>
      </c>
      <c r="AG919" s="239" t="str">
        <f>IFERROR(VLOOKUP(작성용!A:A,RM!A:D,4,0),"-")</f>
        <v>조현우</v>
      </c>
      <c r="AH919" s="9" t="s">
        <v>4905</v>
      </c>
      <c r="AI919" s="235" t="s">
        <v>4724</v>
      </c>
      <c r="AJ919" s="235" t="s">
        <v>2</v>
      </c>
      <c r="AK919" s="235" t="s">
        <v>4764</v>
      </c>
      <c r="AL919" s="235">
        <v>918</v>
      </c>
    </row>
    <row r="920" spans="1:38" x14ac:dyDescent="0.3">
      <c r="A920" s="222" t="s">
        <v>2144</v>
      </c>
      <c r="B920" s="222" t="s">
        <v>2145</v>
      </c>
      <c r="C920" s="241" t="s">
        <v>4765</v>
      </c>
      <c r="D920" s="237" t="s">
        <v>5898</v>
      </c>
      <c r="E920" s="236">
        <v>1101130024470</v>
      </c>
      <c r="F920" s="240" t="s">
        <v>5187</v>
      </c>
      <c r="G920" s="242">
        <v>0</v>
      </c>
      <c r="H920" s="223" t="s">
        <v>4758</v>
      </c>
      <c r="I920" s="223"/>
      <c r="J920" s="231"/>
      <c r="K920" s="223"/>
      <c r="L920" s="223"/>
      <c r="M920" s="223"/>
      <c r="N920" s="240" t="s">
        <v>5553</v>
      </c>
      <c r="O920" s="225" t="s">
        <v>5883</v>
      </c>
      <c r="P920" s="225" t="s">
        <v>5884</v>
      </c>
      <c r="Q920" s="225" t="s">
        <v>5885</v>
      </c>
      <c r="R920" s="212" t="s">
        <v>2</v>
      </c>
      <c r="S920" s="213" t="s">
        <v>4758</v>
      </c>
      <c r="T920" s="233">
        <v>45594</v>
      </c>
      <c r="U920" s="234" t="s">
        <v>5809</v>
      </c>
      <c r="V920" s="234">
        <v>45632</v>
      </c>
      <c r="W920" s="234">
        <v>45639</v>
      </c>
      <c r="X920" s="234" t="s">
        <v>2</v>
      </c>
      <c r="Y920" s="224"/>
      <c r="Z920" s="224" t="s">
        <v>5022</v>
      </c>
      <c r="AA920" s="243">
        <v>202411</v>
      </c>
      <c r="AB920" s="243"/>
      <c r="AC920" s="244" t="s">
        <v>4787</v>
      </c>
      <c r="AD920" s="244" t="s">
        <v>4934</v>
      </c>
      <c r="AE920" s="245">
        <v>1</v>
      </c>
      <c r="AF920" s="244" t="s">
        <v>4934</v>
      </c>
      <c r="AG920" s="239" t="str">
        <f>IFERROR(VLOOKUP(작성용!A:A,RM!A:D,4,0),"-")</f>
        <v>조현우</v>
      </c>
      <c r="AH920" s="9" t="s">
        <v>4905</v>
      </c>
      <c r="AI920" s="235" t="s">
        <v>4724</v>
      </c>
      <c r="AJ920" s="235" t="s">
        <v>2</v>
      </c>
      <c r="AK920" s="235" t="s">
        <v>4764</v>
      </c>
      <c r="AL920" s="235">
        <v>919</v>
      </c>
    </row>
    <row r="921" spans="1:38" x14ac:dyDescent="0.3">
      <c r="A921" s="222" t="s">
        <v>2144</v>
      </c>
      <c r="B921" s="222" t="s">
        <v>2145</v>
      </c>
      <c r="C921" s="241" t="s">
        <v>4765</v>
      </c>
      <c r="D921" s="237" t="s">
        <v>5899</v>
      </c>
      <c r="E921" s="236">
        <v>1101130026301</v>
      </c>
      <c r="F921" s="240" t="s">
        <v>5187</v>
      </c>
      <c r="G921" s="242">
        <v>0</v>
      </c>
      <c r="H921" s="223" t="s">
        <v>4758</v>
      </c>
      <c r="I921" s="223"/>
      <c r="J921" s="231"/>
      <c r="K921" s="223"/>
      <c r="L921" s="223"/>
      <c r="M921" s="223"/>
      <c r="N921" s="240" t="s">
        <v>5553</v>
      </c>
      <c r="O921" s="225" t="s">
        <v>5883</v>
      </c>
      <c r="P921" s="225" t="s">
        <v>5884</v>
      </c>
      <c r="Q921" s="225" t="s">
        <v>5885</v>
      </c>
      <c r="R921" s="212" t="s">
        <v>2</v>
      </c>
      <c r="S921" s="213" t="s">
        <v>4758</v>
      </c>
      <c r="T921" s="233">
        <v>45594</v>
      </c>
      <c r="U921" s="234" t="s">
        <v>5809</v>
      </c>
      <c r="V921" s="234">
        <v>45632</v>
      </c>
      <c r="W921" s="234">
        <v>45639</v>
      </c>
      <c r="X921" s="234" t="s">
        <v>2</v>
      </c>
      <c r="Y921" s="224"/>
      <c r="Z921" s="224" t="s">
        <v>5022</v>
      </c>
      <c r="AA921" s="243">
        <v>202411</v>
      </c>
      <c r="AB921" s="243"/>
      <c r="AC921" s="244" t="s">
        <v>4787</v>
      </c>
      <c r="AD921" s="244" t="s">
        <v>4905</v>
      </c>
      <c r="AE921" s="245">
        <v>1</v>
      </c>
      <c r="AF921" s="244" t="s">
        <v>4905</v>
      </c>
      <c r="AG921" s="239" t="str">
        <f>IFERROR(VLOOKUP(작성용!A:A,RM!A:D,4,0),"-")</f>
        <v>조현우</v>
      </c>
      <c r="AH921" s="9" t="s">
        <v>4905</v>
      </c>
      <c r="AI921" s="235" t="s">
        <v>4724</v>
      </c>
      <c r="AJ921" s="235" t="s">
        <v>2</v>
      </c>
      <c r="AK921" s="235" t="s">
        <v>4764</v>
      </c>
      <c r="AL921" s="235">
        <v>920</v>
      </c>
    </row>
    <row r="922" spans="1:38" x14ac:dyDescent="0.3">
      <c r="A922" s="222" t="s">
        <v>2144</v>
      </c>
      <c r="B922" s="222" t="s">
        <v>2145</v>
      </c>
      <c r="C922" s="241" t="s">
        <v>4765</v>
      </c>
      <c r="D922" s="237" t="s">
        <v>5900</v>
      </c>
      <c r="E922" s="236">
        <v>1101130026377</v>
      </c>
      <c r="F922" s="240" t="s">
        <v>5187</v>
      </c>
      <c r="G922" s="242">
        <v>0</v>
      </c>
      <c r="H922" s="223" t="s">
        <v>4758</v>
      </c>
      <c r="I922" s="223"/>
      <c r="J922" s="231"/>
      <c r="K922" s="223"/>
      <c r="L922" s="223"/>
      <c r="M922" s="223"/>
      <c r="N922" s="240" t="s">
        <v>5553</v>
      </c>
      <c r="O922" s="225" t="s">
        <v>5883</v>
      </c>
      <c r="P922" s="225" t="s">
        <v>5884</v>
      </c>
      <c r="Q922" s="225" t="s">
        <v>5885</v>
      </c>
      <c r="R922" s="212" t="s">
        <v>2</v>
      </c>
      <c r="S922" s="213" t="s">
        <v>4758</v>
      </c>
      <c r="T922" s="233">
        <v>45594</v>
      </c>
      <c r="U922" s="234" t="s">
        <v>5809</v>
      </c>
      <c r="V922" s="234">
        <v>45632</v>
      </c>
      <c r="W922" s="234">
        <v>45639</v>
      </c>
      <c r="X922" s="234" t="s">
        <v>2</v>
      </c>
      <c r="Y922" s="224"/>
      <c r="Z922" s="224" t="s">
        <v>5022</v>
      </c>
      <c r="AA922" s="243">
        <v>202411</v>
      </c>
      <c r="AB922" s="243"/>
      <c r="AC922" s="244" t="s">
        <v>4787</v>
      </c>
      <c r="AD922" s="244" t="s">
        <v>4845</v>
      </c>
      <c r="AE922" s="245">
        <v>1</v>
      </c>
      <c r="AF922" s="244" t="s">
        <v>4845</v>
      </c>
      <c r="AG922" s="239" t="str">
        <f>IFERROR(VLOOKUP(작성용!A:A,RM!A:D,4,0),"-")</f>
        <v>조현우</v>
      </c>
      <c r="AH922" s="9" t="s">
        <v>4905</v>
      </c>
      <c r="AI922" s="235" t="s">
        <v>4724</v>
      </c>
      <c r="AJ922" s="235" t="s">
        <v>2</v>
      </c>
      <c r="AK922" s="235" t="s">
        <v>4764</v>
      </c>
      <c r="AL922" s="235">
        <v>921</v>
      </c>
    </row>
    <row r="923" spans="1:38" x14ac:dyDescent="0.3">
      <c r="A923" s="222" t="s">
        <v>2144</v>
      </c>
      <c r="B923" s="222" t="s">
        <v>2145</v>
      </c>
      <c r="C923" s="241" t="s">
        <v>4765</v>
      </c>
      <c r="D923" s="237" t="s">
        <v>5901</v>
      </c>
      <c r="E923" s="236">
        <v>1101130026864</v>
      </c>
      <c r="F923" s="240" t="s">
        <v>5187</v>
      </c>
      <c r="G923" s="242">
        <v>0</v>
      </c>
      <c r="H923" s="223" t="s">
        <v>4758</v>
      </c>
      <c r="I923" s="223"/>
      <c r="J923" s="231"/>
      <c r="K923" s="223"/>
      <c r="L923" s="223"/>
      <c r="M923" s="223"/>
      <c r="N923" s="240" t="s">
        <v>5553</v>
      </c>
      <c r="O923" s="225" t="s">
        <v>5883</v>
      </c>
      <c r="P923" s="225" t="s">
        <v>5884</v>
      </c>
      <c r="Q923" s="225" t="s">
        <v>5885</v>
      </c>
      <c r="R923" s="212" t="s">
        <v>2</v>
      </c>
      <c r="S923" s="213" t="s">
        <v>4758</v>
      </c>
      <c r="T923" s="233">
        <v>45594</v>
      </c>
      <c r="U923" s="234" t="s">
        <v>5809</v>
      </c>
      <c r="V923" s="234">
        <v>45632</v>
      </c>
      <c r="W923" s="234">
        <v>45639</v>
      </c>
      <c r="X923" s="234" t="s">
        <v>2</v>
      </c>
      <c r="Y923" s="224"/>
      <c r="Z923" s="224" t="s">
        <v>5022</v>
      </c>
      <c r="AA923" s="243">
        <v>202411</v>
      </c>
      <c r="AB923" s="243"/>
      <c r="AC923" s="244" t="s">
        <v>4787</v>
      </c>
      <c r="AD923" s="244" t="s">
        <v>4847</v>
      </c>
      <c r="AE923" s="245">
        <v>1</v>
      </c>
      <c r="AF923" s="244" t="s">
        <v>4847</v>
      </c>
      <c r="AG923" s="239" t="str">
        <f>IFERROR(VLOOKUP(작성용!A:A,RM!A:D,4,0),"-")</f>
        <v>조현우</v>
      </c>
      <c r="AH923" s="9" t="s">
        <v>4905</v>
      </c>
      <c r="AI923" s="235" t="s">
        <v>4724</v>
      </c>
      <c r="AJ923" s="235" t="s">
        <v>2</v>
      </c>
      <c r="AK923" s="235" t="s">
        <v>4764</v>
      </c>
      <c r="AL923" s="235">
        <v>922</v>
      </c>
    </row>
    <row r="924" spans="1:38" x14ac:dyDescent="0.3">
      <c r="A924" s="222" t="s">
        <v>2144</v>
      </c>
      <c r="B924" s="222" t="s">
        <v>2145</v>
      </c>
      <c r="C924" s="241" t="s">
        <v>4765</v>
      </c>
      <c r="D924" s="237" t="s">
        <v>5902</v>
      </c>
      <c r="E924" s="236" t="s">
        <v>4725</v>
      </c>
      <c r="F924" s="240" t="s">
        <v>5187</v>
      </c>
      <c r="G924" s="242">
        <v>0</v>
      </c>
      <c r="H924" s="223" t="s">
        <v>4758</v>
      </c>
      <c r="I924" s="223"/>
      <c r="J924" s="231"/>
      <c r="K924" s="223"/>
      <c r="L924" s="223"/>
      <c r="M924" s="223"/>
      <c r="N924" s="240" t="s">
        <v>5553</v>
      </c>
      <c r="O924" s="225" t="s">
        <v>5883</v>
      </c>
      <c r="P924" s="225" t="s">
        <v>5884</v>
      </c>
      <c r="Q924" s="225" t="s">
        <v>5885</v>
      </c>
      <c r="R924" s="212" t="s">
        <v>2</v>
      </c>
      <c r="S924" s="213" t="s">
        <v>4758</v>
      </c>
      <c r="T924" s="233">
        <v>45594</v>
      </c>
      <c r="U924" s="234" t="s">
        <v>5809</v>
      </c>
      <c r="V924" s="234">
        <v>45632</v>
      </c>
      <c r="W924" s="234">
        <v>45639</v>
      </c>
      <c r="X924" s="234" t="s">
        <v>2</v>
      </c>
      <c r="Y924" s="224"/>
      <c r="Z924" s="224" t="s">
        <v>5022</v>
      </c>
      <c r="AA924" s="243">
        <v>202411</v>
      </c>
      <c r="AB924" s="243"/>
      <c r="AC924" s="244" t="s">
        <v>4787</v>
      </c>
      <c r="AD924" s="244" t="s">
        <v>4967</v>
      </c>
      <c r="AE924" s="245">
        <v>1</v>
      </c>
      <c r="AF924" s="244" t="s">
        <v>4967</v>
      </c>
      <c r="AG924" s="239" t="str">
        <f>IFERROR(VLOOKUP(작성용!A:A,RM!A:D,4,0),"-")</f>
        <v>조현우</v>
      </c>
      <c r="AH924" s="9" t="s">
        <v>4905</v>
      </c>
      <c r="AI924" s="235" t="s">
        <v>4724</v>
      </c>
      <c r="AJ924" s="235" t="s">
        <v>2</v>
      </c>
      <c r="AK924" s="235" t="s">
        <v>4764</v>
      </c>
      <c r="AL924" s="235">
        <v>923</v>
      </c>
    </row>
    <row r="925" spans="1:38" x14ac:dyDescent="0.3">
      <c r="A925" s="222" t="s">
        <v>2144</v>
      </c>
      <c r="B925" s="222" t="s">
        <v>2145</v>
      </c>
      <c r="C925" s="241" t="s">
        <v>4765</v>
      </c>
      <c r="D925" s="237" t="s">
        <v>5903</v>
      </c>
      <c r="E925" s="236" t="s">
        <v>4726</v>
      </c>
      <c r="F925" s="240" t="s">
        <v>5187</v>
      </c>
      <c r="G925" s="242">
        <v>0</v>
      </c>
      <c r="H925" s="223" t="s">
        <v>4758</v>
      </c>
      <c r="I925" s="223"/>
      <c r="J925" s="231"/>
      <c r="K925" s="223"/>
      <c r="L925" s="223"/>
      <c r="M925" s="223"/>
      <c r="N925" s="240" t="s">
        <v>5553</v>
      </c>
      <c r="O925" s="225" t="s">
        <v>5883</v>
      </c>
      <c r="P925" s="225" t="s">
        <v>5884</v>
      </c>
      <c r="Q925" s="225" t="s">
        <v>5885</v>
      </c>
      <c r="R925" s="212" t="s">
        <v>2</v>
      </c>
      <c r="S925" s="213" t="s">
        <v>4758</v>
      </c>
      <c r="T925" s="233">
        <v>45594</v>
      </c>
      <c r="U925" s="234" t="s">
        <v>5809</v>
      </c>
      <c r="V925" s="234">
        <v>45632</v>
      </c>
      <c r="W925" s="234">
        <v>45639</v>
      </c>
      <c r="X925" s="234" t="s">
        <v>2</v>
      </c>
      <c r="Y925" s="224"/>
      <c r="Z925" s="224" t="s">
        <v>5022</v>
      </c>
      <c r="AA925" s="243">
        <v>202411</v>
      </c>
      <c r="AB925" s="243"/>
      <c r="AC925" s="244" t="s">
        <v>4787</v>
      </c>
      <c r="AD925" s="244" t="s">
        <v>4849</v>
      </c>
      <c r="AE925" s="245">
        <v>1</v>
      </c>
      <c r="AF925" s="244" t="s">
        <v>4849</v>
      </c>
      <c r="AG925" s="239" t="str">
        <f>IFERROR(VLOOKUP(작성용!A:A,RM!A:D,4,0),"-")</f>
        <v>조현우</v>
      </c>
      <c r="AH925" s="9" t="s">
        <v>4905</v>
      </c>
      <c r="AI925" s="235" t="s">
        <v>4724</v>
      </c>
      <c r="AJ925" s="235" t="s">
        <v>2</v>
      </c>
      <c r="AK925" s="235" t="s">
        <v>4764</v>
      </c>
      <c r="AL925" s="235">
        <v>924</v>
      </c>
    </row>
    <row r="926" spans="1:38" x14ac:dyDescent="0.3">
      <c r="A926" s="222" t="s">
        <v>2144</v>
      </c>
      <c r="B926" s="222" t="s">
        <v>2145</v>
      </c>
      <c r="C926" s="241" t="s">
        <v>4765</v>
      </c>
      <c r="D926" s="237" t="s">
        <v>5904</v>
      </c>
      <c r="E926" s="236">
        <v>1101130027755</v>
      </c>
      <c r="F926" s="240" t="s">
        <v>5187</v>
      </c>
      <c r="G926" s="242">
        <v>0</v>
      </c>
      <c r="H926" s="223" t="s">
        <v>4758</v>
      </c>
      <c r="I926" s="223"/>
      <c r="J926" s="231"/>
      <c r="K926" s="223"/>
      <c r="L926" s="223"/>
      <c r="M926" s="223"/>
      <c r="N926" s="240" t="s">
        <v>5553</v>
      </c>
      <c r="O926" s="225" t="s">
        <v>5883</v>
      </c>
      <c r="P926" s="225" t="s">
        <v>5884</v>
      </c>
      <c r="Q926" s="225" t="s">
        <v>5885</v>
      </c>
      <c r="R926" s="212" t="s">
        <v>2</v>
      </c>
      <c r="S926" s="213" t="s">
        <v>4758</v>
      </c>
      <c r="T926" s="233">
        <v>45594</v>
      </c>
      <c r="U926" s="234" t="s">
        <v>5809</v>
      </c>
      <c r="V926" s="234">
        <v>45632</v>
      </c>
      <c r="W926" s="234">
        <v>45639</v>
      </c>
      <c r="X926" s="234" t="s">
        <v>2</v>
      </c>
      <c r="Y926" s="224"/>
      <c r="Z926" s="224" t="s">
        <v>5022</v>
      </c>
      <c r="AA926" s="243">
        <v>202411</v>
      </c>
      <c r="AB926" s="243"/>
      <c r="AC926" s="244" t="s">
        <v>4787</v>
      </c>
      <c r="AD926" s="244" t="s">
        <v>4843</v>
      </c>
      <c r="AE926" s="245">
        <v>1</v>
      </c>
      <c r="AF926" s="244" t="s">
        <v>4843</v>
      </c>
      <c r="AG926" s="239" t="str">
        <f>IFERROR(VLOOKUP(작성용!A:A,RM!A:D,4,0),"-")</f>
        <v>조현우</v>
      </c>
      <c r="AH926" s="9" t="s">
        <v>4905</v>
      </c>
      <c r="AI926" s="235" t="s">
        <v>4724</v>
      </c>
      <c r="AJ926" s="235" t="s">
        <v>2</v>
      </c>
      <c r="AK926" s="235" t="s">
        <v>4764</v>
      </c>
      <c r="AL926" s="235">
        <v>925</v>
      </c>
    </row>
    <row r="927" spans="1:38" x14ac:dyDescent="0.3">
      <c r="A927" s="222" t="s">
        <v>2144</v>
      </c>
      <c r="B927" s="222" t="s">
        <v>2145</v>
      </c>
      <c r="C927" s="241" t="s">
        <v>4765</v>
      </c>
      <c r="D927" s="237" t="s">
        <v>5905</v>
      </c>
      <c r="E927" s="236">
        <v>1101130028349</v>
      </c>
      <c r="F927" s="240" t="s">
        <v>5187</v>
      </c>
      <c r="G927" s="242">
        <v>0</v>
      </c>
      <c r="H927" s="223" t="s">
        <v>4758</v>
      </c>
      <c r="I927" s="223"/>
      <c r="J927" s="231"/>
      <c r="K927" s="223"/>
      <c r="L927" s="223"/>
      <c r="M927" s="223"/>
      <c r="N927" s="240" t="s">
        <v>5553</v>
      </c>
      <c r="O927" s="225" t="s">
        <v>5883</v>
      </c>
      <c r="P927" s="225" t="s">
        <v>5884</v>
      </c>
      <c r="Q927" s="225" t="s">
        <v>5885</v>
      </c>
      <c r="R927" s="212" t="s">
        <v>2</v>
      </c>
      <c r="S927" s="213" t="s">
        <v>4758</v>
      </c>
      <c r="T927" s="233">
        <v>45594</v>
      </c>
      <c r="U927" s="234" t="s">
        <v>5809</v>
      </c>
      <c r="V927" s="234">
        <v>45632</v>
      </c>
      <c r="W927" s="234">
        <v>45639</v>
      </c>
      <c r="X927" s="234" t="s">
        <v>2</v>
      </c>
      <c r="Y927" s="224"/>
      <c r="Z927" s="224" t="s">
        <v>5022</v>
      </c>
      <c r="AA927" s="243">
        <v>202411</v>
      </c>
      <c r="AB927" s="243"/>
      <c r="AC927" s="244" t="s">
        <v>4787</v>
      </c>
      <c r="AD927" s="244" t="s">
        <v>4851</v>
      </c>
      <c r="AE927" s="245">
        <v>1</v>
      </c>
      <c r="AF927" s="244" t="s">
        <v>4851</v>
      </c>
      <c r="AG927" s="239" t="str">
        <f>IFERROR(VLOOKUP(작성용!A:A,RM!A:D,4,0),"-")</f>
        <v>조현우</v>
      </c>
      <c r="AH927" s="9" t="s">
        <v>4905</v>
      </c>
      <c r="AI927" s="235" t="s">
        <v>4724</v>
      </c>
      <c r="AJ927" s="235" t="s">
        <v>2</v>
      </c>
      <c r="AK927" s="235" t="s">
        <v>4764</v>
      </c>
      <c r="AL927" s="235">
        <v>926</v>
      </c>
    </row>
    <row r="928" spans="1:38" x14ac:dyDescent="0.3">
      <c r="A928" s="222" t="s">
        <v>2144</v>
      </c>
      <c r="B928" s="222" t="s">
        <v>2145</v>
      </c>
      <c r="C928" s="241" t="s">
        <v>4765</v>
      </c>
      <c r="D928" s="237" t="s">
        <v>5906</v>
      </c>
      <c r="E928" s="236">
        <v>1101130028365</v>
      </c>
      <c r="F928" s="240" t="s">
        <v>5187</v>
      </c>
      <c r="G928" s="242">
        <v>0</v>
      </c>
      <c r="H928" s="223" t="s">
        <v>4758</v>
      </c>
      <c r="I928" s="223"/>
      <c r="J928" s="231"/>
      <c r="K928" s="223"/>
      <c r="L928" s="223"/>
      <c r="M928" s="223"/>
      <c r="N928" s="240" t="s">
        <v>5553</v>
      </c>
      <c r="O928" s="225" t="s">
        <v>5883</v>
      </c>
      <c r="P928" s="225" t="s">
        <v>5884</v>
      </c>
      <c r="Q928" s="225" t="s">
        <v>5885</v>
      </c>
      <c r="R928" s="212" t="s">
        <v>2</v>
      </c>
      <c r="S928" s="213" t="s">
        <v>4758</v>
      </c>
      <c r="T928" s="233">
        <v>45594</v>
      </c>
      <c r="U928" s="234" t="s">
        <v>5809</v>
      </c>
      <c r="V928" s="234">
        <v>45632</v>
      </c>
      <c r="W928" s="234">
        <v>45639</v>
      </c>
      <c r="X928" s="234" t="s">
        <v>2</v>
      </c>
      <c r="Y928" s="224"/>
      <c r="Z928" s="224" t="s">
        <v>5022</v>
      </c>
      <c r="AA928" s="243">
        <v>202411</v>
      </c>
      <c r="AB928" s="243"/>
      <c r="AC928" s="244" t="s">
        <v>4787</v>
      </c>
      <c r="AD928" s="244" t="s">
        <v>4887</v>
      </c>
      <c r="AE928" s="245">
        <v>1</v>
      </c>
      <c r="AF928" s="244" t="s">
        <v>4887</v>
      </c>
      <c r="AG928" s="239" t="str">
        <f>IFERROR(VLOOKUP(작성용!A:A,RM!A:D,4,0),"-")</f>
        <v>조현우</v>
      </c>
      <c r="AH928" s="9" t="s">
        <v>4905</v>
      </c>
      <c r="AI928" s="235" t="s">
        <v>4724</v>
      </c>
      <c r="AJ928" s="235" t="s">
        <v>2</v>
      </c>
      <c r="AK928" s="235" t="s">
        <v>4764</v>
      </c>
      <c r="AL928" s="235">
        <v>927</v>
      </c>
    </row>
    <row r="929" spans="1:38" x14ac:dyDescent="0.3">
      <c r="A929" s="222" t="s">
        <v>2144</v>
      </c>
      <c r="B929" s="222" t="s">
        <v>2145</v>
      </c>
      <c r="C929" s="241" t="s">
        <v>4765</v>
      </c>
      <c r="D929" s="237" t="s">
        <v>5907</v>
      </c>
      <c r="E929" s="236">
        <v>1101130028539</v>
      </c>
      <c r="F929" s="240" t="s">
        <v>5187</v>
      </c>
      <c r="G929" s="242">
        <v>0</v>
      </c>
      <c r="H929" s="223" t="s">
        <v>4758</v>
      </c>
      <c r="I929" s="223"/>
      <c r="J929" s="231"/>
      <c r="K929" s="223"/>
      <c r="L929" s="223"/>
      <c r="M929" s="223"/>
      <c r="N929" s="240" t="s">
        <v>5553</v>
      </c>
      <c r="O929" s="225" t="s">
        <v>5883</v>
      </c>
      <c r="P929" s="225" t="s">
        <v>5884</v>
      </c>
      <c r="Q929" s="225" t="s">
        <v>5885</v>
      </c>
      <c r="R929" s="212" t="s">
        <v>2</v>
      </c>
      <c r="S929" s="213" t="s">
        <v>4758</v>
      </c>
      <c r="T929" s="233">
        <v>45594</v>
      </c>
      <c r="U929" s="234" t="s">
        <v>5809</v>
      </c>
      <c r="V929" s="234">
        <v>45632</v>
      </c>
      <c r="W929" s="234">
        <v>45639</v>
      </c>
      <c r="X929" s="234" t="s">
        <v>2</v>
      </c>
      <c r="Y929" s="224"/>
      <c r="Z929" s="224" t="s">
        <v>5022</v>
      </c>
      <c r="AA929" s="243">
        <v>202411</v>
      </c>
      <c r="AB929" s="243"/>
      <c r="AC929" s="244" t="s">
        <v>4787</v>
      </c>
      <c r="AD929" s="244" t="s">
        <v>4847</v>
      </c>
      <c r="AE929" s="245">
        <v>1</v>
      </c>
      <c r="AF929" s="244" t="s">
        <v>4847</v>
      </c>
      <c r="AG929" s="239" t="str">
        <f>IFERROR(VLOOKUP(작성용!A:A,RM!A:D,4,0),"-")</f>
        <v>조현우</v>
      </c>
      <c r="AH929" s="9" t="s">
        <v>4905</v>
      </c>
      <c r="AI929" s="235" t="s">
        <v>4724</v>
      </c>
      <c r="AJ929" s="235" t="s">
        <v>2</v>
      </c>
      <c r="AK929" s="235" t="s">
        <v>4764</v>
      </c>
      <c r="AL929" s="235">
        <v>928</v>
      </c>
    </row>
    <row r="930" spans="1:38" x14ac:dyDescent="0.3">
      <c r="A930" s="222" t="s">
        <v>2144</v>
      </c>
      <c r="B930" s="222" t="s">
        <v>2145</v>
      </c>
      <c r="C930" s="241" t="s">
        <v>4765</v>
      </c>
      <c r="D930" s="237" t="s">
        <v>5908</v>
      </c>
      <c r="E930" s="236">
        <v>1101130029355</v>
      </c>
      <c r="F930" s="240" t="s">
        <v>5187</v>
      </c>
      <c r="G930" s="242">
        <v>0</v>
      </c>
      <c r="H930" s="223" t="s">
        <v>4758</v>
      </c>
      <c r="I930" s="223"/>
      <c r="J930" s="231"/>
      <c r="K930" s="223"/>
      <c r="L930" s="223"/>
      <c r="M930" s="223"/>
      <c r="N930" s="240" t="s">
        <v>5553</v>
      </c>
      <c r="O930" s="225" t="s">
        <v>5883</v>
      </c>
      <c r="P930" s="225" t="s">
        <v>5884</v>
      </c>
      <c r="Q930" s="225" t="s">
        <v>5885</v>
      </c>
      <c r="R930" s="212" t="s">
        <v>2</v>
      </c>
      <c r="S930" s="213" t="s">
        <v>4758</v>
      </c>
      <c r="T930" s="233">
        <v>45594</v>
      </c>
      <c r="U930" s="234" t="s">
        <v>5809</v>
      </c>
      <c r="V930" s="234">
        <v>45632</v>
      </c>
      <c r="W930" s="234">
        <v>45639</v>
      </c>
      <c r="X930" s="234" t="s">
        <v>2</v>
      </c>
      <c r="Y930" s="224"/>
      <c r="Z930" s="224" t="s">
        <v>5022</v>
      </c>
      <c r="AA930" s="243">
        <v>202411</v>
      </c>
      <c r="AB930" s="243"/>
      <c r="AC930" s="244" t="s">
        <v>4787</v>
      </c>
      <c r="AD930" s="244" t="s">
        <v>4902</v>
      </c>
      <c r="AE930" s="245">
        <v>1</v>
      </c>
      <c r="AF930" s="244" t="s">
        <v>4902</v>
      </c>
      <c r="AG930" s="239" t="str">
        <f>IFERROR(VLOOKUP(작성용!A:A,RM!A:D,4,0),"-")</f>
        <v>조현우</v>
      </c>
      <c r="AH930" s="9" t="s">
        <v>4905</v>
      </c>
      <c r="AI930" s="235" t="s">
        <v>4724</v>
      </c>
      <c r="AJ930" s="235" t="s">
        <v>2</v>
      </c>
      <c r="AK930" s="235" t="s">
        <v>4764</v>
      </c>
      <c r="AL930" s="235">
        <v>929</v>
      </c>
    </row>
    <row r="931" spans="1:38" x14ac:dyDescent="0.3">
      <c r="A931" s="222" t="s">
        <v>2144</v>
      </c>
      <c r="B931" s="222" t="s">
        <v>2145</v>
      </c>
      <c r="C931" s="241" t="s">
        <v>4765</v>
      </c>
      <c r="D931" s="237" t="s">
        <v>5909</v>
      </c>
      <c r="E931" s="236">
        <v>1101130029016</v>
      </c>
      <c r="F931" s="240" t="s">
        <v>5187</v>
      </c>
      <c r="G931" s="242">
        <v>0</v>
      </c>
      <c r="H931" s="223" t="s">
        <v>4758</v>
      </c>
      <c r="I931" s="223"/>
      <c r="J931" s="231"/>
      <c r="K931" s="223"/>
      <c r="L931" s="223"/>
      <c r="M931" s="223"/>
      <c r="N931" s="240" t="s">
        <v>5553</v>
      </c>
      <c r="O931" s="225" t="s">
        <v>5883</v>
      </c>
      <c r="P931" s="225" t="s">
        <v>5884</v>
      </c>
      <c r="Q931" s="225" t="s">
        <v>5885</v>
      </c>
      <c r="R931" s="212" t="s">
        <v>2</v>
      </c>
      <c r="S931" s="213" t="s">
        <v>4758</v>
      </c>
      <c r="T931" s="233">
        <v>45594</v>
      </c>
      <c r="U931" s="234" t="s">
        <v>5809</v>
      </c>
      <c r="V931" s="234">
        <v>45632</v>
      </c>
      <c r="W931" s="234">
        <v>45639</v>
      </c>
      <c r="X931" s="234" t="s">
        <v>2</v>
      </c>
      <c r="Y931" s="224"/>
      <c r="Z931" s="224" t="s">
        <v>5022</v>
      </c>
      <c r="AA931" s="243">
        <v>202411</v>
      </c>
      <c r="AB931" s="243"/>
      <c r="AC931" s="244" t="s">
        <v>4787</v>
      </c>
      <c r="AD931" s="244" t="s">
        <v>4884</v>
      </c>
      <c r="AE931" s="245">
        <v>1</v>
      </c>
      <c r="AF931" s="244" t="s">
        <v>4884</v>
      </c>
      <c r="AG931" s="239" t="str">
        <f>IFERROR(VLOOKUP(작성용!A:A,RM!A:D,4,0),"-")</f>
        <v>조현우</v>
      </c>
      <c r="AH931" s="9" t="s">
        <v>4905</v>
      </c>
      <c r="AI931" s="235" t="s">
        <v>4724</v>
      </c>
      <c r="AJ931" s="235" t="s">
        <v>2</v>
      </c>
      <c r="AK931" s="235" t="s">
        <v>4764</v>
      </c>
      <c r="AL931" s="235">
        <v>930</v>
      </c>
    </row>
    <row r="932" spans="1:38" x14ac:dyDescent="0.3">
      <c r="A932" s="222" t="s">
        <v>2144</v>
      </c>
      <c r="B932" s="222" t="s">
        <v>2145</v>
      </c>
      <c r="C932" s="241" t="s">
        <v>4765</v>
      </c>
      <c r="D932" s="237" t="s">
        <v>5910</v>
      </c>
      <c r="E932" s="236">
        <v>1101130029917</v>
      </c>
      <c r="F932" s="240" t="s">
        <v>5187</v>
      </c>
      <c r="G932" s="242">
        <v>0</v>
      </c>
      <c r="H932" s="223" t="s">
        <v>4758</v>
      </c>
      <c r="I932" s="223"/>
      <c r="J932" s="231"/>
      <c r="K932" s="223"/>
      <c r="L932" s="223"/>
      <c r="M932" s="223"/>
      <c r="N932" s="240" t="s">
        <v>5553</v>
      </c>
      <c r="O932" s="225" t="s">
        <v>5883</v>
      </c>
      <c r="P932" s="225" t="s">
        <v>5884</v>
      </c>
      <c r="Q932" s="225" t="s">
        <v>5885</v>
      </c>
      <c r="R932" s="212" t="s">
        <v>2</v>
      </c>
      <c r="S932" s="213" t="s">
        <v>4758</v>
      </c>
      <c r="T932" s="233">
        <v>45594</v>
      </c>
      <c r="U932" s="234" t="s">
        <v>5809</v>
      </c>
      <c r="V932" s="234">
        <v>45632</v>
      </c>
      <c r="W932" s="234">
        <v>45639</v>
      </c>
      <c r="X932" s="234" t="s">
        <v>2</v>
      </c>
      <c r="Y932" s="224"/>
      <c r="Z932" s="224" t="s">
        <v>5022</v>
      </c>
      <c r="AA932" s="243">
        <v>202411</v>
      </c>
      <c r="AB932" s="243"/>
      <c r="AC932" s="244" t="s">
        <v>4787</v>
      </c>
      <c r="AD932" s="244" t="s">
        <v>4924</v>
      </c>
      <c r="AE932" s="245">
        <v>1</v>
      </c>
      <c r="AF932" s="244" t="s">
        <v>4924</v>
      </c>
      <c r="AG932" s="239" t="str">
        <f>IFERROR(VLOOKUP(작성용!A:A,RM!A:D,4,0),"-")</f>
        <v>조현우</v>
      </c>
      <c r="AH932" s="9" t="s">
        <v>4905</v>
      </c>
      <c r="AI932" s="235" t="s">
        <v>4724</v>
      </c>
      <c r="AJ932" s="235" t="s">
        <v>2</v>
      </c>
      <c r="AK932" s="235" t="s">
        <v>4764</v>
      </c>
      <c r="AL932" s="235">
        <v>931</v>
      </c>
    </row>
    <row r="933" spans="1:38" x14ac:dyDescent="0.3">
      <c r="A933" s="222" t="s">
        <v>2144</v>
      </c>
      <c r="B933" s="222" t="s">
        <v>2145</v>
      </c>
      <c r="C933" s="241" t="s">
        <v>4765</v>
      </c>
      <c r="D933" s="237" t="s">
        <v>5911</v>
      </c>
      <c r="E933" s="236">
        <v>1101130030005</v>
      </c>
      <c r="F933" s="240" t="s">
        <v>5187</v>
      </c>
      <c r="G933" s="242">
        <v>0</v>
      </c>
      <c r="H933" s="223" t="s">
        <v>4758</v>
      </c>
      <c r="I933" s="223"/>
      <c r="J933" s="231"/>
      <c r="K933" s="223"/>
      <c r="L933" s="223"/>
      <c r="M933" s="223"/>
      <c r="N933" s="240" t="s">
        <v>5553</v>
      </c>
      <c r="O933" s="225" t="s">
        <v>5883</v>
      </c>
      <c r="P933" s="225" t="s">
        <v>5884</v>
      </c>
      <c r="Q933" s="225" t="s">
        <v>5885</v>
      </c>
      <c r="R933" s="212" t="s">
        <v>2</v>
      </c>
      <c r="S933" s="213" t="s">
        <v>4758</v>
      </c>
      <c r="T933" s="233">
        <v>45594</v>
      </c>
      <c r="U933" s="234" t="s">
        <v>5809</v>
      </c>
      <c r="V933" s="234">
        <v>45632</v>
      </c>
      <c r="W933" s="234">
        <v>45639</v>
      </c>
      <c r="X933" s="234" t="s">
        <v>2</v>
      </c>
      <c r="Y933" s="224"/>
      <c r="Z933" s="224" t="s">
        <v>5022</v>
      </c>
      <c r="AA933" s="243">
        <v>202411</v>
      </c>
      <c r="AB933" s="243"/>
      <c r="AC933" s="244" t="s">
        <v>4787</v>
      </c>
      <c r="AD933" s="244" t="s">
        <v>4934</v>
      </c>
      <c r="AE933" s="245">
        <v>1</v>
      </c>
      <c r="AF933" s="244" t="s">
        <v>4934</v>
      </c>
      <c r="AG933" s="239" t="str">
        <f>IFERROR(VLOOKUP(작성용!A:A,RM!A:D,4,0),"-")</f>
        <v>조현우</v>
      </c>
      <c r="AH933" s="9" t="s">
        <v>4905</v>
      </c>
      <c r="AI933" s="235" t="s">
        <v>4724</v>
      </c>
      <c r="AJ933" s="235" t="s">
        <v>2</v>
      </c>
      <c r="AK933" s="235" t="s">
        <v>4764</v>
      </c>
      <c r="AL933" s="235">
        <v>932</v>
      </c>
    </row>
    <row r="934" spans="1:38" x14ac:dyDescent="0.3">
      <c r="A934" s="222" t="s">
        <v>2144</v>
      </c>
      <c r="B934" s="222" t="s">
        <v>2145</v>
      </c>
      <c r="C934" s="241" t="s">
        <v>4765</v>
      </c>
      <c r="D934" s="237" t="s">
        <v>5912</v>
      </c>
      <c r="E934" s="236">
        <v>1101130030120</v>
      </c>
      <c r="F934" s="240" t="s">
        <v>5187</v>
      </c>
      <c r="G934" s="242">
        <v>0</v>
      </c>
      <c r="H934" s="223" t="s">
        <v>4758</v>
      </c>
      <c r="I934" s="223"/>
      <c r="J934" s="231"/>
      <c r="K934" s="223"/>
      <c r="L934" s="223"/>
      <c r="M934" s="223"/>
      <c r="N934" s="240" t="s">
        <v>5553</v>
      </c>
      <c r="O934" s="225" t="s">
        <v>5883</v>
      </c>
      <c r="P934" s="225" t="s">
        <v>5884</v>
      </c>
      <c r="Q934" s="225" t="s">
        <v>5885</v>
      </c>
      <c r="R934" s="212" t="s">
        <v>2</v>
      </c>
      <c r="S934" s="213" t="s">
        <v>4758</v>
      </c>
      <c r="T934" s="233">
        <v>45594</v>
      </c>
      <c r="U934" s="234" t="s">
        <v>5809</v>
      </c>
      <c r="V934" s="234">
        <v>45632</v>
      </c>
      <c r="W934" s="234">
        <v>45639</v>
      </c>
      <c r="X934" s="234" t="s">
        <v>2</v>
      </c>
      <c r="Y934" s="224"/>
      <c r="Z934" s="224" t="s">
        <v>5022</v>
      </c>
      <c r="AA934" s="243">
        <v>202411</v>
      </c>
      <c r="AB934" s="243"/>
      <c r="AC934" s="244" t="s">
        <v>4787</v>
      </c>
      <c r="AD934" s="244" t="s">
        <v>4922</v>
      </c>
      <c r="AE934" s="245">
        <v>1</v>
      </c>
      <c r="AF934" s="244" t="s">
        <v>4922</v>
      </c>
      <c r="AG934" s="239" t="str">
        <f>IFERROR(VLOOKUP(작성용!A:A,RM!A:D,4,0),"-")</f>
        <v>조현우</v>
      </c>
      <c r="AH934" s="9" t="s">
        <v>4905</v>
      </c>
      <c r="AI934" s="235" t="s">
        <v>4724</v>
      </c>
      <c r="AJ934" s="235" t="s">
        <v>2</v>
      </c>
      <c r="AK934" s="235" t="s">
        <v>4764</v>
      </c>
      <c r="AL934" s="235">
        <v>933</v>
      </c>
    </row>
    <row r="935" spans="1:38" x14ac:dyDescent="0.3">
      <c r="A935" s="222" t="s">
        <v>2144</v>
      </c>
      <c r="B935" s="222" t="s">
        <v>2145</v>
      </c>
      <c r="C935" s="241" t="s">
        <v>4765</v>
      </c>
      <c r="D935" s="237" t="s">
        <v>5913</v>
      </c>
      <c r="E935" s="236">
        <v>1101130028935</v>
      </c>
      <c r="F935" s="240" t="s">
        <v>5187</v>
      </c>
      <c r="G935" s="242">
        <v>0</v>
      </c>
      <c r="H935" s="223" t="s">
        <v>4758</v>
      </c>
      <c r="I935" s="223"/>
      <c r="J935" s="231"/>
      <c r="K935" s="223"/>
      <c r="L935" s="223"/>
      <c r="M935" s="223"/>
      <c r="N935" s="240" t="s">
        <v>5553</v>
      </c>
      <c r="O935" s="225" t="s">
        <v>5883</v>
      </c>
      <c r="P935" s="225" t="s">
        <v>5884</v>
      </c>
      <c r="Q935" s="225" t="s">
        <v>5885</v>
      </c>
      <c r="R935" s="212" t="s">
        <v>2</v>
      </c>
      <c r="S935" s="213" t="s">
        <v>4758</v>
      </c>
      <c r="T935" s="233">
        <v>45594</v>
      </c>
      <c r="U935" s="234" t="s">
        <v>5809</v>
      </c>
      <c r="V935" s="234">
        <v>45632</v>
      </c>
      <c r="W935" s="234">
        <v>45639</v>
      </c>
      <c r="X935" s="234" t="s">
        <v>2</v>
      </c>
      <c r="Y935" s="224"/>
      <c r="Z935" s="224" t="s">
        <v>5022</v>
      </c>
      <c r="AA935" s="243">
        <v>202411</v>
      </c>
      <c r="AB935" s="243"/>
      <c r="AC935" s="244" t="s">
        <v>4787</v>
      </c>
      <c r="AD935" s="244" t="s">
        <v>4833</v>
      </c>
      <c r="AE935" s="245">
        <v>1</v>
      </c>
      <c r="AF935" s="244" t="s">
        <v>4833</v>
      </c>
      <c r="AG935" s="239" t="str">
        <f>IFERROR(VLOOKUP(작성용!A:A,RM!A:D,4,0),"-")</f>
        <v>조현우</v>
      </c>
      <c r="AH935" s="9" t="s">
        <v>4905</v>
      </c>
      <c r="AI935" s="235" t="s">
        <v>4724</v>
      </c>
      <c r="AJ935" s="235" t="s">
        <v>2</v>
      </c>
      <c r="AK935" s="235" t="s">
        <v>4764</v>
      </c>
      <c r="AL935" s="235">
        <v>934</v>
      </c>
    </row>
    <row r="936" spans="1:38" x14ac:dyDescent="0.3">
      <c r="A936" s="222" t="s">
        <v>2144</v>
      </c>
      <c r="B936" s="222" t="s">
        <v>2145</v>
      </c>
      <c r="C936" s="241" t="s">
        <v>4765</v>
      </c>
      <c r="D936" s="237" t="s">
        <v>5914</v>
      </c>
      <c r="E936" s="236">
        <v>1101130030617</v>
      </c>
      <c r="F936" s="240" t="s">
        <v>5187</v>
      </c>
      <c r="G936" s="242">
        <v>0</v>
      </c>
      <c r="H936" s="223" t="s">
        <v>4758</v>
      </c>
      <c r="I936" s="223"/>
      <c r="J936" s="231"/>
      <c r="K936" s="223"/>
      <c r="L936" s="223"/>
      <c r="M936" s="223"/>
      <c r="N936" s="240" t="s">
        <v>5553</v>
      </c>
      <c r="O936" s="225" t="s">
        <v>5883</v>
      </c>
      <c r="P936" s="225" t="s">
        <v>5884</v>
      </c>
      <c r="Q936" s="225" t="s">
        <v>5885</v>
      </c>
      <c r="R936" s="212" t="s">
        <v>2</v>
      </c>
      <c r="S936" s="213" t="s">
        <v>4758</v>
      </c>
      <c r="T936" s="233">
        <v>45594</v>
      </c>
      <c r="U936" s="234" t="s">
        <v>5809</v>
      </c>
      <c r="V936" s="234">
        <v>45632</v>
      </c>
      <c r="W936" s="234">
        <v>45639</v>
      </c>
      <c r="X936" s="234" t="s">
        <v>2</v>
      </c>
      <c r="Y936" s="224"/>
      <c r="Z936" s="224" t="s">
        <v>5022</v>
      </c>
      <c r="AA936" s="243">
        <v>202411</v>
      </c>
      <c r="AB936" s="243"/>
      <c r="AC936" s="244" t="s">
        <v>4787</v>
      </c>
      <c r="AD936" s="244" t="s">
        <v>4924</v>
      </c>
      <c r="AE936" s="245">
        <v>1</v>
      </c>
      <c r="AF936" s="244" t="s">
        <v>4924</v>
      </c>
      <c r="AG936" s="239" t="str">
        <f>IFERROR(VLOOKUP(작성용!A:A,RM!A:D,4,0),"-")</f>
        <v>조현우</v>
      </c>
      <c r="AH936" s="9" t="s">
        <v>4905</v>
      </c>
      <c r="AI936" s="235" t="s">
        <v>4724</v>
      </c>
      <c r="AJ936" s="235" t="s">
        <v>2</v>
      </c>
      <c r="AK936" s="235" t="s">
        <v>4764</v>
      </c>
      <c r="AL936" s="235">
        <v>935</v>
      </c>
    </row>
    <row r="937" spans="1:38" x14ac:dyDescent="0.3">
      <c r="A937" s="222" t="s">
        <v>2144</v>
      </c>
      <c r="B937" s="222" t="s">
        <v>2145</v>
      </c>
      <c r="C937" s="241" t="s">
        <v>4765</v>
      </c>
      <c r="D937" s="237" t="s">
        <v>5915</v>
      </c>
      <c r="E937" s="236">
        <v>1101130031714</v>
      </c>
      <c r="F937" s="240" t="s">
        <v>5187</v>
      </c>
      <c r="G937" s="242">
        <v>0</v>
      </c>
      <c r="H937" s="223" t="s">
        <v>4758</v>
      </c>
      <c r="I937" s="223"/>
      <c r="J937" s="231"/>
      <c r="K937" s="223"/>
      <c r="L937" s="223"/>
      <c r="M937" s="223"/>
      <c r="N937" s="240" t="s">
        <v>5553</v>
      </c>
      <c r="O937" s="225" t="s">
        <v>5883</v>
      </c>
      <c r="P937" s="225" t="s">
        <v>5884</v>
      </c>
      <c r="Q937" s="225" t="s">
        <v>5885</v>
      </c>
      <c r="R937" s="212" t="s">
        <v>2</v>
      </c>
      <c r="S937" s="213" t="s">
        <v>4758</v>
      </c>
      <c r="T937" s="233">
        <v>45594</v>
      </c>
      <c r="U937" s="234" t="s">
        <v>5809</v>
      </c>
      <c r="V937" s="234">
        <v>45632</v>
      </c>
      <c r="W937" s="234">
        <v>45639</v>
      </c>
      <c r="X937" s="234" t="s">
        <v>2</v>
      </c>
      <c r="Y937" s="224"/>
      <c r="Z937" s="224" t="s">
        <v>5022</v>
      </c>
      <c r="AA937" s="243">
        <v>202411</v>
      </c>
      <c r="AB937" s="243"/>
      <c r="AC937" s="244" t="s">
        <v>4787</v>
      </c>
      <c r="AD937" s="244" t="s">
        <v>4843</v>
      </c>
      <c r="AE937" s="245">
        <v>1</v>
      </c>
      <c r="AF937" s="244" t="s">
        <v>4843</v>
      </c>
      <c r="AG937" s="239" t="str">
        <f>IFERROR(VLOOKUP(작성용!A:A,RM!A:D,4,0),"-")</f>
        <v>조현우</v>
      </c>
      <c r="AH937" s="9" t="s">
        <v>4905</v>
      </c>
      <c r="AI937" s="235" t="s">
        <v>4724</v>
      </c>
      <c r="AJ937" s="235" t="s">
        <v>2</v>
      </c>
      <c r="AK937" s="235" t="s">
        <v>4764</v>
      </c>
      <c r="AL937" s="235">
        <v>936</v>
      </c>
    </row>
    <row r="938" spans="1:38" x14ac:dyDescent="0.3">
      <c r="A938" s="222" t="s">
        <v>2144</v>
      </c>
      <c r="B938" s="222" t="s">
        <v>2145</v>
      </c>
      <c r="C938" s="241" t="s">
        <v>4765</v>
      </c>
      <c r="D938" s="237" t="s">
        <v>5916</v>
      </c>
      <c r="E938" s="236">
        <v>1101130031558</v>
      </c>
      <c r="F938" s="240" t="s">
        <v>5187</v>
      </c>
      <c r="G938" s="242">
        <v>0</v>
      </c>
      <c r="H938" s="223" t="s">
        <v>4758</v>
      </c>
      <c r="I938" s="223"/>
      <c r="J938" s="231"/>
      <c r="K938" s="223"/>
      <c r="L938" s="223"/>
      <c r="M938" s="223"/>
      <c r="N938" s="240" t="s">
        <v>5553</v>
      </c>
      <c r="O938" s="225" t="s">
        <v>5883</v>
      </c>
      <c r="P938" s="225" t="s">
        <v>5884</v>
      </c>
      <c r="Q938" s="225" t="s">
        <v>5885</v>
      </c>
      <c r="R938" s="212" t="s">
        <v>2</v>
      </c>
      <c r="S938" s="213" t="s">
        <v>4758</v>
      </c>
      <c r="T938" s="233">
        <v>45594</v>
      </c>
      <c r="U938" s="234" t="s">
        <v>4759</v>
      </c>
      <c r="V938" s="234">
        <v>45664</v>
      </c>
      <c r="W938" s="234">
        <v>45671</v>
      </c>
      <c r="X938" s="234" t="s">
        <v>2</v>
      </c>
      <c r="Y938" s="224"/>
      <c r="Z938" s="224" t="s">
        <v>5022</v>
      </c>
      <c r="AA938" s="243">
        <v>202411</v>
      </c>
      <c r="AB938" s="243"/>
      <c r="AC938" s="244" t="s">
        <v>4787</v>
      </c>
      <c r="AD938" s="244" t="s">
        <v>4832</v>
      </c>
      <c r="AE938" s="245">
        <v>1</v>
      </c>
      <c r="AF938" s="244" t="s">
        <v>4832</v>
      </c>
      <c r="AG938" s="239" t="str">
        <f>IFERROR(VLOOKUP(작성용!A:A,RM!A:D,4,0),"-")</f>
        <v>조현우</v>
      </c>
      <c r="AH938" s="9" t="s">
        <v>4905</v>
      </c>
      <c r="AI938" s="235" t="s">
        <v>4724</v>
      </c>
      <c r="AJ938" s="235" t="s">
        <v>2</v>
      </c>
      <c r="AK938" s="235" t="s">
        <v>4764</v>
      </c>
      <c r="AL938" s="235">
        <v>937</v>
      </c>
    </row>
    <row r="939" spans="1:38" x14ac:dyDescent="0.3">
      <c r="A939" s="222" t="s">
        <v>2144</v>
      </c>
      <c r="B939" s="222" t="s">
        <v>2145</v>
      </c>
      <c r="C939" s="241" t="s">
        <v>4765</v>
      </c>
      <c r="D939" s="237" t="s">
        <v>5917</v>
      </c>
      <c r="E939" s="236">
        <v>1101130031996</v>
      </c>
      <c r="F939" s="240" t="s">
        <v>5187</v>
      </c>
      <c r="G939" s="242">
        <v>0</v>
      </c>
      <c r="H939" s="223" t="s">
        <v>4758</v>
      </c>
      <c r="I939" s="223"/>
      <c r="J939" s="231"/>
      <c r="K939" s="223"/>
      <c r="L939" s="223"/>
      <c r="M939" s="223"/>
      <c r="N939" s="240" t="s">
        <v>5553</v>
      </c>
      <c r="O939" s="225" t="s">
        <v>5883</v>
      </c>
      <c r="P939" s="225" t="s">
        <v>5884</v>
      </c>
      <c r="Q939" s="225" t="s">
        <v>5885</v>
      </c>
      <c r="R939" s="212" t="s">
        <v>2</v>
      </c>
      <c r="S939" s="213" t="s">
        <v>4758</v>
      </c>
      <c r="T939" s="233">
        <v>45594</v>
      </c>
      <c r="U939" s="234" t="s">
        <v>5809</v>
      </c>
      <c r="V939" s="234">
        <v>45632</v>
      </c>
      <c r="W939" s="234">
        <v>45639</v>
      </c>
      <c r="X939" s="234" t="s">
        <v>2</v>
      </c>
      <c r="Y939" s="224"/>
      <c r="Z939" s="224" t="s">
        <v>5022</v>
      </c>
      <c r="AA939" s="243">
        <v>202411</v>
      </c>
      <c r="AB939" s="243"/>
      <c r="AC939" s="244" t="s">
        <v>4787</v>
      </c>
      <c r="AD939" s="244" t="s">
        <v>4832</v>
      </c>
      <c r="AE939" s="245">
        <v>1</v>
      </c>
      <c r="AF939" s="244" t="s">
        <v>4832</v>
      </c>
      <c r="AG939" s="239" t="str">
        <f>IFERROR(VLOOKUP(작성용!A:A,RM!A:D,4,0),"-")</f>
        <v>조현우</v>
      </c>
      <c r="AH939" s="9" t="s">
        <v>4905</v>
      </c>
      <c r="AI939" s="235" t="s">
        <v>4724</v>
      </c>
      <c r="AJ939" s="235" t="s">
        <v>2</v>
      </c>
      <c r="AK939" s="235" t="s">
        <v>4764</v>
      </c>
      <c r="AL939" s="235">
        <v>938</v>
      </c>
    </row>
    <row r="940" spans="1:38" x14ac:dyDescent="0.3">
      <c r="A940" s="222" t="s">
        <v>2144</v>
      </c>
      <c r="B940" s="222" t="s">
        <v>2145</v>
      </c>
      <c r="C940" s="241" t="s">
        <v>4765</v>
      </c>
      <c r="D940" s="237" t="s">
        <v>5918</v>
      </c>
      <c r="E940" s="236">
        <v>1101130032530</v>
      </c>
      <c r="F940" s="240" t="s">
        <v>5187</v>
      </c>
      <c r="G940" s="242">
        <v>0</v>
      </c>
      <c r="H940" s="223" t="s">
        <v>4758</v>
      </c>
      <c r="I940" s="223"/>
      <c r="J940" s="231"/>
      <c r="K940" s="223"/>
      <c r="L940" s="223"/>
      <c r="M940" s="223"/>
      <c r="N940" s="240" t="s">
        <v>5553</v>
      </c>
      <c r="O940" s="225" t="s">
        <v>5883</v>
      </c>
      <c r="P940" s="225" t="s">
        <v>5884</v>
      </c>
      <c r="Q940" s="225" t="s">
        <v>5885</v>
      </c>
      <c r="R940" s="212" t="s">
        <v>2</v>
      </c>
      <c r="S940" s="213" t="s">
        <v>4758</v>
      </c>
      <c r="T940" s="233">
        <v>45594</v>
      </c>
      <c r="U940" s="234" t="s">
        <v>5809</v>
      </c>
      <c r="V940" s="234">
        <v>45632</v>
      </c>
      <c r="W940" s="234">
        <v>45639</v>
      </c>
      <c r="X940" s="234" t="s">
        <v>2</v>
      </c>
      <c r="Y940" s="224"/>
      <c r="Z940" s="224" t="s">
        <v>5022</v>
      </c>
      <c r="AA940" s="243">
        <v>202411</v>
      </c>
      <c r="AB940" s="243"/>
      <c r="AC940" s="244" t="s">
        <v>4787</v>
      </c>
      <c r="AD940" s="244" t="s">
        <v>4905</v>
      </c>
      <c r="AE940" s="245">
        <v>1</v>
      </c>
      <c r="AF940" s="244" t="s">
        <v>4905</v>
      </c>
      <c r="AG940" s="239" t="str">
        <f>IFERROR(VLOOKUP(작성용!A:A,RM!A:D,4,0),"-")</f>
        <v>조현우</v>
      </c>
      <c r="AH940" s="9" t="s">
        <v>4905</v>
      </c>
      <c r="AI940" s="235" t="s">
        <v>5919</v>
      </c>
      <c r="AJ940" s="235" t="s">
        <v>2</v>
      </c>
      <c r="AK940" s="235" t="s">
        <v>4764</v>
      </c>
      <c r="AL940" s="235">
        <v>939</v>
      </c>
    </row>
    <row r="941" spans="1:38" x14ac:dyDescent="0.3">
      <c r="A941" s="222" t="s">
        <v>2144</v>
      </c>
      <c r="B941" s="222" t="s">
        <v>2145</v>
      </c>
      <c r="C941" s="241" t="s">
        <v>4765</v>
      </c>
      <c r="D941" s="237" t="s">
        <v>5920</v>
      </c>
      <c r="E941" s="236">
        <v>1101130032548</v>
      </c>
      <c r="F941" s="240" t="s">
        <v>5187</v>
      </c>
      <c r="G941" s="242">
        <v>0</v>
      </c>
      <c r="H941" s="223" t="s">
        <v>4758</v>
      </c>
      <c r="I941" s="223"/>
      <c r="J941" s="231"/>
      <c r="K941" s="223"/>
      <c r="L941" s="223"/>
      <c r="M941" s="223"/>
      <c r="N941" s="240" t="s">
        <v>5553</v>
      </c>
      <c r="O941" s="225" t="s">
        <v>5883</v>
      </c>
      <c r="P941" s="225" t="s">
        <v>5884</v>
      </c>
      <c r="Q941" s="225" t="s">
        <v>5885</v>
      </c>
      <c r="R941" s="212" t="s">
        <v>2</v>
      </c>
      <c r="S941" s="213" t="s">
        <v>4758</v>
      </c>
      <c r="T941" s="233">
        <v>45594</v>
      </c>
      <c r="U941" s="234" t="s">
        <v>5809</v>
      </c>
      <c r="V941" s="234">
        <v>45632</v>
      </c>
      <c r="W941" s="234">
        <v>45639</v>
      </c>
      <c r="X941" s="234" t="s">
        <v>2</v>
      </c>
      <c r="Y941" s="224"/>
      <c r="Z941" s="224" t="s">
        <v>5022</v>
      </c>
      <c r="AA941" s="243">
        <v>202411</v>
      </c>
      <c r="AB941" s="243"/>
      <c r="AC941" s="244" t="s">
        <v>4787</v>
      </c>
      <c r="AD941" s="244" t="s">
        <v>4967</v>
      </c>
      <c r="AE941" s="245">
        <v>1</v>
      </c>
      <c r="AF941" s="244" t="s">
        <v>4967</v>
      </c>
      <c r="AG941" s="239" t="str">
        <f>IFERROR(VLOOKUP(작성용!A:A,RM!A:D,4,0),"-")</f>
        <v>조현우</v>
      </c>
      <c r="AH941" s="9" t="s">
        <v>4905</v>
      </c>
      <c r="AI941" s="235" t="s">
        <v>4724</v>
      </c>
      <c r="AJ941" s="235" t="s">
        <v>2</v>
      </c>
      <c r="AK941" s="235" t="s">
        <v>4764</v>
      </c>
      <c r="AL941" s="235">
        <v>940</v>
      </c>
    </row>
    <row r="942" spans="1:38" x14ac:dyDescent="0.3">
      <c r="A942" s="222" t="s">
        <v>2144</v>
      </c>
      <c r="B942" s="222" t="s">
        <v>2145</v>
      </c>
      <c r="C942" s="241" t="s">
        <v>4765</v>
      </c>
      <c r="D942" s="237" t="s">
        <v>5921</v>
      </c>
      <c r="E942" s="236">
        <v>1101130032697</v>
      </c>
      <c r="F942" s="240" t="s">
        <v>5187</v>
      </c>
      <c r="G942" s="242">
        <v>0</v>
      </c>
      <c r="H942" s="223" t="s">
        <v>4758</v>
      </c>
      <c r="I942" s="223"/>
      <c r="J942" s="231"/>
      <c r="K942" s="223"/>
      <c r="L942" s="223"/>
      <c r="M942" s="223"/>
      <c r="N942" s="240" t="s">
        <v>5553</v>
      </c>
      <c r="O942" s="225" t="s">
        <v>5883</v>
      </c>
      <c r="P942" s="225" t="s">
        <v>5884</v>
      </c>
      <c r="Q942" s="225" t="s">
        <v>5885</v>
      </c>
      <c r="R942" s="212" t="s">
        <v>2</v>
      </c>
      <c r="S942" s="213" t="s">
        <v>4758</v>
      </c>
      <c r="T942" s="233">
        <v>45594</v>
      </c>
      <c r="U942" s="234" t="s">
        <v>5809</v>
      </c>
      <c r="V942" s="234">
        <v>45632</v>
      </c>
      <c r="W942" s="234">
        <v>45639</v>
      </c>
      <c r="X942" s="234" t="s">
        <v>2</v>
      </c>
      <c r="Y942" s="224"/>
      <c r="Z942" s="224" t="s">
        <v>5022</v>
      </c>
      <c r="AA942" s="243">
        <v>202411</v>
      </c>
      <c r="AB942" s="243"/>
      <c r="AC942" s="244" t="s">
        <v>4787</v>
      </c>
      <c r="AD942" s="244" t="s">
        <v>4967</v>
      </c>
      <c r="AE942" s="245">
        <v>1</v>
      </c>
      <c r="AF942" s="244" t="s">
        <v>4967</v>
      </c>
      <c r="AG942" s="239" t="str">
        <f>IFERROR(VLOOKUP(작성용!A:A,RM!A:D,4,0),"-")</f>
        <v>조현우</v>
      </c>
      <c r="AH942" s="9" t="s">
        <v>4905</v>
      </c>
      <c r="AI942" s="235" t="s">
        <v>4724</v>
      </c>
      <c r="AJ942" s="235" t="s">
        <v>2</v>
      </c>
      <c r="AK942" s="235" t="s">
        <v>4764</v>
      </c>
      <c r="AL942" s="235">
        <v>941</v>
      </c>
    </row>
    <row r="943" spans="1:38" x14ac:dyDescent="0.3">
      <c r="A943" s="222" t="s">
        <v>2144</v>
      </c>
      <c r="B943" s="222" t="s">
        <v>2145</v>
      </c>
      <c r="C943" s="241" t="s">
        <v>4765</v>
      </c>
      <c r="D943" s="237" t="s">
        <v>5922</v>
      </c>
      <c r="E943" s="236">
        <v>1101130032689</v>
      </c>
      <c r="F943" s="240" t="s">
        <v>5187</v>
      </c>
      <c r="G943" s="242">
        <v>0</v>
      </c>
      <c r="H943" s="223" t="s">
        <v>4758</v>
      </c>
      <c r="I943" s="223"/>
      <c r="J943" s="231"/>
      <c r="K943" s="223"/>
      <c r="L943" s="223"/>
      <c r="M943" s="223"/>
      <c r="N943" s="240" t="s">
        <v>5553</v>
      </c>
      <c r="O943" s="225" t="s">
        <v>5883</v>
      </c>
      <c r="P943" s="225" t="s">
        <v>5884</v>
      </c>
      <c r="Q943" s="225" t="s">
        <v>5885</v>
      </c>
      <c r="R943" s="212" t="s">
        <v>2</v>
      </c>
      <c r="S943" s="213" t="s">
        <v>4758</v>
      </c>
      <c r="T943" s="233">
        <v>45594</v>
      </c>
      <c r="U943" s="234" t="s">
        <v>5809</v>
      </c>
      <c r="V943" s="234">
        <v>45632</v>
      </c>
      <c r="W943" s="234">
        <v>45639</v>
      </c>
      <c r="X943" s="234" t="s">
        <v>2</v>
      </c>
      <c r="Y943" s="224"/>
      <c r="Z943" s="224" t="s">
        <v>5022</v>
      </c>
      <c r="AA943" s="243">
        <v>202411</v>
      </c>
      <c r="AB943" s="243"/>
      <c r="AC943" s="244" t="s">
        <v>4787</v>
      </c>
      <c r="AD943" s="244" t="s">
        <v>5008</v>
      </c>
      <c r="AE943" s="245">
        <v>1</v>
      </c>
      <c r="AF943" s="244" t="s">
        <v>5008</v>
      </c>
      <c r="AG943" s="239" t="str">
        <f>IFERROR(VLOOKUP(작성용!A:A,RM!A:D,4,0),"-")</f>
        <v>조현우</v>
      </c>
      <c r="AH943" s="9" t="s">
        <v>4905</v>
      </c>
      <c r="AI943" s="235" t="s">
        <v>4724</v>
      </c>
      <c r="AJ943" s="235" t="s">
        <v>2</v>
      </c>
      <c r="AK943" s="235" t="s">
        <v>4764</v>
      </c>
      <c r="AL943" s="235">
        <v>942</v>
      </c>
    </row>
    <row r="944" spans="1:38" x14ac:dyDescent="0.3">
      <c r="A944" s="222" t="s">
        <v>2144</v>
      </c>
      <c r="B944" s="222" t="s">
        <v>2145</v>
      </c>
      <c r="C944" s="241" t="s">
        <v>4765</v>
      </c>
      <c r="D944" s="237" t="s">
        <v>5923</v>
      </c>
      <c r="E944" s="236">
        <v>1101130032738</v>
      </c>
      <c r="F944" s="240" t="s">
        <v>5187</v>
      </c>
      <c r="G944" s="242">
        <v>0</v>
      </c>
      <c r="H944" s="223" t="s">
        <v>4758</v>
      </c>
      <c r="I944" s="223"/>
      <c r="J944" s="231"/>
      <c r="K944" s="223"/>
      <c r="L944" s="223"/>
      <c r="M944" s="223"/>
      <c r="N944" s="240" t="s">
        <v>5553</v>
      </c>
      <c r="O944" s="225" t="s">
        <v>5883</v>
      </c>
      <c r="P944" s="225" t="s">
        <v>5884</v>
      </c>
      <c r="Q944" s="225" t="s">
        <v>5885</v>
      </c>
      <c r="R944" s="212" t="s">
        <v>2</v>
      </c>
      <c r="S944" s="213" t="s">
        <v>4758</v>
      </c>
      <c r="T944" s="233">
        <v>45594</v>
      </c>
      <c r="U944" s="234" t="s">
        <v>5809</v>
      </c>
      <c r="V944" s="234">
        <v>45632</v>
      </c>
      <c r="W944" s="234">
        <v>45639</v>
      </c>
      <c r="X944" s="234" t="s">
        <v>2</v>
      </c>
      <c r="Y944" s="224"/>
      <c r="Z944" s="224" t="s">
        <v>5022</v>
      </c>
      <c r="AA944" s="243">
        <v>202411</v>
      </c>
      <c r="AB944" s="243"/>
      <c r="AC944" s="244" t="s">
        <v>4787</v>
      </c>
      <c r="AD944" s="244" t="s">
        <v>4896</v>
      </c>
      <c r="AE944" s="245">
        <v>1</v>
      </c>
      <c r="AF944" s="244" t="s">
        <v>4896</v>
      </c>
      <c r="AG944" s="239" t="str">
        <f>IFERROR(VLOOKUP(작성용!A:A,RM!A:D,4,0),"-")</f>
        <v>조현우</v>
      </c>
      <c r="AH944" s="9" t="s">
        <v>4905</v>
      </c>
      <c r="AI944" s="235" t="s">
        <v>4724</v>
      </c>
      <c r="AJ944" s="235" t="s">
        <v>2</v>
      </c>
      <c r="AK944" s="235" t="s">
        <v>4764</v>
      </c>
      <c r="AL944" s="235">
        <v>943</v>
      </c>
    </row>
    <row r="945" spans="1:38" x14ac:dyDescent="0.3">
      <c r="A945" s="222" t="s">
        <v>2144</v>
      </c>
      <c r="B945" s="222" t="s">
        <v>2145</v>
      </c>
      <c r="C945" s="241" t="s">
        <v>4765</v>
      </c>
      <c r="D945" s="237" t="s">
        <v>5924</v>
      </c>
      <c r="E945" s="236">
        <v>1101130032788</v>
      </c>
      <c r="F945" s="240" t="s">
        <v>5187</v>
      </c>
      <c r="G945" s="242">
        <v>0</v>
      </c>
      <c r="H945" s="223" t="s">
        <v>4758</v>
      </c>
      <c r="I945" s="223"/>
      <c r="J945" s="231"/>
      <c r="K945" s="223"/>
      <c r="L945" s="223"/>
      <c r="M945" s="223"/>
      <c r="N945" s="240" t="s">
        <v>5553</v>
      </c>
      <c r="O945" s="225" t="s">
        <v>5883</v>
      </c>
      <c r="P945" s="225" t="s">
        <v>5884</v>
      </c>
      <c r="Q945" s="225" t="s">
        <v>5885</v>
      </c>
      <c r="R945" s="212" t="s">
        <v>2</v>
      </c>
      <c r="S945" s="213" t="s">
        <v>4758</v>
      </c>
      <c r="T945" s="233">
        <v>45594</v>
      </c>
      <c r="U945" s="234" t="s">
        <v>5809</v>
      </c>
      <c r="V945" s="234">
        <v>45632</v>
      </c>
      <c r="W945" s="234">
        <v>45639</v>
      </c>
      <c r="X945" s="234" t="s">
        <v>2</v>
      </c>
      <c r="Y945" s="224"/>
      <c r="Z945" s="224" t="s">
        <v>5022</v>
      </c>
      <c r="AA945" s="243">
        <v>202411</v>
      </c>
      <c r="AB945" s="243"/>
      <c r="AC945" s="244" t="s">
        <v>4787</v>
      </c>
      <c r="AD945" s="244" t="s">
        <v>4932</v>
      </c>
      <c r="AE945" s="245">
        <v>1</v>
      </c>
      <c r="AF945" s="244" t="s">
        <v>4932</v>
      </c>
      <c r="AG945" s="239" t="str">
        <f>IFERROR(VLOOKUP(작성용!A:A,RM!A:D,4,0),"-")</f>
        <v>조현우</v>
      </c>
      <c r="AH945" s="9" t="s">
        <v>4905</v>
      </c>
      <c r="AI945" s="235" t="s">
        <v>4724</v>
      </c>
      <c r="AJ945" s="235" t="s">
        <v>2</v>
      </c>
      <c r="AK945" s="235" t="s">
        <v>4764</v>
      </c>
      <c r="AL945" s="235">
        <v>944</v>
      </c>
    </row>
    <row r="946" spans="1:38" x14ac:dyDescent="0.3">
      <c r="A946" s="222" t="s">
        <v>2144</v>
      </c>
      <c r="B946" s="222" t="s">
        <v>2145</v>
      </c>
      <c r="C946" s="241" t="s">
        <v>4765</v>
      </c>
      <c r="D946" s="237" t="s">
        <v>5925</v>
      </c>
      <c r="E946" s="236">
        <v>1101130032861</v>
      </c>
      <c r="F946" s="240" t="s">
        <v>5187</v>
      </c>
      <c r="G946" s="242">
        <v>0</v>
      </c>
      <c r="H946" s="223" t="s">
        <v>4758</v>
      </c>
      <c r="I946" s="223"/>
      <c r="J946" s="231"/>
      <c r="K946" s="223"/>
      <c r="L946" s="223"/>
      <c r="M946" s="223"/>
      <c r="N946" s="240" t="s">
        <v>5553</v>
      </c>
      <c r="O946" s="225" t="s">
        <v>5883</v>
      </c>
      <c r="P946" s="225" t="s">
        <v>5884</v>
      </c>
      <c r="Q946" s="225" t="s">
        <v>5885</v>
      </c>
      <c r="R946" s="212" t="s">
        <v>2</v>
      </c>
      <c r="S946" s="213" t="s">
        <v>4758</v>
      </c>
      <c r="T946" s="233">
        <v>45594</v>
      </c>
      <c r="U946" s="234" t="s">
        <v>5809</v>
      </c>
      <c r="V946" s="234">
        <v>45632</v>
      </c>
      <c r="W946" s="234">
        <v>45639</v>
      </c>
      <c r="X946" s="234" t="s">
        <v>2</v>
      </c>
      <c r="Y946" s="224"/>
      <c r="Z946" s="224" t="s">
        <v>5022</v>
      </c>
      <c r="AA946" s="243">
        <v>202411</v>
      </c>
      <c r="AB946" s="243"/>
      <c r="AC946" s="244" t="s">
        <v>4787</v>
      </c>
      <c r="AD946" s="244" t="s">
        <v>4974</v>
      </c>
      <c r="AE946" s="245">
        <v>1</v>
      </c>
      <c r="AF946" s="244" t="s">
        <v>4974</v>
      </c>
      <c r="AG946" s="239" t="str">
        <f>IFERROR(VLOOKUP(작성용!A:A,RM!A:D,4,0),"-")</f>
        <v>조현우</v>
      </c>
      <c r="AH946" s="9" t="s">
        <v>4905</v>
      </c>
      <c r="AI946" s="235" t="s">
        <v>4724</v>
      </c>
      <c r="AJ946" s="235" t="s">
        <v>2</v>
      </c>
      <c r="AK946" s="235" t="s">
        <v>4764</v>
      </c>
      <c r="AL946" s="235">
        <v>945</v>
      </c>
    </row>
    <row r="947" spans="1:38" x14ac:dyDescent="0.3">
      <c r="A947" s="222" t="s">
        <v>2144</v>
      </c>
      <c r="B947" s="222" t="s">
        <v>2145</v>
      </c>
      <c r="C947" s="241" t="s">
        <v>4765</v>
      </c>
      <c r="D947" s="237" t="s">
        <v>5926</v>
      </c>
      <c r="E947" s="236">
        <v>1101130032811</v>
      </c>
      <c r="F947" s="240" t="s">
        <v>5187</v>
      </c>
      <c r="G947" s="242">
        <v>0</v>
      </c>
      <c r="H947" s="223" t="s">
        <v>4758</v>
      </c>
      <c r="I947" s="223"/>
      <c r="J947" s="231"/>
      <c r="K947" s="223"/>
      <c r="L947" s="223"/>
      <c r="M947" s="223"/>
      <c r="N947" s="240" t="s">
        <v>5553</v>
      </c>
      <c r="O947" s="225" t="s">
        <v>5883</v>
      </c>
      <c r="P947" s="225" t="s">
        <v>5884</v>
      </c>
      <c r="Q947" s="225" t="s">
        <v>5885</v>
      </c>
      <c r="R947" s="212" t="s">
        <v>2</v>
      </c>
      <c r="S947" s="213" t="s">
        <v>4758</v>
      </c>
      <c r="T947" s="233">
        <v>45594</v>
      </c>
      <c r="U947" s="234" t="s">
        <v>5809</v>
      </c>
      <c r="V947" s="234">
        <v>45632</v>
      </c>
      <c r="W947" s="234">
        <v>45639</v>
      </c>
      <c r="X947" s="234" t="s">
        <v>2</v>
      </c>
      <c r="Y947" s="224"/>
      <c r="Z947" s="224" t="s">
        <v>5022</v>
      </c>
      <c r="AA947" s="243">
        <v>202411</v>
      </c>
      <c r="AB947" s="243"/>
      <c r="AC947" s="244" t="s">
        <v>4787</v>
      </c>
      <c r="AD947" s="244" t="s">
        <v>4902</v>
      </c>
      <c r="AE947" s="245">
        <v>1</v>
      </c>
      <c r="AF947" s="244" t="s">
        <v>4902</v>
      </c>
      <c r="AG947" s="239" t="str">
        <f>IFERROR(VLOOKUP(작성용!A:A,RM!A:D,4,0),"-")</f>
        <v>조현우</v>
      </c>
      <c r="AH947" s="9" t="s">
        <v>4905</v>
      </c>
      <c r="AI947" s="235" t="s">
        <v>4724</v>
      </c>
      <c r="AJ947" s="235" t="s">
        <v>2</v>
      </c>
      <c r="AK947" s="235" t="s">
        <v>4764</v>
      </c>
      <c r="AL947" s="235">
        <v>946</v>
      </c>
    </row>
    <row r="948" spans="1:38" x14ac:dyDescent="0.3">
      <c r="A948" s="222" t="s">
        <v>2144</v>
      </c>
      <c r="B948" s="222" t="s">
        <v>2145</v>
      </c>
      <c r="C948" s="241" t="s">
        <v>4765</v>
      </c>
      <c r="D948" s="237" t="s">
        <v>5927</v>
      </c>
      <c r="E948" s="236">
        <v>1101130032944</v>
      </c>
      <c r="F948" s="240" t="s">
        <v>5187</v>
      </c>
      <c r="G948" s="242">
        <v>0</v>
      </c>
      <c r="H948" s="223" t="s">
        <v>4758</v>
      </c>
      <c r="I948" s="223"/>
      <c r="J948" s="231"/>
      <c r="K948" s="223"/>
      <c r="L948" s="223"/>
      <c r="M948" s="223"/>
      <c r="N948" s="240" t="s">
        <v>5553</v>
      </c>
      <c r="O948" s="225" t="s">
        <v>5883</v>
      </c>
      <c r="P948" s="225" t="s">
        <v>5884</v>
      </c>
      <c r="Q948" s="225" t="s">
        <v>5885</v>
      </c>
      <c r="R948" s="212" t="s">
        <v>2</v>
      </c>
      <c r="S948" s="213" t="s">
        <v>4758</v>
      </c>
      <c r="T948" s="233">
        <v>45594</v>
      </c>
      <c r="U948" s="234" t="s">
        <v>5809</v>
      </c>
      <c r="V948" s="234">
        <v>45632</v>
      </c>
      <c r="W948" s="234">
        <v>45639</v>
      </c>
      <c r="X948" s="234" t="s">
        <v>2</v>
      </c>
      <c r="Y948" s="224"/>
      <c r="Z948" s="224" t="s">
        <v>5022</v>
      </c>
      <c r="AA948" s="243">
        <v>202411</v>
      </c>
      <c r="AB948" s="243"/>
      <c r="AC948" s="244" t="s">
        <v>4787</v>
      </c>
      <c r="AD948" s="244" t="s">
        <v>4914</v>
      </c>
      <c r="AE948" s="245">
        <v>1</v>
      </c>
      <c r="AF948" s="244" t="s">
        <v>4914</v>
      </c>
      <c r="AG948" s="239" t="str">
        <f>IFERROR(VLOOKUP(작성용!A:A,RM!A:D,4,0),"-")</f>
        <v>조현우</v>
      </c>
      <c r="AH948" s="9" t="s">
        <v>4905</v>
      </c>
      <c r="AI948" s="235" t="s">
        <v>4724</v>
      </c>
      <c r="AJ948" s="235" t="s">
        <v>2</v>
      </c>
      <c r="AK948" s="235" t="s">
        <v>4764</v>
      </c>
      <c r="AL948" s="235">
        <v>947</v>
      </c>
    </row>
    <row r="949" spans="1:38" x14ac:dyDescent="0.3">
      <c r="A949" s="222" t="s">
        <v>2144</v>
      </c>
      <c r="B949" s="222" t="s">
        <v>2145</v>
      </c>
      <c r="C949" s="241" t="s">
        <v>4765</v>
      </c>
      <c r="D949" s="237" t="s">
        <v>5928</v>
      </c>
      <c r="E949" s="236">
        <v>1101130032770</v>
      </c>
      <c r="F949" s="240" t="s">
        <v>5187</v>
      </c>
      <c r="G949" s="242">
        <v>0</v>
      </c>
      <c r="H949" s="223" t="s">
        <v>4758</v>
      </c>
      <c r="I949" s="223"/>
      <c r="J949" s="231"/>
      <c r="K949" s="223"/>
      <c r="L949" s="223"/>
      <c r="M949" s="223"/>
      <c r="N949" s="240" t="s">
        <v>5553</v>
      </c>
      <c r="O949" s="225" t="s">
        <v>5883</v>
      </c>
      <c r="P949" s="225" t="s">
        <v>5884</v>
      </c>
      <c r="Q949" s="225" t="s">
        <v>5885</v>
      </c>
      <c r="R949" s="212" t="s">
        <v>2</v>
      </c>
      <c r="S949" s="213" t="s">
        <v>4758</v>
      </c>
      <c r="T949" s="233">
        <v>45594</v>
      </c>
      <c r="U949" s="234" t="s">
        <v>5809</v>
      </c>
      <c r="V949" s="234">
        <v>45632</v>
      </c>
      <c r="W949" s="234">
        <v>45639</v>
      </c>
      <c r="X949" s="234" t="s">
        <v>2</v>
      </c>
      <c r="Y949" s="224"/>
      <c r="Z949" s="224" t="s">
        <v>5022</v>
      </c>
      <c r="AA949" s="243">
        <v>202411</v>
      </c>
      <c r="AB949" s="243"/>
      <c r="AC949" s="244" t="s">
        <v>4787</v>
      </c>
      <c r="AD949" s="244" t="s">
        <v>4934</v>
      </c>
      <c r="AE949" s="245">
        <v>1</v>
      </c>
      <c r="AF949" s="244" t="s">
        <v>4859</v>
      </c>
      <c r="AG949" s="239" t="str">
        <f>IFERROR(VLOOKUP(작성용!A:A,RM!A:D,4,0),"-")</f>
        <v>조현우</v>
      </c>
      <c r="AH949" s="9" t="s">
        <v>4905</v>
      </c>
      <c r="AI949" s="235" t="s">
        <v>4724</v>
      </c>
      <c r="AJ949" s="235" t="s">
        <v>2</v>
      </c>
      <c r="AK949" s="235" t="s">
        <v>4764</v>
      </c>
      <c r="AL949" s="235">
        <v>948</v>
      </c>
    </row>
    <row r="950" spans="1:38" x14ac:dyDescent="0.3">
      <c r="A950" s="222" t="s">
        <v>2144</v>
      </c>
      <c r="B950" s="222" t="s">
        <v>2145</v>
      </c>
      <c r="C950" s="241" t="s">
        <v>4765</v>
      </c>
      <c r="D950" s="237" t="s">
        <v>5929</v>
      </c>
      <c r="E950" s="236">
        <v>1101130035047</v>
      </c>
      <c r="F950" s="240" t="s">
        <v>5187</v>
      </c>
      <c r="G950" s="242">
        <v>0</v>
      </c>
      <c r="H950" s="223" t="s">
        <v>4758</v>
      </c>
      <c r="I950" s="223"/>
      <c r="J950" s="231"/>
      <c r="K950" s="223"/>
      <c r="L950" s="223"/>
      <c r="M950" s="223"/>
      <c r="N950" s="240" t="s">
        <v>5553</v>
      </c>
      <c r="O950" s="225" t="s">
        <v>5883</v>
      </c>
      <c r="P950" s="225" t="s">
        <v>5884</v>
      </c>
      <c r="Q950" s="225" t="s">
        <v>5885</v>
      </c>
      <c r="R950" s="212" t="s">
        <v>2</v>
      </c>
      <c r="S950" s="213" t="s">
        <v>4758</v>
      </c>
      <c r="T950" s="233">
        <v>45594</v>
      </c>
      <c r="U950" s="234" t="s">
        <v>5809</v>
      </c>
      <c r="V950" s="234">
        <v>45632</v>
      </c>
      <c r="W950" s="234">
        <v>45639</v>
      </c>
      <c r="X950" s="234" t="s">
        <v>2</v>
      </c>
      <c r="Y950" s="224"/>
      <c r="Z950" s="224" t="s">
        <v>5022</v>
      </c>
      <c r="AA950" s="243">
        <v>202411</v>
      </c>
      <c r="AB950" s="243"/>
      <c r="AC950" s="244" t="s">
        <v>4787</v>
      </c>
      <c r="AD950" s="244" t="s">
        <v>4748</v>
      </c>
      <c r="AE950" s="245">
        <v>1</v>
      </c>
      <c r="AF950" s="244" t="s">
        <v>4748</v>
      </c>
      <c r="AG950" s="239" t="str">
        <f>IFERROR(VLOOKUP(작성용!A:A,RM!A:D,4,0),"-")</f>
        <v>조현우</v>
      </c>
      <c r="AH950" s="9" t="s">
        <v>4905</v>
      </c>
      <c r="AI950" s="235" t="s">
        <v>4724</v>
      </c>
      <c r="AJ950" s="235" t="s">
        <v>2</v>
      </c>
      <c r="AK950" s="235" t="s">
        <v>4764</v>
      </c>
      <c r="AL950" s="235">
        <v>949</v>
      </c>
    </row>
    <row r="951" spans="1:38" x14ac:dyDescent="0.3">
      <c r="A951" s="229" t="s">
        <v>2144</v>
      </c>
      <c r="B951" s="229" t="s">
        <v>5890</v>
      </c>
      <c r="C951" s="241" t="s">
        <v>4765</v>
      </c>
      <c r="D951" s="237" t="s">
        <v>5930</v>
      </c>
      <c r="E951" s="236">
        <v>1101130035245</v>
      </c>
      <c r="F951" s="240" t="s">
        <v>5187</v>
      </c>
      <c r="G951" s="242">
        <v>0</v>
      </c>
      <c r="H951" s="231" t="s">
        <v>4758</v>
      </c>
      <c r="I951" s="231"/>
      <c r="J951" s="231"/>
      <c r="K951" s="231"/>
      <c r="L951" s="231"/>
      <c r="M951" s="231"/>
      <c r="N951" s="240" t="s">
        <v>5553</v>
      </c>
      <c r="O951" s="225" t="s">
        <v>5883</v>
      </c>
      <c r="P951" s="225" t="s">
        <v>5884</v>
      </c>
      <c r="Q951" s="225" t="s">
        <v>5885</v>
      </c>
      <c r="R951" s="212" t="s">
        <v>2</v>
      </c>
      <c r="S951" s="213" t="s">
        <v>4758</v>
      </c>
      <c r="T951" s="233">
        <v>45594</v>
      </c>
      <c r="U951" s="234" t="s">
        <v>5809</v>
      </c>
      <c r="V951" s="234">
        <v>45632</v>
      </c>
      <c r="W951" s="234">
        <v>45639</v>
      </c>
      <c r="X951" s="234" t="s">
        <v>2</v>
      </c>
      <c r="Y951" s="224"/>
      <c r="Z951" s="224" t="s">
        <v>5022</v>
      </c>
      <c r="AA951" s="243">
        <v>202411</v>
      </c>
      <c r="AB951" s="243"/>
      <c r="AC951" s="244" t="s">
        <v>4787</v>
      </c>
      <c r="AD951" s="244" t="s">
        <v>4748</v>
      </c>
      <c r="AE951" s="245">
        <v>1</v>
      </c>
      <c r="AF951" s="244" t="s">
        <v>4748</v>
      </c>
      <c r="AG951" s="239" t="str">
        <f>IFERROR(VLOOKUP(작성용!A:A,RM!A:D,4,0),"-")</f>
        <v>조현우</v>
      </c>
      <c r="AH951" s="9" t="s">
        <v>4905</v>
      </c>
      <c r="AI951" s="235" t="s">
        <v>4724</v>
      </c>
      <c r="AJ951" s="235" t="s">
        <v>2</v>
      </c>
      <c r="AK951" s="235" t="s">
        <v>4764</v>
      </c>
      <c r="AL951" s="235">
        <v>950</v>
      </c>
    </row>
    <row r="952" spans="1:38" x14ac:dyDescent="0.3">
      <c r="A952" s="229" t="s">
        <v>2144</v>
      </c>
      <c r="B952" s="229" t="s">
        <v>5890</v>
      </c>
      <c r="C952" s="241" t="s">
        <v>4765</v>
      </c>
      <c r="D952" s="237" t="s">
        <v>5931</v>
      </c>
      <c r="E952" s="236">
        <v>1101130035675</v>
      </c>
      <c r="F952" s="240" t="s">
        <v>5187</v>
      </c>
      <c r="G952" s="242">
        <v>0</v>
      </c>
      <c r="H952" s="231" t="s">
        <v>4758</v>
      </c>
      <c r="I952" s="231"/>
      <c r="J952" s="231"/>
      <c r="K952" s="231"/>
      <c r="L952" s="231"/>
      <c r="M952" s="231"/>
      <c r="N952" s="240" t="s">
        <v>5553</v>
      </c>
      <c r="O952" s="225" t="s">
        <v>5883</v>
      </c>
      <c r="P952" s="225" t="s">
        <v>5884</v>
      </c>
      <c r="Q952" s="225" t="s">
        <v>5885</v>
      </c>
      <c r="R952" s="212" t="s">
        <v>2</v>
      </c>
      <c r="S952" s="213" t="s">
        <v>4758</v>
      </c>
      <c r="T952" s="233">
        <v>45594</v>
      </c>
      <c r="U952" s="234" t="s">
        <v>5809</v>
      </c>
      <c r="V952" s="234">
        <v>45632</v>
      </c>
      <c r="W952" s="234">
        <v>45639</v>
      </c>
      <c r="X952" s="234" t="s">
        <v>2</v>
      </c>
      <c r="Y952" s="224"/>
      <c r="Z952" s="224" t="s">
        <v>5022</v>
      </c>
      <c r="AA952" s="243">
        <v>202411</v>
      </c>
      <c r="AB952" s="243"/>
      <c r="AC952" s="244" t="s">
        <v>4787</v>
      </c>
      <c r="AD952" s="244" t="s">
        <v>4884</v>
      </c>
      <c r="AE952" s="245">
        <v>1</v>
      </c>
      <c r="AF952" s="244" t="s">
        <v>4884</v>
      </c>
      <c r="AG952" s="239" t="str">
        <f>IFERROR(VLOOKUP(작성용!A:A,RM!A:D,4,0),"-")</f>
        <v>조현우</v>
      </c>
      <c r="AH952" s="9" t="s">
        <v>4905</v>
      </c>
      <c r="AI952" s="235" t="s">
        <v>4724</v>
      </c>
      <c r="AJ952" s="235" t="s">
        <v>2</v>
      </c>
      <c r="AK952" s="235" t="s">
        <v>4764</v>
      </c>
      <c r="AL952" s="235">
        <v>951</v>
      </c>
    </row>
    <row r="953" spans="1:38" x14ac:dyDescent="0.3">
      <c r="A953" s="229" t="s">
        <v>2144</v>
      </c>
      <c r="B953" s="229" t="s">
        <v>5890</v>
      </c>
      <c r="C953" s="241" t="s">
        <v>4765</v>
      </c>
      <c r="D953" s="237" t="s">
        <v>5932</v>
      </c>
      <c r="E953" s="236">
        <v>1101130036235</v>
      </c>
      <c r="F953" s="240" t="s">
        <v>5187</v>
      </c>
      <c r="G953" s="242">
        <v>0</v>
      </c>
      <c r="H953" s="231" t="s">
        <v>4758</v>
      </c>
      <c r="I953" s="231"/>
      <c r="J953" s="231"/>
      <c r="K953" s="231"/>
      <c r="L953" s="231"/>
      <c r="M953" s="231"/>
      <c r="N953" s="230" t="s">
        <v>5553</v>
      </c>
      <c r="O953" s="225" t="s">
        <v>5883</v>
      </c>
      <c r="P953" s="225" t="s">
        <v>5884</v>
      </c>
      <c r="Q953" s="225" t="s">
        <v>5885</v>
      </c>
      <c r="R953" s="212" t="s">
        <v>2</v>
      </c>
      <c r="S953" s="212" t="s">
        <v>4758</v>
      </c>
      <c r="T953" s="233">
        <v>45594</v>
      </c>
      <c r="U953" s="234" t="s">
        <v>5809</v>
      </c>
      <c r="V953" s="234">
        <v>45632</v>
      </c>
      <c r="W953" s="234">
        <v>45639</v>
      </c>
      <c r="X953" s="234" t="s">
        <v>2</v>
      </c>
      <c r="Y953" s="224"/>
      <c r="Z953" s="224" t="s">
        <v>5022</v>
      </c>
      <c r="AA953" s="243">
        <v>202411</v>
      </c>
      <c r="AB953" s="243"/>
      <c r="AC953" s="244" t="s">
        <v>4787</v>
      </c>
      <c r="AD953" s="244" t="s">
        <v>4810</v>
      </c>
      <c r="AE953" s="245">
        <v>1</v>
      </c>
      <c r="AF953" s="244" t="s">
        <v>4810</v>
      </c>
      <c r="AG953" s="239" t="str">
        <f>IFERROR(VLOOKUP(작성용!A:A,RM!A:D,4,0),"-")</f>
        <v>조현우</v>
      </c>
      <c r="AH953" s="9" t="s">
        <v>4905</v>
      </c>
      <c r="AI953" s="235" t="s">
        <v>5933</v>
      </c>
      <c r="AJ953" s="235" t="s">
        <v>4758</v>
      </c>
      <c r="AK953" s="235" t="s">
        <v>4764</v>
      </c>
      <c r="AL953" s="235">
        <v>952</v>
      </c>
    </row>
    <row r="954" spans="1:38" x14ac:dyDescent="0.3">
      <c r="A954" s="229" t="s">
        <v>2144</v>
      </c>
      <c r="B954" s="229" t="s">
        <v>5890</v>
      </c>
      <c r="C954" s="241" t="s">
        <v>4749</v>
      </c>
      <c r="D954" s="237" t="s">
        <v>5934</v>
      </c>
      <c r="E954" s="236">
        <v>1101130036491</v>
      </c>
      <c r="F954" s="240" t="s">
        <v>5187</v>
      </c>
      <c r="G954" s="242">
        <v>0</v>
      </c>
      <c r="H954" s="231" t="s">
        <v>4758</v>
      </c>
      <c r="I954" s="231"/>
      <c r="J954" s="231"/>
      <c r="K954" s="231"/>
      <c r="L954" s="231"/>
      <c r="M954" s="231"/>
      <c r="N954" s="230" t="s">
        <v>5553</v>
      </c>
      <c r="O954" s="225" t="s">
        <v>5883</v>
      </c>
      <c r="P954" s="225" t="s">
        <v>5884</v>
      </c>
      <c r="Q954" s="225" t="s">
        <v>5885</v>
      </c>
      <c r="R954" s="212" t="s">
        <v>2</v>
      </c>
      <c r="S954" s="212" t="s">
        <v>4758</v>
      </c>
      <c r="T954" s="233">
        <v>45594</v>
      </c>
      <c r="U954" s="234" t="s">
        <v>5809</v>
      </c>
      <c r="V954" s="234">
        <v>45632</v>
      </c>
      <c r="W954" s="234">
        <v>45639</v>
      </c>
      <c r="X954" s="234" t="s">
        <v>2</v>
      </c>
      <c r="Y954" s="224"/>
      <c r="Z954" s="224" t="s">
        <v>5022</v>
      </c>
      <c r="AA954" s="243">
        <v>202411</v>
      </c>
      <c r="AB954" s="243"/>
      <c r="AC954" s="244" t="s">
        <v>4787</v>
      </c>
      <c r="AD954" s="244" t="s">
        <v>4920</v>
      </c>
      <c r="AE954" s="245">
        <v>1</v>
      </c>
      <c r="AF954" s="244" t="s">
        <v>4749</v>
      </c>
      <c r="AG954" s="239" t="str">
        <f>IFERROR(VLOOKUP(작성용!A:A,RM!A:D,4,0),"-")</f>
        <v>조현우</v>
      </c>
      <c r="AH954" s="9" t="s">
        <v>4905</v>
      </c>
      <c r="AI954" s="235" t="s">
        <v>5933</v>
      </c>
      <c r="AJ954" s="235" t="s">
        <v>4758</v>
      </c>
      <c r="AK954" s="235" t="s">
        <v>4764</v>
      </c>
      <c r="AL954" s="235">
        <v>953</v>
      </c>
    </row>
    <row r="955" spans="1:38" x14ac:dyDescent="0.3">
      <c r="A955" s="229">
        <v>6000590</v>
      </c>
      <c r="B955" s="229" t="s">
        <v>5920</v>
      </c>
      <c r="C955" s="241" t="s">
        <v>4765</v>
      </c>
      <c r="D955" s="237" t="s">
        <v>5935</v>
      </c>
      <c r="E955" s="236">
        <v>1313110277420</v>
      </c>
      <c r="F955" s="240" t="s">
        <v>4841</v>
      </c>
      <c r="G955" s="214">
        <v>0</v>
      </c>
      <c r="H955" s="231" t="s">
        <v>4758</v>
      </c>
      <c r="I955" s="231"/>
      <c r="J955" s="231"/>
      <c r="K955" s="231"/>
      <c r="L955" s="231"/>
      <c r="M955" s="231"/>
      <c r="N955" s="231" t="s">
        <v>4793</v>
      </c>
      <c r="O955" s="246"/>
      <c r="P955" s="246"/>
      <c r="Q955" s="225"/>
      <c r="R955" s="212" t="s">
        <v>2</v>
      </c>
      <c r="S955" s="213" t="s">
        <v>4758</v>
      </c>
      <c r="T955" s="233" t="s">
        <v>5936</v>
      </c>
      <c r="U955" s="234" t="s">
        <v>5809</v>
      </c>
      <c r="V955" s="234">
        <v>45632</v>
      </c>
      <c r="W955" s="233" t="s">
        <v>4864</v>
      </c>
      <c r="X955" s="234" t="s">
        <v>4758</v>
      </c>
      <c r="Y955" s="234"/>
      <c r="Z955" s="234"/>
      <c r="AA955" s="243">
        <v>202411</v>
      </c>
      <c r="AB955" s="243"/>
      <c r="AC955" s="233" t="s">
        <v>5197</v>
      </c>
      <c r="AD955" s="244" t="s">
        <v>4967</v>
      </c>
      <c r="AE955" s="245">
        <v>0</v>
      </c>
      <c r="AF955" s="244" t="s">
        <v>4967</v>
      </c>
      <c r="AG955" s="239" t="str">
        <f>IFERROR(VLOOKUP(작성용!A:A,RM!A:D,4,0),"-")</f>
        <v>-</v>
      </c>
      <c r="AH955" s="9" t="s">
        <v>4758</v>
      </c>
      <c r="AI955" s="235" t="s">
        <v>4758</v>
      </c>
      <c r="AJ955" s="235" t="s">
        <v>4758</v>
      </c>
      <c r="AK955" s="235" t="s">
        <v>5195</v>
      </c>
      <c r="AL955" s="235">
        <v>954</v>
      </c>
    </row>
    <row r="956" spans="1:38" x14ac:dyDescent="0.3">
      <c r="A956" s="229">
        <v>6000590</v>
      </c>
      <c r="B956" s="229" t="s">
        <v>5920</v>
      </c>
      <c r="C956" s="241" t="s">
        <v>4765</v>
      </c>
      <c r="D956" s="237" t="s">
        <v>5935</v>
      </c>
      <c r="E956" s="236">
        <v>1313110277420</v>
      </c>
      <c r="F956" s="240" t="s">
        <v>4767</v>
      </c>
      <c r="G956" s="214">
        <v>0</v>
      </c>
      <c r="H956" s="231" t="s">
        <v>4758</v>
      </c>
      <c r="I956" s="231"/>
      <c r="J956" s="231"/>
      <c r="K956" s="231"/>
      <c r="L956" s="231"/>
      <c r="M956" s="231"/>
      <c r="N956" s="231" t="s">
        <v>4793</v>
      </c>
      <c r="O956" s="246"/>
      <c r="P956" s="246"/>
      <c r="Q956" s="225"/>
      <c r="R956" s="212" t="s">
        <v>2</v>
      </c>
      <c r="S956" s="213" t="s">
        <v>4758</v>
      </c>
      <c r="T956" s="233" t="s">
        <v>5936</v>
      </c>
      <c r="U956" s="234" t="s">
        <v>5809</v>
      </c>
      <c r="V956" s="234">
        <v>45632</v>
      </c>
      <c r="W956" s="233" t="s">
        <v>4864</v>
      </c>
      <c r="X956" s="234" t="s">
        <v>4758</v>
      </c>
      <c r="Y956" s="234"/>
      <c r="Z956" s="234"/>
      <c r="AA956" s="243">
        <v>202411</v>
      </c>
      <c r="AB956" s="243"/>
      <c r="AC956" s="233" t="s">
        <v>5197</v>
      </c>
      <c r="AD956" s="244" t="s">
        <v>4967</v>
      </c>
      <c r="AE956" s="245">
        <v>0</v>
      </c>
      <c r="AF956" s="244" t="s">
        <v>4967</v>
      </c>
      <c r="AG956" s="239" t="str">
        <f>IFERROR(VLOOKUP(작성용!A:A,RM!A:D,4,0),"-")</f>
        <v>-</v>
      </c>
      <c r="AH956" s="9" t="s">
        <v>4758</v>
      </c>
      <c r="AI956" s="235" t="s">
        <v>4758</v>
      </c>
      <c r="AJ956" s="235" t="s">
        <v>4758</v>
      </c>
      <c r="AK956" s="235" t="s">
        <v>5195</v>
      </c>
      <c r="AL956" s="235">
        <v>955</v>
      </c>
    </row>
    <row r="957" spans="1:38" x14ac:dyDescent="0.3">
      <c r="A957" s="222">
        <v>6000083</v>
      </c>
      <c r="B957" s="222" t="s">
        <v>5887</v>
      </c>
      <c r="C957" s="241" t="s">
        <v>4765</v>
      </c>
      <c r="D957" s="237" t="s">
        <v>5937</v>
      </c>
      <c r="E957" s="236">
        <v>1101111352741</v>
      </c>
      <c r="F957" s="240" t="s">
        <v>4841</v>
      </c>
      <c r="G957" s="242">
        <v>0</v>
      </c>
      <c r="H957" s="223" t="s">
        <v>4758</v>
      </c>
      <c r="I957" s="223"/>
      <c r="J957" s="231"/>
      <c r="K957" s="223"/>
      <c r="L957" s="223"/>
      <c r="M957" s="223"/>
      <c r="N957" s="240" t="s">
        <v>5553</v>
      </c>
      <c r="O957" s="225"/>
      <c r="P957" s="225"/>
      <c r="Q957" s="225"/>
      <c r="R957" s="212" t="s">
        <v>2</v>
      </c>
      <c r="S957" s="213" t="s">
        <v>4758</v>
      </c>
      <c r="T957" s="233" t="s">
        <v>5936</v>
      </c>
      <c r="U957" s="234" t="s">
        <v>5809</v>
      </c>
      <c r="V957" s="234">
        <v>45632</v>
      </c>
      <c r="W957" s="234" t="s">
        <v>4864</v>
      </c>
      <c r="X957" s="234" t="s">
        <v>4758</v>
      </c>
      <c r="Y957" s="234"/>
      <c r="Z957" s="234"/>
      <c r="AA957" s="243">
        <v>202411</v>
      </c>
      <c r="AB957" s="243"/>
      <c r="AC957" s="244" t="s">
        <v>5197</v>
      </c>
      <c r="AD957" s="244" t="s">
        <v>4898</v>
      </c>
      <c r="AE957" s="245">
        <v>0.4</v>
      </c>
      <c r="AF957" s="244" t="s">
        <v>4898</v>
      </c>
      <c r="AG957" s="239" t="str">
        <f>IFERROR(VLOOKUP(작성용!A:A,RM!A:D,4,0),"-")</f>
        <v>-</v>
      </c>
      <c r="AH957" s="251" t="s">
        <v>4758</v>
      </c>
      <c r="AI957" s="235" t="s">
        <v>4758</v>
      </c>
      <c r="AJ957" s="235" t="s">
        <v>4758</v>
      </c>
      <c r="AK957" s="235" t="s">
        <v>5195</v>
      </c>
      <c r="AL957" s="235">
        <v>956</v>
      </c>
    </row>
    <row r="958" spans="1:38" x14ac:dyDescent="0.3">
      <c r="A958" s="229">
        <v>6000098</v>
      </c>
      <c r="B958" s="229" t="s">
        <v>5891</v>
      </c>
      <c r="C958" s="241" t="s">
        <v>4765</v>
      </c>
      <c r="D958" s="237" t="s">
        <v>5938</v>
      </c>
      <c r="E958" s="236">
        <v>1101113843673</v>
      </c>
      <c r="F958" s="240" t="s">
        <v>4841</v>
      </c>
      <c r="G958" s="242">
        <v>0</v>
      </c>
      <c r="H958" s="231" t="s">
        <v>4758</v>
      </c>
      <c r="I958" s="231"/>
      <c r="J958" s="231"/>
      <c r="K958" s="231"/>
      <c r="L958" s="231"/>
      <c r="M958" s="231"/>
      <c r="N958" s="240" t="s">
        <v>5553</v>
      </c>
      <c r="O958" s="225"/>
      <c r="P958" s="225"/>
      <c r="Q958" s="225"/>
      <c r="R958" s="212" t="s">
        <v>2</v>
      </c>
      <c r="S958" s="213" t="s">
        <v>4758</v>
      </c>
      <c r="T958" s="233" t="s">
        <v>5936</v>
      </c>
      <c r="U958" s="234" t="s">
        <v>5809</v>
      </c>
      <c r="V958" s="234">
        <v>45632</v>
      </c>
      <c r="W958" s="234" t="s">
        <v>4864</v>
      </c>
      <c r="X958" s="234" t="s">
        <v>2</v>
      </c>
      <c r="Y958" s="224"/>
      <c r="Z958" s="224"/>
      <c r="AA958" s="243">
        <v>202411</v>
      </c>
      <c r="AB958" s="243"/>
      <c r="AC958" s="244" t="s">
        <v>5197</v>
      </c>
      <c r="AD958" s="244" t="s">
        <v>4969</v>
      </c>
      <c r="AE958" s="245">
        <v>0.4</v>
      </c>
      <c r="AF958" s="244" t="s">
        <v>4969</v>
      </c>
      <c r="AG958" s="239" t="str">
        <f>IFERROR(VLOOKUP(작성용!A:A,RM!A:D,4,0),"-")</f>
        <v>-</v>
      </c>
      <c r="AH958" s="9" t="s">
        <v>4758</v>
      </c>
      <c r="AI958" s="235" t="s">
        <v>4758</v>
      </c>
      <c r="AJ958" s="235" t="s">
        <v>4758</v>
      </c>
      <c r="AK958" s="235" t="s">
        <v>5195</v>
      </c>
      <c r="AL958" s="235">
        <v>957</v>
      </c>
    </row>
    <row r="959" spans="1:38" x14ac:dyDescent="0.3">
      <c r="A959" s="222">
        <v>6000107</v>
      </c>
      <c r="B959" s="222" t="s">
        <v>5882</v>
      </c>
      <c r="C959" s="241" t="s">
        <v>4765</v>
      </c>
      <c r="D959" s="237" t="s">
        <v>5939</v>
      </c>
      <c r="E959" s="236">
        <v>1801110694934</v>
      </c>
      <c r="F959" s="240" t="s">
        <v>4841</v>
      </c>
      <c r="G959" s="242">
        <v>0</v>
      </c>
      <c r="H959" s="223" t="s">
        <v>4758</v>
      </c>
      <c r="I959" s="223"/>
      <c r="J959" s="231"/>
      <c r="K959" s="223"/>
      <c r="L959" s="223"/>
      <c r="M959" s="223"/>
      <c r="N959" s="240" t="s">
        <v>5553</v>
      </c>
      <c r="O959" s="225"/>
      <c r="P959" s="225"/>
      <c r="Q959" s="225"/>
      <c r="R959" s="212" t="s">
        <v>2</v>
      </c>
      <c r="S959" s="213" t="s">
        <v>4758</v>
      </c>
      <c r="T959" s="233" t="s">
        <v>5936</v>
      </c>
      <c r="U959" s="234" t="s">
        <v>5809</v>
      </c>
      <c r="V959" s="234">
        <v>45632</v>
      </c>
      <c r="W959" s="234" t="s">
        <v>4864</v>
      </c>
      <c r="X959" s="234" t="s">
        <v>2</v>
      </c>
      <c r="Y959" s="224"/>
      <c r="Z959" s="224"/>
      <c r="AA959" s="243">
        <v>202411</v>
      </c>
      <c r="AB959" s="243"/>
      <c r="AC959" s="244" t="s">
        <v>5197</v>
      </c>
      <c r="AD959" s="244" t="s">
        <v>4845</v>
      </c>
      <c r="AE959" s="245">
        <v>0.4</v>
      </c>
      <c r="AF959" s="244" t="s">
        <v>4845</v>
      </c>
      <c r="AG959" s="239" t="str">
        <f>IFERROR(VLOOKUP(작성용!A:A,RM!A:D,4,0),"-")</f>
        <v>-</v>
      </c>
      <c r="AH959" s="9" t="s">
        <v>4758</v>
      </c>
      <c r="AI959" s="235" t="s">
        <v>4758</v>
      </c>
      <c r="AJ959" s="235" t="s">
        <v>2</v>
      </c>
      <c r="AK959" s="235" t="s">
        <v>5195</v>
      </c>
      <c r="AL959" s="235">
        <v>958</v>
      </c>
    </row>
    <row r="960" spans="1:38" x14ac:dyDescent="0.3">
      <c r="A960" s="222">
        <v>6000107</v>
      </c>
      <c r="B960" s="222" t="s">
        <v>5882</v>
      </c>
      <c r="C960" s="241" t="s">
        <v>4765</v>
      </c>
      <c r="D960" s="237" t="s">
        <v>5939</v>
      </c>
      <c r="E960" s="236">
        <v>1801110694934</v>
      </c>
      <c r="F960" s="240" t="s">
        <v>4837</v>
      </c>
      <c r="G960" s="242">
        <v>0</v>
      </c>
      <c r="H960" s="223" t="s">
        <v>4758</v>
      </c>
      <c r="I960" s="223"/>
      <c r="J960" s="231"/>
      <c r="K960" s="223"/>
      <c r="L960" s="223"/>
      <c r="M960" s="223"/>
      <c r="N960" s="240" t="s">
        <v>5553</v>
      </c>
      <c r="O960" s="225"/>
      <c r="P960" s="225"/>
      <c r="Q960" s="225"/>
      <c r="R960" s="212" t="s">
        <v>2</v>
      </c>
      <c r="S960" s="213" t="s">
        <v>4758</v>
      </c>
      <c r="T960" s="233" t="s">
        <v>5936</v>
      </c>
      <c r="U960" s="234" t="s">
        <v>5809</v>
      </c>
      <c r="V960" s="234">
        <v>45632</v>
      </c>
      <c r="W960" s="234" t="s">
        <v>4864</v>
      </c>
      <c r="X960" s="234" t="s">
        <v>2</v>
      </c>
      <c r="Y960" s="224"/>
      <c r="Z960" s="224"/>
      <c r="AA960" s="243">
        <v>202411</v>
      </c>
      <c r="AB960" s="243"/>
      <c r="AC960" s="244" t="s">
        <v>5197</v>
      </c>
      <c r="AD960" s="244" t="s">
        <v>4845</v>
      </c>
      <c r="AE960" s="245">
        <v>0</v>
      </c>
      <c r="AF960" s="244" t="s">
        <v>4845</v>
      </c>
      <c r="AG960" s="239" t="str">
        <f>IFERROR(VLOOKUP(작성용!A:A,RM!A:D,4,0),"-")</f>
        <v>-</v>
      </c>
      <c r="AH960" s="9" t="s">
        <v>4758</v>
      </c>
      <c r="AI960" s="235" t="s">
        <v>4758</v>
      </c>
      <c r="AJ960" s="235" t="s">
        <v>2</v>
      </c>
      <c r="AK960" s="235" t="s">
        <v>5195</v>
      </c>
      <c r="AL960" s="235">
        <v>959</v>
      </c>
    </row>
    <row r="961" spans="1:38" x14ac:dyDescent="0.3">
      <c r="A961" s="222">
        <v>6000174</v>
      </c>
      <c r="B961" s="222" t="s">
        <v>5889</v>
      </c>
      <c r="C961" s="241" t="s">
        <v>4765</v>
      </c>
      <c r="D961" s="237" t="s">
        <v>5095</v>
      </c>
      <c r="E961" s="236">
        <v>1201110579253</v>
      </c>
      <c r="F961" s="240" t="s">
        <v>4841</v>
      </c>
      <c r="G961" s="242">
        <v>0</v>
      </c>
      <c r="H961" s="223" t="s">
        <v>4758</v>
      </c>
      <c r="I961" s="223"/>
      <c r="J961" s="231"/>
      <c r="K961" s="223"/>
      <c r="L961" s="223"/>
      <c r="M961" s="223"/>
      <c r="N961" s="225" t="s">
        <v>5553</v>
      </c>
      <c r="O961" s="225"/>
      <c r="P961" s="225"/>
      <c r="Q961" s="225"/>
      <c r="R961" s="212" t="s">
        <v>2</v>
      </c>
      <c r="S961" s="212" t="s">
        <v>4758</v>
      </c>
      <c r="T961" s="233" t="s">
        <v>5936</v>
      </c>
      <c r="U961" s="234" t="s">
        <v>5809</v>
      </c>
      <c r="V961" s="234">
        <v>45632</v>
      </c>
      <c r="W961" s="234" t="s">
        <v>4864</v>
      </c>
      <c r="X961" s="234" t="s">
        <v>4758</v>
      </c>
      <c r="Y961" s="234"/>
      <c r="Z961" s="234"/>
      <c r="AA961" s="243">
        <v>202411</v>
      </c>
      <c r="AB961" s="243"/>
      <c r="AC961" s="244" t="s">
        <v>5197</v>
      </c>
      <c r="AD961" s="244" t="s">
        <v>4922</v>
      </c>
      <c r="AE961" s="245">
        <v>0</v>
      </c>
      <c r="AF961" s="244" t="s">
        <v>4922</v>
      </c>
      <c r="AG961" s="239" t="str">
        <f>IFERROR(VLOOKUP(작성용!A:A,RM!A:D,4,0),"-")</f>
        <v>-</v>
      </c>
      <c r="AH961" s="251" t="s">
        <v>4758</v>
      </c>
      <c r="AI961" s="235" t="s">
        <v>4758</v>
      </c>
      <c r="AJ961" s="235" t="s">
        <v>4758</v>
      </c>
      <c r="AK961" s="235" t="s">
        <v>5195</v>
      </c>
      <c r="AL961" s="235">
        <v>960</v>
      </c>
    </row>
    <row r="962" spans="1:38" x14ac:dyDescent="0.3">
      <c r="A962" s="222">
        <v>6000174</v>
      </c>
      <c r="B962" s="222" t="s">
        <v>5889</v>
      </c>
      <c r="C962" s="241" t="s">
        <v>4765</v>
      </c>
      <c r="D962" s="237" t="s">
        <v>5940</v>
      </c>
      <c r="E962" s="236">
        <v>1101114897679</v>
      </c>
      <c r="F962" s="240" t="s">
        <v>4913</v>
      </c>
      <c r="G962" s="242">
        <v>0</v>
      </c>
      <c r="H962" s="223" t="s">
        <v>4758</v>
      </c>
      <c r="I962" s="223"/>
      <c r="J962" s="231"/>
      <c r="K962" s="223"/>
      <c r="L962" s="223"/>
      <c r="M962" s="223"/>
      <c r="N962" s="225" t="s">
        <v>5553</v>
      </c>
      <c r="O962" s="225"/>
      <c r="P962" s="225"/>
      <c r="Q962" s="225"/>
      <c r="R962" s="212" t="s">
        <v>2</v>
      </c>
      <c r="S962" s="212" t="s">
        <v>4758</v>
      </c>
      <c r="T962" s="233" t="s">
        <v>5936</v>
      </c>
      <c r="U962" s="234" t="s">
        <v>5809</v>
      </c>
      <c r="V962" s="234">
        <v>45632</v>
      </c>
      <c r="W962" s="234" t="s">
        <v>4864</v>
      </c>
      <c r="X962" s="234" t="s">
        <v>4758</v>
      </c>
      <c r="Y962" s="234"/>
      <c r="Z962" s="234"/>
      <c r="AA962" s="243">
        <v>202411</v>
      </c>
      <c r="AB962" s="243"/>
      <c r="AC962" s="244" t="s">
        <v>5197</v>
      </c>
      <c r="AD962" s="244" t="s">
        <v>5008</v>
      </c>
      <c r="AE962" s="245">
        <v>0</v>
      </c>
      <c r="AF962" s="244" t="s">
        <v>5008</v>
      </c>
      <c r="AG962" s="239" t="str">
        <f>IFERROR(VLOOKUP(작성용!A:A,RM!A:D,4,0),"-")</f>
        <v>-</v>
      </c>
      <c r="AH962" s="251" t="s">
        <v>4758</v>
      </c>
      <c r="AI962" s="235" t="s">
        <v>4758</v>
      </c>
      <c r="AJ962" s="235" t="s">
        <v>4758</v>
      </c>
      <c r="AK962" s="235" t="s">
        <v>5195</v>
      </c>
      <c r="AL962" s="235">
        <v>961</v>
      </c>
    </row>
    <row r="963" spans="1:38" x14ac:dyDescent="0.3">
      <c r="A963" s="222">
        <v>6000266</v>
      </c>
      <c r="B963" s="222" t="s">
        <v>5897</v>
      </c>
      <c r="C963" s="241" t="s">
        <v>4765</v>
      </c>
      <c r="D963" s="237" t="s">
        <v>5941</v>
      </c>
      <c r="E963" s="236" t="s">
        <v>4727</v>
      </c>
      <c r="F963" s="240" t="s">
        <v>4841</v>
      </c>
      <c r="G963" s="242">
        <v>0</v>
      </c>
      <c r="H963" s="223" t="s">
        <v>4758</v>
      </c>
      <c r="I963" s="223"/>
      <c r="J963" s="231"/>
      <c r="K963" s="223"/>
      <c r="L963" s="223"/>
      <c r="M963" s="223"/>
      <c r="N963" s="240" t="s">
        <v>5553</v>
      </c>
      <c r="O963" s="225"/>
      <c r="P963" s="225"/>
      <c r="Q963" s="225"/>
      <c r="R963" s="212" t="s">
        <v>2</v>
      </c>
      <c r="S963" s="213" t="s">
        <v>4758</v>
      </c>
      <c r="T963" s="233" t="s">
        <v>5936</v>
      </c>
      <c r="U963" s="234" t="s">
        <v>5809</v>
      </c>
      <c r="V963" s="234">
        <v>45632</v>
      </c>
      <c r="W963" s="234" t="s">
        <v>4864</v>
      </c>
      <c r="X963" s="234" t="s">
        <v>2</v>
      </c>
      <c r="Y963" s="224"/>
      <c r="Z963" s="224"/>
      <c r="AA963" s="243">
        <v>202411</v>
      </c>
      <c r="AB963" s="243"/>
      <c r="AC963" s="244" t="s">
        <v>5197</v>
      </c>
      <c r="AD963" s="244" t="s">
        <v>4748</v>
      </c>
      <c r="AE963" s="245">
        <v>0</v>
      </c>
      <c r="AF963" s="244" t="s">
        <v>4748</v>
      </c>
      <c r="AG963" s="239" t="str">
        <f>IFERROR(VLOOKUP(작성용!A:A,RM!A:D,4,0),"-")</f>
        <v>-</v>
      </c>
      <c r="AH963" s="9" t="s">
        <v>4758</v>
      </c>
      <c r="AI963" s="235" t="s">
        <v>5942</v>
      </c>
      <c r="AJ963" s="235" t="s">
        <v>2</v>
      </c>
      <c r="AK963" s="235" t="s">
        <v>5195</v>
      </c>
      <c r="AL963" s="235">
        <v>962</v>
      </c>
    </row>
    <row r="964" spans="1:38" x14ac:dyDescent="0.3">
      <c r="A964" s="222">
        <v>6000266</v>
      </c>
      <c r="B964" s="222" t="s">
        <v>5897</v>
      </c>
      <c r="C964" s="241" t="s">
        <v>4765</v>
      </c>
      <c r="D964" s="237" t="s">
        <v>5941</v>
      </c>
      <c r="E964" s="236" t="s">
        <v>4727</v>
      </c>
      <c r="F964" s="240" t="s">
        <v>4837</v>
      </c>
      <c r="G964" s="242">
        <v>0</v>
      </c>
      <c r="H964" s="223" t="s">
        <v>4758</v>
      </c>
      <c r="I964" s="223"/>
      <c r="J964" s="231"/>
      <c r="K964" s="223"/>
      <c r="L964" s="223"/>
      <c r="M964" s="223"/>
      <c r="N964" s="240" t="s">
        <v>5553</v>
      </c>
      <c r="O964" s="225"/>
      <c r="P964" s="225"/>
      <c r="Q964" s="225"/>
      <c r="R964" s="212" t="s">
        <v>2</v>
      </c>
      <c r="S964" s="213" t="s">
        <v>4758</v>
      </c>
      <c r="T964" s="233" t="s">
        <v>5936</v>
      </c>
      <c r="U964" s="234" t="s">
        <v>5809</v>
      </c>
      <c r="V964" s="234">
        <v>45632</v>
      </c>
      <c r="W964" s="234" t="s">
        <v>4864</v>
      </c>
      <c r="X964" s="234" t="s">
        <v>2</v>
      </c>
      <c r="Y964" s="224"/>
      <c r="Z964" s="224"/>
      <c r="AA964" s="243">
        <v>202411</v>
      </c>
      <c r="AB964" s="243"/>
      <c r="AC964" s="244" t="s">
        <v>5197</v>
      </c>
      <c r="AD964" s="244" t="s">
        <v>4748</v>
      </c>
      <c r="AE964" s="245">
        <v>0</v>
      </c>
      <c r="AF964" s="244" t="s">
        <v>4748</v>
      </c>
      <c r="AG964" s="239" t="str">
        <f>IFERROR(VLOOKUP(작성용!A:A,RM!A:D,4,0),"-")</f>
        <v>-</v>
      </c>
      <c r="AH964" s="9" t="s">
        <v>4758</v>
      </c>
      <c r="AI964" s="235" t="s">
        <v>5942</v>
      </c>
      <c r="AJ964" s="235" t="s">
        <v>2</v>
      </c>
      <c r="AK964" s="235" t="s">
        <v>5195</v>
      </c>
      <c r="AL964" s="235">
        <v>963</v>
      </c>
    </row>
    <row r="965" spans="1:38" x14ac:dyDescent="0.3">
      <c r="A965" s="222">
        <v>6000298</v>
      </c>
      <c r="B965" s="222" t="s">
        <v>5892</v>
      </c>
      <c r="C965" s="241" t="s">
        <v>4765</v>
      </c>
      <c r="D965" s="237" t="s">
        <v>5943</v>
      </c>
      <c r="E965" s="236">
        <v>1752110032189</v>
      </c>
      <c r="F965" s="240" t="s">
        <v>4841</v>
      </c>
      <c r="G965" s="242">
        <v>0</v>
      </c>
      <c r="H965" s="223" t="s">
        <v>4758</v>
      </c>
      <c r="I965" s="223"/>
      <c r="J965" s="231"/>
      <c r="K965" s="223"/>
      <c r="L965" s="223"/>
      <c r="M965" s="223"/>
      <c r="N965" s="240" t="s">
        <v>5553</v>
      </c>
      <c r="O965" s="225"/>
      <c r="P965" s="225"/>
      <c r="Q965" s="225"/>
      <c r="R965" s="212" t="s">
        <v>2</v>
      </c>
      <c r="S965" s="213" t="s">
        <v>4758</v>
      </c>
      <c r="T965" s="233" t="s">
        <v>5936</v>
      </c>
      <c r="U965" s="234" t="s">
        <v>5809</v>
      </c>
      <c r="V965" s="234">
        <v>45632</v>
      </c>
      <c r="W965" s="234" t="s">
        <v>4864</v>
      </c>
      <c r="X965" s="234" t="s">
        <v>2</v>
      </c>
      <c r="Y965" s="224"/>
      <c r="Z965" s="224"/>
      <c r="AA965" s="243">
        <v>202411</v>
      </c>
      <c r="AB965" s="243"/>
      <c r="AC965" s="234" t="s">
        <v>5197</v>
      </c>
      <c r="AD965" s="244" t="s">
        <v>4884</v>
      </c>
      <c r="AE965" s="245">
        <v>0.4</v>
      </c>
      <c r="AF965" s="244" t="s">
        <v>4884</v>
      </c>
      <c r="AG965" s="239" t="str">
        <f>IFERROR(VLOOKUP(작성용!A:A,RM!A:D,4,0),"-")</f>
        <v>-</v>
      </c>
      <c r="AH965" s="251" t="s">
        <v>4758</v>
      </c>
      <c r="AI965" s="235" t="s">
        <v>4758</v>
      </c>
      <c r="AJ965" s="235" t="s">
        <v>4758</v>
      </c>
      <c r="AK965" s="235" t="s">
        <v>5195</v>
      </c>
      <c r="AL965" s="235">
        <v>964</v>
      </c>
    </row>
    <row r="966" spans="1:38" x14ac:dyDescent="0.3">
      <c r="A966" s="229">
        <v>6000302</v>
      </c>
      <c r="B966" s="229" t="s">
        <v>5895</v>
      </c>
      <c r="C966" s="241" t="s">
        <v>4765</v>
      </c>
      <c r="D966" s="237" t="s">
        <v>5944</v>
      </c>
      <c r="E966" s="236">
        <v>1355110169405</v>
      </c>
      <c r="F966" s="240" t="s">
        <v>4841</v>
      </c>
      <c r="G966" s="214">
        <v>0</v>
      </c>
      <c r="H966" s="260" t="s">
        <v>4758</v>
      </c>
      <c r="I966" s="260"/>
      <c r="J966" s="231"/>
      <c r="K966" s="260"/>
      <c r="L966" s="260"/>
      <c r="M966" s="260"/>
      <c r="N966" s="240" t="s">
        <v>5553</v>
      </c>
      <c r="O966" s="256"/>
      <c r="P966" s="256"/>
      <c r="Q966" s="225"/>
      <c r="R966" s="212" t="s">
        <v>2</v>
      </c>
      <c r="S966" s="213" t="s">
        <v>4758</v>
      </c>
      <c r="T966" s="233" t="s">
        <v>5936</v>
      </c>
      <c r="U966" s="234" t="s">
        <v>5809</v>
      </c>
      <c r="V966" s="234">
        <v>45632</v>
      </c>
      <c r="W966" s="234" t="s">
        <v>4864</v>
      </c>
      <c r="X966" s="234" t="s">
        <v>2</v>
      </c>
      <c r="Y966" s="234"/>
      <c r="Z966" s="234"/>
      <c r="AA966" s="243">
        <v>202411</v>
      </c>
      <c r="AB966" s="243"/>
      <c r="AC966" s="244" t="s">
        <v>5197</v>
      </c>
      <c r="AD966" s="244" t="s">
        <v>4851</v>
      </c>
      <c r="AE966" s="245">
        <v>0.4</v>
      </c>
      <c r="AF966" s="244" t="s">
        <v>4851</v>
      </c>
      <c r="AG966" s="239" t="str">
        <f>IFERROR(VLOOKUP(작성용!A:A,RM!A:D,4,0),"-")</f>
        <v>-</v>
      </c>
      <c r="AH966" s="9" t="s">
        <v>4758</v>
      </c>
      <c r="AI966" s="235" t="s">
        <v>4758</v>
      </c>
      <c r="AJ966" s="9" t="s">
        <v>4758</v>
      </c>
      <c r="AK966" s="235" t="s">
        <v>5195</v>
      </c>
      <c r="AL966" s="235">
        <v>965</v>
      </c>
    </row>
    <row r="967" spans="1:38" x14ac:dyDescent="0.3">
      <c r="A967" s="229">
        <v>6000302</v>
      </c>
      <c r="B967" s="229" t="s">
        <v>5895</v>
      </c>
      <c r="C967" s="241" t="s">
        <v>4765</v>
      </c>
      <c r="D967" s="237" t="s">
        <v>5945</v>
      </c>
      <c r="E967" s="236">
        <v>1101140237229</v>
      </c>
      <c r="F967" s="240" t="s">
        <v>4841</v>
      </c>
      <c r="G967" s="214">
        <v>0</v>
      </c>
      <c r="H967" s="260" t="s">
        <v>4758</v>
      </c>
      <c r="I967" s="260"/>
      <c r="J967" s="231"/>
      <c r="K967" s="260"/>
      <c r="L967" s="260"/>
      <c r="M967" s="260"/>
      <c r="N967" s="240" t="s">
        <v>5553</v>
      </c>
      <c r="O967" s="256"/>
      <c r="P967" s="256"/>
      <c r="Q967" s="225"/>
      <c r="R967" s="212" t="s">
        <v>2</v>
      </c>
      <c r="S967" s="213" t="s">
        <v>4758</v>
      </c>
      <c r="T967" s="233" t="s">
        <v>5936</v>
      </c>
      <c r="U967" s="234" t="s">
        <v>5809</v>
      </c>
      <c r="V967" s="234">
        <v>45632</v>
      </c>
      <c r="W967" s="234" t="s">
        <v>4864</v>
      </c>
      <c r="X967" s="234" t="s">
        <v>2</v>
      </c>
      <c r="Y967" s="234"/>
      <c r="Z967" s="234"/>
      <c r="AA967" s="243">
        <v>202411</v>
      </c>
      <c r="AB967" s="243"/>
      <c r="AC967" s="244" t="s">
        <v>5197</v>
      </c>
      <c r="AD967" s="244" t="s">
        <v>4851</v>
      </c>
      <c r="AE967" s="245">
        <v>0.4</v>
      </c>
      <c r="AF967" s="244" t="s">
        <v>4851</v>
      </c>
      <c r="AG967" s="239" t="str">
        <f>IFERROR(VLOOKUP(작성용!A:A,RM!A:D,4,0),"-")</f>
        <v>-</v>
      </c>
      <c r="AH967" s="9" t="s">
        <v>4758</v>
      </c>
      <c r="AI967" s="235" t="s">
        <v>4758</v>
      </c>
      <c r="AJ967" s="9" t="s">
        <v>4758</v>
      </c>
      <c r="AK967" s="235" t="s">
        <v>5195</v>
      </c>
      <c r="AL967" s="235">
        <v>966</v>
      </c>
    </row>
    <row r="968" spans="1:38" x14ac:dyDescent="0.3">
      <c r="A968" s="222">
        <v>6000347</v>
      </c>
      <c r="B968" s="222" t="s">
        <v>5899</v>
      </c>
      <c r="C968" s="241" t="s">
        <v>4765</v>
      </c>
      <c r="D968" s="237" t="s">
        <v>5946</v>
      </c>
      <c r="E968" s="236" t="s">
        <v>4728</v>
      </c>
      <c r="F968" s="240" t="s">
        <v>4881</v>
      </c>
      <c r="G968" s="242">
        <v>0</v>
      </c>
      <c r="H968" s="223" t="s">
        <v>4758</v>
      </c>
      <c r="I968" s="223"/>
      <c r="J968" s="231"/>
      <c r="K968" s="223"/>
      <c r="L968" s="223"/>
      <c r="M968" s="223"/>
      <c r="N968" s="240" t="s">
        <v>5553</v>
      </c>
      <c r="O968" s="225"/>
      <c r="P968" s="225"/>
      <c r="Q968" s="225"/>
      <c r="R968" s="212" t="s">
        <v>2</v>
      </c>
      <c r="S968" s="213" t="s">
        <v>4758</v>
      </c>
      <c r="T968" s="233" t="s">
        <v>5936</v>
      </c>
      <c r="U968" s="234" t="s">
        <v>5809</v>
      </c>
      <c r="V968" s="234">
        <v>45632</v>
      </c>
      <c r="W968" s="234" t="s">
        <v>4864</v>
      </c>
      <c r="X968" s="234" t="s">
        <v>2</v>
      </c>
      <c r="Y968" s="234"/>
      <c r="Z968" s="234"/>
      <c r="AA968" s="243">
        <v>202411</v>
      </c>
      <c r="AB968" s="243"/>
      <c r="AC968" s="244" t="s">
        <v>5197</v>
      </c>
      <c r="AD968" s="244" t="s">
        <v>4905</v>
      </c>
      <c r="AE968" s="245">
        <v>0.4</v>
      </c>
      <c r="AF968" s="244" t="s">
        <v>4905</v>
      </c>
      <c r="AG968" s="239" t="str">
        <f>IFERROR(VLOOKUP(작성용!A:A,RM!A:D,4,0),"-")</f>
        <v>-</v>
      </c>
      <c r="AH968" s="9" t="s">
        <v>4758</v>
      </c>
      <c r="AI968" s="235" t="s">
        <v>4758</v>
      </c>
      <c r="AJ968" s="235" t="s">
        <v>2</v>
      </c>
      <c r="AK968" s="235" t="s">
        <v>5195</v>
      </c>
      <c r="AL968" s="235">
        <v>967</v>
      </c>
    </row>
    <row r="969" spans="1:38" x14ac:dyDescent="0.3">
      <c r="A969" s="222">
        <v>6000409</v>
      </c>
      <c r="B969" s="222" t="s">
        <v>5903</v>
      </c>
      <c r="C969" s="241" t="s">
        <v>4765</v>
      </c>
      <c r="D969" s="237" t="s">
        <v>5947</v>
      </c>
      <c r="E969" s="236">
        <v>1914110005116</v>
      </c>
      <c r="F969" s="240" t="s">
        <v>4841</v>
      </c>
      <c r="G969" s="242">
        <v>0</v>
      </c>
      <c r="H969" s="223" t="s">
        <v>4758</v>
      </c>
      <c r="I969" s="223"/>
      <c r="J969" s="231"/>
      <c r="K969" s="223"/>
      <c r="L969" s="223"/>
      <c r="M969" s="223"/>
      <c r="N969" s="240" t="s">
        <v>5553</v>
      </c>
      <c r="O969" s="225"/>
      <c r="P969" s="225"/>
      <c r="Q969" s="225"/>
      <c r="R969" s="212" t="s">
        <v>2</v>
      </c>
      <c r="S969" s="213" t="s">
        <v>4758</v>
      </c>
      <c r="T969" s="233" t="s">
        <v>5936</v>
      </c>
      <c r="U969" s="234" t="s">
        <v>5809</v>
      </c>
      <c r="V969" s="234">
        <v>45632</v>
      </c>
      <c r="W969" s="234" t="s">
        <v>4864</v>
      </c>
      <c r="X969" s="234" t="s">
        <v>2</v>
      </c>
      <c r="Y969" s="234"/>
      <c r="Z969" s="234"/>
      <c r="AA969" s="243">
        <v>202411</v>
      </c>
      <c r="AB969" s="243"/>
      <c r="AC969" s="244" t="s">
        <v>5197</v>
      </c>
      <c r="AD969" s="244" t="s">
        <v>4905</v>
      </c>
      <c r="AE969" s="245">
        <v>0.4</v>
      </c>
      <c r="AF969" s="244" t="s">
        <v>4905</v>
      </c>
      <c r="AG969" s="239" t="str">
        <f>IFERROR(VLOOKUP(작성용!A:A,RM!A:D,4,0),"-")</f>
        <v>-</v>
      </c>
      <c r="AH969" s="9" t="s">
        <v>4758</v>
      </c>
      <c r="AI969" s="235" t="s">
        <v>4758</v>
      </c>
      <c r="AJ969" s="235" t="s">
        <v>2</v>
      </c>
      <c r="AK969" s="235" t="s">
        <v>5195</v>
      </c>
      <c r="AL969" s="235">
        <v>968</v>
      </c>
    </row>
    <row r="970" spans="1:38" x14ac:dyDescent="0.3">
      <c r="A970" s="222">
        <v>6000411</v>
      </c>
      <c r="B970" s="222" t="s">
        <v>5904</v>
      </c>
      <c r="C970" s="241" t="s">
        <v>4765</v>
      </c>
      <c r="D970" s="237" t="s">
        <v>5948</v>
      </c>
      <c r="E970" s="236">
        <v>1942110280230</v>
      </c>
      <c r="F970" s="240" t="s">
        <v>4841</v>
      </c>
      <c r="G970" s="242">
        <v>0</v>
      </c>
      <c r="H970" s="223" t="s">
        <v>4758</v>
      </c>
      <c r="I970" s="223"/>
      <c r="J970" s="231"/>
      <c r="K970" s="223"/>
      <c r="L970" s="223"/>
      <c r="M970" s="223"/>
      <c r="N970" s="240" t="s">
        <v>5553</v>
      </c>
      <c r="O970" s="225"/>
      <c r="P970" s="225"/>
      <c r="Q970" s="225"/>
      <c r="R970" s="212" t="s">
        <v>2</v>
      </c>
      <c r="S970" s="213" t="s">
        <v>4758</v>
      </c>
      <c r="T970" s="233" t="s">
        <v>5936</v>
      </c>
      <c r="U970" s="234" t="s">
        <v>5809</v>
      </c>
      <c r="V970" s="234">
        <v>45632</v>
      </c>
      <c r="W970" s="234" t="s">
        <v>4864</v>
      </c>
      <c r="X970" s="234" t="s">
        <v>2</v>
      </c>
      <c r="Y970" s="234"/>
      <c r="Z970" s="234"/>
      <c r="AA970" s="243">
        <v>202411</v>
      </c>
      <c r="AB970" s="243"/>
      <c r="AC970" s="244" t="s">
        <v>5197</v>
      </c>
      <c r="AD970" s="244" t="s">
        <v>4932</v>
      </c>
      <c r="AE970" s="245">
        <v>0.4</v>
      </c>
      <c r="AF970" s="244" t="s">
        <v>4859</v>
      </c>
      <c r="AG970" s="239" t="str">
        <f>IFERROR(VLOOKUP(작성용!A:A,RM!A:D,4,0),"-")</f>
        <v>-</v>
      </c>
      <c r="AH970" s="9" t="s">
        <v>4758</v>
      </c>
      <c r="AI970" s="235" t="s">
        <v>4758</v>
      </c>
      <c r="AJ970" s="235" t="s">
        <v>2</v>
      </c>
      <c r="AK970" s="235" t="s">
        <v>5195</v>
      </c>
      <c r="AL970" s="235">
        <v>969</v>
      </c>
    </row>
    <row r="971" spans="1:38" x14ac:dyDescent="0.3">
      <c r="A971" s="222">
        <v>6000411</v>
      </c>
      <c r="B971" s="222" t="s">
        <v>5904</v>
      </c>
      <c r="C971" s="241" t="s">
        <v>4765</v>
      </c>
      <c r="D971" s="237" t="s">
        <v>5948</v>
      </c>
      <c r="E971" s="236">
        <v>1942110280230</v>
      </c>
      <c r="F971" s="240" t="s">
        <v>4837</v>
      </c>
      <c r="G971" s="242">
        <v>0</v>
      </c>
      <c r="H971" s="223" t="s">
        <v>4758</v>
      </c>
      <c r="I971" s="223"/>
      <c r="J971" s="231"/>
      <c r="K971" s="223"/>
      <c r="L971" s="223"/>
      <c r="M971" s="223"/>
      <c r="N971" s="240" t="s">
        <v>5553</v>
      </c>
      <c r="O971" s="225"/>
      <c r="P971" s="225"/>
      <c r="Q971" s="225"/>
      <c r="R971" s="212" t="s">
        <v>2</v>
      </c>
      <c r="S971" s="213" t="s">
        <v>4758</v>
      </c>
      <c r="T971" s="233" t="s">
        <v>5936</v>
      </c>
      <c r="U971" s="234" t="s">
        <v>5809</v>
      </c>
      <c r="V971" s="234">
        <v>45632</v>
      </c>
      <c r="W971" s="234" t="s">
        <v>4864</v>
      </c>
      <c r="X971" s="234" t="s">
        <v>2</v>
      </c>
      <c r="Y971" s="234"/>
      <c r="Z971" s="234"/>
      <c r="AA971" s="243">
        <v>202411</v>
      </c>
      <c r="AB971" s="243"/>
      <c r="AC971" s="244" t="s">
        <v>5197</v>
      </c>
      <c r="AD971" s="244" t="s">
        <v>4932</v>
      </c>
      <c r="AE971" s="245">
        <v>0</v>
      </c>
      <c r="AF971" s="244" t="s">
        <v>4859</v>
      </c>
      <c r="AG971" s="239" t="str">
        <f>IFERROR(VLOOKUP(작성용!A:A,RM!A:D,4,0),"-")</f>
        <v>-</v>
      </c>
      <c r="AH971" s="9" t="s">
        <v>4758</v>
      </c>
      <c r="AI971" s="235" t="s">
        <v>4758</v>
      </c>
      <c r="AJ971" s="235" t="s">
        <v>2</v>
      </c>
      <c r="AK971" s="235" t="s">
        <v>5195</v>
      </c>
      <c r="AL971" s="235">
        <v>970</v>
      </c>
    </row>
    <row r="972" spans="1:38" x14ac:dyDescent="0.3">
      <c r="A972" s="222">
        <v>6000427</v>
      </c>
      <c r="B972" s="222" t="s">
        <v>5902</v>
      </c>
      <c r="C972" s="241" t="s">
        <v>4765</v>
      </c>
      <c r="D972" s="237" t="s">
        <v>5949</v>
      </c>
      <c r="E972" s="236">
        <v>1201111041582</v>
      </c>
      <c r="F972" s="240" t="s">
        <v>4841</v>
      </c>
      <c r="G972" s="242">
        <v>0</v>
      </c>
      <c r="H972" s="223" t="s">
        <v>4758</v>
      </c>
      <c r="I972" s="223"/>
      <c r="J972" s="231"/>
      <c r="K972" s="223"/>
      <c r="L972" s="223"/>
      <c r="M972" s="223"/>
      <c r="N972" s="240" t="s">
        <v>5553</v>
      </c>
      <c r="O972" s="225"/>
      <c r="P972" s="225"/>
      <c r="Q972" s="225"/>
      <c r="R972" s="212" t="s">
        <v>2</v>
      </c>
      <c r="S972" s="213" t="s">
        <v>4758</v>
      </c>
      <c r="T972" s="233" t="s">
        <v>5936</v>
      </c>
      <c r="U972" s="234" t="s">
        <v>5809</v>
      </c>
      <c r="V972" s="234">
        <v>45632</v>
      </c>
      <c r="W972" s="234" t="s">
        <v>4864</v>
      </c>
      <c r="X972" s="234" t="s">
        <v>4758</v>
      </c>
      <c r="Y972" s="234"/>
      <c r="Z972" s="234"/>
      <c r="AA972" s="243">
        <v>202411</v>
      </c>
      <c r="AB972" s="243"/>
      <c r="AC972" s="244" t="s">
        <v>5197</v>
      </c>
      <c r="AD972" s="244" t="s">
        <v>4967</v>
      </c>
      <c r="AE972" s="245">
        <v>0.4</v>
      </c>
      <c r="AF972" s="244" t="s">
        <v>4967</v>
      </c>
      <c r="AG972" s="239" t="str">
        <f>IFERROR(VLOOKUP(작성용!A:A,RM!A:D,4,0),"-")</f>
        <v>-</v>
      </c>
      <c r="AH972" s="9" t="s">
        <v>4758</v>
      </c>
      <c r="AI972" s="235" t="s">
        <v>4758</v>
      </c>
      <c r="AJ972" s="235" t="s">
        <v>4758</v>
      </c>
      <c r="AK972" s="235" t="s">
        <v>5195</v>
      </c>
      <c r="AL972" s="235">
        <v>971</v>
      </c>
    </row>
    <row r="973" spans="1:38" x14ac:dyDescent="0.3">
      <c r="A973" s="222">
        <v>6000427</v>
      </c>
      <c r="B973" s="222" t="s">
        <v>5902</v>
      </c>
      <c r="C973" s="241" t="s">
        <v>4765</v>
      </c>
      <c r="D973" s="237" t="s">
        <v>5950</v>
      </c>
      <c r="E973" s="236">
        <v>1201110233312</v>
      </c>
      <c r="F973" s="240" t="s">
        <v>4841</v>
      </c>
      <c r="G973" s="242">
        <v>0</v>
      </c>
      <c r="H973" s="223" t="s">
        <v>4758</v>
      </c>
      <c r="I973" s="223"/>
      <c r="J973" s="231"/>
      <c r="K973" s="223"/>
      <c r="L973" s="223"/>
      <c r="M973" s="223"/>
      <c r="N973" s="240" t="s">
        <v>5553</v>
      </c>
      <c r="O973" s="225"/>
      <c r="P973" s="225"/>
      <c r="Q973" s="225"/>
      <c r="R973" s="212" t="s">
        <v>2</v>
      </c>
      <c r="S973" s="213" t="s">
        <v>4758</v>
      </c>
      <c r="T973" s="233" t="s">
        <v>5936</v>
      </c>
      <c r="U973" s="234" t="s">
        <v>5809</v>
      </c>
      <c r="V973" s="234">
        <v>45632</v>
      </c>
      <c r="W973" s="234" t="s">
        <v>4864</v>
      </c>
      <c r="X973" s="234" t="s">
        <v>4758</v>
      </c>
      <c r="Y973" s="234"/>
      <c r="Z973" s="234"/>
      <c r="AA973" s="243">
        <v>202411</v>
      </c>
      <c r="AB973" s="243"/>
      <c r="AC973" s="244" t="s">
        <v>5197</v>
      </c>
      <c r="AD973" s="244" t="s">
        <v>4967</v>
      </c>
      <c r="AE973" s="245">
        <v>0.4</v>
      </c>
      <c r="AF973" s="244" t="s">
        <v>4967</v>
      </c>
      <c r="AG973" s="239" t="str">
        <f>IFERROR(VLOOKUP(작성용!A:A,RM!A:D,4,0),"-")</f>
        <v>-</v>
      </c>
      <c r="AH973" s="9" t="s">
        <v>4758</v>
      </c>
      <c r="AI973" s="235" t="s">
        <v>4758</v>
      </c>
      <c r="AJ973" s="235" t="s">
        <v>4758</v>
      </c>
      <c r="AK973" s="235" t="s">
        <v>5195</v>
      </c>
      <c r="AL973" s="235">
        <v>972</v>
      </c>
    </row>
    <row r="974" spans="1:38" x14ac:dyDescent="0.3">
      <c r="A974" s="222">
        <v>6000427</v>
      </c>
      <c r="B974" s="222" t="s">
        <v>5902</v>
      </c>
      <c r="C974" s="241" t="s">
        <v>4765</v>
      </c>
      <c r="D974" s="237" t="s">
        <v>5951</v>
      </c>
      <c r="E974" s="236">
        <v>1201110297730</v>
      </c>
      <c r="F974" s="240" t="s">
        <v>4841</v>
      </c>
      <c r="G974" s="242">
        <v>0</v>
      </c>
      <c r="H974" s="223" t="s">
        <v>4758</v>
      </c>
      <c r="I974" s="223"/>
      <c r="J974" s="231"/>
      <c r="K974" s="223"/>
      <c r="L974" s="223"/>
      <c r="M974" s="223"/>
      <c r="N974" s="240" t="s">
        <v>5553</v>
      </c>
      <c r="O974" s="225"/>
      <c r="P974" s="225"/>
      <c r="Q974" s="225"/>
      <c r="R974" s="212" t="s">
        <v>2</v>
      </c>
      <c r="S974" s="213" t="s">
        <v>4758</v>
      </c>
      <c r="T974" s="233" t="s">
        <v>5936</v>
      </c>
      <c r="U974" s="234" t="s">
        <v>5809</v>
      </c>
      <c r="V974" s="234">
        <v>45632</v>
      </c>
      <c r="W974" s="234" t="s">
        <v>4864</v>
      </c>
      <c r="X974" s="234" t="s">
        <v>4758</v>
      </c>
      <c r="Y974" s="234"/>
      <c r="Z974" s="234"/>
      <c r="AA974" s="243">
        <v>202411</v>
      </c>
      <c r="AB974" s="243"/>
      <c r="AC974" s="244" t="s">
        <v>5197</v>
      </c>
      <c r="AD974" s="244" t="s">
        <v>4887</v>
      </c>
      <c r="AE974" s="245">
        <v>0.4</v>
      </c>
      <c r="AF974" s="244" t="s">
        <v>4887</v>
      </c>
      <c r="AG974" s="239" t="str">
        <f>IFERROR(VLOOKUP(작성용!A:A,RM!A:D,4,0),"-")</f>
        <v>-</v>
      </c>
      <c r="AH974" s="9" t="s">
        <v>4758</v>
      </c>
      <c r="AI974" s="235" t="s">
        <v>4758</v>
      </c>
      <c r="AJ974" s="235" t="s">
        <v>4758</v>
      </c>
      <c r="AK974" s="235" t="s">
        <v>5195</v>
      </c>
      <c r="AL974" s="235">
        <v>973</v>
      </c>
    </row>
    <row r="975" spans="1:38" x14ac:dyDescent="0.3">
      <c r="A975" s="222">
        <v>6000427</v>
      </c>
      <c r="B975" s="222" t="s">
        <v>5902</v>
      </c>
      <c r="C975" s="241" t="s">
        <v>4765</v>
      </c>
      <c r="D975" s="237" t="s">
        <v>5952</v>
      </c>
      <c r="E975" s="236">
        <v>1701110295586</v>
      </c>
      <c r="F975" s="240" t="s">
        <v>4841</v>
      </c>
      <c r="G975" s="242">
        <v>0</v>
      </c>
      <c r="H975" s="223" t="s">
        <v>4758</v>
      </c>
      <c r="I975" s="223"/>
      <c r="J975" s="231"/>
      <c r="K975" s="223"/>
      <c r="L975" s="223"/>
      <c r="M975" s="223"/>
      <c r="N975" s="240" t="s">
        <v>5553</v>
      </c>
      <c r="O975" s="225"/>
      <c r="P975" s="225"/>
      <c r="Q975" s="225"/>
      <c r="R975" s="212" t="s">
        <v>2</v>
      </c>
      <c r="S975" s="213" t="s">
        <v>4758</v>
      </c>
      <c r="T975" s="233" t="s">
        <v>5936</v>
      </c>
      <c r="U975" s="234" t="s">
        <v>5809</v>
      </c>
      <c r="V975" s="234">
        <v>45632</v>
      </c>
      <c r="W975" s="234" t="s">
        <v>4864</v>
      </c>
      <c r="X975" s="234" t="s">
        <v>4758</v>
      </c>
      <c r="Y975" s="234"/>
      <c r="Z975" s="234"/>
      <c r="AA975" s="243">
        <v>202411</v>
      </c>
      <c r="AB975" s="243"/>
      <c r="AC975" s="244" t="s">
        <v>5197</v>
      </c>
      <c r="AD975" s="244" t="s">
        <v>4884</v>
      </c>
      <c r="AE975" s="245">
        <v>0.4</v>
      </c>
      <c r="AF975" s="244" t="s">
        <v>4884</v>
      </c>
      <c r="AG975" s="239" t="str">
        <f>IFERROR(VLOOKUP(작성용!A:A,RM!A:D,4,0),"-")</f>
        <v>-</v>
      </c>
      <c r="AH975" s="9" t="s">
        <v>4758</v>
      </c>
      <c r="AI975" s="235" t="s">
        <v>4758</v>
      </c>
      <c r="AJ975" s="235" t="s">
        <v>4758</v>
      </c>
      <c r="AK975" s="235" t="s">
        <v>5195</v>
      </c>
      <c r="AL975" s="235">
        <v>974</v>
      </c>
    </row>
    <row r="976" spans="1:38" x14ac:dyDescent="0.3">
      <c r="A976" s="222">
        <v>6000427</v>
      </c>
      <c r="B976" s="222" t="s">
        <v>5902</v>
      </c>
      <c r="C976" s="241" t="s">
        <v>4765</v>
      </c>
      <c r="D976" s="237" t="s">
        <v>5953</v>
      </c>
      <c r="E976" s="236">
        <v>1801110501593</v>
      </c>
      <c r="F976" s="240" t="s">
        <v>4841</v>
      </c>
      <c r="G976" s="242">
        <v>0</v>
      </c>
      <c r="H976" s="223" t="s">
        <v>4758</v>
      </c>
      <c r="I976" s="223"/>
      <c r="J976" s="231"/>
      <c r="K976" s="223"/>
      <c r="L976" s="223"/>
      <c r="M976" s="223"/>
      <c r="N976" s="240" t="s">
        <v>5553</v>
      </c>
      <c r="O976" s="225"/>
      <c r="P976" s="225"/>
      <c r="Q976" s="225"/>
      <c r="R976" s="212" t="s">
        <v>2</v>
      </c>
      <c r="S976" s="213" t="s">
        <v>4758</v>
      </c>
      <c r="T976" s="233" t="s">
        <v>5936</v>
      </c>
      <c r="U976" s="234" t="s">
        <v>5809</v>
      </c>
      <c r="V976" s="234">
        <v>45632</v>
      </c>
      <c r="W976" s="234" t="s">
        <v>4864</v>
      </c>
      <c r="X976" s="234" t="s">
        <v>4758</v>
      </c>
      <c r="Y976" s="234"/>
      <c r="Z976" s="234"/>
      <c r="AA976" s="243">
        <v>202411</v>
      </c>
      <c r="AB976" s="243"/>
      <c r="AC976" s="244" t="s">
        <v>5197</v>
      </c>
      <c r="AD976" s="244" t="s">
        <v>4884</v>
      </c>
      <c r="AE976" s="245">
        <v>0.4</v>
      </c>
      <c r="AF976" s="244" t="s">
        <v>4884</v>
      </c>
      <c r="AG976" s="239" t="str">
        <f>IFERROR(VLOOKUP(작성용!A:A,RM!A:D,4,0),"-")</f>
        <v>-</v>
      </c>
      <c r="AH976" s="9" t="s">
        <v>4758</v>
      </c>
      <c r="AI976" s="235" t="s">
        <v>4758</v>
      </c>
      <c r="AJ976" s="235" t="s">
        <v>4758</v>
      </c>
      <c r="AK976" s="235" t="s">
        <v>5195</v>
      </c>
      <c r="AL976" s="235">
        <v>975</v>
      </c>
    </row>
    <row r="977" spans="1:38" x14ac:dyDescent="0.3">
      <c r="A977" s="222">
        <v>6000427</v>
      </c>
      <c r="B977" s="222" t="s">
        <v>5902</v>
      </c>
      <c r="C977" s="241" t="s">
        <v>4765</v>
      </c>
      <c r="D977" s="237" t="s">
        <v>5954</v>
      </c>
      <c r="E977" s="236">
        <v>1101113851923</v>
      </c>
      <c r="F977" s="240" t="s">
        <v>4841</v>
      </c>
      <c r="G977" s="242">
        <v>0</v>
      </c>
      <c r="H977" s="223" t="s">
        <v>4758</v>
      </c>
      <c r="I977" s="223"/>
      <c r="J977" s="231"/>
      <c r="K977" s="223"/>
      <c r="L977" s="223"/>
      <c r="M977" s="223"/>
      <c r="N977" s="240" t="s">
        <v>5553</v>
      </c>
      <c r="O977" s="225"/>
      <c r="P977" s="225"/>
      <c r="Q977" s="225"/>
      <c r="R977" s="212" t="s">
        <v>2</v>
      </c>
      <c r="S977" s="213" t="s">
        <v>4758</v>
      </c>
      <c r="T977" s="233" t="s">
        <v>5936</v>
      </c>
      <c r="U977" s="234" t="s">
        <v>5809</v>
      </c>
      <c r="V977" s="234">
        <v>45632</v>
      </c>
      <c r="W977" s="234" t="s">
        <v>4864</v>
      </c>
      <c r="X977" s="234" t="s">
        <v>4758</v>
      </c>
      <c r="Y977" s="234"/>
      <c r="Z977" s="234"/>
      <c r="AA977" s="243">
        <v>202411</v>
      </c>
      <c r="AB977" s="243"/>
      <c r="AC977" s="244" t="s">
        <v>5197</v>
      </c>
      <c r="AD977" s="244" t="s">
        <v>4922</v>
      </c>
      <c r="AE977" s="245">
        <v>0.4</v>
      </c>
      <c r="AF977" s="244" t="s">
        <v>4922</v>
      </c>
      <c r="AG977" s="239" t="str">
        <f>IFERROR(VLOOKUP(작성용!A:A,RM!A:D,4,0),"-")</f>
        <v>-</v>
      </c>
      <c r="AH977" s="9" t="s">
        <v>4758</v>
      </c>
      <c r="AI977" s="235" t="s">
        <v>4758</v>
      </c>
      <c r="AJ977" s="235" t="s">
        <v>4758</v>
      </c>
      <c r="AK977" s="235" t="s">
        <v>5195</v>
      </c>
      <c r="AL977" s="235">
        <v>976</v>
      </c>
    </row>
    <row r="978" spans="1:38" x14ac:dyDescent="0.3">
      <c r="A978" s="222">
        <v>6000427</v>
      </c>
      <c r="B978" s="222" t="s">
        <v>5902</v>
      </c>
      <c r="C978" s="241" t="s">
        <v>4765</v>
      </c>
      <c r="D978" s="237" t="s">
        <v>5955</v>
      </c>
      <c r="E978" s="236">
        <v>1648110131031</v>
      </c>
      <c r="F978" s="240" t="s">
        <v>4841</v>
      </c>
      <c r="G978" s="242">
        <v>0</v>
      </c>
      <c r="H978" s="223" t="s">
        <v>4758</v>
      </c>
      <c r="I978" s="223"/>
      <c r="J978" s="231"/>
      <c r="K978" s="223"/>
      <c r="L978" s="223"/>
      <c r="M978" s="223"/>
      <c r="N978" s="240" t="s">
        <v>5553</v>
      </c>
      <c r="O978" s="225"/>
      <c r="P978" s="225"/>
      <c r="Q978" s="225"/>
      <c r="R978" s="212" t="s">
        <v>2</v>
      </c>
      <c r="S978" s="213" t="s">
        <v>4758</v>
      </c>
      <c r="T978" s="233" t="s">
        <v>5936</v>
      </c>
      <c r="U978" s="234" t="s">
        <v>5809</v>
      </c>
      <c r="V978" s="234">
        <v>45632</v>
      </c>
      <c r="W978" s="234" t="s">
        <v>4864</v>
      </c>
      <c r="X978" s="234" t="s">
        <v>4758</v>
      </c>
      <c r="Y978" s="234"/>
      <c r="Z978" s="234"/>
      <c r="AA978" s="243">
        <v>202411</v>
      </c>
      <c r="AB978" s="243"/>
      <c r="AC978" s="244" t="s">
        <v>5197</v>
      </c>
      <c r="AD978" s="244" t="s">
        <v>4934</v>
      </c>
      <c r="AE978" s="245">
        <v>0</v>
      </c>
      <c r="AF978" s="244" t="s">
        <v>4934</v>
      </c>
      <c r="AG978" s="239" t="str">
        <f>IFERROR(VLOOKUP(작성용!A:A,RM!A:D,4,0),"-")</f>
        <v>-</v>
      </c>
      <c r="AH978" s="9" t="s">
        <v>4758</v>
      </c>
      <c r="AI978" s="235" t="s">
        <v>4758</v>
      </c>
      <c r="AJ978" s="235" t="s">
        <v>4758</v>
      </c>
      <c r="AK978" s="235" t="s">
        <v>5195</v>
      </c>
      <c r="AL978" s="235">
        <v>977</v>
      </c>
    </row>
    <row r="979" spans="1:38" x14ac:dyDescent="0.3">
      <c r="A979" s="222">
        <v>6000457</v>
      </c>
      <c r="B979" s="222" t="s">
        <v>5912</v>
      </c>
      <c r="C979" s="241" t="s">
        <v>4765</v>
      </c>
      <c r="D979" s="237" t="s">
        <v>5956</v>
      </c>
      <c r="E979" s="236">
        <v>1101117931896</v>
      </c>
      <c r="F979" s="240" t="s">
        <v>4841</v>
      </c>
      <c r="G979" s="242">
        <v>0</v>
      </c>
      <c r="H979" s="223" t="s">
        <v>4758</v>
      </c>
      <c r="I979" s="223"/>
      <c r="J979" s="231"/>
      <c r="K979" s="223"/>
      <c r="L979" s="223"/>
      <c r="M979" s="223"/>
      <c r="N979" s="240" t="s">
        <v>5553</v>
      </c>
      <c r="O979" s="225"/>
      <c r="P979" s="225"/>
      <c r="Q979" s="225"/>
      <c r="R979" s="212" t="s">
        <v>2</v>
      </c>
      <c r="S979" s="213" t="s">
        <v>4758</v>
      </c>
      <c r="T979" s="233" t="s">
        <v>5936</v>
      </c>
      <c r="U979" s="234" t="s">
        <v>5809</v>
      </c>
      <c r="V979" s="234">
        <v>45632</v>
      </c>
      <c r="W979" s="234" t="s">
        <v>4864</v>
      </c>
      <c r="X979" s="234" t="s">
        <v>2</v>
      </c>
      <c r="Y979" s="234"/>
      <c r="Z979" s="234"/>
      <c r="AA979" s="243">
        <v>202411</v>
      </c>
      <c r="AB979" s="243"/>
      <c r="AC979" s="244" t="s">
        <v>5197</v>
      </c>
      <c r="AD979" s="244" t="s">
        <v>4922</v>
      </c>
      <c r="AE979" s="245">
        <v>0</v>
      </c>
      <c r="AF979" s="244" t="s">
        <v>4922</v>
      </c>
      <c r="AG979" s="239" t="str">
        <f>IFERROR(VLOOKUP(작성용!A:A,RM!A:D,4,0),"-")</f>
        <v>-</v>
      </c>
      <c r="AH979" s="9" t="s">
        <v>4758</v>
      </c>
      <c r="AI979" s="235" t="s">
        <v>4758</v>
      </c>
      <c r="AJ979" s="235" t="s">
        <v>2</v>
      </c>
      <c r="AK979" s="235" t="s">
        <v>5195</v>
      </c>
      <c r="AL979" s="235">
        <v>978</v>
      </c>
    </row>
    <row r="980" spans="1:38" x14ac:dyDescent="0.3">
      <c r="A980" s="222">
        <v>6000469</v>
      </c>
      <c r="B980" s="222" t="s">
        <v>5898</v>
      </c>
      <c r="C980" s="241" t="s">
        <v>4765</v>
      </c>
      <c r="D980" s="237" t="s">
        <v>5957</v>
      </c>
      <c r="E980" s="236">
        <v>1101113585704</v>
      </c>
      <c r="F980" s="240" t="s">
        <v>4841</v>
      </c>
      <c r="G980" s="242">
        <v>1</v>
      </c>
      <c r="H980" s="223" t="s">
        <v>4758</v>
      </c>
      <c r="I980" s="237"/>
      <c r="J980" s="231"/>
      <c r="K980" s="237"/>
      <c r="L980" s="237"/>
      <c r="M980" s="237"/>
      <c r="N980" s="240" t="s">
        <v>5553</v>
      </c>
      <c r="O980" s="256"/>
      <c r="P980" s="256"/>
      <c r="Q980" s="225"/>
      <c r="R980" s="212" t="s">
        <v>2</v>
      </c>
      <c r="S980" s="213" t="s">
        <v>4758</v>
      </c>
      <c r="T980" s="233" t="s">
        <v>5936</v>
      </c>
      <c r="U980" s="234" t="s">
        <v>5809</v>
      </c>
      <c r="V980" s="234">
        <v>45632</v>
      </c>
      <c r="W980" s="234" t="s">
        <v>4864</v>
      </c>
      <c r="X980" s="234" t="s">
        <v>2</v>
      </c>
      <c r="Y980" s="234"/>
      <c r="Z980" s="234"/>
      <c r="AA980" s="243">
        <v>202411</v>
      </c>
      <c r="AB980" s="243"/>
      <c r="AC980" s="244" t="s">
        <v>5197</v>
      </c>
      <c r="AD980" s="244" t="s">
        <v>4887</v>
      </c>
      <c r="AE980" s="245">
        <v>0.4</v>
      </c>
      <c r="AF980" s="244" t="s">
        <v>4887</v>
      </c>
      <c r="AG980" s="239" t="str">
        <f>IFERROR(VLOOKUP(작성용!A:A,RM!A:D,4,0),"-")</f>
        <v>-</v>
      </c>
      <c r="AH980" s="9" t="s">
        <v>4758</v>
      </c>
      <c r="AI980" s="235" t="s">
        <v>4758</v>
      </c>
      <c r="AJ980" s="9" t="s">
        <v>2</v>
      </c>
      <c r="AK980" s="235" t="s">
        <v>5195</v>
      </c>
      <c r="AL980" s="235">
        <v>979</v>
      </c>
    </row>
    <row r="981" spans="1:38" x14ac:dyDescent="0.3">
      <c r="A981" s="222">
        <v>6000567</v>
      </c>
      <c r="B981" s="222" t="s">
        <v>5918</v>
      </c>
      <c r="C981" s="241" t="s">
        <v>4765</v>
      </c>
      <c r="D981" s="237" t="s">
        <v>5068</v>
      </c>
      <c r="E981" s="236">
        <v>1101115378842</v>
      </c>
      <c r="F981" s="240" t="s">
        <v>4837</v>
      </c>
      <c r="G981" s="242">
        <v>2</v>
      </c>
      <c r="H981" s="223" t="s">
        <v>4758</v>
      </c>
      <c r="I981" s="223"/>
      <c r="J981" s="231"/>
      <c r="K981" s="223"/>
      <c r="L981" s="223"/>
      <c r="M981" s="223"/>
      <c r="N981" s="240" t="s">
        <v>5553</v>
      </c>
      <c r="O981" s="225"/>
      <c r="P981" s="225"/>
      <c r="Q981" s="225"/>
      <c r="R981" s="212" t="s">
        <v>2</v>
      </c>
      <c r="S981" s="213" t="s">
        <v>4758</v>
      </c>
      <c r="T981" s="233" t="s">
        <v>5936</v>
      </c>
      <c r="U981" s="234" t="s">
        <v>5809</v>
      </c>
      <c r="V981" s="234">
        <v>45632</v>
      </c>
      <c r="W981" s="234" t="s">
        <v>4864</v>
      </c>
      <c r="X981" s="234" t="s">
        <v>2</v>
      </c>
      <c r="Y981" s="234"/>
      <c r="Z981" s="234"/>
      <c r="AA981" s="243">
        <v>202411</v>
      </c>
      <c r="AB981" s="243"/>
      <c r="AC981" s="244" t="s">
        <v>5197</v>
      </c>
      <c r="AD981" s="244" t="s">
        <v>4905</v>
      </c>
      <c r="AE981" s="245">
        <v>0</v>
      </c>
      <c r="AF981" s="244" t="s">
        <v>4905</v>
      </c>
      <c r="AG981" s="239" t="str">
        <f>IFERROR(VLOOKUP(작성용!A:A,RM!A:D,4,0),"-")</f>
        <v>-</v>
      </c>
      <c r="AH981" s="251" t="s">
        <v>4758</v>
      </c>
      <c r="AI981" s="235" t="s">
        <v>4758</v>
      </c>
      <c r="AJ981" s="235" t="s">
        <v>4758</v>
      </c>
      <c r="AK981" s="235" t="s">
        <v>5195</v>
      </c>
      <c r="AL981" s="235">
        <v>980</v>
      </c>
    </row>
    <row r="982" spans="1:38" x14ac:dyDescent="0.3">
      <c r="A982" s="222">
        <v>6000567</v>
      </c>
      <c r="B982" s="222" t="s">
        <v>5918</v>
      </c>
      <c r="C982" s="241" t="s">
        <v>4765</v>
      </c>
      <c r="D982" s="237" t="s">
        <v>5068</v>
      </c>
      <c r="E982" s="236">
        <v>1101115378842</v>
      </c>
      <c r="F982" s="240" t="s">
        <v>4837</v>
      </c>
      <c r="G982" s="242">
        <v>3</v>
      </c>
      <c r="H982" s="223" t="s">
        <v>4758</v>
      </c>
      <c r="I982" s="223"/>
      <c r="J982" s="231"/>
      <c r="K982" s="223"/>
      <c r="L982" s="223"/>
      <c r="M982" s="223"/>
      <c r="N982" s="240" t="s">
        <v>5553</v>
      </c>
      <c r="O982" s="225"/>
      <c r="P982" s="225"/>
      <c r="Q982" s="225"/>
      <c r="R982" s="212" t="s">
        <v>2</v>
      </c>
      <c r="S982" s="213" t="s">
        <v>4758</v>
      </c>
      <c r="T982" s="233" t="s">
        <v>5936</v>
      </c>
      <c r="U982" s="234" t="s">
        <v>5809</v>
      </c>
      <c r="V982" s="234">
        <v>45632</v>
      </c>
      <c r="W982" s="234" t="s">
        <v>4864</v>
      </c>
      <c r="X982" s="234" t="s">
        <v>2</v>
      </c>
      <c r="Y982" s="234"/>
      <c r="Z982" s="234"/>
      <c r="AA982" s="243">
        <v>202411</v>
      </c>
      <c r="AB982" s="243"/>
      <c r="AC982" s="244" t="s">
        <v>5197</v>
      </c>
      <c r="AD982" s="244" t="s">
        <v>4905</v>
      </c>
      <c r="AE982" s="245">
        <v>0</v>
      </c>
      <c r="AF982" s="244" t="s">
        <v>4905</v>
      </c>
      <c r="AG982" s="239" t="str">
        <f>IFERROR(VLOOKUP(작성용!A:A,RM!A:D,4,0),"-")</f>
        <v>-</v>
      </c>
      <c r="AH982" s="251" t="s">
        <v>4758</v>
      </c>
      <c r="AI982" s="235" t="s">
        <v>4758</v>
      </c>
      <c r="AJ982" s="235" t="s">
        <v>4758</v>
      </c>
      <c r="AK982" s="235" t="s">
        <v>5195</v>
      </c>
      <c r="AL982" s="235">
        <v>981</v>
      </c>
    </row>
    <row r="983" spans="1:38" x14ac:dyDescent="0.3">
      <c r="A983" s="222">
        <v>6000583</v>
      </c>
      <c r="B983" s="222" t="s">
        <v>5921</v>
      </c>
      <c r="C983" s="241" t="s">
        <v>4765</v>
      </c>
      <c r="D983" s="237" t="s">
        <v>5958</v>
      </c>
      <c r="E983" s="236">
        <v>2055110059817</v>
      </c>
      <c r="F983" s="240" t="s">
        <v>4837</v>
      </c>
      <c r="G983" s="242">
        <v>0</v>
      </c>
      <c r="H983" s="223" t="s">
        <v>4758</v>
      </c>
      <c r="I983" s="223"/>
      <c r="J983" s="231"/>
      <c r="K983" s="223"/>
      <c r="L983" s="223"/>
      <c r="M983" s="223"/>
      <c r="N983" s="240" t="s">
        <v>5553</v>
      </c>
      <c r="O983" s="225"/>
      <c r="P983" s="225"/>
      <c r="Q983" s="225"/>
      <c r="R983" s="212" t="s">
        <v>2</v>
      </c>
      <c r="S983" s="213" t="s">
        <v>4758</v>
      </c>
      <c r="T983" s="233" t="s">
        <v>5936</v>
      </c>
      <c r="U983" s="234" t="s">
        <v>5809</v>
      </c>
      <c r="V983" s="234">
        <v>45632</v>
      </c>
      <c r="W983" s="234" t="s">
        <v>4864</v>
      </c>
      <c r="X983" s="234" t="s">
        <v>2</v>
      </c>
      <c r="Y983" s="234"/>
      <c r="Z983" s="234"/>
      <c r="AA983" s="243">
        <v>202411</v>
      </c>
      <c r="AB983" s="243"/>
      <c r="AC983" s="244" t="s">
        <v>5197</v>
      </c>
      <c r="AD983" s="244" t="s">
        <v>4845</v>
      </c>
      <c r="AE983" s="245">
        <v>0.4</v>
      </c>
      <c r="AF983" s="244" t="s">
        <v>4845</v>
      </c>
      <c r="AG983" s="239" t="str">
        <f>IFERROR(VLOOKUP(작성용!A:A,RM!A:D,4,0),"-")</f>
        <v>-</v>
      </c>
      <c r="AH983" s="251" t="s">
        <v>4758</v>
      </c>
      <c r="AI983" s="235" t="s">
        <v>4758</v>
      </c>
      <c r="AJ983" s="235" t="s">
        <v>4758</v>
      </c>
      <c r="AK983" s="235" t="s">
        <v>5195</v>
      </c>
      <c r="AL983" s="235">
        <v>982</v>
      </c>
    </row>
    <row r="984" spans="1:38" x14ac:dyDescent="0.3">
      <c r="A984" s="222">
        <v>6000583</v>
      </c>
      <c r="B984" s="222" t="s">
        <v>5921</v>
      </c>
      <c r="C984" s="241" t="s">
        <v>4765</v>
      </c>
      <c r="D984" s="237" t="s">
        <v>5958</v>
      </c>
      <c r="E984" s="236">
        <v>2055110059817</v>
      </c>
      <c r="F984" s="240" t="s">
        <v>4767</v>
      </c>
      <c r="G984" s="242">
        <v>1</v>
      </c>
      <c r="H984" s="223" t="s">
        <v>4758</v>
      </c>
      <c r="I984" s="223"/>
      <c r="J984" s="231"/>
      <c r="K984" s="223"/>
      <c r="L984" s="223"/>
      <c r="M984" s="223"/>
      <c r="N984" s="240" t="s">
        <v>5553</v>
      </c>
      <c r="O984" s="225"/>
      <c r="P984" s="225"/>
      <c r="Q984" s="225"/>
      <c r="R984" s="212" t="s">
        <v>2</v>
      </c>
      <c r="S984" s="213" t="s">
        <v>4758</v>
      </c>
      <c r="T984" s="233" t="s">
        <v>5936</v>
      </c>
      <c r="U984" s="234" t="s">
        <v>5809</v>
      </c>
      <c r="V984" s="234">
        <v>45632</v>
      </c>
      <c r="W984" s="234" t="s">
        <v>4864</v>
      </c>
      <c r="X984" s="234" t="s">
        <v>2</v>
      </c>
      <c r="Y984" s="234"/>
      <c r="Z984" s="234"/>
      <c r="AA984" s="243">
        <v>202411</v>
      </c>
      <c r="AB984" s="243"/>
      <c r="AC984" s="244" t="s">
        <v>5197</v>
      </c>
      <c r="AD984" s="244" t="s">
        <v>4845</v>
      </c>
      <c r="AE984" s="245">
        <v>0</v>
      </c>
      <c r="AF984" s="244" t="s">
        <v>4845</v>
      </c>
      <c r="AG984" s="239" t="str">
        <f>IFERROR(VLOOKUP(작성용!A:A,RM!A:D,4,0),"-")</f>
        <v>-</v>
      </c>
      <c r="AH984" s="251" t="s">
        <v>4758</v>
      </c>
      <c r="AI984" s="235" t="s">
        <v>4758</v>
      </c>
      <c r="AJ984" s="235" t="s">
        <v>4758</v>
      </c>
      <c r="AK984" s="235" t="s">
        <v>5195</v>
      </c>
      <c r="AL984" s="235">
        <v>983</v>
      </c>
    </row>
    <row r="985" spans="1:38" x14ac:dyDescent="0.3">
      <c r="A985" s="222">
        <v>6000594</v>
      </c>
      <c r="B985" s="222" t="s">
        <v>5928</v>
      </c>
      <c r="C985" s="241" t="s">
        <v>4765</v>
      </c>
      <c r="D985" s="237" t="s">
        <v>5959</v>
      </c>
      <c r="E985" s="236">
        <v>1244110047002</v>
      </c>
      <c r="F985" s="240" t="s">
        <v>4767</v>
      </c>
      <c r="G985" s="242">
        <v>0</v>
      </c>
      <c r="H985" s="223" t="s">
        <v>4758</v>
      </c>
      <c r="I985" s="223"/>
      <c r="J985" s="231"/>
      <c r="K985" s="223"/>
      <c r="L985" s="223"/>
      <c r="M985" s="223"/>
      <c r="N985" s="240" t="s">
        <v>5553</v>
      </c>
      <c r="O985" s="225"/>
      <c r="P985" s="225"/>
      <c r="Q985" s="225"/>
      <c r="R985" s="212" t="s">
        <v>2</v>
      </c>
      <c r="S985" s="213" t="s">
        <v>4758</v>
      </c>
      <c r="T985" s="233" t="s">
        <v>5936</v>
      </c>
      <c r="U985" s="234" t="s">
        <v>5809</v>
      </c>
      <c r="V985" s="234">
        <v>45632</v>
      </c>
      <c r="W985" s="234" t="s">
        <v>4864</v>
      </c>
      <c r="X985" s="234" t="s">
        <v>2</v>
      </c>
      <c r="Y985" s="234"/>
      <c r="Z985" s="234"/>
      <c r="AA985" s="243">
        <v>202411</v>
      </c>
      <c r="AB985" s="243"/>
      <c r="AC985" s="244" t="s">
        <v>5197</v>
      </c>
      <c r="AD985" s="244" t="s">
        <v>4887</v>
      </c>
      <c r="AE985" s="245">
        <v>0.4</v>
      </c>
      <c r="AF985" s="244" t="s">
        <v>4887</v>
      </c>
      <c r="AG985" s="239" t="str">
        <f>IFERROR(VLOOKUP(작성용!A:A,RM!A:D,4,0),"-")</f>
        <v>-</v>
      </c>
      <c r="AH985" s="251" t="s">
        <v>4758</v>
      </c>
      <c r="AI985" s="235" t="s">
        <v>4758</v>
      </c>
      <c r="AJ985" s="235" t="s">
        <v>4758</v>
      </c>
      <c r="AK985" s="235" t="s">
        <v>5195</v>
      </c>
      <c r="AL985" s="235">
        <v>984</v>
      </c>
    </row>
    <row r="986" spans="1:38" x14ac:dyDescent="0.3">
      <c r="A986" s="222">
        <v>6000595</v>
      </c>
      <c r="B986" s="222" t="s">
        <v>5925</v>
      </c>
      <c r="C986" s="241" t="s">
        <v>4765</v>
      </c>
      <c r="D986" s="237" t="s">
        <v>5960</v>
      </c>
      <c r="E986" s="236">
        <v>1311110282738</v>
      </c>
      <c r="F986" s="240" t="s">
        <v>4837</v>
      </c>
      <c r="G986" s="242">
        <v>4</v>
      </c>
      <c r="H986" s="223" t="s">
        <v>4758</v>
      </c>
      <c r="I986" s="223"/>
      <c r="J986" s="231"/>
      <c r="K986" s="223"/>
      <c r="L986" s="223"/>
      <c r="M986" s="223"/>
      <c r="N986" s="240" t="s">
        <v>5553</v>
      </c>
      <c r="O986" s="225"/>
      <c r="P986" s="225"/>
      <c r="Q986" s="225"/>
      <c r="R986" s="212" t="s">
        <v>2</v>
      </c>
      <c r="S986" s="213" t="s">
        <v>4758</v>
      </c>
      <c r="T986" s="233" t="s">
        <v>5936</v>
      </c>
      <c r="U986" s="234" t="s">
        <v>5809</v>
      </c>
      <c r="V986" s="234">
        <v>45632</v>
      </c>
      <c r="W986" s="234" t="s">
        <v>4864</v>
      </c>
      <c r="X986" s="234" t="s">
        <v>2</v>
      </c>
      <c r="Y986" s="234"/>
      <c r="Z986" s="234"/>
      <c r="AA986" s="243">
        <v>202411</v>
      </c>
      <c r="AB986" s="243"/>
      <c r="AC986" s="244" t="s">
        <v>5197</v>
      </c>
      <c r="AD986" s="244" t="s">
        <v>4905</v>
      </c>
      <c r="AE986" s="245">
        <v>0.4</v>
      </c>
      <c r="AF986" s="244" t="s">
        <v>4905</v>
      </c>
      <c r="AG986" s="239" t="str">
        <f>IFERROR(VLOOKUP(작성용!A:A,RM!A:D,4,0),"-")</f>
        <v>-</v>
      </c>
      <c r="AH986" s="251" t="s">
        <v>4758</v>
      </c>
      <c r="AI986" s="235" t="s">
        <v>4758</v>
      </c>
      <c r="AJ986" s="235" t="s">
        <v>4758</v>
      </c>
      <c r="AK986" s="235" t="s">
        <v>5195</v>
      </c>
      <c r="AL986" s="235">
        <v>985</v>
      </c>
    </row>
    <row r="987" spans="1:38" x14ac:dyDescent="0.3">
      <c r="A987" s="222">
        <v>6000595</v>
      </c>
      <c r="B987" s="222" t="s">
        <v>5925</v>
      </c>
      <c r="C987" s="241" t="s">
        <v>4765</v>
      </c>
      <c r="D987" s="237" t="s">
        <v>5960</v>
      </c>
      <c r="E987" s="236">
        <v>1311110282738</v>
      </c>
      <c r="F987" s="240" t="s">
        <v>4837</v>
      </c>
      <c r="G987" s="242">
        <v>10</v>
      </c>
      <c r="H987" s="223" t="s">
        <v>4758</v>
      </c>
      <c r="I987" s="223"/>
      <c r="J987" s="231"/>
      <c r="K987" s="223"/>
      <c r="L987" s="223"/>
      <c r="M987" s="223"/>
      <c r="N987" s="240" t="s">
        <v>5553</v>
      </c>
      <c r="O987" s="225"/>
      <c r="P987" s="225"/>
      <c r="Q987" s="225"/>
      <c r="R987" s="212" t="s">
        <v>2</v>
      </c>
      <c r="S987" s="213" t="s">
        <v>4758</v>
      </c>
      <c r="T987" s="233" t="s">
        <v>5936</v>
      </c>
      <c r="U987" s="234" t="s">
        <v>5809</v>
      </c>
      <c r="V987" s="234">
        <v>45632</v>
      </c>
      <c r="W987" s="234" t="s">
        <v>4864</v>
      </c>
      <c r="X987" s="234" t="s">
        <v>2</v>
      </c>
      <c r="Y987" s="234"/>
      <c r="Z987" s="234"/>
      <c r="AA987" s="243">
        <v>202411</v>
      </c>
      <c r="AB987" s="243"/>
      <c r="AC987" s="244" t="s">
        <v>5197</v>
      </c>
      <c r="AD987" s="244" t="s">
        <v>4905</v>
      </c>
      <c r="AE987" s="245">
        <v>0</v>
      </c>
      <c r="AF987" s="244" t="s">
        <v>4905</v>
      </c>
      <c r="AG987" s="239" t="str">
        <f>IFERROR(VLOOKUP(작성용!A:A,RM!A:D,4,0),"-")</f>
        <v>-</v>
      </c>
      <c r="AH987" s="251" t="s">
        <v>4758</v>
      </c>
      <c r="AI987" s="235" t="s">
        <v>4758</v>
      </c>
      <c r="AJ987" s="235" t="s">
        <v>4758</v>
      </c>
      <c r="AK987" s="235" t="s">
        <v>5195</v>
      </c>
      <c r="AL987" s="235">
        <v>986</v>
      </c>
    </row>
    <row r="988" spans="1:38" x14ac:dyDescent="0.3">
      <c r="A988" s="222">
        <v>6000595</v>
      </c>
      <c r="B988" s="222" t="s">
        <v>5925</v>
      </c>
      <c r="C988" s="241" t="s">
        <v>4765</v>
      </c>
      <c r="D988" s="237" t="s">
        <v>5960</v>
      </c>
      <c r="E988" s="236">
        <v>1311110282738</v>
      </c>
      <c r="F988" s="240" t="s">
        <v>4841</v>
      </c>
      <c r="G988" s="242">
        <v>0</v>
      </c>
      <c r="H988" s="223" t="s">
        <v>4758</v>
      </c>
      <c r="I988" s="223"/>
      <c r="J988" s="231"/>
      <c r="K988" s="223"/>
      <c r="L988" s="223"/>
      <c r="M988" s="223"/>
      <c r="N988" s="240" t="s">
        <v>5553</v>
      </c>
      <c r="O988" s="225"/>
      <c r="P988" s="225"/>
      <c r="Q988" s="225"/>
      <c r="R988" s="212" t="s">
        <v>2</v>
      </c>
      <c r="S988" s="212" t="s">
        <v>4758</v>
      </c>
      <c r="T988" s="233" t="s">
        <v>5936</v>
      </c>
      <c r="U988" s="234" t="s">
        <v>5809</v>
      </c>
      <c r="V988" s="234">
        <v>45632</v>
      </c>
      <c r="W988" s="234" t="s">
        <v>4864</v>
      </c>
      <c r="X988" s="234" t="s">
        <v>2</v>
      </c>
      <c r="Y988" s="234"/>
      <c r="Z988" s="234"/>
      <c r="AA988" s="243">
        <v>202411</v>
      </c>
      <c r="AB988" s="243"/>
      <c r="AC988" s="244" t="s">
        <v>5197</v>
      </c>
      <c r="AD988" s="244" t="s">
        <v>4905</v>
      </c>
      <c r="AE988" s="245">
        <v>0</v>
      </c>
      <c r="AF988" s="244" t="s">
        <v>4905</v>
      </c>
      <c r="AG988" s="239" t="str">
        <f>IFERROR(VLOOKUP(작성용!A:A,RM!A:D,4,0),"-")</f>
        <v>-</v>
      </c>
      <c r="AH988" s="251" t="s">
        <v>4758</v>
      </c>
      <c r="AI988" s="235" t="s">
        <v>4758</v>
      </c>
      <c r="AJ988" s="235" t="s">
        <v>4758</v>
      </c>
      <c r="AK988" s="235" t="s">
        <v>5195</v>
      </c>
      <c r="AL988" s="235">
        <v>987</v>
      </c>
    </row>
    <row r="989" spans="1:38" x14ac:dyDescent="0.3">
      <c r="A989" s="222">
        <v>6000658</v>
      </c>
      <c r="B989" s="222" t="s">
        <v>5924</v>
      </c>
      <c r="C989" s="241" t="s">
        <v>4765</v>
      </c>
      <c r="D989" s="237" t="s">
        <v>5961</v>
      </c>
      <c r="E989" s="236">
        <v>1341110069894</v>
      </c>
      <c r="F989" s="240" t="s">
        <v>4767</v>
      </c>
      <c r="G989" s="242">
        <v>0</v>
      </c>
      <c r="H989" s="223" t="s">
        <v>4758</v>
      </c>
      <c r="I989" s="223"/>
      <c r="J989" s="231"/>
      <c r="K989" s="223"/>
      <c r="L989" s="223"/>
      <c r="M989" s="223"/>
      <c r="N989" s="240" t="s">
        <v>5553</v>
      </c>
      <c r="O989" s="225"/>
      <c r="P989" s="225"/>
      <c r="Q989" s="225"/>
      <c r="R989" s="212" t="s">
        <v>2</v>
      </c>
      <c r="S989" s="213" t="s">
        <v>4758</v>
      </c>
      <c r="T989" s="233" t="s">
        <v>5936</v>
      </c>
      <c r="U989" s="234" t="s">
        <v>5809</v>
      </c>
      <c r="V989" s="234">
        <v>45632</v>
      </c>
      <c r="W989" s="234" t="s">
        <v>4864</v>
      </c>
      <c r="X989" s="234" t="s">
        <v>2</v>
      </c>
      <c r="Y989" s="234"/>
      <c r="Z989" s="234"/>
      <c r="AA989" s="243">
        <v>202411</v>
      </c>
      <c r="AB989" s="243"/>
      <c r="AC989" s="244" t="s">
        <v>5197</v>
      </c>
      <c r="AD989" s="244" t="s">
        <v>4843</v>
      </c>
      <c r="AE989" s="245">
        <v>0.4</v>
      </c>
      <c r="AF989" s="244" t="s">
        <v>4843</v>
      </c>
      <c r="AG989" s="239" t="str">
        <f>IFERROR(VLOOKUP(작성용!A:A,RM!A:D,4,0),"-")</f>
        <v>-</v>
      </c>
      <c r="AH989" s="9" t="s">
        <v>4758</v>
      </c>
      <c r="AI989" s="235" t="s">
        <v>4758</v>
      </c>
      <c r="AJ989" s="235" t="s">
        <v>4758</v>
      </c>
      <c r="AK989" s="235" t="s">
        <v>5195</v>
      </c>
      <c r="AL989" s="235">
        <v>988</v>
      </c>
    </row>
    <row r="990" spans="1:38" x14ac:dyDescent="0.3">
      <c r="A990" s="222">
        <v>6000658</v>
      </c>
      <c r="B990" s="222" t="s">
        <v>5924</v>
      </c>
      <c r="C990" s="241" t="s">
        <v>4765</v>
      </c>
      <c r="D990" s="237" t="s">
        <v>5961</v>
      </c>
      <c r="E990" s="236">
        <v>1341110069894</v>
      </c>
      <c r="F990" s="240" t="s">
        <v>4841</v>
      </c>
      <c r="G990" s="242">
        <v>0</v>
      </c>
      <c r="H990" s="223" t="s">
        <v>4758</v>
      </c>
      <c r="I990" s="223"/>
      <c r="J990" s="231"/>
      <c r="K990" s="223"/>
      <c r="L990" s="223"/>
      <c r="M990" s="223"/>
      <c r="N990" s="240" t="s">
        <v>5553</v>
      </c>
      <c r="O990" s="225"/>
      <c r="P990" s="225"/>
      <c r="Q990" s="225"/>
      <c r="R990" s="212" t="s">
        <v>2</v>
      </c>
      <c r="S990" s="213" t="s">
        <v>4758</v>
      </c>
      <c r="T990" s="233" t="s">
        <v>5936</v>
      </c>
      <c r="U990" s="234" t="s">
        <v>5809</v>
      </c>
      <c r="V990" s="234">
        <v>45632</v>
      </c>
      <c r="W990" s="234" t="s">
        <v>4864</v>
      </c>
      <c r="X990" s="234" t="s">
        <v>2</v>
      </c>
      <c r="Y990" s="234"/>
      <c r="Z990" s="234"/>
      <c r="AA990" s="243">
        <v>202411</v>
      </c>
      <c r="AB990" s="243"/>
      <c r="AC990" s="244" t="s">
        <v>5197</v>
      </c>
      <c r="AD990" s="244" t="s">
        <v>4843</v>
      </c>
      <c r="AE990" s="245">
        <v>0</v>
      </c>
      <c r="AF990" s="244" t="s">
        <v>4843</v>
      </c>
      <c r="AG990" s="239" t="str">
        <f>IFERROR(VLOOKUP(작성용!A:A,RM!A:D,4,0),"-")</f>
        <v>-</v>
      </c>
      <c r="AH990" s="9" t="s">
        <v>4758</v>
      </c>
      <c r="AI990" s="235" t="s">
        <v>4758</v>
      </c>
      <c r="AJ990" s="235" t="s">
        <v>4758</v>
      </c>
      <c r="AK990" s="235" t="s">
        <v>5195</v>
      </c>
      <c r="AL990" s="235">
        <v>989</v>
      </c>
    </row>
    <row r="991" spans="1:38" x14ac:dyDescent="0.3">
      <c r="A991" s="222">
        <v>6000669</v>
      </c>
      <c r="B991" s="222" t="s">
        <v>5926</v>
      </c>
      <c r="C991" s="241" t="s">
        <v>4765</v>
      </c>
      <c r="D991" s="237" t="s">
        <v>5962</v>
      </c>
      <c r="E991" s="236">
        <v>1211110270488</v>
      </c>
      <c r="F991" s="240" t="s">
        <v>4837</v>
      </c>
      <c r="G991" s="242">
        <v>0</v>
      </c>
      <c r="H991" s="223" t="s">
        <v>4758</v>
      </c>
      <c r="I991" s="223"/>
      <c r="J991" s="231"/>
      <c r="K991" s="223"/>
      <c r="L991" s="223"/>
      <c r="M991" s="223"/>
      <c r="N991" s="240" t="s">
        <v>5553</v>
      </c>
      <c r="O991" s="225"/>
      <c r="P991" s="225"/>
      <c r="Q991" s="225"/>
      <c r="R991" s="212" t="s">
        <v>2</v>
      </c>
      <c r="S991" s="213" t="s">
        <v>4758</v>
      </c>
      <c r="T991" s="233" t="s">
        <v>5936</v>
      </c>
      <c r="U991" s="234" t="s">
        <v>5809</v>
      </c>
      <c r="V991" s="234">
        <v>45632</v>
      </c>
      <c r="W991" s="234" t="s">
        <v>4864</v>
      </c>
      <c r="X991" s="234" t="s">
        <v>2</v>
      </c>
      <c r="Y991" s="234"/>
      <c r="Z991" s="234"/>
      <c r="AA991" s="243">
        <v>202411</v>
      </c>
      <c r="AB991" s="243"/>
      <c r="AC991" s="244" t="s">
        <v>5197</v>
      </c>
      <c r="AD991" s="244" t="s">
        <v>4833</v>
      </c>
      <c r="AE991" s="245">
        <v>0.4</v>
      </c>
      <c r="AF991" s="244" t="s">
        <v>4833</v>
      </c>
      <c r="AG991" s="239" t="str">
        <f>IFERROR(VLOOKUP(작성용!A:A,RM!A:D,4,0),"-")</f>
        <v>-</v>
      </c>
      <c r="AH991" s="235" t="s">
        <v>4758</v>
      </c>
      <c r="AI991" s="235" t="s">
        <v>4758</v>
      </c>
      <c r="AJ991" s="235" t="s">
        <v>4758</v>
      </c>
      <c r="AK991" s="235" t="s">
        <v>5195</v>
      </c>
      <c r="AL991" s="235">
        <v>990</v>
      </c>
    </row>
    <row r="992" spans="1:38" x14ac:dyDescent="0.3">
      <c r="A992" s="222">
        <v>6000725</v>
      </c>
      <c r="B992" s="222" t="s">
        <v>5905</v>
      </c>
      <c r="C992" s="241" t="s">
        <v>4765</v>
      </c>
      <c r="D992" s="237" t="s">
        <v>5963</v>
      </c>
      <c r="E992" s="236">
        <v>1311110083235</v>
      </c>
      <c r="F992" s="240" t="s">
        <v>4881</v>
      </c>
      <c r="G992" s="242">
        <v>0</v>
      </c>
      <c r="H992" s="223" t="s">
        <v>4758</v>
      </c>
      <c r="I992" s="223"/>
      <c r="J992" s="231"/>
      <c r="K992" s="223"/>
      <c r="L992" s="223"/>
      <c r="M992" s="223"/>
      <c r="N992" s="240" t="s">
        <v>5553</v>
      </c>
      <c r="O992" s="225"/>
      <c r="P992" s="225"/>
      <c r="Q992" s="225"/>
      <c r="R992" s="212" t="s">
        <v>2</v>
      </c>
      <c r="S992" s="213" t="s">
        <v>4758</v>
      </c>
      <c r="T992" s="233" t="s">
        <v>5936</v>
      </c>
      <c r="U992" s="234" t="s">
        <v>5809</v>
      </c>
      <c r="V992" s="234">
        <v>45632</v>
      </c>
      <c r="W992" s="234" t="s">
        <v>4864</v>
      </c>
      <c r="X992" s="234" t="s">
        <v>2</v>
      </c>
      <c r="Y992" s="224"/>
      <c r="Z992" s="224"/>
      <c r="AA992" s="243">
        <v>202411</v>
      </c>
      <c r="AB992" s="243"/>
      <c r="AC992" s="244" t="s">
        <v>5197</v>
      </c>
      <c r="AD992" s="244" t="s">
        <v>4969</v>
      </c>
      <c r="AE992" s="245">
        <v>0.4</v>
      </c>
      <c r="AF992" s="244" t="s">
        <v>4969</v>
      </c>
      <c r="AG992" s="239" t="str">
        <f>IFERROR(VLOOKUP(작성용!A:A,RM!A:D,4,0),"-")</f>
        <v>-</v>
      </c>
      <c r="AH992" s="9" t="s">
        <v>4758</v>
      </c>
      <c r="AI992" s="235" t="s">
        <v>4758</v>
      </c>
      <c r="AJ992" s="235" t="s">
        <v>2</v>
      </c>
      <c r="AK992" s="235" t="s">
        <v>5195</v>
      </c>
      <c r="AL992" s="235">
        <v>991</v>
      </c>
    </row>
    <row r="993" spans="1:38" x14ac:dyDescent="0.3">
      <c r="A993" s="222">
        <v>6000728</v>
      </c>
      <c r="B993" s="222" t="s">
        <v>5888</v>
      </c>
      <c r="C993" s="241" t="s">
        <v>4765</v>
      </c>
      <c r="D993" s="237" t="s">
        <v>5964</v>
      </c>
      <c r="E993" s="236">
        <v>1101113157298</v>
      </c>
      <c r="F993" s="240" t="s">
        <v>4841</v>
      </c>
      <c r="G993" s="242">
        <v>0</v>
      </c>
      <c r="H993" s="223" t="s">
        <v>4758</v>
      </c>
      <c r="I993" s="223"/>
      <c r="J993" s="231"/>
      <c r="K993" s="223"/>
      <c r="L993" s="223"/>
      <c r="M993" s="223"/>
      <c r="N993" s="240" t="s">
        <v>5553</v>
      </c>
      <c r="O993" s="225"/>
      <c r="P993" s="225"/>
      <c r="Q993" s="225"/>
      <c r="R993" s="212" t="s">
        <v>2</v>
      </c>
      <c r="S993" s="213" t="s">
        <v>4758</v>
      </c>
      <c r="T993" s="233" t="s">
        <v>5936</v>
      </c>
      <c r="U993" s="234" t="s">
        <v>5809</v>
      </c>
      <c r="V993" s="234">
        <v>45632</v>
      </c>
      <c r="W993" s="234" t="s">
        <v>4864</v>
      </c>
      <c r="X993" s="234" t="s">
        <v>2</v>
      </c>
      <c r="Y993" s="224"/>
      <c r="Z993" s="224"/>
      <c r="AA993" s="243">
        <v>202411</v>
      </c>
      <c r="AB993" s="243"/>
      <c r="AC993" s="244" t="s">
        <v>5197</v>
      </c>
      <c r="AD993" s="244" t="s">
        <v>4748</v>
      </c>
      <c r="AE993" s="245">
        <v>0.4</v>
      </c>
      <c r="AF993" s="244" t="s">
        <v>4748</v>
      </c>
      <c r="AG993" s="239" t="str">
        <f>IFERROR(VLOOKUP(작성용!A:A,RM!A:D,4,0),"-")</f>
        <v>-</v>
      </c>
      <c r="AH993" s="9" t="s">
        <v>4758</v>
      </c>
      <c r="AI993" s="235" t="s">
        <v>4758</v>
      </c>
      <c r="AJ993" s="235" t="s">
        <v>2</v>
      </c>
      <c r="AK993" s="235" t="s">
        <v>5195</v>
      </c>
      <c r="AL993" s="235">
        <v>992</v>
      </c>
    </row>
    <row r="994" spans="1:38" x14ac:dyDescent="0.3">
      <c r="A994" s="222">
        <v>6000729</v>
      </c>
      <c r="B994" s="222" t="s">
        <v>5894</v>
      </c>
      <c r="C994" s="241" t="s">
        <v>4765</v>
      </c>
      <c r="D994" s="237" t="s">
        <v>5965</v>
      </c>
      <c r="E994" s="236">
        <v>1358110146548</v>
      </c>
      <c r="F994" s="240" t="s">
        <v>4841</v>
      </c>
      <c r="G994" s="242">
        <v>0</v>
      </c>
      <c r="H994" s="223" t="s">
        <v>4758</v>
      </c>
      <c r="I994" s="223"/>
      <c r="J994" s="231"/>
      <c r="K994" s="223"/>
      <c r="L994" s="223"/>
      <c r="M994" s="223"/>
      <c r="N994" s="240" t="s">
        <v>5553</v>
      </c>
      <c r="O994" s="225"/>
      <c r="P994" s="225"/>
      <c r="Q994" s="225"/>
      <c r="R994" s="212" t="s">
        <v>2</v>
      </c>
      <c r="S994" s="213" t="s">
        <v>4758</v>
      </c>
      <c r="T994" s="233" t="s">
        <v>5936</v>
      </c>
      <c r="U994" s="234" t="s">
        <v>5809</v>
      </c>
      <c r="V994" s="234">
        <v>45632</v>
      </c>
      <c r="W994" s="234" t="s">
        <v>4864</v>
      </c>
      <c r="X994" s="234" t="s">
        <v>2</v>
      </c>
      <c r="Y994" s="224"/>
      <c r="Z994" s="224"/>
      <c r="AA994" s="243">
        <v>202411</v>
      </c>
      <c r="AB994" s="243"/>
      <c r="AC994" s="244" t="s">
        <v>5197</v>
      </c>
      <c r="AD994" s="244" t="s">
        <v>4905</v>
      </c>
      <c r="AE994" s="245">
        <v>0.4</v>
      </c>
      <c r="AF994" s="244" t="s">
        <v>4905</v>
      </c>
      <c r="AG994" s="239" t="str">
        <f>IFERROR(VLOOKUP(작성용!A:A,RM!A:D,4,0),"-")</f>
        <v>-</v>
      </c>
      <c r="AH994" s="9" t="s">
        <v>4758</v>
      </c>
      <c r="AI994" s="235" t="s">
        <v>4758</v>
      </c>
      <c r="AJ994" s="235" t="s">
        <v>2</v>
      </c>
      <c r="AK994" s="235" t="s">
        <v>5195</v>
      </c>
      <c r="AL994" s="235">
        <v>993</v>
      </c>
    </row>
    <row r="995" spans="1:38" x14ac:dyDescent="0.3">
      <c r="A995" s="222">
        <v>6000731</v>
      </c>
      <c r="B995" s="222" t="s">
        <v>5913</v>
      </c>
      <c r="C995" s="241" t="s">
        <v>4765</v>
      </c>
      <c r="D995" s="237" t="s">
        <v>5966</v>
      </c>
      <c r="E995" s="236">
        <v>1101117644986</v>
      </c>
      <c r="F995" s="240" t="s">
        <v>4837</v>
      </c>
      <c r="G995" s="242">
        <v>0</v>
      </c>
      <c r="H995" s="223" t="s">
        <v>4758</v>
      </c>
      <c r="I995" s="223"/>
      <c r="J995" s="231"/>
      <c r="K995" s="223"/>
      <c r="L995" s="223"/>
      <c r="M995" s="223"/>
      <c r="N995" s="240" t="s">
        <v>5553</v>
      </c>
      <c r="O995" s="225"/>
      <c r="P995" s="225"/>
      <c r="Q995" s="225"/>
      <c r="R995" s="212" t="s">
        <v>2</v>
      </c>
      <c r="S995" s="213" t="s">
        <v>4758</v>
      </c>
      <c r="T995" s="233" t="s">
        <v>5936</v>
      </c>
      <c r="U995" s="234" t="s">
        <v>5809</v>
      </c>
      <c r="V995" s="234">
        <v>45632</v>
      </c>
      <c r="W995" s="234" t="s">
        <v>4864</v>
      </c>
      <c r="X995" s="234" t="s">
        <v>2</v>
      </c>
      <c r="Y995" s="224"/>
      <c r="Z995" s="224"/>
      <c r="AA995" s="243">
        <v>202411</v>
      </c>
      <c r="AB995" s="243"/>
      <c r="AC995" s="244" t="s">
        <v>5197</v>
      </c>
      <c r="AD995" s="244" t="s">
        <v>4969</v>
      </c>
      <c r="AE995" s="245">
        <v>0.4</v>
      </c>
      <c r="AF995" s="244" t="s">
        <v>4969</v>
      </c>
      <c r="AG995" s="239" t="str">
        <f>IFERROR(VLOOKUP(작성용!A:A,RM!A:D,4,0),"-")</f>
        <v>-</v>
      </c>
      <c r="AH995" s="9" t="s">
        <v>4758</v>
      </c>
      <c r="AI995" s="235" t="s">
        <v>4758</v>
      </c>
      <c r="AJ995" s="235" t="s">
        <v>4758</v>
      </c>
      <c r="AK995" s="235" t="s">
        <v>5195</v>
      </c>
      <c r="AL995" s="235">
        <v>994</v>
      </c>
    </row>
    <row r="996" spans="1:38" x14ac:dyDescent="0.3">
      <c r="A996" s="222">
        <v>6000731</v>
      </c>
      <c r="B996" s="222" t="s">
        <v>5913</v>
      </c>
      <c r="C996" s="241" t="s">
        <v>4765</v>
      </c>
      <c r="D996" s="237" t="s">
        <v>5966</v>
      </c>
      <c r="E996" s="236">
        <v>1101117644986</v>
      </c>
      <c r="F996" s="240" t="s">
        <v>4837</v>
      </c>
      <c r="G996" s="242">
        <v>1</v>
      </c>
      <c r="H996" s="223" t="s">
        <v>4758</v>
      </c>
      <c r="I996" s="223"/>
      <c r="J996" s="231"/>
      <c r="K996" s="223"/>
      <c r="L996" s="223"/>
      <c r="M996" s="223"/>
      <c r="N996" s="240" t="s">
        <v>5553</v>
      </c>
      <c r="O996" s="225"/>
      <c r="P996" s="225"/>
      <c r="Q996" s="225"/>
      <c r="R996" s="212" t="s">
        <v>2</v>
      </c>
      <c r="S996" s="213" t="s">
        <v>4758</v>
      </c>
      <c r="T996" s="233" t="s">
        <v>5936</v>
      </c>
      <c r="U996" s="234" t="s">
        <v>5809</v>
      </c>
      <c r="V996" s="234">
        <v>45632</v>
      </c>
      <c r="W996" s="234" t="s">
        <v>4864</v>
      </c>
      <c r="X996" s="234" t="s">
        <v>2</v>
      </c>
      <c r="Y996" s="224"/>
      <c r="Z996" s="224"/>
      <c r="AA996" s="243">
        <v>202411</v>
      </c>
      <c r="AB996" s="243"/>
      <c r="AC996" s="244" t="s">
        <v>5197</v>
      </c>
      <c r="AD996" s="244" t="s">
        <v>4969</v>
      </c>
      <c r="AE996" s="245">
        <v>0</v>
      </c>
      <c r="AF996" s="244" t="s">
        <v>4969</v>
      </c>
      <c r="AG996" s="239" t="str">
        <f>IFERROR(VLOOKUP(작성용!A:A,RM!A:D,4,0),"-")</f>
        <v>-</v>
      </c>
      <c r="AH996" s="9" t="s">
        <v>4758</v>
      </c>
      <c r="AI996" s="235" t="s">
        <v>4758</v>
      </c>
      <c r="AJ996" s="235" t="s">
        <v>4758</v>
      </c>
      <c r="AK996" s="235" t="s">
        <v>5195</v>
      </c>
      <c r="AL996" s="235">
        <v>995</v>
      </c>
    </row>
    <row r="997" spans="1:38" x14ac:dyDescent="0.3">
      <c r="A997" s="222">
        <v>6000732</v>
      </c>
      <c r="B997" s="222" t="s">
        <v>5906</v>
      </c>
      <c r="C997" s="241" t="s">
        <v>4765</v>
      </c>
      <c r="D997" s="237" t="s">
        <v>5967</v>
      </c>
      <c r="E997" s="236">
        <v>1346110046496</v>
      </c>
      <c r="F997" s="240" t="s">
        <v>4837</v>
      </c>
      <c r="G997" s="242">
        <v>0</v>
      </c>
      <c r="H997" s="223" t="s">
        <v>4758</v>
      </c>
      <c r="I997" s="223"/>
      <c r="J997" s="231"/>
      <c r="K997" s="223"/>
      <c r="L997" s="223"/>
      <c r="M997" s="223"/>
      <c r="N997" s="240" t="s">
        <v>5553</v>
      </c>
      <c r="O997" s="225"/>
      <c r="P997" s="225"/>
      <c r="Q997" s="225"/>
      <c r="R997" s="212" t="s">
        <v>2</v>
      </c>
      <c r="S997" s="213" t="s">
        <v>4758</v>
      </c>
      <c r="T997" s="233" t="s">
        <v>5936</v>
      </c>
      <c r="U997" s="234" t="s">
        <v>5809</v>
      </c>
      <c r="V997" s="234">
        <v>45632</v>
      </c>
      <c r="W997" s="234" t="s">
        <v>4864</v>
      </c>
      <c r="X997" s="234" t="s">
        <v>2</v>
      </c>
      <c r="Y997" s="224"/>
      <c r="Z997" s="224"/>
      <c r="AA997" s="243">
        <v>202411</v>
      </c>
      <c r="AB997" s="243"/>
      <c r="AC997" s="244" t="s">
        <v>5197</v>
      </c>
      <c r="AD997" s="244" t="s">
        <v>4902</v>
      </c>
      <c r="AE997" s="245">
        <v>0.4</v>
      </c>
      <c r="AF997" s="244" t="s">
        <v>4902</v>
      </c>
      <c r="AG997" s="239" t="str">
        <f>IFERROR(VLOOKUP(작성용!A:A,RM!A:D,4,0),"-")</f>
        <v>-</v>
      </c>
      <c r="AH997" s="9" t="s">
        <v>4758</v>
      </c>
      <c r="AI997" s="235" t="s">
        <v>4758</v>
      </c>
      <c r="AJ997" s="235" t="s">
        <v>4758</v>
      </c>
      <c r="AK997" s="235" t="s">
        <v>5195</v>
      </c>
      <c r="AL997" s="235">
        <v>996</v>
      </c>
    </row>
    <row r="998" spans="1:38" x14ac:dyDescent="0.3">
      <c r="A998" s="222">
        <v>6000733</v>
      </c>
      <c r="B998" s="222" t="s">
        <v>5914</v>
      </c>
      <c r="C998" s="241" t="s">
        <v>4765</v>
      </c>
      <c r="D998" s="237" t="s">
        <v>5968</v>
      </c>
      <c r="E998" s="236">
        <v>1201110581919</v>
      </c>
      <c r="F998" s="240" t="s">
        <v>4841</v>
      </c>
      <c r="G998" s="242">
        <v>0</v>
      </c>
      <c r="H998" s="223" t="s">
        <v>4758</v>
      </c>
      <c r="I998" s="223"/>
      <c r="J998" s="231"/>
      <c r="K998" s="223"/>
      <c r="L998" s="223"/>
      <c r="M998" s="223"/>
      <c r="N998" s="240" t="s">
        <v>5553</v>
      </c>
      <c r="O998" s="225"/>
      <c r="P998" s="225"/>
      <c r="Q998" s="225"/>
      <c r="R998" s="212" t="s">
        <v>2</v>
      </c>
      <c r="S998" s="213" t="s">
        <v>4758</v>
      </c>
      <c r="T998" s="233" t="s">
        <v>5936</v>
      </c>
      <c r="U998" s="234" t="s">
        <v>5809</v>
      </c>
      <c r="V998" s="234">
        <v>45632</v>
      </c>
      <c r="W998" s="234" t="s">
        <v>4864</v>
      </c>
      <c r="X998" s="234" t="s">
        <v>2</v>
      </c>
      <c r="Y998" s="224"/>
      <c r="Z998" s="224"/>
      <c r="AA998" s="243">
        <v>202411</v>
      </c>
      <c r="AB998" s="243"/>
      <c r="AC998" s="244" t="s">
        <v>5197</v>
      </c>
      <c r="AD998" s="244" t="s">
        <v>4887</v>
      </c>
      <c r="AE998" s="245">
        <v>0.4</v>
      </c>
      <c r="AF998" s="244" t="s">
        <v>4887</v>
      </c>
      <c r="AG998" s="239" t="str">
        <f>IFERROR(VLOOKUP(작성용!A:A,RM!A:D,4,0),"-")</f>
        <v>-</v>
      </c>
      <c r="AH998" s="9" t="s">
        <v>4758</v>
      </c>
      <c r="AI998" s="235" t="s">
        <v>4758</v>
      </c>
      <c r="AJ998" s="235" t="s">
        <v>4758</v>
      </c>
      <c r="AK998" s="235" t="s">
        <v>5195</v>
      </c>
      <c r="AL998" s="235">
        <v>997</v>
      </c>
    </row>
    <row r="999" spans="1:38" x14ac:dyDescent="0.3">
      <c r="A999" s="222">
        <v>6000733</v>
      </c>
      <c r="B999" s="222" t="s">
        <v>5914</v>
      </c>
      <c r="C999" s="241" t="s">
        <v>4765</v>
      </c>
      <c r="D999" s="237" t="s">
        <v>5968</v>
      </c>
      <c r="E999" s="236">
        <v>1201110581919</v>
      </c>
      <c r="F999" s="240" t="s">
        <v>4837</v>
      </c>
      <c r="G999" s="242">
        <v>0</v>
      </c>
      <c r="H999" s="223" t="s">
        <v>4758</v>
      </c>
      <c r="I999" s="223"/>
      <c r="J999" s="231"/>
      <c r="K999" s="223"/>
      <c r="L999" s="223"/>
      <c r="M999" s="223"/>
      <c r="N999" s="240" t="s">
        <v>5553</v>
      </c>
      <c r="O999" s="225"/>
      <c r="P999" s="225"/>
      <c r="Q999" s="225"/>
      <c r="R999" s="212" t="s">
        <v>2</v>
      </c>
      <c r="S999" s="213" t="s">
        <v>4758</v>
      </c>
      <c r="T999" s="233" t="s">
        <v>5936</v>
      </c>
      <c r="U999" s="234" t="s">
        <v>5809</v>
      </c>
      <c r="V999" s="234">
        <v>45632</v>
      </c>
      <c r="W999" s="234" t="s">
        <v>4864</v>
      </c>
      <c r="X999" s="234" t="s">
        <v>2</v>
      </c>
      <c r="Y999" s="224"/>
      <c r="Z999" s="224"/>
      <c r="AA999" s="243">
        <v>202411</v>
      </c>
      <c r="AB999" s="243"/>
      <c r="AC999" s="244" t="s">
        <v>5197</v>
      </c>
      <c r="AD999" s="244" t="s">
        <v>4887</v>
      </c>
      <c r="AE999" s="245">
        <v>0</v>
      </c>
      <c r="AF999" s="244" t="s">
        <v>4887</v>
      </c>
      <c r="AG999" s="239" t="str">
        <f>IFERROR(VLOOKUP(작성용!A:A,RM!A:D,4,0),"-")</f>
        <v>-</v>
      </c>
      <c r="AH999" s="9" t="s">
        <v>4758</v>
      </c>
      <c r="AI999" s="235" t="s">
        <v>4758</v>
      </c>
      <c r="AJ999" s="235" t="s">
        <v>4758</v>
      </c>
      <c r="AK999" s="235" t="s">
        <v>5195</v>
      </c>
      <c r="AL999" s="235">
        <v>998</v>
      </c>
    </row>
    <row r="1000" spans="1:38" x14ac:dyDescent="0.3">
      <c r="A1000" s="222">
        <v>6000734</v>
      </c>
      <c r="B1000" s="222" t="s">
        <v>5909</v>
      </c>
      <c r="C1000" s="241" t="s">
        <v>4765</v>
      </c>
      <c r="D1000" s="237" t="s">
        <v>5969</v>
      </c>
      <c r="E1000" s="236">
        <v>1347110017065</v>
      </c>
      <c r="F1000" s="240" t="s">
        <v>4841</v>
      </c>
      <c r="G1000" s="242">
        <v>0</v>
      </c>
      <c r="H1000" s="223" t="s">
        <v>4758</v>
      </c>
      <c r="I1000" s="223"/>
      <c r="J1000" s="231"/>
      <c r="K1000" s="223"/>
      <c r="L1000" s="223"/>
      <c r="M1000" s="223"/>
      <c r="N1000" s="240" t="s">
        <v>5553</v>
      </c>
      <c r="O1000" s="225"/>
      <c r="P1000" s="225"/>
      <c r="Q1000" s="225"/>
      <c r="R1000" s="212" t="s">
        <v>2</v>
      </c>
      <c r="S1000" s="213" t="s">
        <v>4758</v>
      </c>
      <c r="T1000" s="233" t="s">
        <v>5936</v>
      </c>
      <c r="U1000" s="234" t="s">
        <v>5809</v>
      </c>
      <c r="V1000" s="234">
        <v>45632</v>
      </c>
      <c r="W1000" s="234" t="s">
        <v>4864</v>
      </c>
      <c r="X1000" s="234" t="s">
        <v>2</v>
      </c>
      <c r="Y1000" s="224"/>
      <c r="Z1000" s="224"/>
      <c r="AA1000" s="243">
        <v>202411</v>
      </c>
      <c r="AB1000" s="243"/>
      <c r="AC1000" s="244" t="s">
        <v>5197</v>
      </c>
      <c r="AD1000" s="244" t="s">
        <v>4849</v>
      </c>
      <c r="AE1000" s="245">
        <v>0.4</v>
      </c>
      <c r="AF1000" s="244" t="s">
        <v>4849</v>
      </c>
      <c r="AG1000" s="239" t="str">
        <f>IFERROR(VLOOKUP(작성용!A:A,RM!A:D,4,0),"-")</f>
        <v>-</v>
      </c>
      <c r="AH1000" s="9" t="s">
        <v>4758</v>
      </c>
      <c r="AI1000" s="235" t="s">
        <v>4758</v>
      </c>
      <c r="AJ1000" s="235" t="s">
        <v>2</v>
      </c>
      <c r="AK1000" s="235" t="s">
        <v>5195</v>
      </c>
      <c r="AL1000" s="235">
        <v>999</v>
      </c>
    </row>
    <row r="1001" spans="1:38" x14ac:dyDescent="0.3">
      <c r="A1001" s="222">
        <v>6000736</v>
      </c>
      <c r="B1001" s="222" t="s">
        <v>5901</v>
      </c>
      <c r="C1001" s="241" t="s">
        <v>4765</v>
      </c>
      <c r="D1001" s="237" t="s">
        <v>4954</v>
      </c>
      <c r="E1001" s="236">
        <v>1101111841009</v>
      </c>
      <c r="F1001" s="240" t="s">
        <v>4841</v>
      </c>
      <c r="G1001" s="242">
        <v>0</v>
      </c>
      <c r="H1001" s="223" t="s">
        <v>4758</v>
      </c>
      <c r="I1001" s="223"/>
      <c r="J1001" s="231"/>
      <c r="K1001" s="223"/>
      <c r="L1001" s="223"/>
      <c r="M1001" s="223"/>
      <c r="N1001" s="240" t="s">
        <v>5553</v>
      </c>
      <c r="O1001" s="225"/>
      <c r="P1001" s="225"/>
      <c r="Q1001" s="225"/>
      <c r="R1001" s="212" t="s">
        <v>2</v>
      </c>
      <c r="S1001" s="213" t="s">
        <v>4758</v>
      </c>
      <c r="T1001" s="233" t="s">
        <v>5936</v>
      </c>
      <c r="U1001" s="234" t="s">
        <v>5809</v>
      </c>
      <c r="V1001" s="234">
        <v>45632</v>
      </c>
      <c r="W1001" s="234" t="s">
        <v>4864</v>
      </c>
      <c r="X1001" s="234" t="s">
        <v>2</v>
      </c>
      <c r="Y1001" s="224"/>
      <c r="Z1001" s="224"/>
      <c r="AA1001" s="243">
        <v>202411</v>
      </c>
      <c r="AB1001" s="243"/>
      <c r="AC1001" s="244" t="s">
        <v>5197</v>
      </c>
      <c r="AD1001" s="244" t="s">
        <v>4896</v>
      </c>
      <c r="AE1001" s="245">
        <v>0</v>
      </c>
      <c r="AF1001" s="244" t="s">
        <v>4896</v>
      </c>
      <c r="AG1001" s="239" t="str">
        <f>IFERROR(VLOOKUP(작성용!A:A,RM!A:D,4,0),"-")</f>
        <v>-</v>
      </c>
      <c r="AH1001" s="9" t="s">
        <v>4758</v>
      </c>
      <c r="AI1001" s="235" t="s">
        <v>4758</v>
      </c>
      <c r="AJ1001" s="235" t="s">
        <v>2</v>
      </c>
      <c r="AK1001" s="235" t="s">
        <v>5195</v>
      </c>
      <c r="AL1001" s="235">
        <v>1000</v>
      </c>
    </row>
    <row r="1002" spans="1:38" x14ac:dyDescent="0.3">
      <c r="A1002" s="222">
        <v>6000736</v>
      </c>
      <c r="B1002" s="222" t="s">
        <v>5901</v>
      </c>
      <c r="C1002" s="241" t="s">
        <v>4765</v>
      </c>
      <c r="D1002" s="237" t="s">
        <v>4956</v>
      </c>
      <c r="E1002" s="236">
        <v>1101118113881</v>
      </c>
      <c r="F1002" s="240" t="s">
        <v>4841</v>
      </c>
      <c r="G1002" s="242">
        <v>0</v>
      </c>
      <c r="H1002" s="223" t="s">
        <v>4758</v>
      </c>
      <c r="I1002" s="223"/>
      <c r="J1002" s="231"/>
      <c r="K1002" s="223"/>
      <c r="L1002" s="223"/>
      <c r="M1002" s="223"/>
      <c r="N1002" s="240" t="s">
        <v>5553</v>
      </c>
      <c r="O1002" s="225"/>
      <c r="P1002" s="225"/>
      <c r="Q1002" s="225"/>
      <c r="R1002" s="212" t="s">
        <v>2</v>
      </c>
      <c r="S1002" s="213" t="s">
        <v>4758</v>
      </c>
      <c r="T1002" s="233" t="s">
        <v>5936</v>
      </c>
      <c r="U1002" s="234" t="s">
        <v>5809</v>
      </c>
      <c r="V1002" s="234">
        <v>45632</v>
      </c>
      <c r="W1002" s="234" t="s">
        <v>4864</v>
      </c>
      <c r="X1002" s="234" t="s">
        <v>2</v>
      </c>
      <c r="Y1002" s="224"/>
      <c r="Z1002" s="224"/>
      <c r="AA1002" s="243">
        <v>202411</v>
      </c>
      <c r="AB1002" s="243"/>
      <c r="AC1002" s="244" t="s">
        <v>5197</v>
      </c>
      <c r="AD1002" s="244" t="s">
        <v>4924</v>
      </c>
      <c r="AE1002" s="245">
        <v>0</v>
      </c>
      <c r="AF1002" s="244" t="s">
        <v>4924</v>
      </c>
      <c r="AG1002" s="239" t="str">
        <f>IFERROR(VLOOKUP(작성용!A:A,RM!A:D,4,0),"-")</f>
        <v>-</v>
      </c>
      <c r="AH1002" s="9" t="s">
        <v>4758</v>
      </c>
      <c r="AI1002" s="235" t="s">
        <v>4758</v>
      </c>
      <c r="AJ1002" s="235" t="s">
        <v>2</v>
      </c>
      <c r="AK1002" s="235" t="s">
        <v>5195</v>
      </c>
      <c r="AL1002" s="235">
        <v>1001</v>
      </c>
    </row>
    <row r="1003" spans="1:38" x14ac:dyDescent="0.3">
      <c r="A1003" s="222">
        <v>6000737</v>
      </c>
      <c r="B1003" s="222" t="s">
        <v>5910</v>
      </c>
      <c r="C1003" s="241" t="s">
        <v>4765</v>
      </c>
      <c r="D1003" s="237" t="s">
        <v>5970</v>
      </c>
      <c r="E1003" s="236">
        <v>1101114702729</v>
      </c>
      <c r="F1003" s="240" t="s">
        <v>4841</v>
      </c>
      <c r="G1003" s="242">
        <v>1</v>
      </c>
      <c r="H1003" s="223" t="s">
        <v>4758</v>
      </c>
      <c r="I1003" s="223"/>
      <c r="J1003" s="231"/>
      <c r="K1003" s="223"/>
      <c r="L1003" s="223"/>
      <c r="M1003" s="223"/>
      <c r="N1003" s="240" t="s">
        <v>5553</v>
      </c>
      <c r="O1003" s="225"/>
      <c r="P1003" s="225"/>
      <c r="Q1003" s="225"/>
      <c r="R1003" s="212" t="s">
        <v>2</v>
      </c>
      <c r="S1003" s="213" t="s">
        <v>4758</v>
      </c>
      <c r="T1003" s="233" t="s">
        <v>5936</v>
      </c>
      <c r="U1003" s="234" t="s">
        <v>5809</v>
      </c>
      <c r="V1003" s="234">
        <v>45632</v>
      </c>
      <c r="W1003" s="234" t="s">
        <v>4864</v>
      </c>
      <c r="X1003" s="234" t="s">
        <v>2</v>
      </c>
      <c r="Y1003" s="224"/>
      <c r="Z1003" s="224"/>
      <c r="AA1003" s="243">
        <v>202411</v>
      </c>
      <c r="AB1003" s="243"/>
      <c r="AC1003" s="244" t="s">
        <v>5197</v>
      </c>
      <c r="AD1003" s="244" t="s">
        <v>4924</v>
      </c>
      <c r="AE1003" s="245">
        <v>0.4</v>
      </c>
      <c r="AF1003" s="244" t="s">
        <v>4924</v>
      </c>
      <c r="AG1003" s="239" t="str">
        <f>IFERROR(VLOOKUP(작성용!A:A,RM!A:D,4,0),"-")</f>
        <v>-</v>
      </c>
      <c r="AH1003" s="9" t="s">
        <v>4758</v>
      </c>
      <c r="AI1003" s="235" t="s">
        <v>4758</v>
      </c>
      <c r="AJ1003" s="235" t="s">
        <v>4758</v>
      </c>
      <c r="AK1003" s="235" t="s">
        <v>5195</v>
      </c>
      <c r="AL1003" s="235">
        <v>1002</v>
      </c>
    </row>
    <row r="1004" spans="1:38" x14ac:dyDescent="0.3">
      <c r="A1004" s="222">
        <v>6000738</v>
      </c>
      <c r="B1004" s="222" t="s">
        <v>5907</v>
      </c>
      <c r="C1004" s="241" t="s">
        <v>4765</v>
      </c>
      <c r="D1004" s="237" t="s">
        <v>5971</v>
      </c>
      <c r="E1004" s="236">
        <v>1948110004787</v>
      </c>
      <c r="F1004" s="240" t="s">
        <v>4841</v>
      </c>
      <c r="G1004" s="242">
        <v>0</v>
      </c>
      <c r="H1004" s="223" t="s">
        <v>4758</v>
      </c>
      <c r="I1004" s="223"/>
      <c r="J1004" s="231"/>
      <c r="K1004" s="223"/>
      <c r="L1004" s="223"/>
      <c r="M1004" s="223"/>
      <c r="N1004" s="240" t="s">
        <v>5553</v>
      </c>
      <c r="O1004" s="225"/>
      <c r="P1004" s="225"/>
      <c r="Q1004" s="225"/>
      <c r="R1004" s="212" t="s">
        <v>2</v>
      </c>
      <c r="S1004" s="213" t="s">
        <v>4758</v>
      </c>
      <c r="T1004" s="233" t="s">
        <v>5936</v>
      </c>
      <c r="U1004" s="234" t="s">
        <v>5809</v>
      </c>
      <c r="V1004" s="234">
        <v>45632</v>
      </c>
      <c r="W1004" s="234" t="s">
        <v>4864</v>
      </c>
      <c r="X1004" s="234" t="s">
        <v>2</v>
      </c>
      <c r="Y1004" s="224"/>
      <c r="Z1004" s="224"/>
      <c r="AA1004" s="243">
        <v>202411</v>
      </c>
      <c r="AB1004" s="243"/>
      <c r="AC1004" s="244" t="s">
        <v>5197</v>
      </c>
      <c r="AD1004" s="244" t="s">
        <v>4849</v>
      </c>
      <c r="AE1004" s="245">
        <v>0.4</v>
      </c>
      <c r="AF1004" s="244" t="s">
        <v>4849</v>
      </c>
      <c r="AG1004" s="239" t="str">
        <f>IFERROR(VLOOKUP(작성용!A:A,RM!A:D,4,0),"-")</f>
        <v>-</v>
      </c>
      <c r="AH1004" s="9" t="s">
        <v>4758</v>
      </c>
      <c r="AI1004" s="235" t="s">
        <v>4758</v>
      </c>
      <c r="AJ1004" s="235" t="s">
        <v>2</v>
      </c>
      <c r="AK1004" s="235" t="s">
        <v>5195</v>
      </c>
      <c r="AL1004" s="235">
        <v>1003</v>
      </c>
    </row>
    <row r="1005" spans="1:38" x14ac:dyDescent="0.3">
      <c r="A1005" s="222">
        <v>6000740</v>
      </c>
      <c r="B1005" s="222" t="s">
        <v>5908</v>
      </c>
      <c r="C1005" s="241" t="s">
        <v>4765</v>
      </c>
      <c r="D1005" s="237" t="s">
        <v>5972</v>
      </c>
      <c r="E1005" s="236">
        <v>1648110141197</v>
      </c>
      <c r="F1005" s="240" t="s">
        <v>4881</v>
      </c>
      <c r="G1005" s="242">
        <v>2</v>
      </c>
      <c r="H1005" s="223" t="s">
        <v>4758</v>
      </c>
      <c r="I1005" s="223"/>
      <c r="J1005" s="231"/>
      <c r="K1005" s="223"/>
      <c r="L1005" s="223"/>
      <c r="M1005" s="223"/>
      <c r="N1005" s="240" t="s">
        <v>5553</v>
      </c>
      <c r="O1005" s="225"/>
      <c r="P1005" s="225"/>
      <c r="Q1005" s="225"/>
      <c r="R1005" s="212" t="s">
        <v>2</v>
      </c>
      <c r="S1005" s="213" t="s">
        <v>4758</v>
      </c>
      <c r="T1005" s="233" t="s">
        <v>5936</v>
      </c>
      <c r="U1005" s="234" t="s">
        <v>5809</v>
      </c>
      <c r="V1005" s="234">
        <v>45632</v>
      </c>
      <c r="W1005" s="234" t="s">
        <v>4864</v>
      </c>
      <c r="X1005" s="234" t="s">
        <v>2</v>
      </c>
      <c r="Y1005" s="224"/>
      <c r="Z1005" s="224"/>
      <c r="AA1005" s="243">
        <v>202411</v>
      </c>
      <c r="AB1005" s="243"/>
      <c r="AC1005" s="244" t="s">
        <v>5197</v>
      </c>
      <c r="AD1005" s="244" t="s">
        <v>4810</v>
      </c>
      <c r="AE1005" s="245">
        <v>0.4</v>
      </c>
      <c r="AF1005" s="244" t="s">
        <v>4810</v>
      </c>
      <c r="AG1005" s="239" t="str">
        <f>IFERROR(VLOOKUP(작성용!A:A,RM!A:D,4,0),"-")</f>
        <v>-</v>
      </c>
      <c r="AH1005" s="9" t="s">
        <v>4758</v>
      </c>
      <c r="AI1005" s="235" t="s">
        <v>4758</v>
      </c>
      <c r="AJ1005" s="235" t="s">
        <v>2</v>
      </c>
      <c r="AK1005" s="235" t="s">
        <v>5195</v>
      </c>
      <c r="AL1005" s="235">
        <v>1004</v>
      </c>
    </row>
    <row r="1006" spans="1:38" x14ac:dyDescent="0.3">
      <c r="A1006" s="222">
        <v>6000740</v>
      </c>
      <c r="B1006" s="222" t="s">
        <v>5908</v>
      </c>
      <c r="C1006" s="241" t="s">
        <v>4765</v>
      </c>
      <c r="D1006" s="237" t="s">
        <v>5972</v>
      </c>
      <c r="E1006" s="236">
        <v>1648110141197</v>
      </c>
      <c r="F1006" s="240" t="s">
        <v>4881</v>
      </c>
      <c r="G1006" s="242">
        <v>3</v>
      </c>
      <c r="H1006" s="223" t="s">
        <v>4758</v>
      </c>
      <c r="I1006" s="223"/>
      <c r="J1006" s="231"/>
      <c r="K1006" s="223"/>
      <c r="L1006" s="223"/>
      <c r="M1006" s="223"/>
      <c r="N1006" s="240" t="s">
        <v>5553</v>
      </c>
      <c r="O1006" s="225"/>
      <c r="P1006" s="225"/>
      <c r="Q1006" s="225"/>
      <c r="R1006" s="212" t="s">
        <v>2</v>
      </c>
      <c r="S1006" s="213" t="s">
        <v>4758</v>
      </c>
      <c r="T1006" s="233" t="s">
        <v>5936</v>
      </c>
      <c r="U1006" s="234" t="s">
        <v>5809</v>
      </c>
      <c r="V1006" s="234">
        <v>45632</v>
      </c>
      <c r="W1006" s="234" t="s">
        <v>4864</v>
      </c>
      <c r="X1006" s="234" t="s">
        <v>2</v>
      </c>
      <c r="Y1006" s="224"/>
      <c r="Z1006" s="224"/>
      <c r="AA1006" s="243">
        <v>202411</v>
      </c>
      <c r="AB1006" s="243"/>
      <c r="AC1006" s="244" t="s">
        <v>5197</v>
      </c>
      <c r="AD1006" s="244" t="s">
        <v>4810</v>
      </c>
      <c r="AE1006" s="245">
        <v>0</v>
      </c>
      <c r="AF1006" s="244" t="s">
        <v>4810</v>
      </c>
      <c r="AG1006" s="239" t="str">
        <f>IFERROR(VLOOKUP(작성용!A:A,RM!A:D,4,0),"-")</f>
        <v>-</v>
      </c>
      <c r="AH1006" s="9" t="s">
        <v>4758</v>
      </c>
      <c r="AI1006" s="235" t="s">
        <v>4758</v>
      </c>
      <c r="AJ1006" s="235" t="s">
        <v>2</v>
      </c>
      <c r="AK1006" s="235" t="s">
        <v>5195</v>
      </c>
      <c r="AL1006" s="235">
        <v>1005</v>
      </c>
    </row>
    <row r="1007" spans="1:38" x14ac:dyDescent="0.3">
      <c r="A1007" s="222">
        <v>6000742</v>
      </c>
      <c r="B1007" s="222" t="s">
        <v>5917</v>
      </c>
      <c r="C1007" s="241" t="s">
        <v>4765</v>
      </c>
      <c r="D1007" s="237" t="s">
        <v>5973</v>
      </c>
      <c r="E1007" s="236">
        <v>1611110002693</v>
      </c>
      <c r="F1007" s="240" t="s">
        <v>4841</v>
      </c>
      <c r="G1007" s="242">
        <v>0</v>
      </c>
      <c r="H1007" s="223" t="s">
        <v>4758</v>
      </c>
      <c r="I1007" s="223"/>
      <c r="J1007" s="231"/>
      <c r="K1007" s="223"/>
      <c r="L1007" s="223"/>
      <c r="M1007" s="223"/>
      <c r="N1007" s="240" t="s">
        <v>5553</v>
      </c>
      <c r="O1007" s="225"/>
      <c r="P1007" s="225"/>
      <c r="Q1007" s="225"/>
      <c r="R1007" s="212" t="s">
        <v>2</v>
      </c>
      <c r="S1007" s="213" t="s">
        <v>4758</v>
      </c>
      <c r="T1007" s="233" t="s">
        <v>5936</v>
      </c>
      <c r="U1007" s="234" t="s">
        <v>5809</v>
      </c>
      <c r="V1007" s="234">
        <v>45632</v>
      </c>
      <c r="W1007" s="234" t="s">
        <v>4864</v>
      </c>
      <c r="X1007" s="234" t="s">
        <v>2</v>
      </c>
      <c r="Y1007" s="224"/>
      <c r="Z1007" s="224"/>
      <c r="AA1007" s="243">
        <v>202411</v>
      </c>
      <c r="AB1007" s="243"/>
      <c r="AC1007" s="244" t="s">
        <v>5197</v>
      </c>
      <c r="AD1007" s="244" t="s">
        <v>4833</v>
      </c>
      <c r="AE1007" s="245">
        <v>0.4</v>
      </c>
      <c r="AF1007" s="244" t="s">
        <v>4833</v>
      </c>
      <c r="AG1007" s="239" t="str">
        <f>IFERROR(VLOOKUP(작성용!A:A,RM!A:D,4,0),"-")</f>
        <v>-</v>
      </c>
      <c r="AH1007" s="9" t="s">
        <v>4758</v>
      </c>
      <c r="AI1007" s="235" t="s">
        <v>4758</v>
      </c>
      <c r="AJ1007" s="235" t="s">
        <v>2</v>
      </c>
      <c r="AK1007" s="235" t="s">
        <v>5195</v>
      </c>
      <c r="AL1007" s="235">
        <v>1006</v>
      </c>
    </row>
    <row r="1008" spans="1:38" x14ac:dyDescent="0.3">
      <c r="A1008" s="222">
        <v>6000742</v>
      </c>
      <c r="B1008" s="222" t="s">
        <v>5917</v>
      </c>
      <c r="C1008" s="241" t="s">
        <v>4765</v>
      </c>
      <c r="D1008" s="237" t="s">
        <v>5974</v>
      </c>
      <c r="E1008" s="236">
        <v>2849110082451</v>
      </c>
      <c r="F1008" s="240" t="s">
        <v>4841</v>
      </c>
      <c r="G1008" s="242">
        <v>0</v>
      </c>
      <c r="H1008" s="223" t="s">
        <v>4758</v>
      </c>
      <c r="I1008" s="223"/>
      <c r="J1008" s="231"/>
      <c r="K1008" s="223"/>
      <c r="L1008" s="223"/>
      <c r="M1008" s="223"/>
      <c r="N1008" s="240" t="s">
        <v>5553</v>
      </c>
      <c r="O1008" s="225"/>
      <c r="P1008" s="225"/>
      <c r="Q1008" s="225"/>
      <c r="R1008" s="212" t="s">
        <v>2</v>
      </c>
      <c r="S1008" s="213" t="s">
        <v>4758</v>
      </c>
      <c r="T1008" s="233" t="s">
        <v>5936</v>
      </c>
      <c r="U1008" s="234" t="s">
        <v>5809</v>
      </c>
      <c r="V1008" s="234">
        <v>45632</v>
      </c>
      <c r="W1008" s="234" t="s">
        <v>4864</v>
      </c>
      <c r="X1008" s="234" t="s">
        <v>2</v>
      </c>
      <c r="Y1008" s="224"/>
      <c r="Z1008" s="224"/>
      <c r="AA1008" s="243">
        <v>202411</v>
      </c>
      <c r="AB1008" s="243"/>
      <c r="AC1008" s="244" t="s">
        <v>5197</v>
      </c>
      <c r="AD1008" s="244" t="s">
        <v>4845</v>
      </c>
      <c r="AE1008" s="245">
        <v>0</v>
      </c>
      <c r="AF1008" s="244" t="s">
        <v>4845</v>
      </c>
      <c r="AG1008" s="239" t="str">
        <f>IFERROR(VLOOKUP(작성용!A:A,RM!A:D,4,0),"-")</f>
        <v>-</v>
      </c>
      <c r="AH1008" s="9" t="s">
        <v>4758</v>
      </c>
      <c r="AI1008" s="235" t="s">
        <v>4758</v>
      </c>
      <c r="AJ1008" s="235" t="s">
        <v>2</v>
      </c>
      <c r="AK1008" s="235" t="s">
        <v>5195</v>
      </c>
      <c r="AL1008" s="235">
        <v>1007</v>
      </c>
    </row>
    <row r="1009" spans="1:38" x14ac:dyDescent="0.3">
      <c r="A1009" s="222">
        <v>6000743</v>
      </c>
      <c r="B1009" s="222" t="s">
        <v>5900</v>
      </c>
      <c r="C1009" s="241" t="s">
        <v>4765</v>
      </c>
      <c r="D1009" s="237" t="s">
        <v>5975</v>
      </c>
      <c r="E1009" s="236">
        <v>1101112833584</v>
      </c>
      <c r="F1009" s="240" t="s">
        <v>4837</v>
      </c>
      <c r="G1009" s="242">
        <v>1</v>
      </c>
      <c r="H1009" s="223" t="s">
        <v>4758</v>
      </c>
      <c r="I1009" s="223"/>
      <c r="J1009" s="231"/>
      <c r="K1009" s="223"/>
      <c r="L1009" s="223"/>
      <c r="M1009" s="223"/>
      <c r="N1009" s="240" t="s">
        <v>5553</v>
      </c>
      <c r="O1009" s="225"/>
      <c r="P1009" s="225"/>
      <c r="Q1009" s="225"/>
      <c r="R1009" s="212" t="s">
        <v>2</v>
      </c>
      <c r="S1009" s="213" t="s">
        <v>4758</v>
      </c>
      <c r="T1009" s="233" t="s">
        <v>5936</v>
      </c>
      <c r="U1009" s="234" t="s">
        <v>5809</v>
      </c>
      <c r="V1009" s="234">
        <v>45632</v>
      </c>
      <c r="W1009" s="234" t="s">
        <v>4864</v>
      </c>
      <c r="X1009" s="234" t="s">
        <v>2</v>
      </c>
      <c r="Y1009" s="224"/>
      <c r="Z1009" s="224"/>
      <c r="AA1009" s="243">
        <v>202411</v>
      </c>
      <c r="AB1009" s="243"/>
      <c r="AC1009" s="244" t="s">
        <v>5197</v>
      </c>
      <c r="AD1009" s="244" t="s">
        <v>4847</v>
      </c>
      <c r="AE1009" s="245">
        <v>0.4</v>
      </c>
      <c r="AF1009" s="244" t="s">
        <v>4847</v>
      </c>
      <c r="AG1009" s="239" t="str">
        <f>IFERROR(VLOOKUP(작성용!A:A,RM!A:D,4,0),"-")</f>
        <v>-</v>
      </c>
      <c r="AH1009" s="9" t="s">
        <v>4758</v>
      </c>
      <c r="AI1009" s="235" t="s">
        <v>4758</v>
      </c>
      <c r="AJ1009" s="235" t="s">
        <v>2</v>
      </c>
      <c r="AK1009" s="235" t="s">
        <v>5195</v>
      </c>
      <c r="AL1009" s="235">
        <v>1008</v>
      </c>
    </row>
    <row r="1010" spans="1:38" x14ac:dyDescent="0.3">
      <c r="A1010" s="222">
        <v>6000744</v>
      </c>
      <c r="B1010" s="222" t="s">
        <v>5911</v>
      </c>
      <c r="C1010" s="241" t="s">
        <v>4765</v>
      </c>
      <c r="D1010" s="237" t="s">
        <v>5976</v>
      </c>
      <c r="E1010" s="236">
        <v>1501110066923</v>
      </c>
      <c r="F1010" s="240" t="s">
        <v>4841</v>
      </c>
      <c r="G1010" s="242">
        <v>0</v>
      </c>
      <c r="H1010" s="223" t="s">
        <v>4758</v>
      </c>
      <c r="I1010" s="223"/>
      <c r="J1010" s="231"/>
      <c r="K1010" s="223"/>
      <c r="L1010" s="223"/>
      <c r="M1010" s="223"/>
      <c r="N1010" s="240" t="s">
        <v>5553</v>
      </c>
      <c r="O1010" s="225"/>
      <c r="P1010" s="225"/>
      <c r="Q1010" s="225"/>
      <c r="R1010" s="212" t="s">
        <v>2</v>
      </c>
      <c r="S1010" s="213" t="s">
        <v>4758</v>
      </c>
      <c r="T1010" s="233" t="s">
        <v>5936</v>
      </c>
      <c r="U1010" s="234" t="s">
        <v>5809</v>
      </c>
      <c r="V1010" s="234">
        <v>45632</v>
      </c>
      <c r="W1010" s="234" t="s">
        <v>4864</v>
      </c>
      <c r="X1010" s="234" t="s">
        <v>2</v>
      </c>
      <c r="Y1010" s="224"/>
      <c r="Z1010" s="224"/>
      <c r="AA1010" s="243">
        <v>202411</v>
      </c>
      <c r="AB1010" s="243"/>
      <c r="AC1010" s="244" t="s">
        <v>5197</v>
      </c>
      <c r="AD1010" s="244" t="s">
        <v>4902</v>
      </c>
      <c r="AE1010" s="245">
        <v>0.4</v>
      </c>
      <c r="AF1010" s="244" t="s">
        <v>4902</v>
      </c>
      <c r="AG1010" s="239" t="str">
        <f>IFERROR(VLOOKUP(작성용!A:A,RM!A:D,4,0),"-")</f>
        <v>-</v>
      </c>
      <c r="AH1010" s="9" t="s">
        <v>4758</v>
      </c>
      <c r="AI1010" s="235" t="s">
        <v>4758</v>
      </c>
      <c r="AJ1010" s="235" t="s">
        <v>2</v>
      </c>
      <c r="AK1010" s="235" t="s">
        <v>5195</v>
      </c>
      <c r="AL1010" s="235">
        <v>1009</v>
      </c>
    </row>
    <row r="1011" spans="1:38" x14ac:dyDescent="0.3">
      <c r="A1011" s="229">
        <v>6000745</v>
      </c>
      <c r="B1011" s="229" t="s">
        <v>5896</v>
      </c>
      <c r="C1011" s="241" t="s">
        <v>4765</v>
      </c>
      <c r="D1011" s="237" t="s">
        <v>5977</v>
      </c>
      <c r="E1011" s="236">
        <v>1348110002098</v>
      </c>
      <c r="F1011" s="240" t="s">
        <v>4841</v>
      </c>
      <c r="G1011" s="242">
        <v>0</v>
      </c>
      <c r="H1011" s="231" t="s">
        <v>4758</v>
      </c>
      <c r="I1011" s="231"/>
      <c r="J1011" s="231"/>
      <c r="K1011" s="231"/>
      <c r="L1011" s="231"/>
      <c r="M1011" s="231"/>
      <c r="N1011" s="240" t="s">
        <v>5553</v>
      </c>
      <c r="O1011" s="225"/>
      <c r="P1011" s="225"/>
      <c r="Q1011" s="225"/>
      <c r="R1011" s="212" t="s">
        <v>2</v>
      </c>
      <c r="S1011" s="213" t="s">
        <v>4758</v>
      </c>
      <c r="T1011" s="233" t="s">
        <v>5936</v>
      </c>
      <c r="U1011" s="234" t="s">
        <v>5809</v>
      </c>
      <c r="V1011" s="234">
        <v>45632</v>
      </c>
      <c r="W1011" s="234" t="s">
        <v>4864</v>
      </c>
      <c r="X1011" s="234" t="s">
        <v>2</v>
      </c>
      <c r="Y1011" s="224"/>
      <c r="Z1011" s="224"/>
      <c r="AA1011" s="243">
        <v>202411</v>
      </c>
      <c r="AB1011" s="243"/>
      <c r="AC1011" s="244" t="s">
        <v>5197</v>
      </c>
      <c r="AD1011" s="244" t="s">
        <v>4920</v>
      </c>
      <c r="AE1011" s="245">
        <v>0.4</v>
      </c>
      <c r="AF1011" s="244" t="s">
        <v>4920</v>
      </c>
      <c r="AG1011" s="239" t="str">
        <f>IFERROR(VLOOKUP(작성용!A:A,RM!A:D,4,0),"-")</f>
        <v>-</v>
      </c>
      <c r="AH1011" s="9" t="s">
        <v>4758</v>
      </c>
      <c r="AI1011" s="235" t="s">
        <v>4758</v>
      </c>
      <c r="AJ1011" s="235" t="s">
        <v>4758</v>
      </c>
      <c r="AK1011" s="235" t="s">
        <v>5195</v>
      </c>
      <c r="AL1011" s="235">
        <v>1010</v>
      </c>
    </row>
    <row r="1012" spans="1:38" x14ac:dyDescent="0.3">
      <c r="A1012" s="229">
        <v>6000745</v>
      </c>
      <c r="B1012" s="229" t="s">
        <v>5896</v>
      </c>
      <c r="C1012" s="241" t="s">
        <v>4765</v>
      </c>
      <c r="D1012" s="237" t="s">
        <v>5977</v>
      </c>
      <c r="E1012" s="236">
        <v>1348110002098</v>
      </c>
      <c r="F1012" s="240" t="s">
        <v>5574</v>
      </c>
      <c r="G1012" s="242">
        <v>0</v>
      </c>
      <c r="H1012" s="231" t="s">
        <v>4758</v>
      </c>
      <c r="I1012" s="231"/>
      <c r="J1012" s="231"/>
      <c r="K1012" s="231"/>
      <c r="L1012" s="231"/>
      <c r="M1012" s="231"/>
      <c r="N1012" s="240" t="s">
        <v>5553</v>
      </c>
      <c r="O1012" s="225"/>
      <c r="P1012" s="225"/>
      <c r="Q1012" s="225"/>
      <c r="R1012" s="212" t="s">
        <v>2</v>
      </c>
      <c r="S1012" s="213" t="s">
        <v>4758</v>
      </c>
      <c r="T1012" s="233" t="s">
        <v>5936</v>
      </c>
      <c r="U1012" s="234" t="s">
        <v>5809</v>
      </c>
      <c r="V1012" s="234">
        <v>45632</v>
      </c>
      <c r="W1012" s="234" t="s">
        <v>4864</v>
      </c>
      <c r="X1012" s="234" t="s">
        <v>2</v>
      </c>
      <c r="Y1012" s="224"/>
      <c r="Z1012" s="224"/>
      <c r="AA1012" s="243">
        <v>202411</v>
      </c>
      <c r="AB1012" s="243"/>
      <c r="AC1012" s="244" t="s">
        <v>5197</v>
      </c>
      <c r="AD1012" s="244" t="s">
        <v>4920</v>
      </c>
      <c r="AE1012" s="245">
        <v>0</v>
      </c>
      <c r="AF1012" s="244" t="s">
        <v>4920</v>
      </c>
      <c r="AG1012" s="239" t="str">
        <f>IFERROR(VLOOKUP(작성용!A:A,RM!A:D,4,0),"-")</f>
        <v>-</v>
      </c>
      <c r="AH1012" s="9" t="s">
        <v>4758</v>
      </c>
      <c r="AI1012" s="235" t="s">
        <v>4758</v>
      </c>
      <c r="AJ1012" s="235" t="s">
        <v>4758</v>
      </c>
      <c r="AK1012" s="235" t="s">
        <v>5195</v>
      </c>
      <c r="AL1012" s="235">
        <v>1011</v>
      </c>
    </row>
    <row r="1013" spans="1:38" x14ac:dyDescent="0.3">
      <c r="A1013" s="229">
        <v>6000745</v>
      </c>
      <c r="B1013" s="229" t="s">
        <v>5896</v>
      </c>
      <c r="C1013" s="241" t="s">
        <v>4765</v>
      </c>
      <c r="D1013" s="237" t="s">
        <v>5978</v>
      </c>
      <c r="E1013" s="236">
        <v>1812110029998</v>
      </c>
      <c r="F1013" s="240" t="s">
        <v>4841</v>
      </c>
      <c r="G1013" s="242">
        <v>0</v>
      </c>
      <c r="H1013" s="231" t="s">
        <v>4758</v>
      </c>
      <c r="I1013" s="231"/>
      <c r="J1013" s="231"/>
      <c r="K1013" s="231"/>
      <c r="L1013" s="231"/>
      <c r="M1013" s="231"/>
      <c r="N1013" s="240" t="s">
        <v>5553</v>
      </c>
      <c r="O1013" s="225"/>
      <c r="P1013" s="225"/>
      <c r="Q1013" s="225"/>
      <c r="R1013" s="212" t="s">
        <v>2</v>
      </c>
      <c r="S1013" s="213" t="s">
        <v>4758</v>
      </c>
      <c r="T1013" s="233" t="s">
        <v>5936</v>
      </c>
      <c r="U1013" s="234" t="s">
        <v>5809</v>
      </c>
      <c r="V1013" s="234">
        <v>45632</v>
      </c>
      <c r="W1013" s="234" t="s">
        <v>4864</v>
      </c>
      <c r="X1013" s="234" t="s">
        <v>2</v>
      </c>
      <c r="Y1013" s="224"/>
      <c r="Z1013" s="224"/>
      <c r="AA1013" s="243">
        <v>202411</v>
      </c>
      <c r="AB1013" s="243"/>
      <c r="AC1013" s="244" t="s">
        <v>5197</v>
      </c>
      <c r="AD1013" s="244" t="s">
        <v>4833</v>
      </c>
      <c r="AE1013" s="245">
        <v>0.4</v>
      </c>
      <c r="AF1013" s="244" t="s">
        <v>4833</v>
      </c>
      <c r="AG1013" s="239" t="str">
        <f>IFERROR(VLOOKUP(작성용!A:A,RM!A:D,4,0),"-")</f>
        <v>-</v>
      </c>
      <c r="AH1013" s="9" t="s">
        <v>4758</v>
      </c>
      <c r="AI1013" s="235" t="s">
        <v>4758</v>
      </c>
      <c r="AJ1013" s="235" t="s">
        <v>4758</v>
      </c>
      <c r="AK1013" s="235" t="s">
        <v>5195</v>
      </c>
      <c r="AL1013" s="235">
        <v>1012</v>
      </c>
    </row>
    <row r="1014" spans="1:38" x14ac:dyDescent="0.3">
      <c r="A1014" s="229">
        <v>6000745</v>
      </c>
      <c r="B1014" s="229" t="s">
        <v>5896</v>
      </c>
      <c r="C1014" s="241" t="s">
        <v>4765</v>
      </c>
      <c r="D1014" s="237" t="s">
        <v>5978</v>
      </c>
      <c r="E1014" s="236">
        <v>1812110029998</v>
      </c>
      <c r="F1014" s="240" t="s">
        <v>5574</v>
      </c>
      <c r="G1014" s="242">
        <v>0</v>
      </c>
      <c r="H1014" s="231" t="s">
        <v>4758</v>
      </c>
      <c r="I1014" s="231"/>
      <c r="J1014" s="231"/>
      <c r="K1014" s="231"/>
      <c r="L1014" s="231"/>
      <c r="M1014" s="231"/>
      <c r="N1014" s="240" t="s">
        <v>5553</v>
      </c>
      <c r="O1014" s="225"/>
      <c r="P1014" s="225"/>
      <c r="Q1014" s="225"/>
      <c r="R1014" s="212" t="s">
        <v>2</v>
      </c>
      <c r="S1014" s="213" t="s">
        <v>4758</v>
      </c>
      <c r="T1014" s="233" t="s">
        <v>5936</v>
      </c>
      <c r="U1014" s="234" t="s">
        <v>5809</v>
      </c>
      <c r="V1014" s="234">
        <v>45632</v>
      </c>
      <c r="W1014" s="234" t="s">
        <v>4864</v>
      </c>
      <c r="X1014" s="234" t="s">
        <v>2</v>
      </c>
      <c r="Y1014" s="224"/>
      <c r="Z1014" s="224"/>
      <c r="AA1014" s="243">
        <v>202411</v>
      </c>
      <c r="AB1014" s="243"/>
      <c r="AC1014" s="244" t="s">
        <v>5197</v>
      </c>
      <c r="AD1014" s="244" t="s">
        <v>4833</v>
      </c>
      <c r="AE1014" s="245">
        <v>0</v>
      </c>
      <c r="AF1014" s="244" t="s">
        <v>4833</v>
      </c>
      <c r="AG1014" s="239" t="str">
        <f>IFERROR(VLOOKUP(작성용!A:A,RM!A:D,4,0),"-")</f>
        <v>-</v>
      </c>
      <c r="AH1014" s="9" t="s">
        <v>4758</v>
      </c>
      <c r="AI1014" s="235" t="s">
        <v>4758</v>
      </c>
      <c r="AJ1014" s="235" t="s">
        <v>4758</v>
      </c>
      <c r="AK1014" s="235" t="s">
        <v>5195</v>
      </c>
      <c r="AL1014" s="235">
        <v>1013</v>
      </c>
    </row>
    <row r="1015" spans="1:38" x14ac:dyDescent="0.3">
      <c r="A1015" s="229">
        <v>6000745</v>
      </c>
      <c r="B1015" s="229" t="s">
        <v>5896</v>
      </c>
      <c r="C1015" s="241" t="s">
        <v>4765</v>
      </c>
      <c r="D1015" s="237" t="s">
        <v>5979</v>
      </c>
      <c r="E1015" s="236">
        <v>1601110005375</v>
      </c>
      <c r="F1015" s="240" t="s">
        <v>4841</v>
      </c>
      <c r="G1015" s="242">
        <v>0</v>
      </c>
      <c r="H1015" s="231" t="s">
        <v>4758</v>
      </c>
      <c r="I1015" s="231"/>
      <c r="J1015" s="231"/>
      <c r="K1015" s="231"/>
      <c r="L1015" s="231"/>
      <c r="M1015" s="231"/>
      <c r="N1015" s="240" t="s">
        <v>5553</v>
      </c>
      <c r="O1015" s="225"/>
      <c r="P1015" s="225"/>
      <c r="Q1015" s="225"/>
      <c r="R1015" s="212" t="s">
        <v>2</v>
      </c>
      <c r="S1015" s="213" t="s">
        <v>4758</v>
      </c>
      <c r="T1015" s="233" t="s">
        <v>5936</v>
      </c>
      <c r="U1015" s="234" t="s">
        <v>5809</v>
      </c>
      <c r="V1015" s="234">
        <v>45632</v>
      </c>
      <c r="W1015" s="234" t="s">
        <v>4864</v>
      </c>
      <c r="X1015" s="234" t="s">
        <v>2</v>
      </c>
      <c r="Y1015" s="224"/>
      <c r="Z1015" s="224"/>
      <c r="AA1015" s="243">
        <v>202411</v>
      </c>
      <c r="AB1015" s="243"/>
      <c r="AC1015" s="244" t="s">
        <v>5197</v>
      </c>
      <c r="AD1015" s="244" t="s">
        <v>4748</v>
      </c>
      <c r="AE1015" s="245">
        <v>0.4</v>
      </c>
      <c r="AF1015" s="244" t="s">
        <v>4748</v>
      </c>
      <c r="AG1015" s="239" t="str">
        <f>IFERROR(VLOOKUP(작성용!A:A,RM!A:D,4,0),"-")</f>
        <v>-</v>
      </c>
      <c r="AH1015" s="9" t="s">
        <v>4758</v>
      </c>
      <c r="AI1015" s="235" t="s">
        <v>4758</v>
      </c>
      <c r="AJ1015" s="235" t="s">
        <v>4758</v>
      </c>
      <c r="AK1015" s="235" t="s">
        <v>5195</v>
      </c>
      <c r="AL1015" s="235">
        <v>1014</v>
      </c>
    </row>
    <row r="1016" spans="1:38" x14ac:dyDescent="0.3">
      <c r="A1016" s="222">
        <v>6000746</v>
      </c>
      <c r="B1016" s="222" t="s">
        <v>4729</v>
      </c>
      <c r="C1016" s="241" t="s">
        <v>4765</v>
      </c>
      <c r="D1016" s="237" t="s">
        <v>5980</v>
      </c>
      <c r="E1016" s="236">
        <v>1615110225651</v>
      </c>
      <c r="F1016" s="240" t="s">
        <v>4841</v>
      </c>
      <c r="G1016" s="242">
        <v>0</v>
      </c>
      <c r="H1016" s="223" t="s">
        <v>4758</v>
      </c>
      <c r="I1016" s="223"/>
      <c r="J1016" s="231"/>
      <c r="K1016" s="223"/>
      <c r="L1016" s="223"/>
      <c r="M1016" s="223"/>
      <c r="N1016" s="240" t="s">
        <v>5553</v>
      </c>
      <c r="O1016" s="225"/>
      <c r="P1016" s="225"/>
      <c r="Q1016" s="225"/>
      <c r="R1016" s="212" t="s">
        <v>2</v>
      </c>
      <c r="S1016" s="212" t="s">
        <v>4758</v>
      </c>
      <c r="T1016" s="233" t="s">
        <v>5936</v>
      </c>
      <c r="U1016" s="234" t="s">
        <v>5809</v>
      </c>
      <c r="V1016" s="234">
        <v>45632</v>
      </c>
      <c r="W1016" s="234" t="s">
        <v>4864</v>
      </c>
      <c r="X1016" s="234" t="s">
        <v>2</v>
      </c>
      <c r="Y1016" s="224"/>
      <c r="Z1016" s="224"/>
      <c r="AA1016" s="243">
        <v>202411</v>
      </c>
      <c r="AB1016" s="243"/>
      <c r="AC1016" s="244" t="s">
        <v>5197</v>
      </c>
      <c r="AD1016" s="244" t="s">
        <v>4974</v>
      </c>
      <c r="AE1016" s="245">
        <v>0.4</v>
      </c>
      <c r="AF1016" s="244" t="s">
        <v>4974</v>
      </c>
      <c r="AG1016" s="239" t="str">
        <f>IFERROR(VLOOKUP(작성용!A:A,RM!A:D,4,0),"-")</f>
        <v>-</v>
      </c>
      <c r="AH1016" s="9" t="s">
        <v>4758</v>
      </c>
      <c r="AI1016" s="235" t="s">
        <v>2</v>
      </c>
      <c r="AJ1016" s="235" t="s">
        <v>2</v>
      </c>
      <c r="AK1016" s="235" t="s">
        <v>5195</v>
      </c>
      <c r="AL1016" s="235">
        <v>1015</v>
      </c>
    </row>
    <row r="1017" spans="1:38" x14ac:dyDescent="0.3">
      <c r="A1017" s="229">
        <v>6000810</v>
      </c>
      <c r="B1017" s="229" t="s">
        <v>5929</v>
      </c>
      <c r="C1017" s="241" t="s">
        <v>4765</v>
      </c>
      <c r="D1017" s="237" t="s">
        <v>5981</v>
      </c>
      <c r="E1017" s="236">
        <v>1760110007078</v>
      </c>
      <c r="F1017" s="240" t="s">
        <v>4841</v>
      </c>
      <c r="G1017" s="242">
        <v>0</v>
      </c>
      <c r="H1017" s="231" t="s">
        <v>4758</v>
      </c>
      <c r="I1017" s="231"/>
      <c r="J1017" s="231"/>
      <c r="K1017" s="231"/>
      <c r="L1017" s="231"/>
      <c r="M1017" s="231"/>
      <c r="N1017" s="240" t="s">
        <v>5553</v>
      </c>
      <c r="O1017" s="225"/>
      <c r="P1017" s="225"/>
      <c r="Q1017" s="225"/>
      <c r="R1017" s="212" t="s">
        <v>2</v>
      </c>
      <c r="S1017" s="213" t="s">
        <v>4758</v>
      </c>
      <c r="T1017" s="233" t="s">
        <v>5936</v>
      </c>
      <c r="U1017" s="234" t="s">
        <v>5809</v>
      </c>
      <c r="V1017" s="234">
        <v>45632</v>
      </c>
      <c r="W1017" s="234" t="s">
        <v>4864</v>
      </c>
      <c r="X1017" s="234" t="s">
        <v>2</v>
      </c>
      <c r="Y1017" s="224"/>
      <c r="Z1017" s="224"/>
      <c r="AA1017" s="243">
        <v>202411</v>
      </c>
      <c r="AB1017" s="243"/>
      <c r="AC1017" s="244" t="s">
        <v>5197</v>
      </c>
      <c r="AD1017" s="244" t="s">
        <v>4969</v>
      </c>
      <c r="AE1017" s="245">
        <v>0</v>
      </c>
      <c r="AF1017" s="244" t="s">
        <v>4969</v>
      </c>
      <c r="AG1017" s="239" t="str">
        <f>IFERROR(VLOOKUP(작성용!A:A,RM!A:D,4,0),"-")</f>
        <v>-</v>
      </c>
      <c r="AH1017" s="9" t="s">
        <v>4758</v>
      </c>
      <c r="AI1017" s="235" t="s">
        <v>4758</v>
      </c>
      <c r="AJ1017" s="235" t="s">
        <v>4758</v>
      </c>
      <c r="AK1017" s="235" t="s">
        <v>5195</v>
      </c>
      <c r="AL1017" s="235">
        <v>1016</v>
      </c>
    </row>
    <row r="1018" spans="1:38" x14ac:dyDescent="0.3">
      <c r="A1018" s="222">
        <v>6000860</v>
      </c>
      <c r="B1018" s="222" t="s">
        <v>5915</v>
      </c>
      <c r="C1018" s="241" t="s">
        <v>4765</v>
      </c>
      <c r="D1018" s="237" t="s">
        <v>5982</v>
      </c>
      <c r="E1018" s="236">
        <v>1342110013469</v>
      </c>
      <c r="F1018" s="240" t="s">
        <v>4841</v>
      </c>
      <c r="G1018" s="242">
        <v>0</v>
      </c>
      <c r="H1018" s="223" t="s">
        <v>4758</v>
      </c>
      <c r="I1018" s="223"/>
      <c r="J1018" s="231"/>
      <c r="K1018" s="223"/>
      <c r="L1018" s="223"/>
      <c r="M1018" s="223"/>
      <c r="N1018" s="240" t="s">
        <v>5553</v>
      </c>
      <c r="O1018" s="225"/>
      <c r="P1018" s="225"/>
      <c r="Q1018" s="225"/>
      <c r="R1018" s="212" t="s">
        <v>2</v>
      </c>
      <c r="S1018" s="213" t="s">
        <v>4758</v>
      </c>
      <c r="T1018" s="233" t="s">
        <v>5936</v>
      </c>
      <c r="U1018" s="234" t="s">
        <v>5809</v>
      </c>
      <c r="V1018" s="234">
        <v>45632</v>
      </c>
      <c r="W1018" s="234" t="s">
        <v>4864</v>
      </c>
      <c r="X1018" s="234" t="s">
        <v>2</v>
      </c>
      <c r="Y1018" s="234"/>
      <c r="Z1018" s="234"/>
      <c r="AA1018" s="243">
        <v>202411</v>
      </c>
      <c r="AB1018" s="243"/>
      <c r="AC1018" s="244" t="s">
        <v>5197</v>
      </c>
      <c r="AD1018" s="244" t="s">
        <v>4922</v>
      </c>
      <c r="AE1018" s="245">
        <v>0.4</v>
      </c>
      <c r="AF1018" s="244" t="s">
        <v>4922</v>
      </c>
      <c r="AG1018" s="239" t="str">
        <f>IFERROR(VLOOKUP(작성용!A:A,RM!A:D,4,0),"-")</f>
        <v>-</v>
      </c>
      <c r="AH1018" s="9" t="s">
        <v>4758</v>
      </c>
      <c r="AI1018" s="235" t="s">
        <v>4758</v>
      </c>
      <c r="AJ1018" s="235" t="s">
        <v>4758</v>
      </c>
      <c r="AK1018" s="235" t="s">
        <v>5195</v>
      </c>
      <c r="AL1018" s="235">
        <v>1017</v>
      </c>
    </row>
    <row r="1019" spans="1:38" x14ac:dyDescent="0.3">
      <c r="A1019" s="222">
        <v>6000860</v>
      </c>
      <c r="B1019" s="222" t="s">
        <v>5915</v>
      </c>
      <c r="C1019" s="241" t="s">
        <v>4765</v>
      </c>
      <c r="D1019" s="237" t="s">
        <v>5982</v>
      </c>
      <c r="E1019" s="236">
        <v>1342110013469</v>
      </c>
      <c r="F1019" s="240" t="s">
        <v>4767</v>
      </c>
      <c r="G1019" s="242">
        <v>0</v>
      </c>
      <c r="H1019" s="223" t="s">
        <v>4758</v>
      </c>
      <c r="I1019" s="223"/>
      <c r="J1019" s="231"/>
      <c r="K1019" s="223"/>
      <c r="L1019" s="223"/>
      <c r="M1019" s="223"/>
      <c r="N1019" s="240" t="s">
        <v>5553</v>
      </c>
      <c r="O1019" s="225"/>
      <c r="P1019" s="225"/>
      <c r="Q1019" s="225"/>
      <c r="R1019" s="212" t="s">
        <v>2</v>
      </c>
      <c r="S1019" s="213" t="s">
        <v>4758</v>
      </c>
      <c r="T1019" s="233" t="s">
        <v>5936</v>
      </c>
      <c r="U1019" s="234" t="s">
        <v>5809</v>
      </c>
      <c r="V1019" s="234">
        <v>45632</v>
      </c>
      <c r="W1019" s="234" t="s">
        <v>4864</v>
      </c>
      <c r="X1019" s="234" t="s">
        <v>2</v>
      </c>
      <c r="Y1019" s="234"/>
      <c r="Z1019" s="234"/>
      <c r="AA1019" s="243">
        <v>202411</v>
      </c>
      <c r="AB1019" s="243"/>
      <c r="AC1019" s="244" t="s">
        <v>5197</v>
      </c>
      <c r="AD1019" s="244" t="s">
        <v>4922</v>
      </c>
      <c r="AE1019" s="245">
        <v>0</v>
      </c>
      <c r="AF1019" s="244" t="s">
        <v>4922</v>
      </c>
      <c r="AG1019" s="239" t="str">
        <f>IFERROR(VLOOKUP(작성용!A:A,RM!A:D,4,0),"-")</f>
        <v>-</v>
      </c>
      <c r="AH1019" s="9" t="s">
        <v>4758</v>
      </c>
      <c r="AI1019" s="235" t="s">
        <v>4758</v>
      </c>
      <c r="AJ1019" s="235" t="s">
        <v>4758</v>
      </c>
      <c r="AK1019" s="235" t="s">
        <v>5195</v>
      </c>
      <c r="AL1019" s="235">
        <v>1018</v>
      </c>
    </row>
    <row r="1020" spans="1:38" x14ac:dyDescent="0.3">
      <c r="A1020" s="222">
        <v>6000874</v>
      </c>
      <c r="B1020" s="222" t="s">
        <v>5923</v>
      </c>
      <c r="C1020" s="241" t="s">
        <v>4765</v>
      </c>
      <c r="D1020" s="237" t="s">
        <v>5983</v>
      </c>
      <c r="E1020" s="236">
        <v>1341110165915</v>
      </c>
      <c r="F1020" s="240" t="s">
        <v>4837</v>
      </c>
      <c r="G1020" s="242">
        <v>0</v>
      </c>
      <c r="H1020" s="223" t="s">
        <v>4758</v>
      </c>
      <c r="I1020" s="223"/>
      <c r="J1020" s="231"/>
      <c r="K1020" s="223"/>
      <c r="L1020" s="223"/>
      <c r="M1020" s="223"/>
      <c r="N1020" s="240" t="s">
        <v>5553</v>
      </c>
      <c r="O1020" s="225"/>
      <c r="P1020" s="225"/>
      <c r="Q1020" s="225"/>
      <c r="R1020" s="212" t="s">
        <v>2</v>
      </c>
      <c r="S1020" s="213" t="s">
        <v>4758</v>
      </c>
      <c r="T1020" s="233" t="s">
        <v>5936</v>
      </c>
      <c r="U1020" s="234" t="s">
        <v>5809</v>
      </c>
      <c r="V1020" s="234">
        <v>45632</v>
      </c>
      <c r="W1020" s="234" t="s">
        <v>4864</v>
      </c>
      <c r="X1020" s="234" t="s">
        <v>2</v>
      </c>
      <c r="Y1020" s="224"/>
      <c r="Z1020" s="224"/>
      <c r="AA1020" s="243">
        <v>202411</v>
      </c>
      <c r="AB1020" s="243"/>
      <c r="AC1020" s="244" t="s">
        <v>5197</v>
      </c>
      <c r="AD1020" s="244" t="s">
        <v>4884</v>
      </c>
      <c r="AE1020" s="245">
        <v>0.4</v>
      </c>
      <c r="AF1020" s="244" t="s">
        <v>4884</v>
      </c>
      <c r="AG1020" s="239" t="str">
        <f>IFERROR(VLOOKUP(작성용!A:A,RM!A:D,4,0),"-")</f>
        <v>-</v>
      </c>
      <c r="AH1020" s="9" t="s">
        <v>4758</v>
      </c>
      <c r="AI1020" s="235" t="s">
        <v>2</v>
      </c>
      <c r="AJ1020" s="235" t="s">
        <v>2</v>
      </c>
      <c r="AK1020" s="235" t="s">
        <v>5195</v>
      </c>
      <c r="AL1020" s="235">
        <v>1019</v>
      </c>
    </row>
    <row r="1021" spans="1:38" x14ac:dyDescent="0.3">
      <c r="A1021" s="229">
        <v>6000875</v>
      </c>
      <c r="B1021" s="229" t="s">
        <v>5931</v>
      </c>
      <c r="C1021" s="241" t="s">
        <v>4765</v>
      </c>
      <c r="D1021" s="237" t="s">
        <v>5984</v>
      </c>
      <c r="E1021" s="236">
        <v>1501110007092</v>
      </c>
      <c r="F1021" s="240" t="s">
        <v>4841</v>
      </c>
      <c r="G1021" s="242">
        <v>0</v>
      </c>
      <c r="H1021" s="231" t="s">
        <v>4758</v>
      </c>
      <c r="I1021" s="231"/>
      <c r="J1021" s="231"/>
      <c r="K1021" s="231"/>
      <c r="L1021" s="231"/>
      <c r="M1021" s="231"/>
      <c r="N1021" s="240" t="s">
        <v>5553</v>
      </c>
      <c r="O1021" s="225"/>
      <c r="P1021" s="225"/>
      <c r="Q1021" s="225"/>
      <c r="R1021" s="212" t="s">
        <v>2</v>
      </c>
      <c r="S1021" s="212" t="s">
        <v>4758</v>
      </c>
      <c r="T1021" s="233" t="s">
        <v>5936</v>
      </c>
      <c r="U1021" s="234" t="s">
        <v>5809</v>
      </c>
      <c r="V1021" s="234">
        <v>45632</v>
      </c>
      <c r="W1021" s="234" t="s">
        <v>4864</v>
      </c>
      <c r="X1021" s="234" t="s">
        <v>2</v>
      </c>
      <c r="Y1021" s="224"/>
      <c r="Z1021" s="224"/>
      <c r="AA1021" s="243">
        <v>202411</v>
      </c>
      <c r="AB1021" s="243"/>
      <c r="AC1021" s="244" t="s">
        <v>5197</v>
      </c>
      <c r="AD1021" s="244" t="s">
        <v>4884</v>
      </c>
      <c r="AE1021" s="245">
        <v>0</v>
      </c>
      <c r="AF1021" s="244" t="s">
        <v>4884</v>
      </c>
      <c r="AG1021" s="239" t="str">
        <f>IFERROR(VLOOKUP(작성용!A:A,RM!A:D,4,0),"-")</f>
        <v>-</v>
      </c>
      <c r="AH1021" s="9" t="s">
        <v>4758</v>
      </c>
      <c r="AI1021" s="235" t="s">
        <v>4758</v>
      </c>
      <c r="AJ1021" s="235" t="s">
        <v>4758</v>
      </c>
      <c r="AK1021" s="235" t="s">
        <v>5195</v>
      </c>
      <c r="AL1021" s="235">
        <v>1020</v>
      </c>
    </row>
    <row r="1022" spans="1:38" x14ac:dyDescent="0.3">
      <c r="A1022" s="229">
        <v>6000875</v>
      </c>
      <c r="B1022" s="229" t="s">
        <v>5931</v>
      </c>
      <c r="C1022" s="241" t="s">
        <v>4765</v>
      </c>
      <c r="D1022" s="237" t="s">
        <v>5985</v>
      </c>
      <c r="E1022" s="236">
        <v>1101112324252</v>
      </c>
      <c r="F1022" s="240" t="s">
        <v>4841</v>
      </c>
      <c r="G1022" s="242">
        <v>0</v>
      </c>
      <c r="H1022" s="231" t="s">
        <v>4758</v>
      </c>
      <c r="I1022" s="231"/>
      <c r="J1022" s="231"/>
      <c r="K1022" s="231"/>
      <c r="L1022" s="231"/>
      <c r="M1022" s="231"/>
      <c r="N1022" s="240" t="s">
        <v>5553</v>
      </c>
      <c r="O1022" s="225"/>
      <c r="P1022" s="225"/>
      <c r="Q1022" s="225"/>
      <c r="R1022" s="212" t="s">
        <v>2</v>
      </c>
      <c r="S1022" s="212" t="s">
        <v>4758</v>
      </c>
      <c r="T1022" s="233" t="s">
        <v>5936</v>
      </c>
      <c r="U1022" s="234" t="s">
        <v>5809</v>
      </c>
      <c r="V1022" s="234">
        <v>45632</v>
      </c>
      <c r="W1022" s="234" t="s">
        <v>4864</v>
      </c>
      <c r="X1022" s="234" t="s">
        <v>2</v>
      </c>
      <c r="Y1022" s="224"/>
      <c r="Z1022" s="224"/>
      <c r="AA1022" s="243">
        <v>202411</v>
      </c>
      <c r="AB1022" s="243"/>
      <c r="AC1022" s="244" t="s">
        <v>5197</v>
      </c>
      <c r="AD1022" s="244" t="s">
        <v>4974</v>
      </c>
      <c r="AE1022" s="245">
        <v>0</v>
      </c>
      <c r="AF1022" s="244" t="s">
        <v>4974</v>
      </c>
      <c r="AG1022" s="239" t="str">
        <f>IFERROR(VLOOKUP(작성용!A:A,RM!A:D,4,0),"-")</f>
        <v>-</v>
      </c>
      <c r="AH1022" s="9" t="s">
        <v>4758</v>
      </c>
      <c r="AI1022" s="235" t="s">
        <v>4758</v>
      </c>
      <c r="AJ1022" s="235" t="s">
        <v>4758</v>
      </c>
      <c r="AK1022" s="235" t="s">
        <v>5195</v>
      </c>
      <c r="AL1022" s="235">
        <v>1021</v>
      </c>
    </row>
    <row r="1023" spans="1:38" x14ac:dyDescent="0.3">
      <c r="A1023" s="222">
        <v>6000876</v>
      </c>
      <c r="B1023" s="222" t="s">
        <v>4730</v>
      </c>
      <c r="C1023" s="241" t="s">
        <v>4765</v>
      </c>
      <c r="D1023" s="237" t="s">
        <v>5986</v>
      </c>
      <c r="E1023" s="236">
        <v>1101111349532</v>
      </c>
      <c r="F1023" s="240" t="s">
        <v>4841</v>
      </c>
      <c r="G1023" s="242">
        <v>0</v>
      </c>
      <c r="H1023" s="223" t="s">
        <v>4758</v>
      </c>
      <c r="I1023" s="223"/>
      <c r="J1023" s="231"/>
      <c r="K1023" s="223"/>
      <c r="L1023" s="223"/>
      <c r="M1023" s="223"/>
      <c r="N1023" s="240" t="s">
        <v>5553</v>
      </c>
      <c r="O1023" s="225"/>
      <c r="P1023" s="225"/>
      <c r="Q1023" s="225"/>
      <c r="R1023" s="212" t="s">
        <v>2</v>
      </c>
      <c r="S1023" s="212" t="s">
        <v>4758</v>
      </c>
      <c r="T1023" s="233" t="s">
        <v>5936</v>
      </c>
      <c r="U1023" s="234" t="s">
        <v>5809</v>
      </c>
      <c r="V1023" s="234">
        <v>45632</v>
      </c>
      <c r="W1023" s="234" t="s">
        <v>4864</v>
      </c>
      <c r="X1023" s="234" t="s">
        <v>2</v>
      </c>
      <c r="Y1023" s="224"/>
      <c r="Z1023" s="224"/>
      <c r="AA1023" s="243">
        <v>202411</v>
      </c>
      <c r="AB1023" s="243"/>
      <c r="AC1023" s="244" t="s">
        <v>5197</v>
      </c>
      <c r="AD1023" s="244" t="s">
        <v>4902</v>
      </c>
      <c r="AE1023" s="245">
        <v>0.4</v>
      </c>
      <c r="AF1023" s="244" t="s">
        <v>4902</v>
      </c>
      <c r="AG1023" s="239" t="str">
        <f>IFERROR(VLOOKUP(작성용!A:A,RM!A:D,4,0),"-")</f>
        <v>-</v>
      </c>
      <c r="AH1023" s="9" t="s">
        <v>4758</v>
      </c>
      <c r="AI1023" s="235" t="s">
        <v>2</v>
      </c>
      <c r="AJ1023" s="235" t="s">
        <v>2</v>
      </c>
      <c r="AK1023" s="235" t="s">
        <v>5195</v>
      </c>
      <c r="AL1023" s="235">
        <v>1022</v>
      </c>
    </row>
    <row r="1024" spans="1:38" x14ac:dyDescent="0.3">
      <c r="A1024" s="229">
        <v>6000892</v>
      </c>
      <c r="B1024" s="229" t="s">
        <v>4731</v>
      </c>
      <c r="C1024" s="241" t="s">
        <v>4765</v>
      </c>
      <c r="D1024" s="237" t="s">
        <v>5987</v>
      </c>
      <c r="E1024" s="236">
        <v>1311110713064</v>
      </c>
      <c r="F1024" s="240" t="s">
        <v>4837</v>
      </c>
      <c r="G1024" s="242">
        <v>0</v>
      </c>
      <c r="H1024" s="231" t="s">
        <v>4758</v>
      </c>
      <c r="I1024" s="231"/>
      <c r="J1024" s="231"/>
      <c r="K1024" s="231"/>
      <c r="L1024" s="231"/>
      <c r="M1024" s="231"/>
      <c r="N1024" s="230" t="s">
        <v>5553</v>
      </c>
      <c r="O1024" s="225"/>
      <c r="P1024" s="225"/>
      <c r="Q1024" s="225"/>
      <c r="R1024" s="212" t="s">
        <v>2</v>
      </c>
      <c r="S1024" s="212" t="s">
        <v>4758</v>
      </c>
      <c r="T1024" s="233" t="s">
        <v>5936</v>
      </c>
      <c r="U1024" s="234" t="s">
        <v>5809</v>
      </c>
      <c r="V1024" s="234">
        <v>45632</v>
      </c>
      <c r="W1024" s="234" t="s">
        <v>4864</v>
      </c>
      <c r="X1024" s="234" t="s">
        <v>2</v>
      </c>
      <c r="Y1024" s="224"/>
      <c r="Z1024" s="224"/>
      <c r="AA1024" s="243">
        <v>202411</v>
      </c>
      <c r="AB1024" s="243"/>
      <c r="AC1024" s="244" t="s">
        <v>5197</v>
      </c>
      <c r="AD1024" s="244" t="s">
        <v>4810</v>
      </c>
      <c r="AE1024" s="245">
        <v>0</v>
      </c>
      <c r="AF1024" s="244" t="s">
        <v>4810</v>
      </c>
      <c r="AG1024" s="239" t="str">
        <f>IFERROR(VLOOKUP(작성용!A:A,RM!A:D,4,0),"-")</f>
        <v>-</v>
      </c>
      <c r="AH1024" s="9" t="s">
        <v>4758</v>
      </c>
      <c r="AI1024" s="235" t="s">
        <v>5988</v>
      </c>
      <c r="AJ1024" s="235" t="s">
        <v>4758</v>
      </c>
      <c r="AK1024" s="235" t="s">
        <v>5195</v>
      </c>
      <c r="AL1024" s="235">
        <v>1023</v>
      </c>
    </row>
    <row r="1025" spans="1:38" x14ac:dyDescent="0.3">
      <c r="A1025" s="222" t="s">
        <v>3204</v>
      </c>
      <c r="B1025" s="222" t="s">
        <v>5989</v>
      </c>
      <c r="C1025" s="241" t="s">
        <v>4765</v>
      </c>
      <c r="D1025" s="237" t="s">
        <v>5990</v>
      </c>
      <c r="E1025" s="236">
        <v>1812110007663</v>
      </c>
      <c r="F1025" s="240" t="s">
        <v>4841</v>
      </c>
      <c r="G1025" s="242">
        <v>0</v>
      </c>
      <c r="H1025" s="223" t="s">
        <v>4758</v>
      </c>
      <c r="I1025" s="223"/>
      <c r="J1025" s="223"/>
      <c r="K1025" s="223"/>
      <c r="L1025" s="223"/>
      <c r="M1025" s="223"/>
      <c r="N1025" s="240" t="s">
        <v>4959</v>
      </c>
      <c r="O1025" s="240" t="s">
        <v>5991</v>
      </c>
      <c r="P1025" s="240" t="s">
        <v>5992</v>
      </c>
      <c r="Q1025" s="225" t="s">
        <v>5993</v>
      </c>
      <c r="R1025" s="250" t="s">
        <v>4758</v>
      </c>
      <c r="S1025" s="250" t="s">
        <v>4758</v>
      </c>
      <c r="T1025" s="233">
        <v>45594</v>
      </c>
      <c r="U1025" s="234" t="s">
        <v>4759</v>
      </c>
      <c r="V1025" s="234">
        <v>45663</v>
      </c>
      <c r="W1025" s="234">
        <v>45663</v>
      </c>
      <c r="X1025" s="234" t="s">
        <v>2</v>
      </c>
      <c r="Y1025" s="234"/>
      <c r="Z1025" s="234" t="s">
        <v>5994</v>
      </c>
      <c r="AA1025" s="243">
        <v>202412</v>
      </c>
      <c r="AB1025" s="243"/>
      <c r="AC1025" s="244" t="s">
        <v>4985</v>
      </c>
      <c r="AD1025" s="244" t="s">
        <v>4914</v>
      </c>
      <c r="AE1025" s="245">
        <v>0</v>
      </c>
      <c r="AF1025" s="244" t="s">
        <v>4914</v>
      </c>
      <c r="AG1025" s="239" t="str">
        <f>IFERROR(VLOOKUP(작성용!A:A,RM!A:D,4,0),"-")</f>
        <v>김예림</v>
      </c>
      <c r="AH1025" s="9" t="s">
        <v>4914</v>
      </c>
      <c r="AI1025" s="235" t="s">
        <v>4758</v>
      </c>
      <c r="AJ1025" s="235" t="s">
        <v>4763</v>
      </c>
      <c r="AK1025" s="235" t="s">
        <v>4128</v>
      </c>
      <c r="AL1025" s="235">
        <v>1024</v>
      </c>
    </row>
    <row r="1026" spans="1:38" x14ac:dyDescent="0.3">
      <c r="A1026" s="222" t="s">
        <v>769</v>
      </c>
      <c r="B1026" s="222" t="s">
        <v>770</v>
      </c>
      <c r="C1026" s="241" t="s">
        <v>4765</v>
      </c>
      <c r="D1026" s="237" t="s">
        <v>5995</v>
      </c>
      <c r="E1026" s="236" t="s">
        <v>4733</v>
      </c>
      <c r="F1026" s="240" t="s">
        <v>4841</v>
      </c>
      <c r="G1026" s="242">
        <v>0</v>
      </c>
      <c r="H1026" s="223" t="s">
        <v>4824</v>
      </c>
      <c r="I1026" s="223"/>
      <c r="J1026" s="223"/>
      <c r="K1026" s="223"/>
      <c r="L1026" s="223"/>
      <c r="M1026" s="223"/>
      <c r="N1026" s="240" t="s">
        <v>4959</v>
      </c>
      <c r="O1026" s="240" t="s">
        <v>5996</v>
      </c>
      <c r="P1026" s="240" t="s">
        <v>5997</v>
      </c>
      <c r="Q1026" s="240" t="s">
        <v>5998</v>
      </c>
      <c r="R1026" s="250" t="s">
        <v>4758</v>
      </c>
      <c r="S1026" s="250" t="s">
        <v>4758</v>
      </c>
      <c r="T1026" s="233">
        <v>45594</v>
      </c>
      <c r="U1026" s="234" t="s">
        <v>4759</v>
      </c>
      <c r="V1026" s="234">
        <v>45663</v>
      </c>
      <c r="W1026" s="234">
        <v>45670</v>
      </c>
      <c r="X1026" s="234" t="s">
        <v>2</v>
      </c>
      <c r="Y1026" s="234"/>
      <c r="Z1026" s="234" t="s">
        <v>5999</v>
      </c>
      <c r="AA1026" s="243">
        <v>202412</v>
      </c>
      <c r="AB1026" s="243"/>
      <c r="AC1026" s="244" t="s">
        <v>5038</v>
      </c>
      <c r="AD1026" s="244" t="s">
        <v>4847</v>
      </c>
      <c r="AE1026" s="245">
        <v>1</v>
      </c>
      <c r="AF1026" s="244" t="s">
        <v>4847</v>
      </c>
      <c r="AG1026" s="239" t="str">
        <f>IFERROR(VLOOKUP(작성용!A:A,RM!A:D,4,0),"-")</f>
        <v>강승현</v>
      </c>
      <c r="AH1026" s="9" t="s">
        <v>4847</v>
      </c>
      <c r="AI1026" s="235" t="s">
        <v>4758</v>
      </c>
      <c r="AJ1026" s="235" t="s">
        <v>4763</v>
      </c>
      <c r="AK1026" s="235" t="s">
        <v>4764</v>
      </c>
      <c r="AL1026" s="235">
        <v>1025</v>
      </c>
    </row>
    <row r="1027" spans="1:38" x14ac:dyDescent="0.3">
      <c r="A1027" s="229" t="s">
        <v>2441</v>
      </c>
      <c r="B1027" s="229" t="s">
        <v>4875</v>
      </c>
      <c r="C1027" s="249" t="s">
        <v>4749</v>
      </c>
      <c r="D1027" s="237" t="s">
        <v>6000</v>
      </c>
      <c r="E1027" s="236">
        <v>1101116635639</v>
      </c>
      <c r="F1027" s="240" t="s">
        <v>4841</v>
      </c>
      <c r="G1027" s="214">
        <v>0</v>
      </c>
      <c r="H1027" s="231" t="s">
        <v>4758</v>
      </c>
      <c r="I1027" s="231"/>
      <c r="J1027" s="231"/>
      <c r="K1027" s="231"/>
      <c r="L1027" s="231"/>
      <c r="M1027" s="231"/>
      <c r="N1027" s="230" t="s">
        <v>4882</v>
      </c>
      <c r="O1027" s="230" t="s">
        <v>4734</v>
      </c>
      <c r="P1027" s="230" t="s">
        <v>6001</v>
      </c>
      <c r="Q1027" s="230" t="s">
        <v>6002</v>
      </c>
      <c r="R1027" s="232" t="s">
        <v>4758</v>
      </c>
      <c r="S1027" s="232" t="s">
        <v>4758</v>
      </c>
      <c r="T1027" s="233">
        <v>45594</v>
      </c>
      <c r="U1027" s="234" t="s">
        <v>4746</v>
      </c>
      <c r="V1027" s="234">
        <v>45616</v>
      </c>
      <c r="W1027" s="234">
        <v>45624</v>
      </c>
      <c r="X1027" s="234" t="s">
        <v>2</v>
      </c>
      <c r="Y1027" s="234"/>
      <c r="Z1027" s="234" t="s">
        <v>4735</v>
      </c>
      <c r="AA1027" s="243">
        <v>202411</v>
      </c>
      <c r="AB1027" s="243"/>
      <c r="AC1027" s="244" t="s">
        <v>4747</v>
      </c>
      <c r="AD1027" s="244" t="s">
        <v>4932</v>
      </c>
      <c r="AE1027" s="245">
        <v>1</v>
      </c>
      <c r="AF1027" s="244" t="s">
        <v>4749</v>
      </c>
      <c r="AG1027" s="239" t="str">
        <f>IFERROR(VLOOKUP(작성용!A:A,RM!A:D,4,0),"-")</f>
        <v>강승현</v>
      </c>
      <c r="AH1027" s="9" t="s">
        <v>4847</v>
      </c>
      <c r="AI1027" s="235" t="s">
        <v>6237</v>
      </c>
      <c r="AJ1027" s="235" t="s">
        <v>6003</v>
      </c>
      <c r="AK1027" s="235" t="s">
        <v>4128</v>
      </c>
      <c r="AL1027" s="235">
        <v>1026</v>
      </c>
    </row>
    <row r="1028" spans="1:38" x14ac:dyDescent="0.3">
      <c r="A1028" s="229" t="s">
        <v>2441</v>
      </c>
      <c r="B1028" s="229" t="s">
        <v>4875</v>
      </c>
      <c r="C1028" s="249" t="s">
        <v>4749</v>
      </c>
      <c r="D1028" s="237" t="s">
        <v>6004</v>
      </c>
      <c r="E1028" s="236">
        <v>1101118207767</v>
      </c>
      <c r="F1028" s="240" t="s">
        <v>4841</v>
      </c>
      <c r="G1028" s="214">
        <v>0</v>
      </c>
      <c r="H1028" s="231" t="s">
        <v>4758</v>
      </c>
      <c r="I1028" s="231"/>
      <c r="J1028" s="231"/>
      <c r="K1028" s="231"/>
      <c r="L1028" s="231"/>
      <c r="M1028" s="231"/>
      <c r="N1028" s="230" t="s">
        <v>4882</v>
      </c>
      <c r="O1028" s="230" t="s">
        <v>4734</v>
      </c>
      <c r="P1028" s="230" t="s">
        <v>6001</v>
      </c>
      <c r="Q1028" s="230" t="s">
        <v>6002</v>
      </c>
      <c r="R1028" s="232" t="s">
        <v>4758</v>
      </c>
      <c r="S1028" s="232" t="s">
        <v>4758</v>
      </c>
      <c r="T1028" s="233">
        <v>45594</v>
      </c>
      <c r="U1028" s="234" t="s">
        <v>4746</v>
      </c>
      <c r="V1028" s="234">
        <v>45616</v>
      </c>
      <c r="W1028" s="234">
        <v>45624</v>
      </c>
      <c r="X1028" s="234" t="s">
        <v>2</v>
      </c>
      <c r="Y1028" s="234"/>
      <c r="Z1028" s="234" t="s">
        <v>4735</v>
      </c>
      <c r="AA1028" s="243">
        <v>202411</v>
      </c>
      <c r="AB1028" s="243"/>
      <c r="AC1028" s="244" t="s">
        <v>4747</v>
      </c>
      <c r="AD1028" s="244" t="s">
        <v>3757</v>
      </c>
      <c r="AE1028" s="245">
        <v>1</v>
      </c>
      <c r="AF1028" s="244" t="s">
        <v>3757</v>
      </c>
      <c r="AG1028" s="239" t="str">
        <f>IFERROR(VLOOKUP(작성용!A:A,RM!A:D,4,0),"-")</f>
        <v>강승현</v>
      </c>
      <c r="AH1028" s="9" t="s">
        <v>4847</v>
      </c>
      <c r="AI1028" s="235" t="s">
        <v>6237</v>
      </c>
      <c r="AJ1028" s="235" t="s">
        <v>6003</v>
      </c>
      <c r="AK1028" s="235" t="s">
        <v>4128</v>
      </c>
      <c r="AL1028" s="235">
        <v>1027</v>
      </c>
    </row>
    <row r="1029" spans="1:38" x14ac:dyDescent="0.3">
      <c r="A1029" s="229" t="s">
        <v>2441</v>
      </c>
      <c r="B1029" s="229" t="s">
        <v>4875</v>
      </c>
      <c r="C1029" s="249" t="s">
        <v>4749</v>
      </c>
      <c r="D1029" s="237" t="s">
        <v>6005</v>
      </c>
      <c r="E1029" s="236">
        <v>1101111531303</v>
      </c>
      <c r="F1029" s="240" t="s">
        <v>4841</v>
      </c>
      <c r="G1029" s="214">
        <v>0</v>
      </c>
      <c r="H1029" s="231" t="s">
        <v>4758</v>
      </c>
      <c r="I1029" s="231"/>
      <c r="J1029" s="231"/>
      <c r="K1029" s="231"/>
      <c r="L1029" s="231"/>
      <c r="M1029" s="231"/>
      <c r="N1029" s="230" t="s">
        <v>4882</v>
      </c>
      <c r="O1029" s="230" t="s">
        <v>4734</v>
      </c>
      <c r="P1029" s="230" t="s">
        <v>6001</v>
      </c>
      <c r="Q1029" s="230" t="s">
        <v>6002</v>
      </c>
      <c r="R1029" s="232" t="s">
        <v>4758</v>
      </c>
      <c r="S1029" s="232" t="s">
        <v>4758</v>
      </c>
      <c r="T1029" s="233">
        <v>45594</v>
      </c>
      <c r="U1029" s="234" t="s">
        <v>4746</v>
      </c>
      <c r="V1029" s="234">
        <v>45616</v>
      </c>
      <c r="W1029" s="234">
        <v>45624</v>
      </c>
      <c r="X1029" s="234" t="s">
        <v>2</v>
      </c>
      <c r="Y1029" s="234"/>
      <c r="Z1029" s="234" t="s">
        <v>4735</v>
      </c>
      <c r="AA1029" s="243">
        <v>202411</v>
      </c>
      <c r="AB1029" s="243"/>
      <c r="AC1029" s="244" t="s">
        <v>4747</v>
      </c>
      <c r="AD1029" s="244" t="s">
        <v>4810</v>
      </c>
      <c r="AE1029" s="245">
        <v>1</v>
      </c>
      <c r="AF1029" s="244" t="s">
        <v>4749</v>
      </c>
      <c r="AG1029" s="239" t="str">
        <f>IFERROR(VLOOKUP(작성용!A:A,RM!A:D,4,0),"-")</f>
        <v>강승현</v>
      </c>
      <c r="AH1029" s="9" t="s">
        <v>4847</v>
      </c>
      <c r="AI1029" s="235" t="s">
        <v>6237</v>
      </c>
      <c r="AJ1029" s="235" t="s">
        <v>6003</v>
      </c>
      <c r="AK1029" s="235" t="s">
        <v>4128</v>
      </c>
      <c r="AL1029" s="235">
        <v>1028</v>
      </c>
    </row>
    <row r="1030" spans="1:38" x14ac:dyDescent="0.3">
      <c r="A1030" s="229" t="s">
        <v>2441</v>
      </c>
      <c r="B1030" s="229" t="s">
        <v>4875</v>
      </c>
      <c r="C1030" s="249" t="s">
        <v>4749</v>
      </c>
      <c r="D1030" s="237" t="s">
        <v>4880</v>
      </c>
      <c r="E1030" s="236">
        <v>1101117412862</v>
      </c>
      <c r="F1030" s="240" t="s">
        <v>4837</v>
      </c>
      <c r="G1030" s="214">
        <v>77</v>
      </c>
      <c r="H1030" s="231" t="s">
        <v>4758</v>
      </c>
      <c r="I1030" s="231"/>
      <c r="J1030" s="231"/>
      <c r="K1030" s="231"/>
      <c r="L1030" s="231"/>
      <c r="M1030" s="231"/>
      <c r="N1030" s="230" t="s">
        <v>4882</v>
      </c>
      <c r="O1030" s="230" t="s">
        <v>4734</v>
      </c>
      <c r="P1030" s="230" t="s">
        <v>6001</v>
      </c>
      <c r="Q1030" s="230" t="s">
        <v>6002</v>
      </c>
      <c r="R1030" s="232" t="s">
        <v>4758</v>
      </c>
      <c r="S1030" s="232" t="s">
        <v>4758</v>
      </c>
      <c r="T1030" s="233">
        <v>45594</v>
      </c>
      <c r="U1030" s="234" t="s">
        <v>4746</v>
      </c>
      <c r="V1030" s="234">
        <v>45616</v>
      </c>
      <c r="W1030" s="234">
        <v>45624</v>
      </c>
      <c r="X1030" s="234" t="s">
        <v>2</v>
      </c>
      <c r="Y1030" s="234"/>
      <c r="Z1030" s="234" t="s">
        <v>4735</v>
      </c>
      <c r="AA1030" s="243">
        <v>202411</v>
      </c>
      <c r="AB1030" s="243"/>
      <c r="AC1030" s="244" t="s">
        <v>4747</v>
      </c>
      <c r="AD1030" s="244" t="s">
        <v>3716</v>
      </c>
      <c r="AE1030" s="245">
        <v>0</v>
      </c>
      <c r="AF1030" s="244" t="s">
        <v>3716</v>
      </c>
      <c r="AG1030" s="239" t="str">
        <f>IFERROR(VLOOKUP(작성용!A:A,RM!A:D,4,0),"-")</f>
        <v>강승현</v>
      </c>
      <c r="AH1030" s="9" t="s">
        <v>4847</v>
      </c>
      <c r="AI1030" s="235" t="s">
        <v>6237</v>
      </c>
      <c r="AJ1030" s="235" t="s">
        <v>6003</v>
      </c>
      <c r="AK1030" s="235" t="s">
        <v>4128</v>
      </c>
      <c r="AL1030" s="235">
        <v>1029</v>
      </c>
    </row>
    <row r="1031" spans="1:38" x14ac:dyDescent="0.3">
      <c r="A1031" s="229" t="s">
        <v>2441</v>
      </c>
      <c r="B1031" s="229" t="s">
        <v>4875</v>
      </c>
      <c r="C1031" s="249" t="s">
        <v>4749</v>
      </c>
      <c r="D1031" s="237" t="s">
        <v>6006</v>
      </c>
      <c r="E1031" s="236">
        <v>1101118172704</v>
      </c>
      <c r="F1031" s="240" t="s">
        <v>4841</v>
      </c>
      <c r="G1031" s="214">
        <v>0</v>
      </c>
      <c r="H1031" s="231" t="s">
        <v>4758</v>
      </c>
      <c r="I1031" s="231"/>
      <c r="J1031" s="231"/>
      <c r="K1031" s="231"/>
      <c r="L1031" s="231"/>
      <c r="M1031" s="231"/>
      <c r="N1031" s="230" t="s">
        <v>4882</v>
      </c>
      <c r="O1031" s="230" t="s">
        <v>4734</v>
      </c>
      <c r="P1031" s="230" t="s">
        <v>6001</v>
      </c>
      <c r="Q1031" s="230" t="s">
        <v>6002</v>
      </c>
      <c r="R1031" s="232" t="s">
        <v>4758</v>
      </c>
      <c r="S1031" s="232" t="s">
        <v>4758</v>
      </c>
      <c r="T1031" s="233">
        <v>45594</v>
      </c>
      <c r="U1031" s="234" t="s">
        <v>4746</v>
      </c>
      <c r="V1031" s="234">
        <v>45616</v>
      </c>
      <c r="W1031" s="234">
        <v>45624</v>
      </c>
      <c r="X1031" s="234" t="s">
        <v>2</v>
      </c>
      <c r="Y1031" s="234"/>
      <c r="Z1031" s="234" t="s">
        <v>4735</v>
      </c>
      <c r="AA1031" s="243">
        <v>202411</v>
      </c>
      <c r="AB1031" s="243"/>
      <c r="AC1031" s="244" t="s">
        <v>4747</v>
      </c>
      <c r="AD1031" s="244" t="s">
        <v>4833</v>
      </c>
      <c r="AE1031" s="245">
        <v>1</v>
      </c>
      <c r="AF1031" s="244" t="s">
        <v>4749</v>
      </c>
      <c r="AG1031" s="239" t="str">
        <f>IFERROR(VLOOKUP(작성용!A:A,RM!A:D,4,0),"-")</f>
        <v>강승현</v>
      </c>
      <c r="AH1031" s="9" t="s">
        <v>4847</v>
      </c>
      <c r="AI1031" s="235" t="s">
        <v>6237</v>
      </c>
      <c r="AJ1031" s="235" t="s">
        <v>6003</v>
      </c>
      <c r="AK1031" s="235" t="s">
        <v>4128</v>
      </c>
      <c r="AL1031" s="235">
        <v>1030</v>
      </c>
    </row>
    <row r="1032" spans="1:38" x14ac:dyDescent="0.3">
      <c r="A1032" s="229" t="s">
        <v>2441</v>
      </c>
      <c r="B1032" s="229" t="s">
        <v>4875</v>
      </c>
      <c r="C1032" s="249" t="s">
        <v>4749</v>
      </c>
      <c r="D1032" s="237" t="s">
        <v>6007</v>
      </c>
      <c r="E1032" s="236">
        <v>1101118404321</v>
      </c>
      <c r="F1032" s="240" t="s">
        <v>4841</v>
      </c>
      <c r="G1032" s="214">
        <v>0</v>
      </c>
      <c r="H1032" s="231" t="s">
        <v>4758</v>
      </c>
      <c r="I1032" s="231"/>
      <c r="J1032" s="231"/>
      <c r="K1032" s="231"/>
      <c r="L1032" s="231"/>
      <c r="M1032" s="231"/>
      <c r="N1032" s="230" t="s">
        <v>4882</v>
      </c>
      <c r="O1032" s="230" t="s">
        <v>4734</v>
      </c>
      <c r="P1032" s="230" t="s">
        <v>6001</v>
      </c>
      <c r="Q1032" s="230" t="s">
        <v>6002</v>
      </c>
      <c r="R1032" s="232" t="s">
        <v>4758</v>
      </c>
      <c r="S1032" s="232" t="s">
        <v>4758</v>
      </c>
      <c r="T1032" s="233">
        <v>45594</v>
      </c>
      <c r="U1032" s="234" t="s">
        <v>4746</v>
      </c>
      <c r="V1032" s="234">
        <v>45616</v>
      </c>
      <c r="W1032" s="234">
        <v>45624</v>
      </c>
      <c r="X1032" s="234" t="s">
        <v>2</v>
      </c>
      <c r="Y1032" s="234"/>
      <c r="Z1032" s="234" t="s">
        <v>4735</v>
      </c>
      <c r="AA1032" s="243">
        <v>202411</v>
      </c>
      <c r="AB1032" s="243"/>
      <c r="AC1032" s="244" t="s">
        <v>4747</v>
      </c>
      <c r="AD1032" s="244" t="s">
        <v>4922</v>
      </c>
      <c r="AE1032" s="245">
        <v>1</v>
      </c>
      <c r="AF1032" s="244" t="s">
        <v>4749</v>
      </c>
      <c r="AG1032" s="239" t="str">
        <f>IFERROR(VLOOKUP(작성용!A:A,RM!A:D,4,0),"-")</f>
        <v>강승현</v>
      </c>
      <c r="AH1032" s="9" t="s">
        <v>4847</v>
      </c>
      <c r="AI1032" s="235" t="s">
        <v>6237</v>
      </c>
      <c r="AJ1032" s="235" t="s">
        <v>6003</v>
      </c>
      <c r="AK1032" s="235" t="s">
        <v>4128</v>
      </c>
      <c r="AL1032" s="235">
        <v>1031</v>
      </c>
    </row>
    <row r="1033" spans="1:38" x14ac:dyDescent="0.3">
      <c r="A1033" s="222" t="s">
        <v>3198</v>
      </c>
      <c r="B1033" s="222" t="s">
        <v>5624</v>
      </c>
      <c r="C1033" s="241" t="s">
        <v>4749</v>
      </c>
      <c r="D1033" s="237" t="s">
        <v>6008</v>
      </c>
      <c r="E1033" s="236">
        <v>1542110016740</v>
      </c>
      <c r="F1033" s="240" t="s">
        <v>4841</v>
      </c>
      <c r="G1033" s="214">
        <v>0</v>
      </c>
      <c r="H1033" s="231" t="s">
        <v>4758</v>
      </c>
      <c r="I1033" s="231"/>
      <c r="J1033" s="231"/>
      <c r="K1033" s="231"/>
      <c r="L1033" s="231"/>
      <c r="M1033" s="231"/>
      <c r="N1033" s="231" t="s">
        <v>4882</v>
      </c>
      <c r="O1033" s="246" t="s">
        <v>5626</v>
      </c>
      <c r="P1033" s="246" t="s">
        <v>5627</v>
      </c>
      <c r="Q1033" s="225" t="s">
        <v>5628</v>
      </c>
      <c r="R1033" s="212" t="s">
        <v>4758</v>
      </c>
      <c r="S1033" s="213" t="s">
        <v>4758</v>
      </c>
      <c r="T1033" s="233">
        <v>45581</v>
      </c>
      <c r="U1033" s="234" t="s">
        <v>4746</v>
      </c>
      <c r="V1033" s="234">
        <v>45604</v>
      </c>
      <c r="W1033" s="234" t="s">
        <v>4864</v>
      </c>
      <c r="X1033" s="234" t="s">
        <v>4758</v>
      </c>
      <c r="Y1033" s="234"/>
      <c r="Z1033" s="234" t="s">
        <v>4674</v>
      </c>
      <c r="AA1033" s="224">
        <v>202411</v>
      </c>
      <c r="AB1033" s="243"/>
      <c r="AC1033" s="244" t="s">
        <v>4787</v>
      </c>
      <c r="AD1033" s="244" t="s">
        <v>4974</v>
      </c>
      <c r="AE1033" s="245">
        <v>0.4</v>
      </c>
      <c r="AF1033" s="244" t="s">
        <v>4749</v>
      </c>
      <c r="AG1033" s="239" t="str">
        <f>IFERROR(VLOOKUP(작성용!A:A,RM!A:D,4,0),"-")</f>
        <v>이문수</v>
      </c>
      <c r="AH1033" s="235" t="s">
        <v>4924</v>
      </c>
      <c r="AI1033" s="235" t="s">
        <v>6009</v>
      </c>
      <c r="AJ1033" s="235" t="s">
        <v>4907</v>
      </c>
      <c r="AK1033" s="235" t="s">
        <v>4764</v>
      </c>
      <c r="AL1033" s="235">
        <v>1032</v>
      </c>
    </row>
    <row r="1034" spans="1:38" x14ac:dyDescent="0.3">
      <c r="A1034" s="222" t="s">
        <v>3198</v>
      </c>
      <c r="B1034" s="222" t="s">
        <v>5624</v>
      </c>
      <c r="C1034" s="241" t="s">
        <v>4749</v>
      </c>
      <c r="D1034" s="237" t="s">
        <v>6008</v>
      </c>
      <c r="E1034" s="236">
        <v>1542110016740</v>
      </c>
      <c r="F1034" s="240" t="s">
        <v>4767</v>
      </c>
      <c r="G1034" s="214">
        <v>0</v>
      </c>
      <c r="H1034" s="231" t="s">
        <v>4758</v>
      </c>
      <c r="I1034" s="231"/>
      <c r="J1034" s="231"/>
      <c r="K1034" s="231"/>
      <c r="L1034" s="231"/>
      <c r="M1034" s="231"/>
      <c r="N1034" s="231" t="s">
        <v>4882</v>
      </c>
      <c r="O1034" s="246" t="s">
        <v>5626</v>
      </c>
      <c r="P1034" s="246" t="s">
        <v>5627</v>
      </c>
      <c r="Q1034" s="225" t="s">
        <v>5628</v>
      </c>
      <c r="R1034" s="212" t="s">
        <v>4758</v>
      </c>
      <c r="S1034" s="213" t="s">
        <v>4758</v>
      </c>
      <c r="T1034" s="233">
        <v>45581</v>
      </c>
      <c r="U1034" s="234" t="s">
        <v>4746</v>
      </c>
      <c r="V1034" s="234">
        <v>45604</v>
      </c>
      <c r="W1034" s="234" t="s">
        <v>4864</v>
      </c>
      <c r="X1034" s="234" t="s">
        <v>4758</v>
      </c>
      <c r="Y1034" s="234"/>
      <c r="Z1034" s="234" t="s">
        <v>4674</v>
      </c>
      <c r="AA1034" s="224">
        <v>202411</v>
      </c>
      <c r="AB1034" s="243"/>
      <c r="AC1034" s="244" t="s">
        <v>4787</v>
      </c>
      <c r="AD1034" s="244" t="s">
        <v>4974</v>
      </c>
      <c r="AE1034" s="245">
        <v>0</v>
      </c>
      <c r="AF1034" s="244" t="s">
        <v>4749</v>
      </c>
      <c r="AG1034" s="239" t="str">
        <f>IFERROR(VLOOKUP(작성용!A:A,RM!A:D,4,0),"-")</f>
        <v>이문수</v>
      </c>
      <c r="AH1034" s="235" t="s">
        <v>4924</v>
      </c>
      <c r="AI1034" s="235" t="s">
        <v>6009</v>
      </c>
      <c r="AJ1034" s="235" t="s">
        <v>4907</v>
      </c>
      <c r="AK1034" s="235" t="s">
        <v>4764</v>
      </c>
      <c r="AL1034" s="235">
        <v>1033</v>
      </c>
    </row>
    <row r="1035" spans="1:38" x14ac:dyDescent="0.3">
      <c r="A1035" s="222" t="s">
        <v>3198</v>
      </c>
      <c r="B1035" s="222" t="s">
        <v>5624</v>
      </c>
      <c r="C1035" s="241" t="s">
        <v>4749</v>
      </c>
      <c r="D1035" s="237" t="s">
        <v>5426</v>
      </c>
      <c r="E1035" s="236" t="s">
        <v>3920</v>
      </c>
      <c r="F1035" s="240" t="s">
        <v>4881</v>
      </c>
      <c r="G1035" s="214">
        <v>0</v>
      </c>
      <c r="H1035" s="231" t="s">
        <v>4758</v>
      </c>
      <c r="I1035" s="231"/>
      <c r="J1035" s="231"/>
      <c r="K1035" s="231"/>
      <c r="L1035" s="231"/>
      <c r="M1035" s="231"/>
      <c r="N1035" s="231" t="s">
        <v>4882</v>
      </c>
      <c r="O1035" s="246" t="s">
        <v>5626</v>
      </c>
      <c r="P1035" s="246" t="s">
        <v>5627</v>
      </c>
      <c r="Q1035" s="225" t="s">
        <v>5628</v>
      </c>
      <c r="R1035" s="212" t="s">
        <v>4758</v>
      </c>
      <c r="S1035" s="213" t="s">
        <v>4758</v>
      </c>
      <c r="T1035" s="233">
        <v>45581</v>
      </c>
      <c r="U1035" s="234" t="s">
        <v>4746</v>
      </c>
      <c r="V1035" s="234">
        <v>45604</v>
      </c>
      <c r="W1035" s="234" t="s">
        <v>4864</v>
      </c>
      <c r="X1035" s="234" t="s">
        <v>4758</v>
      </c>
      <c r="Y1035" s="234"/>
      <c r="Z1035" s="234" t="s">
        <v>4674</v>
      </c>
      <c r="AA1035" s="224">
        <v>202411</v>
      </c>
      <c r="AB1035" s="243"/>
      <c r="AC1035" s="244" t="s">
        <v>4787</v>
      </c>
      <c r="AD1035" s="244" t="s">
        <v>4845</v>
      </c>
      <c r="AE1035" s="245">
        <v>0</v>
      </c>
      <c r="AF1035" s="244" t="s">
        <v>4845</v>
      </c>
      <c r="AG1035" s="239" t="str">
        <f>IFERROR(VLOOKUP(작성용!A:A,RM!A:D,4,0),"-")</f>
        <v>이문수</v>
      </c>
      <c r="AH1035" s="235" t="s">
        <v>4924</v>
      </c>
      <c r="AI1035" s="235" t="s">
        <v>6010</v>
      </c>
      <c r="AJ1035" s="235" t="s">
        <v>4907</v>
      </c>
      <c r="AK1035" s="235" t="s">
        <v>4764</v>
      </c>
      <c r="AL1035" s="235">
        <v>1034</v>
      </c>
    </row>
    <row r="1036" spans="1:38" x14ac:dyDescent="0.3">
      <c r="A1036" s="222">
        <v>6000797</v>
      </c>
      <c r="B1036" s="222" t="s">
        <v>5349</v>
      </c>
      <c r="C1036" s="241" t="s">
        <v>4749</v>
      </c>
      <c r="D1036" s="237" t="s">
        <v>6011</v>
      </c>
      <c r="E1036" s="236">
        <v>1101118011184</v>
      </c>
      <c r="F1036" s="240" t="s">
        <v>4837</v>
      </c>
      <c r="G1036" s="214">
        <v>0</v>
      </c>
      <c r="H1036" s="231" t="s">
        <v>4758</v>
      </c>
      <c r="I1036" s="231"/>
      <c r="J1036" s="231"/>
      <c r="K1036" s="231"/>
      <c r="L1036" s="231"/>
      <c r="M1036" s="231"/>
      <c r="N1036" s="231" t="s">
        <v>4882</v>
      </c>
      <c r="O1036" s="246"/>
      <c r="P1036" s="246"/>
      <c r="Q1036" s="225"/>
      <c r="R1036" s="212" t="s">
        <v>4758</v>
      </c>
      <c r="S1036" s="213" t="s">
        <v>4758</v>
      </c>
      <c r="T1036" s="233" t="s">
        <v>5373</v>
      </c>
      <c r="U1036" s="234" t="s">
        <v>4746</v>
      </c>
      <c r="V1036" s="234">
        <v>45611</v>
      </c>
      <c r="W1036" s="234" t="s">
        <v>4864</v>
      </c>
      <c r="X1036" s="234" t="s">
        <v>2</v>
      </c>
      <c r="Y1036" s="234"/>
      <c r="Z1036" s="234"/>
      <c r="AA1036" s="243">
        <v>202411</v>
      </c>
      <c r="AB1036" s="243"/>
      <c r="AC1036" s="244" t="s">
        <v>5197</v>
      </c>
      <c r="AD1036" s="228" t="s">
        <v>3647</v>
      </c>
      <c r="AE1036" s="245">
        <v>0.6</v>
      </c>
      <c r="AF1036" s="228" t="s">
        <v>3647</v>
      </c>
      <c r="AG1036" s="239" t="str">
        <f>IFERROR(VLOOKUP(작성용!A:A,RM!A:D,4,0),"-")</f>
        <v>-</v>
      </c>
      <c r="AH1036" s="235" t="s">
        <v>4758</v>
      </c>
      <c r="AI1036" s="235" t="s">
        <v>4758</v>
      </c>
      <c r="AJ1036" s="235" t="s">
        <v>4758</v>
      </c>
      <c r="AK1036" s="235" t="s">
        <v>5195</v>
      </c>
      <c r="AL1036" s="235">
        <v>1035</v>
      </c>
    </row>
    <row r="1037" spans="1:38" x14ac:dyDescent="0.3">
      <c r="A1037" s="222">
        <v>6000797</v>
      </c>
      <c r="B1037" s="222" t="s">
        <v>5349</v>
      </c>
      <c r="C1037" s="241" t="s">
        <v>4749</v>
      </c>
      <c r="D1037" s="237" t="s">
        <v>6012</v>
      </c>
      <c r="E1037" s="236">
        <v>1101116914413</v>
      </c>
      <c r="F1037" s="240" t="s">
        <v>4837</v>
      </c>
      <c r="G1037" s="214">
        <v>0</v>
      </c>
      <c r="H1037" s="231" t="s">
        <v>4758</v>
      </c>
      <c r="I1037" s="231"/>
      <c r="J1037" s="231"/>
      <c r="K1037" s="231"/>
      <c r="L1037" s="231"/>
      <c r="M1037" s="231"/>
      <c r="N1037" s="231" t="s">
        <v>4882</v>
      </c>
      <c r="O1037" s="246"/>
      <c r="P1037" s="246"/>
      <c r="Q1037" s="225"/>
      <c r="R1037" s="212" t="s">
        <v>4758</v>
      </c>
      <c r="S1037" s="213" t="s">
        <v>4758</v>
      </c>
      <c r="T1037" s="233" t="s">
        <v>5373</v>
      </c>
      <c r="U1037" s="234" t="s">
        <v>4746</v>
      </c>
      <c r="V1037" s="234">
        <v>45611</v>
      </c>
      <c r="W1037" s="234" t="s">
        <v>4864</v>
      </c>
      <c r="X1037" s="234" t="s">
        <v>2</v>
      </c>
      <c r="Y1037" s="234"/>
      <c r="Z1037" s="234"/>
      <c r="AA1037" s="243">
        <v>202411</v>
      </c>
      <c r="AB1037" s="243"/>
      <c r="AC1037" s="244" t="s">
        <v>5197</v>
      </c>
      <c r="AD1037" s="228" t="s">
        <v>3650</v>
      </c>
      <c r="AE1037" s="245">
        <v>0.6</v>
      </c>
      <c r="AF1037" s="228" t="s">
        <v>3650</v>
      </c>
      <c r="AG1037" s="239" t="str">
        <f>IFERROR(VLOOKUP(작성용!A:A,RM!A:D,4,0),"-")</f>
        <v>-</v>
      </c>
      <c r="AH1037" s="235" t="s">
        <v>4758</v>
      </c>
      <c r="AI1037" s="235" t="s">
        <v>4758</v>
      </c>
      <c r="AJ1037" s="235" t="s">
        <v>4758</v>
      </c>
      <c r="AK1037" s="235" t="s">
        <v>5195</v>
      </c>
      <c r="AL1037" s="235">
        <v>1036</v>
      </c>
    </row>
    <row r="1038" spans="1:38" x14ac:dyDescent="0.3">
      <c r="A1038" s="229" t="s">
        <v>6013</v>
      </c>
      <c r="B1038" s="229" t="s">
        <v>6014</v>
      </c>
      <c r="C1038" s="241" t="s">
        <v>4749</v>
      </c>
      <c r="D1038" s="237" t="s">
        <v>6015</v>
      </c>
      <c r="E1038" s="236" t="s">
        <v>4738</v>
      </c>
      <c r="F1038" s="240" t="s">
        <v>6016</v>
      </c>
      <c r="G1038" s="214">
        <v>0</v>
      </c>
      <c r="H1038" s="231" t="s">
        <v>4758</v>
      </c>
      <c r="I1038" s="231"/>
      <c r="J1038" s="231"/>
      <c r="K1038" s="231"/>
      <c r="L1038" s="231"/>
      <c r="M1038" s="231"/>
      <c r="N1038" s="231" t="s">
        <v>5022</v>
      </c>
      <c r="O1038" s="246" t="s">
        <v>6017</v>
      </c>
      <c r="P1038" s="246" t="s">
        <v>6018</v>
      </c>
      <c r="Q1038" s="225" t="s">
        <v>4613</v>
      </c>
      <c r="R1038" s="212" t="s">
        <v>2</v>
      </c>
      <c r="S1038" s="213" t="s">
        <v>4758</v>
      </c>
      <c r="T1038" s="233">
        <v>45594</v>
      </c>
      <c r="U1038" s="234" t="s">
        <v>4746</v>
      </c>
      <c r="V1038" s="233">
        <v>45601</v>
      </c>
      <c r="W1038" s="233" t="s">
        <v>6019</v>
      </c>
      <c r="X1038" s="234" t="s">
        <v>4758</v>
      </c>
      <c r="Y1038" s="234"/>
      <c r="Z1038" s="234"/>
      <c r="AA1038" s="224">
        <v>202409</v>
      </c>
      <c r="AB1038" s="243"/>
      <c r="AC1038" s="233" t="s">
        <v>4787</v>
      </c>
      <c r="AD1038" s="244" t="s">
        <v>4920</v>
      </c>
      <c r="AE1038" s="245">
        <v>1</v>
      </c>
      <c r="AF1038" s="244" t="s">
        <v>4749</v>
      </c>
      <c r="AG1038" s="239" t="str">
        <f>IFERROR(VLOOKUP(작성용!A:A,RM!A:D,4,0),"-")</f>
        <v>-</v>
      </c>
      <c r="AH1038" s="9" t="s">
        <v>4758</v>
      </c>
      <c r="AI1038" s="235" t="s">
        <v>4758</v>
      </c>
      <c r="AJ1038" s="235" t="s">
        <v>4758</v>
      </c>
      <c r="AK1038" s="235" t="s">
        <v>4764</v>
      </c>
      <c r="AL1038" s="235">
        <v>1037</v>
      </c>
    </row>
    <row r="1039" spans="1:38" x14ac:dyDescent="0.3">
      <c r="A1039" s="222" t="s">
        <v>2611</v>
      </c>
      <c r="B1039" s="222" t="s">
        <v>6020</v>
      </c>
      <c r="C1039" s="241" t="s">
        <v>4765</v>
      </c>
      <c r="D1039" s="237" t="s">
        <v>6021</v>
      </c>
      <c r="E1039" s="236">
        <v>1942110250564</v>
      </c>
      <c r="F1039" s="240" t="s">
        <v>4837</v>
      </c>
      <c r="G1039" s="221">
        <v>0</v>
      </c>
      <c r="H1039" s="223" t="s">
        <v>4754</v>
      </c>
      <c r="I1039" s="223"/>
      <c r="J1039" s="223"/>
      <c r="K1039" s="223"/>
      <c r="L1039" s="223"/>
      <c r="M1039" s="223"/>
      <c r="N1039" s="225" t="s">
        <v>5015</v>
      </c>
      <c r="O1039" s="240" t="s">
        <v>6022</v>
      </c>
      <c r="P1039" s="240" t="s">
        <v>6023</v>
      </c>
      <c r="Q1039" s="240" t="s">
        <v>6024</v>
      </c>
      <c r="R1039" s="250" t="s">
        <v>4758</v>
      </c>
      <c r="S1039" s="212" t="s">
        <v>4758</v>
      </c>
      <c r="T1039" s="233">
        <v>45595</v>
      </c>
      <c r="U1039" s="234" t="s">
        <v>4759</v>
      </c>
      <c r="V1039" s="234">
        <v>45644</v>
      </c>
      <c r="W1039" s="234">
        <v>45649</v>
      </c>
      <c r="X1039" s="234" t="s">
        <v>2</v>
      </c>
      <c r="Y1039" s="234"/>
      <c r="Z1039" s="234" t="s">
        <v>6025</v>
      </c>
      <c r="AA1039" s="243">
        <v>202412</v>
      </c>
      <c r="AB1039" s="243"/>
      <c r="AC1039" s="244" t="s">
        <v>4747</v>
      </c>
      <c r="AD1039" s="244" t="s">
        <v>4974</v>
      </c>
      <c r="AE1039" s="245">
        <v>1</v>
      </c>
      <c r="AF1039" s="244" t="s">
        <v>5583</v>
      </c>
      <c r="AG1039" s="239" t="str">
        <f>IFERROR(VLOOKUP(작성용!A:A,RM!A:D,4,0),"-")</f>
        <v>원정우</v>
      </c>
      <c r="AH1039" s="9" t="s">
        <v>4974</v>
      </c>
      <c r="AI1039" s="235" t="s">
        <v>4758</v>
      </c>
      <c r="AJ1039" s="235" t="s">
        <v>4789</v>
      </c>
      <c r="AK1039" s="235" t="s">
        <v>4790</v>
      </c>
      <c r="AL1039" s="235">
        <v>1038</v>
      </c>
    </row>
    <row r="1040" spans="1:38" x14ac:dyDescent="0.3">
      <c r="A1040" s="222" t="s">
        <v>791</v>
      </c>
      <c r="B1040" s="222" t="s">
        <v>792</v>
      </c>
      <c r="C1040" s="241" t="s">
        <v>4765</v>
      </c>
      <c r="D1040" s="237" t="s">
        <v>6026</v>
      </c>
      <c r="E1040" s="236">
        <v>1201110651514</v>
      </c>
      <c r="F1040" s="240" t="s">
        <v>4841</v>
      </c>
      <c r="G1040" s="242">
        <v>0</v>
      </c>
      <c r="H1040" s="223" t="s">
        <v>4758</v>
      </c>
      <c r="I1040" s="223"/>
      <c r="J1040" s="223"/>
      <c r="K1040" s="223"/>
      <c r="L1040" s="223"/>
      <c r="M1040" s="223"/>
      <c r="N1040" s="240" t="s">
        <v>4959</v>
      </c>
      <c r="O1040" s="240" t="s">
        <v>6027</v>
      </c>
      <c r="P1040" s="240" t="s">
        <v>6028</v>
      </c>
      <c r="Q1040" s="225" t="s">
        <v>6029</v>
      </c>
      <c r="R1040" s="250" t="s">
        <v>4758</v>
      </c>
      <c r="S1040" s="250" t="s">
        <v>4758</v>
      </c>
      <c r="T1040" s="233">
        <v>45595</v>
      </c>
      <c r="U1040" s="234" t="s">
        <v>4759</v>
      </c>
      <c r="V1040" s="234">
        <v>45643</v>
      </c>
      <c r="W1040" s="234">
        <v>45650</v>
      </c>
      <c r="X1040" s="234" t="s">
        <v>2</v>
      </c>
      <c r="Y1040" s="234"/>
      <c r="Z1040" s="234" t="s">
        <v>6030</v>
      </c>
      <c r="AA1040" s="243">
        <v>202412</v>
      </c>
      <c r="AB1040" s="243"/>
      <c r="AC1040" s="244" t="s">
        <v>4985</v>
      </c>
      <c r="AD1040" s="244" t="s">
        <v>4896</v>
      </c>
      <c r="AE1040" s="245">
        <v>1</v>
      </c>
      <c r="AF1040" s="244" t="s">
        <v>4896</v>
      </c>
      <c r="AG1040" s="239" t="str">
        <f>IFERROR(VLOOKUP(작성용!A:A,RM!A:D,4,0),"-")</f>
        <v>김영하</v>
      </c>
      <c r="AH1040" s="9" t="s">
        <v>4896</v>
      </c>
      <c r="AI1040" s="235" t="s">
        <v>6031</v>
      </c>
      <c r="AJ1040" s="235" t="s">
        <v>4763</v>
      </c>
      <c r="AK1040" s="235" t="s">
        <v>4128</v>
      </c>
      <c r="AL1040" s="235">
        <v>1039</v>
      </c>
    </row>
    <row r="1041" spans="1:38" x14ac:dyDescent="0.3">
      <c r="A1041" s="222">
        <v>6000793</v>
      </c>
      <c r="B1041" s="222" t="s">
        <v>5421</v>
      </c>
      <c r="C1041" s="241" t="s">
        <v>4765</v>
      </c>
      <c r="D1041" s="237" t="s">
        <v>5411</v>
      </c>
      <c r="E1041" s="236">
        <v>1101115714757</v>
      </c>
      <c r="F1041" s="240" t="s">
        <v>4837</v>
      </c>
      <c r="G1041" s="214">
        <v>4</v>
      </c>
      <c r="H1041" s="231" t="s">
        <v>4758</v>
      </c>
      <c r="I1041" s="231"/>
      <c r="J1041" s="231"/>
      <c r="K1041" s="231"/>
      <c r="L1041" s="231"/>
      <c r="M1041" s="231"/>
      <c r="N1041" s="231" t="s">
        <v>4882</v>
      </c>
      <c r="O1041" s="246"/>
      <c r="P1041" s="246"/>
      <c r="Q1041" s="225"/>
      <c r="R1041" s="212" t="s">
        <v>4758</v>
      </c>
      <c r="S1041" s="213" t="s">
        <v>4758</v>
      </c>
      <c r="T1041" s="233" t="s">
        <v>5373</v>
      </c>
      <c r="U1041" s="234" t="s">
        <v>4746</v>
      </c>
      <c r="V1041" s="234">
        <v>45611</v>
      </c>
      <c r="W1041" s="234" t="s">
        <v>4864</v>
      </c>
      <c r="X1041" s="234" t="s">
        <v>2</v>
      </c>
      <c r="Y1041" s="234"/>
      <c r="Z1041" s="234"/>
      <c r="AA1041" s="243">
        <v>202411</v>
      </c>
      <c r="AB1041" s="243"/>
      <c r="AC1041" s="244" t="s">
        <v>4747</v>
      </c>
      <c r="AD1041" s="244" t="s">
        <v>4934</v>
      </c>
      <c r="AE1041" s="245">
        <v>0</v>
      </c>
      <c r="AF1041" s="244" t="s">
        <v>4905</v>
      </c>
      <c r="AG1041" s="239" t="str">
        <f>IFERROR(VLOOKUP(작성용!A:A,RM!A:D,4,0),"-")</f>
        <v>-</v>
      </c>
      <c r="AH1041" s="235" t="s">
        <v>4758</v>
      </c>
      <c r="AI1041" s="235" t="s">
        <v>4758</v>
      </c>
      <c r="AJ1041" s="235" t="s">
        <v>4754</v>
      </c>
      <c r="AK1041" s="235" t="s">
        <v>5195</v>
      </c>
      <c r="AL1041" s="235">
        <v>1040</v>
      </c>
    </row>
    <row r="1042" spans="1:38" x14ac:dyDescent="0.3">
      <c r="A1042" s="229" t="s">
        <v>1634</v>
      </c>
      <c r="B1042" s="229" t="s">
        <v>6032</v>
      </c>
      <c r="C1042" s="241" t="s">
        <v>4765</v>
      </c>
      <c r="D1042" s="237" t="s">
        <v>6033</v>
      </c>
      <c r="E1042" s="236">
        <v>1101114574540</v>
      </c>
      <c r="F1042" s="240" t="s">
        <v>4841</v>
      </c>
      <c r="G1042" s="242">
        <v>0</v>
      </c>
      <c r="H1042" s="231" t="s">
        <v>4758</v>
      </c>
      <c r="I1042" s="231"/>
      <c r="J1042" s="231"/>
      <c r="K1042" s="231"/>
      <c r="L1042" s="231"/>
      <c r="M1042" s="231"/>
      <c r="N1042" s="230" t="s">
        <v>5015</v>
      </c>
      <c r="O1042" s="230" t="s">
        <v>6034</v>
      </c>
      <c r="P1042" s="230" t="s">
        <v>6035</v>
      </c>
      <c r="Q1042" s="230" t="s">
        <v>6036</v>
      </c>
      <c r="R1042" s="232" t="s">
        <v>4758</v>
      </c>
      <c r="S1042" s="232" t="s">
        <v>4758</v>
      </c>
      <c r="T1042" s="233">
        <v>45596</v>
      </c>
      <c r="U1042" s="234" t="s">
        <v>4759</v>
      </c>
      <c r="V1042" s="234">
        <v>45670</v>
      </c>
      <c r="W1042" s="234">
        <v>45670</v>
      </c>
      <c r="X1042" s="234" t="s">
        <v>2</v>
      </c>
      <c r="Y1042" s="234"/>
      <c r="Z1042" s="234" t="s">
        <v>6037</v>
      </c>
      <c r="AA1042" s="243">
        <v>202412</v>
      </c>
      <c r="AB1042" s="243"/>
      <c r="AC1042" s="244" t="s">
        <v>4747</v>
      </c>
      <c r="AD1042" s="244" t="s">
        <v>4898</v>
      </c>
      <c r="AE1042" s="245">
        <v>1</v>
      </c>
      <c r="AF1042" s="244" t="s">
        <v>4898</v>
      </c>
      <c r="AG1042" s="239" t="str">
        <f>IFERROR(VLOOKUP(작성용!A:A,RM!A:D,4,0),"-")</f>
        <v>서경덕</v>
      </c>
      <c r="AH1042" s="9" t="s">
        <v>4898</v>
      </c>
      <c r="AI1042" s="235" t="s">
        <v>4758</v>
      </c>
      <c r="AJ1042" s="235" t="s">
        <v>4763</v>
      </c>
      <c r="AK1042" s="235" t="s">
        <v>4764</v>
      </c>
      <c r="AL1042" s="235">
        <v>1041</v>
      </c>
    </row>
    <row r="1043" spans="1:38" x14ac:dyDescent="0.3">
      <c r="A1043" s="222" t="s">
        <v>2202</v>
      </c>
      <c r="B1043" s="222" t="s">
        <v>2203</v>
      </c>
      <c r="C1043" s="241" t="s">
        <v>4765</v>
      </c>
      <c r="D1043" s="237" t="s">
        <v>6038</v>
      </c>
      <c r="E1043" s="236">
        <v>1101115395747</v>
      </c>
      <c r="F1043" s="240" t="s">
        <v>4841</v>
      </c>
      <c r="G1043" s="214">
        <v>0</v>
      </c>
      <c r="H1043" s="231" t="s">
        <v>4758</v>
      </c>
      <c r="I1043" s="231"/>
      <c r="J1043" s="231"/>
      <c r="K1043" s="231"/>
      <c r="L1043" s="231"/>
      <c r="M1043" s="231"/>
      <c r="N1043" s="231" t="s">
        <v>4793</v>
      </c>
      <c r="O1043" s="246" t="s">
        <v>6039</v>
      </c>
      <c r="P1043" s="246" t="s">
        <v>6040</v>
      </c>
      <c r="Q1043" s="225" t="s">
        <v>6041</v>
      </c>
      <c r="R1043" s="212" t="s">
        <v>2</v>
      </c>
      <c r="S1043" s="213" t="s">
        <v>4758</v>
      </c>
      <c r="T1043" s="233">
        <v>45596</v>
      </c>
      <c r="U1043" s="234" t="s">
        <v>4759</v>
      </c>
      <c r="V1043" s="234">
        <v>45660</v>
      </c>
      <c r="W1043" s="234">
        <v>45663</v>
      </c>
      <c r="X1043" s="234" t="s">
        <v>2</v>
      </c>
      <c r="Y1043" s="234"/>
      <c r="Z1043" s="234" t="s">
        <v>7341</v>
      </c>
      <c r="AA1043" s="224">
        <v>202412</v>
      </c>
      <c r="AB1043" s="243"/>
      <c r="AC1043" s="244" t="s">
        <v>4787</v>
      </c>
      <c r="AD1043" s="244" t="s">
        <v>4892</v>
      </c>
      <c r="AE1043" s="245">
        <v>1</v>
      </c>
      <c r="AF1043" s="244" t="s">
        <v>4889</v>
      </c>
      <c r="AG1043" s="239" t="str">
        <f>IFERROR(VLOOKUP(작성용!A:A,RM!A:D,4,0),"-")</f>
        <v>강승현</v>
      </c>
      <c r="AH1043" s="9" t="s">
        <v>4847</v>
      </c>
      <c r="AI1043" s="235" t="s">
        <v>4758</v>
      </c>
      <c r="AJ1043" s="235" t="s">
        <v>4763</v>
      </c>
      <c r="AK1043" s="235" t="s">
        <v>4128</v>
      </c>
      <c r="AL1043" s="235">
        <v>1042</v>
      </c>
    </row>
    <row r="1044" spans="1:38" x14ac:dyDescent="0.3">
      <c r="A1044" s="222" t="s">
        <v>2202</v>
      </c>
      <c r="B1044" s="222" t="s">
        <v>2203</v>
      </c>
      <c r="C1044" s="241" t="s">
        <v>4765</v>
      </c>
      <c r="D1044" s="237" t="s">
        <v>6038</v>
      </c>
      <c r="E1044" s="236">
        <v>1101115395747</v>
      </c>
      <c r="F1044" s="240" t="s">
        <v>4837</v>
      </c>
      <c r="G1044" s="214">
        <v>0</v>
      </c>
      <c r="H1044" s="231" t="s">
        <v>4758</v>
      </c>
      <c r="I1044" s="231"/>
      <c r="J1044" s="231"/>
      <c r="K1044" s="231"/>
      <c r="L1044" s="231"/>
      <c r="M1044" s="231"/>
      <c r="N1044" s="231" t="s">
        <v>4793</v>
      </c>
      <c r="O1044" s="246" t="s">
        <v>6039</v>
      </c>
      <c r="P1044" s="246" t="s">
        <v>6040</v>
      </c>
      <c r="Q1044" s="225" t="s">
        <v>6041</v>
      </c>
      <c r="R1044" s="212" t="s">
        <v>2</v>
      </c>
      <c r="S1044" s="213" t="s">
        <v>4758</v>
      </c>
      <c r="T1044" s="233">
        <v>45596</v>
      </c>
      <c r="U1044" s="234" t="s">
        <v>4759</v>
      </c>
      <c r="V1044" s="234">
        <v>45660</v>
      </c>
      <c r="W1044" s="234">
        <v>45663</v>
      </c>
      <c r="X1044" s="234" t="s">
        <v>2</v>
      </c>
      <c r="Y1044" s="234"/>
      <c r="Z1044" s="234" t="s">
        <v>7341</v>
      </c>
      <c r="AA1044" s="224">
        <v>202412</v>
      </c>
      <c r="AB1044" s="243"/>
      <c r="AC1044" s="244" t="s">
        <v>4787</v>
      </c>
      <c r="AD1044" s="244" t="s">
        <v>4892</v>
      </c>
      <c r="AE1044" s="245">
        <v>0</v>
      </c>
      <c r="AF1044" s="244" t="s">
        <v>4892</v>
      </c>
      <c r="AG1044" s="239" t="str">
        <f>IFERROR(VLOOKUP(작성용!A:A,RM!A:D,4,0),"-")</f>
        <v>강승현</v>
      </c>
      <c r="AH1044" s="9" t="s">
        <v>4847</v>
      </c>
      <c r="AI1044" s="235" t="s">
        <v>4758</v>
      </c>
      <c r="AJ1044" s="235" t="s">
        <v>4763</v>
      </c>
      <c r="AK1044" s="235" t="s">
        <v>4128</v>
      </c>
      <c r="AL1044" s="235">
        <v>1043</v>
      </c>
    </row>
    <row r="1045" spans="1:38" x14ac:dyDescent="0.3">
      <c r="A1045" s="222" t="s">
        <v>2202</v>
      </c>
      <c r="B1045" s="222" t="s">
        <v>2203</v>
      </c>
      <c r="C1045" s="241" t="s">
        <v>4765</v>
      </c>
      <c r="D1045" s="237" t="s">
        <v>4893</v>
      </c>
      <c r="E1045" s="236">
        <v>1348110310730</v>
      </c>
      <c r="F1045" s="240" t="s">
        <v>4841</v>
      </c>
      <c r="G1045" s="214">
        <v>0</v>
      </c>
      <c r="H1045" s="231" t="s">
        <v>4758</v>
      </c>
      <c r="I1045" s="231"/>
      <c r="J1045" s="231"/>
      <c r="K1045" s="231"/>
      <c r="L1045" s="231"/>
      <c r="M1045" s="231"/>
      <c r="N1045" s="231" t="s">
        <v>4793</v>
      </c>
      <c r="O1045" s="246" t="s">
        <v>6039</v>
      </c>
      <c r="P1045" s="246" t="s">
        <v>6040</v>
      </c>
      <c r="Q1045" s="225" t="s">
        <v>6041</v>
      </c>
      <c r="R1045" s="212" t="s">
        <v>2</v>
      </c>
      <c r="S1045" s="213" t="s">
        <v>4758</v>
      </c>
      <c r="T1045" s="233">
        <v>45596</v>
      </c>
      <c r="U1045" s="234" t="s">
        <v>4759</v>
      </c>
      <c r="V1045" s="234">
        <v>45660</v>
      </c>
      <c r="W1045" s="234">
        <v>45663</v>
      </c>
      <c r="X1045" s="234" t="s">
        <v>2</v>
      </c>
      <c r="Y1045" s="234"/>
      <c r="Z1045" s="234" t="s">
        <v>7341</v>
      </c>
      <c r="AA1045" s="224">
        <v>202412</v>
      </c>
      <c r="AB1045" s="243"/>
      <c r="AC1045" s="244" t="s">
        <v>4787</v>
      </c>
      <c r="AD1045" s="244" t="s">
        <v>4851</v>
      </c>
      <c r="AE1045" s="245">
        <v>1</v>
      </c>
      <c r="AF1045" s="244" t="s">
        <v>4851</v>
      </c>
      <c r="AG1045" s="239" t="str">
        <f>IFERROR(VLOOKUP(작성용!A:A,RM!A:D,4,0),"-")</f>
        <v>강승현</v>
      </c>
      <c r="AH1045" s="9" t="s">
        <v>4847</v>
      </c>
      <c r="AI1045" s="235" t="s">
        <v>4754</v>
      </c>
      <c r="AJ1045" s="235" t="s">
        <v>4763</v>
      </c>
      <c r="AK1045" s="235" t="s">
        <v>4128</v>
      </c>
      <c r="AL1045" s="235">
        <v>1044</v>
      </c>
    </row>
    <row r="1046" spans="1:38" x14ac:dyDescent="0.3">
      <c r="A1046" s="222" t="s">
        <v>2202</v>
      </c>
      <c r="B1046" s="222" t="s">
        <v>2203</v>
      </c>
      <c r="C1046" s="241" t="s">
        <v>4765</v>
      </c>
      <c r="D1046" s="237" t="s">
        <v>4893</v>
      </c>
      <c r="E1046" s="236">
        <v>1348110310730</v>
      </c>
      <c r="F1046" s="240" t="s">
        <v>4767</v>
      </c>
      <c r="G1046" s="214">
        <v>1</v>
      </c>
      <c r="H1046" s="231" t="s">
        <v>4758</v>
      </c>
      <c r="I1046" s="231"/>
      <c r="J1046" s="231"/>
      <c r="K1046" s="231"/>
      <c r="L1046" s="231"/>
      <c r="M1046" s="231"/>
      <c r="N1046" s="231" t="s">
        <v>4793</v>
      </c>
      <c r="O1046" s="246" t="s">
        <v>6039</v>
      </c>
      <c r="P1046" s="246" t="s">
        <v>6040</v>
      </c>
      <c r="Q1046" s="225" t="s">
        <v>6041</v>
      </c>
      <c r="R1046" s="212" t="s">
        <v>2</v>
      </c>
      <c r="S1046" s="213" t="s">
        <v>4758</v>
      </c>
      <c r="T1046" s="233">
        <v>45596</v>
      </c>
      <c r="U1046" s="234" t="s">
        <v>4759</v>
      </c>
      <c r="V1046" s="234">
        <v>45660</v>
      </c>
      <c r="W1046" s="234">
        <v>45663</v>
      </c>
      <c r="X1046" s="234" t="s">
        <v>2</v>
      </c>
      <c r="Y1046" s="234"/>
      <c r="Z1046" s="234" t="s">
        <v>7341</v>
      </c>
      <c r="AA1046" s="224">
        <v>202412</v>
      </c>
      <c r="AB1046" s="243"/>
      <c r="AC1046" s="244" t="s">
        <v>4787</v>
      </c>
      <c r="AD1046" s="244" t="s">
        <v>4851</v>
      </c>
      <c r="AE1046" s="245">
        <v>0</v>
      </c>
      <c r="AF1046" s="244" t="s">
        <v>4851</v>
      </c>
      <c r="AG1046" s="239" t="str">
        <f>IFERROR(VLOOKUP(작성용!A:A,RM!A:D,4,0),"-")</f>
        <v>강승현</v>
      </c>
      <c r="AH1046" s="9" t="s">
        <v>4847</v>
      </c>
      <c r="AI1046" s="235" t="s">
        <v>4758</v>
      </c>
      <c r="AJ1046" s="235" t="s">
        <v>4763</v>
      </c>
      <c r="AK1046" s="235" t="s">
        <v>4128</v>
      </c>
      <c r="AL1046" s="235">
        <v>1045</v>
      </c>
    </row>
    <row r="1047" spans="1:38" x14ac:dyDescent="0.3">
      <c r="A1047" s="222" t="s">
        <v>2202</v>
      </c>
      <c r="B1047" s="222" t="s">
        <v>2203</v>
      </c>
      <c r="C1047" s="241" t="s">
        <v>4765</v>
      </c>
      <c r="D1047" s="237" t="s">
        <v>4893</v>
      </c>
      <c r="E1047" s="236">
        <v>1348110310730</v>
      </c>
      <c r="F1047" s="240" t="s">
        <v>4767</v>
      </c>
      <c r="G1047" s="214">
        <v>2</v>
      </c>
      <c r="H1047" s="231" t="s">
        <v>4758</v>
      </c>
      <c r="I1047" s="231"/>
      <c r="J1047" s="231"/>
      <c r="K1047" s="231"/>
      <c r="L1047" s="231"/>
      <c r="M1047" s="231"/>
      <c r="N1047" s="231" t="s">
        <v>4793</v>
      </c>
      <c r="O1047" s="246" t="s">
        <v>6039</v>
      </c>
      <c r="P1047" s="246" t="s">
        <v>6040</v>
      </c>
      <c r="Q1047" s="225" t="s">
        <v>6041</v>
      </c>
      <c r="R1047" s="212" t="s">
        <v>2</v>
      </c>
      <c r="S1047" s="213" t="s">
        <v>4758</v>
      </c>
      <c r="T1047" s="233">
        <v>45596</v>
      </c>
      <c r="U1047" s="234" t="s">
        <v>4759</v>
      </c>
      <c r="V1047" s="234">
        <v>45660</v>
      </c>
      <c r="W1047" s="234">
        <v>45663</v>
      </c>
      <c r="X1047" s="234" t="s">
        <v>2</v>
      </c>
      <c r="Y1047" s="234"/>
      <c r="Z1047" s="234" t="s">
        <v>7341</v>
      </c>
      <c r="AA1047" s="224">
        <v>202412</v>
      </c>
      <c r="AB1047" s="243"/>
      <c r="AC1047" s="244" t="s">
        <v>4787</v>
      </c>
      <c r="AD1047" s="244" t="s">
        <v>4851</v>
      </c>
      <c r="AE1047" s="245">
        <v>0</v>
      </c>
      <c r="AF1047" s="244" t="s">
        <v>4851</v>
      </c>
      <c r="AG1047" s="239" t="str">
        <f>IFERROR(VLOOKUP(작성용!A:A,RM!A:D,4,0),"-")</f>
        <v>강승현</v>
      </c>
      <c r="AH1047" s="9" t="s">
        <v>4847</v>
      </c>
      <c r="AI1047" s="235" t="s">
        <v>4758</v>
      </c>
      <c r="AJ1047" s="235" t="s">
        <v>4763</v>
      </c>
      <c r="AK1047" s="235" t="s">
        <v>4128</v>
      </c>
      <c r="AL1047" s="235">
        <v>1046</v>
      </c>
    </row>
    <row r="1048" spans="1:38" x14ac:dyDescent="0.3">
      <c r="A1048" s="222" t="s">
        <v>2202</v>
      </c>
      <c r="B1048" s="222" t="s">
        <v>2203</v>
      </c>
      <c r="C1048" s="241" t="s">
        <v>4765</v>
      </c>
      <c r="D1048" s="237" t="s">
        <v>4893</v>
      </c>
      <c r="E1048" s="236">
        <v>1348110310730</v>
      </c>
      <c r="F1048" s="240" t="s">
        <v>4767</v>
      </c>
      <c r="G1048" s="214">
        <v>3</v>
      </c>
      <c r="H1048" s="231" t="s">
        <v>4758</v>
      </c>
      <c r="I1048" s="231"/>
      <c r="J1048" s="231"/>
      <c r="K1048" s="231"/>
      <c r="L1048" s="231"/>
      <c r="M1048" s="231"/>
      <c r="N1048" s="231" t="s">
        <v>4793</v>
      </c>
      <c r="O1048" s="246" t="s">
        <v>6039</v>
      </c>
      <c r="P1048" s="246" t="s">
        <v>6040</v>
      </c>
      <c r="Q1048" s="225" t="s">
        <v>6041</v>
      </c>
      <c r="R1048" s="212" t="s">
        <v>2</v>
      </c>
      <c r="S1048" s="213" t="s">
        <v>4758</v>
      </c>
      <c r="T1048" s="233">
        <v>45596</v>
      </c>
      <c r="U1048" s="234" t="s">
        <v>4759</v>
      </c>
      <c r="V1048" s="234">
        <v>45660</v>
      </c>
      <c r="W1048" s="234">
        <v>45663</v>
      </c>
      <c r="X1048" s="234" t="s">
        <v>2</v>
      </c>
      <c r="Y1048" s="234"/>
      <c r="Z1048" s="234" t="s">
        <v>7341</v>
      </c>
      <c r="AA1048" s="224">
        <v>202412</v>
      </c>
      <c r="AB1048" s="243"/>
      <c r="AC1048" s="244" t="s">
        <v>4787</v>
      </c>
      <c r="AD1048" s="244" t="s">
        <v>4851</v>
      </c>
      <c r="AE1048" s="245">
        <v>0</v>
      </c>
      <c r="AF1048" s="244" t="s">
        <v>4851</v>
      </c>
      <c r="AG1048" s="239" t="str">
        <f>IFERROR(VLOOKUP(작성용!A:A,RM!A:D,4,0),"-")</f>
        <v>강승현</v>
      </c>
      <c r="AH1048" s="9" t="s">
        <v>4847</v>
      </c>
      <c r="AI1048" s="235" t="s">
        <v>4758</v>
      </c>
      <c r="AJ1048" s="235" t="s">
        <v>4763</v>
      </c>
      <c r="AK1048" s="235" t="s">
        <v>4128</v>
      </c>
      <c r="AL1048" s="235">
        <v>1047</v>
      </c>
    </row>
    <row r="1049" spans="1:38" x14ac:dyDescent="0.3">
      <c r="A1049" s="222" t="s">
        <v>2202</v>
      </c>
      <c r="B1049" s="222" t="s">
        <v>2203</v>
      </c>
      <c r="C1049" s="241" t="s">
        <v>4765</v>
      </c>
      <c r="D1049" s="237" t="s">
        <v>4895</v>
      </c>
      <c r="E1049" s="236">
        <v>1311110553113</v>
      </c>
      <c r="F1049" s="240" t="s">
        <v>4841</v>
      </c>
      <c r="G1049" s="214">
        <v>0</v>
      </c>
      <c r="H1049" s="231" t="s">
        <v>4758</v>
      </c>
      <c r="I1049" s="231"/>
      <c r="J1049" s="231"/>
      <c r="K1049" s="231"/>
      <c r="L1049" s="231"/>
      <c r="M1049" s="231"/>
      <c r="N1049" s="231" t="s">
        <v>4793</v>
      </c>
      <c r="O1049" s="246" t="s">
        <v>6039</v>
      </c>
      <c r="P1049" s="246" t="s">
        <v>6040</v>
      </c>
      <c r="Q1049" s="225" t="s">
        <v>6041</v>
      </c>
      <c r="R1049" s="212" t="s">
        <v>2</v>
      </c>
      <c r="S1049" s="213" t="s">
        <v>4758</v>
      </c>
      <c r="T1049" s="233">
        <v>45596</v>
      </c>
      <c r="U1049" s="234" t="s">
        <v>4759</v>
      </c>
      <c r="V1049" s="234">
        <v>45660</v>
      </c>
      <c r="W1049" s="234">
        <v>45663</v>
      </c>
      <c r="X1049" s="234" t="s">
        <v>2</v>
      </c>
      <c r="Y1049" s="234"/>
      <c r="Z1049" s="234" t="s">
        <v>7341</v>
      </c>
      <c r="AA1049" s="224">
        <v>202412</v>
      </c>
      <c r="AB1049" s="243"/>
      <c r="AC1049" s="244" t="s">
        <v>4787</v>
      </c>
      <c r="AD1049" s="244" t="s">
        <v>4896</v>
      </c>
      <c r="AE1049" s="245">
        <v>1</v>
      </c>
      <c r="AF1049" s="244" t="s">
        <v>4896</v>
      </c>
      <c r="AG1049" s="239" t="str">
        <f>IFERROR(VLOOKUP(작성용!A:A,RM!A:D,4,0),"-")</f>
        <v>강승현</v>
      </c>
      <c r="AH1049" s="9" t="s">
        <v>4847</v>
      </c>
      <c r="AI1049" s="235" t="s">
        <v>4758</v>
      </c>
      <c r="AJ1049" s="235" t="s">
        <v>4763</v>
      </c>
      <c r="AK1049" s="235" t="s">
        <v>4128</v>
      </c>
      <c r="AL1049" s="235">
        <v>1048</v>
      </c>
    </row>
    <row r="1050" spans="1:38" x14ac:dyDescent="0.3">
      <c r="A1050" s="222" t="s">
        <v>2202</v>
      </c>
      <c r="B1050" s="222" t="s">
        <v>2203</v>
      </c>
      <c r="C1050" s="241" t="s">
        <v>4765</v>
      </c>
      <c r="D1050" s="237" t="s">
        <v>4895</v>
      </c>
      <c r="E1050" s="236">
        <v>1311110553113</v>
      </c>
      <c r="F1050" s="240" t="s">
        <v>4881</v>
      </c>
      <c r="G1050" s="214">
        <v>0</v>
      </c>
      <c r="H1050" s="231" t="s">
        <v>4758</v>
      </c>
      <c r="I1050" s="231"/>
      <c r="J1050" s="231"/>
      <c r="K1050" s="231"/>
      <c r="L1050" s="231"/>
      <c r="M1050" s="231"/>
      <c r="N1050" s="231" t="s">
        <v>4793</v>
      </c>
      <c r="O1050" s="246" t="s">
        <v>6039</v>
      </c>
      <c r="P1050" s="246" t="s">
        <v>6040</v>
      </c>
      <c r="Q1050" s="225" t="s">
        <v>6041</v>
      </c>
      <c r="R1050" s="212" t="s">
        <v>2</v>
      </c>
      <c r="S1050" s="213" t="s">
        <v>4758</v>
      </c>
      <c r="T1050" s="233">
        <v>45596</v>
      </c>
      <c r="U1050" s="234" t="s">
        <v>4759</v>
      </c>
      <c r="V1050" s="234">
        <v>45660</v>
      </c>
      <c r="W1050" s="234">
        <v>45663</v>
      </c>
      <c r="X1050" s="234" t="s">
        <v>2</v>
      </c>
      <c r="Y1050" s="234"/>
      <c r="Z1050" s="234" t="s">
        <v>7341</v>
      </c>
      <c r="AA1050" s="224">
        <v>202412</v>
      </c>
      <c r="AB1050" s="243"/>
      <c r="AC1050" s="244" t="s">
        <v>4787</v>
      </c>
      <c r="AD1050" s="244" t="s">
        <v>4896</v>
      </c>
      <c r="AE1050" s="245">
        <v>0</v>
      </c>
      <c r="AF1050" s="244" t="s">
        <v>4896</v>
      </c>
      <c r="AG1050" s="239" t="str">
        <f>IFERROR(VLOOKUP(작성용!A:A,RM!A:D,4,0),"-")</f>
        <v>강승현</v>
      </c>
      <c r="AH1050" s="9" t="s">
        <v>4847</v>
      </c>
      <c r="AI1050" s="235" t="s">
        <v>4758</v>
      </c>
      <c r="AJ1050" s="235" t="s">
        <v>4789</v>
      </c>
      <c r="AK1050" s="235" t="s">
        <v>4128</v>
      </c>
      <c r="AL1050" s="235">
        <v>1049</v>
      </c>
    </row>
    <row r="1051" spans="1:38" x14ac:dyDescent="0.3">
      <c r="A1051" s="222" t="s">
        <v>2202</v>
      </c>
      <c r="B1051" s="222" t="s">
        <v>2203</v>
      </c>
      <c r="C1051" s="241" t="s">
        <v>4765</v>
      </c>
      <c r="D1051" s="237" t="s">
        <v>4895</v>
      </c>
      <c r="E1051" s="236">
        <v>1311110553113</v>
      </c>
      <c r="F1051" s="240" t="s">
        <v>4767</v>
      </c>
      <c r="G1051" s="214">
        <v>0</v>
      </c>
      <c r="H1051" s="231" t="s">
        <v>4758</v>
      </c>
      <c r="I1051" s="231"/>
      <c r="J1051" s="231"/>
      <c r="K1051" s="231"/>
      <c r="L1051" s="231"/>
      <c r="M1051" s="231"/>
      <c r="N1051" s="231" t="s">
        <v>4793</v>
      </c>
      <c r="O1051" s="246" t="s">
        <v>6039</v>
      </c>
      <c r="P1051" s="246" t="s">
        <v>6040</v>
      </c>
      <c r="Q1051" s="225" t="s">
        <v>6041</v>
      </c>
      <c r="R1051" s="212" t="s">
        <v>2</v>
      </c>
      <c r="S1051" s="213" t="s">
        <v>4758</v>
      </c>
      <c r="T1051" s="233">
        <v>45596</v>
      </c>
      <c r="U1051" s="234" t="s">
        <v>4759</v>
      </c>
      <c r="V1051" s="234">
        <v>45660</v>
      </c>
      <c r="W1051" s="234">
        <v>45663</v>
      </c>
      <c r="X1051" s="234" t="s">
        <v>2</v>
      </c>
      <c r="Y1051" s="234"/>
      <c r="Z1051" s="234" t="s">
        <v>7341</v>
      </c>
      <c r="AA1051" s="224">
        <v>202412</v>
      </c>
      <c r="AB1051" s="243"/>
      <c r="AC1051" s="244" t="s">
        <v>4787</v>
      </c>
      <c r="AD1051" s="244" t="s">
        <v>4896</v>
      </c>
      <c r="AE1051" s="245">
        <v>0</v>
      </c>
      <c r="AF1051" s="244" t="s">
        <v>4896</v>
      </c>
      <c r="AG1051" s="239" t="str">
        <f>IFERROR(VLOOKUP(작성용!A:A,RM!A:D,4,0),"-")</f>
        <v>강승현</v>
      </c>
      <c r="AH1051" s="9" t="s">
        <v>4847</v>
      </c>
      <c r="AI1051" s="235" t="s">
        <v>4758</v>
      </c>
      <c r="AJ1051" s="235" t="s">
        <v>4763</v>
      </c>
      <c r="AK1051" s="235" t="s">
        <v>4128</v>
      </c>
      <c r="AL1051" s="235">
        <v>1050</v>
      </c>
    </row>
    <row r="1052" spans="1:38" x14ac:dyDescent="0.3">
      <c r="A1052" s="222" t="s">
        <v>2202</v>
      </c>
      <c r="B1052" s="222" t="s">
        <v>2203</v>
      </c>
      <c r="C1052" s="241" t="s">
        <v>4765</v>
      </c>
      <c r="D1052" s="237" t="s">
        <v>4897</v>
      </c>
      <c r="E1052" s="236">
        <v>1101115120946</v>
      </c>
      <c r="F1052" s="240" t="s">
        <v>4841</v>
      </c>
      <c r="G1052" s="214">
        <v>0</v>
      </c>
      <c r="H1052" s="231" t="s">
        <v>4754</v>
      </c>
      <c r="I1052" s="231"/>
      <c r="J1052" s="231"/>
      <c r="K1052" s="231"/>
      <c r="L1052" s="231"/>
      <c r="M1052" s="231"/>
      <c r="N1052" s="231" t="s">
        <v>4793</v>
      </c>
      <c r="O1052" s="246" t="s">
        <v>6039</v>
      </c>
      <c r="P1052" s="246" t="s">
        <v>6040</v>
      </c>
      <c r="Q1052" s="225" t="s">
        <v>6041</v>
      </c>
      <c r="R1052" s="212" t="s">
        <v>2</v>
      </c>
      <c r="S1052" s="213" t="s">
        <v>4758</v>
      </c>
      <c r="T1052" s="233">
        <v>45596</v>
      </c>
      <c r="U1052" s="234" t="s">
        <v>4759</v>
      </c>
      <c r="V1052" s="234">
        <v>45660</v>
      </c>
      <c r="W1052" s="234">
        <v>45663</v>
      </c>
      <c r="X1052" s="234" t="s">
        <v>2</v>
      </c>
      <c r="Y1052" s="234"/>
      <c r="Z1052" s="234" t="s">
        <v>7341</v>
      </c>
      <c r="AA1052" s="224">
        <v>202412</v>
      </c>
      <c r="AB1052" s="243"/>
      <c r="AC1052" s="244" t="s">
        <v>4787</v>
      </c>
      <c r="AD1052" s="244" t="s">
        <v>4898</v>
      </c>
      <c r="AE1052" s="245">
        <v>1</v>
      </c>
      <c r="AF1052" s="244" t="s">
        <v>4898</v>
      </c>
      <c r="AG1052" s="239" t="str">
        <f>IFERROR(VLOOKUP(작성용!A:A,RM!A:D,4,0),"-")</f>
        <v>강승현</v>
      </c>
      <c r="AH1052" s="9" t="s">
        <v>4847</v>
      </c>
      <c r="AI1052" s="235" t="s">
        <v>4758</v>
      </c>
      <c r="AJ1052" s="235" t="s">
        <v>4763</v>
      </c>
      <c r="AK1052" s="235" t="s">
        <v>4128</v>
      </c>
      <c r="AL1052" s="235">
        <v>1051</v>
      </c>
    </row>
    <row r="1053" spans="1:38" x14ac:dyDescent="0.3">
      <c r="A1053" s="222" t="s">
        <v>2202</v>
      </c>
      <c r="B1053" s="222" t="s">
        <v>2203</v>
      </c>
      <c r="C1053" s="241" t="s">
        <v>4765</v>
      </c>
      <c r="D1053" s="237" t="s">
        <v>4897</v>
      </c>
      <c r="E1053" s="236">
        <v>1101115120946</v>
      </c>
      <c r="F1053" s="240" t="s">
        <v>4837</v>
      </c>
      <c r="G1053" s="214">
        <v>1</v>
      </c>
      <c r="H1053" s="231" t="s">
        <v>4758</v>
      </c>
      <c r="I1053" s="231"/>
      <c r="J1053" s="231"/>
      <c r="K1053" s="231"/>
      <c r="L1053" s="231"/>
      <c r="M1053" s="231"/>
      <c r="N1053" s="231" t="s">
        <v>4793</v>
      </c>
      <c r="O1053" s="246" t="s">
        <v>6039</v>
      </c>
      <c r="P1053" s="246" t="s">
        <v>6040</v>
      </c>
      <c r="Q1053" s="225" t="s">
        <v>6041</v>
      </c>
      <c r="R1053" s="212" t="s">
        <v>2</v>
      </c>
      <c r="S1053" s="213" t="s">
        <v>4758</v>
      </c>
      <c r="T1053" s="233">
        <v>45596</v>
      </c>
      <c r="U1053" s="234" t="s">
        <v>4759</v>
      </c>
      <c r="V1053" s="234">
        <v>45660</v>
      </c>
      <c r="W1053" s="234">
        <v>45663</v>
      </c>
      <c r="X1053" s="234" t="s">
        <v>2</v>
      </c>
      <c r="Y1053" s="234"/>
      <c r="Z1053" s="234" t="s">
        <v>7341</v>
      </c>
      <c r="AA1053" s="224">
        <v>202412</v>
      </c>
      <c r="AB1053" s="243"/>
      <c r="AC1053" s="244" t="s">
        <v>4787</v>
      </c>
      <c r="AD1053" s="244" t="s">
        <v>4898</v>
      </c>
      <c r="AE1053" s="245">
        <v>0</v>
      </c>
      <c r="AF1053" s="244" t="s">
        <v>4898</v>
      </c>
      <c r="AG1053" s="239" t="str">
        <f>IFERROR(VLOOKUP(작성용!A:A,RM!A:D,4,0),"-")</f>
        <v>강승현</v>
      </c>
      <c r="AH1053" s="9" t="s">
        <v>4847</v>
      </c>
      <c r="AI1053" s="235" t="s">
        <v>4758</v>
      </c>
      <c r="AJ1053" s="235" t="s">
        <v>4763</v>
      </c>
      <c r="AK1053" s="235" t="s">
        <v>4128</v>
      </c>
      <c r="AL1053" s="235">
        <v>1052</v>
      </c>
    </row>
    <row r="1054" spans="1:38" x14ac:dyDescent="0.3">
      <c r="A1054" s="222" t="s">
        <v>2202</v>
      </c>
      <c r="B1054" s="222" t="s">
        <v>2203</v>
      </c>
      <c r="C1054" s="241" t="s">
        <v>4765</v>
      </c>
      <c r="D1054" s="237" t="s">
        <v>4897</v>
      </c>
      <c r="E1054" s="236">
        <v>1101115120946</v>
      </c>
      <c r="F1054" s="240" t="s">
        <v>4837</v>
      </c>
      <c r="G1054" s="214">
        <v>2</v>
      </c>
      <c r="H1054" s="231" t="s">
        <v>4758</v>
      </c>
      <c r="I1054" s="231"/>
      <c r="J1054" s="231"/>
      <c r="K1054" s="231"/>
      <c r="L1054" s="231"/>
      <c r="M1054" s="231"/>
      <c r="N1054" s="231" t="s">
        <v>4793</v>
      </c>
      <c r="O1054" s="246" t="s">
        <v>6042</v>
      </c>
      <c r="P1054" s="246" t="s">
        <v>6040</v>
      </c>
      <c r="Q1054" s="225" t="s">
        <v>6041</v>
      </c>
      <c r="R1054" s="212" t="s">
        <v>2</v>
      </c>
      <c r="S1054" s="213" t="s">
        <v>4758</v>
      </c>
      <c r="T1054" s="233">
        <v>45596</v>
      </c>
      <c r="U1054" s="234" t="s">
        <v>4759</v>
      </c>
      <c r="V1054" s="234">
        <v>45660</v>
      </c>
      <c r="W1054" s="234">
        <v>45663</v>
      </c>
      <c r="X1054" s="234" t="s">
        <v>2</v>
      </c>
      <c r="Y1054" s="234"/>
      <c r="Z1054" s="234" t="s">
        <v>7341</v>
      </c>
      <c r="AA1054" s="224">
        <v>202412</v>
      </c>
      <c r="AB1054" s="243"/>
      <c r="AC1054" s="244" t="s">
        <v>4787</v>
      </c>
      <c r="AD1054" s="244" t="s">
        <v>4898</v>
      </c>
      <c r="AE1054" s="245">
        <v>0</v>
      </c>
      <c r="AF1054" s="244" t="s">
        <v>4898</v>
      </c>
      <c r="AG1054" s="239" t="str">
        <f>IFERROR(VLOOKUP(작성용!A:A,RM!A:D,4,0),"-")</f>
        <v>강승현</v>
      </c>
      <c r="AH1054" s="9" t="s">
        <v>4847</v>
      </c>
      <c r="AI1054" s="235" t="s">
        <v>4758</v>
      </c>
      <c r="AJ1054" s="235" t="s">
        <v>4763</v>
      </c>
      <c r="AK1054" s="235" t="s">
        <v>4128</v>
      </c>
      <c r="AL1054" s="235">
        <v>1053</v>
      </c>
    </row>
    <row r="1055" spans="1:38" x14ac:dyDescent="0.3">
      <c r="A1055" s="222" t="s">
        <v>2202</v>
      </c>
      <c r="B1055" s="222" t="s">
        <v>2203</v>
      </c>
      <c r="C1055" s="241" t="s">
        <v>4765</v>
      </c>
      <c r="D1055" s="237" t="s">
        <v>4897</v>
      </c>
      <c r="E1055" s="236">
        <v>1101115120946</v>
      </c>
      <c r="F1055" s="240" t="s">
        <v>4837</v>
      </c>
      <c r="G1055" s="214">
        <v>3</v>
      </c>
      <c r="H1055" s="231" t="s">
        <v>4758</v>
      </c>
      <c r="I1055" s="231"/>
      <c r="J1055" s="231"/>
      <c r="K1055" s="231"/>
      <c r="L1055" s="231"/>
      <c r="M1055" s="231"/>
      <c r="N1055" s="231" t="s">
        <v>4793</v>
      </c>
      <c r="O1055" s="246" t="s">
        <v>6039</v>
      </c>
      <c r="P1055" s="246" t="s">
        <v>6040</v>
      </c>
      <c r="Q1055" s="225" t="s">
        <v>6041</v>
      </c>
      <c r="R1055" s="212" t="s">
        <v>2</v>
      </c>
      <c r="S1055" s="213" t="s">
        <v>4758</v>
      </c>
      <c r="T1055" s="233">
        <v>45596</v>
      </c>
      <c r="U1055" s="234" t="s">
        <v>4759</v>
      </c>
      <c r="V1055" s="234">
        <v>45660</v>
      </c>
      <c r="W1055" s="234">
        <v>45663</v>
      </c>
      <c r="X1055" s="234" t="s">
        <v>2</v>
      </c>
      <c r="Y1055" s="234"/>
      <c r="Z1055" s="234" t="s">
        <v>7341</v>
      </c>
      <c r="AA1055" s="224">
        <v>202412</v>
      </c>
      <c r="AB1055" s="243"/>
      <c r="AC1055" s="244" t="s">
        <v>4787</v>
      </c>
      <c r="AD1055" s="244" t="s">
        <v>4898</v>
      </c>
      <c r="AE1055" s="245">
        <v>0</v>
      </c>
      <c r="AF1055" s="244" t="s">
        <v>4898</v>
      </c>
      <c r="AG1055" s="239" t="str">
        <f>IFERROR(VLOOKUP(작성용!A:A,RM!A:D,4,0),"-")</f>
        <v>강승현</v>
      </c>
      <c r="AH1055" s="9" t="s">
        <v>4847</v>
      </c>
      <c r="AI1055" s="235" t="s">
        <v>4758</v>
      </c>
      <c r="AJ1055" s="235" t="s">
        <v>4763</v>
      </c>
      <c r="AK1055" s="235" t="s">
        <v>4128</v>
      </c>
      <c r="AL1055" s="235">
        <v>1054</v>
      </c>
    </row>
    <row r="1056" spans="1:38" x14ac:dyDescent="0.3">
      <c r="A1056" s="229" t="s">
        <v>2202</v>
      </c>
      <c r="B1056" s="229" t="s">
        <v>2203</v>
      </c>
      <c r="C1056" s="249" t="s">
        <v>4597</v>
      </c>
      <c r="D1056" s="260" t="s">
        <v>6043</v>
      </c>
      <c r="E1056" s="263">
        <v>1101140275039</v>
      </c>
      <c r="F1056" s="230" t="s">
        <v>4841</v>
      </c>
      <c r="G1056" s="214">
        <v>0</v>
      </c>
      <c r="H1056" s="231" t="s">
        <v>2</v>
      </c>
      <c r="I1056" s="231"/>
      <c r="J1056" s="231"/>
      <c r="K1056" s="231"/>
      <c r="L1056" s="231"/>
      <c r="M1056" s="231"/>
      <c r="N1056" s="225" t="s">
        <v>5553</v>
      </c>
      <c r="O1056" s="246" t="s">
        <v>6039</v>
      </c>
      <c r="P1056" s="246" t="s">
        <v>6040</v>
      </c>
      <c r="Q1056" s="225" t="s">
        <v>6041</v>
      </c>
      <c r="R1056" s="232" t="s">
        <v>2</v>
      </c>
      <c r="S1056" s="232" t="s">
        <v>4758</v>
      </c>
      <c r="T1056" s="233">
        <v>45596</v>
      </c>
      <c r="U1056" s="234" t="s">
        <v>4759</v>
      </c>
      <c r="V1056" s="234">
        <v>45660</v>
      </c>
      <c r="W1056" s="234">
        <v>45663</v>
      </c>
      <c r="X1056" s="234" t="s">
        <v>2</v>
      </c>
      <c r="Y1056" s="234"/>
      <c r="Z1056" s="234" t="s">
        <v>7341</v>
      </c>
      <c r="AA1056" s="224">
        <v>202412</v>
      </c>
      <c r="AB1056" s="243"/>
      <c r="AC1056" s="244" t="s">
        <v>4787</v>
      </c>
      <c r="AD1056" s="244" t="s">
        <v>4924</v>
      </c>
      <c r="AE1056" s="245">
        <v>1</v>
      </c>
      <c r="AF1056" s="244" t="s">
        <v>4924</v>
      </c>
      <c r="AG1056" s="239" t="str">
        <f>IFERROR(VLOOKUP(작성용!A:A,RM!A:D,4,0),"-")</f>
        <v>강승현</v>
      </c>
      <c r="AH1056" s="9" t="s">
        <v>4847</v>
      </c>
      <c r="AI1056" s="235" t="s">
        <v>4758</v>
      </c>
      <c r="AJ1056" s="235" t="s">
        <v>4763</v>
      </c>
      <c r="AK1056" s="235" t="s">
        <v>4128</v>
      </c>
      <c r="AL1056" s="235">
        <v>1055</v>
      </c>
    </row>
    <row r="1057" spans="1:38" x14ac:dyDescent="0.3">
      <c r="A1057" s="222" t="s">
        <v>2202</v>
      </c>
      <c r="B1057" s="222" t="s">
        <v>2203</v>
      </c>
      <c r="C1057" s="241" t="s">
        <v>4765</v>
      </c>
      <c r="D1057" s="237" t="s">
        <v>4899</v>
      </c>
      <c r="E1057" s="236">
        <v>1246110267276</v>
      </c>
      <c r="F1057" s="240" t="s">
        <v>4841</v>
      </c>
      <c r="G1057" s="214">
        <v>0</v>
      </c>
      <c r="H1057" s="231" t="s">
        <v>4758</v>
      </c>
      <c r="I1057" s="231"/>
      <c r="J1057" s="231"/>
      <c r="K1057" s="231"/>
      <c r="L1057" s="231"/>
      <c r="M1057" s="231"/>
      <c r="N1057" s="231" t="s">
        <v>4793</v>
      </c>
      <c r="O1057" s="246" t="s">
        <v>6039</v>
      </c>
      <c r="P1057" s="246" t="s">
        <v>6040</v>
      </c>
      <c r="Q1057" s="225" t="s">
        <v>6041</v>
      </c>
      <c r="R1057" s="212" t="s">
        <v>2</v>
      </c>
      <c r="S1057" s="213" t="s">
        <v>4758</v>
      </c>
      <c r="T1057" s="233">
        <v>45596</v>
      </c>
      <c r="U1057" s="234" t="s">
        <v>4759</v>
      </c>
      <c r="V1057" s="234">
        <v>45660</v>
      </c>
      <c r="W1057" s="234">
        <v>45663</v>
      </c>
      <c r="X1057" s="234" t="s">
        <v>2</v>
      </c>
      <c r="Y1057" s="234"/>
      <c r="Z1057" s="234" t="s">
        <v>7341</v>
      </c>
      <c r="AA1057" s="224">
        <v>202412</v>
      </c>
      <c r="AB1057" s="243"/>
      <c r="AC1057" s="244" t="s">
        <v>4787</v>
      </c>
      <c r="AD1057" s="244" t="s">
        <v>4832</v>
      </c>
      <c r="AE1057" s="245">
        <v>1</v>
      </c>
      <c r="AF1057" s="244" t="s">
        <v>4832</v>
      </c>
      <c r="AG1057" s="239" t="str">
        <f>IFERROR(VLOOKUP(작성용!A:A,RM!A:D,4,0),"-")</f>
        <v>강승현</v>
      </c>
      <c r="AH1057" s="9" t="s">
        <v>4847</v>
      </c>
      <c r="AI1057" s="235" t="s">
        <v>4758</v>
      </c>
      <c r="AJ1057" s="235" t="s">
        <v>4763</v>
      </c>
      <c r="AK1057" s="235" t="s">
        <v>4128</v>
      </c>
      <c r="AL1057" s="235">
        <v>1056</v>
      </c>
    </row>
    <row r="1058" spans="1:38" x14ac:dyDescent="0.3">
      <c r="A1058" s="222" t="s">
        <v>2202</v>
      </c>
      <c r="B1058" s="222" t="s">
        <v>2203</v>
      </c>
      <c r="C1058" s="241" t="s">
        <v>4765</v>
      </c>
      <c r="D1058" s="237" t="s">
        <v>4900</v>
      </c>
      <c r="E1058" s="236">
        <v>1101117391727</v>
      </c>
      <c r="F1058" s="240" t="s">
        <v>4841</v>
      </c>
      <c r="G1058" s="214">
        <v>0</v>
      </c>
      <c r="H1058" s="231" t="s">
        <v>4758</v>
      </c>
      <c r="I1058" s="231"/>
      <c r="J1058" s="231"/>
      <c r="K1058" s="231"/>
      <c r="L1058" s="231"/>
      <c r="M1058" s="231"/>
      <c r="N1058" s="231" t="s">
        <v>4793</v>
      </c>
      <c r="O1058" s="246" t="s">
        <v>6039</v>
      </c>
      <c r="P1058" s="246" t="s">
        <v>6040</v>
      </c>
      <c r="Q1058" s="225" t="s">
        <v>6041</v>
      </c>
      <c r="R1058" s="212" t="s">
        <v>2</v>
      </c>
      <c r="S1058" s="213" t="s">
        <v>4758</v>
      </c>
      <c r="T1058" s="233">
        <v>45596</v>
      </c>
      <c r="U1058" s="234" t="s">
        <v>4759</v>
      </c>
      <c r="V1058" s="234">
        <v>45660</v>
      </c>
      <c r="W1058" s="234">
        <v>45663</v>
      </c>
      <c r="X1058" s="234" t="s">
        <v>2</v>
      </c>
      <c r="Y1058" s="234"/>
      <c r="Z1058" s="234" t="s">
        <v>7341</v>
      </c>
      <c r="AA1058" s="224">
        <v>202412</v>
      </c>
      <c r="AB1058" s="243"/>
      <c r="AC1058" s="244" t="s">
        <v>4787</v>
      </c>
      <c r="AD1058" s="244" t="s">
        <v>4847</v>
      </c>
      <c r="AE1058" s="245">
        <v>1</v>
      </c>
      <c r="AF1058" s="244" t="s">
        <v>4847</v>
      </c>
      <c r="AG1058" s="239" t="str">
        <f>IFERROR(VLOOKUP(작성용!A:A,RM!A:D,4,0),"-")</f>
        <v>강승현</v>
      </c>
      <c r="AH1058" s="9" t="s">
        <v>4847</v>
      </c>
      <c r="AI1058" s="235" t="s">
        <v>4758</v>
      </c>
      <c r="AJ1058" s="235" t="s">
        <v>4763</v>
      </c>
      <c r="AK1058" s="235" t="s">
        <v>4128</v>
      </c>
      <c r="AL1058" s="235">
        <v>1057</v>
      </c>
    </row>
    <row r="1059" spans="1:38" x14ac:dyDescent="0.3">
      <c r="A1059" s="222" t="s">
        <v>2202</v>
      </c>
      <c r="B1059" s="222" t="s">
        <v>2203</v>
      </c>
      <c r="C1059" s="241" t="s">
        <v>4765</v>
      </c>
      <c r="D1059" s="237" t="s">
        <v>4900</v>
      </c>
      <c r="E1059" s="236">
        <v>1101117391727</v>
      </c>
      <c r="F1059" s="240" t="s">
        <v>4767</v>
      </c>
      <c r="G1059" s="214">
        <v>1</v>
      </c>
      <c r="H1059" s="231" t="s">
        <v>4758</v>
      </c>
      <c r="I1059" s="231"/>
      <c r="J1059" s="231"/>
      <c r="K1059" s="231"/>
      <c r="L1059" s="231"/>
      <c r="M1059" s="231"/>
      <c r="N1059" s="231" t="s">
        <v>4793</v>
      </c>
      <c r="O1059" s="246" t="s">
        <v>6039</v>
      </c>
      <c r="P1059" s="246" t="s">
        <v>6040</v>
      </c>
      <c r="Q1059" s="225" t="s">
        <v>6041</v>
      </c>
      <c r="R1059" s="212" t="s">
        <v>2</v>
      </c>
      <c r="S1059" s="213" t="s">
        <v>4758</v>
      </c>
      <c r="T1059" s="233">
        <v>45596</v>
      </c>
      <c r="U1059" s="234" t="s">
        <v>4759</v>
      </c>
      <c r="V1059" s="234">
        <v>45660</v>
      </c>
      <c r="W1059" s="234">
        <v>45663</v>
      </c>
      <c r="X1059" s="234" t="s">
        <v>2</v>
      </c>
      <c r="Y1059" s="234"/>
      <c r="Z1059" s="234" t="s">
        <v>7341</v>
      </c>
      <c r="AA1059" s="224">
        <v>202412</v>
      </c>
      <c r="AB1059" s="243"/>
      <c r="AC1059" s="244" t="s">
        <v>4787</v>
      </c>
      <c r="AD1059" s="244" t="s">
        <v>4847</v>
      </c>
      <c r="AE1059" s="245">
        <v>0</v>
      </c>
      <c r="AF1059" s="244" t="s">
        <v>4847</v>
      </c>
      <c r="AG1059" s="239" t="str">
        <f>IFERROR(VLOOKUP(작성용!A:A,RM!A:D,4,0),"-")</f>
        <v>강승현</v>
      </c>
      <c r="AH1059" s="9" t="s">
        <v>4847</v>
      </c>
      <c r="AI1059" s="235" t="s">
        <v>4758</v>
      </c>
      <c r="AJ1059" s="235" t="s">
        <v>4763</v>
      </c>
      <c r="AK1059" s="235" t="s">
        <v>4128</v>
      </c>
      <c r="AL1059" s="235">
        <v>1058</v>
      </c>
    </row>
    <row r="1060" spans="1:38" x14ac:dyDescent="0.3">
      <c r="A1060" s="222" t="s">
        <v>2202</v>
      </c>
      <c r="B1060" s="222" t="s">
        <v>2203</v>
      </c>
      <c r="C1060" s="241" t="s">
        <v>4765</v>
      </c>
      <c r="D1060" s="237" t="s">
        <v>4900</v>
      </c>
      <c r="E1060" s="236">
        <v>1101117391727</v>
      </c>
      <c r="F1060" s="240" t="s">
        <v>4837</v>
      </c>
      <c r="G1060" s="214">
        <v>0</v>
      </c>
      <c r="H1060" s="231" t="s">
        <v>4758</v>
      </c>
      <c r="I1060" s="231"/>
      <c r="J1060" s="231"/>
      <c r="K1060" s="231"/>
      <c r="L1060" s="231"/>
      <c r="M1060" s="231"/>
      <c r="N1060" s="231" t="s">
        <v>4793</v>
      </c>
      <c r="O1060" s="246" t="s">
        <v>6039</v>
      </c>
      <c r="P1060" s="246" t="s">
        <v>6040</v>
      </c>
      <c r="Q1060" s="225" t="s">
        <v>6041</v>
      </c>
      <c r="R1060" s="212" t="s">
        <v>2</v>
      </c>
      <c r="S1060" s="213" t="s">
        <v>4758</v>
      </c>
      <c r="T1060" s="233">
        <v>45596</v>
      </c>
      <c r="U1060" s="234" t="s">
        <v>4759</v>
      </c>
      <c r="V1060" s="234">
        <v>45660</v>
      </c>
      <c r="W1060" s="234">
        <v>45663</v>
      </c>
      <c r="X1060" s="234" t="s">
        <v>2</v>
      </c>
      <c r="Y1060" s="234"/>
      <c r="Z1060" s="234" t="s">
        <v>7341</v>
      </c>
      <c r="AA1060" s="224">
        <v>202412</v>
      </c>
      <c r="AB1060" s="243"/>
      <c r="AC1060" s="244" t="s">
        <v>4787</v>
      </c>
      <c r="AD1060" s="244" t="s">
        <v>4847</v>
      </c>
      <c r="AE1060" s="245">
        <v>0</v>
      </c>
      <c r="AF1060" s="244" t="s">
        <v>4847</v>
      </c>
      <c r="AG1060" s="239" t="str">
        <f>IFERROR(VLOOKUP(작성용!A:A,RM!A:D,4,0),"-")</f>
        <v>강승현</v>
      </c>
      <c r="AH1060" s="9" t="s">
        <v>4847</v>
      </c>
      <c r="AI1060" s="235" t="s">
        <v>4758</v>
      </c>
      <c r="AJ1060" s="235" t="s">
        <v>4763</v>
      </c>
      <c r="AK1060" s="235" t="s">
        <v>4128</v>
      </c>
      <c r="AL1060" s="235">
        <v>1059</v>
      </c>
    </row>
    <row r="1061" spans="1:38" x14ac:dyDescent="0.3">
      <c r="A1061" s="222" t="s">
        <v>2202</v>
      </c>
      <c r="B1061" s="222" t="s">
        <v>2203</v>
      </c>
      <c r="C1061" s="241" t="s">
        <v>4765</v>
      </c>
      <c r="D1061" s="237" t="s">
        <v>4901</v>
      </c>
      <c r="E1061" s="236">
        <v>1311110511715</v>
      </c>
      <c r="F1061" s="240" t="s">
        <v>4841</v>
      </c>
      <c r="G1061" s="214">
        <v>0</v>
      </c>
      <c r="H1061" s="231" t="s">
        <v>4758</v>
      </c>
      <c r="I1061" s="231"/>
      <c r="J1061" s="231"/>
      <c r="K1061" s="231"/>
      <c r="L1061" s="231"/>
      <c r="M1061" s="231"/>
      <c r="N1061" s="231" t="s">
        <v>4793</v>
      </c>
      <c r="O1061" s="246" t="s">
        <v>6039</v>
      </c>
      <c r="P1061" s="246" t="s">
        <v>6040</v>
      </c>
      <c r="Q1061" s="225" t="s">
        <v>6041</v>
      </c>
      <c r="R1061" s="212" t="s">
        <v>2</v>
      </c>
      <c r="S1061" s="213" t="s">
        <v>4758</v>
      </c>
      <c r="T1061" s="233">
        <v>45596</v>
      </c>
      <c r="U1061" s="234" t="s">
        <v>4759</v>
      </c>
      <c r="V1061" s="234">
        <v>45660</v>
      </c>
      <c r="W1061" s="234">
        <v>45663</v>
      </c>
      <c r="X1061" s="234" t="s">
        <v>2</v>
      </c>
      <c r="Y1061" s="234"/>
      <c r="Z1061" s="234" t="s">
        <v>7341</v>
      </c>
      <c r="AA1061" s="224">
        <v>202412</v>
      </c>
      <c r="AB1061" s="243"/>
      <c r="AC1061" s="244" t="s">
        <v>4787</v>
      </c>
      <c r="AD1061" s="244" t="s">
        <v>4902</v>
      </c>
      <c r="AE1061" s="245">
        <v>1</v>
      </c>
      <c r="AF1061" s="244" t="s">
        <v>4902</v>
      </c>
      <c r="AG1061" s="239" t="str">
        <f>IFERROR(VLOOKUP(작성용!A:A,RM!A:D,4,0),"-")</f>
        <v>강승현</v>
      </c>
      <c r="AH1061" s="9" t="s">
        <v>4847</v>
      </c>
      <c r="AI1061" s="235" t="s">
        <v>4758</v>
      </c>
      <c r="AJ1061" s="235" t="s">
        <v>4763</v>
      </c>
      <c r="AK1061" s="235" t="s">
        <v>4128</v>
      </c>
      <c r="AL1061" s="235">
        <v>1060</v>
      </c>
    </row>
    <row r="1062" spans="1:38" x14ac:dyDescent="0.3">
      <c r="A1062" s="222" t="s">
        <v>2202</v>
      </c>
      <c r="B1062" s="222" t="s">
        <v>6044</v>
      </c>
      <c r="C1062" s="241" t="s">
        <v>4765</v>
      </c>
      <c r="D1062" s="237" t="s">
        <v>6045</v>
      </c>
      <c r="E1062" s="236">
        <v>1101116358851</v>
      </c>
      <c r="F1062" s="240" t="s">
        <v>4767</v>
      </c>
      <c r="G1062" s="242">
        <v>1</v>
      </c>
      <c r="H1062" s="223" t="s">
        <v>4758</v>
      </c>
      <c r="I1062" s="223"/>
      <c r="J1062" s="223"/>
      <c r="K1062" s="223"/>
      <c r="L1062" s="223"/>
      <c r="M1062" s="223"/>
      <c r="N1062" s="225" t="s">
        <v>5553</v>
      </c>
      <c r="O1062" s="246" t="s">
        <v>6039</v>
      </c>
      <c r="P1062" s="246" t="s">
        <v>6040</v>
      </c>
      <c r="Q1062" s="225" t="s">
        <v>6041</v>
      </c>
      <c r="R1062" s="250" t="s">
        <v>2</v>
      </c>
      <c r="S1062" s="250" t="s">
        <v>4758</v>
      </c>
      <c r="T1062" s="233">
        <v>45596</v>
      </c>
      <c r="U1062" s="234" t="s">
        <v>4759</v>
      </c>
      <c r="V1062" s="234">
        <v>45660</v>
      </c>
      <c r="W1062" s="234">
        <v>45663</v>
      </c>
      <c r="X1062" s="234" t="s">
        <v>2</v>
      </c>
      <c r="Y1062" s="234"/>
      <c r="Z1062" s="234" t="s">
        <v>7341</v>
      </c>
      <c r="AA1062" s="224">
        <v>202412</v>
      </c>
      <c r="AB1062" s="243"/>
      <c r="AC1062" s="244" t="s">
        <v>4787</v>
      </c>
      <c r="AD1062" s="244" t="s">
        <v>4851</v>
      </c>
      <c r="AE1062" s="245">
        <v>1</v>
      </c>
      <c r="AF1062" s="244" t="s">
        <v>4851</v>
      </c>
      <c r="AG1062" s="239" t="str">
        <f>IFERROR(VLOOKUP(작성용!A:A,RM!A:D,4,0),"-")</f>
        <v>강승현</v>
      </c>
      <c r="AH1062" s="9" t="s">
        <v>4847</v>
      </c>
      <c r="AI1062" s="235" t="s">
        <v>4758</v>
      </c>
      <c r="AJ1062" s="235" t="s">
        <v>4763</v>
      </c>
      <c r="AK1062" s="235" t="s">
        <v>4128</v>
      </c>
      <c r="AL1062" s="235">
        <v>1061</v>
      </c>
    </row>
    <row r="1063" spans="1:38" x14ac:dyDescent="0.3">
      <c r="A1063" s="222" t="s">
        <v>767</v>
      </c>
      <c r="B1063" s="222" t="s">
        <v>768</v>
      </c>
      <c r="C1063" s="241" t="s">
        <v>4765</v>
      </c>
      <c r="D1063" s="237" t="s">
        <v>6046</v>
      </c>
      <c r="E1063" s="236">
        <v>1101110766670</v>
      </c>
      <c r="F1063" s="240" t="s">
        <v>4841</v>
      </c>
      <c r="G1063" s="242">
        <v>0</v>
      </c>
      <c r="H1063" s="223" t="s">
        <v>4758</v>
      </c>
      <c r="I1063" s="223"/>
      <c r="J1063" s="223"/>
      <c r="K1063" s="223"/>
      <c r="L1063" s="223"/>
      <c r="M1063" s="223"/>
      <c r="N1063" s="240" t="s">
        <v>4959</v>
      </c>
      <c r="O1063" s="240" t="s">
        <v>6047</v>
      </c>
      <c r="P1063" s="240" t="s">
        <v>6048</v>
      </c>
      <c r="Q1063" s="240" t="s">
        <v>6049</v>
      </c>
      <c r="R1063" s="250" t="s">
        <v>4758</v>
      </c>
      <c r="S1063" s="250" t="s">
        <v>4758</v>
      </c>
      <c r="T1063" s="233">
        <v>45596</v>
      </c>
      <c r="U1063" s="234" t="s">
        <v>4759</v>
      </c>
      <c r="V1063" s="234">
        <v>45660</v>
      </c>
      <c r="W1063" s="234">
        <v>45667</v>
      </c>
      <c r="X1063" s="234" t="s">
        <v>2</v>
      </c>
      <c r="Y1063" s="234"/>
      <c r="Z1063" s="234" t="s">
        <v>6050</v>
      </c>
      <c r="AA1063" s="243">
        <v>202412</v>
      </c>
      <c r="AB1063" s="243"/>
      <c r="AC1063" s="244" t="s">
        <v>5038</v>
      </c>
      <c r="AD1063" s="244" t="s">
        <v>4924</v>
      </c>
      <c r="AE1063" s="245">
        <v>1</v>
      </c>
      <c r="AF1063" s="244" t="s">
        <v>4924</v>
      </c>
      <c r="AG1063" s="239" t="str">
        <f>IFERROR(VLOOKUP(작성용!A:A,RM!A:D,4,0),"-")</f>
        <v>이문수</v>
      </c>
      <c r="AH1063" s="251" t="s">
        <v>4924</v>
      </c>
      <c r="AI1063" s="235" t="s">
        <v>4758</v>
      </c>
      <c r="AJ1063" s="235" t="s">
        <v>4763</v>
      </c>
      <c r="AK1063" s="235" t="s">
        <v>4128</v>
      </c>
      <c r="AL1063" s="235">
        <v>1062</v>
      </c>
    </row>
    <row r="1064" spans="1:38" x14ac:dyDescent="0.3">
      <c r="A1064" s="222" t="s">
        <v>767</v>
      </c>
      <c r="B1064" s="222" t="s">
        <v>768</v>
      </c>
      <c r="C1064" s="241" t="s">
        <v>4765</v>
      </c>
      <c r="D1064" s="237" t="s">
        <v>6051</v>
      </c>
      <c r="E1064" s="236">
        <v>1101111785538</v>
      </c>
      <c r="F1064" s="240" t="s">
        <v>4841</v>
      </c>
      <c r="G1064" s="242">
        <v>0</v>
      </c>
      <c r="H1064" s="223" t="s">
        <v>4758</v>
      </c>
      <c r="I1064" s="223"/>
      <c r="J1064" s="223"/>
      <c r="K1064" s="223"/>
      <c r="L1064" s="223"/>
      <c r="M1064" s="223"/>
      <c r="N1064" s="240" t="s">
        <v>4959</v>
      </c>
      <c r="O1064" s="240" t="s">
        <v>6047</v>
      </c>
      <c r="P1064" s="240" t="s">
        <v>6048</v>
      </c>
      <c r="Q1064" s="240" t="s">
        <v>6049</v>
      </c>
      <c r="R1064" s="250" t="s">
        <v>4758</v>
      </c>
      <c r="S1064" s="250" t="s">
        <v>4758</v>
      </c>
      <c r="T1064" s="233">
        <v>45596</v>
      </c>
      <c r="U1064" s="234" t="s">
        <v>4759</v>
      </c>
      <c r="V1064" s="234">
        <v>45660</v>
      </c>
      <c r="W1064" s="234">
        <v>45667</v>
      </c>
      <c r="X1064" s="234" t="s">
        <v>2</v>
      </c>
      <c r="Y1064" s="234"/>
      <c r="Z1064" s="234" t="s">
        <v>6050</v>
      </c>
      <c r="AA1064" s="243">
        <v>202412</v>
      </c>
      <c r="AB1064" s="243"/>
      <c r="AC1064" s="244" t="s">
        <v>5038</v>
      </c>
      <c r="AD1064" s="244" t="s">
        <v>4914</v>
      </c>
      <c r="AE1064" s="245">
        <v>1</v>
      </c>
      <c r="AF1064" s="244" t="s">
        <v>4914</v>
      </c>
      <c r="AG1064" s="239" t="str">
        <f>IFERROR(VLOOKUP(작성용!A:A,RM!A:D,4,0),"-")</f>
        <v>이문수</v>
      </c>
      <c r="AH1064" s="251" t="s">
        <v>4924</v>
      </c>
      <c r="AI1064" s="235" t="s">
        <v>4758</v>
      </c>
      <c r="AJ1064" s="235" t="s">
        <v>4763</v>
      </c>
      <c r="AK1064" s="235" t="s">
        <v>4128</v>
      </c>
      <c r="AL1064" s="235">
        <v>1063</v>
      </c>
    </row>
    <row r="1065" spans="1:38" x14ac:dyDescent="0.3">
      <c r="A1065" s="222" t="s">
        <v>735</v>
      </c>
      <c r="B1065" s="222" t="s">
        <v>6052</v>
      </c>
      <c r="C1065" s="241" t="s">
        <v>4765</v>
      </c>
      <c r="D1065" s="237" t="s">
        <v>6053</v>
      </c>
      <c r="E1065" s="236">
        <v>1345110344826</v>
      </c>
      <c r="F1065" s="240" t="s">
        <v>4841</v>
      </c>
      <c r="G1065" s="238">
        <v>0</v>
      </c>
      <c r="H1065" s="223" t="s">
        <v>4758</v>
      </c>
      <c r="I1065" s="231"/>
      <c r="J1065" s="231"/>
      <c r="K1065" s="231"/>
      <c r="L1065" s="231"/>
      <c r="M1065" s="231"/>
      <c r="N1065" s="225" t="s">
        <v>5553</v>
      </c>
      <c r="O1065" s="225" t="s">
        <v>6054</v>
      </c>
      <c r="P1065" s="225" t="s">
        <v>6055</v>
      </c>
      <c r="Q1065" s="230" t="s">
        <v>6056</v>
      </c>
      <c r="R1065" s="232" t="s">
        <v>4758</v>
      </c>
      <c r="S1065" s="263" t="s">
        <v>4758</v>
      </c>
      <c r="T1065" s="233">
        <v>45596</v>
      </c>
      <c r="U1065" s="234" t="s">
        <v>4759</v>
      </c>
      <c r="V1065" s="234">
        <v>45665</v>
      </c>
      <c r="W1065" s="234">
        <v>45672</v>
      </c>
      <c r="X1065" s="234" t="s">
        <v>4758</v>
      </c>
      <c r="Y1065" s="234"/>
      <c r="Z1065" s="234" t="s">
        <v>6057</v>
      </c>
      <c r="AA1065" s="224">
        <v>202412</v>
      </c>
      <c r="AB1065" s="243"/>
      <c r="AC1065" s="244" t="s">
        <v>6058</v>
      </c>
      <c r="AD1065" s="244" t="s">
        <v>4748</v>
      </c>
      <c r="AE1065" s="245">
        <v>1</v>
      </c>
      <c r="AF1065" s="244" t="s">
        <v>4748</v>
      </c>
      <c r="AG1065" s="239" t="str">
        <f>IFERROR(VLOOKUP(작성용!A:A,RM!A:D,4,0),"-")</f>
        <v>백형진</v>
      </c>
      <c r="AH1065" s="9" t="s">
        <v>4748</v>
      </c>
      <c r="AI1065" s="235" t="s">
        <v>4758</v>
      </c>
      <c r="AJ1065" s="235" t="s">
        <v>4763</v>
      </c>
      <c r="AK1065" s="235" t="s">
        <v>4764</v>
      </c>
      <c r="AL1065" s="235">
        <v>1064</v>
      </c>
    </row>
    <row r="1066" spans="1:38" x14ac:dyDescent="0.3">
      <c r="A1066" s="222" t="s">
        <v>6059</v>
      </c>
      <c r="B1066" s="222" t="s">
        <v>6060</v>
      </c>
      <c r="C1066" s="241" t="s">
        <v>4765</v>
      </c>
      <c r="D1066" s="221" t="s">
        <v>6061</v>
      </c>
      <c r="E1066" s="236">
        <v>1101115199595</v>
      </c>
      <c r="F1066" s="225" t="s">
        <v>4841</v>
      </c>
      <c r="G1066" s="238">
        <v>0</v>
      </c>
      <c r="H1066" s="223" t="s">
        <v>4758</v>
      </c>
      <c r="I1066" s="223"/>
      <c r="J1066" s="223"/>
      <c r="K1066" s="223"/>
      <c r="L1066" s="223"/>
      <c r="M1066" s="223"/>
      <c r="N1066" s="225" t="s">
        <v>5553</v>
      </c>
      <c r="O1066" s="225" t="s">
        <v>6062</v>
      </c>
      <c r="P1066" s="225" t="s">
        <v>6063</v>
      </c>
      <c r="Q1066" s="240" t="s">
        <v>6064</v>
      </c>
      <c r="R1066" s="250" t="s">
        <v>2</v>
      </c>
      <c r="S1066" s="236" t="s">
        <v>4758</v>
      </c>
      <c r="T1066" s="233">
        <v>45596</v>
      </c>
      <c r="U1066" s="234" t="s">
        <v>4746</v>
      </c>
      <c r="V1066" s="234">
        <v>45665</v>
      </c>
      <c r="W1066" s="234">
        <v>45672</v>
      </c>
      <c r="X1066" s="234" t="s">
        <v>4758</v>
      </c>
      <c r="Y1066" s="234"/>
      <c r="Z1066" s="234" t="s">
        <v>6065</v>
      </c>
      <c r="AA1066" s="224">
        <v>202411</v>
      </c>
      <c r="AB1066" s="243"/>
      <c r="AC1066" s="244" t="s">
        <v>6058</v>
      </c>
      <c r="AD1066" s="244" t="s">
        <v>4849</v>
      </c>
      <c r="AE1066" s="245">
        <v>1</v>
      </c>
      <c r="AF1066" s="244" t="s">
        <v>4849</v>
      </c>
      <c r="AG1066" s="239" t="str">
        <f>IFERROR(VLOOKUP(작성용!A:A,RM!A:D,4,0),"-")</f>
        <v>서동현</v>
      </c>
      <c r="AH1066" s="9" t="s">
        <v>4849</v>
      </c>
      <c r="AI1066" s="235" t="s">
        <v>4758</v>
      </c>
      <c r="AJ1066" s="235" t="s">
        <v>4763</v>
      </c>
      <c r="AK1066" s="235" t="s">
        <v>4764</v>
      </c>
      <c r="AL1066" s="235">
        <v>1065</v>
      </c>
    </row>
    <row r="1067" spans="1:38" x14ac:dyDescent="0.3">
      <c r="A1067" s="222" t="s">
        <v>705</v>
      </c>
      <c r="B1067" s="222" t="s">
        <v>6066</v>
      </c>
      <c r="C1067" s="241" t="s">
        <v>4749</v>
      </c>
      <c r="D1067" s="221" t="s">
        <v>6067</v>
      </c>
      <c r="E1067" s="236">
        <v>1101116362323</v>
      </c>
      <c r="F1067" s="225" t="s">
        <v>4841</v>
      </c>
      <c r="G1067" s="238">
        <v>0</v>
      </c>
      <c r="H1067" s="223" t="s">
        <v>4758</v>
      </c>
      <c r="I1067" s="223"/>
      <c r="J1067" s="223"/>
      <c r="K1067" s="223"/>
      <c r="L1067" s="223"/>
      <c r="M1067" s="223"/>
      <c r="N1067" s="225" t="s">
        <v>5553</v>
      </c>
      <c r="O1067" s="225" t="s">
        <v>6068</v>
      </c>
      <c r="P1067" s="225" t="s">
        <v>6069</v>
      </c>
      <c r="Q1067" s="240" t="s">
        <v>6070</v>
      </c>
      <c r="R1067" s="250" t="s">
        <v>2</v>
      </c>
      <c r="S1067" s="236" t="s">
        <v>4758</v>
      </c>
      <c r="T1067" s="233">
        <v>45596</v>
      </c>
      <c r="U1067" s="234" t="s">
        <v>4746</v>
      </c>
      <c r="V1067" s="234">
        <v>45618</v>
      </c>
      <c r="W1067" s="234">
        <v>45635</v>
      </c>
      <c r="X1067" s="234" t="s">
        <v>4758</v>
      </c>
      <c r="Y1067" s="234"/>
      <c r="Z1067" s="234" t="s">
        <v>5022</v>
      </c>
      <c r="AA1067" s="224">
        <v>202411</v>
      </c>
      <c r="AB1067" s="243"/>
      <c r="AC1067" s="244" t="s">
        <v>6058</v>
      </c>
      <c r="AD1067" s="244" t="s">
        <v>4536</v>
      </c>
      <c r="AE1067" s="245">
        <v>1</v>
      </c>
      <c r="AF1067" s="244" t="s">
        <v>4536</v>
      </c>
      <c r="AG1067" s="239" t="str">
        <f>IFERROR(VLOOKUP(작성용!A:A,RM!A:D,4,0),"-")</f>
        <v>원정우</v>
      </c>
      <c r="AH1067" s="9" t="s">
        <v>4974</v>
      </c>
      <c r="AI1067" s="235" t="s">
        <v>6071</v>
      </c>
      <c r="AJ1067" s="235" t="s">
        <v>4763</v>
      </c>
      <c r="AK1067" s="235" t="s">
        <v>4764</v>
      </c>
      <c r="AL1067" s="235">
        <v>1066</v>
      </c>
    </row>
    <row r="1068" spans="1:38" x14ac:dyDescent="0.3">
      <c r="A1068" s="222" t="s">
        <v>705</v>
      </c>
      <c r="B1068" s="222" t="s">
        <v>6066</v>
      </c>
      <c r="C1068" s="241" t="s">
        <v>4749</v>
      </c>
      <c r="D1068" s="221" t="s">
        <v>6067</v>
      </c>
      <c r="E1068" s="236">
        <v>1101116362323</v>
      </c>
      <c r="F1068" s="225" t="s">
        <v>4837</v>
      </c>
      <c r="G1068" s="238">
        <v>0</v>
      </c>
      <c r="H1068" s="223" t="s">
        <v>4758</v>
      </c>
      <c r="I1068" s="223"/>
      <c r="J1068" s="223"/>
      <c r="K1068" s="223"/>
      <c r="L1068" s="223"/>
      <c r="M1068" s="223"/>
      <c r="N1068" s="225" t="s">
        <v>5553</v>
      </c>
      <c r="O1068" s="225" t="s">
        <v>6068</v>
      </c>
      <c r="P1068" s="225" t="s">
        <v>6069</v>
      </c>
      <c r="Q1068" s="240" t="s">
        <v>6070</v>
      </c>
      <c r="R1068" s="250" t="s">
        <v>2</v>
      </c>
      <c r="S1068" s="236" t="s">
        <v>4758</v>
      </c>
      <c r="T1068" s="233">
        <v>45596</v>
      </c>
      <c r="U1068" s="234" t="s">
        <v>4746</v>
      </c>
      <c r="V1068" s="234">
        <v>45618</v>
      </c>
      <c r="W1068" s="234">
        <v>45635</v>
      </c>
      <c r="X1068" s="234" t="s">
        <v>4758</v>
      </c>
      <c r="Y1068" s="234"/>
      <c r="Z1068" s="234" t="s">
        <v>5022</v>
      </c>
      <c r="AA1068" s="224">
        <v>202411</v>
      </c>
      <c r="AB1068" s="243"/>
      <c r="AC1068" s="244" t="s">
        <v>6058</v>
      </c>
      <c r="AD1068" s="244" t="s">
        <v>4536</v>
      </c>
      <c r="AE1068" s="245">
        <v>0</v>
      </c>
      <c r="AF1068" s="244" t="s">
        <v>4536</v>
      </c>
      <c r="AG1068" s="239" t="str">
        <f>IFERROR(VLOOKUP(작성용!A:A,RM!A:D,4,0),"-")</f>
        <v>원정우</v>
      </c>
      <c r="AH1068" s="9" t="s">
        <v>4974</v>
      </c>
      <c r="AI1068" s="235" t="s">
        <v>6071</v>
      </c>
      <c r="AJ1068" s="235" t="s">
        <v>4763</v>
      </c>
      <c r="AK1068" s="235" t="s">
        <v>4764</v>
      </c>
      <c r="AL1068" s="235">
        <v>1067</v>
      </c>
    </row>
    <row r="1069" spans="1:38" x14ac:dyDescent="0.3">
      <c r="A1069" s="222" t="s">
        <v>705</v>
      </c>
      <c r="B1069" s="222" t="s">
        <v>6066</v>
      </c>
      <c r="C1069" s="241" t="s">
        <v>4749</v>
      </c>
      <c r="D1069" s="221" t="s">
        <v>6072</v>
      </c>
      <c r="E1069" s="236" t="s">
        <v>6073</v>
      </c>
      <c r="F1069" s="225" t="s">
        <v>5187</v>
      </c>
      <c r="G1069" s="238">
        <v>0</v>
      </c>
      <c r="H1069" s="223" t="s">
        <v>4758</v>
      </c>
      <c r="I1069" s="223"/>
      <c r="J1069" s="223"/>
      <c r="K1069" s="223"/>
      <c r="L1069" s="223"/>
      <c r="M1069" s="223"/>
      <c r="N1069" s="225" t="s">
        <v>5553</v>
      </c>
      <c r="O1069" s="225" t="s">
        <v>6068</v>
      </c>
      <c r="P1069" s="225" t="s">
        <v>6069</v>
      </c>
      <c r="Q1069" s="240" t="s">
        <v>6070</v>
      </c>
      <c r="R1069" s="250" t="s">
        <v>2</v>
      </c>
      <c r="S1069" s="236" t="s">
        <v>4758</v>
      </c>
      <c r="T1069" s="233">
        <v>45596</v>
      </c>
      <c r="U1069" s="234" t="s">
        <v>4746</v>
      </c>
      <c r="V1069" s="234">
        <v>45618</v>
      </c>
      <c r="W1069" s="234">
        <v>45635</v>
      </c>
      <c r="X1069" s="234" t="s">
        <v>4758</v>
      </c>
      <c r="Y1069" s="234"/>
      <c r="Z1069" s="234" t="s">
        <v>5022</v>
      </c>
      <c r="AA1069" s="224">
        <v>202411</v>
      </c>
      <c r="AB1069" s="243"/>
      <c r="AC1069" s="244" t="s">
        <v>6058</v>
      </c>
      <c r="AD1069" s="244" t="s">
        <v>3647</v>
      </c>
      <c r="AE1069" s="245">
        <v>1</v>
      </c>
      <c r="AF1069" s="244" t="s">
        <v>3647</v>
      </c>
      <c r="AG1069" s="239" t="str">
        <f>IFERROR(VLOOKUP(작성용!A:A,RM!A:D,4,0),"-")</f>
        <v>원정우</v>
      </c>
      <c r="AH1069" s="9" t="s">
        <v>4974</v>
      </c>
      <c r="AI1069" s="235" t="s">
        <v>6071</v>
      </c>
      <c r="AJ1069" s="235" t="s">
        <v>4763</v>
      </c>
      <c r="AK1069" s="235" t="s">
        <v>4764</v>
      </c>
      <c r="AL1069" s="235">
        <v>1068</v>
      </c>
    </row>
    <row r="1070" spans="1:38" x14ac:dyDescent="0.3">
      <c r="A1070" s="222" t="s">
        <v>705</v>
      </c>
      <c r="B1070" s="222" t="s">
        <v>6066</v>
      </c>
      <c r="C1070" s="241" t="s">
        <v>4749</v>
      </c>
      <c r="D1070" s="221" t="s">
        <v>6074</v>
      </c>
      <c r="E1070" s="236" t="s">
        <v>6075</v>
      </c>
      <c r="F1070" s="225" t="s">
        <v>5187</v>
      </c>
      <c r="G1070" s="238">
        <v>0</v>
      </c>
      <c r="H1070" s="223" t="s">
        <v>4758</v>
      </c>
      <c r="I1070" s="223"/>
      <c r="J1070" s="223"/>
      <c r="K1070" s="223"/>
      <c r="L1070" s="223"/>
      <c r="M1070" s="223"/>
      <c r="N1070" s="225" t="s">
        <v>5553</v>
      </c>
      <c r="O1070" s="225" t="s">
        <v>6068</v>
      </c>
      <c r="P1070" s="225" t="s">
        <v>6069</v>
      </c>
      <c r="Q1070" s="240" t="s">
        <v>6070</v>
      </c>
      <c r="R1070" s="250" t="s">
        <v>2</v>
      </c>
      <c r="S1070" s="236" t="s">
        <v>4758</v>
      </c>
      <c r="T1070" s="233">
        <v>45596</v>
      </c>
      <c r="U1070" s="234" t="s">
        <v>4746</v>
      </c>
      <c r="V1070" s="234">
        <v>45618</v>
      </c>
      <c r="W1070" s="234">
        <v>45635</v>
      </c>
      <c r="X1070" s="234" t="s">
        <v>4758</v>
      </c>
      <c r="Y1070" s="234"/>
      <c r="Z1070" s="234" t="s">
        <v>5022</v>
      </c>
      <c r="AA1070" s="224">
        <v>202411</v>
      </c>
      <c r="AB1070" s="243"/>
      <c r="AC1070" s="244" t="s">
        <v>6058</v>
      </c>
      <c r="AD1070" s="244" t="s">
        <v>4922</v>
      </c>
      <c r="AE1070" s="245">
        <v>1</v>
      </c>
      <c r="AF1070" s="244" t="s">
        <v>4749</v>
      </c>
      <c r="AG1070" s="239" t="str">
        <f>IFERROR(VLOOKUP(작성용!A:A,RM!A:D,4,0),"-")</f>
        <v>원정우</v>
      </c>
      <c r="AH1070" s="9" t="s">
        <v>4974</v>
      </c>
      <c r="AI1070" s="235" t="s">
        <v>6071</v>
      </c>
      <c r="AJ1070" s="235" t="s">
        <v>4763</v>
      </c>
      <c r="AK1070" s="235" t="s">
        <v>4764</v>
      </c>
      <c r="AL1070" s="235">
        <v>1069</v>
      </c>
    </row>
    <row r="1071" spans="1:38" x14ac:dyDescent="0.3">
      <c r="A1071" s="222" t="s">
        <v>705</v>
      </c>
      <c r="B1071" s="222" t="s">
        <v>6066</v>
      </c>
      <c r="C1071" s="241" t="s">
        <v>4749</v>
      </c>
      <c r="D1071" s="221" t="s">
        <v>6076</v>
      </c>
      <c r="E1071" s="236" t="s">
        <v>6077</v>
      </c>
      <c r="F1071" s="225" t="s">
        <v>5187</v>
      </c>
      <c r="G1071" s="238">
        <v>0</v>
      </c>
      <c r="H1071" s="223" t="s">
        <v>4758</v>
      </c>
      <c r="I1071" s="223"/>
      <c r="J1071" s="223"/>
      <c r="K1071" s="223"/>
      <c r="L1071" s="223"/>
      <c r="M1071" s="223"/>
      <c r="N1071" s="225" t="s">
        <v>5553</v>
      </c>
      <c r="O1071" s="225" t="s">
        <v>6068</v>
      </c>
      <c r="P1071" s="225" t="s">
        <v>6069</v>
      </c>
      <c r="Q1071" s="240" t="s">
        <v>6070</v>
      </c>
      <c r="R1071" s="250" t="s">
        <v>2</v>
      </c>
      <c r="S1071" s="236" t="s">
        <v>4758</v>
      </c>
      <c r="T1071" s="233">
        <v>45596</v>
      </c>
      <c r="U1071" s="234" t="s">
        <v>4746</v>
      </c>
      <c r="V1071" s="234">
        <v>45618</v>
      </c>
      <c r="W1071" s="234">
        <v>45635</v>
      </c>
      <c r="X1071" s="234" t="s">
        <v>4758</v>
      </c>
      <c r="Y1071" s="234"/>
      <c r="Z1071" s="234" t="s">
        <v>5022</v>
      </c>
      <c r="AA1071" s="224">
        <v>202411</v>
      </c>
      <c r="AB1071" s="243"/>
      <c r="AC1071" s="244" t="s">
        <v>6058</v>
      </c>
      <c r="AD1071" s="244" t="s">
        <v>4969</v>
      </c>
      <c r="AE1071" s="245">
        <v>1</v>
      </c>
      <c r="AF1071" s="244" t="s">
        <v>4749</v>
      </c>
      <c r="AG1071" s="239" t="str">
        <f>IFERROR(VLOOKUP(작성용!A:A,RM!A:D,4,0),"-")</f>
        <v>원정우</v>
      </c>
      <c r="AH1071" s="9" t="s">
        <v>4974</v>
      </c>
      <c r="AI1071" s="235" t="s">
        <v>6071</v>
      </c>
      <c r="AJ1071" s="235" t="s">
        <v>4763</v>
      </c>
      <c r="AK1071" s="235" t="s">
        <v>4764</v>
      </c>
      <c r="AL1071" s="235">
        <v>1070</v>
      </c>
    </row>
    <row r="1072" spans="1:38" x14ac:dyDescent="0.3">
      <c r="A1072" s="222" t="s">
        <v>705</v>
      </c>
      <c r="B1072" s="222" t="s">
        <v>6066</v>
      </c>
      <c r="C1072" s="241" t="s">
        <v>4749</v>
      </c>
      <c r="D1072" s="221" t="s">
        <v>6078</v>
      </c>
      <c r="E1072" s="236" t="s">
        <v>6079</v>
      </c>
      <c r="F1072" s="225" t="s">
        <v>5187</v>
      </c>
      <c r="G1072" s="238">
        <v>0</v>
      </c>
      <c r="H1072" s="223" t="s">
        <v>4758</v>
      </c>
      <c r="I1072" s="223"/>
      <c r="J1072" s="223"/>
      <c r="K1072" s="223"/>
      <c r="L1072" s="223"/>
      <c r="M1072" s="223"/>
      <c r="N1072" s="225" t="s">
        <v>5553</v>
      </c>
      <c r="O1072" s="225" t="s">
        <v>6068</v>
      </c>
      <c r="P1072" s="225" t="s">
        <v>6069</v>
      </c>
      <c r="Q1072" s="240" t="s">
        <v>6070</v>
      </c>
      <c r="R1072" s="250" t="s">
        <v>2</v>
      </c>
      <c r="S1072" s="236" t="s">
        <v>4758</v>
      </c>
      <c r="T1072" s="233">
        <v>45596</v>
      </c>
      <c r="U1072" s="234" t="s">
        <v>4746</v>
      </c>
      <c r="V1072" s="234">
        <v>45618</v>
      </c>
      <c r="W1072" s="234">
        <v>45635</v>
      </c>
      <c r="X1072" s="234" t="s">
        <v>4758</v>
      </c>
      <c r="Y1072" s="234"/>
      <c r="Z1072" s="234" t="s">
        <v>5022</v>
      </c>
      <c r="AA1072" s="224">
        <v>202411</v>
      </c>
      <c r="AB1072" s="243"/>
      <c r="AC1072" s="244" t="s">
        <v>6058</v>
      </c>
      <c r="AD1072" s="244" t="s">
        <v>4932</v>
      </c>
      <c r="AE1072" s="245">
        <v>1</v>
      </c>
      <c r="AF1072" s="244" t="s">
        <v>4749</v>
      </c>
      <c r="AG1072" s="239" t="str">
        <f>IFERROR(VLOOKUP(작성용!A:A,RM!A:D,4,0),"-")</f>
        <v>원정우</v>
      </c>
      <c r="AH1072" s="9" t="s">
        <v>4974</v>
      </c>
      <c r="AI1072" s="235" t="s">
        <v>6071</v>
      </c>
      <c r="AJ1072" s="235" t="s">
        <v>4763</v>
      </c>
      <c r="AK1072" s="235" t="s">
        <v>4764</v>
      </c>
      <c r="AL1072" s="235">
        <v>1071</v>
      </c>
    </row>
    <row r="1073" spans="1:38" x14ac:dyDescent="0.3">
      <c r="A1073" s="222" t="s">
        <v>3069</v>
      </c>
      <c r="B1073" s="222" t="s">
        <v>6080</v>
      </c>
      <c r="C1073" s="241" t="s">
        <v>4765</v>
      </c>
      <c r="D1073" s="237" t="s">
        <v>6081</v>
      </c>
      <c r="E1073" s="236" t="s">
        <v>6082</v>
      </c>
      <c r="F1073" s="240" t="s">
        <v>5342</v>
      </c>
      <c r="G1073" s="238">
        <v>0</v>
      </c>
      <c r="H1073" s="223" t="s">
        <v>4758</v>
      </c>
      <c r="I1073" s="231"/>
      <c r="J1073" s="231"/>
      <c r="K1073" s="231"/>
      <c r="L1073" s="231"/>
      <c r="M1073" s="231"/>
      <c r="N1073" s="225" t="s">
        <v>4768</v>
      </c>
      <c r="O1073" s="225" t="s">
        <v>6083</v>
      </c>
      <c r="P1073" s="225" t="s">
        <v>6084</v>
      </c>
      <c r="Q1073" s="230" t="s">
        <v>6085</v>
      </c>
      <c r="R1073" s="232" t="s">
        <v>4758</v>
      </c>
      <c r="S1073" s="263" t="s">
        <v>4758</v>
      </c>
      <c r="T1073" s="233">
        <v>45596</v>
      </c>
      <c r="U1073" s="234" t="s">
        <v>4759</v>
      </c>
      <c r="V1073" s="234">
        <v>45665</v>
      </c>
      <c r="W1073" s="234">
        <v>45672</v>
      </c>
      <c r="X1073" s="234" t="s">
        <v>4758</v>
      </c>
      <c r="Y1073" s="234"/>
      <c r="Z1073" s="234" t="s">
        <v>6086</v>
      </c>
      <c r="AA1073" s="224">
        <v>202412</v>
      </c>
      <c r="AB1073" s="243"/>
      <c r="AC1073" s="244" t="s">
        <v>5344</v>
      </c>
      <c r="AD1073" s="244" t="s">
        <v>5345</v>
      </c>
      <c r="AE1073" s="245">
        <v>0</v>
      </c>
      <c r="AF1073" s="244" t="s">
        <v>5345</v>
      </c>
      <c r="AG1073" s="239" t="str">
        <f>IFERROR(VLOOKUP(작성용!A:A,RM!A:D,4,0),"-")</f>
        <v>윤광일</v>
      </c>
      <c r="AH1073" s="9" t="s">
        <v>4902</v>
      </c>
      <c r="AI1073" s="235" t="s">
        <v>4758</v>
      </c>
      <c r="AJ1073" s="235" t="s">
        <v>4763</v>
      </c>
      <c r="AK1073" s="235" t="s">
        <v>4764</v>
      </c>
      <c r="AL1073" s="235">
        <v>1072</v>
      </c>
    </row>
    <row r="1074" spans="1:38" x14ac:dyDescent="0.3">
      <c r="A1074" s="222" t="s">
        <v>3069</v>
      </c>
      <c r="B1074" s="222" t="s">
        <v>6080</v>
      </c>
      <c r="C1074" s="241" t="s">
        <v>4765</v>
      </c>
      <c r="D1074" s="237" t="s">
        <v>6087</v>
      </c>
      <c r="E1074" s="236">
        <v>1101117869930</v>
      </c>
      <c r="F1074" s="240" t="s">
        <v>5846</v>
      </c>
      <c r="G1074" s="238">
        <v>0</v>
      </c>
      <c r="H1074" s="223" t="s">
        <v>4758</v>
      </c>
      <c r="I1074" s="231"/>
      <c r="J1074" s="231"/>
      <c r="K1074" s="231"/>
      <c r="L1074" s="231"/>
      <c r="M1074" s="231"/>
      <c r="N1074" s="225" t="s">
        <v>4768</v>
      </c>
      <c r="O1074" s="225" t="s">
        <v>6083</v>
      </c>
      <c r="P1074" s="225" t="s">
        <v>6084</v>
      </c>
      <c r="Q1074" s="230" t="s">
        <v>6085</v>
      </c>
      <c r="R1074" s="232" t="s">
        <v>4758</v>
      </c>
      <c r="S1074" s="263" t="s">
        <v>4758</v>
      </c>
      <c r="T1074" s="233">
        <v>45596</v>
      </c>
      <c r="U1074" s="234" t="s">
        <v>4759</v>
      </c>
      <c r="V1074" s="234">
        <v>45665</v>
      </c>
      <c r="W1074" s="234">
        <v>45672</v>
      </c>
      <c r="X1074" s="234" t="s">
        <v>4758</v>
      </c>
      <c r="Y1074" s="234"/>
      <c r="Z1074" s="234" t="s">
        <v>6086</v>
      </c>
      <c r="AA1074" s="224">
        <v>202412</v>
      </c>
      <c r="AB1074" s="243"/>
      <c r="AC1074" s="244" t="s">
        <v>5344</v>
      </c>
      <c r="AD1074" s="244" t="s">
        <v>4967</v>
      </c>
      <c r="AE1074" s="245">
        <v>1</v>
      </c>
      <c r="AF1074" s="244" t="s">
        <v>4967</v>
      </c>
      <c r="AG1074" s="239" t="str">
        <f>IFERROR(VLOOKUP(작성용!A:A,RM!A:D,4,0),"-")</f>
        <v>윤광일</v>
      </c>
      <c r="AH1074" s="9" t="s">
        <v>4902</v>
      </c>
      <c r="AI1074" s="235" t="s">
        <v>4758</v>
      </c>
      <c r="AJ1074" s="235" t="s">
        <v>4763</v>
      </c>
      <c r="AK1074" s="235" t="s">
        <v>4764</v>
      </c>
      <c r="AL1074" s="235">
        <v>1073</v>
      </c>
    </row>
    <row r="1075" spans="1:38" x14ac:dyDescent="0.3">
      <c r="A1075" s="222" t="s">
        <v>3069</v>
      </c>
      <c r="B1075" s="222" t="s">
        <v>6080</v>
      </c>
      <c r="C1075" s="241" t="s">
        <v>4765</v>
      </c>
      <c r="D1075" s="237" t="s">
        <v>6088</v>
      </c>
      <c r="E1075" s="236">
        <v>1101118229589</v>
      </c>
      <c r="F1075" s="240" t="s">
        <v>5846</v>
      </c>
      <c r="G1075" s="238">
        <v>0</v>
      </c>
      <c r="H1075" s="223" t="s">
        <v>4758</v>
      </c>
      <c r="I1075" s="231"/>
      <c r="J1075" s="231"/>
      <c r="K1075" s="231"/>
      <c r="L1075" s="231"/>
      <c r="M1075" s="231"/>
      <c r="N1075" s="225" t="s">
        <v>4768</v>
      </c>
      <c r="O1075" s="225" t="s">
        <v>6083</v>
      </c>
      <c r="P1075" s="225" t="s">
        <v>6084</v>
      </c>
      <c r="Q1075" s="230" t="s">
        <v>6085</v>
      </c>
      <c r="R1075" s="232" t="s">
        <v>4758</v>
      </c>
      <c r="S1075" s="263" t="s">
        <v>4758</v>
      </c>
      <c r="T1075" s="233">
        <v>45596</v>
      </c>
      <c r="U1075" s="234" t="s">
        <v>4759</v>
      </c>
      <c r="V1075" s="234">
        <v>45665</v>
      </c>
      <c r="W1075" s="234">
        <v>45672</v>
      </c>
      <c r="X1075" s="234" t="s">
        <v>4758</v>
      </c>
      <c r="Y1075" s="234"/>
      <c r="Z1075" s="234" t="s">
        <v>6086</v>
      </c>
      <c r="AA1075" s="224">
        <v>202412</v>
      </c>
      <c r="AB1075" s="243"/>
      <c r="AC1075" s="244" t="s">
        <v>5344</v>
      </c>
      <c r="AD1075" s="244" t="s">
        <v>4845</v>
      </c>
      <c r="AE1075" s="245">
        <v>1</v>
      </c>
      <c r="AF1075" s="244" t="s">
        <v>4845</v>
      </c>
      <c r="AG1075" s="239" t="str">
        <f>IFERROR(VLOOKUP(작성용!A:A,RM!A:D,4,0),"-")</f>
        <v>윤광일</v>
      </c>
      <c r="AH1075" s="9" t="s">
        <v>4902</v>
      </c>
      <c r="AI1075" s="235" t="s">
        <v>4758</v>
      </c>
      <c r="AJ1075" s="235" t="s">
        <v>4763</v>
      </c>
      <c r="AK1075" s="235" t="s">
        <v>4764</v>
      </c>
      <c r="AL1075" s="235">
        <v>1074</v>
      </c>
    </row>
    <row r="1076" spans="1:38" x14ac:dyDescent="0.3">
      <c r="A1076" s="222" t="s">
        <v>3069</v>
      </c>
      <c r="B1076" s="222" t="s">
        <v>6080</v>
      </c>
      <c r="C1076" s="241" t="s">
        <v>4765</v>
      </c>
      <c r="D1076" s="237" t="s">
        <v>6089</v>
      </c>
      <c r="E1076" s="236" t="s">
        <v>6090</v>
      </c>
      <c r="F1076" s="240" t="s">
        <v>5342</v>
      </c>
      <c r="G1076" s="238">
        <v>0</v>
      </c>
      <c r="H1076" s="223" t="s">
        <v>4758</v>
      </c>
      <c r="I1076" s="231"/>
      <c r="J1076" s="231"/>
      <c r="K1076" s="231"/>
      <c r="L1076" s="231"/>
      <c r="M1076" s="231"/>
      <c r="N1076" s="225" t="s">
        <v>4768</v>
      </c>
      <c r="O1076" s="225" t="s">
        <v>6083</v>
      </c>
      <c r="P1076" s="225" t="s">
        <v>6084</v>
      </c>
      <c r="Q1076" s="230" t="s">
        <v>6085</v>
      </c>
      <c r="R1076" s="232" t="s">
        <v>4758</v>
      </c>
      <c r="S1076" s="263" t="s">
        <v>4758</v>
      </c>
      <c r="T1076" s="233">
        <v>45596</v>
      </c>
      <c r="U1076" s="234" t="s">
        <v>4759</v>
      </c>
      <c r="V1076" s="234">
        <v>45665</v>
      </c>
      <c r="W1076" s="234">
        <v>45672</v>
      </c>
      <c r="X1076" s="234" t="s">
        <v>4758</v>
      </c>
      <c r="Y1076" s="234"/>
      <c r="Z1076" s="234" t="s">
        <v>6086</v>
      </c>
      <c r="AA1076" s="224">
        <v>202412</v>
      </c>
      <c r="AB1076" s="243"/>
      <c r="AC1076" s="244" t="s">
        <v>5344</v>
      </c>
      <c r="AD1076" s="244" t="s">
        <v>5345</v>
      </c>
      <c r="AE1076" s="245">
        <v>0</v>
      </c>
      <c r="AF1076" s="244" t="s">
        <v>5345</v>
      </c>
      <c r="AG1076" s="239" t="str">
        <f>IFERROR(VLOOKUP(작성용!A:A,RM!A:D,4,0),"-")</f>
        <v>윤광일</v>
      </c>
      <c r="AH1076" s="9" t="s">
        <v>4902</v>
      </c>
      <c r="AI1076" s="235" t="s">
        <v>4758</v>
      </c>
      <c r="AJ1076" s="235" t="s">
        <v>4763</v>
      </c>
      <c r="AK1076" s="235" t="s">
        <v>4764</v>
      </c>
      <c r="AL1076" s="235">
        <v>1075</v>
      </c>
    </row>
    <row r="1077" spans="1:38" x14ac:dyDescent="0.3">
      <c r="A1077" s="222" t="s">
        <v>3069</v>
      </c>
      <c r="B1077" s="222" t="s">
        <v>6080</v>
      </c>
      <c r="C1077" s="241" t="s">
        <v>4765</v>
      </c>
      <c r="D1077" s="237" t="s">
        <v>6091</v>
      </c>
      <c r="E1077" s="236">
        <v>1101117921334</v>
      </c>
      <c r="F1077" s="240" t="s">
        <v>5846</v>
      </c>
      <c r="G1077" s="238">
        <v>0</v>
      </c>
      <c r="H1077" s="223" t="s">
        <v>4758</v>
      </c>
      <c r="I1077" s="231"/>
      <c r="J1077" s="231"/>
      <c r="K1077" s="231"/>
      <c r="L1077" s="231"/>
      <c r="M1077" s="231"/>
      <c r="N1077" s="225" t="s">
        <v>4768</v>
      </c>
      <c r="O1077" s="225" t="s">
        <v>6083</v>
      </c>
      <c r="P1077" s="225" t="s">
        <v>6084</v>
      </c>
      <c r="Q1077" s="230" t="s">
        <v>6085</v>
      </c>
      <c r="R1077" s="232" t="s">
        <v>4758</v>
      </c>
      <c r="S1077" s="263" t="s">
        <v>4758</v>
      </c>
      <c r="T1077" s="233">
        <v>45596</v>
      </c>
      <c r="U1077" s="234" t="s">
        <v>4759</v>
      </c>
      <c r="V1077" s="234">
        <v>45665</v>
      </c>
      <c r="W1077" s="234">
        <v>45672</v>
      </c>
      <c r="X1077" s="234" t="s">
        <v>4758</v>
      </c>
      <c r="Y1077" s="234"/>
      <c r="Z1077" s="234" t="s">
        <v>6086</v>
      </c>
      <c r="AA1077" s="224">
        <v>202412</v>
      </c>
      <c r="AB1077" s="243"/>
      <c r="AC1077" s="244" t="s">
        <v>5344</v>
      </c>
      <c r="AD1077" s="244" t="s">
        <v>4902</v>
      </c>
      <c r="AE1077" s="245">
        <v>1</v>
      </c>
      <c r="AF1077" s="244" t="s">
        <v>4905</v>
      </c>
      <c r="AG1077" s="239" t="str">
        <f>IFERROR(VLOOKUP(작성용!A:A,RM!A:D,4,0),"-")</f>
        <v>윤광일</v>
      </c>
      <c r="AH1077" s="9" t="s">
        <v>4902</v>
      </c>
      <c r="AI1077" s="235" t="s">
        <v>4758</v>
      </c>
      <c r="AJ1077" s="235" t="s">
        <v>4763</v>
      </c>
      <c r="AK1077" s="235" t="s">
        <v>4764</v>
      </c>
      <c r="AL1077" s="235">
        <v>1076</v>
      </c>
    </row>
    <row r="1078" spans="1:38" x14ac:dyDescent="0.3">
      <c r="A1078" s="222" t="s">
        <v>3069</v>
      </c>
      <c r="B1078" s="222" t="s">
        <v>6080</v>
      </c>
      <c r="C1078" s="241" t="s">
        <v>4765</v>
      </c>
      <c r="D1078" s="237" t="s">
        <v>6092</v>
      </c>
      <c r="E1078" s="236">
        <v>1101116142121</v>
      </c>
      <c r="F1078" s="240" t="s">
        <v>5846</v>
      </c>
      <c r="G1078" s="238">
        <v>0</v>
      </c>
      <c r="H1078" s="223" t="s">
        <v>4758</v>
      </c>
      <c r="I1078" s="231"/>
      <c r="J1078" s="231"/>
      <c r="K1078" s="231"/>
      <c r="L1078" s="231"/>
      <c r="M1078" s="231"/>
      <c r="N1078" s="225" t="s">
        <v>4768</v>
      </c>
      <c r="O1078" s="225" t="s">
        <v>6083</v>
      </c>
      <c r="P1078" s="225" t="s">
        <v>6084</v>
      </c>
      <c r="Q1078" s="230" t="s">
        <v>6085</v>
      </c>
      <c r="R1078" s="232" t="s">
        <v>4758</v>
      </c>
      <c r="S1078" s="263" t="s">
        <v>4758</v>
      </c>
      <c r="T1078" s="233">
        <v>45596</v>
      </c>
      <c r="U1078" s="234" t="s">
        <v>4759</v>
      </c>
      <c r="V1078" s="234">
        <v>45665</v>
      </c>
      <c r="W1078" s="234">
        <v>45672</v>
      </c>
      <c r="X1078" s="234" t="s">
        <v>4758</v>
      </c>
      <c r="Y1078" s="234"/>
      <c r="Z1078" s="234" t="s">
        <v>6086</v>
      </c>
      <c r="AA1078" s="224">
        <v>202412</v>
      </c>
      <c r="AB1078" s="243"/>
      <c r="AC1078" s="244" t="s">
        <v>5344</v>
      </c>
      <c r="AD1078" s="244" t="s">
        <v>4810</v>
      </c>
      <c r="AE1078" s="245">
        <v>1</v>
      </c>
      <c r="AF1078" s="244" t="s">
        <v>4905</v>
      </c>
      <c r="AG1078" s="239" t="str">
        <f>IFERROR(VLOOKUP(작성용!A:A,RM!A:D,4,0),"-")</f>
        <v>윤광일</v>
      </c>
      <c r="AH1078" s="9" t="s">
        <v>4902</v>
      </c>
      <c r="AI1078" s="235" t="s">
        <v>4758</v>
      </c>
      <c r="AJ1078" s="235" t="s">
        <v>4763</v>
      </c>
      <c r="AK1078" s="235" t="s">
        <v>4764</v>
      </c>
      <c r="AL1078" s="235">
        <v>1077</v>
      </c>
    </row>
    <row r="1079" spans="1:38" x14ac:dyDescent="0.3">
      <c r="A1079" s="222" t="s">
        <v>3069</v>
      </c>
      <c r="B1079" s="222" t="s">
        <v>6080</v>
      </c>
      <c r="C1079" s="241" t="s">
        <v>4765</v>
      </c>
      <c r="D1079" s="237" t="s">
        <v>6093</v>
      </c>
      <c r="E1079" s="236">
        <v>1101116904935</v>
      </c>
      <c r="F1079" s="240" t="s">
        <v>5846</v>
      </c>
      <c r="G1079" s="238">
        <v>1</v>
      </c>
      <c r="H1079" s="223" t="s">
        <v>4758</v>
      </c>
      <c r="I1079" s="231"/>
      <c r="J1079" s="231"/>
      <c r="K1079" s="231"/>
      <c r="L1079" s="231"/>
      <c r="M1079" s="231"/>
      <c r="N1079" s="225" t="s">
        <v>4768</v>
      </c>
      <c r="O1079" s="225" t="s">
        <v>6083</v>
      </c>
      <c r="P1079" s="225" t="s">
        <v>6084</v>
      </c>
      <c r="Q1079" s="230" t="s">
        <v>6085</v>
      </c>
      <c r="R1079" s="232" t="s">
        <v>4758</v>
      </c>
      <c r="S1079" s="263" t="s">
        <v>4758</v>
      </c>
      <c r="T1079" s="233">
        <v>45596</v>
      </c>
      <c r="U1079" s="234" t="s">
        <v>4759</v>
      </c>
      <c r="V1079" s="234">
        <v>45665</v>
      </c>
      <c r="W1079" s="234">
        <v>45672</v>
      </c>
      <c r="X1079" s="234" t="s">
        <v>4758</v>
      </c>
      <c r="Y1079" s="234"/>
      <c r="Z1079" s="234" t="s">
        <v>6086</v>
      </c>
      <c r="AA1079" s="224">
        <v>202412</v>
      </c>
      <c r="AB1079" s="243"/>
      <c r="AC1079" s="244" t="s">
        <v>5344</v>
      </c>
      <c r="AD1079" s="244" t="s">
        <v>4845</v>
      </c>
      <c r="AE1079" s="245">
        <v>1</v>
      </c>
      <c r="AF1079" s="244" t="s">
        <v>4845</v>
      </c>
      <c r="AG1079" s="239" t="str">
        <f>IFERROR(VLOOKUP(작성용!A:A,RM!A:D,4,0),"-")</f>
        <v>윤광일</v>
      </c>
      <c r="AH1079" s="9" t="s">
        <v>4902</v>
      </c>
      <c r="AI1079" s="235" t="s">
        <v>4758</v>
      </c>
      <c r="AJ1079" s="235" t="s">
        <v>4763</v>
      </c>
      <c r="AK1079" s="235" t="s">
        <v>4764</v>
      </c>
      <c r="AL1079" s="235">
        <v>1078</v>
      </c>
    </row>
    <row r="1080" spans="1:38" x14ac:dyDescent="0.3">
      <c r="A1080" s="222" t="s">
        <v>3069</v>
      </c>
      <c r="B1080" s="222" t="s">
        <v>6080</v>
      </c>
      <c r="C1080" s="241" t="s">
        <v>4765</v>
      </c>
      <c r="D1080" s="237" t="s">
        <v>6094</v>
      </c>
      <c r="E1080" s="236">
        <v>1101118777372</v>
      </c>
      <c r="F1080" s="240" t="s">
        <v>5846</v>
      </c>
      <c r="G1080" s="238">
        <v>0</v>
      </c>
      <c r="H1080" s="223" t="s">
        <v>4758</v>
      </c>
      <c r="I1080" s="231"/>
      <c r="J1080" s="231"/>
      <c r="K1080" s="231"/>
      <c r="L1080" s="231"/>
      <c r="M1080" s="231"/>
      <c r="N1080" s="225" t="s">
        <v>4768</v>
      </c>
      <c r="O1080" s="225" t="s">
        <v>6083</v>
      </c>
      <c r="P1080" s="225" t="s">
        <v>6084</v>
      </c>
      <c r="Q1080" s="230" t="s">
        <v>6085</v>
      </c>
      <c r="R1080" s="232" t="s">
        <v>4758</v>
      </c>
      <c r="S1080" s="263" t="s">
        <v>4758</v>
      </c>
      <c r="T1080" s="233">
        <v>45596</v>
      </c>
      <c r="U1080" s="234" t="s">
        <v>4759</v>
      </c>
      <c r="V1080" s="234">
        <v>45665</v>
      </c>
      <c r="W1080" s="234">
        <v>45672</v>
      </c>
      <c r="X1080" s="234" t="s">
        <v>4758</v>
      </c>
      <c r="Y1080" s="234"/>
      <c r="Z1080" s="234" t="s">
        <v>6086</v>
      </c>
      <c r="AA1080" s="224">
        <v>202412</v>
      </c>
      <c r="AB1080" s="243"/>
      <c r="AC1080" s="244" t="s">
        <v>5344</v>
      </c>
      <c r="AD1080" s="244" t="s">
        <v>4934</v>
      </c>
      <c r="AE1080" s="245">
        <v>1</v>
      </c>
      <c r="AF1080" s="244" t="s">
        <v>4934</v>
      </c>
      <c r="AG1080" s="239" t="str">
        <f>IFERROR(VLOOKUP(작성용!A:A,RM!A:D,4,0),"-")</f>
        <v>윤광일</v>
      </c>
      <c r="AH1080" s="9" t="s">
        <v>4902</v>
      </c>
      <c r="AI1080" s="235" t="s">
        <v>4758</v>
      </c>
      <c r="AJ1080" s="235" t="s">
        <v>4763</v>
      </c>
      <c r="AK1080" s="235" t="s">
        <v>4764</v>
      </c>
      <c r="AL1080" s="235">
        <v>1079</v>
      </c>
    </row>
    <row r="1081" spans="1:38" x14ac:dyDescent="0.3">
      <c r="A1081" s="222" t="s">
        <v>6095</v>
      </c>
      <c r="B1081" s="222" t="s">
        <v>6096</v>
      </c>
      <c r="C1081" s="241" t="s">
        <v>4749</v>
      </c>
      <c r="D1081" s="236" t="s">
        <v>6097</v>
      </c>
      <c r="E1081" s="236">
        <v>1314110367683</v>
      </c>
      <c r="F1081" s="238" t="s">
        <v>6098</v>
      </c>
      <c r="G1081" s="238">
        <v>77</v>
      </c>
      <c r="H1081" s="223" t="s">
        <v>4758</v>
      </c>
      <c r="I1081" s="231"/>
      <c r="J1081" s="231"/>
      <c r="K1081" s="231"/>
      <c r="L1081" s="231"/>
      <c r="M1081" s="231"/>
      <c r="N1081" s="225" t="s">
        <v>5022</v>
      </c>
      <c r="O1081" s="225" t="s">
        <v>6099</v>
      </c>
      <c r="P1081" s="225" t="s">
        <v>6100</v>
      </c>
      <c r="Q1081" s="230" t="s">
        <v>6101</v>
      </c>
      <c r="R1081" s="232" t="s">
        <v>4758</v>
      </c>
      <c r="S1081" s="263" t="s">
        <v>4758</v>
      </c>
      <c r="T1081" s="233">
        <v>45596</v>
      </c>
      <c r="U1081" s="234" t="s">
        <v>4746</v>
      </c>
      <c r="V1081" s="234">
        <v>45609</v>
      </c>
      <c r="W1081" s="234">
        <v>45616</v>
      </c>
      <c r="X1081" s="234" t="s">
        <v>4758</v>
      </c>
      <c r="Y1081" s="234"/>
      <c r="Z1081" s="234" t="s">
        <v>6102</v>
      </c>
      <c r="AA1081" s="224">
        <v>202411</v>
      </c>
      <c r="AB1081" s="243"/>
      <c r="AC1081" s="244" t="s">
        <v>4787</v>
      </c>
      <c r="AD1081" s="244" t="s">
        <v>4922</v>
      </c>
      <c r="AE1081" s="245">
        <v>1</v>
      </c>
      <c r="AF1081" s="244" t="s">
        <v>4749</v>
      </c>
      <c r="AG1081" s="239" t="str">
        <f>IFERROR(VLOOKUP(작성용!A:A,RM!A:D,4,0),"-")</f>
        <v>오영석</v>
      </c>
      <c r="AH1081" s="9" t="s">
        <v>4810</v>
      </c>
      <c r="AI1081" s="235" t="s">
        <v>4758</v>
      </c>
      <c r="AJ1081" s="235" t="s">
        <v>4907</v>
      </c>
      <c r="AK1081" s="235" t="s">
        <v>4764</v>
      </c>
      <c r="AL1081" s="235">
        <v>1080</v>
      </c>
    </row>
    <row r="1082" spans="1:38" x14ac:dyDescent="0.3">
      <c r="A1082" s="222" t="s">
        <v>6095</v>
      </c>
      <c r="B1082" s="222" t="s">
        <v>6096</v>
      </c>
      <c r="C1082" s="241" t="s">
        <v>4749</v>
      </c>
      <c r="D1082" s="236" t="s">
        <v>6103</v>
      </c>
      <c r="E1082" s="236">
        <v>1311110237379</v>
      </c>
      <c r="F1082" s="238" t="s">
        <v>6098</v>
      </c>
      <c r="G1082" s="238">
        <v>77</v>
      </c>
      <c r="H1082" s="223" t="s">
        <v>4758</v>
      </c>
      <c r="I1082" s="231"/>
      <c r="J1082" s="231"/>
      <c r="K1082" s="231"/>
      <c r="L1082" s="231"/>
      <c r="M1082" s="231"/>
      <c r="N1082" s="225" t="s">
        <v>5022</v>
      </c>
      <c r="O1082" s="225" t="s">
        <v>6099</v>
      </c>
      <c r="P1082" s="225" t="s">
        <v>6100</v>
      </c>
      <c r="Q1082" s="230" t="s">
        <v>6101</v>
      </c>
      <c r="R1082" s="232" t="s">
        <v>4758</v>
      </c>
      <c r="S1082" s="263" t="s">
        <v>4758</v>
      </c>
      <c r="T1082" s="233">
        <v>45596</v>
      </c>
      <c r="U1082" s="234" t="s">
        <v>4746</v>
      </c>
      <c r="V1082" s="234">
        <v>45609</v>
      </c>
      <c r="W1082" s="234">
        <v>45616</v>
      </c>
      <c r="X1082" s="234" t="s">
        <v>4758</v>
      </c>
      <c r="Y1082" s="234"/>
      <c r="Z1082" s="234" t="s">
        <v>6102</v>
      </c>
      <c r="AA1082" s="224">
        <v>202411</v>
      </c>
      <c r="AB1082" s="243"/>
      <c r="AC1082" s="244" t="s">
        <v>4787</v>
      </c>
      <c r="AD1082" s="244" t="s">
        <v>3645</v>
      </c>
      <c r="AE1082" s="245">
        <v>1</v>
      </c>
      <c r="AF1082" s="244" t="s">
        <v>4749</v>
      </c>
      <c r="AG1082" s="239" t="str">
        <f>IFERROR(VLOOKUP(작성용!A:A,RM!A:D,4,0),"-")</f>
        <v>오영석</v>
      </c>
      <c r="AH1082" s="9" t="s">
        <v>4810</v>
      </c>
      <c r="AI1082" s="235" t="s">
        <v>4758</v>
      </c>
      <c r="AJ1082" s="235" t="s">
        <v>4907</v>
      </c>
      <c r="AK1082" s="235" t="s">
        <v>4764</v>
      </c>
      <c r="AL1082" s="235">
        <v>1081</v>
      </c>
    </row>
    <row r="1083" spans="1:38" x14ac:dyDescent="0.3">
      <c r="A1083" s="222" t="s">
        <v>6095</v>
      </c>
      <c r="B1083" s="222" t="s">
        <v>6096</v>
      </c>
      <c r="C1083" s="241" t="s">
        <v>4749</v>
      </c>
      <c r="D1083" s="236" t="s">
        <v>6104</v>
      </c>
      <c r="E1083" s="236">
        <v>1311110496157</v>
      </c>
      <c r="F1083" s="238" t="s">
        <v>7402</v>
      </c>
      <c r="G1083" s="238">
        <v>77</v>
      </c>
      <c r="H1083" s="223" t="s">
        <v>4758</v>
      </c>
      <c r="I1083" s="231"/>
      <c r="J1083" s="231"/>
      <c r="K1083" s="231"/>
      <c r="L1083" s="231"/>
      <c r="M1083" s="231"/>
      <c r="N1083" s="225" t="s">
        <v>5022</v>
      </c>
      <c r="O1083" s="225" t="s">
        <v>6099</v>
      </c>
      <c r="P1083" s="225" t="s">
        <v>6100</v>
      </c>
      <c r="Q1083" s="230" t="s">
        <v>6101</v>
      </c>
      <c r="R1083" s="232" t="s">
        <v>4758</v>
      </c>
      <c r="S1083" s="263" t="s">
        <v>4758</v>
      </c>
      <c r="T1083" s="233">
        <v>45596</v>
      </c>
      <c r="U1083" s="234" t="s">
        <v>4746</v>
      </c>
      <c r="V1083" s="234">
        <v>45609</v>
      </c>
      <c r="W1083" s="234">
        <v>45616</v>
      </c>
      <c r="X1083" s="234" t="s">
        <v>4758</v>
      </c>
      <c r="Y1083" s="234"/>
      <c r="Z1083" s="234" t="s">
        <v>6102</v>
      </c>
      <c r="AA1083" s="224">
        <v>202411</v>
      </c>
      <c r="AB1083" s="243"/>
      <c r="AC1083" s="244" t="s">
        <v>4787</v>
      </c>
      <c r="AD1083" s="244" t="s">
        <v>4920</v>
      </c>
      <c r="AE1083" s="245">
        <v>1</v>
      </c>
      <c r="AF1083" s="244" t="s">
        <v>6105</v>
      </c>
      <c r="AG1083" s="239" t="str">
        <f>IFERROR(VLOOKUP(작성용!A:A,RM!A:D,4,0),"-")</f>
        <v>오영석</v>
      </c>
      <c r="AH1083" s="9" t="s">
        <v>4810</v>
      </c>
      <c r="AI1083" s="235" t="s">
        <v>4758</v>
      </c>
      <c r="AJ1083" s="235" t="s">
        <v>4907</v>
      </c>
      <c r="AK1083" s="235" t="s">
        <v>4764</v>
      </c>
      <c r="AL1083" s="235">
        <v>1082</v>
      </c>
    </row>
    <row r="1084" spans="1:38" x14ac:dyDescent="0.3">
      <c r="A1084" s="222" t="s">
        <v>6095</v>
      </c>
      <c r="B1084" s="222" t="s">
        <v>6096</v>
      </c>
      <c r="C1084" s="241" t="s">
        <v>4749</v>
      </c>
      <c r="D1084" s="236" t="s">
        <v>6106</v>
      </c>
      <c r="E1084" s="236">
        <v>1101117302261</v>
      </c>
      <c r="F1084" s="238" t="s">
        <v>6098</v>
      </c>
      <c r="G1084" s="238">
        <v>77</v>
      </c>
      <c r="H1084" s="223" t="s">
        <v>4758</v>
      </c>
      <c r="I1084" s="231"/>
      <c r="J1084" s="231"/>
      <c r="K1084" s="231"/>
      <c r="L1084" s="231"/>
      <c r="M1084" s="231"/>
      <c r="N1084" s="225" t="s">
        <v>5022</v>
      </c>
      <c r="O1084" s="225" t="s">
        <v>6099</v>
      </c>
      <c r="P1084" s="225" t="s">
        <v>6100</v>
      </c>
      <c r="Q1084" s="230" t="s">
        <v>6101</v>
      </c>
      <c r="R1084" s="232" t="s">
        <v>4758</v>
      </c>
      <c r="S1084" s="263" t="s">
        <v>4758</v>
      </c>
      <c r="T1084" s="233">
        <v>45596</v>
      </c>
      <c r="U1084" s="234" t="s">
        <v>4746</v>
      </c>
      <c r="V1084" s="234">
        <v>45609</v>
      </c>
      <c r="W1084" s="234">
        <v>45616</v>
      </c>
      <c r="X1084" s="234" t="s">
        <v>4758</v>
      </c>
      <c r="Y1084" s="234"/>
      <c r="Z1084" s="234" t="s">
        <v>6102</v>
      </c>
      <c r="AA1084" s="224">
        <v>202411</v>
      </c>
      <c r="AB1084" s="243"/>
      <c r="AC1084" s="244" t="s">
        <v>4787</v>
      </c>
      <c r="AD1084" s="244" t="s">
        <v>4884</v>
      </c>
      <c r="AE1084" s="245">
        <v>1</v>
      </c>
      <c r="AF1084" s="244" t="s">
        <v>4749</v>
      </c>
      <c r="AG1084" s="239" t="str">
        <f>IFERROR(VLOOKUP(작성용!A:A,RM!A:D,4,0),"-")</f>
        <v>오영석</v>
      </c>
      <c r="AH1084" s="9" t="s">
        <v>4810</v>
      </c>
      <c r="AI1084" s="235" t="s">
        <v>4758</v>
      </c>
      <c r="AJ1084" s="235" t="s">
        <v>4907</v>
      </c>
      <c r="AK1084" s="235" t="s">
        <v>4764</v>
      </c>
      <c r="AL1084" s="235">
        <v>1083</v>
      </c>
    </row>
    <row r="1085" spans="1:38" x14ac:dyDescent="0.3">
      <c r="A1085" s="222" t="s">
        <v>6095</v>
      </c>
      <c r="B1085" s="222" t="s">
        <v>6096</v>
      </c>
      <c r="C1085" s="241" t="s">
        <v>4749</v>
      </c>
      <c r="D1085" s="236" t="s">
        <v>6106</v>
      </c>
      <c r="E1085" s="236">
        <v>1101117302261</v>
      </c>
      <c r="F1085" s="238" t="s">
        <v>6107</v>
      </c>
      <c r="G1085" s="238">
        <v>0</v>
      </c>
      <c r="H1085" s="223" t="s">
        <v>4758</v>
      </c>
      <c r="I1085" s="231"/>
      <c r="J1085" s="231"/>
      <c r="K1085" s="231"/>
      <c r="L1085" s="231"/>
      <c r="M1085" s="231"/>
      <c r="N1085" s="225" t="s">
        <v>5022</v>
      </c>
      <c r="O1085" s="225" t="s">
        <v>6099</v>
      </c>
      <c r="P1085" s="225" t="s">
        <v>6100</v>
      </c>
      <c r="Q1085" s="230" t="s">
        <v>6101</v>
      </c>
      <c r="R1085" s="232" t="s">
        <v>4758</v>
      </c>
      <c r="S1085" s="263" t="s">
        <v>4758</v>
      </c>
      <c r="T1085" s="233">
        <v>45596</v>
      </c>
      <c r="U1085" s="234" t="s">
        <v>4746</v>
      </c>
      <c r="V1085" s="234">
        <v>45609</v>
      </c>
      <c r="W1085" s="234">
        <v>45616</v>
      </c>
      <c r="X1085" s="234" t="s">
        <v>4758</v>
      </c>
      <c r="Y1085" s="234"/>
      <c r="Z1085" s="234" t="s">
        <v>6102</v>
      </c>
      <c r="AA1085" s="224">
        <v>202411</v>
      </c>
      <c r="AB1085" s="243"/>
      <c r="AC1085" s="244" t="s">
        <v>4787</v>
      </c>
      <c r="AD1085" s="244" t="s">
        <v>4884</v>
      </c>
      <c r="AE1085" s="245">
        <v>0</v>
      </c>
      <c r="AF1085" s="244" t="s">
        <v>4749</v>
      </c>
      <c r="AG1085" s="239" t="str">
        <f>IFERROR(VLOOKUP(작성용!A:A,RM!A:D,4,0),"-")</f>
        <v>오영석</v>
      </c>
      <c r="AH1085" s="9" t="s">
        <v>4810</v>
      </c>
      <c r="AI1085" s="235" t="s">
        <v>4758</v>
      </c>
      <c r="AJ1085" s="235" t="s">
        <v>4907</v>
      </c>
      <c r="AK1085" s="235" t="s">
        <v>4764</v>
      </c>
      <c r="AL1085" s="235">
        <v>1084</v>
      </c>
    </row>
    <row r="1086" spans="1:38" x14ac:dyDescent="0.3">
      <c r="A1086" s="222" t="s">
        <v>6095</v>
      </c>
      <c r="B1086" s="222" t="s">
        <v>6096</v>
      </c>
      <c r="C1086" s="241" t="s">
        <v>4749</v>
      </c>
      <c r="D1086" s="236" t="s">
        <v>6108</v>
      </c>
      <c r="E1086" s="236" t="s">
        <v>6109</v>
      </c>
      <c r="F1086" s="238" t="s">
        <v>6110</v>
      </c>
      <c r="G1086" s="238">
        <v>77</v>
      </c>
      <c r="H1086" s="223" t="s">
        <v>4758</v>
      </c>
      <c r="I1086" s="231"/>
      <c r="J1086" s="231"/>
      <c r="K1086" s="231"/>
      <c r="L1086" s="231"/>
      <c r="M1086" s="231"/>
      <c r="N1086" s="225" t="s">
        <v>5022</v>
      </c>
      <c r="O1086" s="225" t="s">
        <v>6099</v>
      </c>
      <c r="P1086" s="225" t="s">
        <v>6100</v>
      </c>
      <c r="Q1086" s="230" t="s">
        <v>6101</v>
      </c>
      <c r="R1086" s="232" t="s">
        <v>4758</v>
      </c>
      <c r="S1086" s="263" t="s">
        <v>4758</v>
      </c>
      <c r="T1086" s="233">
        <v>45596</v>
      </c>
      <c r="U1086" s="234" t="s">
        <v>4746</v>
      </c>
      <c r="V1086" s="234">
        <v>45609</v>
      </c>
      <c r="W1086" s="234">
        <v>45616</v>
      </c>
      <c r="X1086" s="234" t="s">
        <v>4758</v>
      </c>
      <c r="Y1086" s="234"/>
      <c r="Z1086" s="234" t="s">
        <v>6102</v>
      </c>
      <c r="AA1086" s="224">
        <v>202411</v>
      </c>
      <c r="AB1086" s="243"/>
      <c r="AC1086" s="244" t="s">
        <v>4787</v>
      </c>
      <c r="AD1086" s="244" t="s">
        <v>4810</v>
      </c>
      <c r="AE1086" s="245">
        <v>1</v>
      </c>
      <c r="AF1086" s="244" t="s">
        <v>4749</v>
      </c>
      <c r="AG1086" s="239" t="str">
        <f>IFERROR(VLOOKUP(작성용!A:A,RM!A:D,4,0),"-")</f>
        <v>오영석</v>
      </c>
      <c r="AH1086" s="9" t="s">
        <v>4810</v>
      </c>
      <c r="AI1086" s="235" t="s">
        <v>4758</v>
      </c>
      <c r="AJ1086" s="235" t="s">
        <v>4907</v>
      </c>
      <c r="AK1086" s="235" t="s">
        <v>4764</v>
      </c>
      <c r="AL1086" s="235">
        <v>1085</v>
      </c>
    </row>
    <row r="1087" spans="1:38" x14ac:dyDescent="0.3">
      <c r="A1087" s="222" t="s">
        <v>6095</v>
      </c>
      <c r="B1087" s="222" t="s">
        <v>6096</v>
      </c>
      <c r="C1087" s="241" t="s">
        <v>4749</v>
      </c>
      <c r="D1087" s="236" t="s">
        <v>6111</v>
      </c>
      <c r="E1087" s="236">
        <v>1345110479615</v>
      </c>
      <c r="F1087" s="238" t="s">
        <v>6098</v>
      </c>
      <c r="G1087" s="238">
        <v>77</v>
      </c>
      <c r="H1087" s="223" t="s">
        <v>4758</v>
      </c>
      <c r="I1087" s="231"/>
      <c r="J1087" s="231"/>
      <c r="K1087" s="231"/>
      <c r="L1087" s="231"/>
      <c r="M1087" s="231"/>
      <c r="N1087" s="225" t="s">
        <v>5022</v>
      </c>
      <c r="O1087" s="225" t="s">
        <v>6099</v>
      </c>
      <c r="P1087" s="225" t="s">
        <v>6100</v>
      </c>
      <c r="Q1087" s="230" t="s">
        <v>6101</v>
      </c>
      <c r="R1087" s="232" t="s">
        <v>4758</v>
      </c>
      <c r="S1087" s="263" t="s">
        <v>4758</v>
      </c>
      <c r="T1087" s="233">
        <v>45596</v>
      </c>
      <c r="U1087" s="234" t="s">
        <v>4746</v>
      </c>
      <c r="V1087" s="234">
        <v>45609</v>
      </c>
      <c r="W1087" s="234">
        <v>45616</v>
      </c>
      <c r="X1087" s="234" t="s">
        <v>4758</v>
      </c>
      <c r="Y1087" s="234"/>
      <c r="Z1087" s="234" t="s">
        <v>6102</v>
      </c>
      <c r="AA1087" s="224">
        <v>202411</v>
      </c>
      <c r="AB1087" s="243"/>
      <c r="AC1087" s="244" t="s">
        <v>4787</v>
      </c>
      <c r="AD1087" s="244" t="s">
        <v>4974</v>
      </c>
      <c r="AE1087" s="245">
        <v>1</v>
      </c>
      <c r="AF1087" s="244" t="s">
        <v>4749</v>
      </c>
      <c r="AG1087" s="239" t="str">
        <f>IFERROR(VLOOKUP(작성용!A:A,RM!A:D,4,0),"-")</f>
        <v>오영석</v>
      </c>
      <c r="AH1087" s="9" t="s">
        <v>4810</v>
      </c>
      <c r="AI1087" s="235" t="s">
        <v>4758</v>
      </c>
      <c r="AJ1087" s="235" t="s">
        <v>4907</v>
      </c>
      <c r="AK1087" s="235" t="s">
        <v>4764</v>
      </c>
      <c r="AL1087" s="235">
        <v>1086</v>
      </c>
    </row>
    <row r="1088" spans="1:38" x14ac:dyDescent="0.3">
      <c r="A1088" s="222" t="s">
        <v>6095</v>
      </c>
      <c r="B1088" s="222" t="s">
        <v>6096</v>
      </c>
      <c r="C1088" s="241" t="s">
        <v>4749</v>
      </c>
      <c r="D1088" s="236" t="s">
        <v>6112</v>
      </c>
      <c r="E1088" s="236">
        <v>1101117828192</v>
      </c>
      <c r="F1088" s="238" t="s">
        <v>6098</v>
      </c>
      <c r="G1088" s="238">
        <v>77</v>
      </c>
      <c r="H1088" s="223" t="s">
        <v>4758</v>
      </c>
      <c r="I1088" s="231"/>
      <c r="J1088" s="231"/>
      <c r="K1088" s="231"/>
      <c r="L1088" s="231"/>
      <c r="M1088" s="231"/>
      <c r="N1088" s="225" t="s">
        <v>5022</v>
      </c>
      <c r="O1088" s="225" t="s">
        <v>6099</v>
      </c>
      <c r="P1088" s="225" t="s">
        <v>6100</v>
      </c>
      <c r="Q1088" s="230" t="s">
        <v>6101</v>
      </c>
      <c r="R1088" s="232" t="s">
        <v>4758</v>
      </c>
      <c r="S1088" s="263" t="s">
        <v>4758</v>
      </c>
      <c r="T1088" s="233">
        <v>45596</v>
      </c>
      <c r="U1088" s="234" t="s">
        <v>4746</v>
      </c>
      <c r="V1088" s="234">
        <v>45609</v>
      </c>
      <c r="W1088" s="234">
        <v>45616</v>
      </c>
      <c r="X1088" s="234" t="s">
        <v>4758</v>
      </c>
      <c r="Y1088" s="234"/>
      <c r="Z1088" s="234" t="s">
        <v>6102</v>
      </c>
      <c r="AA1088" s="224">
        <v>202411</v>
      </c>
      <c r="AB1088" s="243"/>
      <c r="AC1088" s="244" t="s">
        <v>4787</v>
      </c>
      <c r="AD1088" s="244" t="s">
        <v>4833</v>
      </c>
      <c r="AE1088" s="245">
        <v>1</v>
      </c>
      <c r="AF1088" s="244" t="s">
        <v>4749</v>
      </c>
      <c r="AG1088" s="239" t="str">
        <f>IFERROR(VLOOKUP(작성용!A:A,RM!A:D,4,0),"-")</f>
        <v>오영석</v>
      </c>
      <c r="AH1088" s="9" t="s">
        <v>4810</v>
      </c>
      <c r="AI1088" s="235" t="s">
        <v>4758</v>
      </c>
      <c r="AJ1088" s="235" t="s">
        <v>4907</v>
      </c>
      <c r="AK1088" s="235" t="s">
        <v>4764</v>
      </c>
      <c r="AL1088" s="235">
        <v>1087</v>
      </c>
    </row>
    <row r="1089" spans="1:38" x14ac:dyDescent="0.3">
      <c r="A1089" s="222" t="s">
        <v>6095</v>
      </c>
      <c r="B1089" s="222" t="s">
        <v>6096</v>
      </c>
      <c r="C1089" s="241" t="s">
        <v>4749</v>
      </c>
      <c r="D1089" s="236" t="s">
        <v>6113</v>
      </c>
      <c r="E1089" s="236">
        <v>1101118247002</v>
      </c>
      <c r="F1089" s="238" t="s">
        <v>5034</v>
      </c>
      <c r="G1089" s="238">
        <v>77</v>
      </c>
      <c r="H1089" s="223" t="s">
        <v>4758</v>
      </c>
      <c r="I1089" s="231"/>
      <c r="J1089" s="231"/>
      <c r="K1089" s="231"/>
      <c r="L1089" s="231"/>
      <c r="M1089" s="231"/>
      <c r="N1089" s="225" t="s">
        <v>5022</v>
      </c>
      <c r="O1089" s="225" t="s">
        <v>6099</v>
      </c>
      <c r="P1089" s="225" t="s">
        <v>6100</v>
      </c>
      <c r="Q1089" s="230" t="s">
        <v>6101</v>
      </c>
      <c r="R1089" s="232" t="s">
        <v>4758</v>
      </c>
      <c r="S1089" s="263" t="s">
        <v>4758</v>
      </c>
      <c r="T1089" s="233">
        <v>45596</v>
      </c>
      <c r="U1089" s="234" t="s">
        <v>4746</v>
      </c>
      <c r="V1089" s="234">
        <v>45609</v>
      </c>
      <c r="W1089" s="234">
        <v>45616</v>
      </c>
      <c r="X1089" s="234" t="s">
        <v>4758</v>
      </c>
      <c r="Y1089" s="234"/>
      <c r="Z1089" s="234" t="s">
        <v>6102</v>
      </c>
      <c r="AA1089" s="224">
        <v>202411</v>
      </c>
      <c r="AB1089" s="243"/>
      <c r="AC1089" s="244" t="s">
        <v>4787</v>
      </c>
      <c r="AD1089" s="244" t="s">
        <v>4887</v>
      </c>
      <c r="AE1089" s="245">
        <v>1</v>
      </c>
      <c r="AF1089" s="244" t="s">
        <v>4749</v>
      </c>
      <c r="AG1089" s="239" t="str">
        <f>IFERROR(VLOOKUP(작성용!A:A,RM!A:D,4,0),"-")</f>
        <v>오영석</v>
      </c>
      <c r="AH1089" s="9" t="s">
        <v>4810</v>
      </c>
      <c r="AI1089" s="235" t="s">
        <v>4758</v>
      </c>
      <c r="AJ1089" s="235" t="s">
        <v>4907</v>
      </c>
      <c r="AK1089" s="235" t="s">
        <v>4764</v>
      </c>
      <c r="AL1089" s="235">
        <v>1088</v>
      </c>
    </row>
    <row r="1090" spans="1:38" x14ac:dyDescent="0.3">
      <c r="A1090" s="222" t="s">
        <v>6095</v>
      </c>
      <c r="B1090" s="222" t="s">
        <v>6096</v>
      </c>
      <c r="C1090" s="241" t="s">
        <v>4749</v>
      </c>
      <c r="D1090" s="236" t="s">
        <v>6114</v>
      </c>
      <c r="E1090" s="236">
        <v>1717110129302</v>
      </c>
      <c r="F1090" s="238" t="s">
        <v>7038</v>
      </c>
      <c r="G1090" s="238">
        <v>0</v>
      </c>
      <c r="H1090" s="223" t="s">
        <v>4758</v>
      </c>
      <c r="I1090" s="231"/>
      <c r="J1090" s="231"/>
      <c r="K1090" s="231"/>
      <c r="L1090" s="231"/>
      <c r="M1090" s="231"/>
      <c r="N1090" s="225" t="s">
        <v>5022</v>
      </c>
      <c r="O1090" s="225" t="s">
        <v>6099</v>
      </c>
      <c r="P1090" s="225" t="s">
        <v>6100</v>
      </c>
      <c r="Q1090" s="230" t="s">
        <v>6101</v>
      </c>
      <c r="R1090" s="232" t="s">
        <v>4758</v>
      </c>
      <c r="S1090" s="263" t="s">
        <v>4758</v>
      </c>
      <c r="T1090" s="233">
        <v>45596</v>
      </c>
      <c r="U1090" s="234" t="s">
        <v>4746</v>
      </c>
      <c r="V1090" s="234">
        <v>45609</v>
      </c>
      <c r="W1090" s="234">
        <v>45616</v>
      </c>
      <c r="X1090" s="234" t="s">
        <v>4758</v>
      </c>
      <c r="Y1090" s="234"/>
      <c r="Z1090" s="234" t="s">
        <v>6102</v>
      </c>
      <c r="AA1090" s="224">
        <v>202411</v>
      </c>
      <c r="AB1090" s="243"/>
      <c r="AC1090" s="244" t="s">
        <v>4787</v>
      </c>
      <c r="AD1090" s="244" t="s">
        <v>4969</v>
      </c>
      <c r="AE1090" s="245">
        <v>1</v>
      </c>
      <c r="AF1090" s="244" t="s">
        <v>4749</v>
      </c>
      <c r="AG1090" s="239" t="str">
        <f>IFERROR(VLOOKUP(작성용!A:A,RM!A:D,4,0),"-")</f>
        <v>오영석</v>
      </c>
      <c r="AH1090" s="9" t="s">
        <v>4810</v>
      </c>
      <c r="AI1090" s="235" t="s">
        <v>4758</v>
      </c>
      <c r="AJ1090" s="235" t="s">
        <v>4907</v>
      </c>
      <c r="AK1090" s="235" t="s">
        <v>4764</v>
      </c>
      <c r="AL1090" s="235">
        <v>1089</v>
      </c>
    </row>
    <row r="1091" spans="1:38" x14ac:dyDescent="0.3">
      <c r="A1091" s="222" t="s">
        <v>6095</v>
      </c>
      <c r="B1091" s="222" t="s">
        <v>6096</v>
      </c>
      <c r="C1091" s="241" t="s">
        <v>4749</v>
      </c>
      <c r="D1091" s="236" t="s">
        <v>6115</v>
      </c>
      <c r="E1091" s="236" t="s">
        <v>6116</v>
      </c>
      <c r="F1091" s="238" t="s">
        <v>6110</v>
      </c>
      <c r="G1091" s="238">
        <v>77</v>
      </c>
      <c r="H1091" s="223" t="s">
        <v>4758</v>
      </c>
      <c r="I1091" s="231"/>
      <c r="J1091" s="231"/>
      <c r="K1091" s="231"/>
      <c r="L1091" s="231"/>
      <c r="M1091" s="231"/>
      <c r="N1091" s="225" t="s">
        <v>5022</v>
      </c>
      <c r="O1091" s="225" t="s">
        <v>6099</v>
      </c>
      <c r="P1091" s="225" t="s">
        <v>6100</v>
      </c>
      <c r="Q1091" s="230" t="s">
        <v>6101</v>
      </c>
      <c r="R1091" s="232" t="s">
        <v>4758</v>
      </c>
      <c r="S1091" s="263" t="s">
        <v>4758</v>
      </c>
      <c r="T1091" s="233">
        <v>45596</v>
      </c>
      <c r="U1091" s="234" t="s">
        <v>4746</v>
      </c>
      <c r="V1091" s="234">
        <v>45609</v>
      </c>
      <c r="W1091" s="234">
        <v>45616</v>
      </c>
      <c r="X1091" s="234" t="s">
        <v>4758</v>
      </c>
      <c r="Y1091" s="234"/>
      <c r="Z1091" s="234" t="s">
        <v>6102</v>
      </c>
      <c r="AA1091" s="224">
        <v>202411</v>
      </c>
      <c r="AB1091" s="243"/>
      <c r="AC1091" s="244" t="s">
        <v>4787</v>
      </c>
      <c r="AD1091" s="244" t="s">
        <v>4902</v>
      </c>
      <c r="AE1091" s="245">
        <v>1</v>
      </c>
      <c r="AF1091" s="244" t="s">
        <v>4749</v>
      </c>
      <c r="AG1091" s="239" t="str">
        <f>IFERROR(VLOOKUP(작성용!A:A,RM!A:D,4,0),"-")</f>
        <v>오영석</v>
      </c>
      <c r="AH1091" s="9" t="s">
        <v>4810</v>
      </c>
      <c r="AI1091" s="235" t="s">
        <v>4758</v>
      </c>
      <c r="AJ1091" s="235" t="s">
        <v>4907</v>
      </c>
      <c r="AK1091" s="235" t="s">
        <v>4764</v>
      </c>
      <c r="AL1091" s="235">
        <v>1090</v>
      </c>
    </row>
    <row r="1092" spans="1:38" x14ac:dyDescent="0.3">
      <c r="A1092" s="222" t="s">
        <v>6095</v>
      </c>
      <c r="B1092" s="222" t="s">
        <v>6096</v>
      </c>
      <c r="C1092" s="241" t="s">
        <v>4749</v>
      </c>
      <c r="D1092" s="236" t="s">
        <v>6117</v>
      </c>
      <c r="E1092" s="236">
        <v>1601110533318</v>
      </c>
      <c r="F1092" s="238" t="s">
        <v>6098</v>
      </c>
      <c r="G1092" s="238">
        <v>77</v>
      </c>
      <c r="H1092" s="223" t="s">
        <v>4758</v>
      </c>
      <c r="I1092" s="231"/>
      <c r="J1092" s="231"/>
      <c r="K1092" s="231"/>
      <c r="L1092" s="231"/>
      <c r="M1092" s="231"/>
      <c r="N1092" s="225" t="s">
        <v>5022</v>
      </c>
      <c r="O1092" s="225" t="s">
        <v>6099</v>
      </c>
      <c r="P1092" s="225" t="s">
        <v>6100</v>
      </c>
      <c r="Q1092" s="230" t="s">
        <v>6101</v>
      </c>
      <c r="R1092" s="232" t="s">
        <v>4758</v>
      </c>
      <c r="S1092" s="263" t="s">
        <v>4758</v>
      </c>
      <c r="T1092" s="233">
        <v>45596</v>
      </c>
      <c r="U1092" s="234" t="s">
        <v>4746</v>
      </c>
      <c r="V1092" s="234">
        <v>45609</v>
      </c>
      <c r="W1092" s="234">
        <v>45616</v>
      </c>
      <c r="X1092" s="234" t="s">
        <v>4758</v>
      </c>
      <c r="Y1092" s="234"/>
      <c r="Z1092" s="234" t="s">
        <v>6102</v>
      </c>
      <c r="AA1092" s="224">
        <v>202411</v>
      </c>
      <c r="AB1092" s="243"/>
      <c r="AC1092" s="244" t="s">
        <v>4787</v>
      </c>
      <c r="AD1092" s="244" t="s">
        <v>4884</v>
      </c>
      <c r="AE1092" s="245">
        <v>1</v>
      </c>
      <c r="AF1092" s="244" t="s">
        <v>4749</v>
      </c>
      <c r="AG1092" s="239" t="str">
        <f>IFERROR(VLOOKUP(작성용!A:A,RM!A:D,4,0),"-")</f>
        <v>오영석</v>
      </c>
      <c r="AH1092" s="9" t="s">
        <v>4810</v>
      </c>
      <c r="AI1092" s="235" t="s">
        <v>4758</v>
      </c>
      <c r="AJ1092" s="235" t="s">
        <v>4907</v>
      </c>
      <c r="AK1092" s="235" t="s">
        <v>4764</v>
      </c>
      <c r="AL1092" s="235">
        <v>1091</v>
      </c>
    </row>
    <row r="1093" spans="1:38" x14ac:dyDescent="0.3">
      <c r="A1093" s="222" t="s">
        <v>6095</v>
      </c>
      <c r="B1093" s="222" t="s">
        <v>6096</v>
      </c>
      <c r="C1093" s="241" t="s">
        <v>4749</v>
      </c>
      <c r="D1093" s="236" t="s">
        <v>6118</v>
      </c>
      <c r="E1093" s="236">
        <v>1101117572145</v>
      </c>
      <c r="F1093" s="238" t="s">
        <v>6107</v>
      </c>
      <c r="G1093" s="238">
        <v>0</v>
      </c>
      <c r="H1093" s="223" t="s">
        <v>4758</v>
      </c>
      <c r="I1093" s="231"/>
      <c r="J1093" s="231"/>
      <c r="K1093" s="231"/>
      <c r="L1093" s="231"/>
      <c r="M1093" s="231"/>
      <c r="N1093" s="225" t="s">
        <v>5022</v>
      </c>
      <c r="O1093" s="225" t="s">
        <v>6099</v>
      </c>
      <c r="P1093" s="225" t="s">
        <v>6100</v>
      </c>
      <c r="Q1093" s="230" t="s">
        <v>6101</v>
      </c>
      <c r="R1093" s="232" t="s">
        <v>4758</v>
      </c>
      <c r="S1093" s="263" t="s">
        <v>4758</v>
      </c>
      <c r="T1093" s="233">
        <v>45596</v>
      </c>
      <c r="U1093" s="234" t="s">
        <v>4746</v>
      </c>
      <c r="V1093" s="234">
        <v>45609</v>
      </c>
      <c r="W1093" s="234">
        <v>45616</v>
      </c>
      <c r="X1093" s="234" t="s">
        <v>4758</v>
      </c>
      <c r="Y1093" s="234"/>
      <c r="Z1093" s="234" t="s">
        <v>6102</v>
      </c>
      <c r="AA1093" s="224">
        <v>202411</v>
      </c>
      <c r="AB1093" s="243"/>
      <c r="AC1093" s="244" t="s">
        <v>4787</v>
      </c>
      <c r="AD1093" s="244" t="s">
        <v>4535</v>
      </c>
      <c r="AE1093" s="245">
        <v>1</v>
      </c>
      <c r="AF1093" s="244" t="s">
        <v>4749</v>
      </c>
      <c r="AG1093" s="239" t="str">
        <f>IFERROR(VLOOKUP(작성용!A:A,RM!A:D,4,0),"-")</f>
        <v>오영석</v>
      </c>
      <c r="AH1093" s="9" t="s">
        <v>4810</v>
      </c>
      <c r="AI1093" s="235" t="s">
        <v>4758</v>
      </c>
      <c r="AJ1093" s="235" t="s">
        <v>4907</v>
      </c>
      <c r="AK1093" s="235" t="s">
        <v>4764</v>
      </c>
      <c r="AL1093" s="235">
        <v>1092</v>
      </c>
    </row>
    <row r="1094" spans="1:38" x14ac:dyDescent="0.3">
      <c r="A1094" s="222" t="s">
        <v>6095</v>
      </c>
      <c r="B1094" s="222" t="s">
        <v>6096</v>
      </c>
      <c r="C1094" s="241" t="s">
        <v>4749</v>
      </c>
      <c r="D1094" s="236" t="s">
        <v>6118</v>
      </c>
      <c r="E1094" s="236">
        <v>1101117572145</v>
      </c>
      <c r="F1094" s="238" t="s">
        <v>6098</v>
      </c>
      <c r="G1094" s="238">
        <v>77</v>
      </c>
      <c r="H1094" s="223" t="s">
        <v>4758</v>
      </c>
      <c r="I1094" s="231"/>
      <c r="J1094" s="231"/>
      <c r="K1094" s="231"/>
      <c r="L1094" s="231"/>
      <c r="M1094" s="231"/>
      <c r="N1094" s="225" t="s">
        <v>5022</v>
      </c>
      <c r="O1094" s="225" t="s">
        <v>6099</v>
      </c>
      <c r="P1094" s="225" t="s">
        <v>6100</v>
      </c>
      <c r="Q1094" s="230" t="s">
        <v>6101</v>
      </c>
      <c r="R1094" s="232" t="s">
        <v>4758</v>
      </c>
      <c r="S1094" s="263" t="s">
        <v>4758</v>
      </c>
      <c r="T1094" s="233">
        <v>45596</v>
      </c>
      <c r="U1094" s="234" t="s">
        <v>4746</v>
      </c>
      <c r="V1094" s="234">
        <v>45609</v>
      </c>
      <c r="W1094" s="234">
        <v>45616</v>
      </c>
      <c r="X1094" s="234" t="s">
        <v>4758</v>
      </c>
      <c r="Y1094" s="234"/>
      <c r="Z1094" s="234" t="s">
        <v>6102</v>
      </c>
      <c r="AA1094" s="224">
        <v>202411</v>
      </c>
      <c r="AB1094" s="243"/>
      <c r="AC1094" s="244" t="s">
        <v>4787</v>
      </c>
      <c r="AD1094" s="244" t="s">
        <v>4535</v>
      </c>
      <c r="AE1094" s="245">
        <v>0</v>
      </c>
      <c r="AF1094" s="244" t="s">
        <v>4749</v>
      </c>
      <c r="AG1094" s="239" t="str">
        <f>IFERROR(VLOOKUP(작성용!A:A,RM!A:D,4,0),"-")</f>
        <v>오영석</v>
      </c>
      <c r="AH1094" s="9" t="s">
        <v>4810</v>
      </c>
      <c r="AI1094" s="235" t="s">
        <v>4758</v>
      </c>
      <c r="AJ1094" s="235" t="s">
        <v>4907</v>
      </c>
      <c r="AK1094" s="235" t="s">
        <v>4764</v>
      </c>
      <c r="AL1094" s="235">
        <v>1093</v>
      </c>
    </row>
    <row r="1095" spans="1:38" x14ac:dyDescent="0.3">
      <c r="A1095" s="222" t="s">
        <v>6095</v>
      </c>
      <c r="B1095" s="222" t="s">
        <v>6096</v>
      </c>
      <c r="C1095" s="241" t="s">
        <v>4749</v>
      </c>
      <c r="D1095" s="236" t="s">
        <v>6119</v>
      </c>
      <c r="E1095" s="236">
        <v>1358110365396</v>
      </c>
      <c r="F1095" s="238" t="s">
        <v>6098</v>
      </c>
      <c r="G1095" s="238">
        <v>77</v>
      </c>
      <c r="H1095" s="223" t="s">
        <v>4758</v>
      </c>
      <c r="I1095" s="231"/>
      <c r="J1095" s="231"/>
      <c r="K1095" s="231"/>
      <c r="L1095" s="231"/>
      <c r="M1095" s="231"/>
      <c r="N1095" s="225" t="s">
        <v>5022</v>
      </c>
      <c r="O1095" s="225" t="s">
        <v>6099</v>
      </c>
      <c r="P1095" s="225" t="s">
        <v>6100</v>
      </c>
      <c r="Q1095" s="230" t="s">
        <v>6101</v>
      </c>
      <c r="R1095" s="232" t="s">
        <v>4758</v>
      </c>
      <c r="S1095" s="263" t="s">
        <v>4758</v>
      </c>
      <c r="T1095" s="233">
        <v>45596</v>
      </c>
      <c r="U1095" s="234" t="s">
        <v>4746</v>
      </c>
      <c r="V1095" s="234">
        <v>45609</v>
      </c>
      <c r="W1095" s="234">
        <v>45616</v>
      </c>
      <c r="X1095" s="234" t="s">
        <v>4758</v>
      </c>
      <c r="Y1095" s="234"/>
      <c r="Z1095" s="234" t="s">
        <v>6102</v>
      </c>
      <c r="AA1095" s="224">
        <v>202411</v>
      </c>
      <c r="AB1095" s="243"/>
      <c r="AC1095" s="244" t="s">
        <v>4787</v>
      </c>
      <c r="AD1095" s="244" t="s">
        <v>4932</v>
      </c>
      <c r="AE1095" s="245">
        <v>1</v>
      </c>
      <c r="AF1095" s="244" t="s">
        <v>4749</v>
      </c>
      <c r="AG1095" s="239" t="str">
        <f>IFERROR(VLOOKUP(작성용!A:A,RM!A:D,4,0),"-")</f>
        <v>오영석</v>
      </c>
      <c r="AH1095" s="9" t="s">
        <v>4810</v>
      </c>
      <c r="AI1095" s="235" t="s">
        <v>4758</v>
      </c>
      <c r="AJ1095" s="235" t="s">
        <v>4907</v>
      </c>
      <c r="AK1095" s="235" t="s">
        <v>4764</v>
      </c>
      <c r="AL1095" s="235">
        <v>1094</v>
      </c>
    </row>
    <row r="1096" spans="1:38" x14ac:dyDescent="0.3">
      <c r="A1096" s="222" t="s">
        <v>6095</v>
      </c>
      <c r="B1096" s="222" t="s">
        <v>6096</v>
      </c>
      <c r="C1096" s="241" t="s">
        <v>4749</v>
      </c>
      <c r="D1096" s="236" t="s">
        <v>6120</v>
      </c>
      <c r="E1096" s="236" t="s">
        <v>6121</v>
      </c>
      <c r="F1096" s="238" t="s">
        <v>6098</v>
      </c>
      <c r="G1096" s="238">
        <v>77</v>
      </c>
      <c r="H1096" s="223" t="s">
        <v>4758</v>
      </c>
      <c r="I1096" s="231"/>
      <c r="J1096" s="231"/>
      <c r="K1096" s="231"/>
      <c r="L1096" s="231"/>
      <c r="M1096" s="231"/>
      <c r="N1096" s="225" t="s">
        <v>5022</v>
      </c>
      <c r="O1096" s="225" t="s">
        <v>6099</v>
      </c>
      <c r="P1096" s="225" t="s">
        <v>6100</v>
      </c>
      <c r="Q1096" s="230" t="s">
        <v>6101</v>
      </c>
      <c r="R1096" s="232" t="s">
        <v>4758</v>
      </c>
      <c r="S1096" s="263" t="s">
        <v>4758</v>
      </c>
      <c r="T1096" s="233">
        <v>45596</v>
      </c>
      <c r="U1096" s="234" t="s">
        <v>4746</v>
      </c>
      <c r="V1096" s="234">
        <v>45609</v>
      </c>
      <c r="W1096" s="234">
        <v>45616</v>
      </c>
      <c r="X1096" s="234" t="s">
        <v>4758</v>
      </c>
      <c r="Y1096" s="234"/>
      <c r="Z1096" s="234" t="s">
        <v>6102</v>
      </c>
      <c r="AA1096" s="224">
        <v>202411</v>
      </c>
      <c r="AB1096" s="243"/>
      <c r="AC1096" s="244" t="s">
        <v>4787</v>
      </c>
      <c r="AD1096" s="244" t="s">
        <v>4843</v>
      </c>
      <c r="AE1096" s="245">
        <v>1</v>
      </c>
      <c r="AF1096" s="244" t="s">
        <v>4749</v>
      </c>
      <c r="AG1096" s="239" t="str">
        <f>IFERROR(VLOOKUP(작성용!A:A,RM!A:D,4,0),"-")</f>
        <v>오영석</v>
      </c>
      <c r="AH1096" s="9" t="s">
        <v>4810</v>
      </c>
      <c r="AI1096" s="235" t="s">
        <v>4758</v>
      </c>
      <c r="AJ1096" s="235" t="s">
        <v>4907</v>
      </c>
      <c r="AK1096" s="235" t="s">
        <v>4764</v>
      </c>
      <c r="AL1096" s="235">
        <v>1095</v>
      </c>
    </row>
    <row r="1097" spans="1:38" x14ac:dyDescent="0.3">
      <c r="A1097" s="222" t="s">
        <v>6095</v>
      </c>
      <c r="B1097" s="222" t="s">
        <v>6096</v>
      </c>
      <c r="C1097" s="241" t="s">
        <v>4749</v>
      </c>
      <c r="D1097" s="236" t="s">
        <v>6122</v>
      </c>
      <c r="E1097" s="236" t="s">
        <v>6123</v>
      </c>
      <c r="F1097" s="238" t="s">
        <v>6110</v>
      </c>
      <c r="G1097" s="238">
        <v>77</v>
      </c>
      <c r="H1097" s="223" t="s">
        <v>4758</v>
      </c>
      <c r="I1097" s="231"/>
      <c r="J1097" s="231"/>
      <c r="K1097" s="231"/>
      <c r="L1097" s="231"/>
      <c r="M1097" s="231"/>
      <c r="N1097" s="225" t="s">
        <v>5022</v>
      </c>
      <c r="O1097" s="225" t="s">
        <v>6099</v>
      </c>
      <c r="P1097" s="225" t="s">
        <v>6100</v>
      </c>
      <c r="Q1097" s="230" t="s">
        <v>6101</v>
      </c>
      <c r="R1097" s="232" t="s">
        <v>4758</v>
      </c>
      <c r="S1097" s="263" t="s">
        <v>4758</v>
      </c>
      <c r="T1097" s="233">
        <v>45596</v>
      </c>
      <c r="U1097" s="234" t="s">
        <v>4746</v>
      </c>
      <c r="V1097" s="234">
        <v>45609</v>
      </c>
      <c r="W1097" s="234">
        <v>45616</v>
      </c>
      <c r="X1097" s="234" t="s">
        <v>4758</v>
      </c>
      <c r="Y1097" s="234"/>
      <c r="Z1097" s="234" t="s">
        <v>6102</v>
      </c>
      <c r="AA1097" s="224">
        <v>202411</v>
      </c>
      <c r="AB1097" s="243"/>
      <c r="AC1097" s="244" t="s">
        <v>4787</v>
      </c>
      <c r="AD1097" s="244" t="s">
        <v>4748</v>
      </c>
      <c r="AE1097" s="245">
        <v>1</v>
      </c>
      <c r="AF1097" s="244" t="s">
        <v>4749</v>
      </c>
      <c r="AG1097" s="239" t="str">
        <f>IFERROR(VLOOKUP(작성용!A:A,RM!A:D,4,0),"-")</f>
        <v>오영석</v>
      </c>
      <c r="AH1097" s="9" t="s">
        <v>4810</v>
      </c>
      <c r="AI1097" s="235" t="s">
        <v>4758</v>
      </c>
      <c r="AJ1097" s="235" t="s">
        <v>4907</v>
      </c>
      <c r="AK1097" s="235" t="s">
        <v>4764</v>
      </c>
      <c r="AL1097" s="235">
        <v>1096</v>
      </c>
    </row>
    <row r="1098" spans="1:38" x14ac:dyDescent="0.3">
      <c r="A1098" s="222" t="s">
        <v>6095</v>
      </c>
      <c r="B1098" s="222" t="s">
        <v>6096</v>
      </c>
      <c r="C1098" s="241" t="s">
        <v>4749</v>
      </c>
      <c r="D1098" s="236" t="s">
        <v>6124</v>
      </c>
      <c r="E1098" s="236" t="s">
        <v>6125</v>
      </c>
      <c r="F1098" s="238" t="s">
        <v>6098</v>
      </c>
      <c r="G1098" s="238">
        <v>77</v>
      </c>
      <c r="H1098" s="223" t="s">
        <v>4758</v>
      </c>
      <c r="I1098" s="231"/>
      <c r="J1098" s="231"/>
      <c r="K1098" s="231"/>
      <c r="L1098" s="231"/>
      <c r="M1098" s="231"/>
      <c r="N1098" s="225" t="s">
        <v>5022</v>
      </c>
      <c r="O1098" s="225" t="s">
        <v>6099</v>
      </c>
      <c r="P1098" s="225" t="s">
        <v>6100</v>
      </c>
      <c r="Q1098" s="230" t="s">
        <v>6101</v>
      </c>
      <c r="R1098" s="232" t="s">
        <v>4758</v>
      </c>
      <c r="S1098" s="263" t="s">
        <v>4758</v>
      </c>
      <c r="T1098" s="233">
        <v>45596</v>
      </c>
      <c r="U1098" s="234" t="s">
        <v>4746</v>
      </c>
      <c r="V1098" s="234">
        <v>45609</v>
      </c>
      <c r="W1098" s="234">
        <v>45616</v>
      </c>
      <c r="X1098" s="234" t="s">
        <v>4758</v>
      </c>
      <c r="Y1098" s="234"/>
      <c r="Z1098" s="234" t="s">
        <v>6102</v>
      </c>
      <c r="AA1098" s="224">
        <v>202411</v>
      </c>
      <c r="AB1098" s="243"/>
      <c r="AC1098" s="244" t="s">
        <v>4787</v>
      </c>
      <c r="AD1098" s="244" t="s">
        <v>4932</v>
      </c>
      <c r="AE1098" s="245">
        <v>1</v>
      </c>
      <c r="AF1098" s="244" t="s">
        <v>4749</v>
      </c>
      <c r="AG1098" s="239" t="str">
        <f>IFERROR(VLOOKUP(작성용!A:A,RM!A:D,4,0),"-")</f>
        <v>오영석</v>
      </c>
      <c r="AH1098" s="9" t="s">
        <v>4810</v>
      </c>
      <c r="AI1098" s="235" t="s">
        <v>4758</v>
      </c>
      <c r="AJ1098" s="235" t="s">
        <v>4907</v>
      </c>
      <c r="AK1098" s="235" t="s">
        <v>4764</v>
      </c>
      <c r="AL1098" s="235">
        <v>1097</v>
      </c>
    </row>
    <row r="1099" spans="1:38" x14ac:dyDescent="0.3">
      <c r="A1099" s="222" t="s">
        <v>6095</v>
      </c>
      <c r="B1099" s="222" t="s">
        <v>6096</v>
      </c>
      <c r="C1099" s="241" t="s">
        <v>4749</v>
      </c>
      <c r="D1099" s="236" t="s">
        <v>6126</v>
      </c>
      <c r="E1099" s="236" t="s">
        <v>6127</v>
      </c>
      <c r="F1099" s="238" t="s">
        <v>6107</v>
      </c>
      <c r="G1099" s="238">
        <v>0</v>
      </c>
      <c r="H1099" s="223" t="s">
        <v>4758</v>
      </c>
      <c r="I1099" s="231"/>
      <c r="J1099" s="231"/>
      <c r="K1099" s="231"/>
      <c r="L1099" s="231"/>
      <c r="M1099" s="231"/>
      <c r="N1099" s="225" t="s">
        <v>5022</v>
      </c>
      <c r="O1099" s="225" t="s">
        <v>6099</v>
      </c>
      <c r="P1099" s="225" t="s">
        <v>6100</v>
      </c>
      <c r="Q1099" s="230" t="s">
        <v>6101</v>
      </c>
      <c r="R1099" s="232" t="s">
        <v>4758</v>
      </c>
      <c r="S1099" s="263" t="s">
        <v>4758</v>
      </c>
      <c r="T1099" s="233">
        <v>45596</v>
      </c>
      <c r="U1099" s="234" t="s">
        <v>4746</v>
      </c>
      <c r="V1099" s="234">
        <v>45609</v>
      </c>
      <c r="W1099" s="234">
        <v>45616</v>
      </c>
      <c r="X1099" s="234" t="s">
        <v>4758</v>
      </c>
      <c r="Y1099" s="234"/>
      <c r="Z1099" s="234" t="s">
        <v>6102</v>
      </c>
      <c r="AA1099" s="224">
        <v>202411</v>
      </c>
      <c r="AB1099" s="243"/>
      <c r="AC1099" s="244" t="s">
        <v>4787</v>
      </c>
      <c r="AD1099" s="244" t="s">
        <v>4934</v>
      </c>
      <c r="AE1099" s="245">
        <v>1</v>
      </c>
      <c r="AF1099" s="244" t="s">
        <v>4749</v>
      </c>
      <c r="AG1099" s="239" t="str">
        <f>IFERROR(VLOOKUP(작성용!A:A,RM!A:D,4,0),"-")</f>
        <v>오영석</v>
      </c>
      <c r="AH1099" s="9" t="s">
        <v>4810</v>
      </c>
      <c r="AI1099" s="235" t="s">
        <v>4758</v>
      </c>
      <c r="AJ1099" s="235" t="s">
        <v>4907</v>
      </c>
      <c r="AK1099" s="235" t="s">
        <v>4764</v>
      </c>
      <c r="AL1099" s="235">
        <v>1098</v>
      </c>
    </row>
    <row r="1100" spans="1:38" x14ac:dyDescent="0.3">
      <c r="A1100" s="222" t="s">
        <v>6095</v>
      </c>
      <c r="B1100" s="222" t="s">
        <v>6096</v>
      </c>
      <c r="C1100" s="241" t="s">
        <v>4749</v>
      </c>
      <c r="D1100" s="236" t="s">
        <v>6126</v>
      </c>
      <c r="E1100" s="236" t="s">
        <v>6127</v>
      </c>
      <c r="F1100" s="238" t="s">
        <v>6098</v>
      </c>
      <c r="G1100" s="238">
        <v>77</v>
      </c>
      <c r="H1100" s="223" t="s">
        <v>4758</v>
      </c>
      <c r="I1100" s="231"/>
      <c r="J1100" s="231"/>
      <c r="K1100" s="231"/>
      <c r="L1100" s="231"/>
      <c r="M1100" s="231"/>
      <c r="N1100" s="225" t="s">
        <v>5022</v>
      </c>
      <c r="O1100" s="225" t="s">
        <v>6099</v>
      </c>
      <c r="P1100" s="225" t="s">
        <v>6100</v>
      </c>
      <c r="Q1100" s="230" t="s">
        <v>6101</v>
      </c>
      <c r="R1100" s="232" t="s">
        <v>4758</v>
      </c>
      <c r="S1100" s="263" t="s">
        <v>4758</v>
      </c>
      <c r="T1100" s="233">
        <v>45596</v>
      </c>
      <c r="U1100" s="234" t="s">
        <v>4746</v>
      </c>
      <c r="V1100" s="234">
        <v>45609</v>
      </c>
      <c r="W1100" s="234">
        <v>45616</v>
      </c>
      <c r="X1100" s="234" t="s">
        <v>4758</v>
      </c>
      <c r="Y1100" s="234"/>
      <c r="Z1100" s="234" t="s">
        <v>6102</v>
      </c>
      <c r="AA1100" s="224">
        <v>202411</v>
      </c>
      <c r="AB1100" s="243"/>
      <c r="AC1100" s="244" t="s">
        <v>4787</v>
      </c>
      <c r="AD1100" s="244" t="s">
        <v>4934</v>
      </c>
      <c r="AE1100" s="245">
        <v>0</v>
      </c>
      <c r="AF1100" s="244" t="s">
        <v>4749</v>
      </c>
      <c r="AG1100" s="239" t="str">
        <f>IFERROR(VLOOKUP(작성용!A:A,RM!A:D,4,0),"-")</f>
        <v>오영석</v>
      </c>
      <c r="AH1100" s="9" t="s">
        <v>4810</v>
      </c>
      <c r="AI1100" s="235" t="s">
        <v>4758</v>
      </c>
      <c r="AJ1100" s="235" t="s">
        <v>4907</v>
      </c>
      <c r="AK1100" s="235" t="s">
        <v>4764</v>
      </c>
      <c r="AL1100" s="235">
        <v>1099</v>
      </c>
    </row>
    <row r="1101" spans="1:38" x14ac:dyDescent="0.3">
      <c r="A1101" s="222" t="s">
        <v>6095</v>
      </c>
      <c r="B1101" s="222" t="s">
        <v>6096</v>
      </c>
      <c r="C1101" s="241" t="s">
        <v>4749</v>
      </c>
      <c r="D1101" s="236" t="s">
        <v>6128</v>
      </c>
      <c r="E1101" s="236">
        <v>2841110111983</v>
      </c>
      <c r="F1101" s="238" t="s">
        <v>6107</v>
      </c>
      <c r="G1101" s="238">
        <v>0</v>
      </c>
      <c r="H1101" s="223" t="s">
        <v>4758</v>
      </c>
      <c r="I1101" s="231"/>
      <c r="J1101" s="231"/>
      <c r="K1101" s="231"/>
      <c r="L1101" s="231"/>
      <c r="M1101" s="231"/>
      <c r="N1101" s="225" t="s">
        <v>5022</v>
      </c>
      <c r="O1101" s="225" t="s">
        <v>6099</v>
      </c>
      <c r="P1101" s="225" t="s">
        <v>6100</v>
      </c>
      <c r="Q1101" s="230" t="s">
        <v>6101</v>
      </c>
      <c r="R1101" s="232" t="s">
        <v>4758</v>
      </c>
      <c r="S1101" s="263" t="s">
        <v>4758</v>
      </c>
      <c r="T1101" s="233">
        <v>45596</v>
      </c>
      <c r="U1101" s="234" t="s">
        <v>4746</v>
      </c>
      <c r="V1101" s="234">
        <v>45609</v>
      </c>
      <c r="W1101" s="234">
        <v>45616</v>
      </c>
      <c r="X1101" s="234" t="s">
        <v>4758</v>
      </c>
      <c r="Y1101" s="234"/>
      <c r="Z1101" s="234" t="s">
        <v>6102</v>
      </c>
      <c r="AA1101" s="224">
        <v>202411</v>
      </c>
      <c r="AB1101" s="243"/>
      <c r="AC1101" s="244" t="s">
        <v>4787</v>
      </c>
      <c r="AD1101" s="244" t="s">
        <v>6129</v>
      </c>
      <c r="AE1101" s="245">
        <v>1</v>
      </c>
      <c r="AF1101" s="244" t="s">
        <v>4749</v>
      </c>
      <c r="AG1101" s="239" t="str">
        <f>IFERROR(VLOOKUP(작성용!A:A,RM!A:D,4,0),"-")</f>
        <v>오영석</v>
      </c>
      <c r="AH1101" s="9" t="s">
        <v>4810</v>
      </c>
      <c r="AI1101" s="235" t="s">
        <v>4758</v>
      </c>
      <c r="AJ1101" s="235" t="s">
        <v>4907</v>
      </c>
      <c r="AK1101" s="235" t="s">
        <v>4764</v>
      </c>
      <c r="AL1101" s="235">
        <v>1100</v>
      </c>
    </row>
    <row r="1102" spans="1:38" x14ac:dyDescent="0.3">
      <c r="A1102" s="222" t="s">
        <v>6095</v>
      </c>
      <c r="B1102" s="222" t="s">
        <v>6096</v>
      </c>
      <c r="C1102" s="241" t="s">
        <v>4749</v>
      </c>
      <c r="D1102" s="236" t="s">
        <v>6128</v>
      </c>
      <c r="E1102" s="236">
        <v>2841110111983</v>
      </c>
      <c r="F1102" s="238" t="s">
        <v>6098</v>
      </c>
      <c r="G1102" s="238">
        <v>77</v>
      </c>
      <c r="H1102" s="223" t="s">
        <v>4758</v>
      </c>
      <c r="I1102" s="231"/>
      <c r="J1102" s="231"/>
      <c r="K1102" s="231"/>
      <c r="L1102" s="231"/>
      <c r="M1102" s="231"/>
      <c r="N1102" s="225" t="s">
        <v>5022</v>
      </c>
      <c r="O1102" s="225" t="s">
        <v>6099</v>
      </c>
      <c r="P1102" s="225" t="s">
        <v>6100</v>
      </c>
      <c r="Q1102" s="230" t="s">
        <v>6101</v>
      </c>
      <c r="R1102" s="232" t="s">
        <v>4758</v>
      </c>
      <c r="S1102" s="263" t="s">
        <v>4758</v>
      </c>
      <c r="T1102" s="233">
        <v>45596</v>
      </c>
      <c r="U1102" s="234" t="s">
        <v>4746</v>
      </c>
      <c r="V1102" s="234">
        <v>45609</v>
      </c>
      <c r="W1102" s="234">
        <v>45616</v>
      </c>
      <c r="X1102" s="234" t="s">
        <v>4758</v>
      </c>
      <c r="Y1102" s="234"/>
      <c r="Z1102" s="234" t="s">
        <v>6102</v>
      </c>
      <c r="AA1102" s="224">
        <v>202411</v>
      </c>
      <c r="AB1102" s="243"/>
      <c r="AC1102" s="244" t="s">
        <v>4787</v>
      </c>
      <c r="AD1102" s="244" t="s">
        <v>6129</v>
      </c>
      <c r="AE1102" s="245">
        <v>0</v>
      </c>
      <c r="AF1102" s="244" t="s">
        <v>4749</v>
      </c>
      <c r="AG1102" s="239" t="str">
        <f>IFERROR(VLOOKUP(작성용!A:A,RM!A:D,4,0),"-")</f>
        <v>오영석</v>
      </c>
      <c r="AH1102" s="9" t="s">
        <v>4810</v>
      </c>
      <c r="AI1102" s="235" t="s">
        <v>4758</v>
      </c>
      <c r="AJ1102" s="235" t="s">
        <v>4907</v>
      </c>
      <c r="AK1102" s="235" t="s">
        <v>4764</v>
      </c>
      <c r="AL1102" s="235">
        <v>1101</v>
      </c>
    </row>
    <row r="1103" spans="1:38" x14ac:dyDescent="0.3">
      <c r="A1103" s="222" t="s">
        <v>6095</v>
      </c>
      <c r="B1103" s="222" t="s">
        <v>6096</v>
      </c>
      <c r="C1103" s="241" t="s">
        <v>4749</v>
      </c>
      <c r="D1103" s="236" t="s">
        <v>6130</v>
      </c>
      <c r="E1103" s="236">
        <v>1101117064457</v>
      </c>
      <c r="F1103" s="238" t="s">
        <v>6098</v>
      </c>
      <c r="G1103" s="238">
        <v>77</v>
      </c>
      <c r="H1103" s="223" t="s">
        <v>4758</v>
      </c>
      <c r="I1103" s="231"/>
      <c r="J1103" s="231"/>
      <c r="K1103" s="231"/>
      <c r="L1103" s="231"/>
      <c r="M1103" s="231"/>
      <c r="N1103" s="225" t="s">
        <v>5022</v>
      </c>
      <c r="O1103" s="225" t="s">
        <v>6099</v>
      </c>
      <c r="P1103" s="225" t="s">
        <v>6100</v>
      </c>
      <c r="Q1103" s="230" t="s">
        <v>6101</v>
      </c>
      <c r="R1103" s="232" t="s">
        <v>4758</v>
      </c>
      <c r="S1103" s="263" t="s">
        <v>4758</v>
      </c>
      <c r="T1103" s="233">
        <v>45596</v>
      </c>
      <c r="U1103" s="234" t="s">
        <v>4746</v>
      </c>
      <c r="V1103" s="234">
        <v>45609</v>
      </c>
      <c r="W1103" s="234">
        <v>45616</v>
      </c>
      <c r="X1103" s="234" t="s">
        <v>4758</v>
      </c>
      <c r="Y1103" s="234"/>
      <c r="Z1103" s="234" t="s">
        <v>6102</v>
      </c>
      <c r="AA1103" s="224">
        <v>202411</v>
      </c>
      <c r="AB1103" s="243"/>
      <c r="AC1103" s="244" t="s">
        <v>4787</v>
      </c>
      <c r="AD1103" s="244" t="s">
        <v>4934</v>
      </c>
      <c r="AE1103" s="245">
        <v>1</v>
      </c>
      <c r="AF1103" s="244" t="s">
        <v>4749</v>
      </c>
      <c r="AG1103" s="239" t="str">
        <f>IFERROR(VLOOKUP(작성용!A:A,RM!A:D,4,0),"-")</f>
        <v>오영석</v>
      </c>
      <c r="AH1103" s="9" t="s">
        <v>4810</v>
      </c>
      <c r="AI1103" s="235" t="s">
        <v>4758</v>
      </c>
      <c r="AJ1103" s="235" t="s">
        <v>4907</v>
      </c>
      <c r="AK1103" s="235" t="s">
        <v>4764</v>
      </c>
      <c r="AL1103" s="235">
        <v>1102</v>
      </c>
    </row>
    <row r="1104" spans="1:38" x14ac:dyDescent="0.3">
      <c r="A1104" s="222" t="s">
        <v>6095</v>
      </c>
      <c r="B1104" s="222" t="s">
        <v>6096</v>
      </c>
      <c r="C1104" s="241" t="s">
        <v>4749</v>
      </c>
      <c r="D1104" s="236" t="s">
        <v>6131</v>
      </c>
      <c r="E1104" s="236">
        <v>1101117850541</v>
      </c>
      <c r="F1104" s="238" t="s">
        <v>6098</v>
      </c>
      <c r="G1104" s="238">
        <v>77</v>
      </c>
      <c r="H1104" s="223" t="s">
        <v>4758</v>
      </c>
      <c r="I1104" s="231"/>
      <c r="J1104" s="231"/>
      <c r="K1104" s="231"/>
      <c r="L1104" s="231"/>
      <c r="M1104" s="231"/>
      <c r="N1104" s="225" t="s">
        <v>5022</v>
      </c>
      <c r="O1104" s="225" t="s">
        <v>6099</v>
      </c>
      <c r="P1104" s="225" t="s">
        <v>6100</v>
      </c>
      <c r="Q1104" s="230" t="s">
        <v>6101</v>
      </c>
      <c r="R1104" s="232" t="s">
        <v>4758</v>
      </c>
      <c r="S1104" s="263" t="s">
        <v>4758</v>
      </c>
      <c r="T1104" s="233">
        <v>45596</v>
      </c>
      <c r="U1104" s="234" t="s">
        <v>4746</v>
      </c>
      <c r="V1104" s="234">
        <v>45609</v>
      </c>
      <c r="W1104" s="234">
        <v>45616</v>
      </c>
      <c r="X1104" s="234" t="s">
        <v>4758</v>
      </c>
      <c r="Y1104" s="234"/>
      <c r="Z1104" s="234" t="s">
        <v>6102</v>
      </c>
      <c r="AA1104" s="224">
        <v>202411</v>
      </c>
      <c r="AB1104" s="243"/>
      <c r="AC1104" s="244" t="s">
        <v>4787</v>
      </c>
      <c r="AD1104" s="244" t="s">
        <v>4898</v>
      </c>
      <c r="AE1104" s="245">
        <v>1</v>
      </c>
      <c r="AF1104" s="244" t="s">
        <v>4749</v>
      </c>
      <c r="AG1104" s="239" t="str">
        <f>IFERROR(VLOOKUP(작성용!A:A,RM!A:D,4,0),"-")</f>
        <v>오영석</v>
      </c>
      <c r="AH1104" s="9" t="s">
        <v>4810</v>
      </c>
      <c r="AI1104" s="235" t="s">
        <v>4758</v>
      </c>
      <c r="AJ1104" s="235" t="s">
        <v>4907</v>
      </c>
      <c r="AK1104" s="235" t="s">
        <v>4764</v>
      </c>
      <c r="AL1104" s="235">
        <v>1103</v>
      </c>
    </row>
    <row r="1105" spans="1:38" x14ac:dyDescent="0.3">
      <c r="A1105" s="222" t="s">
        <v>6095</v>
      </c>
      <c r="B1105" s="222" t="s">
        <v>6096</v>
      </c>
      <c r="C1105" s="241" t="s">
        <v>4749</v>
      </c>
      <c r="D1105" s="236" t="s">
        <v>6132</v>
      </c>
      <c r="E1105" s="236">
        <v>1101115075141</v>
      </c>
      <c r="F1105" s="238" t="s">
        <v>6098</v>
      </c>
      <c r="G1105" s="238">
        <v>77</v>
      </c>
      <c r="H1105" s="223" t="s">
        <v>4758</v>
      </c>
      <c r="I1105" s="231"/>
      <c r="J1105" s="231"/>
      <c r="K1105" s="231"/>
      <c r="L1105" s="231"/>
      <c r="M1105" s="231"/>
      <c r="N1105" s="225" t="s">
        <v>5022</v>
      </c>
      <c r="O1105" s="225" t="s">
        <v>6099</v>
      </c>
      <c r="P1105" s="225" t="s">
        <v>6100</v>
      </c>
      <c r="Q1105" s="230" t="s">
        <v>6101</v>
      </c>
      <c r="R1105" s="232" t="s">
        <v>4758</v>
      </c>
      <c r="S1105" s="263" t="s">
        <v>4758</v>
      </c>
      <c r="T1105" s="233">
        <v>45596</v>
      </c>
      <c r="U1105" s="234" t="s">
        <v>4746</v>
      </c>
      <c r="V1105" s="234">
        <v>45609</v>
      </c>
      <c r="W1105" s="234">
        <v>45616</v>
      </c>
      <c r="X1105" s="234" t="s">
        <v>4758</v>
      </c>
      <c r="Y1105" s="234"/>
      <c r="Z1105" s="234" t="s">
        <v>6102</v>
      </c>
      <c r="AA1105" s="224">
        <v>202411</v>
      </c>
      <c r="AB1105" s="243"/>
      <c r="AC1105" s="244" t="s">
        <v>4787</v>
      </c>
      <c r="AD1105" s="244" t="s">
        <v>4902</v>
      </c>
      <c r="AE1105" s="245">
        <v>1</v>
      </c>
      <c r="AF1105" s="244" t="s">
        <v>4749</v>
      </c>
      <c r="AG1105" s="239" t="str">
        <f>IFERROR(VLOOKUP(작성용!A:A,RM!A:D,4,0),"-")</f>
        <v>오영석</v>
      </c>
      <c r="AH1105" s="9" t="s">
        <v>4810</v>
      </c>
      <c r="AI1105" s="235" t="s">
        <v>4758</v>
      </c>
      <c r="AJ1105" s="235" t="s">
        <v>4907</v>
      </c>
      <c r="AK1105" s="235" t="s">
        <v>4764</v>
      </c>
      <c r="AL1105" s="235">
        <v>1104</v>
      </c>
    </row>
    <row r="1106" spans="1:38" x14ac:dyDescent="0.3">
      <c r="A1106" s="222" t="s">
        <v>6095</v>
      </c>
      <c r="B1106" s="222" t="s">
        <v>6096</v>
      </c>
      <c r="C1106" s="241" t="s">
        <v>4749</v>
      </c>
      <c r="D1106" s="236" t="s">
        <v>6132</v>
      </c>
      <c r="E1106" s="236">
        <v>1101115075141</v>
      </c>
      <c r="F1106" s="238" t="s">
        <v>6098</v>
      </c>
      <c r="G1106" s="238">
        <v>771</v>
      </c>
      <c r="H1106" s="223" t="s">
        <v>4758</v>
      </c>
      <c r="I1106" s="231"/>
      <c r="J1106" s="231"/>
      <c r="K1106" s="231"/>
      <c r="L1106" s="231"/>
      <c r="M1106" s="231"/>
      <c r="N1106" s="225" t="s">
        <v>5022</v>
      </c>
      <c r="O1106" s="225" t="s">
        <v>6099</v>
      </c>
      <c r="P1106" s="225" t="s">
        <v>6100</v>
      </c>
      <c r="Q1106" s="230" t="s">
        <v>6101</v>
      </c>
      <c r="R1106" s="232" t="s">
        <v>4758</v>
      </c>
      <c r="S1106" s="263" t="s">
        <v>4758</v>
      </c>
      <c r="T1106" s="233">
        <v>45596</v>
      </c>
      <c r="U1106" s="234" t="s">
        <v>4746</v>
      </c>
      <c r="V1106" s="234">
        <v>45609</v>
      </c>
      <c r="W1106" s="234">
        <v>45616</v>
      </c>
      <c r="X1106" s="234" t="s">
        <v>4758</v>
      </c>
      <c r="Y1106" s="234"/>
      <c r="Z1106" s="234" t="s">
        <v>6102</v>
      </c>
      <c r="AA1106" s="224">
        <v>202411</v>
      </c>
      <c r="AB1106" s="243"/>
      <c r="AC1106" s="244" t="s">
        <v>4787</v>
      </c>
      <c r="AD1106" s="244" t="s">
        <v>4902</v>
      </c>
      <c r="AE1106" s="245">
        <v>0</v>
      </c>
      <c r="AF1106" s="244" t="s">
        <v>4749</v>
      </c>
      <c r="AG1106" s="239" t="str">
        <f>IFERROR(VLOOKUP(작성용!A:A,RM!A:D,4,0),"-")</f>
        <v>오영석</v>
      </c>
      <c r="AH1106" s="9" t="s">
        <v>4810</v>
      </c>
      <c r="AI1106" s="235" t="s">
        <v>4758</v>
      </c>
      <c r="AJ1106" s="235" t="s">
        <v>4907</v>
      </c>
      <c r="AK1106" s="235" t="s">
        <v>4764</v>
      </c>
      <c r="AL1106" s="235">
        <v>1105</v>
      </c>
    </row>
    <row r="1107" spans="1:38" x14ac:dyDescent="0.3">
      <c r="A1107" s="222" t="s">
        <v>6095</v>
      </c>
      <c r="B1107" s="222" t="s">
        <v>6096</v>
      </c>
      <c r="C1107" s="241" t="s">
        <v>4749</v>
      </c>
      <c r="D1107" s="236" t="s">
        <v>6133</v>
      </c>
      <c r="E1107" s="236" t="s">
        <v>6134</v>
      </c>
      <c r="F1107" s="238" t="s">
        <v>6110</v>
      </c>
      <c r="G1107" s="238">
        <v>77</v>
      </c>
      <c r="H1107" s="223" t="s">
        <v>4758</v>
      </c>
      <c r="I1107" s="231"/>
      <c r="J1107" s="231"/>
      <c r="K1107" s="231"/>
      <c r="L1107" s="231"/>
      <c r="M1107" s="231"/>
      <c r="N1107" s="225" t="s">
        <v>5022</v>
      </c>
      <c r="O1107" s="225" t="s">
        <v>6099</v>
      </c>
      <c r="P1107" s="225" t="s">
        <v>6100</v>
      </c>
      <c r="Q1107" s="230" t="s">
        <v>6101</v>
      </c>
      <c r="R1107" s="232" t="s">
        <v>4758</v>
      </c>
      <c r="S1107" s="263" t="s">
        <v>4758</v>
      </c>
      <c r="T1107" s="233">
        <v>45596</v>
      </c>
      <c r="U1107" s="234" t="s">
        <v>4746</v>
      </c>
      <c r="V1107" s="234">
        <v>45609</v>
      </c>
      <c r="W1107" s="234">
        <v>45616</v>
      </c>
      <c r="X1107" s="234" t="s">
        <v>4758</v>
      </c>
      <c r="Y1107" s="234"/>
      <c r="Z1107" s="234" t="s">
        <v>6102</v>
      </c>
      <c r="AA1107" s="224">
        <v>202411</v>
      </c>
      <c r="AB1107" s="243"/>
      <c r="AC1107" s="244" t="s">
        <v>4787</v>
      </c>
      <c r="AD1107" s="244" t="s">
        <v>4920</v>
      </c>
      <c r="AE1107" s="245">
        <v>1</v>
      </c>
      <c r="AF1107" s="244" t="s">
        <v>4749</v>
      </c>
      <c r="AG1107" s="239" t="str">
        <f>IFERROR(VLOOKUP(작성용!A:A,RM!A:D,4,0),"-")</f>
        <v>오영석</v>
      </c>
      <c r="AH1107" s="9" t="s">
        <v>4810</v>
      </c>
      <c r="AI1107" s="235" t="s">
        <v>4758</v>
      </c>
      <c r="AJ1107" s="235" t="s">
        <v>4907</v>
      </c>
      <c r="AK1107" s="235" t="s">
        <v>4764</v>
      </c>
      <c r="AL1107" s="235">
        <v>1106</v>
      </c>
    </row>
    <row r="1108" spans="1:38" x14ac:dyDescent="0.3">
      <c r="A1108" s="222" t="s">
        <v>3461</v>
      </c>
      <c r="B1108" s="222" t="s">
        <v>6135</v>
      </c>
      <c r="C1108" s="249" t="s">
        <v>6136</v>
      </c>
      <c r="D1108" s="221" t="s">
        <v>6137</v>
      </c>
      <c r="E1108" s="263">
        <v>1101116821139</v>
      </c>
      <c r="F1108" s="225" t="s">
        <v>6138</v>
      </c>
      <c r="G1108" s="238">
        <v>0</v>
      </c>
      <c r="H1108" s="223" t="s">
        <v>6139</v>
      </c>
      <c r="I1108" s="231"/>
      <c r="J1108" s="231"/>
      <c r="K1108" s="231"/>
      <c r="L1108" s="231"/>
      <c r="M1108" s="231"/>
      <c r="N1108" s="225" t="s">
        <v>6140</v>
      </c>
      <c r="O1108" s="225" t="s">
        <v>6141</v>
      </c>
      <c r="P1108" s="225" t="s">
        <v>6142</v>
      </c>
      <c r="Q1108" s="230" t="s">
        <v>6143</v>
      </c>
      <c r="R1108" s="232" t="s">
        <v>2</v>
      </c>
      <c r="S1108" s="263" t="s">
        <v>6144</v>
      </c>
      <c r="T1108" s="233">
        <v>45597</v>
      </c>
      <c r="U1108" s="234" t="s">
        <v>6145</v>
      </c>
      <c r="V1108" s="234">
        <v>45625</v>
      </c>
      <c r="W1108" s="234">
        <v>45632</v>
      </c>
      <c r="X1108" s="234" t="s">
        <v>4758</v>
      </c>
      <c r="Y1108" s="234"/>
      <c r="Z1108" s="234" t="s">
        <v>6146</v>
      </c>
      <c r="AA1108" s="243">
        <v>202411</v>
      </c>
      <c r="AB1108" s="243"/>
      <c r="AC1108" s="244" t="s">
        <v>6147</v>
      </c>
      <c r="AD1108" s="243" t="s">
        <v>6148</v>
      </c>
      <c r="AE1108" s="245">
        <v>1</v>
      </c>
      <c r="AF1108" s="243" t="s">
        <v>6149</v>
      </c>
      <c r="AG1108" s="239" t="str">
        <f>IFERROR(VLOOKUP(작성용!A:A,RM!A:D,4,0),"-")</f>
        <v>서동현</v>
      </c>
      <c r="AH1108" s="9" t="s">
        <v>6150</v>
      </c>
      <c r="AI1108" s="235" t="s">
        <v>6139</v>
      </c>
      <c r="AJ1108" s="235" t="s">
        <v>6139</v>
      </c>
      <c r="AK1108" s="235" t="s">
        <v>6151</v>
      </c>
      <c r="AL1108" s="235">
        <v>1107</v>
      </c>
    </row>
    <row r="1109" spans="1:38" x14ac:dyDescent="0.3">
      <c r="A1109" s="222" t="s">
        <v>6152</v>
      </c>
      <c r="B1109" s="222" t="s">
        <v>6153</v>
      </c>
      <c r="C1109" s="249" t="s">
        <v>6154</v>
      </c>
      <c r="D1109" s="221" t="s">
        <v>6155</v>
      </c>
      <c r="E1109" s="263" t="s">
        <v>6156</v>
      </c>
      <c r="F1109" s="225" t="s">
        <v>6157</v>
      </c>
      <c r="G1109" s="238">
        <v>0</v>
      </c>
      <c r="H1109" s="223" t="s">
        <v>6139</v>
      </c>
      <c r="I1109" s="231"/>
      <c r="J1109" s="231"/>
      <c r="K1109" s="231"/>
      <c r="L1109" s="231"/>
      <c r="M1109" s="231"/>
      <c r="N1109" s="225" t="s">
        <v>6140</v>
      </c>
      <c r="O1109" s="225" t="s">
        <v>6141</v>
      </c>
      <c r="P1109" s="225" t="s">
        <v>6142</v>
      </c>
      <c r="Q1109" s="230" t="s">
        <v>6143</v>
      </c>
      <c r="R1109" s="232" t="s">
        <v>2</v>
      </c>
      <c r="S1109" s="263" t="s">
        <v>6144</v>
      </c>
      <c r="T1109" s="233">
        <v>45597</v>
      </c>
      <c r="U1109" s="234" t="s">
        <v>6145</v>
      </c>
      <c r="V1109" s="234">
        <v>45625</v>
      </c>
      <c r="W1109" s="234">
        <v>45632</v>
      </c>
      <c r="X1109" s="234" t="s">
        <v>4758</v>
      </c>
      <c r="Y1109" s="234"/>
      <c r="Z1109" s="234" t="s">
        <v>6146</v>
      </c>
      <c r="AA1109" s="243">
        <v>202411</v>
      </c>
      <c r="AB1109" s="243"/>
      <c r="AC1109" s="244" t="s">
        <v>6158</v>
      </c>
      <c r="AD1109" s="243" t="s">
        <v>6159</v>
      </c>
      <c r="AE1109" s="245">
        <v>0</v>
      </c>
      <c r="AF1109" s="243" t="s">
        <v>6160</v>
      </c>
      <c r="AG1109" s="239" t="str">
        <f>IFERROR(VLOOKUP(작성용!A:A,RM!A:D,4,0),"-")</f>
        <v>서동현</v>
      </c>
      <c r="AH1109" s="9" t="s">
        <v>6150</v>
      </c>
      <c r="AI1109" s="235" t="s">
        <v>6139</v>
      </c>
      <c r="AJ1109" s="235" t="s">
        <v>6139</v>
      </c>
      <c r="AK1109" s="235" t="s">
        <v>6151</v>
      </c>
      <c r="AL1109" s="235">
        <v>1108</v>
      </c>
    </row>
    <row r="1110" spans="1:38" x14ac:dyDescent="0.3">
      <c r="A1110" s="222" t="s">
        <v>6152</v>
      </c>
      <c r="B1110" s="222" t="s">
        <v>6153</v>
      </c>
      <c r="C1110" s="249" t="s">
        <v>6154</v>
      </c>
      <c r="D1110" s="221" t="s">
        <v>6161</v>
      </c>
      <c r="E1110" s="263" t="s">
        <v>6162</v>
      </c>
      <c r="F1110" s="225" t="s">
        <v>6157</v>
      </c>
      <c r="G1110" s="238">
        <v>0</v>
      </c>
      <c r="H1110" s="223" t="s">
        <v>6139</v>
      </c>
      <c r="I1110" s="231"/>
      <c r="J1110" s="231"/>
      <c r="K1110" s="231"/>
      <c r="L1110" s="231"/>
      <c r="M1110" s="231"/>
      <c r="N1110" s="225" t="s">
        <v>6140</v>
      </c>
      <c r="O1110" s="225" t="s">
        <v>6141</v>
      </c>
      <c r="P1110" s="225" t="s">
        <v>6142</v>
      </c>
      <c r="Q1110" s="230" t="s">
        <v>6143</v>
      </c>
      <c r="R1110" s="232" t="s">
        <v>2</v>
      </c>
      <c r="S1110" s="263" t="s">
        <v>6144</v>
      </c>
      <c r="T1110" s="233">
        <v>45597</v>
      </c>
      <c r="U1110" s="234" t="s">
        <v>6145</v>
      </c>
      <c r="V1110" s="234">
        <v>45625</v>
      </c>
      <c r="W1110" s="234">
        <v>45632</v>
      </c>
      <c r="X1110" s="234" t="s">
        <v>4758</v>
      </c>
      <c r="Y1110" s="234"/>
      <c r="Z1110" s="234" t="s">
        <v>6146</v>
      </c>
      <c r="AA1110" s="243">
        <v>202411</v>
      </c>
      <c r="AB1110" s="243"/>
      <c r="AC1110" s="244" t="s">
        <v>6158</v>
      </c>
      <c r="AD1110" s="243" t="s">
        <v>6159</v>
      </c>
      <c r="AE1110" s="245">
        <v>0</v>
      </c>
      <c r="AF1110" s="243" t="s">
        <v>6160</v>
      </c>
      <c r="AG1110" s="239" t="str">
        <f>IFERROR(VLOOKUP(작성용!A:A,RM!A:D,4,0),"-")</f>
        <v>서동현</v>
      </c>
      <c r="AH1110" s="9" t="s">
        <v>6150</v>
      </c>
      <c r="AI1110" s="235" t="s">
        <v>6139</v>
      </c>
      <c r="AJ1110" s="235" t="s">
        <v>6139</v>
      </c>
      <c r="AK1110" s="235" t="s">
        <v>6151</v>
      </c>
      <c r="AL1110" s="235">
        <v>1109</v>
      </c>
    </row>
    <row r="1111" spans="1:38" x14ac:dyDescent="0.3">
      <c r="A1111" s="222" t="s">
        <v>3461</v>
      </c>
      <c r="B1111" s="222" t="s">
        <v>6135</v>
      </c>
      <c r="C1111" s="249" t="s">
        <v>6154</v>
      </c>
      <c r="D1111" s="221" t="s">
        <v>6163</v>
      </c>
      <c r="E1111" s="263" t="s">
        <v>6164</v>
      </c>
      <c r="F1111" s="225" t="s">
        <v>6165</v>
      </c>
      <c r="G1111" s="238">
        <v>0</v>
      </c>
      <c r="H1111" s="223" t="s">
        <v>6139</v>
      </c>
      <c r="I1111" s="231"/>
      <c r="J1111" s="231"/>
      <c r="K1111" s="231"/>
      <c r="L1111" s="231"/>
      <c r="M1111" s="231"/>
      <c r="N1111" s="225" t="s">
        <v>6140</v>
      </c>
      <c r="O1111" s="225" t="s">
        <v>6141</v>
      </c>
      <c r="P1111" s="225" t="s">
        <v>6142</v>
      </c>
      <c r="Q1111" s="230" t="s">
        <v>6143</v>
      </c>
      <c r="R1111" s="232" t="s">
        <v>2</v>
      </c>
      <c r="S1111" s="263" t="s">
        <v>6144</v>
      </c>
      <c r="T1111" s="233">
        <v>45597</v>
      </c>
      <c r="U1111" s="234" t="s">
        <v>6145</v>
      </c>
      <c r="V1111" s="234">
        <v>45625</v>
      </c>
      <c r="W1111" s="234">
        <v>45632</v>
      </c>
      <c r="X1111" s="234" t="s">
        <v>4758</v>
      </c>
      <c r="Y1111" s="234"/>
      <c r="Z1111" s="234" t="s">
        <v>6146</v>
      </c>
      <c r="AA1111" s="243">
        <v>202411</v>
      </c>
      <c r="AB1111" s="243">
        <v>2</v>
      </c>
      <c r="AC1111" s="244" t="s">
        <v>6147</v>
      </c>
      <c r="AD1111" s="283" t="s">
        <v>3586</v>
      </c>
      <c r="AE1111" s="245">
        <v>1</v>
      </c>
      <c r="AF1111" s="243" t="s">
        <v>6149</v>
      </c>
      <c r="AG1111" s="239" t="str">
        <f>IFERROR(VLOOKUP(작성용!A:A,RM!A:D,4,0),"-")</f>
        <v>서동현</v>
      </c>
      <c r="AH1111" s="9" t="s">
        <v>6150</v>
      </c>
      <c r="AI1111" s="235" t="s">
        <v>6139</v>
      </c>
      <c r="AJ1111" s="235" t="s">
        <v>6139</v>
      </c>
      <c r="AK1111" s="235" t="s">
        <v>6151</v>
      </c>
      <c r="AL1111" s="235">
        <v>1110</v>
      </c>
    </row>
    <row r="1112" spans="1:38" x14ac:dyDescent="0.3">
      <c r="A1112" s="222" t="s">
        <v>3461</v>
      </c>
      <c r="B1112" s="222" t="s">
        <v>6135</v>
      </c>
      <c r="C1112" s="249" t="s">
        <v>6136</v>
      </c>
      <c r="D1112" s="221" t="s">
        <v>6166</v>
      </c>
      <c r="E1112" s="263" t="s">
        <v>6167</v>
      </c>
      <c r="F1112" s="225" t="s">
        <v>6138</v>
      </c>
      <c r="G1112" s="238">
        <v>0</v>
      </c>
      <c r="H1112" s="223" t="s">
        <v>6139</v>
      </c>
      <c r="I1112" s="231"/>
      <c r="J1112" s="231"/>
      <c r="K1112" s="231"/>
      <c r="L1112" s="231"/>
      <c r="M1112" s="231"/>
      <c r="N1112" s="225" t="s">
        <v>6140</v>
      </c>
      <c r="O1112" s="225" t="s">
        <v>6141</v>
      </c>
      <c r="P1112" s="225" t="s">
        <v>6142</v>
      </c>
      <c r="Q1112" s="230" t="s">
        <v>6143</v>
      </c>
      <c r="R1112" s="232" t="s">
        <v>2</v>
      </c>
      <c r="S1112" s="263" t="s">
        <v>6144</v>
      </c>
      <c r="T1112" s="233">
        <v>45597</v>
      </c>
      <c r="U1112" s="234" t="s">
        <v>6145</v>
      </c>
      <c r="V1112" s="234">
        <v>45625</v>
      </c>
      <c r="W1112" s="234">
        <v>45632</v>
      </c>
      <c r="X1112" s="234" t="s">
        <v>4758</v>
      </c>
      <c r="Y1112" s="234"/>
      <c r="Z1112" s="234" t="s">
        <v>6146</v>
      </c>
      <c r="AA1112" s="243">
        <v>202411</v>
      </c>
      <c r="AB1112" s="243"/>
      <c r="AC1112" s="244" t="s">
        <v>6147</v>
      </c>
      <c r="AD1112" s="243" t="s">
        <v>6238</v>
      </c>
      <c r="AE1112" s="245">
        <v>1</v>
      </c>
      <c r="AF1112" s="243" t="s">
        <v>6149</v>
      </c>
      <c r="AG1112" s="239" t="str">
        <f>IFERROR(VLOOKUP(작성용!A:A,RM!A:D,4,0),"-")</f>
        <v>서동현</v>
      </c>
      <c r="AH1112" s="9" t="s">
        <v>6150</v>
      </c>
      <c r="AI1112" s="235" t="s">
        <v>6139</v>
      </c>
      <c r="AJ1112" s="235" t="s">
        <v>6139</v>
      </c>
      <c r="AK1112" s="235" t="s">
        <v>6151</v>
      </c>
      <c r="AL1112" s="235">
        <v>1111</v>
      </c>
    </row>
    <row r="1113" spans="1:38" x14ac:dyDescent="0.3">
      <c r="A1113" s="222" t="s">
        <v>3461</v>
      </c>
      <c r="B1113" s="222" t="s">
        <v>6135</v>
      </c>
      <c r="C1113" s="249" t="s">
        <v>6136</v>
      </c>
      <c r="D1113" s="221" t="s">
        <v>6168</v>
      </c>
      <c r="E1113" s="263" t="s">
        <v>6169</v>
      </c>
      <c r="F1113" s="225" t="s">
        <v>5187</v>
      </c>
      <c r="G1113" s="238">
        <v>0</v>
      </c>
      <c r="H1113" s="223" t="s">
        <v>6139</v>
      </c>
      <c r="I1113" s="231"/>
      <c r="J1113" s="231"/>
      <c r="K1113" s="231"/>
      <c r="L1113" s="231"/>
      <c r="M1113" s="231"/>
      <c r="N1113" s="225" t="s">
        <v>6140</v>
      </c>
      <c r="O1113" s="225" t="s">
        <v>6141</v>
      </c>
      <c r="P1113" s="225" t="s">
        <v>6142</v>
      </c>
      <c r="Q1113" s="230" t="s">
        <v>6143</v>
      </c>
      <c r="R1113" s="232" t="s">
        <v>2</v>
      </c>
      <c r="S1113" s="263" t="s">
        <v>6144</v>
      </c>
      <c r="T1113" s="233">
        <v>45597</v>
      </c>
      <c r="U1113" s="234" t="s">
        <v>6145</v>
      </c>
      <c r="V1113" s="234">
        <v>45625</v>
      </c>
      <c r="W1113" s="234">
        <v>45632</v>
      </c>
      <c r="X1113" s="234" t="s">
        <v>4758</v>
      </c>
      <c r="Y1113" s="234"/>
      <c r="Z1113" s="234" t="s">
        <v>6146</v>
      </c>
      <c r="AA1113" s="243">
        <v>202411</v>
      </c>
      <c r="AB1113" s="243"/>
      <c r="AC1113" s="244" t="s">
        <v>6147</v>
      </c>
      <c r="AD1113" s="243" t="s">
        <v>6236</v>
      </c>
      <c r="AE1113" s="245">
        <v>1</v>
      </c>
      <c r="AF1113" s="243" t="s">
        <v>6149</v>
      </c>
      <c r="AG1113" s="239" t="str">
        <f>IFERROR(VLOOKUP(작성용!A:A,RM!A:D,4,0),"-")</f>
        <v>서동현</v>
      </c>
      <c r="AH1113" s="9" t="s">
        <v>6150</v>
      </c>
      <c r="AI1113" s="235" t="s">
        <v>6139</v>
      </c>
      <c r="AJ1113" s="235" t="s">
        <v>6139</v>
      </c>
      <c r="AK1113" s="235" t="s">
        <v>6151</v>
      </c>
      <c r="AL1113" s="235">
        <v>1112</v>
      </c>
    </row>
    <row r="1114" spans="1:38" x14ac:dyDescent="0.3">
      <c r="A1114" s="222" t="s">
        <v>3461</v>
      </c>
      <c r="B1114" s="222" t="s">
        <v>6135</v>
      </c>
      <c r="C1114" s="249" t="s">
        <v>6136</v>
      </c>
      <c r="D1114" s="221" t="s">
        <v>6170</v>
      </c>
      <c r="E1114" s="263" t="s">
        <v>6171</v>
      </c>
      <c r="F1114" s="225" t="s">
        <v>5187</v>
      </c>
      <c r="G1114" s="238">
        <v>0</v>
      </c>
      <c r="H1114" s="223" t="s">
        <v>6139</v>
      </c>
      <c r="I1114" s="231"/>
      <c r="J1114" s="231"/>
      <c r="K1114" s="231"/>
      <c r="L1114" s="231"/>
      <c r="M1114" s="231"/>
      <c r="N1114" s="225" t="s">
        <v>6140</v>
      </c>
      <c r="O1114" s="225" t="s">
        <v>6141</v>
      </c>
      <c r="P1114" s="225" t="s">
        <v>6142</v>
      </c>
      <c r="Q1114" s="230" t="s">
        <v>6143</v>
      </c>
      <c r="R1114" s="232" t="s">
        <v>2</v>
      </c>
      <c r="S1114" s="263" t="s">
        <v>6144</v>
      </c>
      <c r="T1114" s="233">
        <v>45597</v>
      </c>
      <c r="U1114" s="234" t="s">
        <v>6145</v>
      </c>
      <c r="V1114" s="234">
        <v>45625</v>
      </c>
      <c r="W1114" s="234">
        <v>45632</v>
      </c>
      <c r="X1114" s="234" t="s">
        <v>4758</v>
      </c>
      <c r="Y1114" s="234"/>
      <c r="Z1114" s="234" t="s">
        <v>6146</v>
      </c>
      <c r="AA1114" s="243">
        <v>202411</v>
      </c>
      <c r="AB1114" s="243"/>
      <c r="AC1114" s="244" t="s">
        <v>6147</v>
      </c>
      <c r="AD1114" s="243" t="s">
        <v>4030</v>
      </c>
      <c r="AE1114" s="245">
        <v>1</v>
      </c>
      <c r="AF1114" s="243" t="s">
        <v>6149</v>
      </c>
      <c r="AG1114" s="239" t="str">
        <f>IFERROR(VLOOKUP(작성용!A:A,RM!A:D,4,0),"-")</f>
        <v>서동현</v>
      </c>
      <c r="AH1114" s="9" t="s">
        <v>6150</v>
      </c>
      <c r="AI1114" s="235" t="s">
        <v>6139</v>
      </c>
      <c r="AJ1114" s="235" t="s">
        <v>6139</v>
      </c>
      <c r="AK1114" s="235" t="s">
        <v>6151</v>
      </c>
      <c r="AL1114" s="235">
        <v>1113</v>
      </c>
    </row>
    <row r="1115" spans="1:38" x14ac:dyDescent="0.3">
      <c r="A1115" s="222" t="s">
        <v>3461</v>
      </c>
      <c r="B1115" s="222" t="s">
        <v>6135</v>
      </c>
      <c r="C1115" s="249" t="s">
        <v>6136</v>
      </c>
      <c r="D1115" s="221" t="s">
        <v>6172</v>
      </c>
      <c r="E1115" s="263" t="s">
        <v>6173</v>
      </c>
      <c r="F1115" s="225" t="s">
        <v>5187</v>
      </c>
      <c r="G1115" s="238">
        <v>0</v>
      </c>
      <c r="H1115" s="223" t="s">
        <v>6139</v>
      </c>
      <c r="I1115" s="231"/>
      <c r="J1115" s="231"/>
      <c r="K1115" s="231"/>
      <c r="L1115" s="231"/>
      <c r="M1115" s="231"/>
      <c r="N1115" s="225" t="s">
        <v>6140</v>
      </c>
      <c r="O1115" s="225" t="s">
        <v>6141</v>
      </c>
      <c r="P1115" s="225" t="s">
        <v>6142</v>
      </c>
      <c r="Q1115" s="230" t="s">
        <v>6143</v>
      </c>
      <c r="R1115" s="232" t="s">
        <v>2</v>
      </c>
      <c r="S1115" s="263" t="s">
        <v>6144</v>
      </c>
      <c r="T1115" s="233">
        <v>45597</v>
      </c>
      <c r="U1115" s="234" t="s">
        <v>6145</v>
      </c>
      <c r="V1115" s="234">
        <v>45625</v>
      </c>
      <c r="W1115" s="234">
        <v>45632</v>
      </c>
      <c r="X1115" s="234" t="s">
        <v>4758</v>
      </c>
      <c r="Y1115" s="234"/>
      <c r="Z1115" s="234" t="s">
        <v>6146</v>
      </c>
      <c r="AA1115" s="243">
        <v>202411</v>
      </c>
      <c r="AB1115" s="243"/>
      <c r="AC1115" s="244" t="s">
        <v>6147</v>
      </c>
      <c r="AD1115" s="243" t="s">
        <v>6239</v>
      </c>
      <c r="AE1115" s="245">
        <v>1</v>
      </c>
      <c r="AF1115" s="243" t="s">
        <v>6149</v>
      </c>
      <c r="AG1115" s="239" t="str">
        <f>IFERROR(VLOOKUP(작성용!A:A,RM!A:D,4,0),"-")</f>
        <v>서동현</v>
      </c>
      <c r="AH1115" s="9" t="s">
        <v>6150</v>
      </c>
      <c r="AI1115" s="235" t="s">
        <v>6139</v>
      </c>
      <c r="AJ1115" s="235" t="s">
        <v>6139</v>
      </c>
      <c r="AK1115" s="235" t="s">
        <v>6151</v>
      </c>
      <c r="AL1115" s="235">
        <v>1114</v>
      </c>
    </row>
    <row r="1116" spans="1:38" x14ac:dyDescent="0.3">
      <c r="A1116" s="222" t="s">
        <v>3461</v>
      </c>
      <c r="B1116" s="222" t="s">
        <v>6135</v>
      </c>
      <c r="C1116" s="249" t="s">
        <v>6136</v>
      </c>
      <c r="D1116" s="221" t="s">
        <v>6174</v>
      </c>
      <c r="E1116" s="263" t="s">
        <v>6175</v>
      </c>
      <c r="F1116" s="225" t="s">
        <v>5187</v>
      </c>
      <c r="G1116" s="238">
        <v>0</v>
      </c>
      <c r="H1116" s="223" t="s">
        <v>6139</v>
      </c>
      <c r="I1116" s="231"/>
      <c r="J1116" s="231"/>
      <c r="K1116" s="231"/>
      <c r="L1116" s="231"/>
      <c r="M1116" s="231"/>
      <c r="N1116" s="225" t="s">
        <v>6140</v>
      </c>
      <c r="O1116" s="225" t="s">
        <v>6141</v>
      </c>
      <c r="P1116" s="225" t="s">
        <v>6142</v>
      </c>
      <c r="Q1116" s="230" t="s">
        <v>6143</v>
      </c>
      <c r="R1116" s="232" t="s">
        <v>2</v>
      </c>
      <c r="S1116" s="263" t="s">
        <v>6144</v>
      </c>
      <c r="T1116" s="233">
        <v>45597</v>
      </c>
      <c r="U1116" s="234" t="s">
        <v>6145</v>
      </c>
      <c r="V1116" s="234">
        <v>45625</v>
      </c>
      <c r="W1116" s="234">
        <v>45632</v>
      </c>
      <c r="X1116" s="234" t="s">
        <v>4758</v>
      </c>
      <c r="Y1116" s="234"/>
      <c r="Z1116" s="234" t="s">
        <v>6146</v>
      </c>
      <c r="AA1116" s="243">
        <v>202411</v>
      </c>
      <c r="AB1116" s="243"/>
      <c r="AC1116" s="244" t="s">
        <v>6147</v>
      </c>
      <c r="AD1116" s="243" t="s">
        <v>4029</v>
      </c>
      <c r="AE1116" s="245">
        <v>1</v>
      </c>
      <c r="AF1116" s="243" t="s">
        <v>6149</v>
      </c>
      <c r="AG1116" s="239" t="str">
        <f>IFERROR(VLOOKUP(작성용!A:A,RM!A:D,4,0),"-")</f>
        <v>서동현</v>
      </c>
      <c r="AH1116" s="9" t="s">
        <v>6150</v>
      </c>
      <c r="AI1116" s="235" t="s">
        <v>6139</v>
      </c>
      <c r="AJ1116" s="235" t="s">
        <v>6139</v>
      </c>
      <c r="AK1116" s="235" t="s">
        <v>6151</v>
      </c>
      <c r="AL1116" s="235">
        <v>1115</v>
      </c>
    </row>
    <row r="1117" spans="1:38" x14ac:dyDescent="0.3">
      <c r="A1117" s="222" t="s">
        <v>3461</v>
      </c>
      <c r="B1117" s="222" t="s">
        <v>6135</v>
      </c>
      <c r="C1117" s="249" t="s">
        <v>6136</v>
      </c>
      <c r="D1117" s="221" t="s">
        <v>6176</v>
      </c>
      <c r="E1117" s="263" t="s">
        <v>6177</v>
      </c>
      <c r="F1117" s="225" t="s">
        <v>5187</v>
      </c>
      <c r="G1117" s="238">
        <v>0</v>
      </c>
      <c r="H1117" s="223" t="s">
        <v>6139</v>
      </c>
      <c r="I1117" s="231"/>
      <c r="J1117" s="231"/>
      <c r="K1117" s="231"/>
      <c r="L1117" s="231"/>
      <c r="M1117" s="231"/>
      <c r="N1117" s="225" t="s">
        <v>6140</v>
      </c>
      <c r="O1117" s="225" t="s">
        <v>6141</v>
      </c>
      <c r="P1117" s="225" t="s">
        <v>6142</v>
      </c>
      <c r="Q1117" s="230" t="s">
        <v>6143</v>
      </c>
      <c r="R1117" s="232" t="s">
        <v>2</v>
      </c>
      <c r="S1117" s="263" t="s">
        <v>6144</v>
      </c>
      <c r="T1117" s="233">
        <v>45597</v>
      </c>
      <c r="U1117" s="234" t="s">
        <v>6145</v>
      </c>
      <c r="V1117" s="234">
        <v>45625</v>
      </c>
      <c r="W1117" s="234">
        <v>45632</v>
      </c>
      <c r="X1117" s="234" t="s">
        <v>4758</v>
      </c>
      <c r="Y1117" s="234"/>
      <c r="Z1117" s="234" t="s">
        <v>6146</v>
      </c>
      <c r="AA1117" s="243">
        <v>202411</v>
      </c>
      <c r="AB1117" s="243"/>
      <c r="AC1117" s="244" t="s">
        <v>6147</v>
      </c>
      <c r="AD1117" s="243" t="s">
        <v>161</v>
      </c>
      <c r="AE1117" s="245">
        <v>1</v>
      </c>
      <c r="AF1117" s="243" t="s">
        <v>6149</v>
      </c>
      <c r="AG1117" s="239" t="str">
        <f>IFERROR(VLOOKUP(작성용!A:A,RM!A:D,4,0),"-")</f>
        <v>서동현</v>
      </c>
      <c r="AH1117" s="9" t="s">
        <v>6150</v>
      </c>
      <c r="AI1117" s="235" t="s">
        <v>6139</v>
      </c>
      <c r="AJ1117" s="235" t="s">
        <v>6139</v>
      </c>
      <c r="AK1117" s="235" t="s">
        <v>6151</v>
      </c>
      <c r="AL1117" s="235">
        <v>1116</v>
      </c>
    </row>
    <row r="1118" spans="1:38" x14ac:dyDescent="0.3">
      <c r="A1118" s="222" t="s">
        <v>6178</v>
      </c>
      <c r="B1118" s="222" t="s">
        <v>6179</v>
      </c>
      <c r="C1118" s="249" t="s">
        <v>6136</v>
      </c>
      <c r="D1118" s="221" t="s">
        <v>6180</v>
      </c>
      <c r="E1118" s="263">
        <v>1101130031318</v>
      </c>
      <c r="F1118" s="225" t="s">
        <v>5187</v>
      </c>
      <c r="G1118" s="238">
        <v>0</v>
      </c>
      <c r="H1118" s="223" t="s">
        <v>6139</v>
      </c>
      <c r="I1118" s="231"/>
      <c r="J1118" s="231"/>
      <c r="K1118" s="231"/>
      <c r="L1118" s="231"/>
      <c r="M1118" s="231"/>
      <c r="N1118" s="225" t="s">
        <v>6140</v>
      </c>
      <c r="O1118" s="225" t="s">
        <v>6141</v>
      </c>
      <c r="P1118" s="225" t="s">
        <v>6142</v>
      </c>
      <c r="Q1118" s="230" t="s">
        <v>6143</v>
      </c>
      <c r="R1118" s="232" t="s">
        <v>2</v>
      </c>
      <c r="S1118" s="263" t="s">
        <v>6144</v>
      </c>
      <c r="T1118" s="233">
        <v>45597</v>
      </c>
      <c r="U1118" s="234" t="s">
        <v>6145</v>
      </c>
      <c r="V1118" s="234">
        <v>45625</v>
      </c>
      <c r="W1118" s="234">
        <v>45632</v>
      </c>
      <c r="X1118" s="234" t="s">
        <v>4758</v>
      </c>
      <c r="Y1118" s="234"/>
      <c r="Z1118" s="234" t="s">
        <v>6146</v>
      </c>
      <c r="AA1118" s="243">
        <v>202411</v>
      </c>
      <c r="AB1118" s="243"/>
      <c r="AC1118" s="244" t="s">
        <v>6147</v>
      </c>
      <c r="AD1118" s="243" t="s">
        <v>6240</v>
      </c>
      <c r="AE1118" s="245">
        <v>1</v>
      </c>
      <c r="AF1118" s="243" t="s">
        <v>6181</v>
      </c>
      <c r="AG1118" s="239" t="str">
        <f>IFERROR(VLOOKUP(작성용!A:A,RM!A:D,4,0),"-")</f>
        <v>서동현</v>
      </c>
      <c r="AH1118" s="9" t="s">
        <v>6150</v>
      </c>
      <c r="AI1118" s="235" t="s">
        <v>6139</v>
      </c>
      <c r="AJ1118" s="235" t="s">
        <v>6139</v>
      </c>
      <c r="AK1118" s="235" t="s">
        <v>6151</v>
      </c>
      <c r="AL1118" s="235">
        <v>1117</v>
      </c>
    </row>
    <row r="1119" spans="1:38" x14ac:dyDescent="0.3">
      <c r="A1119" s="222" t="s">
        <v>6178</v>
      </c>
      <c r="B1119" s="222" t="s">
        <v>6179</v>
      </c>
      <c r="C1119" s="249" t="s">
        <v>6136</v>
      </c>
      <c r="D1119" s="221" t="s">
        <v>6182</v>
      </c>
      <c r="E1119" s="263">
        <v>1101130030790</v>
      </c>
      <c r="F1119" s="225" t="s">
        <v>5187</v>
      </c>
      <c r="G1119" s="238">
        <v>0</v>
      </c>
      <c r="H1119" s="223" t="s">
        <v>6139</v>
      </c>
      <c r="I1119" s="231"/>
      <c r="J1119" s="231"/>
      <c r="K1119" s="231"/>
      <c r="L1119" s="231"/>
      <c r="M1119" s="231"/>
      <c r="N1119" s="225" t="s">
        <v>6140</v>
      </c>
      <c r="O1119" s="225" t="s">
        <v>6141</v>
      </c>
      <c r="P1119" s="225" t="s">
        <v>6142</v>
      </c>
      <c r="Q1119" s="230" t="s">
        <v>6143</v>
      </c>
      <c r="R1119" s="232" t="s">
        <v>2</v>
      </c>
      <c r="S1119" s="263" t="s">
        <v>6144</v>
      </c>
      <c r="T1119" s="233">
        <v>45597</v>
      </c>
      <c r="U1119" s="234" t="s">
        <v>6145</v>
      </c>
      <c r="V1119" s="234">
        <v>45625</v>
      </c>
      <c r="W1119" s="234">
        <v>45632</v>
      </c>
      <c r="X1119" s="234" t="s">
        <v>4758</v>
      </c>
      <c r="Y1119" s="234"/>
      <c r="Z1119" s="234" t="s">
        <v>6146</v>
      </c>
      <c r="AA1119" s="243">
        <v>202411</v>
      </c>
      <c r="AB1119" s="243"/>
      <c r="AC1119" s="244" t="s">
        <v>6147</v>
      </c>
      <c r="AD1119" s="243" t="s">
        <v>4030</v>
      </c>
      <c r="AE1119" s="245">
        <v>1</v>
      </c>
      <c r="AF1119" s="243" t="s">
        <v>6183</v>
      </c>
      <c r="AG1119" s="239" t="str">
        <f>IFERROR(VLOOKUP(작성용!A:A,RM!A:D,4,0),"-")</f>
        <v>서동현</v>
      </c>
      <c r="AH1119" s="9" t="s">
        <v>6150</v>
      </c>
      <c r="AI1119" s="235" t="s">
        <v>6139</v>
      </c>
      <c r="AJ1119" s="235" t="s">
        <v>6139</v>
      </c>
      <c r="AK1119" s="235" t="s">
        <v>6151</v>
      </c>
      <c r="AL1119" s="235">
        <v>1118</v>
      </c>
    </row>
    <row r="1120" spans="1:38" x14ac:dyDescent="0.3">
      <c r="A1120" s="222" t="s">
        <v>6178</v>
      </c>
      <c r="B1120" s="222" t="s">
        <v>6179</v>
      </c>
      <c r="C1120" s="249" t="s">
        <v>6136</v>
      </c>
      <c r="D1120" s="221" t="s">
        <v>6184</v>
      </c>
      <c r="E1120" s="263" t="s">
        <v>6185</v>
      </c>
      <c r="F1120" s="225" t="s">
        <v>5187</v>
      </c>
      <c r="G1120" s="238">
        <v>0</v>
      </c>
      <c r="H1120" s="223" t="s">
        <v>6139</v>
      </c>
      <c r="I1120" s="231"/>
      <c r="J1120" s="231"/>
      <c r="K1120" s="231"/>
      <c r="L1120" s="231"/>
      <c r="M1120" s="231"/>
      <c r="N1120" s="225" t="s">
        <v>6140</v>
      </c>
      <c r="O1120" s="225" t="s">
        <v>6141</v>
      </c>
      <c r="P1120" s="225" t="s">
        <v>6142</v>
      </c>
      <c r="Q1120" s="230" t="s">
        <v>6143</v>
      </c>
      <c r="R1120" s="232" t="s">
        <v>2</v>
      </c>
      <c r="S1120" s="263" t="s">
        <v>6144</v>
      </c>
      <c r="T1120" s="233">
        <v>45597</v>
      </c>
      <c r="U1120" s="234" t="s">
        <v>6145</v>
      </c>
      <c r="V1120" s="234">
        <v>45625</v>
      </c>
      <c r="W1120" s="234">
        <v>45632</v>
      </c>
      <c r="X1120" s="234" t="s">
        <v>4758</v>
      </c>
      <c r="Y1120" s="234"/>
      <c r="Z1120" s="234" t="s">
        <v>6146</v>
      </c>
      <c r="AA1120" s="243">
        <v>202411</v>
      </c>
      <c r="AB1120" s="243"/>
      <c r="AC1120" s="244" t="s">
        <v>6147</v>
      </c>
      <c r="AD1120" s="243" t="s">
        <v>6244</v>
      </c>
      <c r="AE1120" s="245">
        <v>1</v>
      </c>
      <c r="AF1120" s="243" t="s">
        <v>6149</v>
      </c>
      <c r="AG1120" s="239" t="str">
        <f>IFERROR(VLOOKUP(작성용!A:A,RM!A:D,4,0),"-")</f>
        <v>서동현</v>
      </c>
      <c r="AH1120" s="9" t="s">
        <v>6150</v>
      </c>
      <c r="AI1120" s="235" t="s">
        <v>6139</v>
      </c>
      <c r="AJ1120" s="235" t="s">
        <v>6139</v>
      </c>
      <c r="AK1120" s="235" t="s">
        <v>6151</v>
      </c>
      <c r="AL1120" s="235">
        <v>1119</v>
      </c>
    </row>
    <row r="1121" spans="1:38" x14ac:dyDescent="0.3">
      <c r="A1121" s="222" t="s">
        <v>6178</v>
      </c>
      <c r="B1121" s="222" t="s">
        <v>6179</v>
      </c>
      <c r="C1121" s="249" t="s">
        <v>6136</v>
      </c>
      <c r="D1121" s="221" t="s">
        <v>6186</v>
      </c>
      <c r="E1121" s="263">
        <v>1101130030972</v>
      </c>
      <c r="F1121" s="225" t="s">
        <v>5187</v>
      </c>
      <c r="G1121" s="238">
        <v>0</v>
      </c>
      <c r="H1121" s="223" t="s">
        <v>6139</v>
      </c>
      <c r="I1121" s="231"/>
      <c r="J1121" s="231"/>
      <c r="K1121" s="231"/>
      <c r="L1121" s="231"/>
      <c r="M1121" s="231"/>
      <c r="N1121" s="225" t="s">
        <v>6140</v>
      </c>
      <c r="O1121" s="225" t="s">
        <v>6141</v>
      </c>
      <c r="P1121" s="225" t="s">
        <v>6142</v>
      </c>
      <c r="Q1121" s="230" t="s">
        <v>6143</v>
      </c>
      <c r="R1121" s="232" t="s">
        <v>2</v>
      </c>
      <c r="S1121" s="263" t="s">
        <v>6144</v>
      </c>
      <c r="T1121" s="233">
        <v>45597</v>
      </c>
      <c r="U1121" s="234" t="s">
        <v>6145</v>
      </c>
      <c r="V1121" s="234">
        <v>45625</v>
      </c>
      <c r="W1121" s="234">
        <v>45632</v>
      </c>
      <c r="X1121" s="234" t="s">
        <v>4758</v>
      </c>
      <c r="Y1121" s="234"/>
      <c r="Z1121" s="234" t="s">
        <v>6146</v>
      </c>
      <c r="AA1121" s="243">
        <v>202411</v>
      </c>
      <c r="AB1121" s="243"/>
      <c r="AC1121" s="244" t="s">
        <v>6147</v>
      </c>
      <c r="AD1121" s="243" t="s">
        <v>3923</v>
      </c>
      <c r="AE1121" s="245">
        <v>1</v>
      </c>
      <c r="AF1121" s="243" t="s">
        <v>6149</v>
      </c>
      <c r="AG1121" s="239" t="str">
        <f>IFERROR(VLOOKUP(작성용!A:A,RM!A:D,4,0),"-")</f>
        <v>서동현</v>
      </c>
      <c r="AH1121" s="9" t="s">
        <v>6150</v>
      </c>
      <c r="AI1121" s="235" t="s">
        <v>6139</v>
      </c>
      <c r="AJ1121" s="235" t="s">
        <v>6139</v>
      </c>
      <c r="AK1121" s="235" t="s">
        <v>6151</v>
      </c>
      <c r="AL1121" s="235">
        <v>1120</v>
      </c>
    </row>
    <row r="1122" spans="1:38" x14ac:dyDescent="0.3">
      <c r="A1122" s="222" t="s">
        <v>6178</v>
      </c>
      <c r="B1122" s="222" t="s">
        <v>6179</v>
      </c>
      <c r="C1122" s="249" t="s">
        <v>6136</v>
      </c>
      <c r="D1122" s="221" t="s">
        <v>2002</v>
      </c>
      <c r="E1122" s="263">
        <v>1311110419068</v>
      </c>
      <c r="F1122" s="225" t="s">
        <v>4841</v>
      </c>
      <c r="G1122" s="238">
        <v>0</v>
      </c>
      <c r="H1122" s="223" t="s">
        <v>6139</v>
      </c>
      <c r="I1122" s="231"/>
      <c r="J1122" s="231"/>
      <c r="K1122" s="231"/>
      <c r="L1122" s="231"/>
      <c r="M1122" s="231"/>
      <c r="N1122" s="225" t="s">
        <v>6140</v>
      </c>
      <c r="O1122" s="225" t="s">
        <v>6141</v>
      </c>
      <c r="P1122" s="225" t="s">
        <v>6142</v>
      </c>
      <c r="Q1122" s="230" t="s">
        <v>6143</v>
      </c>
      <c r="R1122" s="232" t="s">
        <v>2</v>
      </c>
      <c r="S1122" s="263" t="s">
        <v>6144</v>
      </c>
      <c r="T1122" s="233">
        <v>45597</v>
      </c>
      <c r="U1122" s="234" t="s">
        <v>6145</v>
      </c>
      <c r="V1122" s="234">
        <v>45625</v>
      </c>
      <c r="W1122" s="234">
        <v>45632</v>
      </c>
      <c r="X1122" s="234" t="s">
        <v>4758</v>
      </c>
      <c r="Y1122" s="234"/>
      <c r="Z1122" s="234" t="s">
        <v>6146</v>
      </c>
      <c r="AA1122" s="243">
        <v>202411</v>
      </c>
      <c r="AB1122" s="243"/>
      <c r="AC1122" s="244" t="s">
        <v>6147</v>
      </c>
      <c r="AD1122" s="243" t="s">
        <v>6187</v>
      </c>
      <c r="AE1122" s="245">
        <v>1</v>
      </c>
      <c r="AF1122" s="243" t="s">
        <v>6149</v>
      </c>
      <c r="AG1122" s="239" t="str">
        <f>IFERROR(VLOOKUP(작성용!A:A,RM!A:D,4,0),"-")</f>
        <v>서동현</v>
      </c>
      <c r="AH1122" s="9" t="s">
        <v>6150</v>
      </c>
      <c r="AI1122" s="235" t="s">
        <v>6139</v>
      </c>
      <c r="AJ1122" s="235" t="s">
        <v>6139</v>
      </c>
      <c r="AK1122" s="235" t="s">
        <v>6151</v>
      </c>
      <c r="AL1122" s="235">
        <v>1121</v>
      </c>
    </row>
    <row r="1123" spans="1:38" x14ac:dyDescent="0.3">
      <c r="A1123" s="222" t="s">
        <v>2633</v>
      </c>
      <c r="B1123" s="222" t="s">
        <v>2634</v>
      </c>
      <c r="C1123" s="249" t="s">
        <v>6154</v>
      </c>
      <c r="D1123" s="221" t="s">
        <v>6188</v>
      </c>
      <c r="E1123" s="263" t="s">
        <v>6189</v>
      </c>
      <c r="F1123" s="225" t="s">
        <v>6157</v>
      </c>
      <c r="G1123" s="238">
        <v>0</v>
      </c>
      <c r="H1123" s="223" t="s">
        <v>6139</v>
      </c>
      <c r="I1123" s="231"/>
      <c r="J1123" s="231"/>
      <c r="K1123" s="231"/>
      <c r="L1123" s="231"/>
      <c r="M1123" s="231"/>
      <c r="N1123" s="225" t="s">
        <v>6140</v>
      </c>
      <c r="O1123" s="225" t="s">
        <v>6141</v>
      </c>
      <c r="P1123" s="225" t="s">
        <v>6142</v>
      </c>
      <c r="Q1123" s="230" t="s">
        <v>6143</v>
      </c>
      <c r="R1123" s="232" t="s">
        <v>2</v>
      </c>
      <c r="S1123" s="263" t="s">
        <v>6144</v>
      </c>
      <c r="T1123" s="233">
        <v>45597</v>
      </c>
      <c r="U1123" s="234" t="s">
        <v>6145</v>
      </c>
      <c r="V1123" s="234">
        <v>45625</v>
      </c>
      <c r="W1123" s="234">
        <v>45632</v>
      </c>
      <c r="X1123" s="234" t="s">
        <v>4758</v>
      </c>
      <c r="Y1123" s="234"/>
      <c r="Z1123" s="234" t="s">
        <v>6146</v>
      </c>
      <c r="AA1123" s="243">
        <v>202411</v>
      </c>
      <c r="AB1123" s="243"/>
      <c r="AC1123" s="244" t="s">
        <v>6158</v>
      </c>
      <c r="AD1123" s="243" t="s">
        <v>6160</v>
      </c>
      <c r="AE1123" s="245">
        <v>0</v>
      </c>
      <c r="AF1123" s="243" t="s">
        <v>6160</v>
      </c>
      <c r="AG1123" s="239" t="str">
        <f>IFERROR(VLOOKUP(작성용!A:A,RM!A:D,4,0),"-")</f>
        <v>서동현</v>
      </c>
      <c r="AH1123" s="9" t="s">
        <v>6150</v>
      </c>
      <c r="AI1123" s="235" t="s">
        <v>6139</v>
      </c>
      <c r="AJ1123" s="235" t="s">
        <v>6139</v>
      </c>
      <c r="AK1123" s="235" t="s">
        <v>6151</v>
      </c>
      <c r="AL1123" s="235">
        <v>1122</v>
      </c>
    </row>
    <row r="1124" spans="1:38" x14ac:dyDescent="0.3">
      <c r="A1124" s="222" t="s">
        <v>2633</v>
      </c>
      <c r="B1124" s="222" t="s">
        <v>2634</v>
      </c>
      <c r="C1124" s="249" t="s">
        <v>6154</v>
      </c>
      <c r="D1124" s="221" t="s">
        <v>6190</v>
      </c>
      <c r="E1124" s="263" t="s">
        <v>3930</v>
      </c>
      <c r="F1124" s="225" t="s">
        <v>6157</v>
      </c>
      <c r="G1124" s="238">
        <v>0</v>
      </c>
      <c r="H1124" s="223" t="s">
        <v>6139</v>
      </c>
      <c r="I1124" s="231"/>
      <c r="J1124" s="231"/>
      <c r="K1124" s="231"/>
      <c r="L1124" s="231"/>
      <c r="M1124" s="231"/>
      <c r="N1124" s="225" t="s">
        <v>6140</v>
      </c>
      <c r="O1124" s="225" t="s">
        <v>6141</v>
      </c>
      <c r="P1124" s="225" t="s">
        <v>6142</v>
      </c>
      <c r="Q1124" s="230" t="s">
        <v>6143</v>
      </c>
      <c r="R1124" s="232" t="s">
        <v>2</v>
      </c>
      <c r="S1124" s="263" t="s">
        <v>6144</v>
      </c>
      <c r="T1124" s="233">
        <v>45597</v>
      </c>
      <c r="U1124" s="234" t="s">
        <v>6145</v>
      </c>
      <c r="V1124" s="234">
        <v>45625</v>
      </c>
      <c r="W1124" s="234">
        <v>45632</v>
      </c>
      <c r="X1124" s="234" t="s">
        <v>4758</v>
      </c>
      <c r="Y1124" s="234"/>
      <c r="Z1124" s="234" t="s">
        <v>6146</v>
      </c>
      <c r="AA1124" s="243">
        <v>202411</v>
      </c>
      <c r="AB1124" s="243"/>
      <c r="AC1124" s="244" t="s">
        <v>6158</v>
      </c>
      <c r="AD1124" s="243" t="s">
        <v>6160</v>
      </c>
      <c r="AE1124" s="245">
        <v>0</v>
      </c>
      <c r="AF1124" s="243" t="s">
        <v>6160</v>
      </c>
      <c r="AG1124" s="239" t="str">
        <f>IFERROR(VLOOKUP(작성용!A:A,RM!A:D,4,0),"-")</f>
        <v>서동현</v>
      </c>
      <c r="AH1124" s="9" t="s">
        <v>6150</v>
      </c>
      <c r="AI1124" s="235" t="s">
        <v>6139</v>
      </c>
      <c r="AJ1124" s="235" t="s">
        <v>6139</v>
      </c>
      <c r="AK1124" s="235" t="s">
        <v>6151</v>
      </c>
      <c r="AL1124" s="235">
        <v>1123</v>
      </c>
    </row>
    <row r="1125" spans="1:38" x14ac:dyDescent="0.3">
      <c r="A1125" s="222" t="s">
        <v>1434</v>
      </c>
      <c r="B1125" s="222" t="s">
        <v>1435</v>
      </c>
      <c r="C1125" s="249" t="s">
        <v>6136</v>
      </c>
      <c r="D1125" s="221" t="s">
        <v>6191</v>
      </c>
      <c r="E1125" s="263" t="s">
        <v>6192</v>
      </c>
      <c r="F1125" s="225" t="s">
        <v>6165</v>
      </c>
      <c r="G1125" s="238">
        <v>1</v>
      </c>
      <c r="H1125" s="223" t="s">
        <v>6139</v>
      </c>
      <c r="I1125" s="231"/>
      <c r="J1125" s="231"/>
      <c r="K1125" s="231"/>
      <c r="L1125" s="231"/>
      <c r="M1125" s="231"/>
      <c r="N1125" s="225" t="s">
        <v>6140</v>
      </c>
      <c r="O1125" s="225" t="s">
        <v>6141</v>
      </c>
      <c r="P1125" s="225" t="s">
        <v>6142</v>
      </c>
      <c r="Q1125" s="230" t="s">
        <v>6143</v>
      </c>
      <c r="R1125" s="232" t="s">
        <v>2</v>
      </c>
      <c r="S1125" s="263" t="s">
        <v>6144</v>
      </c>
      <c r="T1125" s="233">
        <v>45597</v>
      </c>
      <c r="U1125" s="234" t="s">
        <v>6145</v>
      </c>
      <c r="V1125" s="234">
        <v>45625</v>
      </c>
      <c r="W1125" s="234">
        <v>45632</v>
      </c>
      <c r="X1125" s="234" t="s">
        <v>4758</v>
      </c>
      <c r="Y1125" s="234"/>
      <c r="Z1125" s="234" t="s">
        <v>6146</v>
      </c>
      <c r="AA1125" s="243">
        <v>202411</v>
      </c>
      <c r="AB1125" s="243"/>
      <c r="AC1125" s="244" t="s">
        <v>6147</v>
      </c>
      <c r="AD1125" s="243" t="s">
        <v>6245</v>
      </c>
      <c r="AE1125" s="245">
        <v>1</v>
      </c>
      <c r="AF1125" s="243" t="s">
        <v>6149</v>
      </c>
      <c r="AG1125" s="239" t="str">
        <f>IFERROR(VLOOKUP(작성용!A:A,RM!A:D,4,0),"-")</f>
        <v>서동현</v>
      </c>
      <c r="AH1125" s="9" t="s">
        <v>6150</v>
      </c>
      <c r="AI1125" s="235" t="s">
        <v>6139</v>
      </c>
      <c r="AJ1125" s="235" t="s">
        <v>6139</v>
      </c>
      <c r="AK1125" s="235" t="s">
        <v>6151</v>
      </c>
      <c r="AL1125" s="235">
        <v>1124</v>
      </c>
    </row>
    <row r="1126" spans="1:38" x14ac:dyDescent="0.3">
      <c r="A1126" s="222" t="s">
        <v>2633</v>
      </c>
      <c r="B1126" s="222" t="s">
        <v>2634</v>
      </c>
      <c r="C1126" s="249" t="s">
        <v>6136</v>
      </c>
      <c r="D1126" s="221" t="s">
        <v>6193</v>
      </c>
      <c r="E1126" s="263" t="s">
        <v>6194</v>
      </c>
      <c r="F1126" s="225" t="s">
        <v>6157</v>
      </c>
      <c r="G1126" s="238">
        <v>0</v>
      </c>
      <c r="H1126" s="223" t="s">
        <v>6139</v>
      </c>
      <c r="I1126" s="231"/>
      <c r="J1126" s="231"/>
      <c r="K1126" s="231"/>
      <c r="L1126" s="231"/>
      <c r="M1126" s="231"/>
      <c r="N1126" s="225" t="s">
        <v>6140</v>
      </c>
      <c r="O1126" s="225" t="s">
        <v>6141</v>
      </c>
      <c r="P1126" s="225" t="s">
        <v>6142</v>
      </c>
      <c r="Q1126" s="230" t="s">
        <v>6143</v>
      </c>
      <c r="R1126" s="232" t="s">
        <v>2</v>
      </c>
      <c r="S1126" s="263" t="s">
        <v>6144</v>
      </c>
      <c r="T1126" s="233">
        <v>45597</v>
      </c>
      <c r="U1126" s="234" t="s">
        <v>6145</v>
      </c>
      <c r="V1126" s="234">
        <v>45625</v>
      </c>
      <c r="W1126" s="234">
        <v>45632</v>
      </c>
      <c r="X1126" s="234" t="s">
        <v>4758</v>
      </c>
      <c r="Y1126" s="234"/>
      <c r="Z1126" s="234" t="s">
        <v>6146</v>
      </c>
      <c r="AA1126" s="243">
        <v>202411</v>
      </c>
      <c r="AB1126" s="243"/>
      <c r="AC1126" s="244" t="s">
        <v>6158</v>
      </c>
      <c r="AD1126" s="243" t="s">
        <v>6160</v>
      </c>
      <c r="AE1126" s="245">
        <v>0</v>
      </c>
      <c r="AF1126" s="243" t="s">
        <v>6160</v>
      </c>
      <c r="AG1126" s="239" t="str">
        <f>IFERROR(VLOOKUP(작성용!A:A,RM!A:D,4,0),"-")</f>
        <v>서동현</v>
      </c>
      <c r="AH1126" s="9" t="s">
        <v>6150</v>
      </c>
      <c r="AI1126" s="235" t="s">
        <v>6139</v>
      </c>
      <c r="AJ1126" s="235" t="s">
        <v>6139</v>
      </c>
      <c r="AK1126" s="235" t="s">
        <v>6151</v>
      </c>
      <c r="AL1126" s="235">
        <v>1125</v>
      </c>
    </row>
    <row r="1127" spans="1:38" x14ac:dyDescent="0.3">
      <c r="A1127" s="222" t="s">
        <v>1434</v>
      </c>
      <c r="B1127" s="222" t="s">
        <v>1435</v>
      </c>
      <c r="C1127" s="249" t="s">
        <v>6154</v>
      </c>
      <c r="D1127" s="221" t="s">
        <v>6087</v>
      </c>
      <c r="E1127" s="263">
        <v>1101117869930</v>
      </c>
      <c r="F1127" s="225" t="s">
        <v>6195</v>
      </c>
      <c r="G1127" s="238">
        <v>1</v>
      </c>
      <c r="H1127" s="223" t="s">
        <v>6139</v>
      </c>
      <c r="I1127" s="231"/>
      <c r="J1127" s="231"/>
      <c r="K1127" s="231"/>
      <c r="L1127" s="231"/>
      <c r="M1127" s="231"/>
      <c r="N1127" s="225" t="s">
        <v>6140</v>
      </c>
      <c r="O1127" s="225" t="s">
        <v>6141</v>
      </c>
      <c r="P1127" s="225" t="s">
        <v>6142</v>
      </c>
      <c r="Q1127" s="230" t="s">
        <v>6143</v>
      </c>
      <c r="R1127" s="232" t="s">
        <v>2</v>
      </c>
      <c r="S1127" s="263" t="s">
        <v>6144</v>
      </c>
      <c r="T1127" s="233">
        <v>45597</v>
      </c>
      <c r="U1127" s="234" t="s">
        <v>6145</v>
      </c>
      <c r="V1127" s="234">
        <v>45625</v>
      </c>
      <c r="W1127" s="234">
        <v>45632</v>
      </c>
      <c r="X1127" s="234" t="s">
        <v>4758</v>
      </c>
      <c r="Y1127" s="234"/>
      <c r="Z1127" s="234" t="s">
        <v>6146</v>
      </c>
      <c r="AA1127" s="243">
        <v>202411</v>
      </c>
      <c r="AB1127" s="243"/>
      <c r="AC1127" s="244" t="s">
        <v>6147</v>
      </c>
      <c r="AD1127" s="243" t="s">
        <v>6196</v>
      </c>
      <c r="AE1127" s="245">
        <v>1</v>
      </c>
      <c r="AF1127" s="243" t="s">
        <v>6196</v>
      </c>
      <c r="AG1127" s="239" t="str">
        <f>IFERROR(VLOOKUP(작성용!A:A,RM!A:D,4,0),"-")</f>
        <v>서동현</v>
      </c>
      <c r="AH1127" s="9" t="s">
        <v>6150</v>
      </c>
      <c r="AI1127" s="235" t="s">
        <v>6139</v>
      </c>
      <c r="AJ1127" s="235" t="s">
        <v>6139</v>
      </c>
      <c r="AK1127" s="235" t="s">
        <v>6151</v>
      </c>
      <c r="AL1127" s="235">
        <v>1126</v>
      </c>
    </row>
    <row r="1128" spans="1:38" x14ac:dyDescent="0.3">
      <c r="A1128" s="222" t="s">
        <v>1434</v>
      </c>
      <c r="B1128" s="222" t="s">
        <v>1435</v>
      </c>
      <c r="C1128" s="249" t="s">
        <v>6154</v>
      </c>
      <c r="D1128" s="221" t="s">
        <v>6197</v>
      </c>
      <c r="E1128" s="263">
        <v>1101110098130</v>
      </c>
      <c r="F1128" s="225" t="s">
        <v>6198</v>
      </c>
      <c r="G1128" s="238">
        <v>0</v>
      </c>
      <c r="H1128" s="223" t="s">
        <v>6139</v>
      </c>
      <c r="I1128" s="231"/>
      <c r="J1128" s="231"/>
      <c r="K1128" s="231"/>
      <c r="L1128" s="231"/>
      <c r="M1128" s="231"/>
      <c r="N1128" s="225" t="s">
        <v>6140</v>
      </c>
      <c r="O1128" s="225" t="s">
        <v>6141</v>
      </c>
      <c r="P1128" s="225" t="s">
        <v>6142</v>
      </c>
      <c r="Q1128" s="230" t="s">
        <v>6143</v>
      </c>
      <c r="R1128" s="232" t="s">
        <v>2</v>
      </c>
      <c r="S1128" s="263" t="s">
        <v>6144</v>
      </c>
      <c r="T1128" s="233">
        <v>45597</v>
      </c>
      <c r="U1128" s="234" t="s">
        <v>6145</v>
      </c>
      <c r="V1128" s="234">
        <v>45625</v>
      </c>
      <c r="W1128" s="234">
        <v>45632</v>
      </c>
      <c r="X1128" s="234" t="s">
        <v>4758</v>
      </c>
      <c r="Y1128" s="234"/>
      <c r="Z1128" s="234" t="s">
        <v>6146</v>
      </c>
      <c r="AA1128" s="243">
        <v>202411</v>
      </c>
      <c r="AB1128" s="243"/>
      <c r="AC1128" s="244" t="s">
        <v>6147</v>
      </c>
      <c r="AD1128" s="243" t="s">
        <v>4012</v>
      </c>
      <c r="AE1128" s="245">
        <v>0</v>
      </c>
      <c r="AF1128" s="243" t="s">
        <v>4012</v>
      </c>
      <c r="AG1128" s="239" t="str">
        <f>IFERROR(VLOOKUP(작성용!A:A,RM!A:D,4,0),"-")</f>
        <v>서동현</v>
      </c>
      <c r="AH1128" s="9" t="s">
        <v>6150</v>
      </c>
      <c r="AI1128" s="235" t="s">
        <v>6139</v>
      </c>
      <c r="AJ1128" s="235" t="s">
        <v>6139</v>
      </c>
      <c r="AK1128" s="235" t="s">
        <v>6151</v>
      </c>
      <c r="AL1128" s="235">
        <v>1127</v>
      </c>
    </row>
    <row r="1129" spans="1:38" x14ac:dyDescent="0.3">
      <c r="A1129" s="222" t="s">
        <v>1434</v>
      </c>
      <c r="B1129" s="222" t="s">
        <v>1435</v>
      </c>
      <c r="C1129" s="249" t="s">
        <v>6154</v>
      </c>
      <c r="D1129" s="221" t="s">
        <v>6199</v>
      </c>
      <c r="E1129" s="263" t="s">
        <v>6200</v>
      </c>
      <c r="F1129" s="225" t="s">
        <v>6165</v>
      </c>
      <c r="G1129" s="238">
        <v>1</v>
      </c>
      <c r="H1129" s="223" t="s">
        <v>6139</v>
      </c>
      <c r="I1129" s="231"/>
      <c r="J1129" s="231"/>
      <c r="K1129" s="231"/>
      <c r="L1129" s="231"/>
      <c r="M1129" s="231"/>
      <c r="N1129" s="225" t="s">
        <v>6140</v>
      </c>
      <c r="O1129" s="225" t="s">
        <v>6141</v>
      </c>
      <c r="P1129" s="225" t="s">
        <v>6142</v>
      </c>
      <c r="Q1129" s="230" t="s">
        <v>6143</v>
      </c>
      <c r="R1129" s="232" t="s">
        <v>2</v>
      </c>
      <c r="S1129" s="263" t="s">
        <v>6144</v>
      </c>
      <c r="T1129" s="233">
        <v>45597</v>
      </c>
      <c r="U1129" s="234" t="s">
        <v>6145</v>
      </c>
      <c r="V1129" s="234">
        <v>45625</v>
      </c>
      <c r="W1129" s="234">
        <v>45632</v>
      </c>
      <c r="X1129" s="234" t="s">
        <v>4758</v>
      </c>
      <c r="Y1129" s="234"/>
      <c r="Z1129" s="234" t="s">
        <v>6146</v>
      </c>
      <c r="AA1129" s="243">
        <v>202411</v>
      </c>
      <c r="AB1129" s="243"/>
      <c r="AC1129" s="244" t="s">
        <v>6147</v>
      </c>
      <c r="AD1129" s="243" t="s">
        <v>6246</v>
      </c>
      <c r="AE1129" s="245">
        <v>1</v>
      </c>
      <c r="AF1129" s="243" t="s">
        <v>4558</v>
      </c>
      <c r="AG1129" s="239" t="str">
        <f>IFERROR(VLOOKUP(작성용!A:A,RM!A:D,4,0),"-")</f>
        <v>서동현</v>
      </c>
      <c r="AH1129" s="9" t="s">
        <v>6150</v>
      </c>
      <c r="AI1129" s="235" t="s">
        <v>6139</v>
      </c>
      <c r="AJ1129" s="235" t="s">
        <v>6139</v>
      </c>
      <c r="AK1129" s="235" t="s">
        <v>6151</v>
      </c>
      <c r="AL1129" s="235">
        <v>1128</v>
      </c>
    </row>
    <row r="1130" spans="1:38" x14ac:dyDescent="0.3">
      <c r="A1130" s="222" t="s">
        <v>1434</v>
      </c>
      <c r="B1130" s="222" t="s">
        <v>1435</v>
      </c>
      <c r="C1130" s="249" t="s">
        <v>6136</v>
      </c>
      <c r="D1130" s="221" t="s">
        <v>6847</v>
      </c>
      <c r="E1130" s="263" t="s">
        <v>6848</v>
      </c>
      <c r="F1130" s="225" t="s">
        <v>6165</v>
      </c>
      <c r="G1130" s="238">
        <v>0</v>
      </c>
      <c r="H1130" s="223" t="s">
        <v>6139</v>
      </c>
      <c r="I1130" s="231"/>
      <c r="J1130" s="231"/>
      <c r="K1130" s="231"/>
      <c r="L1130" s="231"/>
      <c r="M1130" s="231"/>
      <c r="N1130" s="225" t="s">
        <v>6140</v>
      </c>
      <c r="O1130" s="225" t="s">
        <v>6141</v>
      </c>
      <c r="P1130" s="225" t="s">
        <v>6142</v>
      </c>
      <c r="Q1130" s="230" t="s">
        <v>6143</v>
      </c>
      <c r="R1130" s="232" t="s">
        <v>2</v>
      </c>
      <c r="S1130" s="263" t="s">
        <v>6144</v>
      </c>
      <c r="T1130" s="233">
        <v>45597</v>
      </c>
      <c r="U1130" s="234" t="s">
        <v>6145</v>
      </c>
      <c r="V1130" s="234">
        <v>45625</v>
      </c>
      <c r="W1130" s="234">
        <v>45632</v>
      </c>
      <c r="X1130" s="234" t="s">
        <v>4758</v>
      </c>
      <c r="Y1130" s="234"/>
      <c r="Z1130" s="234" t="s">
        <v>6146</v>
      </c>
      <c r="AA1130" s="243">
        <v>202411</v>
      </c>
      <c r="AB1130" s="243"/>
      <c r="AC1130" s="244" t="s">
        <v>6147</v>
      </c>
      <c r="AD1130" s="243" t="s">
        <v>6849</v>
      </c>
      <c r="AE1130" s="245">
        <v>1</v>
      </c>
      <c r="AF1130" s="243" t="s">
        <v>6149</v>
      </c>
      <c r="AG1130" s="239" t="str">
        <f>IFERROR(VLOOKUP(작성용!A:A,RM!A:D,4,0),"-")</f>
        <v>서동현</v>
      </c>
      <c r="AH1130" s="9" t="s">
        <v>6150</v>
      </c>
      <c r="AI1130" s="235" t="s">
        <v>6139</v>
      </c>
      <c r="AJ1130" s="235" t="s">
        <v>6139</v>
      </c>
      <c r="AK1130" s="235" t="s">
        <v>6151</v>
      </c>
      <c r="AL1130" s="235">
        <v>1129</v>
      </c>
    </row>
    <row r="1131" spans="1:38" x14ac:dyDescent="0.3">
      <c r="A1131" s="222" t="s">
        <v>2724</v>
      </c>
      <c r="B1131" s="222" t="s">
        <v>2725</v>
      </c>
      <c r="C1131" s="249" t="s">
        <v>6136</v>
      </c>
      <c r="D1131" s="221" t="s">
        <v>6201</v>
      </c>
      <c r="E1131" s="263">
        <v>1101115911056</v>
      </c>
      <c r="F1131" s="225" t="s">
        <v>6138</v>
      </c>
      <c r="G1131" s="238">
        <v>0</v>
      </c>
      <c r="H1131" s="223" t="s">
        <v>6139</v>
      </c>
      <c r="I1131" s="231"/>
      <c r="J1131" s="231"/>
      <c r="K1131" s="231"/>
      <c r="L1131" s="231"/>
      <c r="M1131" s="231"/>
      <c r="N1131" s="225" t="s">
        <v>6140</v>
      </c>
      <c r="O1131" s="225" t="s">
        <v>6141</v>
      </c>
      <c r="P1131" s="225" t="s">
        <v>6142</v>
      </c>
      <c r="Q1131" s="230" t="s">
        <v>6143</v>
      </c>
      <c r="R1131" s="232" t="s">
        <v>2</v>
      </c>
      <c r="S1131" s="263" t="s">
        <v>6144</v>
      </c>
      <c r="T1131" s="233">
        <v>45597</v>
      </c>
      <c r="U1131" s="234" t="s">
        <v>6145</v>
      </c>
      <c r="V1131" s="234">
        <v>45625</v>
      </c>
      <c r="W1131" s="234">
        <v>45632</v>
      </c>
      <c r="X1131" s="234" t="s">
        <v>4758</v>
      </c>
      <c r="Y1131" s="234"/>
      <c r="Z1131" s="234" t="s">
        <v>6146</v>
      </c>
      <c r="AA1131" s="243">
        <v>202411</v>
      </c>
      <c r="AB1131" s="243"/>
      <c r="AC1131" s="244" t="s">
        <v>6147</v>
      </c>
      <c r="AD1131" s="243" t="s">
        <v>6202</v>
      </c>
      <c r="AE1131" s="245">
        <v>1</v>
      </c>
      <c r="AF1131" s="243" t="s">
        <v>6149</v>
      </c>
      <c r="AG1131" s="239" t="str">
        <f>IFERROR(VLOOKUP(작성용!A:A,RM!A:D,4,0),"-")</f>
        <v>오수현</v>
      </c>
      <c r="AH1131" s="9" t="s">
        <v>6150</v>
      </c>
      <c r="AI1131" s="235" t="s">
        <v>6139</v>
      </c>
      <c r="AJ1131" s="235" t="s">
        <v>6139</v>
      </c>
      <c r="AK1131" s="235" t="s">
        <v>6151</v>
      </c>
      <c r="AL1131" s="235">
        <v>1130</v>
      </c>
    </row>
    <row r="1132" spans="1:38" x14ac:dyDescent="0.3">
      <c r="A1132" s="222" t="s">
        <v>2724</v>
      </c>
      <c r="B1132" s="222" t="s">
        <v>2725</v>
      </c>
      <c r="C1132" s="249" t="s">
        <v>6136</v>
      </c>
      <c r="D1132" s="221" t="s">
        <v>6203</v>
      </c>
      <c r="E1132" s="263">
        <v>1101116786226</v>
      </c>
      <c r="F1132" s="225" t="s">
        <v>6204</v>
      </c>
      <c r="G1132" s="238">
        <v>0</v>
      </c>
      <c r="H1132" s="223" t="s">
        <v>6139</v>
      </c>
      <c r="I1132" s="231"/>
      <c r="J1132" s="231"/>
      <c r="K1132" s="231"/>
      <c r="L1132" s="231"/>
      <c r="M1132" s="231"/>
      <c r="N1132" s="225" t="s">
        <v>6140</v>
      </c>
      <c r="O1132" s="225" t="s">
        <v>6141</v>
      </c>
      <c r="P1132" s="225" t="s">
        <v>6142</v>
      </c>
      <c r="Q1132" s="230" t="s">
        <v>6143</v>
      </c>
      <c r="R1132" s="232" t="s">
        <v>2</v>
      </c>
      <c r="S1132" s="263" t="s">
        <v>6144</v>
      </c>
      <c r="T1132" s="233">
        <v>45597</v>
      </c>
      <c r="U1132" s="234" t="s">
        <v>6145</v>
      </c>
      <c r="V1132" s="234">
        <v>45625</v>
      </c>
      <c r="W1132" s="234">
        <v>45632</v>
      </c>
      <c r="X1132" s="234" t="s">
        <v>4758</v>
      </c>
      <c r="Y1132" s="234"/>
      <c r="Z1132" s="234" t="s">
        <v>6146</v>
      </c>
      <c r="AA1132" s="243">
        <v>202411</v>
      </c>
      <c r="AB1132" s="243"/>
      <c r="AC1132" s="244" t="s">
        <v>6147</v>
      </c>
      <c r="AD1132" s="243" t="s">
        <v>6205</v>
      </c>
      <c r="AE1132" s="245">
        <v>0</v>
      </c>
      <c r="AF1132" s="243" t="s">
        <v>6149</v>
      </c>
      <c r="AG1132" s="239" t="str">
        <f>IFERROR(VLOOKUP(작성용!A:A,RM!A:D,4,0),"-")</f>
        <v>오수현</v>
      </c>
      <c r="AH1132" s="9" t="s">
        <v>6150</v>
      </c>
      <c r="AI1132" s="235" t="s">
        <v>6139</v>
      </c>
      <c r="AJ1132" s="235" t="s">
        <v>6139</v>
      </c>
      <c r="AK1132" s="235" t="s">
        <v>6151</v>
      </c>
      <c r="AL1132" s="235">
        <v>1131</v>
      </c>
    </row>
    <row r="1133" spans="1:38" x14ac:dyDescent="0.3">
      <c r="A1133" s="222" t="s">
        <v>2724</v>
      </c>
      <c r="B1133" s="222" t="s">
        <v>2725</v>
      </c>
      <c r="C1133" s="249" t="s">
        <v>6136</v>
      </c>
      <c r="D1133" s="221" t="s">
        <v>6203</v>
      </c>
      <c r="E1133" s="263">
        <v>1101116786226</v>
      </c>
      <c r="F1133" s="225" t="s">
        <v>6206</v>
      </c>
      <c r="G1133" s="238">
        <v>0</v>
      </c>
      <c r="H1133" s="223" t="s">
        <v>6139</v>
      </c>
      <c r="I1133" s="231"/>
      <c r="J1133" s="231"/>
      <c r="K1133" s="231"/>
      <c r="L1133" s="231"/>
      <c r="M1133" s="231"/>
      <c r="N1133" s="225" t="s">
        <v>6140</v>
      </c>
      <c r="O1133" s="225" t="s">
        <v>6141</v>
      </c>
      <c r="P1133" s="225" t="s">
        <v>6142</v>
      </c>
      <c r="Q1133" s="230" t="s">
        <v>6143</v>
      </c>
      <c r="R1133" s="232" t="s">
        <v>2</v>
      </c>
      <c r="S1133" s="263" t="s">
        <v>6144</v>
      </c>
      <c r="T1133" s="233">
        <v>45597</v>
      </c>
      <c r="U1133" s="234" t="s">
        <v>6145</v>
      </c>
      <c r="V1133" s="234">
        <v>45625</v>
      </c>
      <c r="W1133" s="234">
        <v>45632</v>
      </c>
      <c r="X1133" s="234" t="s">
        <v>4758</v>
      </c>
      <c r="Y1133" s="234"/>
      <c r="Z1133" s="234" t="s">
        <v>6146</v>
      </c>
      <c r="AA1133" s="243">
        <v>202411</v>
      </c>
      <c r="AB1133" s="243"/>
      <c r="AC1133" s="244" t="s">
        <v>6147</v>
      </c>
      <c r="AD1133" s="243" t="s">
        <v>6205</v>
      </c>
      <c r="AE1133" s="245">
        <v>0</v>
      </c>
      <c r="AF1133" s="243" t="s">
        <v>6149</v>
      </c>
      <c r="AG1133" s="239" t="str">
        <f>IFERROR(VLOOKUP(작성용!A:A,RM!A:D,4,0),"-")</f>
        <v>오수현</v>
      </c>
      <c r="AH1133" s="9" t="s">
        <v>6150</v>
      </c>
      <c r="AI1133" s="235" t="s">
        <v>6139</v>
      </c>
      <c r="AJ1133" s="235" t="s">
        <v>6139</v>
      </c>
      <c r="AK1133" s="235" t="s">
        <v>6151</v>
      </c>
      <c r="AL1133" s="235">
        <v>1132</v>
      </c>
    </row>
    <row r="1134" spans="1:38" x14ac:dyDescent="0.3">
      <c r="A1134" s="222" t="s">
        <v>2724</v>
      </c>
      <c r="B1134" s="222" t="s">
        <v>2725</v>
      </c>
      <c r="C1134" s="249" t="s">
        <v>6136</v>
      </c>
      <c r="D1134" s="221" t="s">
        <v>6207</v>
      </c>
      <c r="E1134" s="263">
        <v>1101116725505</v>
      </c>
      <c r="F1134" s="225" t="s">
        <v>6206</v>
      </c>
      <c r="G1134" s="238">
        <v>0</v>
      </c>
      <c r="H1134" s="223" t="s">
        <v>6139</v>
      </c>
      <c r="I1134" s="231"/>
      <c r="J1134" s="231"/>
      <c r="K1134" s="231"/>
      <c r="L1134" s="231"/>
      <c r="M1134" s="231"/>
      <c r="N1134" s="225" t="s">
        <v>6140</v>
      </c>
      <c r="O1134" s="225" t="s">
        <v>6141</v>
      </c>
      <c r="P1134" s="225" t="s">
        <v>6142</v>
      </c>
      <c r="Q1134" s="230" t="s">
        <v>6143</v>
      </c>
      <c r="R1134" s="232" t="s">
        <v>2</v>
      </c>
      <c r="S1134" s="263" t="s">
        <v>6144</v>
      </c>
      <c r="T1134" s="233">
        <v>45597</v>
      </c>
      <c r="U1134" s="234" t="s">
        <v>6145</v>
      </c>
      <c r="V1134" s="234">
        <v>45625</v>
      </c>
      <c r="W1134" s="234">
        <v>45632</v>
      </c>
      <c r="X1134" s="234" t="s">
        <v>4758</v>
      </c>
      <c r="Y1134" s="234"/>
      <c r="Z1134" s="234" t="s">
        <v>6146</v>
      </c>
      <c r="AA1134" s="243">
        <v>202411</v>
      </c>
      <c r="AB1134" s="243"/>
      <c r="AC1134" s="244" t="s">
        <v>6147</v>
      </c>
      <c r="AD1134" s="243" t="s">
        <v>161</v>
      </c>
      <c r="AE1134" s="245">
        <v>1</v>
      </c>
      <c r="AF1134" s="243" t="s">
        <v>6149</v>
      </c>
      <c r="AG1134" s="239" t="str">
        <f>IFERROR(VLOOKUP(작성용!A:A,RM!A:D,4,0),"-")</f>
        <v>오수현</v>
      </c>
      <c r="AH1134" s="9" t="s">
        <v>6150</v>
      </c>
      <c r="AI1134" s="235" t="s">
        <v>6139</v>
      </c>
      <c r="AJ1134" s="235" t="s">
        <v>6139</v>
      </c>
      <c r="AK1134" s="235" t="s">
        <v>6151</v>
      </c>
      <c r="AL1134" s="235">
        <v>1133</v>
      </c>
    </row>
    <row r="1135" spans="1:38" x14ac:dyDescent="0.3">
      <c r="A1135" s="229" t="s">
        <v>371</v>
      </c>
      <c r="B1135" s="229" t="s">
        <v>6208</v>
      </c>
      <c r="C1135" s="241" t="s">
        <v>4765</v>
      </c>
      <c r="D1135" s="237" t="s">
        <v>6209</v>
      </c>
      <c r="E1135" s="236">
        <v>1101114663301</v>
      </c>
      <c r="F1135" s="240" t="s">
        <v>4767</v>
      </c>
      <c r="G1135" s="214">
        <v>0</v>
      </c>
      <c r="H1135" s="231" t="s">
        <v>4758</v>
      </c>
      <c r="I1135" s="231"/>
      <c r="J1135" s="231"/>
      <c r="K1135" s="231"/>
      <c r="L1135" s="231"/>
      <c r="M1135" s="231"/>
      <c r="N1135" s="231" t="s">
        <v>4793</v>
      </c>
      <c r="O1135" s="246" t="s">
        <v>6210</v>
      </c>
      <c r="P1135" s="246" t="s">
        <v>6211</v>
      </c>
      <c r="Q1135" s="225" t="s">
        <v>6212</v>
      </c>
      <c r="R1135" s="212" t="s">
        <v>2</v>
      </c>
      <c r="S1135" s="213" t="s">
        <v>4758</v>
      </c>
      <c r="T1135" s="233">
        <v>45597</v>
      </c>
      <c r="U1135" s="234" t="s">
        <v>4808</v>
      </c>
      <c r="V1135" s="234">
        <v>45600</v>
      </c>
      <c r="W1135" s="233" t="s">
        <v>4864</v>
      </c>
      <c r="X1135" s="234" t="s">
        <v>4758</v>
      </c>
      <c r="Y1135" s="224"/>
      <c r="Z1135" s="234" t="s">
        <v>6213</v>
      </c>
      <c r="AA1135" s="238">
        <v>202410</v>
      </c>
      <c r="AB1135" s="243"/>
      <c r="AC1135" s="244" t="s">
        <v>4787</v>
      </c>
      <c r="AD1135" s="244" t="s">
        <v>4810</v>
      </c>
      <c r="AE1135" s="245">
        <v>1</v>
      </c>
      <c r="AF1135" s="244" t="s">
        <v>4810</v>
      </c>
      <c r="AG1135" s="239" t="s">
        <v>6247</v>
      </c>
      <c r="AH1135" s="9" t="s">
        <v>4810</v>
      </c>
      <c r="AI1135" s="235" t="s">
        <v>4758</v>
      </c>
      <c r="AJ1135" s="235" t="s">
        <v>4763</v>
      </c>
      <c r="AK1135" s="235" t="s">
        <v>4764</v>
      </c>
      <c r="AL1135" s="235">
        <v>1134</v>
      </c>
    </row>
    <row r="1136" spans="1:38" x14ac:dyDescent="0.3">
      <c r="A1136" s="229" t="s">
        <v>1640</v>
      </c>
      <c r="B1136" s="229" t="s">
        <v>6214</v>
      </c>
      <c r="C1136" s="241" t="s">
        <v>4765</v>
      </c>
      <c r="D1136" s="237" t="s">
        <v>6215</v>
      </c>
      <c r="E1136" s="236">
        <v>1101116958502</v>
      </c>
      <c r="F1136" s="240" t="s">
        <v>4841</v>
      </c>
      <c r="G1136" s="242">
        <v>0</v>
      </c>
      <c r="H1136" s="231" t="s">
        <v>4758</v>
      </c>
      <c r="I1136" s="231"/>
      <c r="J1136" s="231"/>
      <c r="K1136" s="231"/>
      <c r="L1136" s="231"/>
      <c r="M1136" s="231"/>
      <c r="N1136" s="230" t="s">
        <v>4959</v>
      </c>
      <c r="O1136" s="230" t="s">
        <v>6216</v>
      </c>
      <c r="P1136" s="230" t="s">
        <v>6217</v>
      </c>
      <c r="Q1136" s="230" t="s">
        <v>6218</v>
      </c>
      <c r="R1136" s="232" t="s">
        <v>2</v>
      </c>
      <c r="S1136" s="232" t="s">
        <v>4758</v>
      </c>
      <c r="T1136" s="233">
        <v>45597</v>
      </c>
      <c r="U1136" s="234" t="s">
        <v>5809</v>
      </c>
      <c r="V1136" s="234">
        <v>45650</v>
      </c>
      <c r="W1136" s="234">
        <v>45657</v>
      </c>
      <c r="X1136" s="234" t="s">
        <v>2</v>
      </c>
      <c r="Y1136" s="234"/>
      <c r="Z1136" s="234" t="s">
        <v>6219</v>
      </c>
      <c r="AA1136" s="243">
        <v>202411</v>
      </c>
      <c r="AB1136" s="243"/>
      <c r="AC1136" s="243" t="s">
        <v>4747</v>
      </c>
      <c r="AD1136" s="244" t="s">
        <v>4033</v>
      </c>
      <c r="AE1136" s="245">
        <v>1</v>
      </c>
      <c r="AF1136" s="244" t="s">
        <v>5131</v>
      </c>
      <c r="AG1136" s="9" t="str">
        <f>IFERROR(VLOOKUP(작성용!A:A,RM!A:D,4,0),"-")</f>
        <v>신원준</v>
      </c>
      <c r="AH1136" s="9" t="s">
        <v>3584</v>
      </c>
      <c r="AI1136" s="235" t="s">
        <v>4758</v>
      </c>
      <c r="AJ1136" s="235" t="s">
        <v>4763</v>
      </c>
      <c r="AK1136" s="235" t="s">
        <v>4764</v>
      </c>
      <c r="AL1136" s="235">
        <v>1135</v>
      </c>
    </row>
    <row r="1137" spans="1:38" x14ac:dyDescent="0.3">
      <c r="A1137" s="229" t="s">
        <v>1640</v>
      </c>
      <c r="B1137" s="229" t="s">
        <v>6214</v>
      </c>
      <c r="C1137" s="241" t="s">
        <v>4765</v>
      </c>
      <c r="D1137" s="237" t="s">
        <v>6220</v>
      </c>
      <c r="E1137" s="236">
        <v>1101116876423</v>
      </c>
      <c r="F1137" s="240" t="s">
        <v>4841</v>
      </c>
      <c r="G1137" s="242">
        <v>0</v>
      </c>
      <c r="H1137" s="231" t="s">
        <v>4758</v>
      </c>
      <c r="I1137" s="231"/>
      <c r="J1137" s="231"/>
      <c r="K1137" s="231"/>
      <c r="L1137" s="231"/>
      <c r="M1137" s="231"/>
      <c r="N1137" s="230" t="s">
        <v>4959</v>
      </c>
      <c r="O1137" s="230" t="s">
        <v>6216</v>
      </c>
      <c r="P1137" s="230" t="s">
        <v>6217</v>
      </c>
      <c r="Q1137" s="230" t="s">
        <v>6218</v>
      </c>
      <c r="R1137" s="232" t="s">
        <v>2</v>
      </c>
      <c r="S1137" s="232" t="s">
        <v>4758</v>
      </c>
      <c r="T1137" s="233">
        <v>45597</v>
      </c>
      <c r="U1137" s="234" t="s">
        <v>5809</v>
      </c>
      <c r="V1137" s="234">
        <v>45650</v>
      </c>
      <c r="W1137" s="234">
        <v>45657</v>
      </c>
      <c r="X1137" s="234" t="s">
        <v>2</v>
      </c>
      <c r="Y1137" s="234"/>
      <c r="Z1137" s="234" t="s">
        <v>6219</v>
      </c>
      <c r="AA1137" s="243">
        <v>202411</v>
      </c>
      <c r="AB1137" s="243"/>
      <c r="AC1137" s="243" t="s">
        <v>4747</v>
      </c>
      <c r="AD1137" s="244" t="s">
        <v>4849</v>
      </c>
      <c r="AE1137" s="245">
        <v>1</v>
      </c>
      <c r="AF1137" s="244" t="s">
        <v>4849</v>
      </c>
      <c r="AG1137" s="9" t="str">
        <f>IFERROR(VLOOKUP(작성용!A:A,RM!A:D,4,0),"-")</f>
        <v>신원준</v>
      </c>
      <c r="AH1137" s="9" t="s">
        <v>3584</v>
      </c>
      <c r="AI1137" s="235" t="s">
        <v>4758</v>
      </c>
      <c r="AJ1137" s="235" t="s">
        <v>4763</v>
      </c>
      <c r="AK1137" s="235" t="s">
        <v>4764</v>
      </c>
      <c r="AL1137" s="235">
        <v>1136</v>
      </c>
    </row>
    <row r="1138" spans="1:38" x14ac:dyDescent="0.3">
      <c r="A1138" s="229" t="s">
        <v>1640</v>
      </c>
      <c r="B1138" s="229" t="s">
        <v>6214</v>
      </c>
      <c r="C1138" s="241" t="s">
        <v>4765</v>
      </c>
      <c r="D1138" s="237" t="s">
        <v>6220</v>
      </c>
      <c r="E1138" s="236">
        <v>1101116876423</v>
      </c>
      <c r="F1138" s="240" t="s">
        <v>4837</v>
      </c>
      <c r="G1138" s="242">
        <v>0</v>
      </c>
      <c r="H1138" s="231" t="s">
        <v>4758</v>
      </c>
      <c r="I1138" s="231"/>
      <c r="J1138" s="231"/>
      <c r="K1138" s="231"/>
      <c r="L1138" s="231"/>
      <c r="M1138" s="231"/>
      <c r="N1138" s="230" t="s">
        <v>4959</v>
      </c>
      <c r="O1138" s="230" t="s">
        <v>6216</v>
      </c>
      <c r="P1138" s="230" t="s">
        <v>6217</v>
      </c>
      <c r="Q1138" s="230" t="s">
        <v>6218</v>
      </c>
      <c r="R1138" s="232" t="s">
        <v>2</v>
      </c>
      <c r="S1138" s="232" t="s">
        <v>4758</v>
      </c>
      <c r="T1138" s="233">
        <v>45597</v>
      </c>
      <c r="U1138" s="234" t="s">
        <v>5809</v>
      </c>
      <c r="V1138" s="234">
        <v>45650</v>
      </c>
      <c r="W1138" s="234">
        <v>45657</v>
      </c>
      <c r="X1138" s="234" t="s">
        <v>2</v>
      </c>
      <c r="Y1138" s="234"/>
      <c r="Z1138" s="234" t="s">
        <v>6219</v>
      </c>
      <c r="AA1138" s="243">
        <v>202411</v>
      </c>
      <c r="AB1138" s="243"/>
      <c r="AC1138" s="243" t="s">
        <v>4747</v>
      </c>
      <c r="AD1138" s="244" t="s">
        <v>4849</v>
      </c>
      <c r="AE1138" s="245">
        <v>0</v>
      </c>
      <c r="AF1138" s="244" t="s">
        <v>4849</v>
      </c>
      <c r="AG1138" s="9" t="str">
        <f>IFERROR(VLOOKUP(작성용!A:A,RM!A:D,4,0),"-")</f>
        <v>신원준</v>
      </c>
      <c r="AH1138" s="9" t="s">
        <v>3584</v>
      </c>
      <c r="AI1138" s="235" t="s">
        <v>4758</v>
      </c>
      <c r="AJ1138" s="235" t="s">
        <v>4763</v>
      </c>
      <c r="AK1138" s="235" t="s">
        <v>4764</v>
      </c>
      <c r="AL1138" s="235">
        <v>1137</v>
      </c>
    </row>
    <row r="1139" spans="1:38" x14ac:dyDescent="0.3">
      <c r="A1139" s="229" t="s">
        <v>1640</v>
      </c>
      <c r="B1139" s="229" t="s">
        <v>6214</v>
      </c>
      <c r="C1139" s="241" t="s">
        <v>4765</v>
      </c>
      <c r="D1139" s="237" t="s">
        <v>6221</v>
      </c>
      <c r="E1139" s="236">
        <v>1101116271350</v>
      </c>
      <c r="F1139" s="240" t="s">
        <v>4913</v>
      </c>
      <c r="G1139" s="242">
        <v>4</v>
      </c>
      <c r="H1139" s="231" t="s">
        <v>4758</v>
      </c>
      <c r="I1139" s="231"/>
      <c r="J1139" s="231"/>
      <c r="K1139" s="231"/>
      <c r="L1139" s="231"/>
      <c r="M1139" s="231"/>
      <c r="N1139" s="230" t="s">
        <v>4959</v>
      </c>
      <c r="O1139" s="230" t="s">
        <v>6216</v>
      </c>
      <c r="P1139" s="230" t="s">
        <v>6217</v>
      </c>
      <c r="Q1139" s="230" t="s">
        <v>6218</v>
      </c>
      <c r="R1139" s="232" t="s">
        <v>2</v>
      </c>
      <c r="S1139" s="232" t="s">
        <v>4758</v>
      </c>
      <c r="T1139" s="233">
        <v>45597</v>
      </c>
      <c r="U1139" s="234" t="s">
        <v>5809</v>
      </c>
      <c r="V1139" s="234">
        <v>45650</v>
      </c>
      <c r="W1139" s="234">
        <v>45657</v>
      </c>
      <c r="X1139" s="234" t="s">
        <v>2</v>
      </c>
      <c r="Y1139" s="234"/>
      <c r="Z1139" s="234" t="s">
        <v>6219</v>
      </c>
      <c r="AA1139" s="243">
        <v>202411</v>
      </c>
      <c r="AB1139" s="243"/>
      <c r="AC1139" s="243" t="s">
        <v>4747</v>
      </c>
      <c r="AD1139" s="244" t="s">
        <v>4920</v>
      </c>
      <c r="AE1139" s="245">
        <v>0</v>
      </c>
      <c r="AF1139" s="244" t="s">
        <v>4920</v>
      </c>
      <c r="AG1139" s="9" t="str">
        <f>IFERROR(VLOOKUP(작성용!A:A,RM!A:D,4,0),"-")</f>
        <v>신원준</v>
      </c>
      <c r="AH1139" s="9" t="s">
        <v>3584</v>
      </c>
      <c r="AI1139" s="235" t="s">
        <v>4758</v>
      </c>
      <c r="AJ1139" s="235" t="s">
        <v>4763</v>
      </c>
      <c r="AK1139" s="235" t="s">
        <v>4764</v>
      </c>
      <c r="AL1139" s="235">
        <v>1138</v>
      </c>
    </row>
    <row r="1140" spans="1:38" x14ac:dyDescent="0.3">
      <c r="A1140" s="229" t="s">
        <v>1640</v>
      </c>
      <c r="B1140" s="229" t="s">
        <v>6214</v>
      </c>
      <c r="C1140" s="241" t="s">
        <v>4765</v>
      </c>
      <c r="D1140" s="237" t="s">
        <v>6221</v>
      </c>
      <c r="E1140" s="236">
        <v>1101116271350</v>
      </c>
      <c r="F1140" s="240" t="s">
        <v>4841</v>
      </c>
      <c r="G1140" s="242">
        <v>0</v>
      </c>
      <c r="H1140" s="231" t="s">
        <v>4758</v>
      </c>
      <c r="I1140" s="231"/>
      <c r="J1140" s="231"/>
      <c r="K1140" s="231"/>
      <c r="L1140" s="231"/>
      <c r="M1140" s="231"/>
      <c r="N1140" s="230" t="s">
        <v>4959</v>
      </c>
      <c r="O1140" s="230" t="s">
        <v>6216</v>
      </c>
      <c r="P1140" s="230" t="s">
        <v>6217</v>
      </c>
      <c r="Q1140" s="230" t="s">
        <v>6218</v>
      </c>
      <c r="R1140" s="232" t="s">
        <v>2</v>
      </c>
      <c r="S1140" s="232" t="s">
        <v>4758</v>
      </c>
      <c r="T1140" s="233">
        <v>45597</v>
      </c>
      <c r="U1140" s="234" t="s">
        <v>5809</v>
      </c>
      <c r="V1140" s="234">
        <v>45650</v>
      </c>
      <c r="W1140" s="234">
        <v>45657</v>
      </c>
      <c r="X1140" s="234" t="s">
        <v>2</v>
      </c>
      <c r="Y1140" s="234"/>
      <c r="Z1140" s="234" t="s">
        <v>6219</v>
      </c>
      <c r="AA1140" s="243">
        <v>202411</v>
      </c>
      <c r="AB1140" s="243"/>
      <c r="AC1140" s="243" t="s">
        <v>4747</v>
      </c>
      <c r="AD1140" s="244" t="s">
        <v>4920</v>
      </c>
      <c r="AE1140" s="245">
        <v>1</v>
      </c>
      <c r="AF1140" s="244" t="s">
        <v>4920</v>
      </c>
      <c r="AG1140" s="9" t="str">
        <f>IFERROR(VLOOKUP(작성용!A:A,RM!A:D,4,0),"-")</f>
        <v>신원준</v>
      </c>
      <c r="AH1140" s="9" t="s">
        <v>3584</v>
      </c>
      <c r="AI1140" s="235" t="s">
        <v>4758</v>
      </c>
      <c r="AJ1140" s="235" t="s">
        <v>4763</v>
      </c>
      <c r="AK1140" s="235" t="s">
        <v>4764</v>
      </c>
      <c r="AL1140" s="235">
        <v>1139</v>
      </c>
    </row>
    <row r="1141" spans="1:38" x14ac:dyDescent="0.3">
      <c r="A1141" s="229" t="s">
        <v>1640</v>
      </c>
      <c r="B1141" s="229" t="s">
        <v>6214</v>
      </c>
      <c r="C1141" s="241" t="s">
        <v>4765</v>
      </c>
      <c r="D1141" s="237" t="s">
        <v>6222</v>
      </c>
      <c r="E1141" s="236">
        <v>1101116955003</v>
      </c>
      <c r="F1141" s="240" t="s">
        <v>4837</v>
      </c>
      <c r="G1141" s="242">
        <v>0</v>
      </c>
      <c r="H1141" s="231" t="s">
        <v>4758</v>
      </c>
      <c r="I1141" s="231"/>
      <c r="J1141" s="231"/>
      <c r="K1141" s="231"/>
      <c r="L1141" s="231"/>
      <c r="M1141" s="231"/>
      <c r="N1141" s="230" t="s">
        <v>4959</v>
      </c>
      <c r="O1141" s="230" t="s">
        <v>6216</v>
      </c>
      <c r="P1141" s="230" t="s">
        <v>6217</v>
      </c>
      <c r="Q1141" s="230" t="s">
        <v>6218</v>
      </c>
      <c r="R1141" s="232" t="s">
        <v>2</v>
      </c>
      <c r="S1141" s="232" t="s">
        <v>4758</v>
      </c>
      <c r="T1141" s="233">
        <v>45597</v>
      </c>
      <c r="U1141" s="234" t="s">
        <v>5809</v>
      </c>
      <c r="V1141" s="234">
        <v>45650</v>
      </c>
      <c r="W1141" s="234">
        <v>45657</v>
      </c>
      <c r="X1141" s="234" t="s">
        <v>2</v>
      </c>
      <c r="Y1141" s="234"/>
      <c r="Z1141" s="234" t="s">
        <v>6219</v>
      </c>
      <c r="AA1141" s="243">
        <v>202411</v>
      </c>
      <c r="AB1141" s="243"/>
      <c r="AC1141" s="243" t="s">
        <v>4747</v>
      </c>
      <c r="AD1141" s="244" t="s">
        <v>4969</v>
      </c>
      <c r="AE1141" s="245">
        <v>1</v>
      </c>
      <c r="AF1141" s="244" t="s">
        <v>4969</v>
      </c>
      <c r="AG1141" s="9" t="str">
        <f>IFERROR(VLOOKUP(작성용!A:A,RM!A:D,4,0),"-")</f>
        <v>신원준</v>
      </c>
      <c r="AH1141" s="9" t="s">
        <v>3584</v>
      </c>
      <c r="AI1141" s="235" t="s">
        <v>4758</v>
      </c>
      <c r="AJ1141" s="235" t="s">
        <v>4763</v>
      </c>
      <c r="AK1141" s="235" t="s">
        <v>4764</v>
      </c>
      <c r="AL1141" s="235">
        <v>1140</v>
      </c>
    </row>
    <row r="1142" spans="1:38" x14ac:dyDescent="0.3">
      <c r="A1142" s="229" t="s">
        <v>1640</v>
      </c>
      <c r="B1142" s="229" t="s">
        <v>6214</v>
      </c>
      <c r="C1142" s="241" t="s">
        <v>4765</v>
      </c>
      <c r="D1142" s="237" t="s">
        <v>6222</v>
      </c>
      <c r="E1142" s="236">
        <v>1101116955003</v>
      </c>
      <c r="F1142" s="240" t="s">
        <v>4917</v>
      </c>
      <c r="G1142" s="242">
        <v>77</v>
      </c>
      <c r="H1142" s="231" t="s">
        <v>4758</v>
      </c>
      <c r="I1142" s="231"/>
      <c r="J1142" s="231"/>
      <c r="K1142" s="231"/>
      <c r="L1142" s="231"/>
      <c r="M1142" s="231"/>
      <c r="N1142" s="230" t="s">
        <v>4959</v>
      </c>
      <c r="O1142" s="230" t="s">
        <v>6216</v>
      </c>
      <c r="P1142" s="230" t="s">
        <v>6217</v>
      </c>
      <c r="Q1142" s="230" t="s">
        <v>6218</v>
      </c>
      <c r="R1142" s="232" t="s">
        <v>2</v>
      </c>
      <c r="S1142" s="232" t="s">
        <v>4758</v>
      </c>
      <c r="T1142" s="233">
        <v>45597</v>
      </c>
      <c r="U1142" s="234" t="s">
        <v>5809</v>
      </c>
      <c r="V1142" s="234">
        <v>45650</v>
      </c>
      <c r="W1142" s="234">
        <v>45657</v>
      </c>
      <c r="X1142" s="234" t="s">
        <v>2</v>
      </c>
      <c r="Y1142" s="234"/>
      <c r="Z1142" s="234" t="s">
        <v>6219</v>
      </c>
      <c r="AA1142" s="243">
        <v>202411</v>
      </c>
      <c r="AB1142" s="243"/>
      <c r="AC1142" s="243" t="s">
        <v>4747</v>
      </c>
      <c r="AD1142" s="244" t="s">
        <v>4969</v>
      </c>
      <c r="AE1142" s="245">
        <v>0</v>
      </c>
      <c r="AF1142" s="244" t="s">
        <v>4969</v>
      </c>
      <c r="AG1142" s="9" t="str">
        <f>IFERROR(VLOOKUP(작성용!A:A,RM!A:D,4,0),"-")</f>
        <v>신원준</v>
      </c>
      <c r="AH1142" s="9" t="s">
        <v>3584</v>
      </c>
      <c r="AI1142" s="235" t="s">
        <v>4758</v>
      </c>
      <c r="AJ1142" s="235" t="s">
        <v>4763</v>
      </c>
      <c r="AK1142" s="235" t="s">
        <v>4764</v>
      </c>
      <c r="AL1142" s="235">
        <v>1141</v>
      </c>
    </row>
    <row r="1143" spans="1:38" x14ac:dyDescent="0.3">
      <c r="A1143" s="229" t="s">
        <v>1640</v>
      </c>
      <c r="B1143" s="229" t="s">
        <v>6214</v>
      </c>
      <c r="C1143" s="241" t="s">
        <v>4749</v>
      </c>
      <c r="D1143" s="237" t="s">
        <v>2310</v>
      </c>
      <c r="E1143" s="236">
        <v>1701110367814</v>
      </c>
      <c r="F1143" s="240" t="s">
        <v>4841</v>
      </c>
      <c r="G1143" s="242">
        <v>0</v>
      </c>
      <c r="H1143" s="231" t="s">
        <v>4758</v>
      </c>
      <c r="I1143" s="231"/>
      <c r="J1143" s="231"/>
      <c r="K1143" s="231"/>
      <c r="L1143" s="231"/>
      <c r="M1143" s="231"/>
      <c r="N1143" s="230" t="s">
        <v>4959</v>
      </c>
      <c r="O1143" s="230" t="s">
        <v>6216</v>
      </c>
      <c r="P1143" s="230" t="s">
        <v>6217</v>
      </c>
      <c r="Q1143" s="230" t="s">
        <v>6218</v>
      </c>
      <c r="R1143" s="232" t="s">
        <v>2</v>
      </c>
      <c r="S1143" s="232" t="s">
        <v>4758</v>
      </c>
      <c r="T1143" s="233">
        <v>45597</v>
      </c>
      <c r="U1143" s="234" t="s">
        <v>5809</v>
      </c>
      <c r="V1143" s="234">
        <v>45650</v>
      </c>
      <c r="W1143" s="234">
        <v>45657</v>
      </c>
      <c r="X1143" s="234" t="s">
        <v>2</v>
      </c>
      <c r="Y1143" s="234"/>
      <c r="Z1143" s="234" t="s">
        <v>6219</v>
      </c>
      <c r="AA1143" s="243">
        <v>202411</v>
      </c>
      <c r="AB1143" s="243"/>
      <c r="AC1143" s="243" t="s">
        <v>4747</v>
      </c>
      <c r="AD1143" s="244" t="s">
        <v>6240</v>
      </c>
      <c r="AE1143" s="245">
        <v>1</v>
      </c>
      <c r="AF1143" s="244" t="s">
        <v>6223</v>
      </c>
      <c r="AG1143" s="9" t="str">
        <f>IFERROR(VLOOKUP(작성용!A:A,RM!A:D,4,0),"-")</f>
        <v>신원준</v>
      </c>
      <c r="AH1143" s="9" t="s">
        <v>3584</v>
      </c>
      <c r="AI1143" s="235" t="s">
        <v>4758</v>
      </c>
      <c r="AJ1143" s="235" t="s">
        <v>4763</v>
      </c>
      <c r="AK1143" s="235" t="s">
        <v>4764</v>
      </c>
      <c r="AL1143" s="235">
        <v>1142</v>
      </c>
    </row>
    <row r="1144" spans="1:38" x14ac:dyDescent="0.3">
      <c r="A1144" s="229" t="s">
        <v>1640</v>
      </c>
      <c r="B1144" s="229" t="s">
        <v>6214</v>
      </c>
      <c r="C1144" s="241" t="s">
        <v>4749</v>
      </c>
      <c r="D1144" s="237" t="s">
        <v>2310</v>
      </c>
      <c r="E1144" s="236">
        <v>1701110367814</v>
      </c>
      <c r="F1144" s="240" t="s">
        <v>4917</v>
      </c>
      <c r="G1144" s="242">
        <v>77</v>
      </c>
      <c r="H1144" s="231" t="s">
        <v>4758</v>
      </c>
      <c r="I1144" s="231"/>
      <c r="J1144" s="231"/>
      <c r="K1144" s="231"/>
      <c r="L1144" s="231"/>
      <c r="M1144" s="231"/>
      <c r="N1144" s="230" t="s">
        <v>4959</v>
      </c>
      <c r="O1144" s="230" t="s">
        <v>6216</v>
      </c>
      <c r="P1144" s="230" t="s">
        <v>6217</v>
      </c>
      <c r="Q1144" s="230" t="s">
        <v>6218</v>
      </c>
      <c r="R1144" s="232" t="s">
        <v>2</v>
      </c>
      <c r="S1144" s="232" t="s">
        <v>4758</v>
      </c>
      <c r="T1144" s="233">
        <v>45597</v>
      </c>
      <c r="U1144" s="234" t="s">
        <v>5809</v>
      </c>
      <c r="V1144" s="234">
        <v>45650</v>
      </c>
      <c r="W1144" s="234">
        <v>45657</v>
      </c>
      <c r="X1144" s="234" t="s">
        <v>2</v>
      </c>
      <c r="Y1144" s="234"/>
      <c r="Z1144" s="234" t="s">
        <v>6219</v>
      </c>
      <c r="AA1144" s="243">
        <v>202411</v>
      </c>
      <c r="AB1144" s="243"/>
      <c r="AC1144" s="243" t="s">
        <v>4747</v>
      </c>
      <c r="AD1144" s="244" t="s">
        <v>6241</v>
      </c>
      <c r="AE1144" s="245">
        <v>0</v>
      </c>
      <c r="AF1144" s="244" t="s">
        <v>6223</v>
      </c>
      <c r="AG1144" s="9" t="str">
        <f>IFERROR(VLOOKUP(작성용!A:A,RM!A:D,4,0),"-")</f>
        <v>신원준</v>
      </c>
      <c r="AH1144" s="9" t="s">
        <v>3584</v>
      </c>
      <c r="AI1144" s="235" t="s">
        <v>4758</v>
      </c>
      <c r="AJ1144" s="235" t="s">
        <v>4763</v>
      </c>
      <c r="AK1144" s="235" t="s">
        <v>4764</v>
      </c>
      <c r="AL1144" s="235">
        <v>1143</v>
      </c>
    </row>
    <row r="1145" spans="1:38" x14ac:dyDescent="0.3">
      <c r="A1145" s="229" t="s">
        <v>1640</v>
      </c>
      <c r="B1145" s="229" t="s">
        <v>6214</v>
      </c>
      <c r="C1145" s="241" t="s">
        <v>4765</v>
      </c>
      <c r="D1145" s="237" t="s">
        <v>6224</v>
      </c>
      <c r="E1145" s="236">
        <v>1311110072634</v>
      </c>
      <c r="F1145" s="240" t="s">
        <v>4841</v>
      </c>
      <c r="G1145" s="242">
        <v>0</v>
      </c>
      <c r="H1145" s="231" t="s">
        <v>4758</v>
      </c>
      <c r="I1145" s="231"/>
      <c r="J1145" s="231"/>
      <c r="K1145" s="231"/>
      <c r="L1145" s="231"/>
      <c r="M1145" s="231"/>
      <c r="N1145" s="230" t="s">
        <v>4959</v>
      </c>
      <c r="O1145" s="230" t="s">
        <v>6216</v>
      </c>
      <c r="P1145" s="230" t="s">
        <v>6217</v>
      </c>
      <c r="Q1145" s="230" t="s">
        <v>6218</v>
      </c>
      <c r="R1145" s="232" t="s">
        <v>2</v>
      </c>
      <c r="S1145" s="232" t="s">
        <v>4758</v>
      </c>
      <c r="T1145" s="233">
        <v>45597</v>
      </c>
      <c r="U1145" s="234" t="s">
        <v>5809</v>
      </c>
      <c r="V1145" s="234">
        <v>45650</v>
      </c>
      <c r="W1145" s="234">
        <v>45657</v>
      </c>
      <c r="X1145" s="234" t="s">
        <v>2</v>
      </c>
      <c r="Y1145" s="234"/>
      <c r="Z1145" s="234" t="s">
        <v>6219</v>
      </c>
      <c r="AA1145" s="243">
        <v>202411</v>
      </c>
      <c r="AB1145" s="243"/>
      <c r="AC1145" s="243" t="s">
        <v>4747</v>
      </c>
      <c r="AD1145" s="244" t="s">
        <v>3713</v>
      </c>
      <c r="AE1145" s="245">
        <v>1</v>
      </c>
      <c r="AF1145" s="244" t="s">
        <v>3713</v>
      </c>
      <c r="AG1145" s="9" t="str">
        <f>IFERROR(VLOOKUP(작성용!A:A,RM!A:D,4,0),"-")</f>
        <v>신원준</v>
      </c>
      <c r="AH1145" s="9" t="s">
        <v>3584</v>
      </c>
      <c r="AI1145" s="235" t="s">
        <v>4758</v>
      </c>
      <c r="AJ1145" s="235" t="s">
        <v>4763</v>
      </c>
      <c r="AK1145" s="235" t="s">
        <v>4764</v>
      </c>
      <c r="AL1145" s="235">
        <v>1144</v>
      </c>
    </row>
    <row r="1146" spans="1:38" x14ac:dyDescent="0.3">
      <c r="A1146" s="229" t="s">
        <v>1640</v>
      </c>
      <c r="B1146" s="229" t="s">
        <v>6214</v>
      </c>
      <c r="C1146" s="241" t="s">
        <v>4765</v>
      </c>
      <c r="D1146" s="237" t="s">
        <v>6225</v>
      </c>
      <c r="E1146" s="236">
        <v>1601110405278</v>
      </c>
      <c r="F1146" s="240" t="s">
        <v>4841</v>
      </c>
      <c r="G1146" s="242">
        <v>0</v>
      </c>
      <c r="H1146" s="231" t="s">
        <v>4758</v>
      </c>
      <c r="I1146" s="231"/>
      <c r="J1146" s="231"/>
      <c r="K1146" s="231"/>
      <c r="L1146" s="231"/>
      <c r="M1146" s="231"/>
      <c r="N1146" s="230" t="s">
        <v>4959</v>
      </c>
      <c r="O1146" s="230" t="s">
        <v>6216</v>
      </c>
      <c r="P1146" s="230" t="s">
        <v>6217</v>
      </c>
      <c r="Q1146" s="230" t="s">
        <v>6218</v>
      </c>
      <c r="R1146" s="232" t="s">
        <v>2</v>
      </c>
      <c r="S1146" s="232" t="s">
        <v>4758</v>
      </c>
      <c r="T1146" s="233">
        <v>45597</v>
      </c>
      <c r="U1146" s="234" t="s">
        <v>5809</v>
      </c>
      <c r="V1146" s="234">
        <v>45650</v>
      </c>
      <c r="W1146" s="234">
        <v>45657</v>
      </c>
      <c r="X1146" s="234" t="s">
        <v>2</v>
      </c>
      <c r="Y1146" s="234"/>
      <c r="Z1146" s="234" t="s">
        <v>6219</v>
      </c>
      <c r="AA1146" s="243">
        <v>202411</v>
      </c>
      <c r="AB1146" s="243"/>
      <c r="AC1146" s="243" t="s">
        <v>4747</v>
      </c>
      <c r="AD1146" s="244" t="s">
        <v>4898</v>
      </c>
      <c r="AE1146" s="245">
        <v>1</v>
      </c>
      <c r="AF1146" s="244" t="s">
        <v>4898</v>
      </c>
      <c r="AG1146" s="9" t="str">
        <f>IFERROR(VLOOKUP(작성용!A:A,RM!A:D,4,0),"-")</f>
        <v>신원준</v>
      </c>
      <c r="AH1146" s="9" t="s">
        <v>3584</v>
      </c>
      <c r="AI1146" s="235" t="s">
        <v>4758</v>
      </c>
      <c r="AJ1146" s="235" t="s">
        <v>4763</v>
      </c>
      <c r="AK1146" s="235" t="s">
        <v>4764</v>
      </c>
      <c r="AL1146" s="235">
        <v>1145</v>
      </c>
    </row>
    <row r="1147" spans="1:38" x14ac:dyDescent="0.3">
      <c r="A1147" s="229" t="s">
        <v>1640</v>
      </c>
      <c r="B1147" s="229" t="s">
        <v>6214</v>
      </c>
      <c r="C1147" s="241" t="s">
        <v>4765</v>
      </c>
      <c r="D1147" s="237" t="s">
        <v>6225</v>
      </c>
      <c r="E1147" s="236">
        <v>1601110405278</v>
      </c>
      <c r="F1147" s="240" t="s">
        <v>4837</v>
      </c>
      <c r="G1147" s="242">
        <v>0</v>
      </c>
      <c r="H1147" s="231" t="s">
        <v>4758</v>
      </c>
      <c r="I1147" s="231"/>
      <c r="J1147" s="231"/>
      <c r="K1147" s="231"/>
      <c r="L1147" s="231"/>
      <c r="M1147" s="231"/>
      <c r="N1147" s="230" t="s">
        <v>4959</v>
      </c>
      <c r="O1147" s="230" t="s">
        <v>6216</v>
      </c>
      <c r="P1147" s="230" t="s">
        <v>6217</v>
      </c>
      <c r="Q1147" s="230" t="s">
        <v>6218</v>
      </c>
      <c r="R1147" s="232" t="s">
        <v>2</v>
      </c>
      <c r="S1147" s="232" t="s">
        <v>4758</v>
      </c>
      <c r="T1147" s="233">
        <v>45597</v>
      </c>
      <c r="U1147" s="234" t="s">
        <v>5809</v>
      </c>
      <c r="V1147" s="234">
        <v>45650</v>
      </c>
      <c r="W1147" s="234">
        <v>45657</v>
      </c>
      <c r="X1147" s="234" t="s">
        <v>2</v>
      </c>
      <c r="Y1147" s="234"/>
      <c r="Z1147" s="234" t="s">
        <v>6219</v>
      </c>
      <c r="AA1147" s="243">
        <v>202411</v>
      </c>
      <c r="AB1147" s="243"/>
      <c r="AC1147" s="243" t="s">
        <v>4747</v>
      </c>
      <c r="AD1147" s="244" t="s">
        <v>4898</v>
      </c>
      <c r="AE1147" s="245">
        <v>0</v>
      </c>
      <c r="AF1147" s="244" t="s">
        <v>4898</v>
      </c>
      <c r="AG1147" s="9" t="str">
        <f>IFERROR(VLOOKUP(작성용!A:A,RM!A:D,4,0),"-")</f>
        <v>신원준</v>
      </c>
      <c r="AH1147" s="9" t="s">
        <v>3584</v>
      </c>
      <c r="AI1147" s="235" t="s">
        <v>4758</v>
      </c>
      <c r="AJ1147" s="235" t="s">
        <v>4763</v>
      </c>
      <c r="AK1147" s="235" t="s">
        <v>4764</v>
      </c>
      <c r="AL1147" s="235">
        <v>1146</v>
      </c>
    </row>
    <row r="1148" spans="1:38" x14ac:dyDescent="0.3">
      <c r="A1148" s="222" t="s">
        <v>3040</v>
      </c>
      <c r="B1148" s="222" t="s">
        <v>6226</v>
      </c>
      <c r="C1148" s="241" t="s">
        <v>4765</v>
      </c>
      <c r="D1148" s="237" t="s">
        <v>6227</v>
      </c>
      <c r="E1148" s="236">
        <v>1101110139207</v>
      </c>
      <c r="F1148" s="240" t="s">
        <v>4841</v>
      </c>
      <c r="G1148" s="242">
        <v>0</v>
      </c>
      <c r="H1148" s="223" t="s">
        <v>4758</v>
      </c>
      <c r="I1148" s="223"/>
      <c r="J1148" s="223"/>
      <c r="K1148" s="223"/>
      <c r="L1148" s="223"/>
      <c r="M1148" s="223"/>
      <c r="N1148" s="240" t="s">
        <v>4959</v>
      </c>
      <c r="O1148" s="240" t="s">
        <v>6228</v>
      </c>
      <c r="P1148" s="240" t="s">
        <v>6229</v>
      </c>
      <c r="Q1148" s="240" t="s">
        <v>6230</v>
      </c>
      <c r="R1148" s="250" t="s">
        <v>4758</v>
      </c>
      <c r="S1148" s="250" t="s">
        <v>4758</v>
      </c>
      <c r="T1148" s="233">
        <v>45597</v>
      </c>
      <c r="U1148" s="234" t="s">
        <v>4759</v>
      </c>
      <c r="V1148" s="234">
        <v>45670</v>
      </c>
      <c r="W1148" s="234">
        <v>45677</v>
      </c>
      <c r="X1148" s="234" t="s">
        <v>2</v>
      </c>
      <c r="Y1148" s="234"/>
      <c r="Z1148" s="234" t="s">
        <v>6231</v>
      </c>
      <c r="AA1148" s="243">
        <v>202412</v>
      </c>
      <c r="AB1148" s="243"/>
      <c r="AC1148" s="244" t="s">
        <v>4747</v>
      </c>
      <c r="AD1148" s="244" t="s">
        <v>4896</v>
      </c>
      <c r="AE1148" s="245">
        <v>1</v>
      </c>
      <c r="AF1148" s="244" t="s">
        <v>4896</v>
      </c>
      <c r="AG1148" s="9" t="str">
        <f>IFERROR(VLOOKUP(작성용!A:A,RM!A:D,4,0),"-")</f>
        <v>이상민</v>
      </c>
      <c r="AH1148" s="9" t="s">
        <v>6843</v>
      </c>
      <c r="AI1148" s="235" t="s">
        <v>4758</v>
      </c>
      <c r="AJ1148" s="9" t="s">
        <v>4763</v>
      </c>
      <c r="AK1148" s="235" t="s">
        <v>4128</v>
      </c>
      <c r="AL1148" s="235">
        <v>1147</v>
      </c>
    </row>
    <row r="1149" spans="1:38" x14ac:dyDescent="0.3">
      <c r="A1149" s="222" t="s">
        <v>3040</v>
      </c>
      <c r="B1149" s="222" t="s">
        <v>6226</v>
      </c>
      <c r="C1149" s="241" t="s">
        <v>4765</v>
      </c>
      <c r="D1149" s="237" t="s">
        <v>6232</v>
      </c>
      <c r="E1149" s="236">
        <v>1101114528737</v>
      </c>
      <c r="F1149" s="240" t="s">
        <v>4841</v>
      </c>
      <c r="G1149" s="242">
        <v>0</v>
      </c>
      <c r="H1149" s="223" t="s">
        <v>4758</v>
      </c>
      <c r="I1149" s="223"/>
      <c r="J1149" s="223"/>
      <c r="K1149" s="223"/>
      <c r="L1149" s="223"/>
      <c r="M1149" s="223"/>
      <c r="N1149" s="240" t="s">
        <v>4959</v>
      </c>
      <c r="O1149" s="240" t="s">
        <v>6228</v>
      </c>
      <c r="P1149" s="240" t="s">
        <v>6229</v>
      </c>
      <c r="Q1149" s="240" t="s">
        <v>6230</v>
      </c>
      <c r="R1149" s="250" t="s">
        <v>4758</v>
      </c>
      <c r="S1149" s="250" t="s">
        <v>4758</v>
      </c>
      <c r="T1149" s="233">
        <v>45597</v>
      </c>
      <c r="U1149" s="234" t="s">
        <v>4759</v>
      </c>
      <c r="V1149" s="234">
        <v>45670</v>
      </c>
      <c r="W1149" s="234">
        <v>45677</v>
      </c>
      <c r="X1149" s="234" t="s">
        <v>2</v>
      </c>
      <c r="Y1149" s="234"/>
      <c r="Z1149" s="234" t="s">
        <v>6231</v>
      </c>
      <c r="AA1149" s="243">
        <v>202412</v>
      </c>
      <c r="AB1149" s="243"/>
      <c r="AC1149" s="244" t="s">
        <v>4747</v>
      </c>
      <c r="AD1149" s="244" t="s">
        <v>4033</v>
      </c>
      <c r="AE1149" s="245">
        <v>1</v>
      </c>
      <c r="AF1149" s="244" t="s">
        <v>5131</v>
      </c>
      <c r="AG1149" s="9" t="str">
        <f>IFERROR(VLOOKUP(작성용!A:A,RM!A:D,4,0),"-")</f>
        <v>이상민</v>
      </c>
      <c r="AH1149" s="9" t="s">
        <v>6843</v>
      </c>
      <c r="AI1149" s="235" t="s">
        <v>4758</v>
      </c>
      <c r="AJ1149" s="9" t="s">
        <v>4763</v>
      </c>
      <c r="AK1149" s="235" t="s">
        <v>4128</v>
      </c>
      <c r="AL1149" s="235">
        <v>1148</v>
      </c>
    </row>
    <row r="1150" spans="1:38" x14ac:dyDescent="0.3">
      <c r="A1150" s="222" t="s">
        <v>3040</v>
      </c>
      <c r="B1150" s="222" t="s">
        <v>6226</v>
      </c>
      <c r="C1150" s="241" t="s">
        <v>4765</v>
      </c>
      <c r="D1150" s="237" t="s">
        <v>6233</v>
      </c>
      <c r="E1150" s="236">
        <v>1101118041933</v>
      </c>
      <c r="F1150" s="240" t="s">
        <v>4841</v>
      </c>
      <c r="G1150" s="242">
        <v>0</v>
      </c>
      <c r="H1150" s="223" t="s">
        <v>4758</v>
      </c>
      <c r="I1150" s="223"/>
      <c r="J1150" s="223"/>
      <c r="K1150" s="223"/>
      <c r="L1150" s="223"/>
      <c r="M1150" s="223"/>
      <c r="N1150" s="240" t="s">
        <v>4959</v>
      </c>
      <c r="O1150" s="240" t="s">
        <v>6228</v>
      </c>
      <c r="P1150" s="240" t="s">
        <v>6229</v>
      </c>
      <c r="Q1150" s="240" t="s">
        <v>6230</v>
      </c>
      <c r="R1150" s="250" t="s">
        <v>4758</v>
      </c>
      <c r="S1150" s="250" t="s">
        <v>4758</v>
      </c>
      <c r="T1150" s="233">
        <v>45597</v>
      </c>
      <c r="U1150" s="234" t="s">
        <v>4759</v>
      </c>
      <c r="V1150" s="234">
        <v>45670</v>
      </c>
      <c r="W1150" s="234">
        <v>45677</v>
      </c>
      <c r="X1150" s="234" t="s">
        <v>2</v>
      </c>
      <c r="Y1150" s="234"/>
      <c r="Z1150" s="234" t="s">
        <v>6231</v>
      </c>
      <c r="AA1150" s="243">
        <v>202412</v>
      </c>
      <c r="AB1150" s="243"/>
      <c r="AC1150" s="244" t="s">
        <v>4747</v>
      </c>
      <c r="AD1150" s="244" t="s">
        <v>4967</v>
      </c>
      <c r="AE1150" s="245">
        <v>1</v>
      </c>
      <c r="AF1150" s="244" t="s">
        <v>4967</v>
      </c>
      <c r="AG1150" s="9" t="str">
        <f>IFERROR(VLOOKUP(작성용!A:A,RM!A:D,4,0),"-")</f>
        <v>이상민</v>
      </c>
      <c r="AH1150" s="9" t="s">
        <v>6843</v>
      </c>
      <c r="AI1150" s="235" t="s">
        <v>4758</v>
      </c>
      <c r="AJ1150" s="9" t="s">
        <v>4763</v>
      </c>
      <c r="AK1150" s="235" t="s">
        <v>4128</v>
      </c>
      <c r="AL1150" s="235">
        <v>1149</v>
      </c>
    </row>
    <row r="1151" spans="1:38" x14ac:dyDescent="0.3">
      <c r="A1151" s="222" t="s">
        <v>3040</v>
      </c>
      <c r="B1151" s="222" t="s">
        <v>6226</v>
      </c>
      <c r="C1151" s="241" t="s">
        <v>4765</v>
      </c>
      <c r="D1151" s="237" t="s">
        <v>6234</v>
      </c>
      <c r="E1151" s="236">
        <v>1243110004210</v>
      </c>
      <c r="F1151" s="240" t="s">
        <v>4841</v>
      </c>
      <c r="G1151" s="242">
        <v>0</v>
      </c>
      <c r="H1151" s="223" t="s">
        <v>4758</v>
      </c>
      <c r="I1151" s="223"/>
      <c r="J1151" s="223"/>
      <c r="K1151" s="223"/>
      <c r="L1151" s="223"/>
      <c r="M1151" s="223"/>
      <c r="N1151" s="240" t="s">
        <v>4959</v>
      </c>
      <c r="O1151" s="240" t="s">
        <v>6228</v>
      </c>
      <c r="P1151" s="240" t="s">
        <v>6229</v>
      </c>
      <c r="Q1151" s="240" t="s">
        <v>6230</v>
      </c>
      <c r="R1151" s="250" t="s">
        <v>4758</v>
      </c>
      <c r="S1151" s="250" t="s">
        <v>4758</v>
      </c>
      <c r="T1151" s="233">
        <v>45597</v>
      </c>
      <c r="U1151" s="234" t="s">
        <v>4759</v>
      </c>
      <c r="V1151" s="234">
        <v>45670</v>
      </c>
      <c r="W1151" s="234">
        <v>45677</v>
      </c>
      <c r="X1151" s="234" t="s">
        <v>2</v>
      </c>
      <c r="Y1151" s="234"/>
      <c r="Z1151" s="234" t="s">
        <v>6231</v>
      </c>
      <c r="AA1151" s="243">
        <v>202412</v>
      </c>
      <c r="AB1151" s="243"/>
      <c r="AC1151" s="244" t="s">
        <v>4747</v>
      </c>
      <c r="AD1151" s="244" t="s">
        <v>4832</v>
      </c>
      <c r="AE1151" s="245">
        <v>1</v>
      </c>
      <c r="AF1151" s="244" t="s">
        <v>4832</v>
      </c>
      <c r="AG1151" s="9" t="str">
        <f>IFERROR(VLOOKUP(작성용!A:A,RM!A:D,4,0),"-")</f>
        <v>이상민</v>
      </c>
      <c r="AH1151" s="9" t="s">
        <v>6843</v>
      </c>
      <c r="AI1151" s="235" t="s">
        <v>4758</v>
      </c>
      <c r="AJ1151" s="9" t="s">
        <v>4763</v>
      </c>
      <c r="AK1151" s="235" t="s">
        <v>4128</v>
      </c>
      <c r="AL1151" s="235">
        <v>1150</v>
      </c>
    </row>
    <row r="1152" spans="1:38" x14ac:dyDescent="0.3">
      <c r="A1152" s="222" t="s">
        <v>3040</v>
      </c>
      <c r="B1152" s="222" t="s">
        <v>6226</v>
      </c>
      <c r="C1152" s="241" t="s">
        <v>4749</v>
      </c>
      <c r="D1152" s="237" t="s">
        <v>6235</v>
      </c>
      <c r="E1152" s="236">
        <v>1717110038686</v>
      </c>
      <c r="F1152" s="240" t="s">
        <v>4841</v>
      </c>
      <c r="G1152" s="242">
        <v>0</v>
      </c>
      <c r="H1152" s="223" t="s">
        <v>4758</v>
      </c>
      <c r="I1152" s="223"/>
      <c r="J1152" s="223"/>
      <c r="K1152" s="223"/>
      <c r="L1152" s="223"/>
      <c r="M1152" s="223"/>
      <c r="N1152" s="240" t="s">
        <v>4959</v>
      </c>
      <c r="O1152" s="240" t="s">
        <v>6228</v>
      </c>
      <c r="P1152" s="240" t="s">
        <v>6229</v>
      </c>
      <c r="Q1152" s="240" t="s">
        <v>6230</v>
      </c>
      <c r="R1152" s="250" t="s">
        <v>4758</v>
      </c>
      <c r="S1152" s="250" t="s">
        <v>4758</v>
      </c>
      <c r="T1152" s="233">
        <v>45597</v>
      </c>
      <c r="U1152" s="234" t="s">
        <v>4759</v>
      </c>
      <c r="V1152" s="234">
        <v>45670</v>
      </c>
      <c r="W1152" s="234">
        <v>45677</v>
      </c>
      <c r="X1152" s="234" t="s">
        <v>2</v>
      </c>
      <c r="Y1152" s="234"/>
      <c r="Z1152" s="234" t="s">
        <v>6231</v>
      </c>
      <c r="AA1152" s="243">
        <v>202412</v>
      </c>
      <c r="AB1152" s="243"/>
      <c r="AC1152" s="244" t="s">
        <v>4747</v>
      </c>
      <c r="AD1152" s="244" t="s">
        <v>6242</v>
      </c>
      <c r="AE1152" s="245">
        <v>1</v>
      </c>
      <c r="AF1152" s="244" t="s">
        <v>4749</v>
      </c>
      <c r="AG1152" s="9" t="str">
        <f>IFERROR(VLOOKUP(작성용!A:A,RM!A:D,4,0),"-")</f>
        <v>이상민</v>
      </c>
      <c r="AH1152" s="9" t="s">
        <v>6843</v>
      </c>
      <c r="AI1152" s="235" t="s">
        <v>4758</v>
      </c>
      <c r="AJ1152" s="9" t="s">
        <v>4763</v>
      </c>
      <c r="AK1152" s="235" t="s">
        <v>4128</v>
      </c>
      <c r="AL1152" s="235">
        <v>1151</v>
      </c>
    </row>
    <row r="1153" spans="1:38" x14ac:dyDescent="0.3">
      <c r="A1153" s="229">
        <v>6000580</v>
      </c>
      <c r="B1153" s="229" t="s">
        <v>6851</v>
      </c>
      <c r="C1153" s="241" t="s">
        <v>6852</v>
      </c>
      <c r="D1153" s="237" t="s">
        <v>6853</v>
      </c>
      <c r="E1153" s="236">
        <v>1101114834853</v>
      </c>
      <c r="F1153" s="240" t="s">
        <v>3990</v>
      </c>
      <c r="G1153" s="214">
        <v>0</v>
      </c>
      <c r="H1153" s="231" t="s">
        <v>3527</v>
      </c>
      <c r="I1153" s="231"/>
      <c r="J1153" s="231"/>
      <c r="K1153" s="231"/>
      <c r="L1153" s="231"/>
      <c r="M1153" s="231"/>
      <c r="N1153" s="231" t="s">
        <v>6854</v>
      </c>
      <c r="O1153" s="246"/>
      <c r="P1153" s="246"/>
      <c r="Q1153" s="225"/>
      <c r="R1153" s="212" t="s">
        <v>2</v>
      </c>
      <c r="S1153" s="213" t="s">
        <v>3527</v>
      </c>
      <c r="T1153" s="233" t="s">
        <v>6911</v>
      </c>
      <c r="U1153" s="234" t="s">
        <v>3711</v>
      </c>
      <c r="V1153" s="234">
        <v>45625</v>
      </c>
      <c r="W1153" s="233" t="s">
        <v>4023</v>
      </c>
      <c r="X1153" s="234" t="s">
        <v>6855</v>
      </c>
      <c r="Y1153" s="234"/>
      <c r="Z1153" s="234"/>
      <c r="AA1153" s="243">
        <v>202411</v>
      </c>
      <c r="AB1153" s="243"/>
      <c r="AC1153" s="233" t="s">
        <v>6856</v>
      </c>
      <c r="AD1153" s="244" t="s">
        <v>125</v>
      </c>
      <c r="AE1153" s="245">
        <v>0</v>
      </c>
      <c r="AF1153" s="244" t="s">
        <v>6857</v>
      </c>
      <c r="AG1153" s="239" t="str">
        <f>IFERROR(VLOOKUP(작성용!A:A,RM!A:D,4,0),"-")</f>
        <v>-</v>
      </c>
      <c r="AH1153" s="9" t="s">
        <v>6858</v>
      </c>
      <c r="AI1153" s="235" t="s">
        <v>6855</v>
      </c>
      <c r="AJ1153" s="235" t="s">
        <v>6855</v>
      </c>
      <c r="AK1153" s="235" t="s">
        <v>6859</v>
      </c>
      <c r="AL1153" s="235">
        <v>1152</v>
      </c>
    </row>
    <row r="1154" spans="1:38" x14ac:dyDescent="0.3">
      <c r="A1154" s="229">
        <v>6000580</v>
      </c>
      <c r="B1154" s="229" t="s">
        <v>6850</v>
      </c>
      <c r="C1154" s="241" t="s">
        <v>3707</v>
      </c>
      <c r="D1154" s="237" t="s">
        <v>6860</v>
      </c>
      <c r="E1154" s="236">
        <v>1101114963058</v>
      </c>
      <c r="F1154" s="240" t="s">
        <v>4737</v>
      </c>
      <c r="G1154" s="214">
        <v>0</v>
      </c>
      <c r="H1154" s="231" t="s">
        <v>6855</v>
      </c>
      <c r="I1154" s="231"/>
      <c r="J1154" s="231"/>
      <c r="K1154" s="231"/>
      <c r="L1154" s="231"/>
      <c r="M1154" s="231"/>
      <c r="N1154" s="231" t="s">
        <v>6861</v>
      </c>
      <c r="O1154" s="246"/>
      <c r="P1154" s="246"/>
      <c r="Q1154" s="225"/>
      <c r="R1154" s="212" t="s">
        <v>2</v>
      </c>
      <c r="S1154" s="213" t="s">
        <v>6855</v>
      </c>
      <c r="T1154" s="233" t="s">
        <v>6911</v>
      </c>
      <c r="U1154" s="234" t="s">
        <v>3711</v>
      </c>
      <c r="V1154" s="234">
        <v>45625</v>
      </c>
      <c r="W1154" s="233" t="s">
        <v>6863</v>
      </c>
      <c r="X1154" s="234" t="s">
        <v>6855</v>
      </c>
      <c r="Y1154" s="234"/>
      <c r="Z1154" s="234"/>
      <c r="AA1154" s="243">
        <v>202411</v>
      </c>
      <c r="AB1154" s="243"/>
      <c r="AC1154" s="233" t="s">
        <v>6856</v>
      </c>
      <c r="AD1154" s="244" t="s">
        <v>6864</v>
      </c>
      <c r="AE1154" s="245">
        <v>0.4</v>
      </c>
      <c r="AF1154" s="244" t="s">
        <v>6864</v>
      </c>
      <c r="AG1154" s="239" t="str">
        <f>IFERROR(VLOOKUP(작성용!A:A,RM!A:D,4,0),"-")</f>
        <v>-</v>
      </c>
      <c r="AH1154" s="9" t="s">
        <v>6855</v>
      </c>
      <c r="AI1154" s="235" t="s">
        <v>6855</v>
      </c>
      <c r="AJ1154" s="235" t="s">
        <v>6855</v>
      </c>
      <c r="AK1154" s="235" t="s">
        <v>6859</v>
      </c>
      <c r="AL1154" s="235">
        <v>1153</v>
      </c>
    </row>
    <row r="1155" spans="1:38" x14ac:dyDescent="0.3">
      <c r="A1155" s="229">
        <v>6000580</v>
      </c>
      <c r="B1155" s="229" t="s">
        <v>6865</v>
      </c>
      <c r="C1155" s="241" t="s">
        <v>6866</v>
      </c>
      <c r="D1155" s="237" t="s">
        <v>6867</v>
      </c>
      <c r="E1155" s="236">
        <v>1358110248774</v>
      </c>
      <c r="F1155" s="240" t="s">
        <v>6868</v>
      </c>
      <c r="G1155" s="214">
        <v>0</v>
      </c>
      <c r="H1155" s="231" t="s">
        <v>6855</v>
      </c>
      <c r="I1155" s="231"/>
      <c r="J1155" s="231"/>
      <c r="K1155" s="231"/>
      <c r="L1155" s="231"/>
      <c r="M1155" s="231"/>
      <c r="N1155" s="231" t="s">
        <v>4074</v>
      </c>
      <c r="O1155" s="246"/>
      <c r="P1155" s="246"/>
      <c r="Q1155" s="225"/>
      <c r="R1155" s="212" t="s">
        <v>2</v>
      </c>
      <c r="S1155" s="213" t="s">
        <v>6855</v>
      </c>
      <c r="T1155" s="233" t="s">
        <v>6911</v>
      </c>
      <c r="U1155" s="234" t="s">
        <v>3711</v>
      </c>
      <c r="V1155" s="234">
        <v>45625</v>
      </c>
      <c r="W1155" s="233" t="s">
        <v>6869</v>
      </c>
      <c r="X1155" s="234" t="s">
        <v>6855</v>
      </c>
      <c r="Y1155" s="234"/>
      <c r="Z1155" s="234"/>
      <c r="AA1155" s="243">
        <v>202411</v>
      </c>
      <c r="AB1155" s="243"/>
      <c r="AC1155" s="233" t="s">
        <v>6870</v>
      </c>
      <c r="AD1155" s="244" t="s">
        <v>6871</v>
      </c>
      <c r="AE1155" s="245">
        <v>0.4</v>
      </c>
      <c r="AF1155" s="244" t="s">
        <v>6871</v>
      </c>
      <c r="AG1155" s="239" t="str">
        <f>IFERROR(VLOOKUP(작성용!A:A,RM!A:D,4,0),"-")</f>
        <v>-</v>
      </c>
      <c r="AH1155" s="9" t="s">
        <v>6855</v>
      </c>
      <c r="AI1155" s="235" t="s">
        <v>6855</v>
      </c>
      <c r="AJ1155" s="235" t="s">
        <v>6855</v>
      </c>
      <c r="AK1155" s="235" t="s">
        <v>6859</v>
      </c>
      <c r="AL1155" s="235">
        <v>1154</v>
      </c>
    </row>
    <row r="1156" spans="1:38" x14ac:dyDescent="0.3">
      <c r="A1156" s="229">
        <v>6000580</v>
      </c>
      <c r="B1156" s="229" t="s">
        <v>6850</v>
      </c>
      <c r="C1156" s="241" t="s">
        <v>3707</v>
      </c>
      <c r="D1156" s="237" t="s">
        <v>6872</v>
      </c>
      <c r="E1156" s="236">
        <v>1615110114458</v>
      </c>
      <c r="F1156" s="240" t="s">
        <v>3990</v>
      </c>
      <c r="G1156" s="214">
        <v>0</v>
      </c>
      <c r="H1156" s="231" t="s">
        <v>6858</v>
      </c>
      <c r="I1156" s="231"/>
      <c r="J1156" s="231"/>
      <c r="K1156" s="231"/>
      <c r="L1156" s="231"/>
      <c r="M1156" s="231"/>
      <c r="N1156" s="231" t="s">
        <v>6861</v>
      </c>
      <c r="O1156" s="246"/>
      <c r="P1156" s="246"/>
      <c r="Q1156" s="225"/>
      <c r="R1156" s="212" t="s">
        <v>2</v>
      </c>
      <c r="S1156" s="213" t="s">
        <v>6855</v>
      </c>
      <c r="T1156" s="233" t="s">
        <v>6911</v>
      </c>
      <c r="U1156" s="234" t="s">
        <v>3711</v>
      </c>
      <c r="V1156" s="234">
        <v>45625</v>
      </c>
      <c r="W1156" s="233" t="s">
        <v>6863</v>
      </c>
      <c r="X1156" s="234" t="s">
        <v>6855</v>
      </c>
      <c r="Y1156" s="234"/>
      <c r="Z1156" s="234"/>
      <c r="AA1156" s="243">
        <v>202411</v>
      </c>
      <c r="AB1156" s="243"/>
      <c r="AC1156" s="233" t="s">
        <v>6873</v>
      </c>
      <c r="AD1156" s="244" t="s">
        <v>6874</v>
      </c>
      <c r="AE1156" s="245">
        <v>0.4</v>
      </c>
      <c r="AF1156" s="244" t="s">
        <v>6874</v>
      </c>
      <c r="AG1156" s="239" t="str">
        <f>IFERROR(VLOOKUP(작성용!A:A,RM!A:D,4,0),"-")</f>
        <v>-</v>
      </c>
      <c r="AH1156" s="9" t="s">
        <v>6855</v>
      </c>
      <c r="AI1156" s="235" t="s">
        <v>6855</v>
      </c>
      <c r="AJ1156" s="235" t="s">
        <v>6855</v>
      </c>
      <c r="AK1156" s="235" t="s">
        <v>6859</v>
      </c>
      <c r="AL1156" s="235">
        <v>1155</v>
      </c>
    </row>
    <row r="1157" spans="1:38" x14ac:dyDescent="0.3">
      <c r="A1157" s="229">
        <v>6000580</v>
      </c>
      <c r="B1157" s="229" t="s">
        <v>6865</v>
      </c>
      <c r="C1157" s="241" t="s">
        <v>6866</v>
      </c>
      <c r="D1157" s="237" t="s">
        <v>6875</v>
      </c>
      <c r="E1157" s="236">
        <v>1311110354909</v>
      </c>
      <c r="F1157" s="240" t="s">
        <v>6876</v>
      </c>
      <c r="G1157" s="214">
        <v>0</v>
      </c>
      <c r="H1157" s="231" t="s">
        <v>6855</v>
      </c>
      <c r="I1157" s="231"/>
      <c r="J1157" s="231"/>
      <c r="K1157" s="231"/>
      <c r="L1157" s="231"/>
      <c r="M1157" s="231"/>
      <c r="N1157" s="231" t="s">
        <v>6861</v>
      </c>
      <c r="O1157" s="246"/>
      <c r="P1157" s="246"/>
      <c r="Q1157" s="225"/>
      <c r="R1157" s="212" t="s">
        <v>2</v>
      </c>
      <c r="S1157" s="213" t="s">
        <v>6855</v>
      </c>
      <c r="T1157" s="233" t="s">
        <v>6911</v>
      </c>
      <c r="U1157" s="234" t="s">
        <v>3711</v>
      </c>
      <c r="V1157" s="234">
        <v>45625</v>
      </c>
      <c r="W1157" s="233" t="s">
        <v>4023</v>
      </c>
      <c r="X1157" s="234" t="s">
        <v>6877</v>
      </c>
      <c r="Y1157" s="234"/>
      <c r="Z1157" s="234"/>
      <c r="AA1157" s="243">
        <v>202411</v>
      </c>
      <c r="AB1157" s="243"/>
      <c r="AC1157" s="233" t="s">
        <v>6870</v>
      </c>
      <c r="AD1157" s="244" t="s">
        <v>6878</v>
      </c>
      <c r="AE1157" s="245">
        <v>0.4</v>
      </c>
      <c r="AF1157" s="244" t="s">
        <v>6878</v>
      </c>
      <c r="AG1157" s="239" t="str">
        <f>IFERROR(VLOOKUP(작성용!A:A,RM!A:D,4,0),"-")</f>
        <v>-</v>
      </c>
      <c r="AH1157" s="9" t="s">
        <v>6858</v>
      </c>
      <c r="AI1157" s="235" t="s">
        <v>6855</v>
      </c>
      <c r="AJ1157" s="235" t="s">
        <v>6855</v>
      </c>
      <c r="AK1157" s="235" t="s">
        <v>6859</v>
      </c>
      <c r="AL1157" s="235">
        <v>1156</v>
      </c>
    </row>
    <row r="1158" spans="1:38" x14ac:dyDescent="0.3">
      <c r="A1158" s="229">
        <v>6000580</v>
      </c>
      <c r="B1158" s="229" t="s">
        <v>6865</v>
      </c>
      <c r="C1158" s="241" t="s">
        <v>6866</v>
      </c>
      <c r="D1158" s="237" t="s">
        <v>6875</v>
      </c>
      <c r="E1158" s="236">
        <v>1311110354909</v>
      </c>
      <c r="F1158" s="240" t="s">
        <v>6879</v>
      </c>
      <c r="G1158" s="214">
        <v>0</v>
      </c>
      <c r="H1158" s="231" t="s">
        <v>6855</v>
      </c>
      <c r="I1158" s="231"/>
      <c r="J1158" s="231"/>
      <c r="K1158" s="231"/>
      <c r="L1158" s="231"/>
      <c r="M1158" s="231"/>
      <c r="N1158" s="231" t="s">
        <v>6861</v>
      </c>
      <c r="O1158" s="246"/>
      <c r="P1158" s="246"/>
      <c r="Q1158" s="225"/>
      <c r="R1158" s="212" t="s">
        <v>2</v>
      </c>
      <c r="S1158" s="213" t="s">
        <v>6855</v>
      </c>
      <c r="T1158" s="233" t="s">
        <v>6911</v>
      </c>
      <c r="U1158" s="234" t="s">
        <v>3711</v>
      </c>
      <c r="V1158" s="234">
        <v>45625</v>
      </c>
      <c r="W1158" s="233" t="s">
        <v>6863</v>
      </c>
      <c r="X1158" s="234" t="s">
        <v>6855</v>
      </c>
      <c r="Y1158" s="234"/>
      <c r="Z1158" s="234"/>
      <c r="AA1158" s="243">
        <v>202411</v>
      </c>
      <c r="AB1158" s="243"/>
      <c r="AC1158" s="233" t="s">
        <v>6870</v>
      </c>
      <c r="AD1158" s="244" t="s">
        <v>6878</v>
      </c>
      <c r="AE1158" s="245">
        <v>0</v>
      </c>
      <c r="AF1158" s="244" t="s">
        <v>3512</v>
      </c>
      <c r="AG1158" s="239" t="str">
        <f>IFERROR(VLOOKUP(작성용!A:A,RM!A:D,4,0),"-")</f>
        <v>-</v>
      </c>
      <c r="AH1158" s="9" t="s">
        <v>6858</v>
      </c>
      <c r="AI1158" s="235" t="s">
        <v>6855</v>
      </c>
      <c r="AJ1158" s="235" t="s">
        <v>6858</v>
      </c>
      <c r="AK1158" s="235" t="s">
        <v>6859</v>
      </c>
      <c r="AL1158" s="235">
        <v>1157</v>
      </c>
    </row>
    <row r="1159" spans="1:38" x14ac:dyDescent="0.3">
      <c r="A1159" s="229">
        <v>6000580</v>
      </c>
      <c r="B1159" s="229" t="s">
        <v>6880</v>
      </c>
      <c r="C1159" s="241" t="s">
        <v>6866</v>
      </c>
      <c r="D1159" s="237" t="s">
        <v>6860</v>
      </c>
      <c r="E1159" s="236">
        <v>1101114963058</v>
      </c>
      <c r="F1159" s="240" t="s">
        <v>6879</v>
      </c>
      <c r="G1159" s="214">
        <v>8</v>
      </c>
      <c r="H1159" s="231" t="s">
        <v>6855</v>
      </c>
      <c r="I1159" s="231"/>
      <c r="J1159" s="231"/>
      <c r="K1159" s="231"/>
      <c r="L1159" s="231"/>
      <c r="M1159" s="231"/>
      <c r="N1159" s="231" t="s">
        <v>6861</v>
      </c>
      <c r="O1159" s="246"/>
      <c r="P1159" s="246"/>
      <c r="Q1159" s="225"/>
      <c r="R1159" s="212" t="s">
        <v>2</v>
      </c>
      <c r="S1159" s="213" t="s">
        <v>6855</v>
      </c>
      <c r="T1159" s="233" t="s">
        <v>6911</v>
      </c>
      <c r="U1159" s="234" t="s">
        <v>3711</v>
      </c>
      <c r="V1159" s="234">
        <v>45625</v>
      </c>
      <c r="W1159" s="233" t="s">
        <v>6863</v>
      </c>
      <c r="X1159" s="234" t="s">
        <v>6855</v>
      </c>
      <c r="Y1159" s="234"/>
      <c r="Z1159" s="234"/>
      <c r="AA1159" s="243">
        <v>202411</v>
      </c>
      <c r="AB1159" s="243"/>
      <c r="AC1159" s="233" t="s">
        <v>6870</v>
      </c>
      <c r="AD1159" s="244" t="s">
        <v>6864</v>
      </c>
      <c r="AE1159" s="245">
        <v>0</v>
      </c>
      <c r="AF1159" s="244" t="s">
        <v>6864</v>
      </c>
      <c r="AG1159" s="239" t="str">
        <f>IFERROR(VLOOKUP(작성용!A:A,RM!A:D,4,0),"-")</f>
        <v>-</v>
      </c>
      <c r="AH1159" s="9" t="s">
        <v>6855</v>
      </c>
      <c r="AI1159" s="235" t="s">
        <v>6855</v>
      </c>
      <c r="AJ1159" s="235" t="s">
        <v>6855</v>
      </c>
      <c r="AK1159" s="235" t="s">
        <v>6859</v>
      </c>
      <c r="AL1159" s="235">
        <v>1158</v>
      </c>
    </row>
    <row r="1160" spans="1:38" x14ac:dyDescent="0.3">
      <c r="A1160" s="229">
        <v>6000580</v>
      </c>
      <c r="B1160" s="229" t="s">
        <v>6865</v>
      </c>
      <c r="C1160" s="241" t="s">
        <v>6866</v>
      </c>
      <c r="D1160" s="237" t="s">
        <v>6881</v>
      </c>
      <c r="E1160" s="236">
        <v>1101110029721</v>
      </c>
      <c r="F1160" s="240" t="s">
        <v>6882</v>
      </c>
      <c r="G1160" s="214">
        <v>2</v>
      </c>
      <c r="H1160" s="231" t="s">
        <v>6855</v>
      </c>
      <c r="I1160" s="231"/>
      <c r="J1160" s="231"/>
      <c r="K1160" s="231"/>
      <c r="L1160" s="231"/>
      <c r="M1160" s="231"/>
      <c r="N1160" s="231" t="s">
        <v>6861</v>
      </c>
      <c r="O1160" s="246"/>
      <c r="P1160" s="246"/>
      <c r="Q1160" s="225"/>
      <c r="R1160" s="212" t="s">
        <v>2</v>
      </c>
      <c r="S1160" s="213" t="s">
        <v>6855</v>
      </c>
      <c r="T1160" s="233" t="s">
        <v>6911</v>
      </c>
      <c r="U1160" s="234" t="s">
        <v>3711</v>
      </c>
      <c r="V1160" s="234">
        <v>45625</v>
      </c>
      <c r="W1160" s="233" t="s">
        <v>6863</v>
      </c>
      <c r="X1160" s="234" t="s">
        <v>6855</v>
      </c>
      <c r="Y1160" s="234"/>
      <c r="Z1160" s="234"/>
      <c r="AA1160" s="243">
        <v>202411</v>
      </c>
      <c r="AB1160" s="243"/>
      <c r="AC1160" s="233" t="s">
        <v>6870</v>
      </c>
      <c r="AD1160" s="244" t="s">
        <v>6883</v>
      </c>
      <c r="AE1160" s="245">
        <v>0</v>
      </c>
      <c r="AF1160" s="244" t="s">
        <v>6883</v>
      </c>
      <c r="AG1160" s="239" t="str">
        <f>IFERROR(VLOOKUP(작성용!A:A,RM!A:D,4,0),"-")</f>
        <v>-</v>
      </c>
      <c r="AH1160" s="9" t="s">
        <v>6855</v>
      </c>
      <c r="AI1160" s="235" t="s">
        <v>6855</v>
      </c>
      <c r="AJ1160" s="235" t="s">
        <v>6855</v>
      </c>
      <c r="AK1160" s="235" t="s">
        <v>6859</v>
      </c>
      <c r="AL1160" s="235">
        <v>1159</v>
      </c>
    </row>
    <row r="1161" spans="1:38" x14ac:dyDescent="0.3">
      <c r="A1161" s="229">
        <v>6000580</v>
      </c>
      <c r="B1161" s="229" t="s">
        <v>6865</v>
      </c>
      <c r="C1161" s="241" t="s">
        <v>6866</v>
      </c>
      <c r="D1161" s="269" t="s">
        <v>6884</v>
      </c>
      <c r="E1161" s="236">
        <v>1101117865631</v>
      </c>
      <c r="F1161" s="240" t="s">
        <v>6868</v>
      </c>
      <c r="G1161" s="214">
        <v>0</v>
      </c>
      <c r="H1161" s="231" t="s">
        <v>6855</v>
      </c>
      <c r="I1161" s="231"/>
      <c r="J1161" s="231"/>
      <c r="K1161" s="231"/>
      <c r="L1161" s="231"/>
      <c r="M1161" s="231"/>
      <c r="N1161" s="231" t="s">
        <v>6861</v>
      </c>
      <c r="O1161" s="246"/>
      <c r="P1161" s="246"/>
      <c r="Q1161" s="225"/>
      <c r="R1161" s="212" t="s">
        <v>2</v>
      </c>
      <c r="S1161" s="213" t="s">
        <v>6855</v>
      </c>
      <c r="T1161" s="233" t="s">
        <v>6911</v>
      </c>
      <c r="U1161" s="234" t="s">
        <v>3711</v>
      </c>
      <c r="V1161" s="234">
        <v>45625</v>
      </c>
      <c r="W1161" s="233" t="s">
        <v>6863</v>
      </c>
      <c r="X1161" s="234" t="s">
        <v>6855</v>
      </c>
      <c r="Y1161" s="234"/>
      <c r="Z1161" s="234"/>
      <c r="AA1161" s="243">
        <v>202411</v>
      </c>
      <c r="AB1161" s="243"/>
      <c r="AC1161" s="233" t="s">
        <v>6870</v>
      </c>
      <c r="AD1161" s="244" t="s">
        <v>6885</v>
      </c>
      <c r="AE1161" s="245">
        <v>0</v>
      </c>
      <c r="AF1161" s="244" t="s">
        <v>6885</v>
      </c>
      <c r="AG1161" s="239" t="str">
        <f>IFERROR(VLOOKUP(작성용!A:A,RM!A:D,4,0),"-")</f>
        <v>-</v>
      </c>
      <c r="AH1161" s="9" t="s">
        <v>6855</v>
      </c>
      <c r="AI1161" s="235" t="s">
        <v>6855</v>
      </c>
      <c r="AJ1161" s="235" t="s">
        <v>6855</v>
      </c>
      <c r="AK1161" s="235" t="s">
        <v>6859</v>
      </c>
      <c r="AL1161" s="235">
        <v>1160</v>
      </c>
    </row>
    <row r="1162" spans="1:38" x14ac:dyDescent="0.3">
      <c r="A1162" s="229">
        <v>6000580</v>
      </c>
      <c r="B1162" s="229" t="s">
        <v>6865</v>
      </c>
      <c r="C1162" s="241" t="s">
        <v>6866</v>
      </c>
      <c r="D1162" s="269" t="s">
        <v>6886</v>
      </c>
      <c r="E1162" s="236">
        <v>1101116239407</v>
      </c>
      <c r="F1162" s="240" t="s">
        <v>6879</v>
      </c>
      <c r="G1162" s="214">
        <v>0</v>
      </c>
      <c r="H1162" s="231" t="s">
        <v>6855</v>
      </c>
      <c r="I1162" s="231"/>
      <c r="J1162" s="231"/>
      <c r="K1162" s="231"/>
      <c r="L1162" s="231"/>
      <c r="M1162" s="231"/>
      <c r="N1162" s="231" t="s">
        <v>6861</v>
      </c>
      <c r="O1162" s="246"/>
      <c r="P1162" s="246"/>
      <c r="Q1162" s="225"/>
      <c r="R1162" s="212" t="s">
        <v>2</v>
      </c>
      <c r="S1162" s="213" t="s">
        <v>6855</v>
      </c>
      <c r="T1162" s="233" t="s">
        <v>6911</v>
      </c>
      <c r="U1162" s="234" t="s">
        <v>3711</v>
      </c>
      <c r="V1162" s="234">
        <v>45625</v>
      </c>
      <c r="W1162" s="233" t="s">
        <v>6863</v>
      </c>
      <c r="X1162" s="234" t="s">
        <v>6855</v>
      </c>
      <c r="Y1162" s="234"/>
      <c r="Z1162" s="234"/>
      <c r="AA1162" s="243">
        <v>202411</v>
      </c>
      <c r="AB1162" s="243"/>
      <c r="AC1162" s="233" t="s">
        <v>6870</v>
      </c>
      <c r="AD1162" s="244" t="s">
        <v>6887</v>
      </c>
      <c r="AE1162" s="245">
        <v>0</v>
      </c>
      <c r="AF1162" s="244" t="s">
        <v>6887</v>
      </c>
      <c r="AG1162" s="239" t="str">
        <f>IFERROR(VLOOKUP(작성용!A:A,RM!A:D,4,0),"-")</f>
        <v>-</v>
      </c>
      <c r="AH1162" s="9" t="s">
        <v>6855</v>
      </c>
      <c r="AI1162" s="235" t="s">
        <v>6855</v>
      </c>
      <c r="AJ1162" s="235" t="s">
        <v>6855</v>
      </c>
      <c r="AK1162" s="235" t="s">
        <v>6859</v>
      </c>
      <c r="AL1162" s="235">
        <v>1161</v>
      </c>
    </row>
    <row r="1163" spans="1:38" x14ac:dyDescent="0.3">
      <c r="A1163" s="229">
        <v>6000580</v>
      </c>
      <c r="B1163" s="229" t="s">
        <v>6865</v>
      </c>
      <c r="C1163" s="241" t="s">
        <v>6866</v>
      </c>
      <c r="D1163" s="269" t="s">
        <v>6888</v>
      </c>
      <c r="E1163" s="236">
        <v>1314110350589</v>
      </c>
      <c r="F1163" s="240" t="s">
        <v>6868</v>
      </c>
      <c r="G1163" s="214">
        <v>0</v>
      </c>
      <c r="H1163" s="231" t="s">
        <v>6855</v>
      </c>
      <c r="I1163" s="231"/>
      <c r="J1163" s="231"/>
      <c r="K1163" s="231"/>
      <c r="L1163" s="231"/>
      <c r="M1163" s="231"/>
      <c r="N1163" s="231" t="s">
        <v>6861</v>
      </c>
      <c r="O1163" s="246"/>
      <c r="P1163" s="246"/>
      <c r="Q1163" s="225"/>
      <c r="R1163" s="212" t="s">
        <v>2</v>
      </c>
      <c r="S1163" s="213" t="s">
        <v>6855</v>
      </c>
      <c r="T1163" s="233" t="s">
        <v>6911</v>
      </c>
      <c r="U1163" s="234" t="s">
        <v>3711</v>
      </c>
      <c r="V1163" s="234">
        <v>45625</v>
      </c>
      <c r="W1163" s="233" t="s">
        <v>6863</v>
      </c>
      <c r="X1163" s="234" t="s">
        <v>6855</v>
      </c>
      <c r="Y1163" s="234"/>
      <c r="Z1163" s="234"/>
      <c r="AA1163" s="243">
        <v>202411</v>
      </c>
      <c r="AB1163" s="243"/>
      <c r="AC1163" s="233" t="s">
        <v>6870</v>
      </c>
      <c r="AD1163" s="244" t="s">
        <v>6889</v>
      </c>
      <c r="AE1163" s="245">
        <v>0</v>
      </c>
      <c r="AF1163" s="244" t="s">
        <v>6889</v>
      </c>
      <c r="AG1163" s="239" t="str">
        <f>IFERROR(VLOOKUP(작성용!A:A,RM!A:D,4,0),"-")</f>
        <v>-</v>
      </c>
      <c r="AH1163" s="9" t="s">
        <v>6855</v>
      </c>
      <c r="AI1163" s="235" t="s">
        <v>6855</v>
      </c>
      <c r="AJ1163" s="235" t="s">
        <v>6855</v>
      </c>
      <c r="AK1163" s="235" t="s">
        <v>6859</v>
      </c>
      <c r="AL1163" s="235">
        <v>1162</v>
      </c>
    </row>
    <row r="1164" spans="1:38" x14ac:dyDescent="0.3">
      <c r="A1164" s="229">
        <v>6000580</v>
      </c>
      <c r="B1164" s="229" t="s">
        <v>6865</v>
      </c>
      <c r="C1164" s="241" t="s">
        <v>6866</v>
      </c>
      <c r="D1164" s="269" t="s">
        <v>6890</v>
      </c>
      <c r="E1164" s="236">
        <v>1341110479035</v>
      </c>
      <c r="F1164" s="240" t="s">
        <v>6868</v>
      </c>
      <c r="G1164" s="214">
        <v>0</v>
      </c>
      <c r="H1164" s="231" t="s">
        <v>6855</v>
      </c>
      <c r="I1164" s="231"/>
      <c r="J1164" s="231"/>
      <c r="K1164" s="231"/>
      <c r="L1164" s="231"/>
      <c r="M1164" s="231"/>
      <c r="N1164" s="231" t="s">
        <v>6861</v>
      </c>
      <c r="O1164" s="246"/>
      <c r="P1164" s="246"/>
      <c r="Q1164" s="225"/>
      <c r="R1164" s="212" t="s">
        <v>2</v>
      </c>
      <c r="S1164" s="213" t="s">
        <v>6855</v>
      </c>
      <c r="T1164" s="233" t="s">
        <v>6911</v>
      </c>
      <c r="U1164" s="234" t="s">
        <v>3711</v>
      </c>
      <c r="V1164" s="234">
        <v>45625</v>
      </c>
      <c r="W1164" s="233" t="s">
        <v>6863</v>
      </c>
      <c r="X1164" s="234" t="s">
        <v>6855</v>
      </c>
      <c r="Y1164" s="234"/>
      <c r="Z1164" s="234"/>
      <c r="AA1164" s="243">
        <v>202411</v>
      </c>
      <c r="AB1164" s="243"/>
      <c r="AC1164" s="233" t="s">
        <v>6870</v>
      </c>
      <c r="AD1164" s="244" t="s">
        <v>6891</v>
      </c>
      <c r="AE1164" s="245">
        <v>0</v>
      </c>
      <c r="AF1164" s="244" t="s">
        <v>6891</v>
      </c>
      <c r="AG1164" s="239" t="str">
        <f>IFERROR(VLOOKUP(작성용!A:A,RM!A:D,4,0),"-")</f>
        <v>-</v>
      </c>
      <c r="AH1164" s="9" t="s">
        <v>6855</v>
      </c>
      <c r="AI1164" s="235" t="s">
        <v>6855</v>
      </c>
      <c r="AJ1164" s="235" t="s">
        <v>6855</v>
      </c>
      <c r="AK1164" s="235" t="s">
        <v>6859</v>
      </c>
      <c r="AL1164" s="235">
        <v>1163</v>
      </c>
    </row>
    <row r="1165" spans="1:38" x14ac:dyDescent="0.3">
      <c r="A1165" s="229">
        <v>6000580</v>
      </c>
      <c r="B1165" s="229" t="s">
        <v>6865</v>
      </c>
      <c r="C1165" s="241" t="s">
        <v>6866</v>
      </c>
      <c r="D1165" s="259" t="s">
        <v>6892</v>
      </c>
      <c r="E1165" s="236">
        <v>1101116277580</v>
      </c>
      <c r="F1165" s="240" t="s">
        <v>6879</v>
      </c>
      <c r="G1165" s="214">
        <v>0</v>
      </c>
      <c r="H1165" s="231" t="s">
        <v>6855</v>
      </c>
      <c r="I1165" s="231"/>
      <c r="J1165" s="231"/>
      <c r="K1165" s="231"/>
      <c r="L1165" s="231"/>
      <c r="M1165" s="231"/>
      <c r="N1165" s="231" t="s">
        <v>6861</v>
      </c>
      <c r="O1165" s="246"/>
      <c r="P1165" s="246"/>
      <c r="Q1165" s="225"/>
      <c r="R1165" s="212" t="s">
        <v>2</v>
      </c>
      <c r="S1165" s="213" t="s">
        <v>6855</v>
      </c>
      <c r="T1165" s="233" t="s">
        <v>6911</v>
      </c>
      <c r="U1165" s="234" t="s">
        <v>3711</v>
      </c>
      <c r="V1165" s="234">
        <v>45625</v>
      </c>
      <c r="W1165" s="233" t="s">
        <v>6863</v>
      </c>
      <c r="X1165" s="234" t="s">
        <v>6855</v>
      </c>
      <c r="Y1165" s="234"/>
      <c r="Z1165" s="234"/>
      <c r="AA1165" s="243">
        <v>202411</v>
      </c>
      <c r="AB1165" s="243"/>
      <c r="AC1165" s="233" t="s">
        <v>6870</v>
      </c>
      <c r="AD1165" s="244" t="s">
        <v>6893</v>
      </c>
      <c r="AE1165" s="245">
        <v>0</v>
      </c>
      <c r="AF1165" s="244" t="s">
        <v>6893</v>
      </c>
      <c r="AG1165" s="239" t="str">
        <f>IFERROR(VLOOKUP(작성용!A:A,RM!A:D,4,0),"-")</f>
        <v>-</v>
      </c>
      <c r="AH1165" s="9" t="s">
        <v>6855</v>
      </c>
      <c r="AI1165" s="235" t="s">
        <v>6855</v>
      </c>
      <c r="AJ1165" s="235" t="s">
        <v>6855</v>
      </c>
      <c r="AK1165" s="235" t="s">
        <v>6859</v>
      </c>
      <c r="AL1165" s="235">
        <v>1164</v>
      </c>
    </row>
    <row r="1166" spans="1:38" x14ac:dyDescent="0.3">
      <c r="A1166" s="229">
        <v>6000580</v>
      </c>
      <c r="B1166" s="229" t="s">
        <v>6865</v>
      </c>
      <c r="C1166" s="241" t="s">
        <v>6866</v>
      </c>
      <c r="D1166" s="269" t="s">
        <v>6884</v>
      </c>
      <c r="E1166" s="236">
        <v>1101117865631</v>
      </c>
      <c r="F1166" s="240" t="s">
        <v>6879</v>
      </c>
      <c r="G1166" s="214">
        <v>0</v>
      </c>
      <c r="H1166" s="231" t="s">
        <v>6855</v>
      </c>
      <c r="I1166" s="231"/>
      <c r="J1166" s="231"/>
      <c r="K1166" s="231"/>
      <c r="L1166" s="231"/>
      <c r="M1166" s="231"/>
      <c r="N1166" s="231" t="s">
        <v>6861</v>
      </c>
      <c r="O1166" s="246"/>
      <c r="P1166" s="246"/>
      <c r="Q1166" s="225"/>
      <c r="R1166" s="212" t="s">
        <v>2</v>
      </c>
      <c r="S1166" s="213" t="s">
        <v>6855</v>
      </c>
      <c r="T1166" s="233" t="s">
        <v>6911</v>
      </c>
      <c r="U1166" s="234" t="s">
        <v>3711</v>
      </c>
      <c r="V1166" s="234">
        <v>45625</v>
      </c>
      <c r="W1166" s="233" t="s">
        <v>6863</v>
      </c>
      <c r="X1166" s="234" t="s">
        <v>6855</v>
      </c>
      <c r="Y1166" s="234"/>
      <c r="Z1166" s="234"/>
      <c r="AA1166" s="243">
        <v>202411</v>
      </c>
      <c r="AB1166" s="243"/>
      <c r="AC1166" s="233" t="s">
        <v>6870</v>
      </c>
      <c r="AD1166" s="244" t="s">
        <v>6885</v>
      </c>
      <c r="AE1166" s="245">
        <v>0</v>
      </c>
      <c r="AF1166" s="244" t="s">
        <v>6885</v>
      </c>
      <c r="AG1166" s="239" t="str">
        <f>IFERROR(VLOOKUP(작성용!A:A,RM!A:D,4,0),"-")</f>
        <v>-</v>
      </c>
      <c r="AH1166" s="9" t="s">
        <v>6855</v>
      </c>
      <c r="AI1166" s="235" t="s">
        <v>6855</v>
      </c>
      <c r="AJ1166" s="235" t="s">
        <v>6855</v>
      </c>
      <c r="AK1166" s="235" t="s">
        <v>6859</v>
      </c>
      <c r="AL1166" s="235">
        <v>1165</v>
      </c>
    </row>
    <row r="1167" spans="1:38" x14ac:dyDescent="0.3">
      <c r="A1167" s="229">
        <v>6000580</v>
      </c>
      <c r="B1167" s="229" t="s">
        <v>6865</v>
      </c>
      <c r="C1167" s="241" t="s">
        <v>6866</v>
      </c>
      <c r="D1167" s="237" t="s">
        <v>6894</v>
      </c>
      <c r="E1167" s="236">
        <v>1101115715903</v>
      </c>
      <c r="F1167" s="240" t="s">
        <v>6868</v>
      </c>
      <c r="G1167" s="214">
        <v>0</v>
      </c>
      <c r="H1167" s="231" t="s">
        <v>6855</v>
      </c>
      <c r="I1167" s="231"/>
      <c r="J1167" s="231"/>
      <c r="K1167" s="231"/>
      <c r="L1167" s="231"/>
      <c r="M1167" s="231"/>
      <c r="N1167" s="231" t="s">
        <v>6861</v>
      </c>
      <c r="O1167" s="246"/>
      <c r="P1167" s="246"/>
      <c r="Q1167" s="225"/>
      <c r="R1167" s="212" t="s">
        <v>2</v>
      </c>
      <c r="S1167" s="213" t="s">
        <v>6855</v>
      </c>
      <c r="T1167" s="233" t="s">
        <v>6911</v>
      </c>
      <c r="U1167" s="234" t="s">
        <v>3711</v>
      </c>
      <c r="V1167" s="234">
        <v>45625</v>
      </c>
      <c r="W1167" s="233" t="s">
        <v>6863</v>
      </c>
      <c r="X1167" s="234" t="s">
        <v>6855</v>
      </c>
      <c r="Y1167" s="234"/>
      <c r="Z1167" s="234"/>
      <c r="AA1167" s="243">
        <v>202411</v>
      </c>
      <c r="AB1167" s="243"/>
      <c r="AC1167" s="233" t="s">
        <v>6870</v>
      </c>
      <c r="AD1167" s="244" t="s">
        <v>6895</v>
      </c>
      <c r="AE1167" s="245">
        <v>0.4</v>
      </c>
      <c r="AF1167" s="244" t="s">
        <v>6895</v>
      </c>
      <c r="AG1167" s="239" t="str">
        <f>IFERROR(VLOOKUP(작성용!A:A,RM!A:D,4,0),"-")</f>
        <v>-</v>
      </c>
      <c r="AH1167" s="9" t="s">
        <v>6855</v>
      </c>
      <c r="AI1167" s="235" t="s">
        <v>6855</v>
      </c>
      <c r="AJ1167" s="235" t="s">
        <v>6855</v>
      </c>
      <c r="AK1167" s="235" t="s">
        <v>6859</v>
      </c>
      <c r="AL1167" s="235">
        <v>1166</v>
      </c>
    </row>
    <row r="1168" spans="1:38" x14ac:dyDescent="0.3">
      <c r="A1168" s="229">
        <v>6000580</v>
      </c>
      <c r="B1168" s="229" t="s">
        <v>6865</v>
      </c>
      <c r="C1168" s="241" t="s">
        <v>6866</v>
      </c>
      <c r="D1168" s="269" t="s">
        <v>6896</v>
      </c>
      <c r="E1168" s="236">
        <v>1614110012696</v>
      </c>
      <c r="F1168" s="240" t="s">
        <v>6879</v>
      </c>
      <c r="G1168" s="214">
        <v>0</v>
      </c>
      <c r="H1168" s="231" t="s">
        <v>6855</v>
      </c>
      <c r="I1168" s="231"/>
      <c r="J1168" s="231"/>
      <c r="K1168" s="231"/>
      <c r="L1168" s="231"/>
      <c r="M1168" s="231"/>
      <c r="N1168" s="231" t="s">
        <v>6861</v>
      </c>
      <c r="O1168" s="246"/>
      <c r="P1168" s="246"/>
      <c r="Q1168" s="225"/>
      <c r="R1168" s="212" t="s">
        <v>2</v>
      </c>
      <c r="S1168" s="213" t="s">
        <v>6855</v>
      </c>
      <c r="T1168" s="233" t="s">
        <v>6911</v>
      </c>
      <c r="U1168" s="234" t="s">
        <v>3711</v>
      </c>
      <c r="V1168" s="234">
        <v>45625</v>
      </c>
      <c r="W1168" s="233" t="s">
        <v>6863</v>
      </c>
      <c r="X1168" s="234" t="s">
        <v>6855</v>
      </c>
      <c r="Y1168" s="234"/>
      <c r="Z1168" s="234"/>
      <c r="AA1168" s="243">
        <v>202411</v>
      </c>
      <c r="AB1168" s="243"/>
      <c r="AC1168" s="233" t="s">
        <v>6870</v>
      </c>
      <c r="AD1168" s="244" t="s">
        <v>6874</v>
      </c>
      <c r="AE1168" s="245">
        <v>0</v>
      </c>
      <c r="AF1168" s="244" t="s">
        <v>6874</v>
      </c>
      <c r="AG1168" s="239" t="str">
        <f>IFERROR(VLOOKUP(작성용!A:A,RM!A:D,4,0),"-")</f>
        <v>-</v>
      </c>
      <c r="AH1168" s="9" t="s">
        <v>6855</v>
      </c>
      <c r="AI1168" s="235" t="s">
        <v>6855</v>
      </c>
      <c r="AJ1168" s="235" t="s">
        <v>6855</v>
      </c>
      <c r="AK1168" s="235" t="s">
        <v>6859</v>
      </c>
      <c r="AL1168" s="235">
        <v>1167</v>
      </c>
    </row>
    <row r="1169" spans="1:38" x14ac:dyDescent="0.3">
      <c r="A1169" s="229">
        <v>6000580</v>
      </c>
      <c r="B1169" s="229" t="s">
        <v>6865</v>
      </c>
      <c r="C1169" s="241" t="s">
        <v>6866</v>
      </c>
      <c r="D1169" s="269" t="s">
        <v>6886</v>
      </c>
      <c r="E1169" s="236">
        <v>1101116239407</v>
      </c>
      <c r="F1169" s="240" t="s">
        <v>6879</v>
      </c>
      <c r="G1169" s="214">
        <v>1</v>
      </c>
      <c r="H1169" s="231" t="s">
        <v>6855</v>
      </c>
      <c r="I1169" s="231"/>
      <c r="J1169" s="231"/>
      <c r="K1169" s="231"/>
      <c r="L1169" s="231"/>
      <c r="M1169" s="231"/>
      <c r="N1169" s="231" t="s">
        <v>6861</v>
      </c>
      <c r="O1169" s="246"/>
      <c r="P1169" s="246"/>
      <c r="Q1169" s="225"/>
      <c r="R1169" s="212" t="s">
        <v>2</v>
      </c>
      <c r="S1169" s="213" t="s">
        <v>6855</v>
      </c>
      <c r="T1169" s="233" t="s">
        <v>6911</v>
      </c>
      <c r="U1169" s="234" t="s">
        <v>3711</v>
      </c>
      <c r="V1169" s="234">
        <v>45625</v>
      </c>
      <c r="W1169" s="233" t="s">
        <v>6863</v>
      </c>
      <c r="X1169" s="234" t="s">
        <v>6855</v>
      </c>
      <c r="Y1169" s="234"/>
      <c r="Z1169" s="234"/>
      <c r="AA1169" s="243">
        <v>202411</v>
      </c>
      <c r="AB1169" s="243"/>
      <c r="AC1169" s="233" t="s">
        <v>6870</v>
      </c>
      <c r="AD1169" s="244" t="s">
        <v>6887</v>
      </c>
      <c r="AE1169" s="245">
        <v>0</v>
      </c>
      <c r="AF1169" s="244" t="s">
        <v>6887</v>
      </c>
      <c r="AG1169" s="239" t="str">
        <f>IFERROR(VLOOKUP(작성용!A:A,RM!A:D,4,0),"-")</f>
        <v>-</v>
      </c>
      <c r="AH1169" s="9" t="s">
        <v>6855</v>
      </c>
      <c r="AI1169" s="235" t="s">
        <v>6855</v>
      </c>
      <c r="AJ1169" s="235" t="s">
        <v>6855</v>
      </c>
      <c r="AK1169" s="235" t="s">
        <v>6859</v>
      </c>
      <c r="AL1169" s="235">
        <v>1168</v>
      </c>
    </row>
    <row r="1170" spans="1:38" x14ac:dyDescent="0.3">
      <c r="A1170" s="229">
        <v>6000580</v>
      </c>
      <c r="B1170" s="229" t="s">
        <v>6865</v>
      </c>
      <c r="C1170" s="241" t="s">
        <v>6866</v>
      </c>
      <c r="D1170" s="269" t="s">
        <v>6886</v>
      </c>
      <c r="E1170" s="236">
        <v>1101116239407</v>
      </c>
      <c r="F1170" s="240" t="s">
        <v>6879</v>
      </c>
      <c r="G1170" s="214">
        <v>2</v>
      </c>
      <c r="H1170" s="231" t="s">
        <v>6855</v>
      </c>
      <c r="I1170" s="231"/>
      <c r="J1170" s="231"/>
      <c r="K1170" s="231"/>
      <c r="L1170" s="231"/>
      <c r="M1170" s="231"/>
      <c r="N1170" s="231" t="s">
        <v>6861</v>
      </c>
      <c r="O1170" s="246"/>
      <c r="P1170" s="246"/>
      <c r="Q1170" s="225"/>
      <c r="R1170" s="212" t="s">
        <v>2</v>
      </c>
      <c r="S1170" s="213" t="s">
        <v>6855</v>
      </c>
      <c r="T1170" s="233" t="s">
        <v>6911</v>
      </c>
      <c r="U1170" s="234" t="s">
        <v>3711</v>
      </c>
      <c r="V1170" s="234">
        <v>45625</v>
      </c>
      <c r="W1170" s="233" t="s">
        <v>6863</v>
      </c>
      <c r="X1170" s="234" t="s">
        <v>6855</v>
      </c>
      <c r="Y1170" s="234"/>
      <c r="Z1170" s="234"/>
      <c r="AA1170" s="243">
        <v>202411</v>
      </c>
      <c r="AB1170" s="243"/>
      <c r="AC1170" s="233" t="s">
        <v>6870</v>
      </c>
      <c r="AD1170" s="244" t="s">
        <v>6887</v>
      </c>
      <c r="AE1170" s="245">
        <v>0</v>
      </c>
      <c r="AF1170" s="244" t="s">
        <v>6887</v>
      </c>
      <c r="AG1170" s="239" t="str">
        <f>IFERROR(VLOOKUP(작성용!A:A,RM!A:D,4,0),"-")</f>
        <v>-</v>
      </c>
      <c r="AH1170" s="9" t="s">
        <v>6855</v>
      </c>
      <c r="AI1170" s="235" t="s">
        <v>6855</v>
      </c>
      <c r="AJ1170" s="235" t="s">
        <v>6855</v>
      </c>
      <c r="AK1170" s="235" t="s">
        <v>6859</v>
      </c>
      <c r="AL1170" s="235">
        <v>1169</v>
      </c>
    </row>
    <row r="1171" spans="1:38" x14ac:dyDescent="0.3">
      <c r="A1171" s="229">
        <v>6000580</v>
      </c>
      <c r="B1171" s="229" t="s">
        <v>6865</v>
      </c>
      <c r="C1171" s="241" t="s">
        <v>6866</v>
      </c>
      <c r="D1171" s="237" t="s">
        <v>6897</v>
      </c>
      <c r="E1171" s="236" t="s">
        <v>6898</v>
      </c>
      <c r="F1171" s="240" t="s">
        <v>6879</v>
      </c>
      <c r="G1171" s="214">
        <v>2</v>
      </c>
      <c r="H1171" s="231" t="s">
        <v>6855</v>
      </c>
      <c r="I1171" s="231"/>
      <c r="J1171" s="231"/>
      <c r="K1171" s="231"/>
      <c r="L1171" s="231"/>
      <c r="M1171" s="231"/>
      <c r="N1171" s="231" t="s">
        <v>6861</v>
      </c>
      <c r="O1171" s="246"/>
      <c r="P1171" s="246"/>
      <c r="Q1171" s="225"/>
      <c r="R1171" s="212" t="s">
        <v>2</v>
      </c>
      <c r="S1171" s="213" t="s">
        <v>6855</v>
      </c>
      <c r="T1171" s="233" t="s">
        <v>6911</v>
      </c>
      <c r="U1171" s="234" t="s">
        <v>3711</v>
      </c>
      <c r="V1171" s="234">
        <v>45625</v>
      </c>
      <c r="W1171" s="233" t="s">
        <v>6863</v>
      </c>
      <c r="X1171" s="234" t="s">
        <v>6855</v>
      </c>
      <c r="Y1171" s="234"/>
      <c r="Z1171" s="234"/>
      <c r="AA1171" s="243">
        <v>202411</v>
      </c>
      <c r="AB1171" s="243"/>
      <c r="AC1171" s="233" t="s">
        <v>6870</v>
      </c>
      <c r="AD1171" s="244" t="s">
        <v>6899</v>
      </c>
      <c r="AE1171" s="245">
        <v>0.4</v>
      </c>
      <c r="AF1171" s="244" t="s">
        <v>6899</v>
      </c>
      <c r="AG1171" s="239" t="str">
        <f>IFERROR(VLOOKUP(작성용!A:A,RM!A:D,4,0),"-")</f>
        <v>-</v>
      </c>
      <c r="AH1171" s="9" t="s">
        <v>6855</v>
      </c>
      <c r="AI1171" s="235" t="s">
        <v>6855</v>
      </c>
      <c r="AJ1171" s="235" t="s">
        <v>6855</v>
      </c>
      <c r="AK1171" s="235" t="s">
        <v>6859</v>
      </c>
      <c r="AL1171" s="235">
        <v>1170</v>
      </c>
    </row>
    <row r="1172" spans="1:38" x14ac:dyDescent="0.3">
      <c r="A1172" s="229">
        <v>6000580</v>
      </c>
      <c r="B1172" s="229" t="s">
        <v>6865</v>
      </c>
      <c r="C1172" s="241" t="s">
        <v>6866</v>
      </c>
      <c r="D1172" s="237" t="s">
        <v>6900</v>
      </c>
      <c r="E1172" s="236">
        <v>1101117042247</v>
      </c>
      <c r="F1172" s="240" t="s">
        <v>6868</v>
      </c>
      <c r="G1172" s="214">
        <v>0</v>
      </c>
      <c r="H1172" s="231" t="s">
        <v>6855</v>
      </c>
      <c r="I1172" s="231"/>
      <c r="J1172" s="231"/>
      <c r="K1172" s="231"/>
      <c r="L1172" s="231"/>
      <c r="M1172" s="231"/>
      <c r="N1172" s="231" t="s">
        <v>6901</v>
      </c>
      <c r="O1172" s="246"/>
      <c r="P1172" s="246"/>
      <c r="Q1172" s="225"/>
      <c r="R1172" s="212" t="s">
        <v>2</v>
      </c>
      <c r="S1172" s="213" t="s">
        <v>6855</v>
      </c>
      <c r="T1172" s="233" t="s">
        <v>6911</v>
      </c>
      <c r="U1172" s="234" t="s">
        <v>3711</v>
      </c>
      <c r="V1172" s="234">
        <v>45625</v>
      </c>
      <c r="W1172" s="233" t="s">
        <v>6863</v>
      </c>
      <c r="X1172" s="234" t="s">
        <v>6855</v>
      </c>
      <c r="Y1172" s="234"/>
      <c r="Z1172" s="234"/>
      <c r="AA1172" s="243">
        <v>202411</v>
      </c>
      <c r="AB1172" s="243"/>
      <c r="AC1172" s="233" t="s">
        <v>6870</v>
      </c>
      <c r="AD1172" s="244" t="s">
        <v>6902</v>
      </c>
      <c r="AE1172" s="245">
        <v>0.4</v>
      </c>
      <c r="AF1172" s="244" t="s">
        <v>6902</v>
      </c>
      <c r="AG1172" s="239" t="str">
        <f>IFERROR(VLOOKUP(작성용!A:A,RM!A:D,4,0),"-")</f>
        <v>-</v>
      </c>
      <c r="AH1172" s="9" t="s">
        <v>6855</v>
      </c>
      <c r="AI1172" s="235" t="s">
        <v>6855</v>
      </c>
      <c r="AJ1172" s="235" t="s">
        <v>6855</v>
      </c>
      <c r="AK1172" s="235" t="s">
        <v>6859</v>
      </c>
      <c r="AL1172" s="235">
        <v>1171</v>
      </c>
    </row>
    <row r="1173" spans="1:38" x14ac:dyDescent="0.3">
      <c r="A1173" s="229">
        <v>6000580</v>
      </c>
      <c r="B1173" s="229" t="s">
        <v>6865</v>
      </c>
      <c r="C1173" s="241" t="s">
        <v>6866</v>
      </c>
      <c r="D1173" s="259" t="s">
        <v>6903</v>
      </c>
      <c r="E1173" s="236">
        <v>1101114001767</v>
      </c>
      <c r="F1173" s="240" t="s">
        <v>6868</v>
      </c>
      <c r="G1173" s="214">
        <v>0</v>
      </c>
      <c r="H1173" s="231" t="s">
        <v>6855</v>
      </c>
      <c r="I1173" s="231"/>
      <c r="J1173" s="231"/>
      <c r="K1173" s="231"/>
      <c r="L1173" s="231"/>
      <c r="M1173" s="231"/>
      <c r="N1173" s="231" t="s">
        <v>6901</v>
      </c>
      <c r="O1173" s="246"/>
      <c r="P1173" s="246"/>
      <c r="Q1173" s="225"/>
      <c r="R1173" s="212" t="s">
        <v>2</v>
      </c>
      <c r="S1173" s="213" t="s">
        <v>6855</v>
      </c>
      <c r="T1173" s="233" t="s">
        <v>6911</v>
      </c>
      <c r="U1173" s="234" t="s">
        <v>3711</v>
      </c>
      <c r="V1173" s="234">
        <v>45625</v>
      </c>
      <c r="W1173" s="233" t="s">
        <v>6863</v>
      </c>
      <c r="X1173" s="234" t="s">
        <v>6855</v>
      </c>
      <c r="Y1173" s="234"/>
      <c r="Z1173" s="234"/>
      <c r="AA1173" s="243">
        <v>202411</v>
      </c>
      <c r="AB1173" s="243"/>
      <c r="AC1173" s="233" t="s">
        <v>6870</v>
      </c>
      <c r="AD1173" s="244" t="s">
        <v>6891</v>
      </c>
      <c r="AE1173" s="245">
        <v>0</v>
      </c>
      <c r="AF1173" s="244" t="s">
        <v>6891</v>
      </c>
      <c r="AG1173" s="239" t="str">
        <f>IFERROR(VLOOKUP(작성용!A:A,RM!A:D,4,0),"-")</f>
        <v>-</v>
      </c>
      <c r="AH1173" s="9" t="s">
        <v>6855</v>
      </c>
      <c r="AI1173" s="235" t="s">
        <v>6855</v>
      </c>
      <c r="AJ1173" s="235" t="s">
        <v>6855</v>
      </c>
      <c r="AK1173" s="235" t="s">
        <v>6859</v>
      </c>
      <c r="AL1173" s="235">
        <v>1172</v>
      </c>
    </row>
    <row r="1174" spans="1:38" x14ac:dyDescent="0.3">
      <c r="A1174" s="229">
        <v>6000580</v>
      </c>
      <c r="B1174" s="229" t="s">
        <v>6865</v>
      </c>
      <c r="C1174" s="241" t="s">
        <v>6866</v>
      </c>
      <c r="D1174" s="269" t="s">
        <v>6903</v>
      </c>
      <c r="E1174" s="236">
        <v>1101114001767</v>
      </c>
      <c r="F1174" s="240" t="s">
        <v>6879</v>
      </c>
      <c r="G1174" s="214">
        <v>0</v>
      </c>
      <c r="H1174" s="231" t="s">
        <v>6855</v>
      </c>
      <c r="I1174" s="231"/>
      <c r="J1174" s="231"/>
      <c r="K1174" s="231"/>
      <c r="L1174" s="231"/>
      <c r="M1174" s="231"/>
      <c r="N1174" s="231" t="s">
        <v>6901</v>
      </c>
      <c r="O1174" s="246"/>
      <c r="P1174" s="246"/>
      <c r="Q1174" s="225"/>
      <c r="R1174" s="212" t="s">
        <v>2</v>
      </c>
      <c r="S1174" s="213" t="s">
        <v>6855</v>
      </c>
      <c r="T1174" s="233" t="s">
        <v>6911</v>
      </c>
      <c r="U1174" s="234" t="s">
        <v>3711</v>
      </c>
      <c r="V1174" s="234">
        <v>45625</v>
      </c>
      <c r="W1174" s="233" t="s">
        <v>6863</v>
      </c>
      <c r="X1174" s="234" t="s">
        <v>6855</v>
      </c>
      <c r="Y1174" s="234"/>
      <c r="Z1174" s="234"/>
      <c r="AA1174" s="243">
        <v>202411</v>
      </c>
      <c r="AB1174" s="243"/>
      <c r="AC1174" s="233" t="s">
        <v>6870</v>
      </c>
      <c r="AD1174" s="244" t="s">
        <v>6891</v>
      </c>
      <c r="AE1174" s="245">
        <v>0</v>
      </c>
      <c r="AF1174" s="244" t="s">
        <v>6891</v>
      </c>
      <c r="AG1174" s="239" t="str">
        <f>IFERROR(VLOOKUP(작성용!A:A,RM!A:D,4,0),"-")</f>
        <v>-</v>
      </c>
      <c r="AH1174" s="9" t="s">
        <v>6855</v>
      </c>
      <c r="AI1174" s="235" t="s">
        <v>6855</v>
      </c>
      <c r="AJ1174" s="235" t="s">
        <v>6855</v>
      </c>
      <c r="AK1174" s="235" t="s">
        <v>6859</v>
      </c>
      <c r="AL1174" s="235">
        <v>1173</v>
      </c>
    </row>
    <row r="1175" spans="1:38" x14ac:dyDescent="0.3">
      <c r="A1175" s="229">
        <v>6000580</v>
      </c>
      <c r="B1175" s="229" t="s">
        <v>6865</v>
      </c>
      <c r="C1175" s="241" t="s">
        <v>6866</v>
      </c>
      <c r="D1175" s="237" t="s">
        <v>6904</v>
      </c>
      <c r="E1175" s="236">
        <v>1101115075141</v>
      </c>
      <c r="F1175" s="240" t="s">
        <v>6879</v>
      </c>
      <c r="G1175" s="214">
        <v>0</v>
      </c>
      <c r="H1175" s="231" t="s">
        <v>6855</v>
      </c>
      <c r="I1175" s="231"/>
      <c r="J1175" s="231"/>
      <c r="K1175" s="231"/>
      <c r="L1175" s="231"/>
      <c r="M1175" s="231"/>
      <c r="N1175" s="231" t="s">
        <v>6901</v>
      </c>
      <c r="O1175" s="246"/>
      <c r="P1175" s="246"/>
      <c r="Q1175" s="225"/>
      <c r="R1175" s="212" t="s">
        <v>2</v>
      </c>
      <c r="S1175" s="213" t="s">
        <v>6855</v>
      </c>
      <c r="T1175" s="233" t="s">
        <v>6911</v>
      </c>
      <c r="U1175" s="234" t="s">
        <v>3711</v>
      </c>
      <c r="V1175" s="234">
        <v>45625</v>
      </c>
      <c r="W1175" s="233" t="s">
        <v>6863</v>
      </c>
      <c r="X1175" s="234" t="s">
        <v>6855</v>
      </c>
      <c r="Y1175" s="234"/>
      <c r="Z1175" s="234"/>
      <c r="AA1175" s="243">
        <v>202411</v>
      </c>
      <c r="AB1175" s="243"/>
      <c r="AC1175" s="233" t="s">
        <v>6870</v>
      </c>
      <c r="AD1175" s="244" t="s">
        <v>6905</v>
      </c>
      <c r="AE1175" s="245">
        <v>0</v>
      </c>
      <c r="AF1175" s="244" t="s">
        <v>6905</v>
      </c>
      <c r="AG1175" s="239" t="str">
        <f>IFERROR(VLOOKUP(작성용!A:A,RM!A:D,4,0),"-")</f>
        <v>-</v>
      </c>
      <c r="AH1175" s="9" t="s">
        <v>6855</v>
      </c>
      <c r="AI1175" s="235" t="s">
        <v>6855</v>
      </c>
      <c r="AJ1175" s="235" t="s">
        <v>6855</v>
      </c>
      <c r="AK1175" s="235" t="s">
        <v>6859</v>
      </c>
      <c r="AL1175" s="235">
        <v>1174</v>
      </c>
    </row>
    <row r="1176" spans="1:38" x14ac:dyDescent="0.3">
      <c r="A1176" s="229">
        <v>6000580</v>
      </c>
      <c r="B1176" s="229" t="s">
        <v>6865</v>
      </c>
      <c r="C1176" s="241" t="s">
        <v>6866</v>
      </c>
      <c r="D1176" s="237" t="s">
        <v>6904</v>
      </c>
      <c r="E1176" s="236">
        <v>1101115075141</v>
      </c>
      <c r="F1176" s="240" t="s">
        <v>6879</v>
      </c>
      <c r="G1176" s="214">
        <v>1</v>
      </c>
      <c r="H1176" s="231" t="s">
        <v>6855</v>
      </c>
      <c r="I1176" s="231"/>
      <c r="J1176" s="231"/>
      <c r="K1176" s="231"/>
      <c r="L1176" s="231"/>
      <c r="M1176" s="231"/>
      <c r="N1176" s="231" t="s">
        <v>6901</v>
      </c>
      <c r="O1176" s="246"/>
      <c r="P1176" s="246"/>
      <c r="Q1176" s="225"/>
      <c r="R1176" s="212" t="s">
        <v>2</v>
      </c>
      <c r="S1176" s="213" t="s">
        <v>6855</v>
      </c>
      <c r="T1176" s="233" t="s">
        <v>6911</v>
      </c>
      <c r="U1176" s="234" t="s">
        <v>3711</v>
      </c>
      <c r="V1176" s="234">
        <v>45625</v>
      </c>
      <c r="W1176" s="233" t="s">
        <v>6863</v>
      </c>
      <c r="X1176" s="234" t="s">
        <v>6855</v>
      </c>
      <c r="Y1176" s="234"/>
      <c r="Z1176" s="234"/>
      <c r="AA1176" s="243">
        <v>202411</v>
      </c>
      <c r="AB1176" s="243"/>
      <c r="AC1176" s="233" t="s">
        <v>6870</v>
      </c>
      <c r="AD1176" s="244" t="s">
        <v>6905</v>
      </c>
      <c r="AE1176" s="245">
        <v>0</v>
      </c>
      <c r="AF1176" s="244" t="s">
        <v>6905</v>
      </c>
      <c r="AG1176" s="239" t="str">
        <f>IFERROR(VLOOKUP(작성용!A:A,RM!A:D,4,0),"-")</f>
        <v>-</v>
      </c>
      <c r="AH1176" s="9" t="s">
        <v>6855</v>
      </c>
      <c r="AI1176" s="235" t="s">
        <v>6855</v>
      </c>
      <c r="AJ1176" s="235" t="s">
        <v>6855</v>
      </c>
      <c r="AK1176" s="235" t="s">
        <v>6859</v>
      </c>
      <c r="AL1176" s="235">
        <v>1175</v>
      </c>
    </row>
    <row r="1177" spans="1:38" x14ac:dyDescent="0.3">
      <c r="A1177" s="229">
        <v>6000580</v>
      </c>
      <c r="B1177" s="229" t="s">
        <v>6865</v>
      </c>
      <c r="C1177" s="241" t="s">
        <v>6866</v>
      </c>
      <c r="D1177" s="237" t="s">
        <v>6906</v>
      </c>
      <c r="E1177" s="236">
        <v>1945110008610</v>
      </c>
      <c r="F1177" s="240" t="s">
        <v>6868</v>
      </c>
      <c r="G1177" s="214">
        <v>0</v>
      </c>
      <c r="H1177" s="231" t="s">
        <v>6855</v>
      </c>
      <c r="I1177" s="231"/>
      <c r="J1177" s="231"/>
      <c r="K1177" s="231"/>
      <c r="L1177" s="231"/>
      <c r="M1177" s="231"/>
      <c r="N1177" s="231" t="s">
        <v>6901</v>
      </c>
      <c r="O1177" s="246"/>
      <c r="P1177" s="246"/>
      <c r="Q1177" s="225"/>
      <c r="R1177" s="212" t="s">
        <v>2</v>
      </c>
      <c r="S1177" s="213" t="s">
        <v>6855</v>
      </c>
      <c r="T1177" s="233" t="s">
        <v>6911</v>
      </c>
      <c r="U1177" s="234" t="s">
        <v>3711</v>
      </c>
      <c r="V1177" s="234">
        <v>45625</v>
      </c>
      <c r="W1177" s="233" t="s">
        <v>6863</v>
      </c>
      <c r="X1177" s="234" t="s">
        <v>6855</v>
      </c>
      <c r="Y1177" s="234"/>
      <c r="Z1177" s="234"/>
      <c r="AA1177" s="243">
        <v>202411</v>
      </c>
      <c r="AB1177" s="243"/>
      <c r="AC1177" s="233" t="s">
        <v>6870</v>
      </c>
      <c r="AD1177" s="244" t="s">
        <v>6905</v>
      </c>
      <c r="AE1177" s="245">
        <v>0.4</v>
      </c>
      <c r="AF1177" s="244" t="s">
        <v>6905</v>
      </c>
      <c r="AG1177" s="239" t="str">
        <f>IFERROR(VLOOKUP(작성용!A:A,RM!A:D,4,0),"-")</f>
        <v>-</v>
      </c>
      <c r="AH1177" s="9" t="s">
        <v>6855</v>
      </c>
      <c r="AI1177" s="235" t="s">
        <v>6855</v>
      </c>
      <c r="AJ1177" s="235" t="s">
        <v>6855</v>
      </c>
      <c r="AK1177" s="235" t="s">
        <v>6859</v>
      </c>
      <c r="AL1177" s="235">
        <v>1176</v>
      </c>
    </row>
    <row r="1178" spans="1:38" x14ac:dyDescent="0.3">
      <c r="A1178" s="229">
        <v>6000580</v>
      </c>
      <c r="B1178" s="229" t="s">
        <v>6865</v>
      </c>
      <c r="C1178" s="241" t="s">
        <v>6866</v>
      </c>
      <c r="D1178" s="269" t="s">
        <v>6907</v>
      </c>
      <c r="E1178" s="236">
        <v>1355110193579</v>
      </c>
      <c r="F1178" s="240" t="s">
        <v>6879</v>
      </c>
      <c r="G1178" s="214">
        <v>0</v>
      </c>
      <c r="H1178" s="231" t="s">
        <v>6855</v>
      </c>
      <c r="I1178" s="231"/>
      <c r="J1178" s="231"/>
      <c r="K1178" s="231"/>
      <c r="L1178" s="231"/>
      <c r="M1178" s="231"/>
      <c r="N1178" s="231" t="s">
        <v>6901</v>
      </c>
      <c r="O1178" s="246"/>
      <c r="P1178" s="246"/>
      <c r="Q1178" s="225"/>
      <c r="R1178" s="212" t="s">
        <v>2</v>
      </c>
      <c r="S1178" s="213" t="s">
        <v>6855</v>
      </c>
      <c r="T1178" s="233" t="s">
        <v>6911</v>
      </c>
      <c r="U1178" s="234" t="s">
        <v>3711</v>
      </c>
      <c r="V1178" s="234">
        <v>45625</v>
      </c>
      <c r="W1178" s="233" t="s">
        <v>6863</v>
      </c>
      <c r="X1178" s="234" t="s">
        <v>6855</v>
      </c>
      <c r="Y1178" s="234"/>
      <c r="Z1178" s="234"/>
      <c r="AA1178" s="243">
        <v>202411</v>
      </c>
      <c r="AB1178" s="243"/>
      <c r="AC1178" s="233" t="s">
        <v>6870</v>
      </c>
      <c r="AD1178" s="244" t="s">
        <v>6908</v>
      </c>
      <c r="AE1178" s="245">
        <v>0</v>
      </c>
      <c r="AF1178" s="244" t="s">
        <v>6908</v>
      </c>
      <c r="AG1178" s="239" t="str">
        <f>IFERROR(VLOOKUP(작성용!A:A,RM!A:D,4,0),"-")</f>
        <v>-</v>
      </c>
      <c r="AH1178" s="9" t="s">
        <v>6855</v>
      </c>
      <c r="AI1178" s="235" t="s">
        <v>6855</v>
      </c>
      <c r="AJ1178" s="235" t="s">
        <v>6855</v>
      </c>
      <c r="AK1178" s="235" t="s">
        <v>6859</v>
      </c>
      <c r="AL1178" s="235">
        <v>1177</v>
      </c>
    </row>
    <row r="1179" spans="1:38" x14ac:dyDescent="0.3">
      <c r="A1179" s="229">
        <v>6000580</v>
      </c>
      <c r="B1179" s="229" t="s">
        <v>6865</v>
      </c>
      <c r="C1179" s="241" t="s">
        <v>6866</v>
      </c>
      <c r="D1179" s="237" t="s">
        <v>6907</v>
      </c>
      <c r="E1179" s="236">
        <v>1355110193579</v>
      </c>
      <c r="F1179" s="240" t="s">
        <v>6868</v>
      </c>
      <c r="G1179" s="214">
        <v>0</v>
      </c>
      <c r="H1179" s="231" t="s">
        <v>6855</v>
      </c>
      <c r="I1179" s="231"/>
      <c r="J1179" s="231"/>
      <c r="K1179" s="231"/>
      <c r="L1179" s="231"/>
      <c r="M1179" s="231"/>
      <c r="N1179" s="231" t="s">
        <v>6901</v>
      </c>
      <c r="O1179" s="246"/>
      <c r="P1179" s="246"/>
      <c r="Q1179" s="225"/>
      <c r="R1179" s="212" t="s">
        <v>2</v>
      </c>
      <c r="S1179" s="213" t="s">
        <v>6855</v>
      </c>
      <c r="T1179" s="233" t="s">
        <v>6911</v>
      </c>
      <c r="U1179" s="234" t="s">
        <v>3711</v>
      </c>
      <c r="V1179" s="234">
        <v>45625</v>
      </c>
      <c r="W1179" s="233" t="s">
        <v>6863</v>
      </c>
      <c r="X1179" s="234" t="s">
        <v>6855</v>
      </c>
      <c r="Y1179" s="234"/>
      <c r="Z1179" s="234"/>
      <c r="AA1179" s="243">
        <v>202411</v>
      </c>
      <c r="AB1179" s="243"/>
      <c r="AC1179" s="233" t="s">
        <v>6870</v>
      </c>
      <c r="AD1179" s="244" t="s">
        <v>6908</v>
      </c>
      <c r="AE1179" s="245">
        <v>0.4</v>
      </c>
      <c r="AF1179" s="244" t="s">
        <v>6908</v>
      </c>
      <c r="AG1179" s="239" t="str">
        <f>IFERROR(VLOOKUP(작성용!A:A,RM!A:D,4,0),"-")</f>
        <v>-</v>
      </c>
      <c r="AH1179" s="9" t="s">
        <v>6855</v>
      </c>
      <c r="AI1179" s="235" t="s">
        <v>6855</v>
      </c>
      <c r="AJ1179" s="235" t="s">
        <v>6855</v>
      </c>
      <c r="AK1179" s="235" t="s">
        <v>6859</v>
      </c>
      <c r="AL1179" s="235">
        <v>1178</v>
      </c>
    </row>
    <row r="1180" spans="1:38" x14ac:dyDescent="0.3">
      <c r="A1180" s="229">
        <v>6000580</v>
      </c>
      <c r="B1180" s="229" t="s">
        <v>6865</v>
      </c>
      <c r="C1180" s="241" t="s">
        <v>6866</v>
      </c>
      <c r="D1180" s="269" t="s">
        <v>6909</v>
      </c>
      <c r="E1180" s="236">
        <v>1101117334355</v>
      </c>
      <c r="F1180" s="240" t="s">
        <v>6879</v>
      </c>
      <c r="G1180" s="214">
        <v>0</v>
      </c>
      <c r="H1180" s="231" t="s">
        <v>6855</v>
      </c>
      <c r="I1180" s="231"/>
      <c r="J1180" s="231"/>
      <c r="K1180" s="231"/>
      <c r="L1180" s="231"/>
      <c r="M1180" s="231"/>
      <c r="N1180" s="231" t="s">
        <v>6901</v>
      </c>
      <c r="O1180" s="246"/>
      <c r="P1180" s="246"/>
      <c r="Q1180" s="225"/>
      <c r="R1180" s="212" t="s">
        <v>2</v>
      </c>
      <c r="S1180" s="213" t="s">
        <v>6855</v>
      </c>
      <c r="T1180" s="233" t="s">
        <v>6911</v>
      </c>
      <c r="U1180" s="234" t="s">
        <v>3711</v>
      </c>
      <c r="V1180" s="234">
        <v>45625</v>
      </c>
      <c r="W1180" s="233" t="s">
        <v>6863</v>
      </c>
      <c r="X1180" s="234" t="s">
        <v>6855</v>
      </c>
      <c r="Y1180" s="234"/>
      <c r="Z1180" s="234"/>
      <c r="AA1180" s="243">
        <v>202411</v>
      </c>
      <c r="AB1180" s="243"/>
      <c r="AC1180" s="233" t="s">
        <v>6870</v>
      </c>
      <c r="AD1180" s="244" t="s">
        <v>6910</v>
      </c>
      <c r="AE1180" s="245">
        <v>0</v>
      </c>
      <c r="AF1180" s="244" t="s">
        <v>6910</v>
      </c>
      <c r="AG1180" s="239" t="str">
        <f>IFERROR(VLOOKUP(작성용!A:A,RM!A:D,4,0),"-")</f>
        <v>-</v>
      </c>
      <c r="AH1180" s="9" t="s">
        <v>6855</v>
      </c>
      <c r="AI1180" s="235" t="s">
        <v>6855</v>
      </c>
      <c r="AJ1180" s="235" t="s">
        <v>6855</v>
      </c>
      <c r="AK1180" s="235" t="s">
        <v>6859</v>
      </c>
      <c r="AL1180" s="235">
        <v>1179</v>
      </c>
    </row>
    <row r="1181" spans="1:38" x14ac:dyDescent="0.3">
      <c r="A1181" s="222" t="s">
        <v>7035</v>
      </c>
      <c r="B1181" s="222" t="s">
        <v>7036</v>
      </c>
      <c r="C1181" s="241" t="s">
        <v>6918</v>
      </c>
      <c r="D1181" s="237" t="s">
        <v>6919</v>
      </c>
      <c r="E1181" s="236" t="s">
        <v>4704</v>
      </c>
      <c r="F1181" s="240" t="s">
        <v>6920</v>
      </c>
      <c r="G1181" s="214">
        <v>0</v>
      </c>
      <c r="H1181" s="231" t="s">
        <v>6921</v>
      </c>
      <c r="I1181" s="231"/>
      <c r="J1181" s="231"/>
      <c r="K1181" s="231"/>
      <c r="L1181" s="231"/>
      <c r="M1181" s="231"/>
      <c r="N1181" s="231" t="s">
        <v>6922</v>
      </c>
      <c r="O1181" s="246" t="s">
        <v>4705</v>
      </c>
      <c r="P1181" s="246" t="s">
        <v>6923</v>
      </c>
      <c r="Q1181" s="212" t="s">
        <v>6924</v>
      </c>
      <c r="R1181" s="212" t="s">
        <v>2</v>
      </c>
      <c r="S1181" s="213" t="s">
        <v>2</v>
      </c>
      <c r="T1181" s="233">
        <v>45587</v>
      </c>
      <c r="U1181" s="234" t="s">
        <v>6925</v>
      </c>
      <c r="V1181" s="234">
        <v>45646</v>
      </c>
      <c r="W1181" s="234">
        <v>45668</v>
      </c>
      <c r="X1181" s="234" t="s">
        <v>6921</v>
      </c>
      <c r="Y1181" s="234"/>
      <c r="Z1181" s="234" t="s">
        <v>7034</v>
      </c>
      <c r="AA1181" s="243">
        <v>202412</v>
      </c>
      <c r="AB1181" s="243"/>
      <c r="AC1181" s="244" t="s">
        <v>7037</v>
      </c>
      <c r="AD1181" s="244" t="s">
        <v>6927</v>
      </c>
      <c r="AE1181" s="245">
        <v>0</v>
      </c>
      <c r="AF1181" s="244" t="s">
        <v>6927</v>
      </c>
      <c r="AG1181" s="239" t="str">
        <f>IFERROR(VLOOKUP(작성용!A:A,RM!A:D,4,0),"-")</f>
        <v>김수현</v>
      </c>
      <c r="AH1181" s="203" t="s">
        <v>125</v>
      </c>
      <c r="AI1181" s="235" t="s">
        <v>6921</v>
      </c>
      <c r="AJ1181" s="235" t="s">
        <v>6928</v>
      </c>
      <c r="AK1181" s="235" t="s">
        <v>6929</v>
      </c>
      <c r="AL1181" s="235">
        <v>1180</v>
      </c>
    </row>
    <row r="1182" spans="1:38" x14ac:dyDescent="0.3">
      <c r="A1182" s="222" t="s">
        <v>6930</v>
      </c>
      <c r="B1182" s="222" t="s">
        <v>6931</v>
      </c>
      <c r="C1182" s="241" t="s">
        <v>6932</v>
      </c>
      <c r="D1182" s="237" t="s">
        <v>6933</v>
      </c>
      <c r="E1182" s="236" t="s">
        <v>6934</v>
      </c>
      <c r="F1182" s="240" t="s">
        <v>6107</v>
      </c>
      <c r="G1182" s="214">
        <v>0</v>
      </c>
      <c r="H1182" s="231" t="s">
        <v>6921</v>
      </c>
      <c r="I1182" s="231"/>
      <c r="J1182" s="231"/>
      <c r="K1182" s="231"/>
      <c r="L1182" s="231"/>
      <c r="M1182" s="231"/>
      <c r="N1182" s="231" t="s">
        <v>6922</v>
      </c>
      <c r="O1182" s="246" t="s">
        <v>6935</v>
      </c>
      <c r="P1182" s="246" t="s">
        <v>6923</v>
      </c>
      <c r="Q1182" s="212" t="s">
        <v>6924</v>
      </c>
      <c r="R1182" s="212" t="s">
        <v>2</v>
      </c>
      <c r="S1182" s="213" t="s">
        <v>2</v>
      </c>
      <c r="T1182" s="233">
        <v>45587</v>
      </c>
      <c r="U1182" s="234" t="s">
        <v>6925</v>
      </c>
      <c r="V1182" s="234">
        <v>45646</v>
      </c>
      <c r="W1182" s="234">
        <v>45668</v>
      </c>
      <c r="X1182" s="234" t="s">
        <v>6921</v>
      </c>
      <c r="Y1182" s="234"/>
      <c r="Z1182" s="234" t="s">
        <v>7034</v>
      </c>
      <c r="AA1182" s="243">
        <v>202412</v>
      </c>
      <c r="AB1182" s="243"/>
      <c r="AC1182" s="244" t="s">
        <v>6926</v>
      </c>
      <c r="AD1182" s="244" t="s">
        <v>7355</v>
      </c>
      <c r="AE1182" s="245">
        <v>1</v>
      </c>
      <c r="AF1182" s="244" t="s">
        <v>6932</v>
      </c>
      <c r="AG1182" s="239" t="str">
        <f>IFERROR(VLOOKUP(작성용!A:A,RM!A:D,4,0),"-")</f>
        <v>김수현</v>
      </c>
      <c r="AH1182" s="203" t="s">
        <v>125</v>
      </c>
      <c r="AI1182" s="235" t="s">
        <v>6921</v>
      </c>
      <c r="AJ1182" s="235" t="s">
        <v>6928</v>
      </c>
      <c r="AK1182" s="235" t="s">
        <v>6929</v>
      </c>
      <c r="AL1182" s="235">
        <v>1181</v>
      </c>
    </row>
    <row r="1183" spans="1:38" x14ac:dyDescent="0.3">
      <c r="A1183" s="222" t="s">
        <v>6930</v>
      </c>
      <c r="B1183" s="222" t="s">
        <v>6931</v>
      </c>
      <c r="C1183" s="241" t="s">
        <v>6932</v>
      </c>
      <c r="D1183" s="237" t="s">
        <v>6936</v>
      </c>
      <c r="E1183" s="236" t="s">
        <v>6937</v>
      </c>
      <c r="F1183" s="240" t="s">
        <v>6107</v>
      </c>
      <c r="G1183" s="214">
        <v>0</v>
      </c>
      <c r="H1183" s="231" t="s">
        <v>6921</v>
      </c>
      <c r="I1183" s="231"/>
      <c r="J1183" s="231"/>
      <c r="K1183" s="231"/>
      <c r="L1183" s="231"/>
      <c r="M1183" s="231"/>
      <c r="N1183" s="231" t="s">
        <v>6922</v>
      </c>
      <c r="O1183" s="246" t="s">
        <v>6935</v>
      </c>
      <c r="P1183" s="246" t="s">
        <v>6923</v>
      </c>
      <c r="Q1183" s="212" t="s">
        <v>6924</v>
      </c>
      <c r="R1183" s="212" t="s">
        <v>2</v>
      </c>
      <c r="S1183" s="213" t="s">
        <v>2</v>
      </c>
      <c r="T1183" s="233">
        <v>45587</v>
      </c>
      <c r="U1183" s="234" t="s">
        <v>6925</v>
      </c>
      <c r="V1183" s="234">
        <v>45646</v>
      </c>
      <c r="W1183" s="234">
        <v>45668</v>
      </c>
      <c r="X1183" s="234" t="s">
        <v>6921</v>
      </c>
      <c r="Y1183" s="234"/>
      <c r="Z1183" s="234" t="s">
        <v>7034</v>
      </c>
      <c r="AA1183" s="243">
        <v>202412</v>
      </c>
      <c r="AB1183" s="243"/>
      <c r="AC1183" s="244" t="s">
        <v>6926</v>
      </c>
      <c r="AD1183" s="244" t="s">
        <v>7356</v>
      </c>
      <c r="AE1183" s="245">
        <v>1</v>
      </c>
      <c r="AF1183" s="244" t="s">
        <v>6932</v>
      </c>
      <c r="AG1183" s="239" t="str">
        <f>IFERROR(VLOOKUP(작성용!A:A,RM!A:D,4,0),"-")</f>
        <v>김수현</v>
      </c>
      <c r="AH1183" s="203" t="s">
        <v>125</v>
      </c>
      <c r="AI1183" s="235" t="s">
        <v>6921</v>
      </c>
      <c r="AJ1183" s="235" t="s">
        <v>6928</v>
      </c>
      <c r="AK1183" s="235" t="s">
        <v>6929</v>
      </c>
      <c r="AL1183" s="235">
        <v>1182</v>
      </c>
    </row>
    <row r="1184" spans="1:38" x14ac:dyDescent="0.3">
      <c r="A1184" s="222" t="s">
        <v>6930</v>
      </c>
      <c r="B1184" s="222" t="s">
        <v>6931</v>
      </c>
      <c r="C1184" s="241" t="s">
        <v>6932</v>
      </c>
      <c r="D1184" s="237" t="s">
        <v>6938</v>
      </c>
      <c r="E1184" s="236" t="s">
        <v>6939</v>
      </c>
      <c r="F1184" s="240" t="s">
        <v>6107</v>
      </c>
      <c r="G1184" s="214">
        <v>0</v>
      </c>
      <c r="H1184" s="231" t="s">
        <v>6921</v>
      </c>
      <c r="I1184" s="231"/>
      <c r="J1184" s="231"/>
      <c r="K1184" s="231"/>
      <c r="L1184" s="231"/>
      <c r="M1184" s="231"/>
      <c r="N1184" s="231" t="s">
        <v>6922</v>
      </c>
      <c r="O1184" s="246" t="s">
        <v>6935</v>
      </c>
      <c r="P1184" s="246" t="s">
        <v>6923</v>
      </c>
      <c r="Q1184" s="212" t="s">
        <v>6924</v>
      </c>
      <c r="R1184" s="212" t="s">
        <v>2</v>
      </c>
      <c r="S1184" s="213" t="s">
        <v>2</v>
      </c>
      <c r="T1184" s="233">
        <v>45587</v>
      </c>
      <c r="U1184" s="234" t="s">
        <v>6925</v>
      </c>
      <c r="V1184" s="234">
        <v>45646</v>
      </c>
      <c r="W1184" s="234">
        <v>45668</v>
      </c>
      <c r="X1184" s="234" t="s">
        <v>6921</v>
      </c>
      <c r="Y1184" s="234"/>
      <c r="Z1184" s="234" t="s">
        <v>7034</v>
      </c>
      <c r="AA1184" s="243">
        <v>202412</v>
      </c>
      <c r="AB1184" s="243"/>
      <c r="AC1184" s="244" t="s">
        <v>6926</v>
      </c>
      <c r="AD1184" s="244" t="s">
        <v>119</v>
      </c>
      <c r="AE1184" s="245">
        <v>1</v>
      </c>
      <c r="AF1184" s="244" t="s">
        <v>6932</v>
      </c>
      <c r="AG1184" s="239" t="str">
        <f>IFERROR(VLOOKUP(작성용!A:A,RM!A:D,4,0),"-")</f>
        <v>김수현</v>
      </c>
      <c r="AH1184" s="203" t="s">
        <v>125</v>
      </c>
      <c r="AI1184" s="235" t="s">
        <v>6921</v>
      </c>
      <c r="AJ1184" s="235" t="s">
        <v>4020</v>
      </c>
      <c r="AK1184" s="235" t="s">
        <v>6929</v>
      </c>
      <c r="AL1184" s="235">
        <v>1183</v>
      </c>
    </row>
    <row r="1185" spans="1:38" x14ac:dyDescent="0.3">
      <c r="A1185" s="222" t="s">
        <v>6930</v>
      </c>
      <c r="B1185" s="222" t="s">
        <v>6931</v>
      </c>
      <c r="C1185" s="241" t="s">
        <v>6932</v>
      </c>
      <c r="D1185" s="237" t="s">
        <v>6940</v>
      </c>
      <c r="E1185" s="236" t="s">
        <v>6941</v>
      </c>
      <c r="F1185" s="240" t="s">
        <v>6107</v>
      </c>
      <c r="G1185" s="214">
        <v>0</v>
      </c>
      <c r="H1185" s="231" t="s">
        <v>6921</v>
      </c>
      <c r="I1185" s="231"/>
      <c r="J1185" s="231"/>
      <c r="K1185" s="231"/>
      <c r="L1185" s="231"/>
      <c r="M1185" s="231"/>
      <c r="N1185" s="231" t="s">
        <v>6922</v>
      </c>
      <c r="O1185" s="246" t="s">
        <v>6935</v>
      </c>
      <c r="P1185" s="246" t="s">
        <v>6923</v>
      </c>
      <c r="Q1185" s="212" t="s">
        <v>6924</v>
      </c>
      <c r="R1185" s="212" t="s">
        <v>2</v>
      </c>
      <c r="S1185" s="213" t="s">
        <v>2</v>
      </c>
      <c r="T1185" s="233">
        <v>45587</v>
      </c>
      <c r="U1185" s="234" t="s">
        <v>6925</v>
      </c>
      <c r="V1185" s="234">
        <v>45646</v>
      </c>
      <c r="W1185" s="234">
        <v>45668</v>
      </c>
      <c r="X1185" s="234" t="s">
        <v>6921</v>
      </c>
      <c r="Y1185" s="234"/>
      <c r="Z1185" s="234" t="s">
        <v>7034</v>
      </c>
      <c r="AA1185" s="243">
        <v>202412</v>
      </c>
      <c r="AB1185" s="243"/>
      <c r="AC1185" s="244" t="s">
        <v>6926</v>
      </c>
      <c r="AD1185" s="244" t="s">
        <v>7357</v>
      </c>
      <c r="AE1185" s="245">
        <v>1</v>
      </c>
      <c r="AF1185" s="244" t="s">
        <v>6932</v>
      </c>
      <c r="AG1185" s="239" t="str">
        <f>IFERROR(VLOOKUP(작성용!A:A,RM!A:D,4,0),"-")</f>
        <v>김수현</v>
      </c>
      <c r="AH1185" s="203" t="s">
        <v>125</v>
      </c>
      <c r="AI1185" s="235" t="s">
        <v>6921</v>
      </c>
      <c r="AJ1185" s="235" t="s">
        <v>6928</v>
      </c>
      <c r="AK1185" s="235" t="s">
        <v>6929</v>
      </c>
      <c r="AL1185" s="235">
        <v>1184</v>
      </c>
    </row>
    <row r="1186" spans="1:38" x14ac:dyDescent="0.3">
      <c r="A1186" s="222" t="s">
        <v>6930</v>
      </c>
      <c r="B1186" s="222" t="s">
        <v>6931</v>
      </c>
      <c r="C1186" s="241" t="s">
        <v>6932</v>
      </c>
      <c r="D1186" s="237" t="s">
        <v>6942</v>
      </c>
      <c r="E1186" s="236" t="s">
        <v>6943</v>
      </c>
      <c r="F1186" s="240" t="s">
        <v>6098</v>
      </c>
      <c r="G1186" s="214">
        <v>77</v>
      </c>
      <c r="H1186" s="231" t="s">
        <v>6921</v>
      </c>
      <c r="I1186" s="231"/>
      <c r="J1186" s="231"/>
      <c r="K1186" s="231"/>
      <c r="L1186" s="231"/>
      <c r="M1186" s="231"/>
      <c r="N1186" s="231" t="s">
        <v>6922</v>
      </c>
      <c r="O1186" s="246" t="s">
        <v>6935</v>
      </c>
      <c r="P1186" s="246" t="s">
        <v>6923</v>
      </c>
      <c r="Q1186" s="212" t="s">
        <v>6924</v>
      </c>
      <c r="R1186" s="212" t="s">
        <v>2</v>
      </c>
      <c r="S1186" s="213" t="s">
        <v>2</v>
      </c>
      <c r="T1186" s="233">
        <v>45587</v>
      </c>
      <c r="U1186" s="234" t="s">
        <v>6925</v>
      </c>
      <c r="V1186" s="234">
        <v>45646</v>
      </c>
      <c r="W1186" s="234">
        <v>45668</v>
      </c>
      <c r="X1186" s="234" t="s">
        <v>6921</v>
      </c>
      <c r="Y1186" s="234"/>
      <c r="Z1186" s="234" t="s">
        <v>7034</v>
      </c>
      <c r="AA1186" s="243">
        <v>202412</v>
      </c>
      <c r="AB1186" s="243"/>
      <c r="AC1186" s="244" t="s">
        <v>6926</v>
      </c>
      <c r="AD1186" s="244" t="s">
        <v>7358</v>
      </c>
      <c r="AE1186" s="245">
        <v>1</v>
      </c>
      <c r="AF1186" s="244" t="s">
        <v>6932</v>
      </c>
      <c r="AG1186" s="239" t="str">
        <f>IFERROR(VLOOKUP(작성용!A:A,RM!A:D,4,0),"-")</f>
        <v>김수현</v>
      </c>
      <c r="AH1186" s="203" t="s">
        <v>125</v>
      </c>
      <c r="AI1186" s="235" t="s">
        <v>6921</v>
      </c>
      <c r="AJ1186" s="235" t="s">
        <v>6928</v>
      </c>
      <c r="AK1186" s="235" t="s">
        <v>6929</v>
      </c>
      <c r="AL1186" s="235">
        <v>1185</v>
      </c>
    </row>
    <row r="1187" spans="1:38" x14ac:dyDescent="0.3">
      <c r="A1187" s="222" t="s">
        <v>6930</v>
      </c>
      <c r="B1187" s="222" t="s">
        <v>6931</v>
      </c>
      <c r="C1187" s="241" t="s">
        <v>6932</v>
      </c>
      <c r="D1187" s="237" t="s">
        <v>6944</v>
      </c>
      <c r="E1187" s="236" t="s">
        <v>6945</v>
      </c>
      <c r="F1187" s="240" t="s">
        <v>6107</v>
      </c>
      <c r="G1187" s="214">
        <v>0</v>
      </c>
      <c r="H1187" s="231" t="s">
        <v>6921</v>
      </c>
      <c r="I1187" s="231"/>
      <c r="J1187" s="231"/>
      <c r="K1187" s="231"/>
      <c r="L1187" s="231"/>
      <c r="M1187" s="231"/>
      <c r="N1187" s="231" t="s">
        <v>6922</v>
      </c>
      <c r="O1187" s="246" t="s">
        <v>6935</v>
      </c>
      <c r="P1187" s="246" t="s">
        <v>6923</v>
      </c>
      <c r="Q1187" s="212" t="s">
        <v>6924</v>
      </c>
      <c r="R1187" s="212" t="s">
        <v>2</v>
      </c>
      <c r="S1187" s="213" t="s">
        <v>2</v>
      </c>
      <c r="T1187" s="233">
        <v>45587</v>
      </c>
      <c r="U1187" s="234" t="s">
        <v>6925</v>
      </c>
      <c r="V1187" s="234">
        <v>45646</v>
      </c>
      <c r="W1187" s="234">
        <v>45668</v>
      </c>
      <c r="X1187" s="234" t="s">
        <v>6921</v>
      </c>
      <c r="Y1187" s="234"/>
      <c r="Z1187" s="234" t="s">
        <v>7034</v>
      </c>
      <c r="AA1187" s="243">
        <v>202412</v>
      </c>
      <c r="AB1187" s="243"/>
      <c r="AC1187" s="244" t="s">
        <v>6926</v>
      </c>
      <c r="AD1187" s="244" t="s">
        <v>161</v>
      </c>
      <c r="AE1187" s="245">
        <v>1</v>
      </c>
      <c r="AF1187" s="244" t="s">
        <v>6932</v>
      </c>
      <c r="AG1187" s="239" t="str">
        <f>IFERROR(VLOOKUP(작성용!A:A,RM!A:D,4,0),"-")</f>
        <v>김수현</v>
      </c>
      <c r="AH1187" s="203" t="s">
        <v>125</v>
      </c>
      <c r="AI1187" s="235" t="s">
        <v>6921</v>
      </c>
      <c r="AJ1187" s="235" t="s">
        <v>6928</v>
      </c>
      <c r="AK1187" s="235" t="s">
        <v>6929</v>
      </c>
      <c r="AL1187" s="235">
        <v>1186</v>
      </c>
    </row>
    <row r="1188" spans="1:38" x14ac:dyDescent="0.3">
      <c r="A1188" s="222" t="s">
        <v>6930</v>
      </c>
      <c r="B1188" s="222" t="s">
        <v>6931</v>
      </c>
      <c r="C1188" s="241" t="s">
        <v>6932</v>
      </c>
      <c r="D1188" s="237" t="s">
        <v>6946</v>
      </c>
      <c r="E1188" s="236" t="s">
        <v>6947</v>
      </c>
      <c r="F1188" s="240" t="s">
        <v>6098</v>
      </c>
      <c r="G1188" s="214">
        <v>77</v>
      </c>
      <c r="H1188" s="231" t="s">
        <v>6921</v>
      </c>
      <c r="I1188" s="231"/>
      <c r="J1188" s="231"/>
      <c r="K1188" s="231"/>
      <c r="L1188" s="231"/>
      <c r="M1188" s="231"/>
      <c r="N1188" s="231" t="s">
        <v>6922</v>
      </c>
      <c r="O1188" s="246" t="s">
        <v>6935</v>
      </c>
      <c r="P1188" s="246" t="s">
        <v>6923</v>
      </c>
      <c r="Q1188" s="212" t="s">
        <v>6924</v>
      </c>
      <c r="R1188" s="212" t="s">
        <v>2</v>
      </c>
      <c r="S1188" s="213" t="s">
        <v>2</v>
      </c>
      <c r="T1188" s="233">
        <v>45587</v>
      </c>
      <c r="U1188" s="234" t="s">
        <v>6925</v>
      </c>
      <c r="V1188" s="234">
        <v>45646</v>
      </c>
      <c r="W1188" s="234">
        <v>45668</v>
      </c>
      <c r="X1188" s="234" t="s">
        <v>6921</v>
      </c>
      <c r="Y1188" s="234"/>
      <c r="Z1188" s="234" t="s">
        <v>7034</v>
      </c>
      <c r="AA1188" s="243">
        <v>202412</v>
      </c>
      <c r="AB1188" s="243"/>
      <c r="AC1188" s="244" t="s">
        <v>6926</v>
      </c>
      <c r="AD1188" s="244" t="s">
        <v>7359</v>
      </c>
      <c r="AE1188" s="245">
        <v>1</v>
      </c>
      <c r="AF1188" s="244" t="s">
        <v>6932</v>
      </c>
      <c r="AG1188" s="239" t="str">
        <f>IFERROR(VLOOKUP(작성용!A:A,RM!A:D,4,0),"-")</f>
        <v>김수현</v>
      </c>
      <c r="AH1188" s="203" t="s">
        <v>125</v>
      </c>
      <c r="AI1188" s="235" t="s">
        <v>6921</v>
      </c>
      <c r="AJ1188" s="235" t="s">
        <v>6928</v>
      </c>
      <c r="AK1188" s="235" t="s">
        <v>6929</v>
      </c>
      <c r="AL1188" s="235">
        <v>1187</v>
      </c>
    </row>
    <row r="1189" spans="1:38" x14ac:dyDescent="0.3">
      <c r="A1189" s="222" t="s">
        <v>6930</v>
      </c>
      <c r="B1189" s="222" t="s">
        <v>6931</v>
      </c>
      <c r="C1189" s="241" t="s">
        <v>6932</v>
      </c>
      <c r="D1189" s="237" t="s">
        <v>6948</v>
      </c>
      <c r="E1189" s="236" t="s">
        <v>6949</v>
      </c>
      <c r="F1189" s="240" t="s">
        <v>6868</v>
      </c>
      <c r="G1189" s="214">
        <v>0</v>
      </c>
      <c r="H1189" s="231" t="s">
        <v>6921</v>
      </c>
      <c r="I1189" s="231"/>
      <c r="J1189" s="231"/>
      <c r="K1189" s="231"/>
      <c r="L1189" s="231"/>
      <c r="M1189" s="231"/>
      <c r="N1189" s="231" t="s">
        <v>6922</v>
      </c>
      <c r="O1189" s="246" t="s">
        <v>6935</v>
      </c>
      <c r="P1189" s="246" t="s">
        <v>6923</v>
      </c>
      <c r="Q1189" s="212" t="s">
        <v>6924</v>
      </c>
      <c r="R1189" s="212" t="s">
        <v>2</v>
      </c>
      <c r="S1189" s="213" t="s">
        <v>2</v>
      </c>
      <c r="T1189" s="233">
        <v>45587</v>
      </c>
      <c r="U1189" s="234" t="s">
        <v>6925</v>
      </c>
      <c r="V1189" s="234">
        <v>45646</v>
      </c>
      <c r="W1189" s="234">
        <v>45668</v>
      </c>
      <c r="X1189" s="234" t="s">
        <v>6921</v>
      </c>
      <c r="Y1189" s="234"/>
      <c r="Z1189" s="234" t="s">
        <v>7034</v>
      </c>
      <c r="AA1189" s="243">
        <v>202412</v>
      </c>
      <c r="AB1189" s="243"/>
      <c r="AC1189" s="244" t="s">
        <v>6926</v>
      </c>
      <c r="AD1189" s="244" t="s">
        <v>7354</v>
      </c>
      <c r="AE1189" s="245">
        <v>1</v>
      </c>
      <c r="AF1189" s="244" t="s">
        <v>6932</v>
      </c>
      <c r="AG1189" s="239" t="str">
        <f>IFERROR(VLOOKUP(작성용!A:A,RM!A:D,4,0),"-")</f>
        <v>김수현</v>
      </c>
      <c r="AH1189" s="203" t="s">
        <v>125</v>
      </c>
      <c r="AI1189" s="235" t="s">
        <v>6921</v>
      </c>
      <c r="AJ1189" s="235" t="s">
        <v>6928</v>
      </c>
      <c r="AK1189" s="235" t="s">
        <v>6929</v>
      </c>
      <c r="AL1189" s="235">
        <v>1188</v>
      </c>
    </row>
    <row r="1190" spans="1:38" x14ac:dyDescent="0.3">
      <c r="A1190" s="222" t="s">
        <v>6930</v>
      </c>
      <c r="B1190" s="222" t="s">
        <v>6931</v>
      </c>
      <c r="C1190" s="241" t="s">
        <v>6932</v>
      </c>
      <c r="D1190" s="237" t="s">
        <v>6948</v>
      </c>
      <c r="E1190" s="236" t="s">
        <v>6949</v>
      </c>
      <c r="F1190" s="240" t="s">
        <v>6950</v>
      </c>
      <c r="G1190" s="214">
        <v>77</v>
      </c>
      <c r="H1190" s="231" t="s">
        <v>6921</v>
      </c>
      <c r="I1190" s="231"/>
      <c r="J1190" s="231"/>
      <c r="K1190" s="231"/>
      <c r="L1190" s="231"/>
      <c r="M1190" s="231"/>
      <c r="N1190" s="231" t="s">
        <v>6922</v>
      </c>
      <c r="O1190" s="246" t="s">
        <v>6935</v>
      </c>
      <c r="P1190" s="246" t="s">
        <v>6923</v>
      </c>
      <c r="Q1190" s="212" t="s">
        <v>6924</v>
      </c>
      <c r="R1190" s="212" t="s">
        <v>2</v>
      </c>
      <c r="S1190" s="213" t="s">
        <v>2</v>
      </c>
      <c r="T1190" s="233">
        <v>45587</v>
      </c>
      <c r="U1190" s="234" t="s">
        <v>6925</v>
      </c>
      <c r="V1190" s="234">
        <v>45646</v>
      </c>
      <c r="W1190" s="234">
        <v>45668</v>
      </c>
      <c r="X1190" s="234" t="s">
        <v>6921</v>
      </c>
      <c r="Y1190" s="234"/>
      <c r="Z1190" s="234" t="s">
        <v>7034</v>
      </c>
      <c r="AA1190" s="243">
        <v>202412</v>
      </c>
      <c r="AB1190" s="243"/>
      <c r="AC1190" s="244" t="s">
        <v>6926</v>
      </c>
      <c r="AD1190" s="244" t="s">
        <v>7354</v>
      </c>
      <c r="AE1190" s="245">
        <v>0</v>
      </c>
      <c r="AF1190" s="244" t="s">
        <v>6932</v>
      </c>
      <c r="AG1190" s="239" t="str">
        <f>IFERROR(VLOOKUP(작성용!A:A,RM!A:D,4,0),"-")</f>
        <v>김수현</v>
      </c>
      <c r="AH1190" s="203" t="s">
        <v>125</v>
      </c>
      <c r="AI1190" s="235" t="s">
        <v>6921</v>
      </c>
      <c r="AJ1190" s="235" t="s">
        <v>6928</v>
      </c>
      <c r="AK1190" s="235" t="s">
        <v>6929</v>
      </c>
      <c r="AL1190" s="235">
        <v>1189</v>
      </c>
    </row>
    <row r="1191" spans="1:38" x14ac:dyDescent="0.3">
      <c r="A1191" s="222" t="s">
        <v>6930</v>
      </c>
      <c r="B1191" s="222" t="s">
        <v>6931</v>
      </c>
      <c r="C1191" s="241" t="s">
        <v>6866</v>
      </c>
      <c r="D1191" s="237" t="s">
        <v>6951</v>
      </c>
      <c r="E1191" s="236" t="s">
        <v>6952</v>
      </c>
      <c r="F1191" s="240" t="s">
        <v>6953</v>
      </c>
      <c r="G1191" s="214">
        <v>0</v>
      </c>
      <c r="H1191" s="231" t="s">
        <v>6921</v>
      </c>
      <c r="I1191" s="231"/>
      <c r="J1191" s="231"/>
      <c r="K1191" s="231"/>
      <c r="L1191" s="231"/>
      <c r="M1191" s="231"/>
      <c r="N1191" s="231" t="s">
        <v>6922</v>
      </c>
      <c r="O1191" s="246" t="s">
        <v>6935</v>
      </c>
      <c r="P1191" s="246" t="s">
        <v>6923</v>
      </c>
      <c r="Q1191" s="212" t="s">
        <v>6924</v>
      </c>
      <c r="R1191" s="212" t="s">
        <v>2</v>
      </c>
      <c r="S1191" s="213" t="s">
        <v>2</v>
      </c>
      <c r="T1191" s="233">
        <v>45587</v>
      </c>
      <c r="U1191" s="234" t="s">
        <v>6925</v>
      </c>
      <c r="V1191" s="234">
        <v>45646</v>
      </c>
      <c r="W1191" s="234">
        <v>45668</v>
      </c>
      <c r="X1191" s="234" t="s">
        <v>6921</v>
      </c>
      <c r="Y1191" s="234"/>
      <c r="Z1191" s="234" t="s">
        <v>7034</v>
      </c>
      <c r="AA1191" s="243">
        <v>202412</v>
      </c>
      <c r="AB1191" s="243"/>
      <c r="AC1191" s="244" t="s">
        <v>6926</v>
      </c>
      <c r="AD1191" s="244" t="s">
        <v>7360</v>
      </c>
      <c r="AE1191" s="245">
        <v>1</v>
      </c>
      <c r="AF1191" s="244" t="s">
        <v>463</v>
      </c>
      <c r="AG1191" s="239" t="str">
        <f>IFERROR(VLOOKUP(작성용!A:A,RM!A:D,4,0),"-")</f>
        <v>김수현</v>
      </c>
      <c r="AH1191" s="203" t="s">
        <v>125</v>
      </c>
      <c r="AI1191" s="235" t="s">
        <v>6921</v>
      </c>
      <c r="AJ1191" s="235" t="s">
        <v>6928</v>
      </c>
      <c r="AK1191" s="235" t="s">
        <v>6929</v>
      </c>
      <c r="AL1191" s="235">
        <v>1190</v>
      </c>
    </row>
    <row r="1192" spans="1:38" x14ac:dyDescent="0.3">
      <c r="A1192" s="222" t="s">
        <v>6930</v>
      </c>
      <c r="B1192" s="222" t="s">
        <v>6931</v>
      </c>
      <c r="C1192" s="241" t="s">
        <v>6866</v>
      </c>
      <c r="D1192" s="237" t="s">
        <v>6954</v>
      </c>
      <c r="E1192" s="236">
        <v>1311110291812</v>
      </c>
      <c r="F1192" s="240" t="s">
        <v>6138</v>
      </c>
      <c r="G1192" s="214">
        <v>77</v>
      </c>
      <c r="H1192" s="231" t="s">
        <v>6921</v>
      </c>
      <c r="I1192" s="231"/>
      <c r="J1192" s="231"/>
      <c r="K1192" s="231"/>
      <c r="L1192" s="231"/>
      <c r="M1192" s="231"/>
      <c r="N1192" s="231" t="s">
        <v>6922</v>
      </c>
      <c r="O1192" s="246" t="s">
        <v>6935</v>
      </c>
      <c r="P1192" s="246" t="s">
        <v>6923</v>
      </c>
      <c r="Q1192" s="212" t="s">
        <v>6924</v>
      </c>
      <c r="R1192" s="212" t="s">
        <v>2</v>
      </c>
      <c r="S1192" s="213" t="s">
        <v>2</v>
      </c>
      <c r="T1192" s="233">
        <v>45587</v>
      </c>
      <c r="U1192" s="234" t="s">
        <v>6925</v>
      </c>
      <c r="V1192" s="234">
        <v>45646</v>
      </c>
      <c r="W1192" s="234">
        <v>45668</v>
      </c>
      <c r="X1192" s="234" t="s">
        <v>6921</v>
      </c>
      <c r="Y1192" s="234"/>
      <c r="Z1192" s="234" t="s">
        <v>7034</v>
      </c>
      <c r="AA1192" s="243">
        <v>202412</v>
      </c>
      <c r="AB1192" s="243"/>
      <c r="AC1192" s="244" t="s">
        <v>6926</v>
      </c>
      <c r="AD1192" s="244" t="s">
        <v>7361</v>
      </c>
      <c r="AE1192" s="245">
        <v>1</v>
      </c>
      <c r="AF1192" s="244" t="s">
        <v>6183</v>
      </c>
      <c r="AG1192" s="239" t="str">
        <f>IFERROR(VLOOKUP(작성용!A:A,RM!A:D,4,0),"-")</f>
        <v>김수현</v>
      </c>
      <c r="AH1192" s="203" t="s">
        <v>125</v>
      </c>
      <c r="AI1192" s="235" t="s">
        <v>6921</v>
      </c>
      <c r="AJ1192" s="235" t="s">
        <v>6928</v>
      </c>
      <c r="AK1192" s="235" t="s">
        <v>6929</v>
      </c>
      <c r="AL1192" s="235">
        <v>1191</v>
      </c>
    </row>
    <row r="1193" spans="1:38" x14ac:dyDescent="0.3">
      <c r="A1193" s="222" t="s">
        <v>6930</v>
      </c>
      <c r="B1193" s="222" t="s">
        <v>6931</v>
      </c>
      <c r="C1193" s="241" t="s">
        <v>6866</v>
      </c>
      <c r="D1193" s="237" t="s">
        <v>6955</v>
      </c>
      <c r="E1193" s="236">
        <v>1101116218336</v>
      </c>
      <c r="F1193" s="240" t="s">
        <v>6956</v>
      </c>
      <c r="G1193" s="214">
        <v>77</v>
      </c>
      <c r="H1193" s="231" t="s">
        <v>6921</v>
      </c>
      <c r="I1193" s="231"/>
      <c r="J1193" s="231"/>
      <c r="K1193" s="231"/>
      <c r="L1193" s="231"/>
      <c r="M1193" s="231"/>
      <c r="N1193" s="231" t="s">
        <v>6922</v>
      </c>
      <c r="O1193" s="246" t="s">
        <v>6935</v>
      </c>
      <c r="P1193" s="246" t="s">
        <v>6923</v>
      </c>
      <c r="Q1193" s="212" t="s">
        <v>6924</v>
      </c>
      <c r="R1193" s="212" t="s">
        <v>2</v>
      </c>
      <c r="S1193" s="213" t="s">
        <v>2</v>
      </c>
      <c r="T1193" s="233">
        <v>45587</v>
      </c>
      <c r="U1193" s="234" t="s">
        <v>6925</v>
      </c>
      <c r="V1193" s="234">
        <v>45646</v>
      </c>
      <c r="W1193" s="234">
        <v>45668</v>
      </c>
      <c r="X1193" s="234" t="s">
        <v>6921</v>
      </c>
      <c r="Y1193" s="234"/>
      <c r="Z1193" s="234" t="s">
        <v>7034</v>
      </c>
      <c r="AA1193" s="243">
        <v>202412</v>
      </c>
      <c r="AB1193" s="243"/>
      <c r="AC1193" s="244" t="s">
        <v>6926</v>
      </c>
      <c r="AD1193" s="244" t="s">
        <v>7362</v>
      </c>
      <c r="AE1193" s="245">
        <v>1</v>
      </c>
      <c r="AF1193" s="244" t="s">
        <v>1462</v>
      </c>
      <c r="AG1193" s="239" t="str">
        <f>IFERROR(VLOOKUP(작성용!A:A,RM!A:D,4,0),"-")</f>
        <v>김수현</v>
      </c>
      <c r="AH1193" s="203" t="s">
        <v>125</v>
      </c>
      <c r="AI1193" s="235" t="s">
        <v>6921</v>
      </c>
      <c r="AJ1193" s="235" t="s">
        <v>6928</v>
      </c>
      <c r="AK1193" s="235" t="s">
        <v>6929</v>
      </c>
      <c r="AL1193" s="235">
        <v>1192</v>
      </c>
    </row>
    <row r="1194" spans="1:38" x14ac:dyDescent="0.3">
      <c r="A1194" s="222" t="s">
        <v>6930</v>
      </c>
      <c r="B1194" s="222" t="s">
        <v>6931</v>
      </c>
      <c r="C1194" s="241" t="s">
        <v>6866</v>
      </c>
      <c r="D1194" s="237" t="s">
        <v>6957</v>
      </c>
      <c r="E1194" s="236">
        <v>1348110360058</v>
      </c>
      <c r="F1194" s="240" t="s">
        <v>6138</v>
      </c>
      <c r="G1194" s="214">
        <v>77</v>
      </c>
      <c r="H1194" s="231" t="s">
        <v>6921</v>
      </c>
      <c r="I1194" s="231"/>
      <c r="J1194" s="231"/>
      <c r="K1194" s="231"/>
      <c r="L1194" s="231"/>
      <c r="M1194" s="231"/>
      <c r="N1194" s="231" t="s">
        <v>6922</v>
      </c>
      <c r="O1194" s="246" t="s">
        <v>6935</v>
      </c>
      <c r="P1194" s="246" t="s">
        <v>6923</v>
      </c>
      <c r="Q1194" s="212" t="s">
        <v>6924</v>
      </c>
      <c r="R1194" s="212" t="s">
        <v>2</v>
      </c>
      <c r="S1194" s="213" t="s">
        <v>2</v>
      </c>
      <c r="T1194" s="233">
        <v>45587</v>
      </c>
      <c r="U1194" s="234" t="s">
        <v>6925</v>
      </c>
      <c r="V1194" s="234">
        <v>45646</v>
      </c>
      <c r="W1194" s="234">
        <v>45668</v>
      </c>
      <c r="X1194" s="234" t="s">
        <v>6921</v>
      </c>
      <c r="Y1194" s="234"/>
      <c r="Z1194" s="234" t="s">
        <v>7034</v>
      </c>
      <c r="AA1194" s="243">
        <v>202412</v>
      </c>
      <c r="AB1194" s="243">
        <v>2</v>
      </c>
      <c r="AC1194" s="244" t="s">
        <v>6926</v>
      </c>
      <c r="AD1194" s="277" t="s">
        <v>8188</v>
      </c>
      <c r="AE1194" s="245">
        <v>1</v>
      </c>
      <c r="AF1194" s="244" t="s">
        <v>6885</v>
      </c>
      <c r="AG1194" s="239" t="str">
        <f>IFERROR(VLOOKUP(작성용!A:A,RM!A:D,4,0),"-")</f>
        <v>김수현</v>
      </c>
      <c r="AH1194" s="203" t="s">
        <v>125</v>
      </c>
      <c r="AI1194" s="235" t="s">
        <v>6921</v>
      </c>
      <c r="AJ1194" s="235" t="s">
        <v>6928</v>
      </c>
      <c r="AK1194" s="235" t="s">
        <v>6929</v>
      </c>
      <c r="AL1194" s="235">
        <v>1193</v>
      </c>
    </row>
    <row r="1195" spans="1:38" x14ac:dyDescent="0.3">
      <c r="A1195" s="222" t="s">
        <v>6930</v>
      </c>
      <c r="B1195" s="222" t="s">
        <v>6931</v>
      </c>
      <c r="C1195" s="241" t="s">
        <v>6866</v>
      </c>
      <c r="D1195" s="237" t="s">
        <v>6958</v>
      </c>
      <c r="E1195" s="236">
        <v>1101116213683</v>
      </c>
      <c r="F1195" s="240" t="s">
        <v>6138</v>
      </c>
      <c r="G1195" s="214">
        <v>77</v>
      </c>
      <c r="H1195" s="231" t="s">
        <v>6921</v>
      </c>
      <c r="I1195" s="231"/>
      <c r="J1195" s="231"/>
      <c r="K1195" s="231"/>
      <c r="L1195" s="231"/>
      <c r="M1195" s="231"/>
      <c r="N1195" s="231" t="s">
        <v>6922</v>
      </c>
      <c r="O1195" s="246" t="s">
        <v>6935</v>
      </c>
      <c r="P1195" s="246" t="s">
        <v>6923</v>
      </c>
      <c r="Q1195" s="212" t="s">
        <v>6924</v>
      </c>
      <c r="R1195" s="212" t="s">
        <v>2</v>
      </c>
      <c r="S1195" s="213" t="s">
        <v>2</v>
      </c>
      <c r="T1195" s="233">
        <v>45587</v>
      </c>
      <c r="U1195" s="234" t="s">
        <v>6925</v>
      </c>
      <c r="V1195" s="234">
        <v>45646</v>
      </c>
      <c r="W1195" s="234">
        <v>45668</v>
      </c>
      <c r="X1195" s="234" t="s">
        <v>6921</v>
      </c>
      <c r="Y1195" s="234"/>
      <c r="Z1195" s="234" t="s">
        <v>7034</v>
      </c>
      <c r="AA1195" s="243">
        <v>202412</v>
      </c>
      <c r="AB1195" s="243"/>
      <c r="AC1195" s="244" t="s">
        <v>6926</v>
      </c>
      <c r="AD1195" s="244" t="s">
        <v>6893</v>
      </c>
      <c r="AE1195" s="245">
        <v>1</v>
      </c>
      <c r="AF1195" s="244" t="s">
        <v>6893</v>
      </c>
      <c r="AG1195" s="239" t="str">
        <f>IFERROR(VLOOKUP(작성용!A:A,RM!A:D,4,0),"-")</f>
        <v>김수현</v>
      </c>
      <c r="AH1195" s="203" t="s">
        <v>125</v>
      </c>
      <c r="AI1195" s="235" t="s">
        <v>6921</v>
      </c>
      <c r="AJ1195" s="235" t="s">
        <v>6928</v>
      </c>
      <c r="AK1195" s="235" t="s">
        <v>6929</v>
      </c>
      <c r="AL1195" s="235">
        <v>1194</v>
      </c>
    </row>
    <row r="1196" spans="1:38" x14ac:dyDescent="0.3">
      <c r="A1196" s="222" t="s">
        <v>6930</v>
      </c>
      <c r="B1196" s="222" t="s">
        <v>6931</v>
      </c>
      <c r="C1196" s="241" t="s">
        <v>6866</v>
      </c>
      <c r="D1196" s="237" t="s">
        <v>6959</v>
      </c>
      <c r="E1196" s="236">
        <v>1101114776427</v>
      </c>
      <c r="F1196" s="240" t="s">
        <v>6107</v>
      </c>
      <c r="G1196" s="214">
        <v>0</v>
      </c>
      <c r="H1196" s="231" t="s">
        <v>6921</v>
      </c>
      <c r="I1196" s="231"/>
      <c r="J1196" s="231"/>
      <c r="K1196" s="231"/>
      <c r="L1196" s="231"/>
      <c r="M1196" s="231"/>
      <c r="N1196" s="231" t="s">
        <v>6922</v>
      </c>
      <c r="O1196" s="246" t="s">
        <v>6935</v>
      </c>
      <c r="P1196" s="246" t="s">
        <v>6923</v>
      </c>
      <c r="Q1196" s="212" t="s">
        <v>6924</v>
      </c>
      <c r="R1196" s="212" t="s">
        <v>2</v>
      </c>
      <c r="S1196" s="213" t="s">
        <v>2</v>
      </c>
      <c r="T1196" s="233">
        <v>45587</v>
      </c>
      <c r="U1196" s="234" t="s">
        <v>6925</v>
      </c>
      <c r="V1196" s="234">
        <v>45646</v>
      </c>
      <c r="W1196" s="234">
        <v>45668</v>
      </c>
      <c r="X1196" s="234" t="s">
        <v>6921</v>
      </c>
      <c r="Y1196" s="234"/>
      <c r="Z1196" s="234" t="s">
        <v>7034</v>
      </c>
      <c r="AA1196" s="243">
        <v>202412</v>
      </c>
      <c r="AB1196" s="243"/>
      <c r="AC1196" s="244" t="s">
        <v>6926</v>
      </c>
      <c r="AD1196" s="244" t="s">
        <v>6893</v>
      </c>
      <c r="AE1196" s="245">
        <v>1</v>
      </c>
      <c r="AF1196" s="244" t="s">
        <v>6893</v>
      </c>
      <c r="AG1196" s="239" t="str">
        <f>IFERROR(VLOOKUP(작성용!A:A,RM!A:D,4,0),"-")</f>
        <v>김수현</v>
      </c>
      <c r="AH1196" s="203" t="s">
        <v>125</v>
      </c>
      <c r="AI1196" s="235" t="s">
        <v>6921</v>
      </c>
      <c r="AJ1196" s="235" t="s">
        <v>6928</v>
      </c>
      <c r="AK1196" s="235" t="s">
        <v>6929</v>
      </c>
      <c r="AL1196" s="235">
        <v>1195</v>
      </c>
    </row>
    <row r="1197" spans="1:38" x14ac:dyDescent="0.3">
      <c r="A1197" s="222" t="s">
        <v>6930</v>
      </c>
      <c r="B1197" s="222" t="s">
        <v>6931</v>
      </c>
      <c r="C1197" s="241" t="s">
        <v>6866</v>
      </c>
      <c r="D1197" s="237" t="s">
        <v>6960</v>
      </c>
      <c r="E1197" s="236">
        <v>1101113711268</v>
      </c>
      <c r="F1197" s="240" t="s">
        <v>6868</v>
      </c>
      <c r="G1197" s="214">
        <v>0</v>
      </c>
      <c r="H1197" s="231" t="s">
        <v>6921</v>
      </c>
      <c r="I1197" s="231"/>
      <c r="J1197" s="231"/>
      <c r="K1197" s="231"/>
      <c r="L1197" s="231"/>
      <c r="M1197" s="231"/>
      <c r="N1197" s="231" t="s">
        <v>6922</v>
      </c>
      <c r="O1197" s="246" t="s">
        <v>6935</v>
      </c>
      <c r="P1197" s="246" t="s">
        <v>6923</v>
      </c>
      <c r="Q1197" s="212" t="s">
        <v>6924</v>
      </c>
      <c r="R1197" s="212" t="s">
        <v>2</v>
      </c>
      <c r="S1197" s="213" t="s">
        <v>2</v>
      </c>
      <c r="T1197" s="233">
        <v>45587</v>
      </c>
      <c r="U1197" s="234" t="s">
        <v>6925</v>
      </c>
      <c r="V1197" s="234">
        <v>45646</v>
      </c>
      <c r="W1197" s="234">
        <v>45668</v>
      </c>
      <c r="X1197" s="234" t="s">
        <v>6921</v>
      </c>
      <c r="Y1197" s="234"/>
      <c r="Z1197" s="234" t="s">
        <v>7034</v>
      </c>
      <c r="AA1197" s="243">
        <v>202412</v>
      </c>
      <c r="AB1197" s="243">
        <v>2</v>
      </c>
      <c r="AC1197" s="244" t="s">
        <v>6926</v>
      </c>
      <c r="AD1197" s="277" t="s">
        <v>3753</v>
      </c>
      <c r="AE1197" s="245">
        <v>1</v>
      </c>
      <c r="AF1197" s="244" t="s">
        <v>6885</v>
      </c>
      <c r="AG1197" s="239" t="str">
        <f>IFERROR(VLOOKUP(작성용!A:A,RM!A:D,4,0),"-")</f>
        <v>김수현</v>
      </c>
      <c r="AH1197" s="203" t="s">
        <v>125</v>
      </c>
      <c r="AI1197" s="235" t="s">
        <v>6921</v>
      </c>
      <c r="AJ1197" s="235" t="s">
        <v>6928</v>
      </c>
      <c r="AK1197" s="235" t="s">
        <v>6929</v>
      </c>
      <c r="AL1197" s="235">
        <v>1196</v>
      </c>
    </row>
    <row r="1198" spans="1:38" x14ac:dyDescent="0.3">
      <c r="A1198" s="222" t="s">
        <v>6930</v>
      </c>
      <c r="B1198" s="222" t="s">
        <v>6931</v>
      </c>
      <c r="C1198" s="241" t="s">
        <v>6866</v>
      </c>
      <c r="D1198" s="237" t="s">
        <v>6961</v>
      </c>
      <c r="E1198" s="236">
        <v>1101115266691</v>
      </c>
      <c r="F1198" s="240" t="s">
        <v>6138</v>
      </c>
      <c r="G1198" s="214">
        <v>77</v>
      </c>
      <c r="H1198" s="231" t="s">
        <v>6921</v>
      </c>
      <c r="I1198" s="231"/>
      <c r="J1198" s="231"/>
      <c r="K1198" s="231"/>
      <c r="L1198" s="231"/>
      <c r="M1198" s="231"/>
      <c r="N1198" s="231" t="s">
        <v>6922</v>
      </c>
      <c r="O1198" s="246" t="s">
        <v>6935</v>
      </c>
      <c r="P1198" s="246" t="s">
        <v>6923</v>
      </c>
      <c r="Q1198" s="212" t="s">
        <v>6924</v>
      </c>
      <c r="R1198" s="212" t="s">
        <v>2</v>
      </c>
      <c r="S1198" s="213" t="s">
        <v>2</v>
      </c>
      <c r="T1198" s="233">
        <v>45587</v>
      </c>
      <c r="U1198" s="234" t="s">
        <v>6925</v>
      </c>
      <c r="V1198" s="234">
        <v>45646</v>
      </c>
      <c r="W1198" s="234">
        <v>45668</v>
      </c>
      <c r="X1198" s="234" t="s">
        <v>6921</v>
      </c>
      <c r="Y1198" s="234"/>
      <c r="Z1198" s="234" t="s">
        <v>7034</v>
      </c>
      <c r="AA1198" s="243">
        <v>202412</v>
      </c>
      <c r="AB1198" s="243"/>
      <c r="AC1198" s="244" t="s">
        <v>6926</v>
      </c>
      <c r="AD1198" s="244" t="s">
        <v>3583</v>
      </c>
      <c r="AE1198" s="245">
        <v>1</v>
      </c>
      <c r="AF1198" s="244" t="s">
        <v>6962</v>
      </c>
      <c r="AG1198" s="239" t="str">
        <f>IFERROR(VLOOKUP(작성용!A:A,RM!A:D,4,0),"-")</f>
        <v>김수현</v>
      </c>
      <c r="AH1198" s="203" t="s">
        <v>125</v>
      </c>
      <c r="AI1198" s="235" t="s">
        <v>6921</v>
      </c>
      <c r="AJ1198" s="235" t="s">
        <v>6928</v>
      </c>
      <c r="AK1198" s="235" t="s">
        <v>6929</v>
      </c>
      <c r="AL1198" s="235">
        <v>1197</v>
      </c>
    </row>
    <row r="1199" spans="1:38" x14ac:dyDescent="0.3">
      <c r="A1199" s="222" t="s">
        <v>6930</v>
      </c>
      <c r="B1199" s="222" t="s">
        <v>6931</v>
      </c>
      <c r="C1199" s="241" t="s">
        <v>6866</v>
      </c>
      <c r="D1199" s="237" t="s">
        <v>6963</v>
      </c>
      <c r="E1199" s="236">
        <v>1101115583194</v>
      </c>
      <c r="F1199" s="240" t="s">
        <v>6138</v>
      </c>
      <c r="G1199" s="214">
        <v>77</v>
      </c>
      <c r="H1199" s="231" t="s">
        <v>6921</v>
      </c>
      <c r="I1199" s="231"/>
      <c r="J1199" s="231"/>
      <c r="K1199" s="231"/>
      <c r="L1199" s="231"/>
      <c r="M1199" s="231"/>
      <c r="N1199" s="231" t="s">
        <v>6922</v>
      </c>
      <c r="O1199" s="246" t="s">
        <v>6935</v>
      </c>
      <c r="P1199" s="246" t="s">
        <v>6923</v>
      </c>
      <c r="Q1199" s="212" t="s">
        <v>6924</v>
      </c>
      <c r="R1199" s="212" t="s">
        <v>2</v>
      </c>
      <c r="S1199" s="213" t="s">
        <v>2</v>
      </c>
      <c r="T1199" s="233">
        <v>45587</v>
      </c>
      <c r="U1199" s="234" t="s">
        <v>6925</v>
      </c>
      <c r="V1199" s="234">
        <v>45646</v>
      </c>
      <c r="W1199" s="234">
        <v>45668</v>
      </c>
      <c r="X1199" s="234" t="s">
        <v>6921</v>
      </c>
      <c r="Y1199" s="234"/>
      <c r="Z1199" s="234" t="s">
        <v>7034</v>
      </c>
      <c r="AA1199" s="243">
        <v>202412</v>
      </c>
      <c r="AB1199" s="243"/>
      <c r="AC1199" s="244" t="s">
        <v>6926</v>
      </c>
      <c r="AD1199" s="244" t="s">
        <v>7360</v>
      </c>
      <c r="AE1199" s="245">
        <v>1</v>
      </c>
      <c r="AF1199" s="244" t="s">
        <v>6964</v>
      </c>
      <c r="AG1199" s="239" t="str">
        <f>IFERROR(VLOOKUP(작성용!A:A,RM!A:D,4,0),"-")</f>
        <v>김수현</v>
      </c>
      <c r="AH1199" s="203" t="s">
        <v>125</v>
      </c>
      <c r="AI1199" s="235" t="s">
        <v>6921</v>
      </c>
      <c r="AJ1199" s="235" t="s">
        <v>6928</v>
      </c>
      <c r="AK1199" s="235" t="s">
        <v>6929</v>
      </c>
      <c r="AL1199" s="235">
        <v>1198</v>
      </c>
    </row>
    <row r="1200" spans="1:38" x14ac:dyDescent="0.3">
      <c r="A1200" s="222" t="s">
        <v>6930</v>
      </c>
      <c r="B1200" s="222" t="s">
        <v>6931</v>
      </c>
      <c r="C1200" s="241" t="s">
        <v>6866</v>
      </c>
      <c r="D1200" s="237" t="s">
        <v>6965</v>
      </c>
      <c r="E1200" s="236">
        <v>1501110111299</v>
      </c>
      <c r="F1200" s="240" t="s">
        <v>6138</v>
      </c>
      <c r="G1200" s="214">
        <v>77</v>
      </c>
      <c r="H1200" s="231" t="s">
        <v>6921</v>
      </c>
      <c r="I1200" s="231"/>
      <c r="J1200" s="231"/>
      <c r="K1200" s="231"/>
      <c r="L1200" s="231"/>
      <c r="M1200" s="231"/>
      <c r="N1200" s="231" t="s">
        <v>6922</v>
      </c>
      <c r="O1200" s="246" t="s">
        <v>6935</v>
      </c>
      <c r="P1200" s="246" t="s">
        <v>6923</v>
      </c>
      <c r="Q1200" s="212" t="s">
        <v>6924</v>
      </c>
      <c r="R1200" s="212" t="s">
        <v>2</v>
      </c>
      <c r="S1200" s="213" t="s">
        <v>2</v>
      </c>
      <c r="T1200" s="233">
        <v>45587</v>
      </c>
      <c r="U1200" s="234" t="s">
        <v>6925</v>
      </c>
      <c r="V1200" s="234">
        <v>45646</v>
      </c>
      <c r="W1200" s="234">
        <v>45668</v>
      </c>
      <c r="X1200" s="234" t="s">
        <v>6921</v>
      </c>
      <c r="Y1200" s="234"/>
      <c r="Z1200" s="234" t="s">
        <v>7034</v>
      </c>
      <c r="AA1200" s="243">
        <v>202412</v>
      </c>
      <c r="AB1200" s="243"/>
      <c r="AC1200" s="244" t="s">
        <v>6926</v>
      </c>
      <c r="AD1200" s="244" t="s">
        <v>6910</v>
      </c>
      <c r="AE1200" s="245">
        <v>1</v>
      </c>
      <c r="AF1200" s="244" t="s">
        <v>6910</v>
      </c>
      <c r="AG1200" s="239" t="str">
        <f>IFERROR(VLOOKUP(작성용!A:A,RM!A:D,4,0),"-")</f>
        <v>김수현</v>
      </c>
      <c r="AH1200" s="203" t="s">
        <v>125</v>
      </c>
      <c r="AI1200" s="235" t="s">
        <v>6921</v>
      </c>
      <c r="AJ1200" s="235" t="s">
        <v>6928</v>
      </c>
      <c r="AK1200" s="235" t="s">
        <v>6929</v>
      </c>
      <c r="AL1200" s="235">
        <v>1199</v>
      </c>
    </row>
    <row r="1201" spans="1:38" x14ac:dyDescent="0.3">
      <c r="A1201" s="222" t="s">
        <v>6930</v>
      </c>
      <c r="B1201" s="222" t="s">
        <v>6931</v>
      </c>
      <c r="C1201" s="241" t="s">
        <v>6866</v>
      </c>
      <c r="D1201" s="237" t="s">
        <v>6966</v>
      </c>
      <c r="E1201" s="236">
        <v>1101116165561</v>
      </c>
      <c r="F1201" s="240" t="s">
        <v>6138</v>
      </c>
      <c r="G1201" s="214">
        <v>77</v>
      </c>
      <c r="H1201" s="231" t="s">
        <v>6921</v>
      </c>
      <c r="I1201" s="231"/>
      <c r="J1201" s="231"/>
      <c r="K1201" s="231"/>
      <c r="L1201" s="231"/>
      <c r="M1201" s="231"/>
      <c r="N1201" s="231" t="s">
        <v>6922</v>
      </c>
      <c r="O1201" s="246" t="s">
        <v>6935</v>
      </c>
      <c r="P1201" s="246" t="s">
        <v>6923</v>
      </c>
      <c r="Q1201" s="212" t="s">
        <v>6924</v>
      </c>
      <c r="R1201" s="212" t="s">
        <v>2</v>
      </c>
      <c r="S1201" s="213" t="s">
        <v>2</v>
      </c>
      <c r="T1201" s="233">
        <v>45587</v>
      </c>
      <c r="U1201" s="234" t="s">
        <v>6925</v>
      </c>
      <c r="V1201" s="234">
        <v>45646</v>
      </c>
      <c r="W1201" s="234">
        <v>45668</v>
      </c>
      <c r="X1201" s="234" t="s">
        <v>6921</v>
      </c>
      <c r="Y1201" s="234"/>
      <c r="Z1201" s="234" t="s">
        <v>7034</v>
      </c>
      <c r="AA1201" s="243">
        <v>202412</v>
      </c>
      <c r="AB1201" s="243"/>
      <c r="AC1201" s="244" t="s">
        <v>6926</v>
      </c>
      <c r="AD1201" s="244" t="s">
        <v>6905</v>
      </c>
      <c r="AE1201" s="245">
        <v>1</v>
      </c>
      <c r="AF1201" s="244" t="s">
        <v>6905</v>
      </c>
      <c r="AG1201" s="239" t="str">
        <f>IFERROR(VLOOKUP(작성용!A:A,RM!A:D,4,0),"-")</f>
        <v>김수현</v>
      </c>
      <c r="AH1201" s="203" t="s">
        <v>125</v>
      </c>
      <c r="AI1201" s="235" t="s">
        <v>6921</v>
      </c>
      <c r="AJ1201" s="235" t="s">
        <v>6928</v>
      </c>
      <c r="AK1201" s="235" t="s">
        <v>6929</v>
      </c>
      <c r="AL1201" s="235">
        <v>1200</v>
      </c>
    </row>
    <row r="1202" spans="1:38" x14ac:dyDescent="0.3">
      <c r="A1202" s="222" t="s">
        <v>6930</v>
      </c>
      <c r="B1202" s="222" t="s">
        <v>6931</v>
      </c>
      <c r="C1202" s="241" t="s">
        <v>6866</v>
      </c>
      <c r="D1202" s="237" t="s">
        <v>6966</v>
      </c>
      <c r="E1202" s="236">
        <v>1101116165561</v>
      </c>
      <c r="F1202" s="240" t="s">
        <v>6868</v>
      </c>
      <c r="G1202" s="214">
        <v>0</v>
      </c>
      <c r="H1202" s="231" t="s">
        <v>6921</v>
      </c>
      <c r="I1202" s="231"/>
      <c r="J1202" s="231"/>
      <c r="K1202" s="231"/>
      <c r="L1202" s="231"/>
      <c r="M1202" s="231"/>
      <c r="N1202" s="231" t="s">
        <v>6922</v>
      </c>
      <c r="O1202" s="246" t="s">
        <v>6935</v>
      </c>
      <c r="P1202" s="246" t="s">
        <v>6923</v>
      </c>
      <c r="Q1202" s="212" t="s">
        <v>6924</v>
      </c>
      <c r="R1202" s="212" t="s">
        <v>2</v>
      </c>
      <c r="S1202" s="213" t="s">
        <v>2</v>
      </c>
      <c r="T1202" s="233">
        <v>45587</v>
      </c>
      <c r="U1202" s="234" t="s">
        <v>6925</v>
      </c>
      <c r="V1202" s="234">
        <v>45646</v>
      </c>
      <c r="W1202" s="234">
        <v>45668</v>
      </c>
      <c r="X1202" s="234" t="s">
        <v>6921</v>
      </c>
      <c r="Y1202" s="234"/>
      <c r="Z1202" s="234" t="s">
        <v>7034</v>
      </c>
      <c r="AA1202" s="243">
        <v>202412</v>
      </c>
      <c r="AB1202" s="243"/>
      <c r="AC1202" s="244" t="s">
        <v>6926</v>
      </c>
      <c r="AD1202" s="244" t="s">
        <v>6905</v>
      </c>
      <c r="AE1202" s="245">
        <v>0</v>
      </c>
      <c r="AF1202" s="244" t="s">
        <v>6905</v>
      </c>
      <c r="AG1202" s="239" t="str">
        <f>IFERROR(VLOOKUP(작성용!A:A,RM!A:D,4,0),"-")</f>
        <v>김수현</v>
      </c>
      <c r="AH1202" s="203" t="s">
        <v>125</v>
      </c>
      <c r="AI1202" s="235" t="s">
        <v>6921</v>
      </c>
      <c r="AJ1202" s="235" t="s">
        <v>6928</v>
      </c>
      <c r="AK1202" s="235" t="s">
        <v>6929</v>
      </c>
      <c r="AL1202" s="235">
        <v>1201</v>
      </c>
    </row>
    <row r="1203" spans="1:38" x14ac:dyDescent="0.3">
      <c r="A1203" s="222" t="s">
        <v>6930</v>
      </c>
      <c r="B1203" s="222" t="s">
        <v>6931</v>
      </c>
      <c r="C1203" s="241" t="s">
        <v>6932</v>
      </c>
      <c r="D1203" s="237" t="s">
        <v>6967</v>
      </c>
      <c r="E1203" s="236">
        <v>1345110219871</v>
      </c>
      <c r="F1203" s="240" t="s">
        <v>6138</v>
      </c>
      <c r="G1203" s="214">
        <v>77</v>
      </c>
      <c r="H1203" s="231" t="s">
        <v>6921</v>
      </c>
      <c r="I1203" s="231"/>
      <c r="J1203" s="231"/>
      <c r="K1203" s="231"/>
      <c r="L1203" s="231"/>
      <c r="M1203" s="231"/>
      <c r="N1203" s="231" t="s">
        <v>6922</v>
      </c>
      <c r="O1203" s="246" t="s">
        <v>6935</v>
      </c>
      <c r="P1203" s="246" t="s">
        <v>6923</v>
      </c>
      <c r="Q1203" s="212" t="s">
        <v>6924</v>
      </c>
      <c r="R1203" s="212" t="s">
        <v>2</v>
      </c>
      <c r="S1203" s="213" t="s">
        <v>2</v>
      </c>
      <c r="T1203" s="233">
        <v>45587</v>
      </c>
      <c r="U1203" s="234" t="s">
        <v>6925</v>
      </c>
      <c r="V1203" s="234">
        <v>45646</v>
      </c>
      <c r="W1203" s="234">
        <v>45668</v>
      </c>
      <c r="X1203" s="234" t="s">
        <v>6921</v>
      </c>
      <c r="Y1203" s="234"/>
      <c r="Z1203" s="234" t="s">
        <v>7034</v>
      </c>
      <c r="AA1203" s="243">
        <v>202412</v>
      </c>
      <c r="AB1203" s="243"/>
      <c r="AC1203" s="244" t="s">
        <v>6926</v>
      </c>
      <c r="AD1203" s="244" t="s">
        <v>3587</v>
      </c>
      <c r="AE1203" s="245">
        <v>1</v>
      </c>
      <c r="AF1203" s="244" t="s">
        <v>6932</v>
      </c>
      <c r="AG1203" s="239" t="str">
        <f>IFERROR(VLOOKUP(작성용!A:A,RM!A:D,4,0),"-")</f>
        <v>김수현</v>
      </c>
      <c r="AH1203" s="203" t="s">
        <v>125</v>
      </c>
      <c r="AI1203" s="235" t="s">
        <v>6921</v>
      </c>
      <c r="AJ1203" s="235" t="s">
        <v>6928</v>
      </c>
      <c r="AK1203" s="235" t="s">
        <v>6929</v>
      </c>
      <c r="AL1203" s="235">
        <v>1202</v>
      </c>
    </row>
    <row r="1204" spans="1:38" x14ac:dyDescent="0.3">
      <c r="A1204" s="222" t="s">
        <v>6930</v>
      </c>
      <c r="B1204" s="222" t="s">
        <v>6931</v>
      </c>
      <c r="C1204" s="241" t="s">
        <v>6866</v>
      </c>
      <c r="D1204" s="237" t="s">
        <v>6961</v>
      </c>
      <c r="E1204" s="236">
        <v>1101115266691</v>
      </c>
      <c r="F1204" s="240" t="s">
        <v>6138</v>
      </c>
      <c r="G1204" s="214">
        <v>771</v>
      </c>
      <c r="H1204" s="231" t="s">
        <v>6921</v>
      </c>
      <c r="I1204" s="231"/>
      <c r="J1204" s="231"/>
      <c r="K1204" s="231"/>
      <c r="L1204" s="231"/>
      <c r="M1204" s="231"/>
      <c r="N1204" s="231" t="s">
        <v>6922</v>
      </c>
      <c r="O1204" s="246" t="s">
        <v>6935</v>
      </c>
      <c r="P1204" s="246" t="s">
        <v>6923</v>
      </c>
      <c r="Q1204" s="212" t="s">
        <v>6924</v>
      </c>
      <c r="R1204" s="212" t="s">
        <v>2</v>
      </c>
      <c r="S1204" s="213" t="s">
        <v>2</v>
      </c>
      <c r="T1204" s="233">
        <v>45587</v>
      </c>
      <c r="U1204" s="234" t="s">
        <v>6925</v>
      </c>
      <c r="V1204" s="234">
        <v>45646</v>
      </c>
      <c r="W1204" s="234">
        <v>45668</v>
      </c>
      <c r="X1204" s="234" t="s">
        <v>6921</v>
      </c>
      <c r="Y1204" s="234"/>
      <c r="Z1204" s="234" t="s">
        <v>7034</v>
      </c>
      <c r="AA1204" s="243">
        <v>202412</v>
      </c>
      <c r="AB1204" s="243"/>
      <c r="AC1204" s="244" t="s">
        <v>6926</v>
      </c>
      <c r="AD1204" s="244" t="s">
        <v>7363</v>
      </c>
      <c r="AE1204" s="245">
        <v>0</v>
      </c>
      <c r="AF1204" s="244" t="s">
        <v>6962</v>
      </c>
      <c r="AG1204" s="239" t="str">
        <f>IFERROR(VLOOKUP(작성용!A:A,RM!A:D,4,0),"-")</f>
        <v>김수현</v>
      </c>
      <c r="AH1204" s="203" t="s">
        <v>125</v>
      </c>
      <c r="AI1204" s="235" t="s">
        <v>6921</v>
      </c>
      <c r="AJ1204" s="235" t="s">
        <v>6928</v>
      </c>
      <c r="AK1204" s="235" t="s">
        <v>6929</v>
      </c>
      <c r="AL1204" s="235">
        <v>1203</v>
      </c>
    </row>
    <row r="1205" spans="1:38" x14ac:dyDescent="0.3">
      <c r="A1205" s="222" t="s">
        <v>6930</v>
      </c>
      <c r="B1205" s="222" t="s">
        <v>6931</v>
      </c>
      <c r="C1205" s="241" t="s">
        <v>6866</v>
      </c>
      <c r="D1205" s="237" t="s">
        <v>6961</v>
      </c>
      <c r="E1205" s="236">
        <v>1101115266691</v>
      </c>
      <c r="F1205" s="240" t="s">
        <v>6138</v>
      </c>
      <c r="G1205" s="214">
        <v>772</v>
      </c>
      <c r="H1205" s="231" t="s">
        <v>6921</v>
      </c>
      <c r="I1205" s="231"/>
      <c r="J1205" s="231"/>
      <c r="K1205" s="231"/>
      <c r="L1205" s="231"/>
      <c r="M1205" s="231"/>
      <c r="N1205" s="231" t="s">
        <v>6922</v>
      </c>
      <c r="O1205" s="246" t="s">
        <v>6935</v>
      </c>
      <c r="P1205" s="246" t="s">
        <v>6923</v>
      </c>
      <c r="Q1205" s="212" t="s">
        <v>6924</v>
      </c>
      <c r="R1205" s="212" t="s">
        <v>2</v>
      </c>
      <c r="S1205" s="213" t="s">
        <v>2</v>
      </c>
      <c r="T1205" s="233">
        <v>45587</v>
      </c>
      <c r="U1205" s="234" t="s">
        <v>6925</v>
      </c>
      <c r="V1205" s="234">
        <v>45646</v>
      </c>
      <c r="W1205" s="234">
        <v>45668</v>
      </c>
      <c r="X1205" s="234" t="s">
        <v>6921</v>
      </c>
      <c r="Y1205" s="234"/>
      <c r="Z1205" s="234" t="s">
        <v>7034</v>
      </c>
      <c r="AA1205" s="243">
        <v>202412</v>
      </c>
      <c r="AB1205" s="243"/>
      <c r="AC1205" s="244" t="s">
        <v>6926</v>
      </c>
      <c r="AD1205" s="244" t="s">
        <v>7363</v>
      </c>
      <c r="AE1205" s="245">
        <v>0</v>
      </c>
      <c r="AF1205" s="244" t="s">
        <v>6962</v>
      </c>
      <c r="AG1205" s="239" t="str">
        <f>IFERROR(VLOOKUP(작성용!A:A,RM!A:D,4,0),"-")</f>
        <v>김수현</v>
      </c>
      <c r="AH1205" s="203" t="s">
        <v>125</v>
      </c>
      <c r="AI1205" s="235" t="s">
        <v>6921</v>
      </c>
      <c r="AJ1205" s="235" t="s">
        <v>6928</v>
      </c>
      <c r="AK1205" s="235" t="s">
        <v>6929</v>
      </c>
      <c r="AL1205" s="235">
        <v>1204</v>
      </c>
    </row>
    <row r="1206" spans="1:38" x14ac:dyDescent="0.3">
      <c r="A1206" s="222" t="s">
        <v>6930</v>
      </c>
      <c r="B1206" s="222" t="s">
        <v>6917</v>
      </c>
      <c r="C1206" s="241" t="s">
        <v>3707</v>
      </c>
      <c r="D1206" s="237" t="s">
        <v>6957</v>
      </c>
      <c r="E1206" s="236">
        <v>1348110360058</v>
      </c>
      <c r="F1206" s="240" t="s">
        <v>6956</v>
      </c>
      <c r="G1206" s="214">
        <v>77</v>
      </c>
      <c r="H1206" s="231" t="s">
        <v>3527</v>
      </c>
      <c r="I1206" s="231"/>
      <c r="J1206" s="231"/>
      <c r="K1206" s="231"/>
      <c r="L1206" s="231"/>
      <c r="M1206" s="231"/>
      <c r="N1206" s="231" t="s">
        <v>6968</v>
      </c>
      <c r="O1206" s="246" t="s">
        <v>4705</v>
      </c>
      <c r="P1206" s="246" t="s">
        <v>6969</v>
      </c>
      <c r="Q1206" s="212" t="s">
        <v>6970</v>
      </c>
      <c r="R1206" s="212" t="s">
        <v>2</v>
      </c>
      <c r="S1206" s="213" t="s">
        <v>2</v>
      </c>
      <c r="T1206" s="233">
        <v>45587</v>
      </c>
      <c r="U1206" s="234" t="s">
        <v>4707</v>
      </c>
      <c r="V1206" s="234">
        <v>45646</v>
      </c>
      <c r="W1206" s="234">
        <v>45668</v>
      </c>
      <c r="X1206" s="234" t="s">
        <v>3527</v>
      </c>
      <c r="Y1206" s="234"/>
      <c r="Z1206" s="234" t="s">
        <v>7034</v>
      </c>
      <c r="AA1206" s="243">
        <v>202412</v>
      </c>
      <c r="AB1206" s="243">
        <v>2</v>
      </c>
      <c r="AC1206" s="244" t="s">
        <v>3987</v>
      </c>
      <c r="AD1206" s="277" t="s">
        <v>8188</v>
      </c>
      <c r="AE1206" s="245">
        <v>0</v>
      </c>
      <c r="AF1206" s="244" t="s">
        <v>4034</v>
      </c>
      <c r="AG1206" s="239" t="str">
        <f>IFERROR(VLOOKUP(작성용!A:A,RM!A:D,4,0),"-")</f>
        <v>김수현</v>
      </c>
      <c r="AH1206" s="203" t="s">
        <v>125</v>
      </c>
      <c r="AI1206" s="235" t="s">
        <v>3527</v>
      </c>
      <c r="AJ1206" s="235" t="s">
        <v>6928</v>
      </c>
      <c r="AK1206" s="235" t="s">
        <v>6971</v>
      </c>
      <c r="AL1206" s="235">
        <v>1205</v>
      </c>
    </row>
    <row r="1207" spans="1:38" x14ac:dyDescent="0.3">
      <c r="A1207" s="222" t="s">
        <v>6972</v>
      </c>
      <c r="B1207" s="222" t="s">
        <v>6917</v>
      </c>
      <c r="C1207" s="241" t="s">
        <v>3709</v>
      </c>
      <c r="D1207" s="237" t="s">
        <v>6967</v>
      </c>
      <c r="E1207" s="236">
        <v>1345110219871</v>
      </c>
      <c r="F1207" s="240" t="s">
        <v>6138</v>
      </c>
      <c r="G1207" s="214">
        <v>771</v>
      </c>
      <c r="H1207" s="231" t="s">
        <v>6921</v>
      </c>
      <c r="I1207" s="231"/>
      <c r="J1207" s="231"/>
      <c r="K1207" s="231"/>
      <c r="L1207" s="231"/>
      <c r="M1207" s="231"/>
      <c r="N1207" s="231" t="s">
        <v>6973</v>
      </c>
      <c r="O1207" s="246" t="s">
        <v>4705</v>
      </c>
      <c r="P1207" s="246" t="s">
        <v>6974</v>
      </c>
      <c r="Q1207" s="212" t="s">
        <v>4706</v>
      </c>
      <c r="R1207" s="212" t="s">
        <v>2</v>
      </c>
      <c r="S1207" s="213" t="s">
        <v>2</v>
      </c>
      <c r="T1207" s="233">
        <v>45587</v>
      </c>
      <c r="U1207" s="234" t="s">
        <v>6925</v>
      </c>
      <c r="V1207" s="234">
        <v>45646</v>
      </c>
      <c r="W1207" s="234">
        <v>45668</v>
      </c>
      <c r="X1207" s="234" t="s">
        <v>3527</v>
      </c>
      <c r="Y1207" s="234"/>
      <c r="Z1207" s="234" t="s">
        <v>7034</v>
      </c>
      <c r="AA1207" s="243">
        <v>202412</v>
      </c>
      <c r="AB1207" s="243"/>
      <c r="AC1207" s="244" t="s">
        <v>6975</v>
      </c>
      <c r="AD1207" s="244" t="s">
        <v>3587</v>
      </c>
      <c r="AE1207" s="245">
        <v>0</v>
      </c>
      <c r="AF1207" s="244" t="s">
        <v>6976</v>
      </c>
      <c r="AG1207" s="239" t="str">
        <f>IFERROR(VLOOKUP(작성용!A:A,RM!A:D,4,0),"-")</f>
        <v>김수현</v>
      </c>
      <c r="AH1207" s="203" t="s">
        <v>125</v>
      </c>
      <c r="AI1207" s="235" t="s">
        <v>6855</v>
      </c>
      <c r="AJ1207" s="235" t="s">
        <v>6977</v>
      </c>
      <c r="AK1207" s="235" t="s">
        <v>6971</v>
      </c>
      <c r="AL1207" s="235">
        <v>1206</v>
      </c>
    </row>
    <row r="1208" spans="1:38" x14ac:dyDescent="0.3">
      <c r="A1208" s="222" t="s">
        <v>6930</v>
      </c>
      <c r="B1208" s="222" t="s">
        <v>6931</v>
      </c>
      <c r="C1208" s="241" t="s">
        <v>6976</v>
      </c>
      <c r="D1208" s="237" t="s">
        <v>6978</v>
      </c>
      <c r="E1208" s="236">
        <v>1101116713576</v>
      </c>
      <c r="F1208" s="240" t="s">
        <v>6110</v>
      </c>
      <c r="G1208" s="214">
        <v>77</v>
      </c>
      <c r="H1208" s="231" t="s">
        <v>6921</v>
      </c>
      <c r="I1208" s="231"/>
      <c r="J1208" s="231"/>
      <c r="K1208" s="231"/>
      <c r="L1208" s="231"/>
      <c r="M1208" s="231"/>
      <c r="N1208" s="231" t="s">
        <v>6973</v>
      </c>
      <c r="O1208" s="246" t="s">
        <v>6935</v>
      </c>
      <c r="P1208" s="246" t="s">
        <v>6969</v>
      </c>
      <c r="Q1208" s="212" t="s">
        <v>4706</v>
      </c>
      <c r="R1208" s="212" t="s">
        <v>2</v>
      </c>
      <c r="S1208" s="213" t="s">
        <v>2</v>
      </c>
      <c r="T1208" s="233">
        <v>45587</v>
      </c>
      <c r="U1208" s="234" t="s">
        <v>4707</v>
      </c>
      <c r="V1208" s="234">
        <v>45646</v>
      </c>
      <c r="W1208" s="234">
        <v>45668</v>
      </c>
      <c r="X1208" s="234" t="s">
        <v>3527</v>
      </c>
      <c r="Y1208" s="234"/>
      <c r="Z1208" s="234" t="s">
        <v>7034</v>
      </c>
      <c r="AA1208" s="243">
        <v>202412</v>
      </c>
      <c r="AB1208" s="243"/>
      <c r="AC1208" s="244" t="s">
        <v>6926</v>
      </c>
      <c r="AD1208" s="244" t="s">
        <v>7364</v>
      </c>
      <c r="AE1208" s="245">
        <v>1</v>
      </c>
      <c r="AF1208" s="244" t="s">
        <v>3709</v>
      </c>
      <c r="AG1208" s="239" t="str">
        <f>IFERROR(VLOOKUP(작성용!A:A,RM!A:D,4,0),"-")</f>
        <v>김수현</v>
      </c>
      <c r="AH1208" s="203" t="s">
        <v>125</v>
      </c>
      <c r="AI1208" s="235" t="s">
        <v>6921</v>
      </c>
      <c r="AJ1208" s="235" t="s">
        <v>6928</v>
      </c>
      <c r="AK1208" s="235" t="s">
        <v>6929</v>
      </c>
      <c r="AL1208" s="235">
        <v>1207</v>
      </c>
    </row>
    <row r="1209" spans="1:38" x14ac:dyDescent="0.3">
      <c r="A1209" s="222" t="s">
        <v>6930</v>
      </c>
      <c r="B1209" s="222" t="s">
        <v>6931</v>
      </c>
      <c r="C1209" s="241" t="s">
        <v>3707</v>
      </c>
      <c r="D1209" s="237" t="s">
        <v>6966</v>
      </c>
      <c r="E1209" s="236">
        <v>1101116165561</v>
      </c>
      <c r="F1209" s="240" t="s">
        <v>6138</v>
      </c>
      <c r="G1209" s="214">
        <v>771</v>
      </c>
      <c r="H1209" s="231" t="s">
        <v>6855</v>
      </c>
      <c r="I1209" s="231"/>
      <c r="J1209" s="231"/>
      <c r="K1209" s="231"/>
      <c r="L1209" s="231"/>
      <c r="M1209" s="231"/>
      <c r="N1209" s="231" t="s">
        <v>6922</v>
      </c>
      <c r="O1209" s="246" t="s">
        <v>6979</v>
      </c>
      <c r="P1209" s="246" t="s">
        <v>6923</v>
      </c>
      <c r="Q1209" s="212" t="s">
        <v>6924</v>
      </c>
      <c r="R1209" s="212" t="s">
        <v>2</v>
      </c>
      <c r="S1209" s="213" t="s">
        <v>2</v>
      </c>
      <c r="T1209" s="233">
        <v>45587</v>
      </c>
      <c r="U1209" s="234" t="s">
        <v>6925</v>
      </c>
      <c r="V1209" s="234">
        <v>45646</v>
      </c>
      <c r="W1209" s="234">
        <v>45668</v>
      </c>
      <c r="X1209" s="234" t="s">
        <v>6855</v>
      </c>
      <c r="Y1209" s="234"/>
      <c r="Z1209" s="234" t="s">
        <v>7034</v>
      </c>
      <c r="AA1209" s="243">
        <v>202412</v>
      </c>
      <c r="AB1209" s="243"/>
      <c r="AC1209" s="244" t="s">
        <v>6980</v>
      </c>
      <c r="AD1209" s="244" t="s">
        <v>6905</v>
      </c>
      <c r="AE1209" s="245">
        <v>0</v>
      </c>
      <c r="AF1209" s="244" t="s">
        <v>6905</v>
      </c>
      <c r="AG1209" s="239" t="str">
        <f>IFERROR(VLOOKUP(작성용!A:A,RM!A:D,4,0),"-")</f>
        <v>김수현</v>
      </c>
      <c r="AH1209" s="203" t="s">
        <v>125</v>
      </c>
      <c r="AI1209" s="235" t="s">
        <v>6855</v>
      </c>
      <c r="AJ1209" s="235" t="s">
        <v>6928</v>
      </c>
      <c r="AK1209" s="235" t="s">
        <v>6929</v>
      </c>
      <c r="AL1209" s="235">
        <v>1208</v>
      </c>
    </row>
    <row r="1210" spans="1:38" x14ac:dyDescent="0.3">
      <c r="A1210" s="222" t="s">
        <v>6930</v>
      </c>
      <c r="B1210" s="222" t="s">
        <v>6931</v>
      </c>
      <c r="C1210" s="241" t="s">
        <v>6866</v>
      </c>
      <c r="D1210" s="237" t="s">
        <v>6981</v>
      </c>
      <c r="E1210" s="236">
        <v>1101114431675</v>
      </c>
      <c r="F1210" s="240" t="s">
        <v>6138</v>
      </c>
      <c r="G1210" s="214">
        <v>77</v>
      </c>
      <c r="H1210" s="231" t="s">
        <v>6855</v>
      </c>
      <c r="I1210" s="231"/>
      <c r="J1210" s="231"/>
      <c r="K1210" s="231"/>
      <c r="L1210" s="231"/>
      <c r="M1210" s="231"/>
      <c r="N1210" s="231" t="s">
        <v>6922</v>
      </c>
      <c r="O1210" s="246" t="s">
        <v>6935</v>
      </c>
      <c r="P1210" s="246" t="s">
        <v>6923</v>
      </c>
      <c r="Q1210" s="212" t="s">
        <v>6924</v>
      </c>
      <c r="R1210" s="212" t="s">
        <v>2</v>
      </c>
      <c r="S1210" s="213" t="s">
        <v>2</v>
      </c>
      <c r="T1210" s="233">
        <v>45587</v>
      </c>
      <c r="U1210" s="234" t="s">
        <v>6925</v>
      </c>
      <c r="V1210" s="234">
        <v>45646</v>
      </c>
      <c r="W1210" s="234">
        <v>45668</v>
      </c>
      <c r="X1210" s="234" t="s">
        <v>6855</v>
      </c>
      <c r="Y1210" s="234"/>
      <c r="Z1210" s="234" t="s">
        <v>7034</v>
      </c>
      <c r="AA1210" s="243">
        <v>202412</v>
      </c>
      <c r="AB1210" s="243"/>
      <c r="AC1210" s="244" t="s">
        <v>6926</v>
      </c>
      <c r="AD1210" s="244" t="s">
        <v>7365</v>
      </c>
      <c r="AE1210" s="245">
        <v>1</v>
      </c>
      <c r="AF1210" s="244" t="s">
        <v>1431</v>
      </c>
      <c r="AG1210" s="239" t="str">
        <f>IFERROR(VLOOKUP(작성용!A:A,RM!A:D,4,0),"-")</f>
        <v>김수현</v>
      </c>
      <c r="AH1210" s="203" t="s">
        <v>125</v>
      </c>
      <c r="AI1210" s="235" t="s">
        <v>6855</v>
      </c>
      <c r="AJ1210" s="235" t="s">
        <v>6928</v>
      </c>
      <c r="AK1210" s="235" t="s">
        <v>6929</v>
      </c>
      <c r="AL1210" s="235">
        <v>1209</v>
      </c>
    </row>
    <row r="1211" spans="1:38" x14ac:dyDescent="0.3">
      <c r="A1211" s="222" t="s">
        <v>6930</v>
      </c>
      <c r="B1211" s="222" t="s">
        <v>6931</v>
      </c>
      <c r="C1211" s="241" t="s">
        <v>6866</v>
      </c>
      <c r="D1211" s="237" t="s">
        <v>6982</v>
      </c>
      <c r="E1211" s="236" t="s">
        <v>6983</v>
      </c>
      <c r="F1211" s="240" t="s">
        <v>6953</v>
      </c>
      <c r="G1211" s="214">
        <v>0</v>
      </c>
      <c r="H1211" s="231" t="s">
        <v>6855</v>
      </c>
      <c r="I1211" s="231"/>
      <c r="J1211" s="231"/>
      <c r="K1211" s="231"/>
      <c r="L1211" s="231"/>
      <c r="M1211" s="231"/>
      <c r="N1211" s="231" t="s">
        <v>6922</v>
      </c>
      <c r="O1211" s="246" t="s">
        <v>6935</v>
      </c>
      <c r="P1211" s="246" t="s">
        <v>6923</v>
      </c>
      <c r="Q1211" s="212" t="s">
        <v>6924</v>
      </c>
      <c r="R1211" s="212" t="s">
        <v>2</v>
      </c>
      <c r="S1211" s="213" t="s">
        <v>2</v>
      </c>
      <c r="T1211" s="233">
        <v>45587</v>
      </c>
      <c r="U1211" s="234" t="s">
        <v>6925</v>
      </c>
      <c r="V1211" s="234">
        <v>45646</v>
      </c>
      <c r="W1211" s="234">
        <v>45668</v>
      </c>
      <c r="X1211" s="234" t="s">
        <v>6855</v>
      </c>
      <c r="Y1211" s="234"/>
      <c r="Z1211" s="234" t="s">
        <v>7034</v>
      </c>
      <c r="AA1211" s="243">
        <v>202412</v>
      </c>
      <c r="AB1211" s="243"/>
      <c r="AC1211" s="244" t="s">
        <v>6926</v>
      </c>
      <c r="AD1211" s="244" t="s">
        <v>7367</v>
      </c>
      <c r="AE1211" s="245">
        <v>1</v>
      </c>
      <c r="AF1211" s="244" t="s">
        <v>1431</v>
      </c>
      <c r="AG1211" s="239" t="str">
        <f>IFERROR(VLOOKUP(작성용!A:A,RM!A:D,4,0),"-")</f>
        <v>김수현</v>
      </c>
      <c r="AH1211" s="203" t="s">
        <v>125</v>
      </c>
      <c r="AI1211" s="235" t="s">
        <v>6855</v>
      </c>
      <c r="AJ1211" s="235" t="s">
        <v>6928</v>
      </c>
      <c r="AK1211" s="235" t="s">
        <v>6929</v>
      </c>
      <c r="AL1211" s="235">
        <v>1210</v>
      </c>
    </row>
    <row r="1212" spans="1:38" x14ac:dyDescent="0.3">
      <c r="A1212" s="222" t="s">
        <v>6930</v>
      </c>
      <c r="B1212" s="222" t="s">
        <v>6931</v>
      </c>
      <c r="C1212" s="241" t="s">
        <v>6866</v>
      </c>
      <c r="D1212" s="237" t="s">
        <v>6963</v>
      </c>
      <c r="E1212" s="236">
        <v>1101115583194</v>
      </c>
      <c r="F1212" s="240" t="s">
        <v>6138</v>
      </c>
      <c r="G1212" s="214">
        <v>771</v>
      </c>
      <c r="H1212" s="231" t="s">
        <v>6855</v>
      </c>
      <c r="I1212" s="231"/>
      <c r="J1212" s="231"/>
      <c r="K1212" s="231"/>
      <c r="L1212" s="231"/>
      <c r="M1212" s="231"/>
      <c r="N1212" s="231" t="s">
        <v>6922</v>
      </c>
      <c r="O1212" s="246" t="s">
        <v>6935</v>
      </c>
      <c r="P1212" s="246" t="s">
        <v>6923</v>
      </c>
      <c r="Q1212" s="212" t="s">
        <v>6924</v>
      </c>
      <c r="R1212" s="212" t="s">
        <v>2</v>
      </c>
      <c r="S1212" s="213" t="s">
        <v>2</v>
      </c>
      <c r="T1212" s="233">
        <v>45587</v>
      </c>
      <c r="U1212" s="234" t="s">
        <v>6925</v>
      </c>
      <c r="V1212" s="234">
        <v>45646</v>
      </c>
      <c r="W1212" s="234">
        <v>45668</v>
      </c>
      <c r="X1212" s="234" t="s">
        <v>6855</v>
      </c>
      <c r="Y1212" s="234"/>
      <c r="Z1212" s="234" t="s">
        <v>7034</v>
      </c>
      <c r="AA1212" s="243">
        <v>202412</v>
      </c>
      <c r="AB1212" s="243"/>
      <c r="AC1212" s="244" t="s">
        <v>6926</v>
      </c>
      <c r="AD1212" s="244" t="s">
        <v>3550</v>
      </c>
      <c r="AE1212" s="245">
        <v>0</v>
      </c>
      <c r="AF1212" s="244" t="s">
        <v>6964</v>
      </c>
      <c r="AG1212" s="239" t="str">
        <f>IFERROR(VLOOKUP(작성용!A:A,RM!A:D,4,0),"-")</f>
        <v>김수현</v>
      </c>
      <c r="AH1212" s="203" t="s">
        <v>125</v>
      </c>
      <c r="AI1212" s="235" t="s">
        <v>6855</v>
      </c>
      <c r="AJ1212" s="235" t="s">
        <v>6928</v>
      </c>
      <c r="AK1212" s="235" t="s">
        <v>6929</v>
      </c>
      <c r="AL1212" s="235">
        <v>1211</v>
      </c>
    </row>
    <row r="1213" spans="1:38" x14ac:dyDescent="0.3">
      <c r="A1213" s="222" t="s">
        <v>6930</v>
      </c>
      <c r="B1213" s="222" t="s">
        <v>6931</v>
      </c>
      <c r="C1213" s="241" t="s">
        <v>6866</v>
      </c>
      <c r="D1213" s="237" t="s">
        <v>6984</v>
      </c>
      <c r="E1213" s="236">
        <v>1101114431675</v>
      </c>
      <c r="F1213" s="240" t="s">
        <v>6138</v>
      </c>
      <c r="G1213" s="214">
        <v>771</v>
      </c>
      <c r="H1213" s="231" t="s">
        <v>6855</v>
      </c>
      <c r="I1213" s="231"/>
      <c r="J1213" s="231"/>
      <c r="K1213" s="231"/>
      <c r="L1213" s="231"/>
      <c r="M1213" s="231"/>
      <c r="N1213" s="231" t="s">
        <v>6922</v>
      </c>
      <c r="O1213" s="246" t="s">
        <v>6935</v>
      </c>
      <c r="P1213" s="246" t="s">
        <v>6923</v>
      </c>
      <c r="Q1213" s="212" t="s">
        <v>6924</v>
      </c>
      <c r="R1213" s="212" t="s">
        <v>2</v>
      </c>
      <c r="S1213" s="213" t="s">
        <v>2</v>
      </c>
      <c r="T1213" s="233">
        <v>45587</v>
      </c>
      <c r="U1213" s="234" t="s">
        <v>6925</v>
      </c>
      <c r="V1213" s="234">
        <v>45646</v>
      </c>
      <c r="W1213" s="234">
        <v>45668</v>
      </c>
      <c r="X1213" s="234" t="s">
        <v>6855</v>
      </c>
      <c r="Y1213" s="234"/>
      <c r="Z1213" s="234" t="s">
        <v>7034</v>
      </c>
      <c r="AA1213" s="243">
        <v>202412</v>
      </c>
      <c r="AB1213" s="243"/>
      <c r="AC1213" s="244" t="s">
        <v>6926</v>
      </c>
      <c r="AD1213" s="244" t="s">
        <v>7366</v>
      </c>
      <c r="AE1213" s="245">
        <v>0</v>
      </c>
      <c r="AF1213" s="244" t="s">
        <v>1431</v>
      </c>
      <c r="AG1213" s="239" t="str">
        <f>IFERROR(VLOOKUP(작성용!A:A,RM!A:D,4,0),"-")</f>
        <v>김수현</v>
      </c>
      <c r="AH1213" s="203" t="s">
        <v>125</v>
      </c>
      <c r="AI1213" s="235" t="s">
        <v>6855</v>
      </c>
      <c r="AJ1213" s="235" t="s">
        <v>6928</v>
      </c>
      <c r="AK1213" s="235" t="s">
        <v>6929</v>
      </c>
      <c r="AL1213" s="235">
        <v>1212</v>
      </c>
    </row>
    <row r="1214" spans="1:38" x14ac:dyDescent="0.3">
      <c r="A1214" s="222" t="s">
        <v>6930</v>
      </c>
      <c r="B1214" s="222" t="s">
        <v>6931</v>
      </c>
      <c r="C1214" s="241" t="s">
        <v>6866</v>
      </c>
      <c r="D1214" s="237" t="s">
        <v>6985</v>
      </c>
      <c r="E1214" s="236" t="s">
        <v>6986</v>
      </c>
      <c r="F1214" s="240" t="s">
        <v>6138</v>
      </c>
      <c r="G1214" s="214">
        <v>77</v>
      </c>
      <c r="H1214" s="231" t="s">
        <v>6855</v>
      </c>
      <c r="I1214" s="231"/>
      <c r="J1214" s="231"/>
      <c r="K1214" s="231"/>
      <c r="L1214" s="231"/>
      <c r="M1214" s="231"/>
      <c r="N1214" s="231" t="s">
        <v>6922</v>
      </c>
      <c r="O1214" s="246" t="s">
        <v>6935</v>
      </c>
      <c r="P1214" s="246" t="s">
        <v>6923</v>
      </c>
      <c r="Q1214" s="212" t="s">
        <v>6924</v>
      </c>
      <c r="R1214" s="212" t="s">
        <v>2</v>
      </c>
      <c r="S1214" s="213" t="s">
        <v>2</v>
      </c>
      <c r="T1214" s="233">
        <v>45587</v>
      </c>
      <c r="U1214" s="234" t="s">
        <v>6925</v>
      </c>
      <c r="V1214" s="234">
        <v>45646</v>
      </c>
      <c r="W1214" s="234">
        <v>45668</v>
      </c>
      <c r="X1214" s="234" t="s">
        <v>6855</v>
      </c>
      <c r="Y1214" s="234"/>
      <c r="Z1214" s="234" t="s">
        <v>7034</v>
      </c>
      <c r="AA1214" s="243">
        <v>202412</v>
      </c>
      <c r="AB1214" s="243"/>
      <c r="AC1214" s="244" t="s">
        <v>6926</v>
      </c>
      <c r="AD1214" s="244" t="s">
        <v>1652</v>
      </c>
      <c r="AE1214" s="245">
        <v>1</v>
      </c>
      <c r="AF1214" s="244" t="s">
        <v>1652</v>
      </c>
      <c r="AG1214" s="239" t="str">
        <f>IFERROR(VLOOKUP(작성용!A:A,RM!A:D,4,0),"-")</f>
        <v>김수현</v>
      </c>
      <c r="AH1214" s="203" t="s">
        <v>125</v>
      </c>
      <c r="AI1214" s="235" t="s">
        <v>6855</v>
      </c>
      <c r="AJ1214" s="235" t="s">
        <v>6928</v>
      </c>
      <c r="AK1214" s="235" t="s">
        <v>6929</v>
      </c>
      <c r="AL1214" s="235">
        <v>1213</v>
      </c>
    </row>
    <row r="1215" spans="1:38" x14ac:dyDescent="0.3">
      <c r="A1215" s="222" t="s">
        <v>6930</v>
      </c>
      <c r="B1215" s="222" t="s">
        <v>6931</v>
      </c>
      <c r="C1215" s="241" t="s">
        <v>6866</v>
      </c>
      <c r="D1215" s="237" t="s">
        <v>6987</v>
      </c>
      <c r="E1215" s="236">
        <v>1601110352510</v>
      </c>
      <c r="F1215" s="240" t="s">
        <v>6138</v>
      </c>
      <c r="G1215" s="214">
        <v>77</v>
      </c>
      <c r="H1215" s="231" t="s">
        <v>6855</v>
      </c>
      <c r="I1215" s="231"/>
      <c r="J1215" s="231"/>
      <c r="K1215" s="231"/>
      <c r="L1215" s="231"/>
      <c r="M1215" s="231"/>
      <c r="N1215" s="231" t="s">
        <v>6922</v>
      </c>
      <c r="O1215" s="246" t="s">
        <v>6935</v>
      </c>
      <c r="P1215" s="246" t="s">
        <v>6923</v>
      </c>
      <c r="Q1215" s="212" t="s">
        <v>6924</v>
      </c>
      <c r="R1215" s="212" t="s">
        <v>2</v>
      </c>
      <c r="S1215" s="213" t="s">
        <v>2</v>
      </c>
      <c r="T1215" s="233">
        <v>45587</v>
      </c>
      <c r="U1215" s="234" t="s">
        <v>6925</v>
      </c>
      <c r="V1215" s="234">
        <v>45646</v>
      </c>
      <c r="W1215" s="234">
        <v>45668</v>
      </c>
      <c r="X1215" s="234" t="s">
        <v>6855</v>
      </c>
      <c r="Y1215" s="234"/>
      <c r="Z1215" s="234" t="s">
        <v>7034</v>
      </c>
      <c r="AA1215" s="243">
        <v>202412</v>
      </c>
      <c r="AB1215" s="243"/>
      <c r="AC1215" s="244" t="s">
        <v>6926</v>
      </c>
      <c r="AD1215" s="244" t="s">
        <v>6902</v>
      </c>
      <c r="AE1215" s="245">
        <v>1</v>
      </c>
      <c r="AF1215" s="244" t="s">
        <v>6902</v>
      </c>
      <c r="AG1215" s="239" t="str">
        <f>IFERROR(VLOOKUP(작성용!A:A,RM!A:D,4,0),"-")</f>
        <v>김수현</v>
      </c>
      <c r="AH1215" s="203" t="s">
        <v>125</v>
      </c>
      <c r="AI1215" s="235" t="s">
        <v>6855</v>
      </c>
      <c r="AJ1215" s="235" t="s">
        <v>6928</v>
      </c>
      <c r="AK1215" s="235" t="s">
        <v>6929</v>
      </c>
      <c r="AL1215" s="235">
        <v>1214</v>
      </c>
    </row>
    <row r="1216" spans="1:38" x14ac:dyDescent="0.3">
      <c r="A1216" s="222" t="s">
        <v>6930</v>
      </c>
      <c r="B1216" s="222" t="s">
        <v>6931</v>
      </c>
      <c r="C1216" s="241" t="s">
        <v>6866</v>
      </c>
      <c r="D1216" s="237" t="s">
        <v>6988</v>
      </c>
      <c r="E1216" s="236">
        <v>1101116630671</v>
      </c>
      <c r="F1216" s="240" t="s">
        <v>6138</v>
      </c>
      <c r="G1216" s="214">
        <v>77</v>
      </c>
      <c r="H1216" s="231" t="s">
        <v>6855</v>
      </c>
      <c r="I1216" s="231"/>
      <c r="J1216" s="231"/>
      <c r="K1216" s="231"/>
      <c r="L1216" s="231"/>
      <c r="M1216" s="231"/>
      <c r="N1216" s="231" t="s">
        <v>6922</v>
      </c>
      <c r="O1216" s="246" t="s">
        <v>6935</v>
      </c>
      <c r="P1216" s="246" t="s">
        <v>6923</v>
      </c>
      <c r="Q1216" s="212" t="s">
        <v>6924</v>
      </c>
      <c r="R1216" s="212" t="s">
        <v>2</v>
      </c>
      <c r="S1216" s="213" t="s">
        <v>2</v>
      </c>
      <c r="T1216" s="233">
        <v>45587</v>
      </c>
      <c r="U1216" s="234" t="s">
        <v>6925</v>
      </c>
      <c r="V1216" s="234">
        <v>45646</v>
      </c>
      <c r="W1216" s="234">
        <v>45668</v>
      </c>
      <c r="X1216" s="234" t="s">
        <v>6855</v>
      </c>
      <c r="Y1216" s="234"/>
      <c r="Z1216" s="234" t="s">
        <v>7034</v>
      </c>
      <c r="AA1216" s="243">
        <v>202412</v>
      </c>
      <c r="AB1216" s="243"/>
      <c r="AC1216" s="244" t="s">
        <v>6926</v>
      </c>
      <c r="AD1216" s="244" t="s">
        <v>6989</v>
      </c>
      <c r="AE1216" s="245">
        <v>1</v>
      </c>
      <c r="AF1216" s="244" t="s">
        <v>6989</v>
      </c>
      <c r="AG1216" s="239" t="str">
        <f>IFERROR(VLOOKUP(작성용!A:A,RM!A:D,4,0),"-")</f>
        <v>김수현</v>
      </c>
      <c r="AH1216" s="203" t="s">
        <v>125</v>
      </c>
      <c r="AI1216" s="235" t="s">
        <v>6855</v>
      </c>
      <c r="AJ1216" s="235" t="s">
        <v>6928</v>
      </c>
      <c r="AK1216" s="235" t="s">
        <v>6929</v>
      </c>
      <c r="AL1216" s="235">
        <v>1215</v>
      </c>
    </row>
    <row r="1217" spans="1:38" x14ac:dyDescent="0.3">
      <c r="A1217" s="222" t="s">
        <v>6930</v>
      </c>
      <c r="B1217" s="222" t="s">
        <v>6931</v>
      </c>
      <c r="C1217" s="241" t="s">
        <v>6866</v>
      </c>
      <c r="D1217" s="237" t="s">
        <v>6990</v>
      </c>
      <c r="E1217" s="236">
        <v>1601110397409</v>
      </c>
      <c r="F1217" s="240" t="s">
        <v>6138</v>
      </c>
      <c r="G1217" s="214">
        <v>77</v>
      </c>
      <c r="H1217" s="231" t="s">
        <v>6855</v>
      </c>
      <c r="I1217" s="231"/>
      <c r="J1217" s="231"/>
      <c r="K1217" s="231"/>
      <c r="L1217" s="231"/>
      <c r="M1217" s="231"/>
      <c r="N1217" s="231" t="s">
        <v>6922</v>
      </c>
      <c r="O1217" s="246" t="s">
        <v>6935</v>
      </c>
      <c r="P1217" s="246" t="s">
        <v>6923</v>
      </c>
      <c r="Q1217" s="212" t="s">
        <v>6924</v>
      </c>
      <c r="R1217" s="212" t="s">
        <v>2</v>
      </c>
      <c r="S1217" s="213" t="s">
        <v>2</v>
      </c>
      <c r="T1217" s="233">
        <v>45587</v>
      </c>
      <c r="U1217" s="234" t="s">
        <v>6925</v>
      </c>
      <c r="V1217" s="234">
        <v>45646</v>
      </c>
      <c r="W1217" s="234">
        <v>45668</v>
      </c>
      <c r="X1217" s="234" t="s">
        <v>6855</v>
      </c>
      <c r="Y1217" s="234"/>
      <c r="Z1217" s="234" t="s">
        <v>7034</v>
      </c>
      <c r="AA1217" s="243">
        <v>202412</v>
      </c>
      <c r="AB1217" s="243"/>
      <c r="AC1217" s="244" t="s">
        <v>6926</v>
      </c>
      <c r="AD1217" s="244" t="s">
        <v>6991</v>
      </c>
      <c r="AE1217" s="245">
        <v>1</v>
      </c>
      <c r="AF1217" s="244" t="s">
        <v>6991</v>
      </c>
      <c r="AG1217" s="239" t="str">
        <f>IFERROR(VLOOKUP(작성용!A:A,RM!A:D,4,0),"-")</f>
        <v>김수현</v>
      </c>
      <c r="AH1217" s="203" t="s">
        <v>125</v>
      </c>
      <c r="AI1217" s="235" t="s">
        <v>6855</v>
      </c>
      <c r="AJ1217" s="235" t="s">
        <v>6928</v>
      </c>
      <c r="AK1217" s="235" t="s">
        <v>6929</v>
      </c>
      <c r="AL1217" s="235">
        <v>1216</v>
      </c>
    </row>
    <row r="1218" spans="1:38" x14ac:dyDescent="0.3">
      <c r="A1218" s="222" t="s">
        <v>6930</v>
      </c>
      <c r="B1218" s="222" t="s">
        <v>6931</v>
      </c>
      <c r="C1218" s="241" t="s">
        <v>6866</v>
      </c>
      <c r="D1218" s="237" t="s">
        <v>6987</v>
      </c>
      <c r="E1218" s="236">
        <v>1601110352510</v>
      </c>
      <c r="F1218" s="240" t="s">
        <v>6138</v>
      </c>
      <c r="G1218" s="214">
        <v>771</v>
      </c>
      <c r="H1218" s="231" t="s">
        <v>6855</v>
      </c>
      <c r="I1218" s="231"/>
      <c r="J1218" s="231"/>
      <c r="K1218" s="231"/>
      <c r="L1218" s="231"/>
      <c r="M1218" s="231"/>
      <c r="N1218" s="231" t="s">
        <v>6922</v>
      </c>
      <c r="O1218" s="246" t="s">
        <v>6935</v>
      </c>
      <c r="P1218" s="246" t="s">
        <v>6923</v>
      </c>
      <c r="Q1218" s="212" t="s">
        <v>6924</v>
      </c>
      <c r="R1218" s="212" t="s">
        <v>2</v>
      </c>
      <c r="S1218" s="213" t="s">
        <v>2</v>
      </c>
      <c r="T1218" s="233">
        <v>45587</v>
      </c>
      <c r="U1218" s="234" t="s">
        <v>6925</v>
      </c>
      <c r="V1218" s="234">
        <v>45646</v>
      </c>
      <c r="W1218" s="234">
        <v>45668</v>
      </c>
      <c r="X1218" s="234" t="s">
        <v>6855</v>
      </c>
      <c r="Y1218" s="234"/>
      <c r="Z1218" s="234" t="s">
        <v>7034</v>
      </c>
      <c r="AA1218" s="243">
        <v>202412</v>
      </c>
      <c r="AB1218" s="243"/>
      <c r="AC1218" s="244" t="s">
        <v>6926</v>
      </c>
      <c r="AD1218" s="244" t="s">
        <v>6902</v>
      </c>
      <c r="AE1218" s="245">
        <v>0</v>
      </c>
      <c r="AF1218" s="244" t="s">
        <v>6902</v>
      </c>
      <c r="AG1218" s="239" t="str">
        <f>IFERROR(VLOOKUP(작성용!A:A,RM!A:D,4,0),"-")</f>
        <v>김수현</v>
      </c>
      <c r="AH1218" s="203" t="s">
        <v>125</v>
      </c>
      <c r="AI1218" s="235" t="s">
        <v>6855</v>
      </c>
      <c r="AJ1218" s="235" t="s">
        <v>6928</v>
      </c>
      <c r="AK1218" s="235" t="s">
        <v>6929</v>
      </c>
      <c r="AL1218" s="235">
        <v>1217</v>
      </c>
    </row>
    <row r="1219" spans="1:38" x14ac:dyDescent="0.3">
      <c r="A1219" s="222" t="s">
        <v>6930</v>
      </c>
      <c r="B1219" s="222" t="s">
        <v>6931</v>
      </c>
      <c r="C1219" s="241" t="s">
        <v>6866</v>
      </c>
      <c r="D1219" s="237" t="s">
        <v>6992</v>
      </c>
      <c r="E1219" s="236">
        <v>1101114084961</v>
      </c>
      <c r="F1219" s="240" t="s">
        <v>6138</v>
      </c>
      <c r="G1219" s="214">
        <v>77</v>
      </c>
      <c r="H1219" s="231" t="s">
        <v>6855</v>
      </c>
      <c r="I1219" s="231"/>
      <c r="J1219" s="231"/>
      <c r="K1219" s="231"/>
      <c r="L1219" s="231"/>
      <c r="M1219" s="231"/>
      <c r="N1219" s="231" t="s">
        <v>6922</v>
      </c>
      <c r="O1219" s="246" t="s">
        <v>6935</v>
      </c>
      <c r="P1219" s="246" t="s">
        <v>6923</v>
      </c>
      <c r="Q1219" s="212" t="s">
        <v>6924</v>
      </c>
      <c r="R1219" s="212" t="s">
        <v>2</v>
      </c>
      <c r="S1219" s="213" t="s">
        <v>2</v>
      </c>
      <c r="T1219" s="233">
        <v>45587</v>
      </c>
      <c r="U1219" s="234" t="s">
        <v>6925</v>
      </c>
      <c r="V1219" s="234">
        <v>45646</v>
      </c>
      <c r="W1219" s="234">
        <v>45668</v>
      </c>
      <c r="X1219" s="234" t="s">
        <v>6855</v>
      </c>
      <c r="Y1219" s="234"/>
      <c r="Z1219" s="234" t="s">
        <v>7034</v>
      </c>
      <c r="AA1219" s="243">
        <v>202412</v>
      </c>
      <c r="AB1219" s="243"/>
      <c r="AC1219" s="244" t="s">
        <v>6926</v>
      </c>
      <c r="AD1219" s="244" t="s">
        <v>6878</v>
      </c>
      <c r="AE1219" s="245">
        <v>1</v>
      </c>
      <c r="AF1219" s="244" t="s">
        <v>6878</v>
      </c>
      <c r="AG1219" s="239" t="str">
        <f>IFERROR(VLOOKUP(작성용!A:A,RM!A:D,4,0),"-")</f>
        <v>김수현</v>
      </c>
      <c r="AH1219" s="203" t="s">
        <v>125</v>
      </c>
      <c r="AI1219" s="235" t="s">
        <v>6855</v>
      </c>
      <c r="AJ1219" s="235" t="s">
        <v>6928</v>
      </c>
      <c r="AK1219" s="235" t="s">
        <v>6929</v>
      </c>
      <c r="AL1219" s="235">
        <v>1218</v>
      </c>
    </row>
    <row r="1220" spans="1:38" x14ac:dyDescent="0.3">
      <c r="A1220" s="222" t="s">
        <v>6930</v>
      </c>
      <c r="B1220" s="222" t="s">
        <v>6931</v>
      </c>
      <c r="C1220" s="241" t="s">
        <v>6866</v>
      </c>
      <c r="D1220" s="237" t="s">
        <v>6988</v>
      </c>
      <c r="E1220" s="236">
        <v>1101116630671</v>
      </c>
      <c r="F1220" s="240" t="s">
        <v>6956</v>
      </c>
      <c r="G1220" s="214">
        <v>77</v>
      </c>
      <c r="H1220" s="231" t="s">
        <v>6855</v>
      </c>
      <c r="I1220" s="231"/>
      <c r="J1220" s="231"/>
      <c r="K1220" s="231"/>
      <c r="L1220" s="231"/>
      <c r="M1220" s="231"/>
      <c r="N1220" s="231" t="s">
        <v>6922</v>
      </c>
      <c r="O1220" s="246" t="s">
        <v>6935</v>
      </c>
      <c r="P1220" s="246" t="s">
        <v>6923</v>
      </c>
      <c r="Q1220" s="212" t="s">
        <v>6924</v>
      </c>
      <c r="R1220" s="212" t="s">
        <v>2</v>
      </c>
      <c r="S1220" s="213" t="s">
        <v>2</v>
      </c>
      <c r="T1220" s="233">
        <v>45587</v>
      </c>
      <c r="U1220" s="234" t="s">
        <v>6925</v>
      </c>
      <c r="V1220" s="234">
        <v>45646</v>
      </c>
      <c r="W1220" s="234">
        <v>45668</v>
      </c>
      <c r="X1220" s="234" t="s">
        <v>6855</v>
      </c>
      <c r="Y1220" s="234"/>
      <c r="Z1220" s="234" t="s">
        <v>7034</v>
      </c>
      <c r="AA1220" s="243">
        <v>202412</v>
      </c>
      <c r="AB1220" s="243"/>
      <c r="AC1220" s="244" t="s">
        <v>6926</v>
      </c>
      <c r="AD1220" s="244" t="s">
        <v>6989</v>
      </c>
      <c r="AE1220" s="245">
        <v>0</v>
      </c>
      <c r="AF1220" s="244" t="s">
        <v>6989</v>
      </c>
      <c r="AG1220" s="239" t="str">
        <f>IFERROR(VLOOKUP(작성용!A:A,RM!A:D,4,0),"-")</f>
        <v>김수현</v>
      </c>
      <c r="AH1220" s="203" t="s">
        <v>125</v>
      </c>
      <c r="AI1220" s="235" t="s">
        <v>6855</v>
      </c>
      <c r="AJ1220" s="235" t="s">
        <v>6928</v>
      </c>
      <c r="AK1220" s="235" t="s">
        <v>6929</v>
      </c>
      <c r="AL1220" s="235">
        <v>1219</v>
      </c>
    </row>
    <row r="1221" spans="1:38" x14ac:dyDescent="0.3">
      <c r="A1221" s="222" t="s">
        <v>6930</v>
      </c>
      <c r="B1221" s="222" t="s">
        <v>6931</v>
      </c>
      <c r="C1221" s="241" t="s">
        <v>6866</v>
      </c>
      <c r="D1221" s="237" t="s">
        <v>6990</v>
      </c>
      <c r="E1221" s="236">
        <v>1601110397409</v>
      </c>
      <c r="F1221" s="240" t="s">
        <v>6138</v>
      </c>
      <c r="G1221" s="214">
        <v>771</v>
      </c>
      <c r="H1221" s="231" t="s">
        <v>6855</v>
      </c>
      <c r="I1221" s="231"/>
      <c r="J1221" s="231"/>
      <c r="K1221" s="231"/>
      <c r="L1221" s="231"/>
      <c r="M1221" s="231"/>
      <c r="N1221" s="231" t="s">
        <v>6922</v>
      </c>
      <c r="O1221" s="246" t="s">
        <v>6935</v>
      </c>
      <c r="P1221" s="246" t="s">
        <v>6923</v>
      </c>
      <c r="Q1221" s="212" t="s">
        <v>6924</v>
      </c>
      <c r="R1221" s="212" t="s">
        <v>2</v>
      </c>
      <c r="S1221" s="213" t="s">
        <v>2</v>
      </c>
      <c r="T1221" s="233">
        <v>45587</v>
      </c>
      <c r="U1221" s="234" t="s">
        <v>6925</v>
      </c>
      <c r="V1221" s="234">
        <v>45646</v>
      </c>
      <c r="W1221" s="234">
        <v>45668</v>
      </c>
      <c r="X1221" s="234" t="s">
        <v>6855</v>
      </c>
      <c r="Y1221" s="234"/>
      <c r="Z1221" s="234" t="s">
        <v>7034</v>
      </c>
      <c r="AA1221" s="243">
        <v>202412</v>
      </c>
      <c r="AB1221" s="243"/>
      <c r="AC1221" s="244" t="s">
        <v>6926</v>
      </c>
      <c r="AD1221" s="244" t="s">
        <v>6991</v>
      </c>
      <c r="AE1221" s="245">
        <v>0</v>
      </c>
      <c r="AF1221" s="244" t="s">
        <v>6991</v>
      </c>
      <c r="AG1221" s="239" t="str">
        <f>IFERROR(VLOOKUP(작성용!A:A,RM!A:D,4,0),"-")</f>
        <v>김수현</v>
      </c>
      <c r="AH1221" s="203" t="s">
        <v>125</v>
      </c>
      <c r="AI1221" s="235" t="s">
        <v>6855</v>
      </c>
      <c r="AJ1221" s="235" t="s">
        <v>6928</v>
      </c>
      <c r="AK1221" s="235" t="s">
        <v>6929</v>
      </c>
      <c r="AL1221" s="235">
        <v>1220</v>
      </c>
    </row>
    <row r="1222" spans="1:38" x14ac:dyDescent="0.3">
      <c r="A1222" s="222" t="s">
        <v>6930</v>
      </c>
      <c r="B1222" s="222" t="s">
        <v>6931</v>
      </c>
      <c r="C1222" s="241" t="s">
        <v>6932</v>
      </c>
      <c r="D1222" s="237" t="s">
        <v>6993</v>
      </c>
      <c r="E1222" s="236" t="s">
        <v>6994</v>
      </c>
      <c r="F1222" s="240" t="s">
        <v>6953</v>
      </c>
      <c r="G1222" s="214">
        <v>0</v>
      </c>
      <c r="H1222" s="231" t="s">
        <v>6855</v>
      </c>
      <c r="I1222" s="231"/>
      <c r="J1222" s="231"/>
      <c r="K1222" s="231"/>
      <c r="L1222" s="231"/>
      <c r="M1222" s="231"/>
      <c r="N1222" s="231" t="s">
        <v>6922</v>
      </c>
      <c r="O1222" s="246" t="s">
        <v>6935</v>
      </c>
      <c r="P1222" s="246" t="s">
        <v>6923</v>
      </c>
      <c r="Q1222" s="212" t="s">
        <v>6924</v>
      </c>
      <c r="R1222" s="212" t="s">
        <v>2</v>
      </c>
      <c r="S1222" s="213" t="s">
        <v>2</v>
      </c>
      <c r="T1222" s="233">
        <v>45587</v>
      </c>
      <c r="U1222" s="234" t="s">
        <v>6925</v>
      </c>
      <c r="V1222" s="234">
        <v>45646</v>
      </c>
      <c r="W1222" s="234">
        <v>45668</v>
      </c>
      <c r="X1222" s="234" t="s">
        <v>6855</v>
      </c>
      <c r="Y1222" s="234"/>
      <c r="Z1222" s="234" t="s">
        <v>7034</v>
      </c>
      <c r="AA1222" s="243">
        <v>202412</v>
      </c>
      <c r="AB1222" s="243"/>
      <c r="AC1222" s="244" t="s">
        <v>6926</v>
      </c>
      <c r="AD1222" s="244" t="s">
        <v>7369</v>
      </c>
      <c r="AE1222" s="245">
        <v>1</v>
      </c>
      <c r="AF1222" s="244" t="s">
        <v>6932</v>
      </c>
      <c r="AG1222" s="239" t="str">
        <f>IFERROR(VLOOKUP(작성용!A:A,RM!A:D,4,0),"-")</f>
        <v>김수현</v>
      </c>
      <c r="AH1222" s="203" t="s">
        <v>125</v>
      </c>
      <c r="AI1222" s="235" t="s">
        <v>6855</v>
      </c>
      <c r="AJ1222" s="235" t="s">
        <v>6928</v>
      </c>
      <c r="AK1222" s="235" t="s">
        <v>6929</v>
      </c>
      <c r="AL1222" s="235">
        <v>1221</v>
      </c>
    </row>
    <row r="1223" spans="1:38" x14ac:dyDescent="0.3">
      <c r="A1223" s="222" t="s">
        <v>6930</v>
      </c>
      <c r="B1223" s="222" t="s">
        <v>6931</v>
      </c>
      <c r="C1223" s="241" t="s">
        <v>6932</v>
      </c>
      <c r="D1223" s="237" t="s">
        <v>6995</v>
      </c>
      <c r="E1223" s="236">
        <v>1101116628915</v>
      </c>
      <c r="F1223" s="240" t="s">
        <v>6138</v>
      </c>
      <c r="G1223" s="214">
        <v>77</v>
      </c>
      <c r="H1223" s="231" t="s">
        <v>6855</v>
      </c>
      <c r="I1223" s="231"/>
      <c r="J1223" s="231"/>
      <c r="K1223" s="231"/>
      <c r="L1223" s="231"/>
      <c r="M1223" s="231"/>
      <c r="N1223" s="231" t="s">
        <v>6922</v>
      </c>
      <c r="O1223" s="246" t="s">
        <v>6935</v>
      </c>
      <c r="P1223" s="246" t="s">
        <v>6923</v>
      </c>
      <c r="Q1223" s="212" t="s">
        <v>6924</v>
      </c>
      <c r="R1223" s="212" t="s">
        <v>2</v>
      </c>
      <c r="S1223" s="213" t="s">
        <v>2</v>
      </c>
      <c r="T1223" s="233">
        <v>45587</v>
      </c>
      <c r="U1223" s="234" t="s">
        <v>6925</v>
      </c>
      <c r="V1223" s="234">
        <v>45646</v>
      </c>
      <c r="W1223" s="234">
        <v>45668</v>
      </c>
      <c r="X1223" s="234" t="s">
        <v>6855</v>
      </c>
      <c r="Y1223" s="234"/>
      <c r="Z1223" s="234" t="s">
        <v>7034</v>
      </c>
      <c r="AA1223" s="243">
        <v>202412</v>
      </c>
      <c r="AB1223" s="243"/>
      <c r="AC1223" s="244" t="s">
        <v>6926</v>
      </c>
      <c r="AD1223" s="244" t="s">
        <v>3587</v>
      </c>
      <c r="AE1223" s="245">
        <v>1</v>
      </c>
      <c r="AF1223" s="244" t="s">
        <v>6932</v>
      </c>
      <c r="AG1223" s="239" t="str">
        <f>IFERROR(VLOOKUP(작성용!A:A,RM!A:D,4,0),"-")</f>
        <v>김수현</v>
      </c>
      <c r="AH1223" s="203" t="s">
        <v>125</v>
      </c>
      <c r="AI1223" s="235" t="s">
        <v>6855</v>
      </c>
      <c r="AJ1223" s="235" t="s">
        <v>6928</v>
      </c>
      <c r="AK1223" s="235" t="s">
        <v>6929</v>
      </c>
      <c r="AL1223" s="235">
        <v>1222</v>
      </c>
    </row>
    <row r="1224" spans="1:38" x14ac:dyDescent="0.3">
      <c r="A1224" s="222" t="s">
        <v>6930</v>
      </c>
      <c r="B1224" s="222" t="s">
        <v>6931</v>
      </c>
      <c r="C1224" s="241" t="s">
        <v>6932</v>
      </c>
      <c r="D1224" s="237" t="s">
        <v>6996</v>
      </c>
      <c r="E1224" s="236">
        <v>1101118397493</v>
      </c>
      <c r="F1224" s="240" t="s">
        <v>6138</v>
      </c>
      <c r="G1224" s="214">
        <v>77</v>
      </c>
      <c r="H1224" s="231" t="s">
        <v>6855</v>
      </c>
      <c r="I1224" s="231"/>
      <c r="J1224" s="231"/>
      <c r="K1224" s="231"/>
      <c r="L1224" s="231"/>
      <c r="M1224" s="231"/>
      <c r="N1224" s="231" t="s">
        <v>6922</v>
      </c>
      <c r="O1224" s="246" t="s">
        <v>6935</v>
      </c>
      <c r="P1224" s="246" t="s">
        <v>6923</v>
      </c>
      <c r="Q1224" s="212" t="s">
        <v>6924</v>
      </c>
      <c r="R1224" s="212" t="s">
        <v>2</v>
      </c>
      <c r="S1224" s="213" t="s">
        <v>2</v>
      </c>
      <c r="T1224" s="233">
        <v>45587</v>
      </c>
      <c r="U1224" s="234" t="s">
        <v>6925</v>
      </c>
      <c r="V1224" s="234">
        <v>45646</v>
      </c>
      <c r="W1224" s="234">
        <v>45668</v>
      </c>
      <c r="X1224" s="234" t="s">
        <v>6855</v>
      </c>
      <c r="Y1224" s="234"/>
      <c r="Z1224" s="234" t="s">
        <v>7034</v>
      </c>
      <c r="AA1224" s="243">
        <v>202412</v>
      </c>
      <c r="AB1224" s="243"/>
      <c r="AC1224" s="244" t="s">
        <v>6926</v>
      </c>
      <c r="AD1224" s="244" t="s">
        <v>4535</v>
      </c>
      <c r="AE1224" s="245">
        <v>1</v>
      </c>
      <c r="AF1224" s="244" t="s">
        <v>4535</v>
      </c>
      <c r="AG1224" s="239" t="str">
        <f>IFERROR(VLOOKUP(작성용!A:A,RM!A:D,4,0),"-")</f>
        <v>김수현</v>
      </c>
      <c r="AH1224" s="203" t="s">
        <v>125</v>
      </c>
      <c r="AI1224" s="235" t="s">
        <v>6855</v>
      </c>
      <c r="AJ1224" s="235" t="s">
        <v>6928</v>
      </c>
      <c r="AK1224" s="235" t="s">
        <v>6929</v>
      </c>
      <c r="AL1224" s="235">
        <v>1223</v>
      </c>
    </row>
    <row r="1225" spans="1:38" x14ac:dyDescent="0.3">
      <c r="A1225" s="222" t="s">
        <v>6930</v>
      </c>
      <c r="B1225" s="222" t="s">
        <v>6931</v>
      </c>
      <c r="C1225" s="241" t="s">
        <v>6866</v>
      </c>
      <c r="D1225" s="237" t="s">
        <v>6997</v>
      </c>
      <c r="E1225" s="236" t="s">
        <v>6998</v>
      </c>
      <c r="F1225" s="240" t="s">
        <v>6953</v>
      </c>
      <c r="G1225" s="214">
        <v>0</v>
      </c>
      <c r="H1225" s="231" t="s">
        <v>6855</v>
      </c>
      <c r="I1225" s="231"/>
      <c r="J1225" s="231"/>
      <c r="K1225" s="231"/>
      <c r="L1225" s="231"/>
      <c r="M1225" s="231"/>
      <c r="N1225" s="231" t="s">
        <v>6922</v>
      </c>
      <c r="O1225" s="246" t="s">
        <v>6935</v>
      </c>
      <c r="P1225" s="246" t="s">
        <v>6923</v>
      </c>
      <c r="Q1225" s="212" t="s">
        <v>6924</v>
      </c>
      <c r="R1225" s="212" t="s">
        <v>2</v>
      </c>
      <c r="S1225" s="213" t="s">
        <v>2</v>
      </c>
      <c r="T1225" s="233">
        <v>45587</v>
      </c>
      <c r="U1225" s="234" t="s">
        <v>6925</v>
      </c>
      <c r="V1225" s="234">
        <v>45646</v>
      </c>
      <c r="W1225" s="234">
        <v>45668</v>
      </c>
      <c r="X1225" s="234" t="s">
        <v>6855</v>
      </c>
      <c r="Y1225" s="234"/>
      <c r="Z1225" s="234" t="s">
        <v>7034</v>
      </c>
      <c r="AA1225" s="243">
        <v>202412</v>
      </c>
      <c r="AB1225" s="243"/>
      <c r="AC1225" s="244" t="s">
        <v>6926</v>
      </c>
      <c r="AD1225" s="244" t="s">
        <v>7363</v>
      </c>
      <c r="AE1225" s="245">
        <v>1</v>
      </c>
      <c r="AF1225" s="244" t="s">
        <v>336</v>
      </c>
      <c r="AG1225" s="239" t="str">
        <f>IFERROR(VLOOKUP(작성용!A:A,RM!A:D,4,0),"-")</f>
        <v>김수현</v>
      </c>
      <c r="AH1225" s="203" t="s">
        <v>125</v>
      </c>
      <c r="AI1225" s="235" t="s">
        <v>6855</v>
      </c>
      <c r="AJ1225" s="235" t="s">
        <v>6928</v>
      </c>
      <c r="AK1225" s="235" t="s">
        <v>6929</v>
      </c>
      <c r="AL1225" s="235">
        <v>1224</v>
      </c>
    </row>
    <row r="1226" spans="1:38" x14ac:dyDescent="0.3">
      <c r="A1226" s="222" t="s">
        <v>6930</v>
      </c>
      <c r="B1226" s="222" t="s">
        <v>6931</v>
      </c>
      <c r="C1226" s="241" t="s">
        <v>6932</v>
      </c>
      <c r="D1226" s="237" t="s">
        <v>6999</v>
      </c>
      <c r="E1226" s="236">
        <v>1341110497855</v>
      </c>
      <c r="F1226" s="240" t="s">
        <v>6138</v>
      </c>
      <c r="G1226" s="214">
        <v>77</v>
      </c>
      <c r="H1226" s="231" t="s">
        <v>6855</v>
      </c>
      <c r="I1226" s="231"/>
      <c r="J1226" s="231"/>
      <c r="K1226" s="231"/>
      <c r="L1226" s="231"/>
      <c r="M1226" s="231"/>
      <c r="N1226" s="231" t="s">
        <v>6922</v>
      </c>
      <c r="O1226" s="246" t="s">
        <v>6935</v>
      </c>
      <c r="P1226" s="246" t="s">
        <v>6923</v>
      </c>
      <c r="Q1226" s="212" t="s">
        <v>6924</v>
      </c>
      <c r="R1226" s="212" t="s">
        <v>2</v>
      </c>
      <c r="S1226" s="213" t="s">
        <v>2</v>
      </c>
      <c r="T1226" s="233">
        <v>45587</v>
      </c>
      <c r="U1226" s="234" t="s">
        <v>6925</v>
      </c>
      <c r="V1226" s="234">
        <v>45646</v>
      </c>
      <c r="W1226" s="234">
        <v>45668</v>
      </c>
      <c r="X1226" s="234" t="s">
        <v>6855</v>
      </c>
      <c r="Y1226" s="234"/>
      <c r="Z1226" s="234" t="s">
        <v>7034</v>
      </c>
      <c r="AA1226" s="243">
        <v>202412</v>
      </c>
      <c r="AB1226" s="243"/>
      <c r="AC1226" s="244" t="s">
        <v>6926</v>
      </c>
      <c r="AD1226" s="244" t="s">
        <v>6991</v>
      </c>
      <c r="AE1226" s="245">
        <v>1</v>
      </c>
      <c r="AF1226" s="244" t="s">
        <v>6991</v>
      </c>
      <c r="AG1226" s="239" t="str">
        <f>IFERROR(VLOOKUP(작성용!A:A,RM!A:D,4,0),"-")</f>
        <v>김수현</v>
      </c>
      <c r="AH1226" s="203" t="s">
        <v>125</v>
      </c>
      <c r="AI1226" s="235" t="s">
        <v>6855</v>
      </c>
      <c r="AJ1226" s="235" t="s">
        <v>6928</v>
      </c>
      <c r="AK1226" s="235" t="s">
        <v>6929</v>
      </c>
      <c r="AL1226" s="235">
        <v>1225</v>
      </c>
    </row>
    <row r="1227" spans="1:38" x14ac:dyDescent="0.3">
      <c r="A1227" s="222" t="s">
        <v>6930</v>
      </c>
      <c r="B1227" s="222" t="s">
        <v>6931</v>
      </c>
      <c r="C1227" s="241" t="s">
        <v>6932</v>
      </c>
      <c r="D1227" s="237" t="s">
        <v>7000</v>
      </c>
      <c r="E1227" s="236">
        <v>2201110087049</v>
      </c>
      <c r="F1227" s="240" t="s">
        <v>6110</v>
      </c>
      <c r="G1227" s="214">
        <v>77</v>
      </c>
      <c r="H1227" s="231" t="s">
        <v>6855</v>
      </c>
      <c r="I1227" s="231"/>
      <c r="J1227" s="231"/>
      <c r="K1227" s="231"/>
      <c r="L1227" s="231"/>
      <c r="M1227" s="231"/>
      <c r="N1227" s="231" t="s">
        <v>6922</v>
      </c>
      <c r="O1227" s="246" t="s">
        <v>6935</v>
      </c>
      <c r="P1227" s="246" t="s">
        <v>6923</v>
      </c>
      <c r="Q1227" s="212" t="s">
        <v>6924</v>
      </c>
      <c r="R1227" s="212" t="s">
        <v>2</v>
      </c>
      <c r="S1227" s="213" t="s">
        <v>2</v>
      </c>
      <c r="T1227" s="233">
        <v>45587</v>
      </c>
      <c r="U1227" s="234" t="s">
        <v>6925</v>
      </c>
      <c r="V1227" s="234">
        <v>45646</v>
      </c>
      <c r="W1227" s="234">
        <v>45668</v>
      </c>
      <c r="X1227" s="234" t="s">
        <v>6855</v>
      </c>
      <c r="Y1227" s="234"/>
      <c r="Z1227" s="234" t="s">
        <v>7034</v>
      </c>
      <c r="AA1227" s="243">
        <v>202412</v>
      </c>
      <c r="AB1227" s="243"/>
      <c r="AC1227" s="244" t="s">
        <v>6926</v>
      </c>
      <c r="AD1227" s="244" t="s">
        <v>6883</v>
      </c>
      <c r="AE1227" s="245">
        <v>0</v>
      </c>
      <c r="AF1227" s="244" t="s">
        <v>6883</v>
      </c>
      <c r="AG1227" s="239" t="str">
        <f>IFERROR(VLOOKUP(작성용!A:A,RM!A:D,4,0),"-")</f>
        <v>김수현</v>
      </c>
      <c r="AH1227" s="203" t="s">
        <v>125</v>
      </c>
      <c r="AI1227" s="235" t="s">
        <v>6855</v>
      </c>
      <c r="AJ1227" s="235" t="s">
        <v>6928</v>
      </c>
      <c r="AK1227" s="235" t="s">
        <v>6929</v>
      </c>
      <c r="AL1227" s="235">
        <v>1226</v>
      </c>
    </row>
    <row r="1228" spans="1:38" x14ac:dyDescent="0.3">
      <c r="A1228" s="222" t="s">
        <v>6930</v>
      </c>
      <c r="B1228" s="222" t="s">
        <v>6931</v>
      </c>
      <c r="C1228" s="241" t="s">
        <v>6932</v>
      </c>
      <c r="D1228" s="237" t="s">
        <v>7001</v>
      </c>
      <c r="E1228" s="236">
        <v>1341110169397</v>
      </c>
      <c r="F1228" s="240" t="s">
        <v>7002</v>
      </c>
      <c r="G1228" s="214">
        <v>77</v>
      </c>
      <c r="H1228" s="231" t="s">
        <v>6855</v>
      </c>
      <c r="I1228" s="231"/>
      <c r="J1228" s="231"/>
      <c r="K1228" s="231"/>
      <c r="L1228" s="231"/>
      <c r="M1228" s="231"/>
      <c r="N1228" s="231" t="s">
        <v>6922</v>
      </c>
      <c r="O1228" s="246" t="s">
        <v>6935</v>
      </c>
      <c r="P1228" s="246" t="s">
        <v>6923</v>
      </c>
      <c r="Q1228" s="212" t="s">
        <v>6924</v>
      </c>
      <c r="R1228" s="212" t="s">
        <v>2</v>
      </c>
      <c r="S1228" s="213" t="s">
        <v>2</v>
      </c>
      <c r="T1228" s="233">
        <v>45587</v>
      </c>
      <c r="U1228" s="234" t="s">
        <v>6925</v>
      </c>
      <c r="V1228" s="234">
        <v>45646</v>
      </c>
      <c r="W1228" s="234">
        <v>45668</v>
      </c>
      <c r="X1228" s="234" t="s">
        <v>6855</v>
      </c>
      <c r="Y1228" s="234"/>
      <c r="Z1228" s="234" t="s">
        <v>7034</v>
      </c>
      <c r="AA1228" s="243">
        <v>202412</v>
      </c>
      <c r="AB1228" s="243"/>
      <c r="AC1228" s="244" t="s">
        <v>6926</v>
      </c>
      <c r="AD1228" s="244" t="s">
        <v>7363</v>
      </c>
      <c r="AE1228" s="245">
        <v>1</v>
      </c>
      <c r="AF1228" s="244" t="s">
        <v>7003</v>
      </c>
      <c r="AG1228" s="239" t="str">
        <f>IFERROR(VLOOKUP(작성용!A:A,RM!A:D,4,0),"-")</f>
        <v>김수현</v>
      </c>
      <c r="AH1228" s="203" t="s">
        <v>125</v>
      </c>
      <c r="AI1228" s="235" t="s">
        <v>6855</v>
      </c>
      <c r="AJ1228" s="235" t="s">
        <v>6928</v>
      </c>
      <c r="AK1228" s="235" t="s">
        <v>6929</v>
      </c>
      <c r="AL1228" s="235">
        <v>1227</v>
      </c>
    </row>
    <row r="1229" spans="1:38" x14ac:dyDescent="0.3">
      <c r="A1229" s="222" t="s">
        <v>6930</v>
      </c>
      <c r="B1229" s="222" t="s">
        <v>6931</v>
      </c>
      <c r="C1229" s="241" t="s">
        <v>6932</v>
      </c>
      <c r="D1229" s="237" t="s">
        <v>7004</v>
      </c>
      <c r="E1229" s="236">
        <v>1101115363091</v>
      </c>
      <c r="F1229" s="240" t="s">
        <v>6138</v>
      </c>
      <c r="G1229" s="214">
        <v>77</v>
      </c>
      <c r="H1229" s="231" t="s">
        <v>6855</v>
      </c>
      <c r="I1229" s="231"/>
      <c r="J1229" s="231"/>
      <c r="K1229" s="231"/>
      <c r="L1229" s="231"/>
      <c r="M1229" s="231"/>
      <c r="N1229" s="231" t="s">
        <v>6922</v>
      </c>
      <c r="O1229" s="246" t="s">
        <v>6935</v>
      </c>
      <c r="P1229" s="246" t="s">
        <v>6923</v>
      </c>
      <c r="Q1229" s="212" t="s">
        <v>6924</v>
      </c>
      <c r="R1229" s="212" t="s">
        <v>2</v>
      </c>
      <c r="S1229" s="213" t="s">
        <v>2</v>
      </c>
      <c r="T1229" s="233">
        <v>45587</v>
      </c>
      <c r="U1229" s="234" t="s">
        <v>6925</v>
      </c>
      <c r="V1229" s="234">
        <v>45646</v>
      </c>
      <c r="W1229" s="234">
        <v>45668</v>
      </c>
      <c r="X1229" s="234" t="s">
        <v>6855</v>
      </c>
      <c r="Y1229" s="234"/>
      <c r="Z1229" s="234" t="s">
        <v>7034</v>
      </c>
      <c r="AA1229" s="243">
        <v>202412</v>
      </c>
      <c r="AB1229" s="243"/>
      <c r="AC1229" s="244" t="s">
        <v>6926</v>
      </c>
      <c r="AD1229" s="244" t="s">
        <v>167</v>
      </c>
      <c r="AE1229" s="245">
        <v>1</v>
      </c>
      <c r="AF1229" s="244" t="s">
        <v>6932</v>
      </c>
      <c r="AG1229" s="239" t="str">
        <f>IFERROR(VLOOKUP(작성용!A:A,RM!A:D,4,0),"-")</f>
        <v>김수현</v>
      </c>
      <c r="AH1229" s="203" t="s">
        <v>125</v>
      </c>
      <c r="AI1229" s="235" t="s">
        <v>6855</v>
      </c>
      <c r="AJ1229" s="235" t="s">
        <v>6928</v>
      </c>
      <c r="AK1229" s="235" t="s">
        <v>6929</v>
      </c>
      <c r="AL1229" s="235">
        <v>1228</v>
      </c>
    </row>
    <row r="1230" spans="1:38" x14ac:dyDescent="0.3">
      <c r="A1230" s="222" t="s">
        <v>6930</v>
      </c>
      <c r="B1230" s="222" t="s">
        <v>6931</v>
      </c>
      <c r="C1230" s="241" t="s">
        <v>6932</v>
      </c>
      <c r="D1230" s="237" t="s">
        <v>7005</v>
      </c>
      <c r="E1230" s="236" t="s">
        <v>7006</v>
      </c>
      <c r="F1230" s="240" t="s">
        <v>6953</v>
      </c>
      <c r="G1230" s="214">
        <v>0</v>
      </c>
      <c r="H1230" s="231" t="s">
        <v>6855</v>
      </c>
      <c r="I1230" s="231"/>
      <c r="J1230" s="231"/>
      <c r="K1230" s="231"/>
      <c r="L1230" s="231"/>
      <c r="M1230" s="231"/>
      <c r="N1230" s="231" t="s">
        <v>6922</v>
      </c>
      <c r="O1230" s="246" t="s">
        <v>6935</v>
      </c>
      <c r="P1230" s="246" t="s">
        <v>6923</v>
      </c>
      <c r="Q1230" s="212" t="s">
        <v>6924</v>
      </c>
      <c r="R1230" s="212" t="s">
        <v>2</v>
      </c>
      <c r="S1230" s="213" t="s">
        <v>2</v>
      </c>
      <c r="T1230" s="233">
        <v>45587</v>
      </c>
      <c r="U1230" s="234" t="s">
        <v>6925</v>
      </c>
      <c r="V1230" s="234">
        <v>45646</v>
      </c>
      <c r="W1230" s="234">
        <v>45668</v>
      </c>
      <c r="X1230" s="234" t="s">
        <v>6855</v>
      </c>
      <c r="Y1230" s="234"/>
      <c r="Z1230" s="234" t="s">
        <v>7034</v>
      </c>
      <c r="AA1230" s="243">
        <v>202412</v>
      </c>
      <c r="AB1230" s="243"/>
      <c r="AC1230" s="244" t="s">
        <v>6926</v>
      </c>
      <c r="AD1230" s="244" t="s">
        <v>7360</v>
      </c>
      <c r="AE1230" s="245">
        <v>1</v>
      </c>
      <c r="AF1230" s="244" t="s">
        <v>6932</v>
      </c>
      <c r="AG1230" s="239" t="str">
        <f>IFERROR(VLOOKUP(작성용!A:A,RM!A:D,4,0),"-")</f>
        <v>김수현</v>
      </c>
      <c r="AH1230" s="203" t="s">
        <v>125</v>
      </c>
      <c r="AI1230" s="235" t="s">
        <v>6855</v>
      </c>
      <c r="AJ1230" s="235" t="s">
        <v>6928</v>
      </c>
      <c r="AK1230" s="235" t="s">
        <v>6929</v>
      </c>
      <c r="AL1230" s="235">
        <v>1229</v>
      </c>
    </row>
    <row r="1231" spans="1:38" x14ac:dyDescent="0.3">
      <c r="A1231" s="222" t="s">
        <v>6930</v>
      </c>
      <c r="B1231" s="222" t="s">
        <v>6931</v>
      </c>
      <c r="C1231" s="241" t="s">
        <v>6932</v>
      </c>
      <c r="D1231" s="237" t="s">
        <v>7007</v>
      </c>
      <c r="E1231" s="236">
        <v>1211110098608</v>
      </c>
      <c r="F1231" s="240" t="s">
        <v>6138</v>
      </c>
      <c r="G1231" s="214">
        <v>77</v>
      </c>
      <c r="H1231" s="231" t="s">
        <v>6855</v>
      </c>
      <c r="I1231" s="231"/>
      <c r="J1231" s="231"/>
      <c r="K1231" s="231"/>
      <c r="L1231" s="231"/>
      <c r="M1231" s="231"/>
      <c r="N1231" s="231" t="s">
        <v>6922</v>
      </c>
      <c r="O1231" s="246" t="s">
        <v>6935</v>
      </c>
      <c r="P1231" s="246" t="s">
        <v>6923</v>
      </c>
      <c r="Q1231" s="212" t="s">
        <v>6924</v>
      </c>
      <c r="R1231" s="212" t="s">
        <v>2</v>
      </c>
      <c r="S1231" s="213" t="s">
        <v>2</v>
      </c>
      <c r="T1231" s="233">
        <v>45587</v>
      </c>
      <c r="U1231" s="234" t="s">
        <v>6925</v>
      </c>
      <c r="V1231" s="234">
        <v>45646</v>
      </c>
      <c r="W1231" s="234">
        <v>45668</v>
      </c>
      <c r="X1231" s="234" t="s">
        <v>6855</v>
      </c>
      <c r="Y1231" s="234"/>
      <c r="Z1231" s="234" t="s">
        <v>7034</v>
      </c>
      <c r="AA1231" s="243">
        <v>202412</v>
      </c>
      <c r="AB1231" s="243"/>
      <c r="AC1231" s="244" t="s">
        <v>6926</v>
      </c>
      <c r="AD1231" s="244" t="s">
        <v>3650</v>
      </c>
      <c r="AE1231" s="245">
        <v>1</v>
      </c>
      <c r="AF1231" s="244" t="s">
        <v>3650</v>
      </c>
      <c r="AG1231" s="239" t="str">
        <f>IFERROR(VLOOKUP(작성용!A:A,RM!A:D,4,0),"-")</f>
        <v>김수현</v>
      </c>
      <c r="AH1231" s="203" t="s">
        <v>125</v>
      </c>
      <c r="AI1231" s="235" t="s">
        <v>6855</v>
      </c>
      <c r="AJ1231" s="235" t="s">
        <v>6928</v>
      </c>
      <c r="AK1231" s="235" t="s">
        <v>6929</v>
      </c>
      <c r="AL1231" s="235">
        <v>1230</v>
      </c>
    </row>
    <row r="1232" spans="1:38" x14ac:dyDescent="0.3">
      <c r="A1232" s="222" t="s">
        <v>6930</v>
      </c>
      <c r="B1232" s="222" t="s">
        <v>6931</v>
      </c>
      <c r="C1232" s="241" t="s">
        <v>6932</v>
      </c>
      <c r="D1232" s="237" t="s">
        <v>7007</v>
      </c>
      <c r="E1232" s="236">
        <v>1211110098608</v>
      </c>
      <c r="F1232" s="240" t="s">
        <v>6868</v>
      </c>
      <c r="G1232" s="214">
        <v>0</v>
      </c>
      <c r="H1232" s="231" t="s">
        <v>6855</v>
      </c>
      <c r="I1232" s="231"/>
      <c r="J1232" s="231"/>
      <c r="K1232" s="231"/>
      <c r="L1232" s="231"/>
      <c r="M1232" s="231"/>
      <c r="N1232" s="231" t="s">
        <v>6922</v>
      </c>
      <c r="O1232" s="246" t="s">
        <v>6935</v>
      </c>
      <c r="P1232" s="246" t="s">
        <v>6923</v>
      </c>
      <c r="Q1232" s="212" t="s">
        <v>6924</v>
      </c>
      <c r="R1232" s="212" t="s">
        <v>2</v>
      </c>
      <c r="S1232" s="213" t="s">
        <v>2</v>
      </c>
      <c r="T1232" s="233">
        <v>45587</v>
      </c>
      <c r="U1232" s="234" t="s">
        <v>6925</v>
      </c>
      <c r="V1232" s="234">
        <v>45646</v>
      </c>
      <c r="W1232" s="234">
        <v>45668</v>
      </c>
      <c r="X1232" s="234" t="s">
        <v>6855</v>
      </c>
      <c r="Y1232" s="234"/>
      <c r="Z1232" s="234" t="s">
        <v>7034</v>
      </c>
      <c r="AA1232" s="243">
        <v>202412</v>
      </c>
      <c r="AB1232" s="243"/>
      <c r="AC1232" s="244" t="s">
        <v>6926</v>
      </c>
      <c r="AD1232" s="244" t="s">
        <v>3650</v>
      </c>
      <c r="AE1232" s="245">
        <v>0</v>
      </c>
      <c r="AF1232" s="244" t="s">
        <v>3650</v>
      </c>
      <c r="AG1232" s="239" t="str">
        <f>IFERROR(VLOOKUP(작성용!A:A,RM!A:D,4,0),"-")</f>
        <v>김수현</v>
      </c>
      <c r="AH1232" s="203" t="s">
        <v>125</v>
      </c>
      <c r="AI1232" s="235" t="s">
        <v>6855</v>
      </c>
      <c r="AJ1232" s="235" t="s">
        <v>6928</v>
      </c>
      <c r="AK1232" s="235" t="s">
        <v>6929</v>
      </c>
      <c r="AL1232" s="235">
        <v>1231</v>
      </c>
    </row>
    <row r="1233" spans="1:38" x14ac:dyDescent="0.3">
      <c r="A1233" s="222" t="s">
        <v>6930</v>
      </c>
      <c r="B1233" s="222" t="s">
        <v>6931</v>
      </c>
      <c r="C1233" s="241" t="s">
        <v>6932</v>
      </c>
      <c r="D1233" s="237" t="s">
        <v>7008</v>
      </c>
      <c r="E1233" s="236">
        <v>1101114638429</v>
      </c>
      <c r="F1233" s="240" t="s">
        <v>6138</v>
      </c>
      <c r="G1233" s="214">
        <v>77</v>
      </c>
      <c r="H1233" s="231" t="s">
        <v>6855</v>
      </c>
      <c r="I1233" s="231"/>
      <c r="J1233" s="231"/>
      <c r="K1233" s="231"/>
      <c r="L1233" s="231"/>
      <c r="M1233" s="231"/>
      <c r="N1233" s="231" t="s">
        <v>6922</v>
      </c>
      <c r="O1233" s="246" t="s">
        <v>6935</v>
      </c>
      <c r="P1233" s="246" t="s">
        <v>6923</v>
      </c>
      <c r="Q1233" s="212" t="s">
        <v>6924</v>
      </c>
      <c r="R1233" s="212" t="s">
        <v>2</v>
      </c>
      <c r="S1233" s="213" t="s">
        <v>2</v>
      </c>
      <c r="T1233" s="233">
        <v>45587</v>
      </c>
      <c r="U1233" s="234" t="s">
        <v>6925</v>
      </c>
      <c r="V1233" s="234">
        <v>45646</v>
      </c>
      <c r="W1233" s="234">
        <v>45668</v>
      </c>
      <c r="X1233" s="234" t="s">
        <v>6855</v>
      </c>
      <c r="Y1233" s="234"/>
      <c r="Z1233" s="234" t="s">
        <v>7034</v>
      </c>
      <c r="AA1233" s="243">
        <v>202412</v>
      </c>
      <c r="AB1233" s="243"/>
      <c r="AC1233" s="244" t="s">
        <v>6926</v>
      </c>
      <c r="AD1233" s="244" t="s">
        <v>6889</v>
      </c>
      <c r="AE1233" s="245">
        <v>1</v>
      </c>
      <c r="AF1233" s="244" t="s">
        <v>6889</v>
      </c>
      <c r="AG1233" s="239" t="str">
        <f>IFERROR(VLOOKUP(작성용!A:A,RM!A:D,4,0),"-")</f>
        <v>김수현</v>
      </c>
      <c r="AH1233" s="203" t="s">
        <v>125</v>
      </c>
      <c r="AI1233" s="235" t="s">
        <v>6855</v>
      </c>
      <c r="AJ1233" s="235" t="s">
        <v>6928</v>
      </c>
      <c r="AK1233" s="235" t="s">
        <v>6929</v>
      </c>
      <c r="AL1233" s="235">
        <v>1232</v>
      </c>
    </row>
    <row r="1234" spans="1:38" x14ac:dyDescent="0.3">
      <c r="A1234" s="222" t="s">
        <v>6930</v>
      </c>
      <c r="B1234" s="222" t="s">
        <v>6931</v>
      </c>
      <c r="C1234" s="241" t="s">
        <v>6932</v>
      </c>
      <c r="D1234" s="237" t="s">
        <v>7008</v>
      </c>
      <c r="E1234" s="236">
        <v>1101114638429</v>
      </c>
      <c r="F1234" s="240" t="s">
        <v>6956</v>
      </c>
      <c r="G1234" s="214">
        <v>77</v>
      </c>
      <c r="H1234" s="231" t="s">
        <v>6855</v>
      </c>
      <c r="I1234" s="231"/>
      <c r="J1234" s="231"/>
      <c r="K1234" s="231"/>
      <c r="L1234" s="231"/>
      <c r="M1234" s="231"/>
      <c r="N1234" s="231" t="s">
        <v>6922</v>
      </c>
      <c r="O1234" s="246" t="s">
        <v>6935</v>
      </c>
      <c r="P1234" s="246" t="s">
        <v>6923</v>
      </c>
      <c r="Q1234" s="212" t="s">
        <v>6924</v>
      </c>
      <c r="R1234" s="212" t="s">
        <v>2</v>
      </c>
      <c r="S1234" s="213" t="s">
        <v>2</v>
      </c>
      <c r="T1234" s="233">
        <v>45587</v>
      </c>
      <c r="U1234" s="234" t="s">
        <v>6925</v>
      </c>
      <c r="V1234" s="234">
        <v>45646</v>
      </c>
      <c r="W1234" s="234">
        <v>45668</v>
      </c>
      <c r="X1234" s="234" t="s">
        <v>6855</v>
      </c>
      <c r="Y1234" s="234"/>
      <c r="Z1234" s="234" t="s">
        <v>7034</v>
      </c>
      <c r="AA1234" s="243">
        <v>202412</v>
      </c>
      <c r="AB1234" s="243"/>
      <c r="AC1234" s="244" t="s">
        <v>6926</v>
      </c>
      <c r="AD1234" s="244" t="s">
        <v>6889</v>
      </c>
      <c r="AE1234" s="245">
        <v>0</v>
      </c>
      <c r="AF1234" s="244" t="s">
        <v>6889</v>
      </c>
      <c r="AG1234" s="239" t="str">
        <f>IFERROR(VLOOKUP(작성용!A:A,RM!A:D,4,0),"-")</f>
        <v>김수현</v>
      </c>
      <c r="AH1234" s="203" t="s">
        <v>125</v>
      </c>
      <c r="AI1234" s="235" t="s">
        <v>6855</v>
      </c>
      <c r="AJ1234" s="235" t="s">
        <v>6928</v>
      </c>
      <c r="AK1234" s="235" t="s">
        <v>6929</v>
      </c>
      <c r="AL1234" s="235">
        <v>1233</v>
      </c>
    </row>
    <row r="1235" spans="1:38" x14ac:dyDescent="0.3">
      <c r="A1235" s="222" t="s">
        <v>6930</v>
      </c>
      <c r="B1235" s="222" t="s">
        <v>6931</v>
      </c>
      <c r="C1235" s="241" t="s">
        <v>6932</v>
      </c>
      <c r="D1235" s="237" t="s">
        <v>7009</v>
      </c>
      <c r="E1235" s="236">
        <v>1101117427548</v>
      </c>
      <c r="F1235" s="240" t="s">
        <v>6138</v>
      </c>
      <c r="G1235" s="214">
        <v>77</v>
      </c>
      <c r="H1235" s="231" t="s">
        <v>6855</v>
      </c>
      <c r="I1235" s="231"/>
      <c r="J1235" s="231"/>
      <c r="K1235" s="231"/>
      <c r="L1235" s="231"/>
      <c r="M1235" s="231"/>
      <c r="N1235" s="231" t="s">
        <v>6922</v>
      </c>
      <c r="O1235" s="246" t="s">
        <v>6935</v>
      </c>
      <c r="P1235" s="246" t="s">
        <v>6923</v>
      </c>
      <c r="Q1235" s="212" t="s">
        <v>6924</v>
      </c>
      <c r="R1235" s="212" t="s">
        <v>2</v>
      </c>
      <c r="S1235" s="213" t="s">
        <v>2</v>
      </c>
      <c r="T1235" s="233">
        <v>45587</v>
      </c>
      <c r="U1235" s="234" t="s">
        <v>6925</v>
      </c>
      <c r="V1235" s="234">
        <v>45646</v>
      </c>
      <c r="W1235" s="234">
        <v>45668</v>
      </c>
      <c r="X1235" s="234" t="s">
        <v>6855</v>
      </c>
      <c r="Y1235" s="234"/>
      <c r="Z1235" s="234" t="s">
        <v>7034</v>
      </c>
      <c r="AA1235" s="243">
        <v>202412</v>
      </c>
      <c r="AB1235" s="243"/>
      <c r="AC1235" s="244" t="s">
        <v>6926</v>
      </c>
      <c r="AD1235" s="244" t="s">
        <v>7010</v>
      </c>
      <c r="AE1235" s="245">
        <v>1</v>
      </c>
      <c r="AF1235" s="244" t="s">
        <v>7010</v>
      </c>
      <c r="AG1235" s="239" t="str">
        <f>IFERROR(VLOOKUP(작성용!A:A,RM!A:D,4,0),"-")</f>
        <v>김수현</v>
      </c>
      <c r="AH1235" s="203" t="s">
        <v>125</v>
      </c>
      <c r="AI1235" s="235" t="s">
        <v>6855</v>
      </c>
      <c r="AJ1235" s="235" t="s">
        <v>6928</v>
      </c>
      <c r="AK1235" s="235" t="s">
        <v>6929</v>
      </c>
      <c r="AL1235" s="235">
        <v>1234</v>
      </c>
    </row>
    <row r="1236" spans="1:38" x14ac:dyDescent="0.3">
      <c r="A1236" s="222" t="s">
        <v>6930</v>
      </c>
      <c r="B1236" s="222" t="s">
        <v>6931</v>
      </c>
      <c r="C1236" s="241" t="s">
        <v>6932</v>
      </c>
      <c r="D1236" s="237" t="s">
        <v>7011</v>
      </c>
      <c r="E1236" s="236">
        <v>1346110111637</v>
      </c>
      <c r="F1236" s="240" t="s">
        <v>6107</v>
      </c>
      <c r="G1236" s="214">
        <v>0</v>
      </c>
      <c r="H1236" s="231" t="s">
        <v>6855</v>
      </c>
      <c r="I1236" s="231"/>
      <c r="J1236" s="231"/>
      <c r="K1236" s="231"/>
      <c r="L1236" s="231"/>
      <c r="M1236" s="231"/>
      <c r="N1236" s="231" t="s">
        <v>6922</v>
      </c>
      <c r="O1236" s="246" t="s">
        <v>6935</v>
      </c>
      <c r="P1236" s="246" t="s">
        <v>6923</v>
      </c>
      <c r="Q1236" s="212" t="s">
        <v>6924</v>
      </c>
      <c r="R1236" s="212" t="s">
        <v>2</v>
      </c>
      <c r="S1236" s="213" t="s">
        <v>2</v>
      </c>
      <c r="T1236" s="233">
        <v>45587</v>
      </c>
      <c r="U1236" s="234" t="s">
        <v>6925</v>
      </c>
      <c r="V1236" s="234">
        <v>45646</v>
      </c>
      <c r="W1236" s="234">
        <v>45668</v>
      </c>
      <c r="X1236" s="234" t="s">
        <v>6855</v>
      </c>
      <c r="Y1236" s="234"/>
      <c r="Z1236" s="234" t="s">
        <v>7034</v>
      </c>
      <c r="AA1236" s="243">
        <v>202412</v>
      </c>
      <c r="AB1236" s="243"/>
      <c r="AC1236" s="244" t="s">
        <v>6926</v>
      </c>
      <c r="AD1236" s="244" t="s">
        <v>6874</v>
      </c>
      <c r="AE1236" s="245">
        <v>1</v>
      </c>
      <c r="AF1236" s="244" t="s">
        <v>6874</v>
      </c>
      <c r="AG1236" s="239" t="str">
        <f>IFERROR(VLOOKUP(작성용!A:A,RM!A:D,4,0),"-")</f>
        <v>김수현</v>
      </c>
      <c r="AH1236" s="203" t="s">
        <v>125</v>
      </c>
      <c r="AI1236" s="235" t="s">
        <v>6855</v>
      </c>
      <c r="AJ1236" s="235" t="s">
        <v>6928</v>
      </c>
      <c r="AK1236" s="235" t="s">
        <v>6929</v>
      </c>
      <c r="AL1236" s="235">
        <v>1235</v>
      </c>
    </row>
    <row r="1237" spans="1:38" x14ac:dyDescent="0.3">
      <c r="A1237" s="222" t="s">
        <v>6930</v>
      </c>
      <c r="B1237" s="222" t="s">
        <v>6931</v>
      </c>
      <c r="C1237" s="241" t="s">
        <v>6932</v>
      </c>
      <c r="D1237" s="237" t="s">
        <v>7012</v>
      </c>
      <c r="E1237" s="236">
        <v>2301110306405</v>
      </c>
      <c r="F1237" s="240" t="s">
        <v>6138</v>
      </c>
      <c r="G1237" s="214">
        <v>77</v>
      </c>
      <c r="H1237" s="231" t="s">
        <v>6855</v>
      </c>
      <c r="I1237" s="231"/>
      <c r="J1237" s="231"/>
      <c r="K1237" s="231"/>
      <c r="L1237" s="231"/>
      <c r="M1237" s="231"/>
      <c r="N1237" s="231" t="s">
        <v>6922</v>
      </c>
      <c r="O1237" s="246" t="s">
        <v>6935</v>
      </c>
      <c r="P1237" s="246" t="s">
        <v>6923</v>
      </c>
      <c r="Q1237" s="212" t="s">
        <v>6924</v>
      </c>
      <c r="R1237" s="212" t="s">
        <v>2</v>
      </c>
      <c r="S1237" s="213" t="s">
        <v>2</v>
      </c>
      <c r="T1237" s="233">
        <v>45587</v>
      </c>
      <c r="U1237" s="234" t="s">
        <v>6925</v>
      </c>
      <c r="V1237" s="234">
        <v>45646</v>
      </c>
      <c r="W1237" s="234">
        <v>45668</v>
      </c>
      <c r="X1237" s="234" t="s">
        <v>6855</v>
      </c>
      <c r="Y1237" s="234"/>
      <c r="Z1237" s="234" t="s">
        <v>7034</v>
      </c>
      <c r="AA1237" s="243">
        <v>202412</v>
      </c>
      <c r="AB1237" s="243"/>
      <c r="AC1237" s="244" t="s">
        <v>6926</v>
      </c>
      <c r="AD1237" s="244" t="s">
        <v>7366</v>
      </c>
      <c r="AE1237" s="245">
        <v>1</v>
      </c>
      <c r="AF1237" s="244" t="s">
        <v>6932</v>
      </c>
      <c r="AG1237" s="239" t="str">
        <f>IFERROR(VLOOKUP(작성용!A:A,RM!A:D,4,0),"-")</f>
        <v>김수현</v>
      </c>
      <c r="AH1237" s="203" t="s">
        <v>125</v>
      </c>
      <c r="AI1237" s="235" t="s">
        <v>6855</v>
      </c>
      <c r="AJ1237" s="235" t="s">
        <v>6928</v>
      </c>
      <c r="AK1237" s="235" t="s">
        <v>6929</v>
      </c>
      <c r="AL1237" s="235">
        <v>1236</v>
      </c>
    </row>
    <row r="1238" spans="1:38" x14ac:dyDescent="0.3">
      <c r="A1238" s="222" t="s">
        <v>6930</v>
      </c>
      <c r="B1238" s="222" t="s">
        <v>6931</v>
      </c>
      <c r="C1238" s="241" t="s">
        <v>6932</v>
      </c>
      <c r="D1238" s="237" t="s">
        <v>7013</v>
      </c>
      <c r="E1238" s="236">
        <v>1101115420635</v>
      </c>
      <c r="F1238" s="240" t="s">
        <v>6138</v>
      </c>
      <c r="G1238" s="214">
        <v>77</v>
      </c>
      <c r="H1238" s="231" t="s">
        <v>6855</v>
      </c>
      <c r="I1238" s="231"/>
      <c r="J1238" s="231"/>
      <c r="K1238" s="231"/>
      <c r="L1238" s="231"/>
      <c r="M1238" s="231"/>
      <c r="N1238" s="231" t="s">
        <v>6922</v>
      </c>
      <c r="O1238" s="246" t="s">
        <v>6935</v>
      </c>
      <c r="P1238" s="246" t="s">
        <v>6923</v>
      </c>
      <c r="Q1238" s="212" t="s">
        <v>6924</v>
      </c>
      <c r="R1238" s="212" t="s">
        <v>2</v>
      </c>
      <c r="S1238" s="213" t="s">
        <v>2</v>
      </c>
      <c r="T1238" s="233">
        <v>45587</v>
      </c>
      <c r="U1238" s="234" t="s">
        <v>6925</v>
      </c>
      <c r="V1238" s="234">
        <v>45646</v>
      </c>
      <c r="W1238" s="234">
        <v>45668</v>
      </c>
      <c r="X1238" s="234" t="s">
        <v>6855</v>
      </c>
      <c r="Y1238" s="234"/>
      <c r="Z1238" s="234" t="s">
        <v>7034</v>
      </c>
      <c r="AA1238" s="243">
        <v>202412</v>
      </c>
      <c r="AB1238" s="243"/>
      <c r="AC1238" s="244" t="s">
        <v>6926</v>
      </c>
      <c r="AD1238" s="244" t="s">
        <v>7377</v>
      </c>
      <c r="AE1238" s="245">
        <v>1</v>
      </c>
      <c r="AF1238" s="244" t="s">
        <v>6932</v>
      </c>
      <c r="AG1238" s="239" t="str">
        <f>IFERROR(VLOOKUP(작성용!A:A,RM!A:D,4,0),"-")</f>
        <v>김수현</v>
      </c>
      <c r="AH1238" s="203" t="s">
        <v>125</v>
      </c>
      <c r="AI1238" s="235" t="s">
        <v>6855</v>
      </c>
      <c r="AJ1238" s="235" t="s">
        <v>6928</v>
      </c>
      <c r="AK1238" s="235" t="s">
        <v>6929</v>
      </c>
      <c r="AL1238" s="235">
        <v>1237</v>
      </c>
    </row>
    <row r="1239" spans="1:38" x14ac:dyDescent="0.3">
      <c r="A1239" s="222" t="s">
        <v>6930</v>
      </c>
      <c r="B1239" s="222" t="s">
        <v>6931</v>
      </c>
      <c r="C1239" s="241" t="s">
        <v>6932</v>
      </c>
      <c r="D1239" s="237" t="s">
        <v>7014</v>
      </c>
      <c r="E1239" s="236">
        <v>1942110336223</v>
      </c>
      <c r="F1239" s="240" t="s">
        <v>6138</v>
      </c>
      <c r="G1239" s="214">
        <v>77</v>
      </c>
      <c r="H1239" s="231" t="s">
        <v>6855</v>
      </c>
      <c r="I1239" s="231"/>
      <c r="J1239" s="231"/>
      <c r="K1239" s="231"/>
      <c r="L1239" s="231"/>
      <c r="M1239" s="231"/>
      <c r="N1239" s="231" t="s">
        <v>6922</v>
      </c>
      <c r="O1239" s="246" t="s">
        <v>6935</v>
      </c>
      <c r="P1239" s="246" t="s">
        <v>6923</v>
      </c>
      <c r="Q1239" s="212" t="s">
        <v>6924</v>
      </c>
      <c r="R1239" s="212" t="s">
        <v>2</v>
      </c>
      <c r="S1239" s="213" t="s">
        <v>2</v>
      </c>
      <c r="T1239" s="233">
        <v>45587</v>
      </c>
      <c r="U1239" s="234" t="s">
        <v>6925</v>
      </c>
      <c r="V1239" s="234">
        <v>45646</v>
      </c>
      <c r="W1239" s="234">
        <v>45668</v>
      </c>
      <c r="X1239" s="234" t="s">
        <v>6855</v>
      </c>
      <c r="Y1239" s="234"/>
      <c r="Z1239" s="234" t="s">
        <v>7034</v>
      </c>
      <c r="AA1239" s="243">
        <v>202412</v>
      </c>
      <c r="AB1239" s="243"/>
      <c r="AC1239" s="244" t="s">
        <v>6926</v>
      </c>
      <c r="AD1239" s="244" t="s">
        <v>7379</v>
      </c>
      <c r="AE1239" s="245">
        <v>1</v>
      </c>
      <c r="AF1239" s="244" t="s">
        <v>6932</v>
      </c>
      <c r="AG1239" s="239" t="str">
        <f>IFERROR(VLOOKUP(작성용!A:A,RM!A:D,4,0),"-")</f>
        <v>김수현</v>
      </c>
      <c r="AH1239" s="203" t="s">
        <v>125</v>
      </c>
      <c r="AI1239" s="235" t="s">
        <v>6855</v>
      </c>
      <c r="AJ1239" s="235" t="s">
        <v>6928</v>
      </c>
      <c r="AK1239" s="235" t="s">
        <v>6929</v>
      </c>
      <c r="AL1239" s="235">
        <v>1238</v>
      </c>
    </row>
    <row r="1240" spans="1:38" x14ac:dyDescent="0.3">
      <c r="A1240" s="222" t="s">
        <v>6930</v>
      </c>
      <c r="B1240" s="222" t="s">
        <v>6931</v>
      </c>
      <c r="C1240" s="241" t="s">
        <v>6932</v>
      </c>
      <c r="D1240" s="237" t="s">
        <v>7015</v>
      </c>
      <c r="E1240" s="236">
        <v>1101117213757</v>
      </c>
      <c r="F1240" s="240" t="s">
        <v>6138</v>
      </c>
      <c r="G1240" s="214">
        <v>77</v>
      </c>
      <c r="H1240" s="231" t="s">
        <v>6855</v>
      </c>
      <c r="I1240" s="231"/>
      <c r="J1240" s="231"/>
      <c r="K1240" s="231"/>
      <c r="L1240" s="231"/>
      <c r="M1240" s="231"/>
      <c r="N1240" s="231" t="s">
        <v>6922</v>
      </c>
      <c r="O1240" s="246" t="s">
        <v>6935</v>
      </c>
      <c r="P1240" s="246" t="s">
        <v>6923</v>
      </c>
      <c r="Q1240" s="212" t="s">
        <v>6924</v>
      </c>
      <c r="R1240" s="212" t="s">
        <v>2</v>
      </c>
      <c r="S1240" s="213" t="s">
        <v>2</v>
      </c>
      <c r="T1240" s="233">
        <v>45587</v>
      </c>
      <c r="U1240" s="234" t="s">
        <v>6925</v>
      </c>
      <c r="V1240" s="234">
        <v>45646</v>
      </c>
      <c r="W1240" s="234">
        <v>45668</v>
      </c>
      <c r="X1240" s="234" t="s">
        <v>6855</v>
      </c>
      <c r="Y1240" s="234"/>
      <c r="Z1240" s="234" t="s">
        <v>7034</v>
      </c>
      <c r="AA1240" s="243">
        <v>202412</v>
      </c>
      <c r="AB1240" s="243"/>
      <c r="AC1240" s="244" t="s">
        <v>6926</v>
      </c>
      <c r="AD1240" s="244" t="s">
        <v>3644</v>
      </c>
      <c r="AE1240" s="245">
        <v>1</v>
      </c>
      <c r="AF1240" s="244" t="s">
        <v>3644</v>
      </c>
      <c r="AG1240" s="239" t="str">
        <f>IFERROR(VLOOKUP(작성용!A:A,RM!A:D,4,0),"-")</f>
        <v>김수현</v>
      </c>
      <c r="AH1240" s="203" t="s">
        <v>125</v>
      </c>
      <c r="AI1240" s="235" t="s">
        <v>6855</v>
      </c>
      <c r="AJ1240" s="235" t="s">
        <v>6928</v>
      </c>
      <c r="AK1240" s="235" t="s">
        <v>6929</v>
      </c>
      <c r="AL1240" s="235">
        <v>1239</v>
      </c>
    </row>
    <row r="1241" spans="1:38" x14ac:dyDescent="0.3">
      <c r="A1241" s="222" t="s">
        <v>6930</v>
      </c>
      <c r="B1241" s="222" t="s">
        <v>6931</v>
      </c>
      <c r="C1241" s="241" t="s">
        <v>6932</v>
      </c>
      <c r="D1241" s="237" t="s">
        <v>7016</v>
      </c>
      <c r="E1241" s="236">
        <v>1314110475618</v>
      </c>
      <c r="F1241" s="240" t="s">
        <v>6138</v>
      </c>
      <c r="G1241" s="214">
        <v>77</v>
      </c>
      <c r="H1241" s="231" t="s">
        <v>6855</v>
      </c>
      <c r="I1241" s="231"/>
      <c r="J1241" s="231"/>
      <c r="K1241" s="231"/>
      <c r="L1241" s="231"/>
      <c r="M1241" s="231"/>
      <c r="N1241" s="231" t="s">
        <v>6922</v>
      </c>
      <c r="O1241" s="246" t="s">
        <v>6935</v>
      </c>
      <c r="P1241" s="246" t="s">
        <v>6923</v>
      </c>
      <c r="Q1241" s="212" t="s">
        <v>6924</v>
      </c>
      <c r="R1241" s="212" t="s">
        <v>2</v>
      </c>
      <c r="S1241" s="213" t="s">
        <v>2</v>
      </c>
      <c r="T1241" s="233">
        <v>45587</v>
      </c>
      <c r="U1241" s="234" t="s">
        <v>6925</v>
      </c>
      <c r="V1241" s="234">
        <v>45646</v>
      </c>
      <c r="W1241" s="234">
        <v>45668</v>
      </c>
      <c r="X1241" s="234" t="s">
        <v>6855</v>
      </c>
      <c r="Y1241" s="234"/>
      <c r="Z1241" s="234" t="s">
        <v>7034</v>
      </c>
      <c r="AA1241" s="243">
        <v>202412</v>
      </c>
      <c r="AB1241" s="243"/>
      <c r="AC1241" s="244" t="s">
        <v>6926</v>
      </c>
      <c r="AD1241" s="244" t="s">
        <v>15</v>
      </c>
      <c r="AE1241" s="245">
        <v>1</v>
      </c>
      <c r="AF1241" s="244" t="s">
        <v>15</v>
      </c>
      <c r="AG1241" s="239" t="str">
        <f>IFERROR(VLOOKUP(작성용!A:A,RM!A:D,4,0),"-")</f>
        <v>김수현</v>
      </c>
      <c r="AH1241" s="203" t="s">
        <v>125</v>
      </c>
      <c r="AI1241" s="235" t="s">
        <v>6855</v>
      </c>
      <c r="AJ1241" s="235" t="s">
        <v>6928</v>
      </c>
      <c r="AK1241" s="235" t="s">
        <v>6929</v>
      </c>
      <c r="AL1241" s="235">
        <v>1240</v>
      </c>
    </row>
    <row r="1242" spans="1:38" x14ac:dyDescent="0.3">
      <c r="A1242" s="222" t="s">
        <v>6930</v>
      </c>
      <c r="B1242" s="222" t="s">
        <v>6931</v>
      </c>
      <c r="C1242" s="241" t="s">
        <v>6932</v>
      </c>
      <c r="D1242" s="237" t="s">
        <v>7017</v>
      </c>
      <c r="E1242" s="236">
        <v>1101117198959</v>
      </c>
      <c r="F1242" s="240" t="s">
        <v>6138</v>
      </c>
      <c r="G1242" s="214">
        <v>77</v>
      </c>
      <c r="H1242" s="231" t="s">
        <v>6855</v>
      </c>
      <c r="I1242" s="231"/>
      <c r="J1242" s="231"/>
      <c r="K1242" s="231"/>
      <c r="L1242" s="231"/>
      <c r="M1242" s="231"/>
      <c r="N1242" s="231" t="s">
        <v>6922</v>
      </c>
      <c r="O1242" s="246" t="s">
        <v>6935</v>
      </c>
      <c r="P1242" s="246" t="s">
        <v>6923</v>
      </c>
      <c r="Q1242" s="212" t="s">
        <v>6924</v>
      </c>
      <c r="R1242" s="212" t="s">
        <v>2</v>
      </c>
      <c r="S1242" s="213" t="s">
        <v>2</v>
      </c>
      <c r="T1242" s="233">
        <v>45587</v>
      </c>
      <c r="U1242" s="234" t="s">
        <v>6925</v>
      </c>
      <c r="V1242" s="234">
        <v>45646</v>
      </c>
      <c r="W1242" s="234">
        <v>45668</v>
      </c>
      <c r="X1242" s="234" t="s">
        <v>6855</v>
      </c>
      <c r="Y1242" s="234"/>
      <c r="Z1242" s="234" t="s">
        <v>7034</v>
      </c>
      <c r="AA1242" s="243">
        <v>202412</v>
      </c>
      <c r="AB1242" s="243"/>
      <c r="AC1242" s="244" t="s">
        <v>6926</v>
      </c>
      <c r="AD1242" s="244" t="s">
        <v>6895</v>
      </c>
      <c r="AE1242" s="245">
        <v>1</v>
      </c>
      <c r="AF1242" s="244" t="s">
        <v>6895</v>
      </c>
      <c r="AG1242" s="239" t="str">
        <f>IFERROR(VLOOKUP(작성용!A:A,RM!A:D,4,0),"-")</f>
        <v>김수현</v>
      </c>
      <c r="AH1242" s="203" t="s">
        <v>125</v>
      </c>
      <c r="AI1242" s="235" t="s">
        <v>6855</v>
      </c>
      <c r="AJ1242" s="235" t="s">
        <v>6928</v>
      </c>
      <c r="AK1242" s="235" t="s">
        <v>6929</v>
      </c>
      <c r="AL1242" s="235">
        <v>1241</v>
      </c>
    </row>
    <row r="1243" spans="1:38" x14ac:dyDescent="0.3">
      <c r="A1243" s="222" t="s">
        <v>6930</v>
      </c>
      <c r="B1243" s="222" t="s">
        <v>6931</v>
      </c>
      <c r="C1243" s="241" t="s">
        <v>6932</v>
      </c>
      <c r="D1243" s="237" t="s">
        <v>6967</v>
      </c>
      <c r="E1243" s="236">
        <v>1345110219871</v>
      </c>
      <c r="F1243" s="240" t="s">
        <v>6138</v>
      </c>
      <c r="G1243" s="214">
        <v>772</v>
      </c>
      <c r="H1243" s="231" t="s">
        <v>6855</v>
      </c>
      <c r="I1243" s="231"/>
      <c r="J1243" s="231"/>
      <c r="K1243" s="231"/>
      <c r="L1243" s="231"/>
      <c r="M1243" s="231"/>
      <c r="N1243" s="231" t="s">
        <v>6922</v>
      </c>
      <c r="O1243" s="246" t="s">
        <v>6935</v>
      </c>
      <c r="P1243" s="246" t="s">
        <v>6923</v>
      </c>
      <c r="Q1243" s="212" t="s">
        <v>6924</v>
      </c>
      <c r="R1243" s="212" t="s">
        <v>2</v>
      </c>
      <c r="S1243" s="213" t="s">
        <v>2</v>
      </c>
      <c r="T1243" s="233">
        <v>45587</v>
      </c>
      <c r="U1243" s="234" t="s">
        <v>6925</v>
      </c>
      <c r="V1243" s="234">
        <v>45646</v>
      </c>
      <c r="W1243" s="234">
        <v>45668</v>
      </c>
      <c r="X1243" s="234" t="s">
        <v>6855</v>
      </c>
      <c r="Y1243" s="234"/>
      <c r="Z1243" s="234" t="s">
        <v>7034</v>
      </c>
      <c r="AA1243" s="243">
        <v>202412</v>
      </c>
      <c r="AB1243" s="243"/>
      <c r="AC1243" s="244" t="s">
        <v>6926</v>
      </c>
      <c r="AD1243" s="244" t="s">
        <v>3587</v>
      </c>
      <c r="AE1243" s="245">
        <v>0</v>
      </c>
      <c r="AF1243" s="244" t="s">
        <v>6932</v>
      </c>
      <c r="AG1243" s="239" t="str">
        <f>IFERROR(VLOOKUP(작성용!A:A,RM!A:D,4,0),"-")</f>
        <v>김수현</v>
      </c>
      <c r="AH1243" s="203" t="s">
        <v>125</v>
      </c>
      <c r="AI1243" s="235" t="s">
        <v>6855</v>
      </c>
      <c r="AJ1243" s="235" t="s">
        <v>6928</v>
      </c>
      <c r="AK1243" s="235" t="s">
        <v>6929</v>
      </c>
      <c r="AL1243" s="235">
        <v>1242</v>
      </c>
    </row>
    <row r="1244" spans="1:38" x14ac:dyDescent="0.3">
      <c r="A1244" s="222" t="s">
        <v>6930</v>
      </c>
      <c r="B1244" s="222" t="s">
        <v>6931</v>
      </c>
      <c r="C1244" s="241" t="s">
        <v>6932</v>
      </c>
      <c r="D1244" s="237" t="s">
        <v>6097</v>
      </c>
      <c r="E1244" s="236">
        <v>1314110367683</v>
      </c>
      <c r="F1244" s="240" t="s">
        <v>6138</v>
      </c>
      <c r="G1244" s="214">
        <v>77</v>
      </c>
      <c r="H1244" s="231" t="s">
        <v>6855</v>
      </c>
      <c r="I1244" s="231"/>
      <c r="J1244" s="231"/>
      <c r="K1244" s="231"/>
      <c r="L1244" s="231"/>
      <c r="M1244" s="231"/>
      <c r="N1244" s="231" t="s">
        <v>6922</v>
      </c>
      <c r="O1244" s="246" t="s">
        <v>6935</v>
      </c>
      <c r="P1244" s="246" t="s">
        <v>6923</v>
      </c>
      <c r="Q1244" s="212" t="s">
        <v>6924</v>
      </c>
      <c r="R1244" s="212" t="s">
        <v>2</v>
      </c>
      <c r="S1244" s="213" t="s">
        <v>2</v>
      </c>
      <c r="T1244" s="233">
        <v>45587</v>
      </c>
      <c r="U1244" s="234" t="s">
        <v>6925</v>
      </c>
      <c r="V1244" s="234">
        <v>45646</v>
      </c>
      <c r="W1244" s="234">
        <v>45668</v>
      </c>
      <c r="X1244" s="234" t="s">
        <v>6855</v>
      </c>
      <c r="Y1244" s="234"/>
      <c r="Z1244" s="234" t="s">
        <v>7034</v>
      </c>
      <c r="AA1244" s="243">
        <v>202412</v>
      </c>
      <c r="AB1244" s="243"/>
      <c r="AC1244" s="244" t="s">
        <v>6926</v>
      </c>
      <c r="AD1244" s="244" t="s">
        <v>3646</v>
      </c>
      <c r="AE1244" s="245">
        <v>1</v>
      </c>
      <c r="AF1244" s="244" t="s">
        <v>3646</v>
      </c>
      <c r="AG1244" s="239" t="str">
        <f>IFERROR(VLOOKUP(작성용!A:A,RM!A:D,4,0),"-")</f>
        <v>김수현</v>
      </c>
      <c r="AH1244" s="203" t="s">
        <v>125</v>
      </c>
      <c r="AI1244" s="235" t="s">
        <v>6855</v>
      </c>
      <c r="AJ1244" s="235" t="s">
        <v>6928</v>
      </c>
      <c r="AK1244" s="235" t="s">
        <v>6929</v>
      </c>
      <c r="AL1244" s="235">
        <v>1243</v>
      </c>
    </row>
    <row r="1245" spans="1:38" x14ac:dyDescent="0.3">
      <c r="A1245" s="222" t="s">
        <v>6930</v>
      </c>
      <c r="B1245" s="222" t="s">
        <v>6931</v>
      </c>
      <c r="C1245" s="241" t="s">
        <v>6932</v>
      </c>
      <c r="D1245" s="237" t="s">
        <v>7018</v>
      </c>
      <c r="E1245" s="236">
        <v>1601110488696</v>
      </c>
      <c r="F1245" s="240" t="s">
        <v>6138</v>
      </c>
      <c r="G1245" s="214">
        <v>77</v>
      </c>
      <c r="H1245" s="231" t="s">
        <v>6855</v>
      </c>
      <c r="I1245" s="231"/>
      <c r="J1245" s="231"/>
      <c r="K1245" s="231"/>
      <c r="L1245" s="231"/>
      <c r="M1245" s="231"/>
      <c r="N1245" s="231" t="s">
        <v>6922</v>
      </c>
      <c r="O1245" s="246" t="s">
        <v>6935</v>
      </c>
      <c r="P1245" s="246" t="s">
        <v>6923</v>
      </c>
      <c r="Q1245" s="212" t="s">
        <v>6924</v>
      </c>
      <c r="R1245" s="212" t="s">
        <v>2</v>
      </c>
      <c r="S1245" s="213" t="s">
        <v>2</v>
      </c>
      <c r="T1245" s="233">
        <v>45587</v>
      </c>
      <c r="U1245" s="234" t="s">
        <v>6925</v>
      </c>
      <c r="V1245" s="234">
        <v>45646</v>
      </c>
      <c r="W1245" s="234">
        <v>45668</v>
      </c>
      <c r="X1245" s="234" t="s">
        <v>6855</v>
      </c>
      <c r="Y1245" s="234"/>
      <c r="Z1245" s="234" t="s">
        <v>7034</v>
      </c>
      <c r="AA1245" s="243">
        <v>202412</v>
      </c>
      <c r="AB1245" s="243"/>
      <c r="AC1245" s="244" t="s">
        <v>6926</v>
      </c>
      <c r="AD1245" s="244" t="s">
        <v>6874</v>
      </c>
      <c r="AE1245" s="245">
        <v>1</v>
      </c>
      <c r="AF1245" s="244" t="s">
        <v>6874</v>
      </c>
      <c r="AG1245" s="239" t="str">
        <f>IFERROR(VLOOKUP(작성용!A:A,RM!A:D,4,0),"-")</f>
        <v>김수현</v>
      </c>
      <c r="AH1245" s="203" t="s">
        <v>125</v>
      </c>
      <c r="AI1245" s="235" t="s">
        <v>6855</v>
      </c>
      <c r="AJ1245" s="235" t="s">
        <v>6928</v>
      </c>
      <c r="AK1245" s="235" t="s">
        <v>6929</v>
      </c>
      <c r="AL1245" s="235">
        <v>1244</v>
      </c>
    </row>
    <row r="1246" spans="1:38" x14ac:dyDescent="0.3">
      <c r="A1246" s="222" t="s">
        <v>6930</v>
      </c>
      <c r="B1246" s="222" t="s">
        <v>6931</v>
      </c>
      <c r="C1246" s="241" t="s">
        <v>6932</v>
      </c>
      <c r="D1246" s="237" t="s">
        <v>7016</v>
      </c>
      <c r="E1246" s="236">
        <v>1314110475618</v>
      </c>
      <c r="F1246" s="240" t="s">
        <v>6138</v>
      </c>
      <c r="G1246" s="214">
        <v>771</v>
      </c>
      <c r="H1246" s="231" t="s">
        <v>6855</v>
      </c>
      <c r="I1246" s="231"/>
      <c r="J1246" s="231"/>
      <c r="K1246" s="231"/>
      <c r="L1246" s="231"/>
      <c r="M1246" s="231"/>
      <c r="N1246" s="231" t="s">
        <v>6922</v>
      </c>
      <c r="O1246" s="246" t="s">
        <v>6935</v>
      </c>
      <c r="P1246" s="246" t="s">
        <v>6923</v>
      </c>
      <c r="Q1246" s="212" t="s">
        <v>6924</v>
      </c>
      <c r="R1246" s="212" t="s">
        <v>2</v>
      </c>
      <c r="S1246" s="213" t="s">
        <v>2</v>
      </c>
      <c r="T1246" s="233">
        <v>45587</v>
      </c>
      <c r="U1246" s="234" t="s">
        <v>6925</v>
      </c>
      <c r="V1246" s="234">
        <v>45646</v>
      </c>
      <c r="W1246" s="234">
        <v>45668</v>
      </c>
      <c r="X1246" s="234" t="s">
        <v>6855</v>
      </c>
      <c r="Y1246" s="234"/>
      <c r="Z1246" s="234" t="s">
        <v>7034</v>
      </c>
      <c r="AA1246" s="243">
        <v>202412</v>
      </c>
      <c r="AB1246" s="243"/>
      <c r="AC1246" s="244" t="s">
        <v>6926</v>
      </c>
      <c r="AD1246" s="244" t="s">
        <v>15</v>
      </c>
      <c r="AE1246" s="245">
        <v>0</v>
      </c>
      <c r="AF1246" s="244" t="s">
        <v>15</v>
      </c>
      <c r="AG1246" s="239" t="str">
        <f>IFERROR(VLOOKUP(작성용!A:A,RM!A:D,4,0),"-")</f>
        <v>김수현</v>
      </c>
      <c r="AH1246" s="203" t="s">
        <v>125</v>
      </c>
      <c r="AI1246" s="235" t="s">
        <v>6855</v>
      </c>
      <c r="AJ1246" s="235" t="s">
        <v>6928</v>
      </c>
      <c r="AK1246" s="235" t="s">
        <v>6929</v>
      </c>
      <c r="AL1246" s="235">
        <v>1245</v>
      </c>
    </row>
    <row r="1247" spans="1:38" x14ac:dyDescent="0.3">
      <c r="A1247" s="222" t="s">
        <v>6930</v>
      </c>
      <c r="B1247" s="222" t="s">
        <v>6931</v>
      </c>
      <c r="C1247" s="241" t="s">
        <v>6932</v>
      </c>
      <c r="D1247" s="237" t="s">
        <v>6119</v>
      </c>
      <c r="E1247" s="236">
        <v>1358110365396</v>
      </c>
      <c r="F1247" s="240" t="s">
        <v>6138</v>
      </c>
      <c r="G1247" s="214">
        <v>77</v>
      </c>
      <c r="H1247" s="231" t="s">
        <v>6855</v>
      </c>
      <c r="I1247" s="231"/>
      <c r="J1247" s="231"/>
      <c r="K1247" s="231"/>
      <c r="L1247" s="231"/>
      <c r="M1247" s="231"/>
      <c r="N1247" s="231" t="s">
        <v>6922</v>
      </c>
      <c r="O1247" s="246" t="s">
        <v>6935</v>
      </c>
      <c r="P1247" s="246" t="s">
        <v>6923</v>
      </c>
      <c r="Q1247" s="212" t="s">
        <v>6924</v>
      </c>
      <c r="R1247" s="212" t="s">
        <v>2</v>
      </c>
      <c r="S1247" s="213" t="s">
        <v>2</v>
      </c>
      <c r="T1247" s="233">
        <v>45587</v>
      </c>
      <c r="U1247" s="234" t="s">
        <v>6925</v>
      </c>
      <c r="V1247" s="234">
        <v>45646</v>
      </c>
      <c r="W1247" s="234">
        <v>45668</v>
      </c>
      <c r="X1247" s="234" t="s">
        <v>6855</v>
      </c>
      <c r="Y1247" s="234"/>
      <c r="Z1247" s="234" t="s">
        <v>7034</v>
      </c>
      <c r="AA1247" s="243">
        <v>202412</v>
      </c>
      <c r="AB1247" s="243"/>
      <c r="AC1247" s="244" t="s">
        <v>6926</v>
      </c>
      <c r="AD1247" s="244" t="s">
        <v>6899</v>
      </c>
      <c r="AE1247" s="245">
        <v>1</v>
      </c>
      <c r="AF1247" s="244" t="s">
        <v>6899</v>
      </c>
      <c r="AG1247" s="239" t="str">
        <f>IFERROR(VLOOKUP(작성용!A:A,RM!A:D,4,0),"-")</f>
        <v>김수현</v>
      </c>
      <c r="AH1247" s="203" t="s">
        <v>125</v>
      </c>
      <c r="AI1247" s="235" t="s">
        <v>6855</v>
      </c>
      <c r="AJ1247" s="235" t="s">
        <v>6928</v>
      </c>
      <c r="AK1247" s="235" t="s">
        <v>6929</v>
      </c>
      <c r="AL1247" s="235">
        <v>1246</v>
      </c>
    </row>
    <row r="1248" spans="1:38" x14ac:dyDescent="0.3">
      <c r="A1248" s="222" t="s">
        <v>6930</v>
      </c>
      <c r="B1248" s="222" t="s">
        <v>6931</v>
      </c>
      <c r="C1248" s="241" t="s">
        <v>6932</v>
      </c>
      <c r="D1248" s="237" t="s">
        <v>7019</v>
      </c>
      <c r="E1248" s="236">
        <v>1348110407800</v>
      </c>
      <c r="F1248" s="240" t="s">
        <v>6138</v>
      </c>
      <c r="G1248" s="214">
        <v>77</v>
      </c>
      <c r="H1248" s="231" t="s">
        <v>6855</v>
      </c>
      <c r="I1248" s="231"/>
      <c r="J1248" s="231"/>
      <c r="K1248" s="231"/>
      <c r="L1248" s="231"/>
      <c r="M1248" s="231"/>
      <c r="N1248" s="231" t="s">
        <v>6922</v>
      </c>
      <c r="O1248" s="246" t="s">
        <v>6935</v>
      </c>
      <c r="P1248" s="246" t="s">
        <v>6923</v>
      </c>
      <c r="Q1248" s="212" t="s">
        <v>6924</v>
      </c>
      <c r="R1248" s="212" t="s">
        <v>2</v>
      </c>
      <c r="S1248" s="213" t="s">
        <v>2</v>
      </c>
      <c r="T1248" s="233">
        <v>45587</v>
      </c>
      <c r="U1248" s="234" t="s">
        <v>6925</v>
      </c>
      <c r="V1248" s="234">
        <v>45646</v>
      </c>
      <c r="W1248" s="234">
        <v>45668</v>
      </c>
      <c r="X1248" s="234" t="s">
        <v>6855</v>
      </c>
      <c r="Y1248" s="234"/>
      <c r="Z1248" s="234" t="s">
        <v>7034</v>
      </c>
      <c r="AA1248" s="243">
        <v>202412</v>
      </c>
      <c r="AB1248" s="243"/>
      <c r="AC1248" s="244" t="s">
        <v>6926</v>
      </c>
      <c r="AD1248" s="244" t="s">
        <v>7020</v>
      </c>
      <c r="AE1248" s="245">
        <v>1</v>
      </c>
      <c r="AF1248" s="244" t="s">
        <v>7020</v>
      </c>
      <c r="AG1248" s="239" t="str">
        <f>IFERROR(VLOOKUP(작성용!A:A,RM!A:D,4,0),"-")</f>
        <v>김수현</v>
      </c>
      <c r="AH1248" s="203" t="s">
        <v>125</v>
      </c>
      <c r="AI1248" s="235" t="s">
        <v>6855</v>
      </c>
      <c r="AJ1248" s="235" t="s">
        <v>6928</v>
      </c>
      <c r="AK1248" s="235" t="s">
        <v>6929</v>
      </c>
      <c r="AL1248" s="235">
        <v>1247</v>
      </c>
    </row>
    <row r="1249" spans="1:38" x14ac:dyDescent="0.3">
      <c r="A1249" s="222" t="s">
        <v>6930</v>
      </c>
      <c r="B1249" s="222" t="s">
        <v>6931</v>
      </c>
      <c r="C1249" s="241" t="s">
        <v>6932</v>
      </c>
      <c r="D1249" s="237" t="s">
        <v>7019</v>
      </c>
      <c r="E1249" s="236">
        <v>1348110407800</v>
      </c>
      <c r="F1249" s="240" t="s">
        <v>6107</v>
      </c>
      <c r="G1249" s="214">
        <v>0</v>
      </c>
      <c r="H1249" s="231" t="s">
        <v>6855</v>
      </c>
      <c r="I1249" s="231"/>
      <c r="J1249" s="231"/>
      <c r="K1249" s="231"/>
      <c r="L1249" s="231"/>
      <c r="M1249" s="231"/>
      <c r="N1249" s="231" t="s">
        <v>6922</v>
      </c>
      <c r="O1249" s="246" t="s">
        <v>6935</v>
      </c>
      <c r="P1249" s="246" t="s">
        <v>6923</v>
      </c>
      <c r="Q1249" s="212" t="s">
        <v>6924</v>
      </c>
      <c r="R1249" s="212" t="s">
        <v>2</v>
      </c>
      <c r="S1249" s="213" t="s">
        <v>2</v>
      </c>
      <c r="T1249" s="233">
        <v>45587</v>
      </c>
      <c r="U1249" s="234" t="s">
        <v>6925</v>
      </c>
      <c r="V1249" s="234">
        <v>45646</v>
      </c>
      <c r="W1249" s="234">
        <v>45668</v>
      </c>
      <c r="X1249" s="234" t="s">
        <v>6855</v>
      </c>
      <c r="Y1249" s="234"/>
      <c r="Z1249" s="234" t="s">
        <v>7034</v>
      </c>
      <c r="AA1249" s="243">
        <v>202412</v>
      </c>
      <c r="AB1249" s="243"/>
      <c r="AC1249" s="244" t="s">
        <v>6926</v>
      </c>
      <c r="AD1249" s="244" t="s">
        <v>7020</v>
      </c>
      <c r="AE1249" s="245">
        <v>0</v>
      </c>
      <c r="AF1249" s="244" t="s">
        <v>7020</v>
      </c>
      <c r="AG1249" s="239" t="str">
        <f>IFERROR(VLOOKUP(작성용!A:A,RM!A:D,4,0),"-")</f>
        <v>김수현</v>
      </c>
      <c r="AH1249" s="203" t="s">
        <v>125</v>
      </c>
      <c r="AI1249" s="235" t="s">
        <v>6855</v>
      </c>
      <c r="AJ1249" s="235" t="s">
        <v>6928</v>
      </c>
      <c r="AK1249" s="235" t="s">
        <v>6929</v>
      </c>
      <c r="AL1249" s="235">
        <v>1248</v>
      </c>
    </row>
    <row r="1250" spans="1:38" x14ac:dyDescent="0.3">
      <c r="A1250" s="222" t="s">
        <v>6930</v>
      </c>
      <c r="B1250" s="222" t="s">
        <v>6931</v>
      </c>
      <c r="C1250" s="241" t="s">
        <v>6932</v>
      </c>
      <c r="D1250" s="237" t="s">
        <v>6965</v>
      </c>
      <c r="E1250" s="236">
        <v>1501110111299</v>
      </c>
      <c r="F1250" s="240" t="s">
        <v>6138</v>
      </c>
      <c r="G1250" s="214">
        <v>77</v>
      </c>
      <c r="H1250" s="231" t="s">
        <v>6855</v>
      </c>
      <c r="I1250" s="231"/>
      <c r="J1250" s="231"/>
      <c r="K1250" s="231"/>
      <c r="L1250" s="231"/>
      <c r="M1250" s="231"/>
      <c r="N1250" s="231" t="s">
        <v>6922</v>
      </c>
      <c r="O1250" s="246" t="s">
        <v>6935</v>
      </c>
      <c r="P1250" s="246" t="s">
        <v>6923</v>
      </c>
      <c r="Q1250" s="212" t="s">
        <v>6924</v>
      </c>
      <c r="R1250" s="212" t="s">
        <v>2</v>
      </c>
      <c r="S1250" s="213" t="s">
        <v>2</v>
      </c>
      <c r="T1250" s="233">
        <v>45587</v>
      </c>
      <c r="U1250" s="234" t="s">
        <v>6925</v>
      </c>
      <c r="V1250" s="234">
        <v>45646</v>
      </c>
      <c r="W1250" s="234">
        <v>45668</v>
      </c>
      <c r="X1250" s="234" t="s">
        <v>6855</v>
      </c>
      <c r="Y1250" s="234"/>
      <c r="Z1250" s="234" t="s">
        <v>7034</v>
      </c>
      <c r="AA1250" s="243">
        <v>202412</v>
      </c>
      <c r="AB1250" s="243"/>
      <c r="AC1250" s="244" t="s">
        <v>6926</v>
      </c>
      <c r="AD1250" s="244" t="s">
        <v>6910</v>
      </c>
      <c r="AE1250" s="245">
        <v>0</v>
      </c>
      <c r="AF1250" s="244" t="s">
        <v>6910</v>
      </c>
      <c r="AG1250" s="239" t="str">
        <f>IFERROR(VLOOKUP(작성용!A:A,RM!A:D,4,0),"-")</f>
        <v>김수현</v>
      </c>
      <c r="AH1250" s="203" t="s">
        <v>125</v>
      </c>
      <c r="AI1250" s="235" t="s">
        <v>6855</v>
      </c>
      <c r="AJ1250" s="235" t="s">
        <v>6928</v>
      </c>
      <c r="AK1250" s="235" t="s">
        <v>6929</v>
      </c>
      <c r="AL1250" s="235">
        <v>1249</v>
      </c>
    </row>
    <row r="1251" spans="1:38" x14ac:dyDescent="0.3">
      <c r="A1251" s="222" t="s">
        <v>6930</v>
      </c>
      <c r="B1251" s="222" t="s">
        <v>6931</v>
      </c>
      <c r="C1251" s="241" t="s">
        <v>6932</v>
      </c>
      <c r="D1251" s="237" t="s">
        <v>7014</v>
      </c>
      <c r="E1251" s="236">
        <v>1942110336223</v>
      </c>
      <c r="F1251" s="240" t="s">
        <v>6138</v>
      </c>
      <c r="G1251" s="214">
        <v>771</v>
      </c>
      <c r="H1251" s="231" t="s">
        <v>6855</v>
      </c>
      <c r="I1251" s="231"/>
      <c r="J1251" s="231"/>
      <c r="K1251" s="231"/>
      <c r="L1251" s="231"/>
      <c r="M1251" s="231"/>
      <c r="N1251" s="231" t="s">
        <v>6922</v>
      </c>
      <c r="O1251" s="246" t="s">
        <v>6935</v>
      </c>
      <c r="P1251" s="246" t="s">
        <v>6923</v>
      </c>
      <c r="Q1251" s="212" t="s">
        <v>6924</v>
      </c>
      <c r="R1251" s="212" t="s">
        <v>2</v>
      </c>
      <c r="S1251" s="213" t="s">
        <v>2</v>
      </c>
      <c r="T1251" s="233">
        <v>45587</v>
      </c>
      <c r="U1251" s="234" t="s">
        <v>6925</v>
      </c>
      <c r="V1251" s="234">
        <v>45646</v>
      </c>
      <c r="W1251" s="234">
        <v>45668</v>
      </c>
      <c r="X1251" s="234" t="s">
        <v>6855</v>
      </c>
      <c r="Y1251" s="234"/>
      <c r="Z1251" s="234" t="s">
        <v>7034</v>
      </c>
      <c r="AA1251" s="243">
        <v>202412</v>
      </c>
      <c r="AB1251" s="243"/>
      <c r="AC1251" s="244" t="s">
        <v>6926</v>
      </c>
      <c r="AD1251" s="244" t="s">
        <v>3506</v>
      </c>
      <c r="AE1251" s="245">
        <v>0</v>
      </c>
      <c r="AF1251" s="244" t="s">
        <v>6932</v>
      </c>
      <c r="AG1251" s="239" t="str">
        <f>IFERROR(VLOOKUP(작성용!A:A,RM!A:D,4,0),"-")</f>
        <v>김수현</v>
      </c>
      <c r="AH1251" s="203" t="s">
        <v>125</v>
      </c>
      <c r="AI1251" s="235" t="s">
        <v>6855</v>
      </c>
      <c r="AJ1251" s="235" t="s">
        <v>6928</v>
      </c>
      <c r="AK1251" s="235" t="s">
        <v>6929</v>
      </c>
      <c r="AL1251" s="235">
        <v>1250</v>
      </c>
    </row>
    <row r="1252" spans="1:38" x14ac:dyDescent="0.3">
      <c r="A1252" s="222" t="s">
        <v>6930</v>
      </c>
      <c r="B1252" s="222" t="s">
        <v>6931</v>
      </c>
      <c r="C1252" s="241" t="s">
        <v>6932</v>
      </c>
      <c r="D1252" s="237" t="s">
        <v>7021</v>
      </c>
      <c r="E1252" s="236">
        <v>1101115614478</v>
      </c>
      <c r="F1252" s="240" t="s">
        <v>6138</v>
      </c>
      <c r="G1252" s="214">
        <v>77</v>
      </c>
      <c r="H1252" s="231" t="s">
        <v>6855</v>
      </c>
      <c r="I1252" s="231"/>
      <c r="J1252" s="231"/>
      <c r="K1252" s="231"/>
      <c r="L1252" s="231"/>
      <c r="M1252" s="231"/>
      <c r="N1252" s="231" t="s">
        <v>6922</v>
      </c>
      <c r="O1252" s="246" t="s">
        <v>6935</v>
      </c>
      <c r="P1252" s="246" t="s">
        <v>6923</v>
      </c>
      <c r="Q1252" s="212" t="s">
        <v>6924</v>
      </c>
      <c r="R1252" s="212" t="s">
        <v>2</v>
      </c>
      <c r="S1252" s="213" t="s">
        <v>2</v>
      </c>
      <c r="T1252" s="233">
        <v>45587</v>
      </c>
      <c r="U1252" s="234" t="s">
        <v>6925</v>
      </c>
      <c r="V1252" s="234">
        <v>45646</v>
      </c>
      <c r="W1252" s="234">
        <v>45668</v>
      </c>
      <c r="X1252" s="234" t="s">
        <v>6855</v>
      </c>
      <c r="Y1252" s="234"/>
      <c r="Z1252" s="234" t="s">
        <v>7034</v>
      </c>
      <c r="AA1252" s="243">
        <v>202412</v>
      </c>
      <c r="AB1252" s="243"/>
      <c r="AC1252" s="244" t="s">
        <v>6926</v>
      </c>
      <c r="AD1252" s="244" t="s">
        <v>7381</v>
      </c>
      <c r="AE1252" s="245">
        <v>1</v>
      </c>
      <c r="AF1252" s="244" t="s">
        <v>6932</v>
      </c>
      <c r="AG1252" s="239" t="str">
        <f>IFERROR(VLOOKUP(작성용!A:A,RM!A:D,4,0),"-")</f>
        <v>김수현</v>
      </c>
      <c r="AH1252" s="203" t="s">
        <v>125</v>
      </c>
      <c r="AI1252" s="235" t="s">
        <v>6855</v>
      </c>
      <c r="AJ1252" s="235" t="s">
        <v>6928</v>
      </c>
      <c r="AK1252" s="235" t="s">
        <v>6929</v>
      </c>
      <c r="AL1252" s="235">
        <v>1251</v>
      </c>
    </row>
    <row r="1253" spans="1:38" x14ac:dyDescent="0.3">
      <c r="A1253" s="222" t="s">
        <v>6930</v>
      </c>
      <c r="B1253" s="222" t="s">
        <v>6931</v>
      </c>
      <c r="C1253" s="241" t="s">
        <v>6932</v>
      </c>
      <c r="D1253" s="237" t="s">
        <v>7022</v>
      </c>
      <c r="E1253" s="236" t="s">
        <v>7023</v>
      </c>
      <c r="F1253" s="240" t="s">
        <v>6953</v>
      </c>
      <c r="G1253" s="214">
        <v>0</v>
      </c>
      <c r="H1253" s="231" t="s">
        <v>6855</v>
      </c>
      <c r="I1253" s="231"/>
      <c r="J1253" s="231"/>
      <c r="K1253" s="231"/>
      <c r="L1253" s="231"/>
      <c r="M1253" s="231"/>
      <c r="N1253" s="231" t="s">
        <v>6922</v>
      </c>
      <c r="O1253" s="246" t="s">
        <v>6935</v>
      </c>
      <c r="P1253" s="246" t="s">
        <v>6923</v>
      </c>
      <c r="Q1253" s="212" t="s">
        <v>6924</v>
      </c>
      <c r="R1253" s="212" t="s">
        <v>2</v>
      </c>
      <c r="S1253" s="213" t="s">
        <v>2</v>
      </c>
      <c r="T1253" s="233">
        <v>45587</v>
      </c>
      <c r="U1253" s="234" t="s">
        <v>6925</v>
      </c>
      <c r="V1253" s="234">
        <v>45646</v>
      </c>
      <c r="W1253" s="234">
        <v>45668</v>
      </c>
      <c r="X1253" s="234" t="s">
        <v>6855</v>
      </c>
      <c r="Y1253" s="234"/>
      <c r="Z1253" s="234" t="s">
        <v>7034</v>
      </c>
      <c r="AA1253" s="243">
        <v>202412</v>
      </c>
      <c r="AB1253" s="243"/>
      <c r="AC1253" s="244" t="s">
        <v>6926</v>
      </c>
      <c r="AD1253" s="244" t="s">
        <v>7356</v>
      </c>
      <c r="AE1253" s="245">
        <v>1</v>
      </c>
      <c r="AF1253" s="244" t="s">
        <v>6932</v>
      </c>
      <c r="AG1253" s="239" t="str">
        <f>IFERROR(VLOOKUP(작성용!A:A,RM!A:D,4,0),"-")</f>
        <v>김수현</v>
      </c>
      <c r="AH1253" s="203" t="s">
        <v>125</v>
      </c>
      <c r="AI1253" s="235" t="s">
        <v>6855</v>
      </c>
      <c r="AJ1253" s="235" t="s">
        <v>6928</v>
      </c>
      <c r="AK1253" s="235" t="s">
        <v>6929</v>
      </c>
      <c r="AL1253" s="235">
        <v>1252</v>
      </c>
    </row>
    <row r="1254" spans="1:38" x14ac:dyDescent="0.3">
      <c r="A1254" s="222" t="s">
        <v>6930</v>
      </c>
      <c r="B1254" s="222" t="s">
        <v>6931</v>
      </c>
      <c r="C1254" s="241" t="s">
        <v>6932</v>
      </c>
      <c r="D1254" s="237" t="s">
        <v>7024</v>
      </c>
      <c r="E1254" s="236">
        <v>1101115000081</v>
      </c>
      <c r="F1254" s="240" t="s">
        <v>6138</v>
      </c>
      <c r="G1254" s="214">
        <v>77</v>
      </c>
      <c r="H1254" s="231" t="s">
        <v>6855</v>
      </c>
      <c r="I1254" s="231"/>
      <c r="J1254" s="231"/>
      <c r="K1254" s="231"/>
      <c r="L1254" s="231"/>
      <c r="M1254" s="231"/>
      <c r="N1254" s="231" t="s">
        <v>6922</v>
      </c>
      <c r="O1254" s="246" t="s">
        <v>6935</v>
      </c>
      <c r="P1254" s="246" t="s">
        <v>6923</v>
      </c>
      <c r="Q1254" s="212" t="s">
        <v>6924</v>
      </c>
      <c r="R1254" s="212" t="s">
        <v>2</v>
      </c>
      <c r="S1254" s="213" t="s">
        <v>2</v>
      </c>
      <c r="T1254" s="233">
        <v>45587</v>
      </c>
      <c r="U1254" s="234" t="s">
        <v>6925</v>
      </c>
      <c r="V1254" s="234">
        <v>45646</v>
      </c>
      <c r="W1254" s="234">
        <v>45668</v>
      </c>
      <c r="X1254" s="234" t="s">
        <v>6855</v>
      </c>
      <c r="Y1254" s="234"/>
      <c r="Z1254" s="234" t="s">
        <v>7034</v>
      </c>
      <c r="AA1254" s="243">
        <v>202412</v>
      </c>
      <c r="AB1254" s="243"/>
      <c r="AC1254" s="244" t="s">
        <v>6926</v>
      </c>
      <c r="AD1254" s="244" t="s">
        <v>3923</v>
      </c>
      <c r="AE1254" s="245">
        <v>1</v>
      </c>
      <c r="AF1254" s="244" t="s">
        <v>3923</v>
      </c>
      <c r="AG1254" s="239" t="str">
        <f>IFERROR(VLOOKUP(작성용!A:A,RM!A:D,4,0),"-")</f>
        <v>김수현</v>
      </c>
      <c r="AH1254" s="203" t="s">
        <v>125</v>
      </c>
      <c r="AI1254" s="235" t="s">
        <v>6855</v>
      </c>
      <c r="AJ1254" s="235" t="s">
        <v>6928</v>
      </c>
      <c r="AK1254" s="235" t="s">
        <v>6929</v>
      </c>
      <c r="AL1254" s="235">
        <v>1253</v>
      </c>
    </row>
    <row r="1255" spans="1:38" x14ac:dyDescent="0.3">
      <c r="A1255" s="222" t="s">
        <v>6930</v>
      </c>
      <c r="B1255" s="222" t="s">
        <v>6931</v>
      </c>
      <c r="C1255" s="241" t="s">
        <v>6932</v>
      </c>
      <c r="D1255" s="237" t="s">
        <v>7025</v>
      </c>
      <c r="E1255" s="236">
        <v>1311110431624</v>
      </c>
      <c r="F1255" s="240" t="s">
        <v>6138</v>
      </c>
      <c r="G1255" s="214">
        <v>77</v>
      </c>
      <c r="H1255" s="231" t="s">
        <v>6855</v>
      </c>
      <c r="I1255" s="231"/>
      <c r="J1255" s="231"/>
      <c r="K1255" s="231"/>
      <c r="L1255" s="231"/>
      <c r="M1255" s="231"/>
      <c r="N1255" s="231" t="s">
        <v>6922</v>
      </c>
      <c r="O1255" s="246" t="s">
        <v>6935</v>
      </c>
      <c r="P1255" s="246" t="s">
        <v>6923</v>
      </c>
      <c r="Q1255" s="212" t="s">
        <v>6924</v>
      </c>
      <c r="R1255" s="212" t="s">
        <v>2</v>
      </c>
      <c r="S1255" s="213" t="s">
        <v>2</v>
      </c>
      <c r="T1255" s="233">
        <v>45587</v>
      </c>
      <c r="U1255" s="234" t="s">
        <v>6925</v>
      </c>
      <c r="V1255" s="234">
        <v>45646</v>
      </c>
      <c r="W1255" s="234">
        <v>45668</v>
      </c>
      <c r="X1255" s="234" t="s">
        <v>6855</v>
      </c>
      <c r="Y1255" s="234"/>
      <c r="Z1255" s="234" t="s">
        <v>7034</v>
      </c>
      <c r="AA1255" s="243">
        <v>202412</v>
      </c>
      <c r="AB1255" s="243"/>
      <c r="AC1255" s="244" t="s">
        <v>6926</v>
      </c>
      <c r="AD1255" s="244" t="s">
        <v>7384</v>
      </c>
      <c r="AE1255" s="245">
        <v>1</v>
      </c>
      <c r="AF1255" s="244" t="s">
        <v>7026</v>
      </c>
      <c r="AG1255" s="239" t="str">
        <f>IFERROR(VLOOKUP(작성용!A:A,RM!A:D,4,0),"-")</f>
        <v>김수현</v>
      </c>
      <c r="AH1255" s="203" t="s">
        <v>125</v>
      </c>
      <c r="AI1255" s="235" t="s">
        <v>6855</v>
      </c>
      <c r="AJ1255" s="235" t="s">
        <v>6928</v>
      </c>
      <c r="AK1255" s="235" t="s">
        <v>6929</v>
      </c>
      <c r="AL1255" s="235">
        <v>1254</v>
      </c>
    </row>
    <row r="1256" spans="1:38" x14ac:dyDescent="0.3">
      <c r="A1256" s="222" t="s">
        <v>6930</v>
      </c>
      <c r="B1256" s="222" t="s">
        <v>6931</v>
      </c>
      <c r="C1256" s="241" t="s">
        <v>6932</v>
      </c>
      <c r="D1256" s="237" t="s">
        <v>7027</v>
      </c>
      <c r="E1256" s="236">
        <v>1601110407753</v>
      </c>
      <c r="F1256" s="240" t="s">
        <v>6138</v>
      </c>
      <c r="G1256" s="214">
        <v>77</v>
      </c>
      <c r="H1256" s="231" t="s">
        <v>6855</v>
      </c>
      <c r="I1256" s="231"/>
      <c r="J1256" s="231"/>
      <c r="K1256" s="231"/>
      <c r="L1256" s="231"/>
      <c r="M1256" s="231"/>
      <c r="N1256" s="231" t="s">
        <v>6922</v>
      </c>
      <c r="O1256" s="246" t="s">
        <v>6935</v>
      </c>
      <c r="P1256" s="246" t="s">
        <v>6923</v>
      </c>
      <c r="Q1256" s="212" t="s">
        <v>6924</v>
      </c>
      <c r="R1256" s="212" t="s">
        <v>2</v>
      </c>
      <c r="S1256" s="213" t="s">
        <v>2</v>
      </c>
      <c r="T1256" s="233">
        <v>45587</v>
      </c>
      <c r="U1256" s="234" t="s">
        <v>6925</v>
      </c>
      <c r="V1256" s="234">
        <v>45646</v>
      </c>
      <c r="W1256" s="234">
        <v>45668</v>
      </c>
      <c r="X1256" s="234" t="s">
        <v>6855</v>
      </c>
      <c r="Y1256" s="234"/>
      <c r="Z1256" s="234" t="s">
        <v>7034</v>
      </c>
      <c r="AA1256" s="243">
        <v>202412</v>
      </c>
      <c r="AB1256" s="243"/>
      <c r="AC1256" s="244" t="s">
        <v>6926</v>
      </c>
      <c r="AD1256" s="244" t="s">
        <v>556</v>
      </c>
      <c r="AE1256" s="245">
        <v>1</v>
      </c>
      <c r="AF1256" s="244" t="s">
        <v>556</v>
      </c>
      <c r="AG1256" s="239" t="str">
        <f>IFERROR(VLOOKUP(작성용!A:A,RM!A:D,4,0),"-")</f>
        <v>김수현</v>
      </c>
      <c r="AH1256" s="203" t="s">
        <v>125</v>
      </c>
      <c r="AI1256" s="235" t="s">
        <v>6855</v>
      </c>
      <c r="AJ1256" s="235" t="s">
        <v>6928</v>
      </c>
      <c r="AK1256" s="235" t="s">
        <v>6929</v>
      </c>
      <c r="AL1256" s="235">
        <v>1255</v>
      </c>
    </row>
    <row r="1257" spans="1:38" x14ac:dyDescent="0.3">
      <c r="A1257" s="222" t="s">
        <v>6930</v>
      </c>
      <c r="B1257" s="222" t="s">
        <v>6931</v>
      </c>
      <c r="C1257" s="241" t="s">
        <v>6932</v>
      </c>
      <c r="D1257" s="237" t="s">
        <v>7028</v>
      </c>
      <c r="E1257" s="236">
        <v>2149110062043</v>
      </c>
      <c r="F1257" s="240" t="s">
        <v>6138</v>
      </c>
      <c r="G1257" s="214">
        <v>77</v>
      </c>
      <c r="H1257" s="231" t="s">
        <v>6855</v>
      </c>
      <c r="I1257" s="231"/>
      <c r="J1257" s="231"/>
      <c r="K1257" s="231"/>
      <c r="L1257" s="231"/>
      <c r="M1257" s="231"/>
      <c r="N1257" s="231" t="s">
        <v>6922</v>
      </c>
      <c r="O1257" s="246" t="s">
        <v>6935</v>
      </c>
      <c r="P1257" s="246" t="s">
        <v>6923</v>
      </c>
      <c r="Q1257" s="212" t="s">
        <v>6924</v>
      </c>
      <c r="R1257" s="212" t="s">
        <v>2</v>
      </c>
      <c r="S1257" s="213" t="s">
        <v>2</v>
      </c>
      <c r="T1257" s="233">
        <v>45587</v>
      </c>
      <c r="U1257" s="234" t="s">
        <v>6925</v>
      </c>
      <c r="V1257" s="234">
        <v>45646</v>
      </c>
      <c r="W1257" s="234">
        <v>45668</v>
      </c>
      <c r="X1257" s="234" t="s">
        <v>6855</v>
      </c>
      <c r="Y1257" s="234"/>
      <c r="Z1257" s="234" t="s">
        <v>7034</v>
      </c>
      <c r="AA1257" s="243">
        <v>202412</v>
      </c>
      <c r="AB1257" s="243"/>
      <c r="AC1257" s="244" t="s">
        <v>6926</v>
      </c>
      <c r="AD1257" s="244" t="s">
        <v>7357</v>
      </c>
      <c r="AE1257" s="245">
        <v>1</v>
      </c>
      <c r="AF1257" s="244" t="s">
        <v>6932</v>
      </c>
      <c r="AG1257" s="239" t="str">
        <f>IFERROR(VLOOKUP(작성용!A:A,RM!A:D,4,0),"-")</f>
        <v>김수현</v>
      </c>
      <c r="AH1257" s="203" t="s">
        <v>125</v>
      </c>
      <c r="AI1257" s="235" t="s">
        <v>6855</v>
      </c>
      <c r="AJ1257" s="235" t="s">
        <v>6928</v>
      </c>
      <c r="AK1257" s="235" t="s">
        <v>6929</v>
      </c>
      <c r="AL1257" s="235">
        <v>1256</v>
      </c>
    </row>
    <row r="1258" spans="1:38" x14ac:dyDescent="0.3">
      <c r="A1258" s="222" t="s">
        <v>6930</v>
      </c>
      <c r="B1258" s="222" t="s">
        <v>6931</v>
      </c>
      <c r="C1258" s="241" t="s">
        <v>6932</v>
      </c>
      <c r="D1258" s="237" t="s">
        <v>7029</v>
      </c>
      <c r="E1258" s="236">
        <v>1955110113468</v>
      </c>
      <c r="F1258" s="240" t="s">
        <v>6138</v>
      </c>
      <c r="G1258" s="214">
        <v>77</v>
      </c>
      <c r="H1258" s="231" t="s">
        <v>6855</v>
      </c>
      <c r="I1258" s="231"/>
      <c r="J1258" s="231"/>
      <c r="K1258" s="231"/>
      <c r="L1258" s="231"/>
      <c r="M1258" s="231"/>
      <c r="N1258" s="231" t="s">
        <v>6922</v>
      </c>
      <c r="O1258" s="246" t="s">
        <v>6935</v>
      </c>
      <c r="P1258" s="246" t="s">
        <v>6923</v>
      </c>
      <c r="Q1258" s="212" t="s">
        <v>6924</v>
      </c>
      <c r="R1258" s="212" t="s">
        <v>2</v>
      </c>
      <c r="S1258" s="213" t="s">
        <v>2</v>
      </c>
      <c r="T1258" s="233">
        <v>45587</v>
      </c>
      <c r="U1258" s="234" t="s">
        <v>6925</v>
      </c>
      <c r="V1258" s="234">
        <v>45646</v>
      </c>
      <c r="W1258" s="234">
        <v>45668</v>
      </c>
      <c r="X1258" s="234" t="s">
        <v>6855</v>
      </c>
      <c r="Y1258" s="234"/>
      <c r="Z1258" s="234" t="s">
        <v>7034</v>
      </c>
      <c r="AA1258" s="243">
        <v>202412</v>
      </c>
      <c r="AB1258" s="243"/>
      <c r="AC1258" s="244" t="s">
        <v>6926</v>
      </c>
      <c r="AD1258" s="244" t="s">
        <v>3588</v>
      </c>
      <c r="AE1258" s="245">
        <v>1</v>
      </c>
      <c r="AF1258" s="244" t="s">
        <v>6932</v>
      </c>
      <c r="AG1258" s="239" t="str">
        <f>IFERROR(VLOOKUP(작성용!A:A,RM!A:D,4,0),"-")</f>
        <v>김수현</v>
      </c>
      <c r="AH1258" s="203" t="s">
        <v>125</v>
      </c>
      <c r="AI1258" s="235" t="s">
        <v>6855</v>
      </c>
      <c r="AJ1258" s="235" t="s">
        <v>6928</v>
      </c>
      <c r="AK1258" s="235" t="s">
        <v>6929</v>
      </c>
      <c r="AL1258" s="235">
        <v>1257</v>
      </c>
    </row>
    <row r="1259" spans="1:38" x14ac:dyDescent="0.3">
      <c r="A1259" s="222" t="s">
        <v>6930</v>
      </c>
      <c r="B1259" s="222" t="s">
        <v>6931</v>
      </c>
      <c r="C1259" s="241" t="s">
        <v>6932</v>
      </c>
      <c r="D1259" s="237" t="s">
        <v>7030</v>
      </c>
      <c r="E1259" s="236">
        <v>1341110371132</v>
      </c>
      <c r="F1259" s="240" t="s">
        <v>6138</v>
      </c>
      <c r="G1259" s="214">
        <v>77</v>
      </c>
      <c r="H1259" s="231" t="s">
        <v>6855</v>
      </c>
      <c r="I1259" s="231"/>
      <c r="J1259" s="231"/>
      <c r="K1259" s="231"/>
      <c r="L1259" s="231"/>
      <c r="M1259" s="231"/>
      <c r="N1259" s="231" t="s">
        <v>6922</v>
      </c>
      <c r="O1259" s="246" t="s">
        <v>6935</v>
      </c>
      <c r="P1259" s="246" t="s">
        <v>6923</v>
      </c>
      <c r="Q1259" s="212" t="s">
        <v>6924</v>
      </c>
      <c r="R1259" s="212" t="s">
        <v>2</v>
      </c>
      <c r="S1259" s="213" t="s">
        <v>2</v>
      </c>
      <c r="T1259" s="233">
        <v>45587</v>
      </c>
      <c r="U1259" s="234" t="s">
        <v>6925</v>
      </c>
      <c r="V1259" s="234">
        <v>45646</v>
      </c>
      <c r="W1259" s="234">
        <v>45668</v>
      </c>
      <c r="X1259" s="234" t="s">
        <v>6855</v>
      </c>
      <c r="Y1259" s="234"/>
      <c r="Z1259" s="234" t="s">
        <v>7034</v>
      </c>
      <c r="AA1259" s="243">
        <v>202412</v>
      </c>
      <c r="AB1259" s="243"/>
      <c r="AC1259" s="244" t="s">
        <v>6926</v>
      </c>
      <c r="AD1259" s="244" t="s">
        <v>7364</v>
      </c>
      <c r="AE1259" s="245">
        <v>1</v>
      </c>
      <c r="AF1259" s="244" t="s">
        <v>6932</v>
      </c>
      <c r="AG1259" s="239" t="str">
        <f>IFERROR(VLOOKUP(작성용!A:A,RM!A:D,4,0),"-")</f>
        <v>김수현</v>
      </c>
      <c r="AH1259" s="203" t="s">
        <v>125</v>
      </c>
      <c r="AI1259" s="235" t="s">
        <v>6855</v>
      </c>
      <c r="AJ1259" s="235" t="s">
        <v>6928</v>
      </c>
      <c r="AK1259" s="235" t="s">
        <v>6929</v>
      </c>
      <c r="AL1259" s="235">
        <v>1258</v>
      </c>
    </row>
    <row r="1260" spans="1:38" x14ac:dyDescent="0.3">
      <c r="A1260" s="222" t="s">
        <v>6930</v>
      </c>
      <c r="B1260" s="222" t="s">
        <v>6931</v>
      </c>
      <c r="C1260" s="241" t="s">
        <v>6932</v>
      </c>
      <c r="D1260" s="237" t="s">
        <v>7031</v>
      </c>
      <c r="E1260" s="236">
        <v>1601110177281</v>
      </c>
      <c r="F1260" s="240" t="s">
        <v>6138</v>
      </c>
      <c r="G1260" s="214">
        <v>77</v>
      </c>
      <c r="H1260" s="231" t="s">
        <v>6855</v>
      </c>
      <c r="I1260" s="231"/>
      <c r="J1260" s="231"/>
      <c r="K1260" s="231"/>
      <c r="L1260" s="231"/>
      <c r="M1260" s="231"/>
      <c r="N1260" s="231" t="s">
        <v>6922</v>
      </c>
      <c r="O1260" s="246" t="s">
        <v>6935</v>
      </c>
      <c r="P1260" s="246" t="s">
        <v>6923</v>
      </c>
      <c r="Q1260" s="212" t="s">
        <v>6924</v>
      </c>
      <c r="R1260" s="212" t="s">
        <v>2</v>
      </c>
      <c r="S1260" s="213" t="s">
        <v>2</v>
      </c>
      <c r="T1260" s="233">
        <v>45587</v>
      </c>
      <c r="U1260" s="234" t="s">
        <v>6925</v>
      </c>
      <c r="V1260" s="234">
        <v>45646</v>
      </c>
      <c r="W1260" s="234">
        <v>45668</v>
      </c>
      <c r="X1260" s="234" t="s">
        <v>6855</v>
      </c>
      <c r="Y1260" s="234"/>
      <c r="Z1260" s="234" t="s">
        <v>7034</v>
      </c>
      <c r="AA1260" s="243">
        <v>202412</v>
      </c>
      <c r="AB1260" s="243"/>
      <c r="AC1260" s="244" t="s">
        <v>6926</v>
      </c>
      <c r="AD1260" s="244" t="s">
        <v>7032</v>
      </c>
      <c r="AE1260" s="245">
        <v>1</v>
      </c>
      <c r="AF1260" s="244" t="s">
        <v>7032</v>
      </c>
      <c r="AG1260" s="239" t="str">
        <f>IFERROR(VLOOKUP(작성용!A:A,RM!A:D,4,0),"-")</f>
        <v>김수현</v>
      </c>
      <c r="AH1260" s="203" t="s">
        <v>125</v>
      </c>
      <c r="AI1260" s="235" t="s">
        <v>6855</v>
      </c>
      <c r="AJ1260" s="235" t="s">
        <v>6928</v>
      </c>
      <c r="AK1260" s="235" t="s">
        <v>6929</v>
      </c>
      <c r="AL1260" s="235">
        <v>1259</v>
      </c>
    </row>
    <row r="1261" spans="1:38" x14ac:dyDescent="0.3">
      <c r="A1261" s="222" t="s">
        <v>6930</v>
      </c>
      <c r="B1261" s="222" t="s">
        <v>6931</v>
      </c>
      <c r="C1261" s="241" t="s">
        <v>6932</v>
      </c>
      <c r="D1261" s="237" t="s">
        <v>7033</v>
      </c>
      <c r="E1261" s="236">
        <v>1101117612842</v>
      </c>
      <c r="F1261" s="240" t="s">
        <v>6107</v>
      </c>
      <c r="G1261" s="214">
        <v>0</v>
      </c>
      <c r="H1261" s="231" t="s">
        <v>6855</v>
      </c>
      <c r="I1261" s="231"/>
      <c r="J1261" s="231"/>
      <c r="K1261" s="231"/>
      <c r="L1261" s="231"/>
      <c r="M1261" s="231"/>
      <c r="N1261" s="231" t="s">
        <v>6922</v>
      </c>
      <c r="O1261" s="246" t="s">
        <v>6935</v>
      </c>
      <c r="P1261" s="246" t="s">
        <v>6923</v>
      </c>
      <c r="Q1261" s="212" t="s">
        <v>6924</v>
      </c>
      <c r="R1261" s="212" t="s">
        <v>2</v>
      </c>
      <c r="S1261" s="213" t="s">
        <v>2</v>
      </c>
      <c r="T1261" s="233">
        <v>45587</v>
      </c>
      <c r="U1261" s="234" t="s">
        <v>6925</v>
      </c>
      <c r="V1261" s="234">
        <v>45646</v>
      </c>
      <c r="W1261" s="234">
        <v>45668</v>
      </c>
      <c r="X1261" s="234" t="s">
        <v>6855</v>
      </c>
      <c r="Y1261" s="234"/>
      <c r="Z1261" s="234" t="s">
        <v>7034</v>
      </c>
      <c r="AA1261" s="243">
        <v>202412</v>
      </c>
      <c r="AB1261" s="243"/>
      <c r="AC1261" s="244" t="s">
        <v>6926</v>
      </c>
      <c r="AD1261" s="244" t="s">
        <v>7384</v>
      </c>
      <c r="AE1261" s="245">
        <v>1</v>
      </c>
      <c r="AF1261" s="244" t="s">
        <v>6932</v>
      </c>
      <c r="AG1261" s="239" t="str">
        <f>IFERROR(VLOOKUP(작성용!A:A,RM!A:D,4,0),"-")</f>
        <v>김수현</v>
      </c>
      <c r="AH1261" s="203" t="s">
        <v>125</v>
      </c>
      <c r="AI1261" s="235" t="s">
        <v>6855</v>
      </c>
      <c r="AJ1261" s="235" t="s">
        <v>6928</v>
      </c>
      <c r="AK1261" s="235" t="s">
        <v>6929</v>
      </c>
      <c r="AL1261" s="235">
        <v>1260</v>
      </c>
    </row>
    <row r="1262" spans="1:38" x14ac:dyDescent="0.3">
      <c r="A1262" s="229" t="s">
        <v>753</v>
      </c>
      <c r="B1262" s="229" t="s">
        <v>7039</v>
      </c>
      <c r="C1262" s="249" t="s">
        <v>4597</v>
      </c>
      <c r="D1262" s="222" t="s">
        <v>7040</v>
      </c>
      <c r="E1262" s="270">
        <v>1101115897529</v>
      </c>
      <c r="F1262" s="271" t="s">
        <v>7041</v>
      </c>
      <c r="G1262" s="249">
        <v>0</v>
      </c>
      <c r="H1262" s="271" t="s">
        <v>2</v>
      </c>
      <c r="I1262" s="272"/>
      <c r="J1262" s="272"/>
      <c r="K1262" s="272"/>
      <c r="L1262" s="272"/>
      <c r="M1262" s="272"/>
      <c r="N1262" s="271" t="s">
        <v>475</v>
      </c>
      <c r="O1262" s="271" t="s">
        <v>7042</v>
      </c>
      <c r="P1262" s="271" t="s">
        <v>7043</v>
      </c>
      <c r="Q1262" s="271" t="s">
        <v>7044</v>
      </c>
      <c r="R1262" s="271">
        <v>3.1</v>
      </c>
      <c r="S1262" s="271" t="s">
        <v>7045</v>
      </c>
      <c r="T1262" s="234">
        <v>45600</v>
      </c>
      <c r="U1262" s="234" t="s">
        <v>3711</v>
      </c>
      <c r="V1262" s="234">
        <v>45657</v>
      </c>
      <c r="W1262" s="234">
        <v>45663</v>
      </c>
      <c r="X1262" s="234" t="s">
        <v>6855</v>
      </c>
      <c r="Y1262" s="234"/>
      <c r="Z1262" s="234" t="s">
        <v>7034</v>
      </c>
      <c r="AA1262" s="243">
        <v>202411</v>
      </c>
      <c r="AB1262" s="243"/>
      <c r="AC1262" s="244" t="s">
        <v>7046</v>
      </c>
      <c r="AD1262" s="249" t="s">
        <v>3588</v>
      </c>
      <c r="AE1262" s="245">
        <v>1</v>
      </c>
      <c r="AF1262" s="249" t="s">
        <v>244</v>
      </c>
      <c r="AG1262" s="239" t="str">
        <f>IFERROR(VLOOKUP(작성용!A:A,RM!A:D,4,0),"-")</f>
        <v>유재호</v>
      </c>
      <c r="AH1262" s="203" t="s">
        <v>7310</v>
      </c>
      <c r="AI1262" s="235" t="s">
        <v>7047</v>
      </c>
      <c r="AJ1262" s="235" t="s">
        <v>6855</v>
      </c>
      <c r="AK1262" s="235" t="s">
        <v>4128</v>
      </c>
      <c r="AL1262" s="235">
        <v>1261</v>
      </c>
    </row>
    <row r="1263" spans="1:38" x14ac:dyDescent="0.3">
      <c r="A1263" s="229" t="s">
        <v>753</v>
      </c>
      <c r="B1263" s="229" t="s">
        <v>7039</v>
      </c>
      <c r="C1263" s="249" t="s">
        <v>4597</v>
      </c>
      <c r="D1263" s="222" t="s">
        <v>7048</v>
      </c>
      <c r="E1263" s="270">
        <v>1311110422392</v>
      </c>
      <c r="F1263" s="271" t="s">
        <v>6138</v>
      </c>
      <c r="G1263" s="249">
        <v>0</v>
      </c>
      <c r="H1263" s="271" t="s">
        <v>2</v>
      </c>
      <c r="I1263" s="272"/>
      <c r="J1263" s="272"/>
      <c r="K1263" s="272"/>
      <c r="L1263" s="272"/>
      <c r="M1263" s="272"/>
      <c r="N1263" s="271" t="s">
        <v>475</v>
      </c>
      <c r="O1263" s="271" t="s">
        <v>7042</v>
      </c>
      <c r="P1263" s="271" t="s">
        <v>7043</v>
      </c>
      <c r="Q1263" s="271" t="s">
        <v>7044</v>
      </c>
      <c r="R1263" s="271">
        <v>11.1</v>
      </c>
      <c r="S1263" s="271" t="s">
        <v>7049</v>
      </c>
      <c r="T1263" s="234">
        <v>45600</v>
      </c>
      <c r="U1263" s="234" t="s">
        <v>3711</v>
      </c>
      <c r="V1263" s="234">
        <v>45657</v>
      </c>
      <c r="W1263" s="234">
        <v>45663</v>
      </c>
      <c r="X1263" s="234" t="s">
        <v>6855</v>
      </c>
      <c r="Y1263" s="234"/>
      <c r="Z1263" s="234" t="s">
        <v>7034</v>
      </c>
      <c r="AA1263" s="243">
        <v>202411</v>
      </c>
      <c r="AB1263" s="243"/>
      <c r="AC1263" s="244" t="s">
        <v>7050</v>
      </c>
      <c r="AD1263" s="244" t="s">
        <v>15</v>
      </c>
      <c r="AE1263" s="245">
        <v>1</v>
      </c>
      <c r="AF1263" s="249" t="s">
        <v>15</v>
      </c>
      <c r="AG1263" s="239" t="str">
        <f>IFERROR(VLOOKUP(작성용!A:A,RM!A:D,4,0),"-")</f>
        <v>유재호</v>
      </c>
      <c r="AH1263" s="203" t="s">
        <v>7310</v>
      </c>
      <c r="AI1263" s="235" t="s">
        <v>7047</v>
      </c>
      <c r="AJ1263" s="235" t="s">
        <v>6855</v>
      </c>
      <c r="AK1263" s="235" t="s">
        <v>4128</v>
      </c>
      <c r="AL1263" s="235">
        <v>1262</v>
      </c>
    </row>
    <row r="1264" spans="1:38" x14ac:dyDescent="0.3">
      <c r="A1264" s="229" t="s">
        <v>753</v>
      </c>
      <c r="B1264" s="229" t="s">
        <v>7039</v>
      </c>
      <c r="C1264" s="249" t="s">
        <v>4597</v>
      </c>
      <c r="D1264" s="222" t="s">
        <v>7051</v>
      </c>
      <c r="E1264" s="270">
        <v>1101115892553</v>
      </c>
      <c r="F1264" s="271" t="s">
        <v>7052</v>
      </c>
      <c r="G1264" s="249">
        <v>0</v>
      </c>
      <c r="H1264" s="271" t="s">
        <v>2</v>
      </c>
      <c r="I1264" s="272"/>
      <c r="J1264" s="272"/>
      <c r="K1264" s="272"/>
      <c r="L1264" s="272"/>
      <c r="M1264" s="272"/>
      <c r="N1264" s="271" t="s">
        <v>7053</v>
      </c>
      <c r="O1264" s="271" t="s">
        <v>7054</v>
      </c>
      <c r="P1264" s="271" t="s">
        <v>7055</v>
      </c>
      <c r="Q1264" s="271" t="s">
        <v>7056</v>
      </c>
      <c r="R1264" s="271">
        <v>16.100000000000001</v>
      </c>
      <c r="S1264" s="271" t="s">
        <v>7057</v>
      </c>
      <c r="T1264" s="234">
        <v>45600</v>
      </c>
      <c r="U1264" s="234" t="s">
        <v>6862</v>
      </c>
      <c r="V1264" s="234">
        <v>45657</v>
      </c>
      <c r="W1264" s="234">
        <v>45663</v>
      </c>
      <c r="X1264" s="234" t="s">
        <v>6855</v>
      </c>
      <c r="Y1264" s="234"/>
      <c r="Z1264" s="234" t="s">
        <v>7034</v>
      </c>
      <c r="AA1264" s="243">
        <v>202411</v>
      </c>
      <c r="AB1264" s="243"/>
      <c r="AC1264" s="244" t="s">
        <v>7050</v>
      </c>
      <c r="AD1264" s="244" t="s">
        <v>640</v>
      </c>
      <c r="AE1264" s="245">
        <v>1</v>
      </c>
      <c r="AF1264" s="249" t="s">
        <v>640</v>
      </c>
      <c r="AG1264" s="239" t="str">
        <f>IFERROR(VLOOKUP(작성용!A:A,RM!A:D,4,0),"-")</f>
        <v>유재호</v>
      </c>
      <c r="AH1264" s="203" t="s">
        <v>7310</v>
      </c>
      <c r="AI1264" s="235" t="s">
        <v>7047</v>
      </c>
      <c r="AJ1264" s="235" t="s">
        <v>6855</v>
      </c>
      <c r="AK1264" s="235" t="s">
        <v>4128</v>
      </c>
      <c r="AL1264" s="235">
        <v>1263</v>
      </c>
    </row>
    <row r="1265" spans="1:38" x14ac:dyDescent="0.3">
      <c r="A1265" s="229" t="s">
        <v>753</v>
      </c>
      <c r="B1265" s="229" t="s">
        <v>7039</v>
      </c>
      <c r="C1265" s="249" t="s">
        <v>4597</v>
      </c>
      <c r="D1265" s="222" t="s">
        <v>7058</v>
      </c>
      <c r="E1265" s="270">
        <v>1358110282235</v>
      </c>
      <c r="F1265" s="271" t="s">
        <v>6138</v>
      </c>
      <c r="G1265" s="249">
        <v>0</v>
      </c>
      <c r="H1265" s="271" t="s">
        <v>2</v>
      </c>
      <c r="I1265" s="272"/>
      <c r="J1265" s="272"/>
      <c r="K1265" s="272"/>
      <c r="L1265" s="272"/>
      <c r="M1265" s="272"/>
      <c r="N1265" s="271" t="s">
        <v>7053</v>
      </c>
      <c r="O1265" s="271" t="s">
        <v>7054</v>
      </c>
      <c r="P1265" s="271" t="s">
        <v>7055</v>
      </c>
      <c r="Q1265" s="271" t="s">
        <v>7056</v>
      </c>
      <c r="R1265" s="271">
        <v>24.1</v>
      </c>
      <c r="S1265" s="271" t="s">
        <v>7059</v>
      </c>
      <c r="T1265" s="234">
        <v>45600</v>
      </c>
      <c r="U1265" s="234" t="s">
        <v>6862</v>
      </c>
      <c r="V1265" s="234">
        <v>45657</v>
      </c>
      <c r="W1265" s="234">
        <v>45663</v>
      </c>
      <c r="X1265" s="234" t="s">
        <v>6855</v>
      </c>
      <c r="Y1265" s="234"/>
      <c r="Z1265" s="234" t="s">
        <v>7034</v>
      </c>
      <c r="AA1265" s="243">
        <v>202411</v>
      </c>
      <c r="AB1265" s="243"/>
      <c r="AC1265" s="244" t="s">
        <v>7050</v>
      </c>
      <c r="AD1265" s="244" t="s">
        <v>6910</v>
      </c>
      <c r="AE1265" s="245">
        <v>1</v>
      </c>
      <c r="AF1265" s="244" t="s">
        <v>6910</v>
      </c>
      <c r="AG1265" s="239" t="str">
        <f>IFERROR(VLOOKUP(작성용!A:A,RM!A:D,4,0),"-")</f>
        <v>유재호</v>
      </c>
      <c r="AH1265" s="203" t="s">
        <v>7310</v>
      </c>
      <c r="AI1265" s="235" t="s">
        <v>7047</v>
      </c>
      <c r="AJ1265" s="235" t="s">
        <v>6855</v>
      </c>
      <c r="AK1265" s="235" t="s">
        <v>4128</v>
      </c>
      <c r="AL1265" s="235">
        <v>1264</v>
      </c>
    </row>
    <row r="1266" spans="1:38" x14ac:dyDescent="0.3">
      <c r="A1266" s="229" t="s">
        <v>753</v>
      </c>
      <c r="B1266" s="229" t="s">
        <v>7039</v>
      </c>
      <c r="C1266" s="249" t="s">
        <v>4597</v>
      </c>
      <c r="D1266" s="222" t="s">
        <v>7060</v>
      </c>
      <c r="E1266" s="270">
        <v>1101115199595</v>
      </c>
      <c r="F1266" s="271" t="s">
        <v>6110</v>
      </c>
      <c r="G1266" s="249">
        <v>0</v>
      </c>
      <c r="H1266" s="271" t="s">
        <v>2</v>
      </c>
      <c r="I1266" s="272"/>
      <c r="J1266" s="272"/>
      <c r="K1266" s="272"/>
      <c r="L1266" s="272"/>
      <c r="M1266" s="272"/>
      <c r="N1266" s="271" t="s">
        <v>7053</v>
      </c>
      <c r="O1266" s="271" t="s">
        <v>7054</v>
      </c>
      <c r="P1266" s="271" t="s">
        <v>7055</v>
      </c>
      <c r="Q1266" s="271" t="s">
        <v>7056</v>
      </c>
      <c r="R1266" s="271">
        <v>26.1</v>
      </c>
      <c r="S1266" s="271" t="s">
        <v>7061</v>
      </c>
      <c r="T1266" s="234">
        <v>45600</v>
      </c>
      <c r="U1266" s="234" t="s">
        <v>6862</v>
      </c>
      <c r="V1266" s="234">
        <v>45657</v>
      </c>
      <c r="W1266" s="234">
        <v>45663</v>
      </c>
      <c r="X1266" s="234" t="s">
        <v>6855</v>
      </c>
      <c r="Y1266" s="234"/>
      <c r="Z1266" s="234" t="s">
        <v>7034</v>
      </c>
      <c r="AA1266" s="243">
        <v>202411</v>
      </c>
      <c r="AB1266" s="243"/>
      <c r="AC1266" s="244" t="s">
        <v>7050</v>
      </c>
      <c r="AD1266" s="244" t="s">
        <v>640</v>
      </c>
      <c r="AE1266" s="245">
        <v>0</v>
      </c>
      <c r="AF1266" s="249" t="s">
        <v>640</v>
      </c>
      <c r="AG1266" s="239" t="str">
        <f>IFERROR(VLOOKUP(작성용!A:A,RM!A:D,4,0),"-")</f>
        <v>유재호</v>
      </c>
      <c r="AH1266" s="203" t="s">
        <v>7310</v>
      </c>
      <c r="AI1266" s="235" t="s">
        <v>7047</v>
      </c>
      <c r="AJ1266" s="235" t="s">
        <v>6855</v>
      </c>
      <c r="AK1266" s="235" t="s">
        <v>4128</v>
      </c>
      <c r="AL1266" s="235">
        <v>1265</v>
      </c>
    </row>
    <row r="1267" spans="1:38" x14ac:dyDescent="0.3">
      <c r="A1267" s="229" t="s">
        <v>753</v>
      </c>
      <c r="B1267" s="229" t="s">
        <v>7039</v>
      </c>
      <c r="C1267" s="249" t="s">
        <v>4597</v>
      </c>
      <c r="D1267" s="222" t="s">
        <v>7060</v>
      </c>
      <c r="E1267" s="270">
        <v>1101115199595</v>
      </c>
      <c r="F1267" s="271" t="s">
        <v>6110</v>
      </c>
      <c r="G1267" s="273">
        <v>1</v>
      </c>
      <c r="H1267" s="271" t="s">
        <v>2</v>
      </c>
      <c r="I1267" s="272"/>
      <c r="J1267" s="272"/>
      <c r="K1267" s="272"/>
      <c r="L1267" s="272"/>
      <c r="M1267" s="272"/>
      <c r="N1267" s="271" t="s">
        <v>7053</v>
      </c>
      <c r="O1267" s="271" t="s">
        <v>7054</v>
      </c>
      <c r="P1267" s="271" t="s">
        <v>7055</v>
      </c>
      <c r="Q1267" s="271" t="s">
        <v>7056</v>
      </c>
      <c r="R1267" s="271">
        <v>26.2</v>
      </c>
      <c r="S1267" s="271" t="s">
        <v>7062</v>
      </c>
      <c r="T1267" s="234">
        <v>45600</v>
      </c>
      <c r="U1267" s="234" t="s">
        <v>6862</v>
      </c>
      <c r="V1267" s="234">
        <v>45657</v>
      </c>
      <c r="W1267" s="234">
        <v>45663</v>
      </c>
      <c r="X1267" s="234" t="s">
        <v>6855</v>
      </c>
      <c r="Y1267" s="234"/>
      <c r="Z1267" s="234" t="s">
        <v>7034</v>
      </c>
      <c r="AA1267" s="243">
        <v>202411</v>
      </c>
      <c r="AB1267" s="243"/>
      <c r="AC1267" s="244" t="s">
        <v>7050</v>
      </c>
      <c r="AD1267" s="244" t="s">
        <v>640</v>
      </c>
      <c r="AE1267" s="245">
        <v>0</v>
      </c>
      <c r="AF1267" s="249" t="s">
        <v>640</v>
      </c>
      <c r="AG1267" s="239" t="str">
        <f>IFERROR(VLOOKUP(작성용!A:A,RM!A:D,4,0),"-")</f>
        <v>유재호</v>
      </c>
      <c r="AH1267" s="203" t="s">
        <v>7310</v>
      </c>
      <c r="AI1267" s="235" t="s">
        <v>7047</v>
      </c>
      <c r="AJ1267" s="235" t="s">
        <v>6855</v>
      </c>
      <c r="AK1267" s="235" t="s">
        <v>4128</v>
      </c>
      <c r="AL1267" s="235">
        <v>1266</v>
      </c>
    </row>
    <row r="1268" spans="1:38" x14ac:dyDescent="0.3">
      <c r="A1268" s="229" t="s">
        <v>753</v>
      </c>
      <c r="B1268" s="229" t="s">
        <v>7039</v>
      </c>
      <c r="C1268" s="249" t="s">
        <v>4597</v>
      </c>
      <c r="D1268" s="222" t="s">
        <v>7060</v>
      </c>
      <c r="E1268" s="270">
        <v>1101115199595</v>
      </c>
      <c r="F1268" s="271" t="s">
        <v>6110</v>
      </c>
      <c r="G1268" s="273">
        <v>2</v>
      </c>
      <c r="H1268" s="271" t="s">
        <v>2</v>
      </c>
      <c r="I1268" s="272"/>
      <c r="J1268" s="272"/>
      <c r="K1268" s="272"/>
      <c r="L1268" s="272"/>
      <c r="M1268" s="272"/>
      <c r="N1268" s="271" t="s">
        <v>7053</v>
      </c>
      <c r="O1268" s="271" t="s">
        <v>7054</v>
      </c>
      <c r="P1268" s="271" t="s">
        <v>7055</v>
      </c>
      <c r="Q1268" s="271" t="s">
        <v>7056</v>
      </c>
      <c r="R1268" s="271">
        <v>26.3</v>
      </c>
      <c r="S1268" s="271" t="s">
        <v>7061</v>
      </c>
      <c r="T1268" s="234">
        <v>45600</v>
      </c>
      <c r="U1268" s="234" t="s">
        <v>6862</v>
      </c>
      <c r="V1268" s="234">
        <v>45657</v>
      </c>
      <c r="W1268" s="234">
        <v>45663</v>
      </c>
      <c r="X1268" s="234" t="s">
        <v>6855</v>
      </c>
      <c r="Y1268" s="234"/>
      <c r="Z1268" s="234" t="s">
        <v>7034</v>
      </c>
      <c r="AA1268" s="243">
        <v>202411</v>
      </c>
      <c r="AB1268" s="243"/>
      <c r="AC1268" s="244" t="s">
        <v>7050</v>
      </c>
      <c r="AD1268" s="244" t="s">
        <v>640</v>
      </c>
      <c r="AE1268" s="245">
        <v>0</v>
      </c>
      <c r="AF1268" s="249" t="s">
        <v>640</v>
      </c>
      <c r="AG1268" s="239" t="str">
        <f>IFERROR(VLOOKUP(작성용!A:A,RM!A:D,4,0),"-")</f>
        <v>유재호</v>
      </c>
      <c r="AH1268" s="203" t="s">
        <v>7310</v>
      </c>
      <c r="AI1268" s="235" t="s">
        <v>7047</v>
      </c>
      <c r="AJ1268" s="235" t="s">
        <v>6855</v>
      </c>
      <c r="AK1268" s="235" t="s">
        <v>4128</v>
      </c>
      <c r="AL1268" s="235">
        <v>1267</v>
      </c>
    </row>
    <row r="1269" spans="1:38" x14ac:dyDescent="0.3">
      <c r="A1269" s="229" t="s">
        <v>753</v>
      </c>
      <c r="B1269" s="229" t="s">
        <v>7039</v>
      </c>
      <c r="C1269" s="249" t="s">
        <v>4597</v>
      </c>
      <c r="D1269" s="222" t="s">
        <v>7063</v>
      </c>
      <c r="E1269" s="270">
        <v>1101116243218</v>
      </c>
      <c r="F1269" s="271" t="s">
        <v>6138</v>
      </c>
      <c r="G1269" s="273">
        <v>0</v>
      </c>
      <c r="H1269" s="271" t="s">
        <v>2</v>
      </c>
      <c r="I1269" s="272"/>
      <c r="J1269" s="272"/>
      <c r="K1269" s="272"/>
      <c r="L1269" s="272"/>
      <c r="M1269" s="272"/>
      <c r="N1269" s="271" t="s">
        <v>7053</v>
      </c>
      <c r="O1269" s="271" t="s">
        <v>7054</v>
      </c>
      <c r="P1269" s="271" t="s">
        <v>7055</v>
      </c>
      <c r="Q1269" s="271" t="s">
        <v>7056</v>
      </c>
      <c r="R1269" s="271">
        <v>32.1</v>
      </c>
      <c r="S1269" s="271" t="s">
        <v>7064</v>
      </c>
      <c r="T1269" s="234">
        <v>45600</v>
      </c>
      <c r="U1269" s="234" t="s">
        <v>6862</v>
      </c>
      <c r="V1269" s="234">
        <v>45657</v>
      </c>
      <c r="W1269" s="234">
        <v>45663</v>
      </c>
      <c r="X1269" s="234" t="s">
        <v>6855</v>
      </c>
      <c r="Y1269" s="234"/>
      <c r="Z1269" s="234" t="s">
        <v>7034</v>
      </c>
      <c r="AA1269" s="243">
        <v>202411</v>
      </c>
      <c r="AB1269" s="243">
        <v>2</v>
      </c>
      <c r="AC1269" s="244" t="s">
        <v>7050</v>
      </c>
      <c r="AD1269" s="277" t="s">
        <v>3587</v>
      </c>
      <c r="AE1269" s="245">
        <v>1</v>
      </c>
      <c r="AF1269" s="249" t="s">
        <v>1431</v>
      </c>
      <c r="AG1269" s="239" t="str">
        <f>IFERROR(VLOOKUP(작성용!A:A,RM!A:D,4,0),"-")</f>
        <v>유재호</v>
      </c>
      <c r="AH1269" s="203" t="s">
        <v>7310</v>
      </c>
      <c r="AI1269" s="235" t="s">
        <v>7047</v>
      </c>
      <c r="AJ1269" s="235" t="s">
        <v>6855</v>
      </c>
      <c r="AK1269" s="235" t="s">
        <v>4128</v>
      </c>
      <c r="AL1269" s="235">
        <v>1268</v>
      </c>
    </row>
    <row r="1270" spans="1:38" x14ac:dyDescent="0.3">
      <c r="A1270" s="229" t="s">
        <v>753</v>
      </c>
      <c r="B1270" s="229" t="s">
        <v>7039</v>
      </c>
      <c r="C1270" s="249" t="s">
        <v>4597</v>
      </c>
      <c r="D1270" s="222" t="s">
        <v>7063</v>
      </c>
      <c r="E1270" s="270">
        <v>1101116243218</v>
      </c>
      <c r="F1270" s="271" t="s">
        <v>6138</v>
      </c>
      <c r="G1270" s="249">
        <v>1</v>
      </c>
      <c r="H1270" s="271" t="s">
        <v>2</v>
      </c>
      <c r="I1270" s="272"/>
      <c r="J1270" s="272"/>
      <c r="K1270" s="272"/>
      <c r="L1270" s="272"/>
      <c r="M1270" s="272"/>
      <c r="N1270" s="271" t="s">
        <v>7053</v>
      </c>
      <c r="O1270" s="271" t="s">
        <v>7054</v>
      </c>
      <c r="P1270" s="271" t="s">
        <v>7055</v>
      </c>
      <c r="Q1270" s="271" t="s">
        <v>7056</v>
      </c>
      <c r="R1270" s="271">
        <v>32.299999999999997</v>
      </c>
      <c r="S1270" s="271" t="s">
        <v>7065</v>
      </c>
      <c r="T1270" s="234">
        <v>45600</v>
      </c>
      <c r="U1270" s="234" t="s">
        <v>6862</v>
      </c>
      <c r="V1270" s="234">
        <v>45657</v>
      </c>
      <c r="W1270" s="234">
        <v>45663</v>
      </c>
      <c r="X1270" s="234" t="s">
        <v>6855</v>
      </c>
      <c r="Y1270" s="234"/>
      <c r="Z1270" s="234" t="s">
        <v>7034</v>
      </c>
      <c r="AA1270" s="243">
        <v>202411</v>
      </c>
      <c r="AB1270" s="243">
        <v>2</v>
      </c>
      <c r="AC1270" s="244" t="s">
        <v>7050</v>
      </c>
      <c r="AD1270" s="277" t="s">
        <v>3587</v>
      </c>
      <c r="AE1270" s="245">
        <v>0</v>
      </c>
      <c r="AF1270" s="249" t="s">
        <v>1431</v>
      </c>
      <c r="AG1270" s="239" t="str">
        <f>IFERROR(VLOOKUP(작성용!A:A,RM!A:D,4,0),"-")</f>
        <v>유재호</v>
      </c>
      <c r="AH1270" s="203" t="s">
        <v>7310</v>
      </c>
      <c r="AI1270" s="235" t="s">
        <v>7047</v>
      </c>
      <c r="AJ1270" s="235" t="s">
        <v>6855</v>
      </c>
      <c r="AK1270" s="235" t="s">
        <v>4128</v>
      </c>
      <c r="AL1270" s="235">
        <v>1269</v>
      </c>
    </row>
    <row r="1271" spans="1:38" x14ac:dyDescent="0.3">
      <c r="A1271" s="229" t="s">
        <v>753</v>
      </c>
      <c r="B1271" s="229" t="s">
        <v>7039</v>
      </c>
      <c r="C1271" s="249" t="s">
        <v>4597</v>
      </c>
      <c r="D1271" s="222" t="s">
        <v>7066</v>
      </c>
      <c r="E1271" s="270">
        <v>1101116397354</v>
      </c>
      <c r="F1271" s="271" t="s">
        <v>6138</v>
      </c>
      <c r="G1271" s="249">
        <v>1</v>
      </c>
      <c r="H1271" s="271" t="s">
        <v>2</v>
      </c>
      <c r="I1271" s="272"/>
      <c r="J1271" s="272"/>
      <c r="K1271" s="272"/>
      <c r="L1271" s="272"/>
      <c r="M1271" s="272"/>
      <c r="N1271" s="271" t="s">
        <v>7053</v>
      </c>
      <c r="O1271" s="271" t="s">
        <v>7054</v>
      </c>
      <c r="P1271" s="271" t="s">
        <v>7055</v>
      </c>
      <c r="Q1271" s="271" t="s">
        <v>7056</v>
      </c>
      <c r="R1271" s="271">
        <v>41.1</v>
      </c>
      <c r="S1271" s="271" t="s">
        <v>7067</v>
      </c>
      <c r="T1271" s="234">
        <v>45600</v>
      </c>
      <c r="U1271" s="234" t="s">
        <v>6862</v>
      </c>
      <c r="V1271" s="234">
        <v>45657</v>
      </c>
      <c r="W1271" s="234">
        <v>45663</v>
      </c>
      <c r="X1271" s="234" t="s">
        <v>6855</v>
      </c>
      <c r="Y1271" s="234"/>
      <c r="Z1271" s="234" t="s">
        <v>7034</v>
      </c>
      <c r="AA1271" s="243">
        <v>202411</v>
      </c>
      <c r="AB1271" s="243"/>
      <c r="AC1271" s="244" t="s">
        <v>7050</v>
      </c>
      <c r="AD1271" s="244" t="s">
        <v>7368</v>
      </c>
      <c r="AE1271" s="245">
        <v>1</v>
      </c>
      <c r="AF1271" s="244" t="s">
        <v>336</v>
      </c>
      <c r="AG1271" s="239" t="str">
        <f>IFERROR(VLOOKUP(작성용!A:A,RM!A:D,4,0),"-")</f>
        <v>유재호</v>
      </c>
      <c r="AH1271" s="203" t="s">
        <v>7310</v>
      </c>
      <c r="AI1271" s="235" t="s">
        <v>7047</v>
      </c>
      <c r="AJ1271" s="235" t="s">
        <v>6855</v>
      </c>
      <c r="AK1271" s="235" t="s">
        <v>4128</v>
      </c>
      <c r="AL1271" s="235">
        <v>1270</v>
      </c>
    </row>
    <row r="1272" spans="1:38" x14ac:dyDescent="0.3">
      <c r="A1272" s="229" t="s">
        <v>753</v>
      </c>
      <c r="B1272" s="229" t="s">
        <v>7039</v>
      </c>
      <c r="C1272" s="249" t="s">
        <v>4597</v>
      </c>
      <c r="D1272" s="222" t="s">
        <v>7066</v>
      </c>
      <c r="E1272" s="270">
        <v>1101116397354</v>
      </c>
      <c r="F1272" s="271" t="s">
        <v>6138</v>
      </c>
      <c r="G1272" s="249">
        <v>2</v>
      </c>
      <c r="H1272" s="271" t="s">
        <v>2</v>
      </c>
      <c r="I1272" s="272"/>
      <c r="J1272" s="272"/>
      <c r="K1272" s="272"/>
      <c r="L1272" s="272"/>
      <c r="M1272" s="272"/>
      <c r="N1272" s="271" t="s">
        <v>7053</v>
      </c>
      <c r="O1272" s="271" t="s">
        <v>7054</v>
      </c>
      <c r="P1272" s="271" t="s">
        <v>7055</v>
      </c>
      <c r="Q1272" s="271" t="s">
        <v>7056</v>
      </c>
      <c r="R1272" s="271">
        <v>41.2</v>
      </c>
      <c r="S1272" s="271" t="s">
        <v>7068</v>
      </c>
      <c r="T1272" s="234">
        <v>45600</v>
      </c>
      <c r="U1272" s="234" t="s">
        <v>6862</v>
      </c>
      <c r="V1272" s="234">
        <v>45657</v>
      </c>
      <c r="W1272" s="234">
        <v>45663</v>
      </c>
      <c r="X1272" s="234" t="s">
        <v>6855</v>
      </c>
      <c r="Y1272" s="234"/>
      <c r="Z1272" s="234" t="s">
        <v>7034</v>
      </c>
      <c r="AA1272" s="243">
        <v>202411</v>
      </c>
      <c r="AB1272" s="243"/>
      <c r="AC1272" s="244" t="s">
        <v>7050</v>
      </c>
      <c r="AD1272" s="244" t="s">
        <v>7368</v>
      </c>
      <c r="AE1272" s="245">
        <v>0</v>
      </c>
      <c r="AF1272" s="244" t="s">
        <v>336</v>
      </c>
      <c r="AG1272" s="239" t="str">
        <f>IFERROR(VLOOKUP(작성용!A:A,RM!A:D,4,0),"-")</f>
        <v>유재호</v>
      </c>
      <c r="AH1272" s="203" t="s">
        <v>7310</v>
      </c>
      <c r="AI1272" s="235" t="s">
        <v>7047</v>
      </c>
      <c r="AJ1272" s="235" t="s">
        <v>6855</v>
      </c>
      <c r="AK1272" s="235" t="s">
        <v>4128</v>
      </c>
      <c r="AL1272" s="235">
        <v>1271</v>
      </c>
    </row>
    <row r="1273" spans="1:38" x14ac:dyDescent="0.3">
      <c r="A1273" s="229" t="s">
        <v>753</v>
      </c>
      <c r="B1273" s="229" t="s">
        <v>7039</v>
      </c>
      <c r="C1273" s="249" t="s">
        <v>4597</v>
      </c>
      <c r="D1273" s="222" t="s">
        <v>7066</v>
      </c>
      <c r="E1273" s="270">
        <v>1101116397354</v>
      </c>
      <c r="F1273" s="271" t="s">
        <v>6138</v>
      </c>
      <c r="G1273" s="249">
        <v>3</v>
      </c>
      <c r="H1273" s="271" t="s">
        <v>2</v>
      </c>
      <c r="I1273" s="272"/>
      <c r="J1273" s="272"/>
      <c r="K1273" s="272"/>
      <c r="L1273" s="272"/>
      <c r="M1273" s="272"/>
      <c r="N1273" s="271" t="s">
        <v>7053</v>
      </c>
      <c r="O1273" s="271" t="s">
        <v>7054</v>
      </c>
      <c r="P1273" s="271" t="s">
        <v>7055</v>
      </c>
      <c r="Q1273" s="271" t="s">
        <v>7056</v>
      </c>
      <c r="R1273" s="271">
        <v>41.3</v>
      </c>
      <c r="S1273" s="271" t="s">
        <v>7069</v>
      </c>
      <c r="T1273" s="234">
        <v>45600</v>
      </c>
      <c r="U1273" s="234" t="s">
        <v>6862</v>
      </c>
      <c r="V1273" s="234">
        <v>45657</v>
      </c>
      <c r="W1273" s="234">
        <v>45663</v>
      </c>
      <c r="X1273" s="234" t="s">
        <v>6855</v>
      </c>
      <c r="Y1273" s="234"/>
      <c r="Z1273" s="234" t="s">
        <v>7034</v>
      </c>
      <c r="AA1273" s="243">
        <v>202411</v>
      </c>
      <c r="AB1273" s="243"/>
      <c r="AC1273" s="244" t="s">
        <v>7050</v>
      </c>
      <c r="AD1273" s="244" t="s">
        <v>7368</v>
      </c>
      <c r="AE1273" s="245">
        <v>0</v>
      </c>
      <c r="AF1273" s="244" t="s">
        <v>336</v>
      </c>
      <c r="AG1273" s="239" t="str">
        <f>IFERROR(VLOOKUP(작성용!A:A,RM!A:D,4,0),"-")</f>
        <v>유재호</v>
      </c>
      <c r="AH1273" s="203" t="s">
        <v>7310</v>
      </c>
      <c r="AI1273" s="235" t="s">
        <v>7047</v>
      </c>
      <c r="AJ1273" s="235" t="s">
        <v>6855</v>
      </c>
      <c r="AK1273" s="235" t="s">
        <v>4128</v>
      </c>
      <c r="AL1273" s="235">
        <v>1272</v>
      </c>
    </row>
    <row r="1274" spans="1:38" x14ac:dyDescent="0.3">
      <c r="A1274" s="229" t="s">
        <v>753</v>
      </c>
      <c r="B1274" s="229" t="s">
        <v>7039</v>
      </c>
      <c r="C1274" s="249" t="s">
        <v>4597</v>
      </c>
      <c r="D1274" s="222" t="s">
        <v>7070</v>
      </c>
      <c r="E1274" s="270">
        <v>1801110948646</v>
      </c>
      <c r="F1274" s="271" t="s">
        <v>6138</v>
      </c>
      <c r="G1274" s="249">
        <v>0</v>
      </c>
      <c r="H1274" s="271" t="s">
        <v>2</v>
      </c>
      <c r="I1274" s="272"/>
      <c r="J1274" s="272"/>
      <c r="K1274" s="272"/>
      <c r="L1274" s="272"/>
      <c r="M1274" s="272"/>
      <c r="N1274" s="271" t="s">
        <v>7053</v>
      </c>
      <c r="O1274" s="271" t="s">
        <v>7054</v>
      </c>
      <c r="P1274" s="271" t="s">
        <v>7055</v>
      </c>
      <c r="Q1274" s="271" t="s">
        <v>7056</v>
      </c>
      <c r="R1274" s="271">
        <v>42.1</v>
      </c>
      <c r="S1274" s="271" t="s">
        <v>7071</v>
      </c>
      <c r="T1274" s="234">
        <v>45600</v>
      </c>
      <c r="U1274" s="234" t="s">
        <v>6862</v>
      </c>
      <c r="V1274" s="234">
        <v>45657</v>
      </c>
      <c r="W1274" s="234">
        <v>45663</v>
      </c>
      <c r="X1274" s="234" t="s">
        <v>6855</v>
      </c>
      <c r="Y1274" s="234"/>
      <c r="Z1274" s="234" t="s">
        <v>7034</v>
      </c>
      <c r="AA1274" s="243">
        <v>202411</v>
      </c>
      <c r="AB1274" s="243"/>
      <c r="AC1274" s="244" t="s">
        <v>7050</v>
      </c>
      <c r="AD1274" s="244" t="s">
        <v>7072</v>
      </c>
      <c r="AE1274" s="245">
        <v>1</v>
      </c>
      <c r="AF1274" s="249" t="s">
        <v>15</v>
      </c>
      <c r="AG1274" s="239" t="str">
        <f>IFERROR(VLOOKUP(작성용!A:A,RM!A:D,4,0),"-")</f>
        <v>유재호</v>
      </c>
      <c r="AH1274" s="203" t="s">
        <v>7310</v>
      </c>
      <c r="AI1274" s="235" t="s">
        <v>7047</v>
      </c>
      <c r="AJ1274" s="235" t="s">
        <v>6855</v>
      </c>
      <c r="AK1274" s="235" t="s">
        <v>4128</v>
      </c>
      <c r="AL1274" s="235">
        <v>1273</v>
      </c>
    </row>
    <row r="1275" spans="1:38" x14ac:dyDescent="0.3">
      <c r="A1275" s="229" t="s">
        <v>753</v>
      </c>
      <c r="B1275" s="229" t="s">
        <v>7039</v>
      </c>
      <c r="C1275" s="249" t="s">
        <v>4597</v>
      </c>
      <c r="D1275" s="222" t="s">
        <v>7073</v>
      </c>
      <c r="E1275" s="270">
        <v>1801110954958</v>
      </c>
      <c r="F1275" s="271" t="s">
        <v>6138</v>
      </c>
      <c r="G1275" s="249">
        <v>1</v>
      </c>
      <c r="H1275" s="271" t="s">
        <v>2</v>
      </c>
      <c r="I1275" s="272"/>
      <c r="J1275" s="272"/>
      <c r="K1275" s="272"/>
      <c r="L1275" s="272"/>
      <c r="M1275" s="272"/>
      <c r="N1275" s="271" t="s">
        <v>7053</v>
      </c>
      <c r="O1275" s="271" t="s">
        <v>7054</v>
      </c>
      <c r="P1275" s="271" t="s">
        <v>7055</v>
      </c>
      <c r="Q1275" s="271" t="s">
        <v>7056</v>
      </c>
      <c r="R1275" s="271">
        <v>56.1</v>
      </c>
      <c r="S1275" s="271" t="s">
        <v>7074</v>
      </c>
      <c r="T1275" s="234">
        <v>45600</v>
      </c>
      <c r="U1275" s="234" t="s">
        <v>6862</v>
      </c>
      <c r="V1275" s="234">
        <v>45657</v>
      </c>
      <c r="W1275" s="234">
        <v>45663</v>
      </c>
      <c r="X1275" s="234" t="s">
        <v>6855</v>
      </c>
      <c r="Y1275" s="234"/>
      <c r="Z1275" s="234" t="s">
        <v>7034</v>
      </c>
      <c r="AA1275" s="243">
        <v>202411</v>
      </c>
      <c r="AB1275" s="243"/>
      <c r="AC1275" s="244" t="s">
        <v>7050</v>
      </c>
      <c r="AD1275" s="244" t="s">
        <v>3715</v>
      </c>
      <c r="AE1275" s="245">
        <v>1</v>
      </c>
      <c r="AF1275" s="249" t="s">
        <v>3715</v>
      </c>
      <c r="AG1275" s="239" t="str">
        <f>IFERROR(VLOOKUP(작성용!A:A,RM!A:D,4,0),"-")</f>
        <v>유재호</v>
      </c>
      <c r="AH1275" s="203" t="s">
        <v>7310</v>
      </c>
      <c r="AI1275" s="235" t="s">
        <v>7047</v>
      </c>
      <c r="AJ1275" s="235" t="s">
        <v>6855</v>
      </c>
      <c r="AK1275" s="235" t="s">
        <v>4128</v>
      </c>
      <c r="AL1275" s="235">
        <v>1274</v>
      </c>
    </row>
    <row r="1276" spans="1:38" x14ac:dyDescent="0.3">
      <c r="A1276" s="229" t="s">
        <v>753</v>
      </c>
      <c r="B1276" s="229" t="s">
        <v>7039</v>
      </c>
      <c r="C1276" s="249" t="s">
        <v>4597</v>
      </c>
      <c r="D1276" s="222" t="s">
        <v>7073</v>
      </c>
      <c r="E1276" s="270">
        <v>1801110954958</v>
      </c>
      <c r="F1276" s="271" t="s">
        <v>6138</v>
      </c>
      <c r="G1276" s="249">
        <v>2</v>
      </c>
      <c r="H1276" s="271" t="s">
        <v>2</v>
      </c>
      <c r="I1276" s="272"/>
      <c r="J1276" s="272"/>
      <c r="K1276" s="272"/>
      <c r="L1276" s="272"/>
      <c r="M1276" s="272"/>
      <c r="N1276" s="271" t="s">
        <v>7053</v>
      </c>
      <c r="O1276" s="271" t="s">
        <v>7054</v>
      </c>
      <c r="P1276" s="271" t="s">
        <v>7055</v>
      </c>
      <c r="Q1276" s="271" t="s">
        <v>7056</v>
      </c>
      <c r="R1276" s="271">
        <v>56.2</v>
      </c>
      <c r="S1276" s="271" t="s">
        <v>7075</v>
      </c>
      <c r="T1276" s="234">
        <v>45600</v>
      </c>
      <c r="U1276" s="234" t="s">
        <v>6862</v>
      </c>
      <c r="V1276" s="234">
        <v>45657</v>
      </c>
      <c r="W1276" s="234">
        <v>45663</v>
      </c>
      <c r="X1276" s="234" t="s">
        <v>6855</v>
      </c>
      <c r="Y1276" s="234"/>
      <c r="Z1276" s="234" t="s">
        <v>7034</v>
      </c>
      <c r="AA1276" s="243">
        <v>202411</v>
      </c>
      <c r="AB1276" s="243"/>
      <c r="AC1276" s="244" t="s">
        <v>7050</v>
      </c>
      <c r="AD1276" s="244" t="s">
        <v>3715</v>
      </c>
      <c r="AE1276" s="245">
        <v>0</v>
      </c>
      <c r="AF1276" s="249" t="s">
        <v>3715</v>
      </c>
      <c r="AG1276" s="239" t="str">
        <f>IFERROR(VLOOKUP(작성용!A:A,RM!A:D,4,0),"-")</f>
        <v>유재호</v>
      </c>
      <c r="AH1276" s="203" t="s">
        <v>7310</v>
      </c>
      <c r="AI1276" s="235" t="s">
        <v>7047</v>
      </c>
      <c r="AJ1276" s="235" t="s">
        <v>6855</v>
      </c>
      <c r="AK1276" s="235" t="s">
        <v>4128</v>
      </c>
      <c r="AL1276" s="235">
        <v>1275</v>
      </c>
    </row>
    <row r="1277" spans="1:38" x14ac:dyDescent="0.3">
      <c r="A1277" s="229" t="s">
        <v>753</v>
      </c>
      <c r="B1277" s="229" t="s">
        <v>7039</v>
      </c>
      <c r="C1277" s="249" t="s">
        <v>4597</v>
      </c>
      <c r="D1277" s="222" t="s">
        <v>7076</v>
      </c>
      <c r="E1277" s="270">
        <v>1101116353984</v>
      </c>
      <c r="F1277" s="271" t="s">
        <v>6138</v>
      </c>
      <c r="G1277" s="273">
        <v>1</v>
      </c>
      <c r="H1277" s="271" t="s">
        <v>2</v>
      </c>
      <c r="I1277" s="272"/>
      <c r="J1277" s="272"/>
      <c r="K1277" s="272"/>
      <c r="L1277" s="272"/>
      <c r="M1277" s="272"/>
      <c r="N1277" s="271" t="s">
        <v>7053</v>
      </c>
      <c r="O1277" s="271" t="s">
        <v>7054</v>
      </c>
      <c r="P1277" s="271" t="s">
        <v>7055</v>
      </c>
      <c r="Q1277" s="271" t="s">
        <v>7056</v>
      </c>
      <c r="R1277" s="271">
        <v>63.1</v>
      </c>
      <c r="S1277" s="271" t="s">
        <v>7077</v>
      </c>
      <c r="T1277" s="234">
        <v>45600</v>
      </c>
      <c r="U1277" s="234" t="s">
        <v>6862</v>
      </c>
      <c r="V1277" s="234">
        <v>45657</v>
      </c>
      <c r="W1277" s="234">
        <v>45663</v>
      </c>
      <c r="X1277" s="234" t="s">
        <v>6855</v>
      </c>
      <c r="Y1277" s="234"/>
      <c r="Z1277" s="234" t="s">
        <v>7034</v>
      </c>
      <c r="AA1277" s="243">
        <v>202411</v>
      </c>
      <c r="AB1277" s="243"/>
      <c r="AC1277" s="244" t="s">
        <v>7050</v>
      </c>
      <c r="AD1277" s="244" t="s">
        <v>694</v>
      </c>
      <c r="AE1277" s="245">
        <v>1</v>
      </c>
      <c r="AF1277" s="249" t="s">
        <v>694</v>
      </c>
      <c r="AG1277" s="239" t="str">
        <f>IFERROR(VLOOKUP(작성용!A:A,RM!A:D,4,0),"-")</f>
        <v>유재호</v>
      </c>
      <c r="AH1277" s="203" t="s">
        <v>7310</v>
      </c>
      <c r="AI1277" s="235" t="s">
        <v>7047</v>
      </c>
      <c r="AJ1277" s="235" t="s">
        <v>6855</v>
      </c>
      <c r="AK1277" s="235" t="s">
        <v>4128</v>
      </c>
      <c r="AL1277" s="235">
        <v>1276</v>
      </c>
    </row>
    <row r="1278" spans="1:38" x14ac:dyDescent="0.3">
      <c r="A1278" s="229" t="s">
        <v>753</v>
      </c>
      <c r="B1278" s="229" t="s">
        <v>7039</v>
      </c>
      <c r="C1278" s="249" t="s">
        <v>4597</v>
      </c>
      <c r="D1278" s="222" t="s">
        <v>7076</v>
      </c>
      <c r="E1278" s="270">
        <v>1101116353984</v>
      </c>
      <c r="F1278" s="271" t="s">
        <v>6138</v>
      </c>
      <c r="G1278" s="249">
        <v>2</v>
      </c>
      <c r="H1278" s="271" t="s">
        <v>2</v>
      </c>
      <c r="I1278" s="272"/>
      <c r="J1278" s="272"/>
      <c r="K1278" s="272"/>
      <c r="L1278" s="272"/>
      <c r="M1278" s="272"/>
      <c r="N1278" s="271" t="s">
        <v>7053</v>
      </c>
      <c r="O1278" s="271" t="s">
        <v>7054</v>
      </c>
      <c r="P1278" s="271" t="s">
        <v>7055</v>
      </c>
      <c r="Q1278" s="271" t="s">
        <v>7056</v>
      </c>
      <c r="R1278" s="271">
        <v>63.2</v>
      </c>
      <c r="S1278" s="271" t="s">
        <v>7078</v>
      </c>
      <c r="T1278" s="234">
        <v>45600</v>
      </c>
      <c r="U1278" s="234" t="s">
        <v>6862</v>
      </c>
      <c r="V1278" s="234">
        <v>45657</v>
      </c>
      <c r="W1278" s="234">
        <v>45663</v>
      </c>
      <c r="X1278" s="234" t="s">
        <v>6855</v>
      </c>
      <c r="Y1278" s="234"/>
      <c r="Z1278" s="234" t="s">
        <v>7034</v>
      </c>
      <c r="AA1278" s="243">
        <v>202411</v>
      </c>
      <c r="AB1278" s="243"/>
      <c r="AC1278" s="244" t="s">
        <v>7050</v>
      </c>
      <c r="AD1278" s="244" t="s">
        <v>694</v>
      </c>
      <c r="AE1278" s="245">
        <v>0</v>
      </c>
      <c r="AF1278" s="249" t="s">
        <v>694</v>
      </c>
      <c r="AG1278" s="239" t="str">
        <f>IFERROR(VLOOKUP(작성용!A:A,RM!A:D,4,0),"-")</f>
        <v>유재호</v>
      </c>
      <c r="AH1278" s="203" t="s">
        <v>7310</v>
      </c>
      <c r="AI1278" s="235" t="s">
        <v>7047</v>
      </c>
      <c r="AJ1278" s="235" t="s">
        <v>6855</v>
      </c>
      <c r="AK1278" s="235" t="s">
        <v>4128</v>
      </c>
      <c r="AL1278" s="235">
        <v>1277</v>
      </c>
    </row>
    <row r="1279" spans="1:38" x14ac:dyDescent="0.3">
      <c r="A1279" s="229" t="s">
        <v>753</v>
      </c>
      <c r="B1279" s="229" t="s">
        <v>7039</v>
      </c>
      <c r="C1279" s="249" t="s">
        <v>4597</v>
      </c>
      <c r="D1279" s="222" t="s">
        <v>7079</v>
      </c>
      <c r="E1279" s="270">
        <v>1101115949461</v>
      </c>
      <c r="F1279" s="271" t="s">
        <v>6138</v>
      </c>
      <c r="G1279" s="249">
        <v>1</v>
      </c>
      <c r="H1279" s="271" t="s">
        <v>2</v>
      </c>
      <c r="I1279" s="272"/>
      <c r="J1279" s="272"/>
      <c r="K1279" s="272"/>
      <c r="L1279" s="272"/>
      <c r="M1279" s="272"/>
      <c r="N1279" s="271" t="s">
        <v>7053</v>
      </c>
      <c r="O1279" s="271" t="s">
        <v>7054</v>
      </c>
      <c r="P1279" s="271" t="s">
        <v>7055</v>
      </c>
      <c r="Q1279" s="271" t="s">
        <v>7056</v>
      </c>
      <c r="R1279" s="271">
        <v>66</v>
      </c>
      <c r="S1279" s="271" t="s">
        <v>7080</v>
      </c>
      <c r="T1279" s="234">
        <v>45600</v>
      </c>
      <c r="U1279" s="234" t="s">
        <v>6862</v>
      </c>
      <c r="V1279" s="234">
        <v>45657</v>
      </c>
      <c r="W1279" s="234">
        <v>45663</v>
      </c>
      <c r="X1279" s="234" t="s">
        <v>6855</v>
      </c>
      <c r="Y1279" s="234"/>
      <c r="Z1279" s="234" t="s">
        <v>7034</v>
      </c>
      <c r="AA1279" s="243">
        <v>202411</v>
      </c>
      <c r="AB1279" s="243"/>
      <c r="AC1279" s="244" t="s">
        <v>7050</v>
      </c>
      <c r="AD1279" s="244" t="s">
        <v>7363</v>
      </c>
      <c r="AE1279" s="245">
        <v>1</v>
      </c>
      <c r="AF1279" s="249" t="s">
        <v>463</v>
      </c>
      <c r="AG1279" s="239" t="str">
        <f>IFERROR(VLOOKUP(작성용!A:A,RM!A:D,4,0),"-")</f>
        <v>유재호</v>
      </c>
      <c r="AH1279" s="203" t="s">
        <v>7310</v>
      </c>
      <c r="AI1279" s="235" t="s">
        <v>7047</v>
      </c>
      <c r="AJ1279" s="235" t="s">
        <v>6855</v>
      </c>
      <c r="AK1279" s="235" t="s">
        <v>4128</v>
      </c>
      <c r="AL1279" s="235">
        <v>1278</v>
      </c>
    </row>
    <row r="1280" spans="1:38" x14ac:dyDescent="0.3">
      <c r="A1280" s="229" t="s">
        <v>753</v>
      </c>
      <c r="B1280" s="229" t="s">
        <v>7039</v>
      </c>
      <c r="C1280" s="249" t="s">
        <v>4597</v>
      </c>
      <c r="D1280" s="222" t="s">
        <v>7079</v>
      </c>
      <c r="E1280" s="270">
        <v>1101115949461</v>
      </c>
      <c r="F1280" s="271" t="s">
        <v>6138</v>
      </c>
      <c r="G1280" s="273">
        <v>2</v>
      </c>
      <c r="H1280" s="271" t="s">
        <v>2</v>
      </c>
      <c r="I1280" s="272"/>
      <c r="J1280" s="272"/>
      <c r="K1280" s="272"/>
      <c r="L1280" s="272"/>
      <c r="M1280" s="272"/>
      <c r="N1280" s="271" t="s">
        <v>7053</v>
      </c>
      <c r="O1280" s="271" t="s">
        <v>7054</v>
      </c>
      <c r="P1280" s="271" t="s">
        <v>7055</v>
      </c>
      <c r="Q1280" s="271" t="s">
        <v>7056</v>
      </c>
      <c r="R1280" s="271">
        <v>66.099999999999994</v>
      </c>
      <c r="S1280" s="271" t="s">
        <v>7081</v>
      </c>
      <c r="T1280" s="234">
        <v>45600</v>
      </c>
      <c r="U1280" s="234" t="s">
        <v>6862</v>
      </c>
      <c r="V1280" s="234">
        <v>45657</v>
      </c>
      <c r="W1280" s="234">
        <v>45663</v>
      </c>
      <c r="X1280" s="234" t="s">
        <v>6855</v>
      </c>
      <c r="Y1280" s="234"/>
      <c r="Z1280" s="234" t="s">
        <v>7034</v>
      </c>
      <c r="AA1280" s="243">
        <v>202411</v>
      </c>
      <c r="AB1280" s="243"/>
      <c r="AC1280" s="244" t="s">
        <v>7050</v>
      </c>
      <c r="AD1280" s="244" t="s">
        <v>7363</v>
      </c>
      <c r="AE1280" s="245">
        <v>0</v>
      </c>
      <c r="AF1280" s="249" t="s">
        <v>463</v>
      </c>
      <c r="AG1280" s="239" t="str">
        <f>IFERROR(VLOOKUP(작성용!A:A,RM!A:D,4,0),"-")</f>
        <v>유재호</v>
      </c>
      <c r="AH1280" s="203" t="s">
        <v>7310</v>
      </c>
      <c r="AI1280" s="235" t="s">
        <v>7047</v>
      </c>
      <c r="AJ1280" s="235" t="s">
        <v>6855</v>
      </c>
      <c r="AK1280" s="235" t="s">
        <v>4128</v>
      </c>
      <c r="AL1280" s="235">
        <v>1279</v>
      </c>
    </row>
    <row r="1281" spans="1:38" x14ac:dyDescent="0.3">
      <c r="A1281" s="229" t="s">
        <v>753</v>
      </c>
      <c r="B1281" s="229" t="s">
        <v>7039</v>
      </c>
      <c r="C1281" s="249" t="s">
        <v>4597</v>
      </c>
      <c r="D1281" s="222" t="s">
        <v>7082</v>
      </c>
      <c r="E1281" s="270">
        <v>1101115780625</v>
      </c>
      <c r="F1281" s="271" t="s">
        <v>6138</v>
      </c>
      <c r="G1281" s="249">
        <v>0</v>
      </c>
      <c r="H1281" s="271" t="s">
        <v>2</v>
      </c>
      <c r="I1281" s="272"/>
      <c r="J1281" s="272"/>
      <c r="K1281" s="272"/>
      <c r="L1281" s="272"/>
      <c r="M1281" s="272"/>
      <c r="N1281" s="271" t="s">
        <v>7053</v>
      </c>
      <c r="O1281" s="271" t="s">
        <v>7054</v>
      </c>
      <c r="P1281" s="271" t="s">
        <v>7055</v>
      </c>
      <c r="Q1281" s="271" t="s">
        <v>7056</v>
      </c>
      <c r="R1281" s="271">
        <v>71.099999999999994</v>
      </c>
      <c r="S1281" s="271" t="s">
        <v>7083</v>
      </c>
      <c r="T1281" s="234">
        <v>45600</v>
      </c>
      <c r="U1281" s="234" t="s">
        <v>6862</v>
      </c>
      <c r="V1281" s="234">
        <v>45657</v>
      </c>
      <c r="W1281" s="234">
        <v>45663</v>
      </c>
      <c r="X1281" s="234" t="s">
        <v>6855</v>
      </c>
      <c r="Y1281" s="234"/>
      <c r="Z1281" s="234" t="s">
        <v>7034</v>
      </c>
      <c r="AA1281" s="243">
        <v>202411</v>
      </c>
      <c r="AB1281" s="243"/>
      <c r="AC1281" s="244" t="s">
        <v>7050</v>
      </c>
      <c r="AD1281" s="244" t="s">
        <v>3644</v>
      </c>
      <c r="AE1281" s="245">
        <v>1</v>
      </c>
      <c r="AF1281" s="244" t="s">
        <v>3644</v>
      </c>
      <c r="AG1281" s="239" t="str">
        <f>IFERROR(VLOOKUP(작성용!A:A,RM!A:D,4,0),"-")</f>
        <v>유재호</v>
      </c>
      <c r="AH1281" s="203" t="s">
        <v>7310</v>
      </c>
      <c r="AI1281" s="235" t="s">
        <v>7047</v>
      </c>
      <c r="AJ1281" s="235" t="s">
        <v>6855</v>
      </c>
      <c r="AK1281" s="235" t="s">
        <v>4128</v>
      </c>
      <c r="AL1281" s="235">
        <v>1280</v>
      </c>
    </row>
    <row r="1282" spans="1:38" x14ac:dyDescent="0.3">
      <c r="A1282" s="229" t="s">
        <v>753</v>
      </c>
      <c r="B1282" s="229" t="s">
        <v>7039</v>
      </c>
      <c r="C1282" s="249" t="s">
        <v>4597</v>
      </c>
      <c r="D1282" s="222" t="s">
        <v>7084</v>
      </c>
      <c r="E1282" s="270">
        <v>1101116392198</v>
      </c>
      <c r="F1282" s="271" t="s">
        <v>6138</v>
      </c>
      <c r="G1282" s="249">
        <v>0</v>
      </c>
      <c r="H1282" s="271" t="s">
        <v>2</v>
      </c>
      <c r="I1282" s="272"/>
      <c r="J1282" s="272"/>
      <c r="K1282" s="272"/>
      <c r="L1282" s="272"/>
      <c r="M1282" s="272"/>
      <c r="N1282" s="271" t="s">
        <v>7053</v>
      </c>
      <c r="O1282" s="271" t="s">
        <v>7054</v>
      </c>
      <c r="P1282" s="271" t="s">
        <v>7055</v>
      </c>
      <c r="Q1282" s="271" t="s">
        <v>7056</v>
      </c>
      <c r="R1282" s="271">
        <v>74.099999999999994</v>
      </c>
      <c r="S1282" s="271" t="s">
        <v>7085</v>
      </c>
      <c r="T1282" s="234">
        <v>45600</v>
      </c>
      <c r="U1282" s="234" t="s">
        <v>6862</v>
      </c>
      <c r="V1282" s="234">
        <v>45657</v>
      </c>
      <c r="W1282" s="234">
        <v>45663</v>
      </c>
      <c r="X1282" s="234" t="s">
        <v>6855</v>
      </c>
      <c r="Y1282" s="234"/>
      <c r="Z1282" s="234" t="s">
        <v>7034</v>
      </c>
      <c r="AA1282" s="243">
        <v>202411</v>
      </c>
      <c r="AB1282" s="243"/>
      <c r="AC1282" s="244" t="s">
        <v>7050</v>
      </c>
      <c r="AD1282" s="244" t="s">
        <v>7010</v>
      </c>
      <c r="AE1282" s="245">
        <v>1</v>
      </c>
      <c r="AF1282" s="249" t="s">
        <v>6932</v>
      </c>
      <c r="AG1282" s="239" t="str">
        <f>IFERROR(VLOOKUP(작성용!A:A,RM!A:D,4,0),"-")</f>
        <v>유재호</v>
      </c>
      <c r="AH1282" s="203" t="s">
        <v>7310</v>
      </c>
      <c r="AI1282" s="235" t="s">
        <v>7047</v>
      </c>
      <c r="AJ1282" s="235" t="s">
        <v>6855</v>
      </c>
      <c r="AK1282" s="235" t="s">
        <v>4128</v>
      </c>
      <c r="AL1282" s="235">
        <v>1281</v>
      </c>
    </row>
    <row r="1283" spans="1:38" x14ac:dyDescent="0.3">
      <c r="A1283" s="229" t="s">
        <v>753</v>
      </c>
      <c r="B1283" s="229" t="s">
        <v>7039</v>
      </c>
      <c r="C1283" s="249" t="s">
        <v>4597</v>
      </c>
      <c r="D1283" s="222" t="s">
        <v>7084</v>
      </c>
      <c r="E1283" s="270">
        <v>1101116392198</v>
      </c>
      <c r="F1283" s="271" t="s">
        <v>6138</v>
      </c>
      <c r="G1283" s="273">
        <v>1</v>
      </c>
      <c r="H1283" s="271" t="s">
        <v>2</v>
      </c>
      <c r="I1283" s="272"/>
      <c r="J1283" s="272"/>
      <c r="K1283" s="272"/>
      <c r="L1283" s="272"/>
      <c r="M1283" s="272"/>
      <c r="N1283" s="271" t="s">
        <v>7053</v>
      </c>
      <c r="O1283" s="271" t="s">
        <v>7054</v>
      </c>
      <c r="P1283" s="271" t="s">
        <v>7055</v>
      </c>
      <c r="Q1283" s="271" t="s">
        <v>7056</v>
      </c>
      <c r="R1283" s="271">
        <v>74.2</v>
      </c>
      <c r="S1283" s="271" t="s">
        <v>7086</v>
      </c>
      <c r="T1283" s="234">
        <v>45600</v>
      </c>
      <c r="U1283" s="234" t="s">
        <v>6862</v>
      </c>
      <c r="V1283" s="234">
        <v>45657</v>
      </c>
      <c r="W1283" s="234">
        <v>45663</v>
      </c>
      <c r="X1283" s="234" t="s">
        <v>6855</v>
      </c>
      <c r="Y1283" s="234"/>
      <c r="Z1283" s="234" t="s">
        <v>7034</v>
      </c>
      <c r="AA1283" s="243">
        <v>202411</v>
      </c>
      <c r="AB1283" s="243"/>
      <c r="AC1283" s="244" t="s">
        <v>7050</v>
      </c>
      <c r="AD1283" s="244" t="s">
        <v>7010</v>
      </c>
      <c r="AE1283" s="245">
        <v>0</v>
      </c>
      <c r="AF1283" s="249" t="s">
        <v>6932</v>
      </c>
      <c r="AG1283" s="239" t="str">
        <f>IFERROR(VLOOKUP(작성용!A:A,RM!A:D,4,0),"-")</f>
        <v>유재호</v>
      </c>
      <c r="AH1283" s="203" t="s">
        <v>7310</v>
      </c>
      <c r="AI1283" s="235" t="s">
        <v>7047</v>
      </c>
      <c r="AJ1283" s="235" t="s">
        <v>6855</v>
      </c>
      <c r="AK1283" s="235" t="s">
        <v>4128</v>
      </c>
      <c r="AL1283" s="235">
        <v>1282</v>
      </c>
    </row>
    <row r="1284" spans="1:38" x14ac:dyDescent="0.3">
      <c r="A1284" s="229" t="s">
        <v>753</v>
      </c>
      <c r="B1284" s="229" t="s">
        <v>7039</v>
      </c>
      <c r="C1284" s="249" t="s">
        <v>4597</v>
      </c>
      <c r="D1284" s="222" t="s">
        <v>7084</v>
      </c>
      <c r="E1284" s="270">
        <v>1101116392198</v>
      </c>
      <c r="F1284" s="271" t="s">
        <v>6138</v>
      </c>
      <c r="G1284" s="273">
        <v>2</v>
      </c>
      <c r="H1284" s="271" t="s">
        <v>2</v>
      </c>
      <c r="I1284" s="272"/>
      <c r="J1284" s="272"/>
      <c r="K1284" s="272"/>
      <c r="L1284" s="272"/>
      <c r="M1284" s="272"/>
      <c r="N1284" s="271" t="s">
        <v>7053</v>
      </c>
      <c r="O1284" s="271" t="s">
        <v>7054</v>
      </c>
      <c r="P1284" s="271" t="s">
        <v>7055</v>
      </c>
      <c r="Q1284" s="271" t="s">
        <v>7056</v>
      </c>
      <c r="R1284" s="271">
        <v>74.3</v>
      </c>
      <c r="S1284" s="271" t="s">
        <v>7087</v>
      </c>
      <c r="T1284" s="234">
        <v>45600</v>
      </c>
      <c r="U1284" s="234" t="s">
        <v>6862</v>
      </c>
      <c r="V1284" s="234">
        <v>45657</v>
      </c>
      <c r="W1284" s="234">
        <v>45663</v>
      </c>
      <c r="X1284" s="234" t="s">
        <v>6855</v>
      </c>
      <c r="Y1284" s="234"/>
      <c r="Z1284" s="234" t="s">
        <v>7034</v>
      </c>
      <c r="AA1284" s="243">
        <v>202411</v>
      </c>
      <c r="AB1284" s="243"/>
      <c r="AC1284" s="244" t="s">
        <v>7050</v>
      </c>
      <c r="AD1284" s="244" t="s">
        <v>7010</v>
      </c>
      <c r="AE1284" s="245">
        <v>0</v>
      </c>
      <c r="AF1284" s="249" t="s">
        <v>6932</v>
      </c>
      <c r="AG1284" s="239" t="str">
        <f>IFERROR(VLOOKUP(작성용!A:A,RM!A:D,4,0),"-")</f>
        <v>유재호</v>
      </c>
      <c r="AH1284" s="203" t="s">
        <v>7310</v>
      </c>
      <c r="AI1284" s="235" t="s">
        <v>7047</v>
      </c>
      <c r="AJ1284" s="235" t="s">
        <v>6855</v>
      </c>
      <c r="AK1284" s="235" t="s">
        <v>4128</v>
      </c>
      <c r="AL1284" s="235">
        <v>1283</v>
      </c>
    </row>
    <row r="1285" spans="1:38" x14ac:dyDescent="0.3">
      <c r="A1285" s="229" t="s">
        <v>753</v>
      </c>
      <c r="B1285" s="229" t="s">
        <v>7039</v>
      </c>
      <c r="C1285" s="249" t="s">
        <v>4597</v>
      </c>
      <c r="D1285" s="222" t="s">
        <v>7084</v>
      </c>
      <c r="E1285" s="270">
        <v>1101116392198</v>
      </c>
      <c r="F1285" s="271" t="s">
        <v>6138</v>
      </c>
      <c r="G1285" s="273">
        <v>3</v>
      </c>
      <c r="H1285" s="271" t="s">
        <v>2</v>
      </c>
      <c r="I1285" s="272"/>
      <c r="J1285" s="272"/>
      <c r="K1285" s="272"/>
      <c r="L1285" s="272"/>
      <c r="M1285" s="272"/>
      <c r="N1285" s="271" t="s">
        <v>7053</v>
      </c>
      <c r="O1285" s="271" t="s">
        <v>7054</v>
      </c>
      <c r="P1285" s="271" t="s">
        <v>7055</v>
      </c>
      <c r="Q1285" s="271" t="s">
        <v>7056</v>
      </c>
      <c r="R1285" s="271">
        <v>74.400000000000006</v>
      </c>
      <c r="S1285" s="271" t="s">
        <v>7088</v>
      </c>
      <c r="T1285" s="234">
        <v>45600</v>
      </c>
      <c r="U1285" s="234" t="s">
        <v>6862</v>
      </c>
      <c r="V1285" s="234">
        <v>45657</v>
      </c>
      <c r="W1285" s="234">
        <v>45663</v>
      </c>
      <c r="X1285" s="234" t="s">
        <v>6855</v>
      </c>
      <c r="Y1285" s="234"/>
      <c r="Z1285" s="234" t="s">
        <v>7034</v>
      </c>
      <c r="AA1285" s="243">
        <v>202411</v>
      </c>
      <c r="AB1285" s="243"/>
      <c r="AC1285" s="244" t="s">
        <v>7050</v>
      </c>
      <c r="AD1285" s="244" t="s">
        <v>7010</v>
      </c>
      <c r="AE1285" s="245">
        <v>0</v>
      </c>
      <c r="AF1285" s="249" t="s">
        <v>6932</v>
      </c>
      <c r="AG1285" s="239" t="str">
        <f>IFERROR(VLOOKUP(작성용!A:A,RM!A:D,4,0),"-")</f>
        <v>유재호</v>
      </c>
      <c r="AH1285" s="203" t="s">
        <v>7310</v>
      </c>
      <c r="AI1285" s="235" t="s">
        <v>7047</v>
      </c>
      <c r="AJ1285" s="235" t="s">
        <v>6855</v>
      </c>
      <c r="AK1285" s="235" t="s">
        <v>4128</v>
      </c>
      <c r="AL1285" s="235">
        <v>1284</v>
      </c>
    </row>
    <row r="1286" spans="1:38" x14ac:dyDescent="0.3">
      <c r="A1286" s="229" t="s">
        <v>753</v>
      </c>
      <c r="B1286" s="229" t="s">
        <v>7039</v>
      </c>
      <c r="C1286" s="249" t="s">
        <v>4597</v>
      </c>
      <c r="D1286" s="222" t="s">
        <v>7089</v>
      </c>
      <c r="E1286" s="270">
        <v>1101116700432</v>
      </c>
      <c r="F1286" s="271" t="s">
        <v>6138</v>
      </c>
      <c r="G1286" s="249">
        <v>1</v>
      </c>
      <c r="H1286" s="271" t="s">
        <v>2</v>
      </c>
      <c r="I1286" s="272"/>
      <c r="J1286" s="272"/>
      <c r="K1286" s="272"/>
      <c r="L1286" s="272"/>
      <c r="M1286" s="272"/>
      <c r="N1286" s="271" t="s">
        <v>7053</v>
      </c>
      <c r="O1286" s="271" t="s">
        <v>7054</v>
      </c>
      <c r="P1286" s="271" t="s">
        <v>7055</v>
      </c>
      <c r="Q1286" s="271" t="s">
        <v>7056</v>
      </c>
      <c r="R1286" s="271">
        <v>76</v>
      </c>
      <c r="S1286" s="271" t="s">
        <v>7090</v>
      </c>
      <c r="T1286" s="234">
        <v>45600</v>
      </c>
      <c r="U1286" s="234" t="s">
        <v>6862</v>
      </c>
      <c r="V1286" s="234">
        <v>45657</v>
      </c>
      <c r="W1286" s="234">
        <v>45663</v>
      </c>
      <c r="X1286" s="234" t="s">
        <v>6855</v>
      </c>
      <c r="Y1286" s="234"/>
      <c r="Z1286" s="234" t="s">
        <v>7034</v>
      </c>
      <c r="AA1286" s="243">
        <v>202411</v>
      </c>
      <c r="AB1286" s="243"/>
      <c r="AC1286" s="244" t="s">
        <v>7050</v>
      </c>
      <c r="AD1286" s="244" t="s">
        <v>7360</v>
      </c>
      <c r="AE1286" s="245">
        <v>1</v>
      </c>
      <c r="AF1286" s="249" t="s">
        <v>4714</v>
      </c>
      <c r="AG1286" s="239" t="str">
        <f>IFERROR(VLOOKUP(작성용!A:A,RM!A:D,4,0),"-")</f>
        <v>유재호</v>
      </c>
      <c r="AH1286" s="203" t="s">
        <v>7310</v>
      </c>
      <c r="AI1286" s="235" t="s">
        <v>7047</v>
      </c>
      <c r="AJ1286" s="235" t="s">
        <v>6855</v>
      </c>
      <c r="AK1286" s="235" t="s">
        <v>4128</v>
      </c>
      <c r="AL1286" s="235">
        <v>1285</v>
      </c>
    </row>
    <row r="1287" spans="1:38" x14ac:dyDescent="0.3">
      <c r="A1287" s="229" t="s">
        <v>753</v>
      </c>
      <c r="B1287" s="229" t="s">
        <v>7039</v>
      </c>
      <c r="C1287" s="249" t="s">
        <v>4597</v>
      </c>
      <c r="D1287" s="222" t="s">
        <v>7089</v>
      </c>
      <c r="E1287" s="270">
        <v>1101116700432</v>
      </c>
      <c r="F1287" s="271" t="s">
        <v>6138</v>
      </c>
      <c r="G1287" s="273">
        <v>2</v>
      </c>
      <c r="H1287" s="271" t="s">
        <v>2</v>
      </c>
      <c r="I1287" s="272"/>
      <c r="J1287" s="272"/>
      <c r="K1287" s="272"/>
      <c r="L1287" s="272"/>
      <c r="M1287" s="272"/>
      <c r="N1287" s="271" t="s">
        <v>7053</v>
      </c>
      <c r="O1287" s="271" t="s">
        <v>7054</v>
      </c>
      <c r="P1287" s="271" t="s">
        <v>7055</v>
      </c>
      <c r="Q1287" s="271" t="s">
        <v>7056</v>
      </c>
      <c r="R1287" s="271">
        <v>76.2</v>
      </c>
      <c r="S1287" s="271" t="s">
        <v>7091</v>
      </c>
      <c r="T1287" s="234">
        <v>45600</v>
      </c>
      <c r="U1287" s="234" t="s">
        <v>6862</v>
      </c>
      <c r="V1287" s="234">
        <v>45657</v>
      </c>
      <c r="W1287" s="234">
        <v>45663</v>
      </c>
      <c r="X1287" s="234" t="s">
        <v>6855</v>
      </c>
      <c r="Y1287" s="234"/>
      <c r="Z1287" s="234" t="s">
        <v>7034</v>
      </c>
      <c r="AA1287" s="243">
        <v>202411</v>
      </c>
      <c r="AB1287" s="243"/>
      <c r="AC1287" s="244" t="s">
        <v>7050</v>
      </c>
      <c r="AD1287" s="244" t="s">
        <v>7360</v>
      </c>
      <c r="AE1287" s="245">
        <v>0</v>
      </c>
      <c r="AF1287" s="249" t="s">
        <v>4714</v>
      </c>
      <c r="AG1287" s="239" t="str">
        <f>IFERROR(VLOOKUP(작성용!A:A,RM!A:D,4,0),"-")</f>
        <v>유재호</v>
      </c>
      <c r="AH1287" s="203" t="s">
        <v>7310</v>
      </c>
      <c r="AI1287" s="235" t="s">
        <v>7047</v>
      </c>
      <c r="AJ1287" s="235" t="s">
        <v>6855</v>
      </c>
      <c r="AK1287" s="235" t="s">
        <v>4128</v>
      </c>
      <c r="AL1287" s="235">
        <v>1286</v>
      </c>
    </row>
    <row r="1288" spans="1:38" x14ac:dyDescent="0.3">
      <c r="A1288" s="229" t="s">
        <v>753</v>
      </c>
      <c r="B1288" s="229" t="s">
        <v>7039</v>
      </c>
      <c r="C1288" s="249" t="s">
        <v>4597</v>
      </c>
      <c r="D1288" s="222" t="s">
        <v>7089</v>
      </c>
      <c r="E1288" s="270">
        <v>1101116700432</v>
      </c>
      <c r="F1288" s="271" t="s">
        <v>6138</v>
      </c>
      <c r="G1288" s="273">
        <v>3</v>
      </c>
      <c r="H1288" s="271" t="s">
        <v>2</v>
      </c>
      <c r="I1288" s="272"/>
      <c r="J1288" s="272"/>
      <c r="K1288" s="272"/>
      <c r="L1288" s="272"/>
      <c r="M1288" s="272"/>
      <c r="N1288" s="271" t="s">
        <v>7053</v>
      </c>
      <c r="O1288" s="271" t="s">
        <v>7054</v>
      </c>
      <c r="P1288" s="271" t="s">
        <v>7055</v>
      </c>
      <c r="Q1288" s="271" t="s">
        <v>7056</v>
      </c>
      <c r="R1288" s="271">
        <v>76.3</v>
      </c>
      <c r="S1288" s="271" t="s">
        <v>7092</v>
      </c>
      <c r="T1288" s="234">
        <v>45600</v>
      </c>
      <c r="U1288" s="234" t="s">
        <v>6862</v>
      </c>
      <c r="V1288" s="234">
        <v>45657</v>
      </c>
      <c r="W1288" s="234">
        <v>45663</v>
      </c>
      <c r="X1288" s="234" t="s">
        <v>6855</v>
      </c>
      <c r="Y1288" s="234"/>
      <c r="Z1288" s="234" t="s">
        <v>7034</v>
      </c>
      <c r="AA1288" s="243">
        <v>202411</v>
      </c>
      <c r="AB1288" s="243"/>
      <c r="AC1288" s="244" t="s">
        <v>7050</v>
      </c>
      <c r="AD1288" s="244" t="s">
        <v>7360</v>
      </c>
      <c r="AE1288" s="245">
        <v>0</v>
      </c>
      <c r="AF1288" s="249" t="s">
        <v>4714</v>
      </c>
      <c r="AG1288" s="239" t="str">
        <f>IFERROR(VLOOKUP(작성용!A:A,RM!A:D,4,0),"-")</f>
        <v>유재호</v>
      </c>
      <c r="AH1288" s="203" t="s">
        <v>7310</v>
      </c>
      <c r="AI1288" s="235" t="s">
        <v>7047</v>
      </c>
      <c r="AJ1288" s="235" t="s">
        <v>6855</v>
      </c>
      <c r="AK1288" s="235" t="s">
        <v>4128</v>
      </c>
      <c r="AL1288" s="235">
        <v>1287</v>
      </c>
    </row>
    <row r="1289" spans="1:38" x14ac:dyDescent="0.3">
      <c r="A1289" s="229" t="s">
        <v>753</v>
      </c>
      <c r="B1289" s="229" t="s">
        <v>7039</v>
      </c>
      <c r="C1289" s="249" t="s">
        <v>4597</v>
      </c>
      <c r="D1289" s="222" t="s">
        <v>7093</v>
      </c>
      <c r="E1289" s="270">
        <v>1101116702214</v>
      </c>
      <c r="F1289" s="271" t="s">
        <v>6110</v>
      </c>
      <c r="G1289" s="249">
        <v>2</v>
      </c>
      <c r="H1289" s="271" t="s">
        <v>2</v>
      </c>
      <c r="I1289" s="272"/>
      <c r="J1289" s="272"/>
      <c r="K1289" s="272"/>
      <c r="L1289" s="272"/>
      <c r="M1289" s="272"/>
      <c r="N1289" s="271" t="s">
        <v>7053</v>
      </c>
      <c r="O1289" s="271" t="s">
        <v>7054</v>
      </c>
      <c r="P1289" s="271" t="s">
        <v>7055</v>
      </c>
      <c r="Q1289" s="271" t="s">
        <v>7056</v>
      </c>
      <c r="R1289" s="271">
        <v>77</v>
      </c>
      <c r="S1289" s="271" t="s">
        <v>7094</v>
      </c>
      <c r="T1289" s="234">
        <v>45600</v>
      </c>
      <c r="U1289" s="234" t="s">
        <v>6862</v>
      </c>
      <c r="V1289" s="234">
        <v>45657</v>
      </c>
      <c r="W1289" s="234">
        <v>45663</v>
      </c>
      <c r="X1289" s="234" t="s">
        <v>6855</v>
      </c>
      <c r="Y1289" s="234"/>
      <c r="Z1289" s="234" t="s">
        <v>7034</v>
      </c>
      <c r="AA1289" s="243">
        <v>202411</v>
      </c>
      <c r="AB1289" s="243"/>
      <c r="AC1289" s="244" t="s">
        <v>7050</v>
      </c>
      <c r="AD1289" s="244" t="s">
        <v>3646</v>
      </c>
      <c r="AE1289" s="245">
        <v>1</v>
      </c>
      <c r="AF1289" s="244" t="s">
        <v>656</v>
      </c>
      <c r="AG1289" s="239" t="str">
        <f>IFERROR(VLOOKUP(작성용!A:A,RM!A:D,4,0),"-")</f>
        <v>유재호</v>
      </c>
      <c r="AH1289" s="203" t="s">
        <v>7310</v>
      </c>
      <c r="AI1289" s="235" t="s">
        <v>7047</v>
      </c>
      <c r="AJ1289" s="235" t="s">
        <v>6855</v>
      </c>
      <c r="AK1289" s="235" t="s">
        <v>4128</v>
      </c>
      <c r="AL1289" s="235">
        <v>1288</v>
      </c>
    </row>
    <row r="1290" spans="1:38" x14ac:dyDescent="0.3">
      <c r="A1290" s="229" t="s">
        <v>753</v>
      </c>
      <c r="B1290" s="229" t="s">
        <v>7039</v>
      </c>
      <c r="C1290" s="249" t="s">
        <v>4597</v>
      </c>
      <c r="D1290" s="222" t="s">
        <v>7093</v>
      </c>
      <c r="E1290" s="270">
        <v>1101116702214</v>
      </c>
      <c r="F1290" s="271" t="s">
        <v>6110</v>
      </c>
      <c r="G1290" s="273">
        <v>77</v>
      </c>
      <c r="H1290" s="271" t="s">
        <v>2</v>
      </c>
      <c r="I1290" s="272"/>
      <c r="J1290" s="272"/>
      <c r="K1290" s="272"/>
      <c r="L1290" s="272"/>
      <c r="M1290" s="272"/>
      <c r="N1290" s="271" t="s">
        <v>7053</v>
      </c>
      <c r="O1290" s="271" t="s">
        <v>7054</v>
      </c>
      <c r="P1290" s="271" t="s">
        <v>7055</v>
      </c>
      <c r="Q1290" s="271" t="s">
        <v>7056</v>
      </c>
      <c r="R1290" s="271">
        <v>77.099999999999994</v>
      </c>
      <c r="S1290" s="271" t="s">
        <v>7095</v>
      </c>
      <c r="T1290" s="234">
        <v>45600</v>
      </c>
      <c r="U1290" s="234" t="s">
        <v>6862</v>
      </c>
      <c r="V1290" s="234">
        <v>45657</v>
      </c>
      <c r="W1290" s="234">
        <v>45663</v>
      </c>
      <c r="X1290" s="234" t="s">
        <v>6855</v>
      </c>
      <c r="Y1290" s="234"/>
      <c r="Z1290" s="234" t="s">
        <v>7034</v>
      </c>
      <c r="AA1290" s="243">
        <v>202411</v>
      </c>
      <c r="AB1290" s="243"/>
      <c r="AC1290" s="244" t="s">
        <v>7050</v>
      </c>
      <c r="AD1290" s="244" t="s">
        <v>3646</v>
      </c>
      <c r="AE1290" s="245">
        <v>0</v>
      </c>
      <c r="AF1290" s="244" t="s">
        <v>656</v>
      </c>
      <c r="AG1290" s="239" t="str">
        <f>IFERROR(VLOOKUP(작성용!A:A,RM!A:D,4,0),"-")</f>
        <v>유재호</v>
      </c>
      <c r="AH1290" s="203" t="s">
        <v>7310</v>
      </c>
      <c r="AI1290" s="235" t="s">
        <v>7047</v>
      </c>
      <c r="AJ1290" s="235" t="s">
        <v>6855</v>
      </c>
      <c r="AK1290" s="235" t="s">
        <v>4128</v>
      </c>
      <c r="AL1290" s="235">
        <v>1289</v>
      </c>
    </row>
    <row r="1291" spans="1:38" x14ac:dyDescent="0.3">
      <c r="A1291" s="229" t="s">
        <v>753</v>
      </c>
      <c r="B1291" s="229" t="s">
        <v>7039</v>
      </c>
      <c r="C1291" s="249" t="s">
        <v>4597</v>
      </c>
      <c r="D1291" s="222" t="s">
        <v>7096</v>
      </c>
      <c r="E1291" s="270">
        <v>1314110357189</v>
      </c>
      <c r="F1291" s="271" t="s">
        <v>6107</v>
      </c>
      <c r="G1291" s="249">
        <v>0</v>
      </c>
      <c r="H1291" s="271" t="s">
        <v>2</v>
      </c>
      <c r="I1291" s="272"/>
      <c r="J1291" s="272"/>
      <c r="K1291" s="272"/>
      <c r="L1291" s="272"/>
      <c r="M1291" s="272"/>
      <c r="N1291" s="271" t="s">
        <v>7053</v>
      </c>
      <c r="O1291" s="271" t="s">
        <v>7054</v>
      </c>
      <c r="P1291" s="271" t="s">
        <v>7055</v>
      </c>
      <c r="Q1291" s="271" t="s">
        <v>7056</v>
      </c>
      <c r="R1291" s="271">
        <v>79</v>
      </c>
      <c r="S1291" s="271" t="s">
        <v>7097</v>
      </c>
      <c r="T1291" s="234">
        <v>45600</v>
      </c>
      <c r="U1291" s="234" t="s">
        <v>6862</v>
      </c>
      <c r="V1291" s="234">
        <v>45657</v>
      </c>
      <c r="W1291" s="234">
        <v>45663</v>
      </c>
      <c r="X1291" s="234" t="s">
        <v>6855</v>
      </c>
      <c r="Y1291" s="234"/>
      <c r="Z1291" s="234" t="s">
        <v>7034</v>
      </c>
      <c r="AA1291" s="243">
        <v>202411</v>
      </c>
      <c r="AB1291" s="243"/>
      <c r="AC1291" s="244" t="s">
        <v>7050</v>
      </c>
      <c r="AD1291" s="244" t="s">
        <v>3589</v>
      </c>
      <c r="AE1291" s="245">
        <v>1</v>
      </c>
      <c r="AF1291" s="244" t="s">
        <v>7098</v>
      </c>
      <c r="AG1291" s="239" t="str">
        <f>IFERROR(VLOOKUP(작성용!A:A,RM!A:D,4,0),"-")</f>
        <v>유재호</v>
      </c>
      <c r="AH1291" s="203" t="s">
        <v>7310</v>
      </c>
      <c r="AI1291" s="235" t="s">
        <v>7047</v>
      </c>
      <c r="AJ1291" s="235" t="s">
        <v>6855</v>
      </c>
      <c r="AK1291" s="235" t="s">
        <v>4128</v>
      </c>
      <c r="AL1291" s="235">
        <v>1290</v>
      </c>
    </row>
    <row r="1292" spans="1:38" x14ac:dyDescent="0.3">
      <c r="A1292" s="229" t="s">
        <v>753</v>
      </c>
      <c r="B1292" s="229" t="s">
        <v>7039</v>
      </c>
      <c r="C1292" s="249" t="s">
        <v>4597</v>
      </c>
      <c r="D1292" s="222" t="s">
        <v>7099</v>
      </c>
      <c r="E1292" s="270">
        <v>1801111197565</v>
      </c>
      <c r="F1292" s="271" t="s">
        <v>6138</v>
      </c>
      <c r="G1292" s="249">
        <v>0</v>
      </c>
      <c r="H1292" s="271" t="s">
        <v>2</v>
      </c>
      <c r="I1292" s="271"/>
      <c r="J1292" s="271" t="s">
        <v>7100</v>
      </c>
      <c r="K1292" s="271" t="s">
        <v>7100</v>
      </c>
      <c r="L1292" s="271" t="s">
        <v>7100</v>
      </c>
      <c r="M1292" s="271" t="s">
        <v>7100</v>
      </c>
      <c r="N1292" s="271" t="s">
        <v>7053</v>
      </c>
      <c r="O1292" s="271" t="s">
        <v>7054</v>
      </c>
      <c r="P1292" s="271" t="s">
        <v>7055</v>
      </c>
      <c r="Q1292" s="271" t="s">
        <v>7056</v>
      </c>
      <c r="R1292" s="271">
        <v>82.1</v>
      </c>
      <c r="S1292" s="271" t="s">
        <v>7101</v>
      </c>
      <c r="T1292" s="234">
        <v>45600</v>
      </c>
      <c r="U1292" s="234" t="s">
        <v>6862</v>
      </c>
      <c r="V1292" s="234">
        <v>45657</v>
      </c>
      <c r="W1292" s="234">
        <v>45663</v>
      </c>
      <c r="X1292" s="234" t="s">
        <v>6855</v>
      </c>
      <c r="Y1292" s="234"/>
      <c r="Z1292" s="234" t="s">
        <v>7034</v>
      </c>
      <c r="AA1292" s="243">
        <v>202411</v>
      </c>
      <c r="AB1292" s="243"/>
      <c r="AC1292" s="244" t="s">
        <v>7050</v>
      </c>
      <c r="AD1292" s="244" t="s">
        <v>7361</v>
      </c>
      <c r="AE1292" s="245">
        <v>1</v>
      </c>
      <c r="AF1292" s="244" t="s">
        <v>7102</v>
      </c>
      <c r="AG1292" s="239" t="str">
        <f>IFERROR(VLOOKUP(작성용!A:A,RM!A:D,4,0),"-")</f>
        <v>유재호</v>
      </c>
      <c r="AH1292" s="203" t="s">
        <v>7310</v>
      </c>
      <c r="AI1292" s="235" t="s">
        <v>7047</v>
      </c>
      <c r="AJ1292" s="235" t="s">
        <v>6855</v>
      </c>
      <c r="AK1292" s="235" t="s">
        <v>4128</v>
      </c>
      <c r="AL1292" s="235">
        <v>1291</v>
      </c>
    </row>
    <row r="1293" spans="1:38" x14ac:dyDescent="0.3">
      <c r="A1293" s="229" t="s">
        <v>753</v>
      </c>
      <c r="B1293" s="229" t="s">
        <v>7039</v>
      </c>
      <c r="C1293" s="249" t="s">
        <v>4597</v>
      </c>
      <c r="D1293" s="222" t="s">
        <v>7103</v>
      </c>
      <c r="E1293" s="270">
        <v>1801111151040</v>
      </c>
      <c r="F1293" s="271" t="s">
        <v>6138</v>
      </c>
      <c r="G1293" s="249">
        <v>0</v>
      </c>
      <c r="H1293" s="271" t="s">
        <v>2</v>
      </c>
      <c r="I1293" s="272"/>
      <c r="J1293" s="272"/>
      <c r="K1293" s="272"/>
      <c r="L1293" s="272"/>
      <c r="M1293" s="272"/>
      <c r="N1293" s="271" t="s">
        <v>7053</v>
      </c>
      <c r="O1293" s="271" t="s">
        <v>7054</v>
      </c>
      <c r="P1293" s="271" t="s">
        <v>7055</v>
      </c>
      <c r="Q1293" s="271" t="s">
        <v>7056</v>
      </c>
      <c r="R1293" s="271">
        <v>84.1</v>
      </c>
      <c r="S1293" s="271" t="s">
        <v>7104</v>
      </c>
      <c r="T1293" s="234">
        <v>45600</v>
      </c>
      <c r="U1293" s="234" t="s">
        <v>6862</v>
      </c>
      <c r="V1293" s="234">
        <v>45657</v>
      </c>
      <c r="W1293" s="234">
        <v>45663</v>
      </c>
      <c r="X1293" s="234" t="s">
        <v>6855</v>
      </c>
      <c r="Y1293" s="234"/>
      <c r="Z1293" s="234" t="s">
        <v>7034</v>
      </c>
      <c r="AA1293" s="243">
        <v>202411</v>
      </c>
      <c r="AB1293" s="243"/>
      <c r="AC1293" s="244" t="s">
        <v>7050</v>
      </c>
      <c r="AD1293" s="244" t="s">
        <v>15</v>
      </c>
      <c r="AE1293" s="245">
        <v>1</v>
      </c>
      <c r="AF1293" s="244" t="s">
        <v>15</v>
      </c>
      <c r="AG1293" s="239" t="str">
        <f>IFERROR(VLOOKUP(작성용!A:A,RM!A:D,4,0),"-")</f>
        <v>유재호</v>
      </c>
      <c r="AH1293" s="203" t="s">
        <v>7310</v>
      </c>
      <c r="AI1293" s="235" t="s">
        <v>7047</v>
      </c>
      <c r="AJ1293" s="235" t="s">
        <v>6855</v>
      </c>
      <c r="AK1293" s="235" t="s">
        <v>4128</v>
      </c>
      <c r="AL1293" s="235">
        <v>1292</v>
      </c>
    </row>
    <row r="1294" spans="1:38" x14ac:dyDescent="0.3">
      <c r="A1294" s="229" t="s">
        <v>753</v>
      </c>
      <c r="B1294" s="229" t="s">
        <v>7039</v>
      </c>
      <c r="C1294" s="249" t="s">
        <v>4597</v>
      </c>
      <c r="D1294" s="222" t="s">
        <v>7105</v>
      </c>
      <c r="E1294" s="270" t="s">
        <v>7106</v>
      </c>
      <c r="F1294" s="271" t="s">
        <v>6110</v>
      </c>
      <c r="G1294" s="249">
        <v>0</v>
      </c>
      <c r="H1294" s="271" t="s">
        <v>2</v>
      </c>
      <c r="I1294" s="272"/>
      <c r="J1294" s="272"/>
      <c r="K1294" s="272"/>
      <c r="L1294" s="272"/>
      <c r="M1294" s="272"/>
      <c r="N1294" s="271" t="s">
        <v>7053</v>
      </c>
      <c r="O1294" s="271" t="s">
        <v>7054</v>
      </c>
      <c r="P1294" s="271" t="s">
        <v>7055</v>
      </c>
      <c r="Q1294" s="271" t="s">
        <v>7056</v>
      </c>
      <c r="R1294" s="271">
        <v>94</v>
      </c>
      <c r="S1294" s="271" t="s">
        <v>7107</v>
      </c>
      <c r="T1294" s="234">
        <v>45600</v>
      </c>
      <c r="U1294" s="234" t="s">
        <v>6862</v>
      </c>
      <c r="V1294" s="234">
        <v>45657</v>
      </c>
      <c r="W1294" s="234">
        <v>45663</v>
      </c>
      <c r="X1294" s="234" t="s">
        <v>6855</v>
      </c>
      <c r="Y1294" s="234"/>
      <c r="Z1294" s="234" t="s">
        <v>7034</v>
      </c>
      <c r="AA1294" s="243">
        <v>202411</v>
      </c>
      <c r="AB1294" s="243"/>
      <c r="AC1294" s="244" t="s">
        <v>7050</v>
      </c>
      <c r="AD1294" s="244" t="s">
        <v>6910</v>
      </c>
      <c r="AE1294" s="245">
        <v>1</v>
      </c>
      <c r="AF1294" s="244" t="s">
        <v>6910</v>
      </c>
      <c r="AG1294" s="239" t="str">
        <f>IFERROR(VLOOKUP(작성용!A:A,RM!A:D,4,0),"-")</f>
        <v>유재호</v>
      </c>
      <c r="AH1294" s="203" t="s">
        <v>7310</v>
      </c>
      <c r="AI1294" s="235" t="s">
        <v>7047</v>
      </c>
      <c r="AJ1294" s="235" t="s">
        <v>6855</v>
      </c>
      <c r="AK1294" s="235" t="s">
        <v>4128</v>
      </c>
      <c r="AL1294" s="235">
        <v>1293</v>
      </c>
    </row>
    <row r="1295" spans="1:38" x14ac:dyDescent="0.3">
      <c r="A1295" s="229" t="s">
        <v>753</v>
      </c>
      <c r="B1295" s="229" t="s">
        <v>7039</v>
      </c>
      <c r="C1295" s="249" t="s">
        <v>4597</v>
      </c>
      <c r="D1295" s="222" t="s">
        <v>7108</v>
      </c>
      <c r="E1295" s="270">
        <v>1101116927482</v>
      </c>
      <c r="F1295" s="271" t="s">
        <v>6138</v>
      </c>
      <c r="G1295" s="249">
        <v>1</v>
      </c>
      <c r="H1295" s="271" t="s">
        <v>2</v>
      </c>
      <c r="I1295" s="272"/>
      <c r="J1295" s="272"/>
      <c r="K1295" s="272"/>
      <c r="L1295" s="272"/>
      <c r="M1295" s="272"/>
      <c r="N1295" s="271" t="s">
        <v>7053</v>
      </c>
      <c r="O1295" s="271" t="s">
        <v>7054</v>
      </c>
      <c r="P1295" s="271" t="s">
        <v>7055</v>
      </c>
      <c r="Q1295" s="271" t="s">
        <v>7056</v>
      </c>
      <c r="R1295" s="271">
        <v>96</v>
      </c>
      <c r="S1295" s="271" t="s">
        <v>7109</v>
      </c>
      <c r="T1295" s="234">
        <v>45600</v>
      </c>
      <c r="U1295" s="234" t="s">
        <v>6862</v>
      </c>
      <c r="V1295" s="234">
        <v>45657</v>
      </c>
      <c r="W1295" s="234">
        <v>45663</v>
      </c>
      <c r="X1295" s="234" t="s">
        <v>6855</v>
      </c>
      <c r="Y1295" s="234"/>
      <c r="Z1295" s="234" t="s">
        <v>7034</v>
      </c>
      <c r="AA1295" s="243">
        <v>202411</v>
      </c>
      <c r="AB1295" s="243"/>
      <c r="AC1295" s="244" t="s">
        <v>7050</v>
      </c>
      <c r="AD1295" s="244" t="s">
        <v>640</v>
      </c>
      <c r="AE1295" s="245">
        <v>1</v>
      </c>
      <c r="AF1295" s="249" t="s">
        <v>640</v>
      </c>
      <c r="AG1295" s="239" t="str">
        <f>IFERROR(VLOOKUP(작성용!A:A,RM!A:D,4,0),"-")</f>
        <v>유재호</v>
      </c>
      <c r="AH1295" s="203" t="s">
        <v>7310</v>
      </c>
      <c r="AI1295" s="235" t="s">
        <v>7047</v>
      </c>
      <c r="AJ1295" s="235" t="s">
        <v>6855</v>
      </c>
      <c r="AK1295" s="235" t="s">
        <v>4128</v>
      </c>
      <c r="AL1295" s="235">
        <v>1294</v>
      </c>
    </row>
    <row r="1296" spans="1:38" x14ac:dyDescent="0.3">
      <c r="A1296" s="229" t="s">
        <v>753</v>
      </c>
      <c r="B1296" s="229" t="s">
        <v>7039</v>
      </c>
      <c r="C1296" s="249" t="s">
        <v>4597</v>
      </c>
      <c r="D1296" s="222" t="s">
        <v>7108</v>
      </c>
      <c r="E1296" s="270">
        <v>1101116927482</v>
      </c>
      <c r="F1296" s="271" t="s">
        <v>6138</v>
      </c>
      <c r="G1296" s="249">
        <v>2</v>
      </c>
      <c r="H1296" s="271" t="s">
        <v>2</v>
      </c>
      <c r="I1296" s="272"/>
      <c r="J1296" s="272"/>
      <c r="K1296" s="272"/>
      <c r="L1296" s="272"/>
      <c r="M1296" s="272"/>
      <c r="N1296" s="271" t="s">
        <v>7053</v>
      </c>
      <c r="O1296" s="271" t="s">
        <v>7054</v>
      </c>
      <c r="P1296" s="271" t="s">
        <v>7055</v>
      </c>
      <c r="Q1296" s="271" t="s">
        <v>7056</v>
      </c>
      <c r="R1296" s="271">
        <v>96.1</v>
      </c>
      <c r="S1296" s="271" t="s">
        <v>7110</v>
      </c>
      <c r="T1296" s="234">
        <v>45600</v>
      </c>
      <c r="U1296" s="234" t="s">
        <v>6862</v>
      </c>
      <c r="V1296" s="234">
        <v>45657</v>
      </c>
      <c r="W1296" s="234">
        <v>45663</v>
      </c>
      <c r="X1296" s="234" t="s">
        <v>6855</v>
      </c>
      <c r="Y1296" s="234"/>
      <c r="Z1296" s="234" t="s">
        <v>7034</v>
      </c>
      <c r="AA1296" s="243">
        <v>202411</v>
      </c>
      <c r="AB1296" s="243"/>
      <c r="AC1296" s="244" t="s">
        <v>7050</v>
      </c>
      <c r="AD1296" s="244" t="s">
        <v>640</v>
      </c>
      <c r="AE1296" s="245">
        <v>0</v>
      </c>
      <c r="AF1296" s="249" t="s">
        <v>640</v>
      </c>
      <c r="AG1296" s="239" t="str">
        <f>IFERROR(VLOOKUP(작성용!A:A,RM!A:D,4,0),"-")</f>
        <v>유재호</v>
      </c>
      <c r="AH1296" s="203" t="s">
        <v>7310</v>
      </c>
      <c r="AI1296" s="235" t="s">
        <v>7047</v>
      </c>
      <c r="AJ1296" s="235" t="s">
        <v>6855</v>
      </c>
      <c r="AK1296" s="235" t="s">
        <v>4128</v>
      </c>
      <c r="AL1296" s="235">
        <v>1295</v>
      </c>
    </row>
    <row r="1297" spans="1:38" x14ac:dyDescent="0.3">
      <c r="A1297" s="229" t="s">
        <v>753</v>
      </c>
      <c r="B1297" s="229" t="s">
        <v>7039</v>
      </c>
      <c r="C1297" s="249" t="s">
        <v>4597</v>
      </c>
      <c r="D1297" s="222" t="s">
        <v>7111</v>
      </c>
      <c r="E1297" s="270">
        <v>1101116814176</v>
      </c>
      <c r="F1297" s="271" t="s">
        <v>7052</v>
      </c>
      <c r="G1297" s="273">
        <v>77</v>
      </c>
      <c r="H1297" s="271" t="s">
        <v>2</v>
      </c>
      <c r="I1297" s="272"/>
      <c r="J1297" s="272"/>
      <c r="K1297" s="272"/>
      <c r="L1297" s="272"/>
      <c r="M1297" s="272"/>
      <c r="N1297" s="271" t="s">
        <v>7053</v>
      </c>
      <c r="O1297" s="271" t="s">
        <v>7054</v>
      </c>
      <c r="P1297" s="271" t="s">
        <v>7055</v>
      </c>
      <c r="Q1297" s="271" t="s">
        <v>7056</v>
      </c>
      <c r="R1297" s="271">
        <v>97</v>
      </c>
      <c r="S1297" s="271" t="s">
        <v>7112</v>
      </c>
      <c r="T1297" s="234">
        <v>45600</v>
      </c>
      <c r="U1297" s="234" t="s">
        <v>6862</v>
      </c>
      <c r="V1297" s="234">
        <v>45657</v>
      </c>
      <c r="W1297" s="234">
        <v>45663</v>
      </c>
      <c r="X1297" s="234" t="s">
        <v>6855</v>
      </c>
      <c r="Y1297" s="234"/>
      <c r="Z1297" s="234" t="s">
        <v>7034</v>
      </c>
      <c r="AA1297" s="243">
        <v>202411</v>
      </c>
      <c r="AB1297" s="243"/>
      <c r="AC1297" s="244" t="s">
        <v>7050</v>
      </c>
      <c r="AD1297" s="244" t="s">
        <v>3509</v>
      </c>
      <c r="AE1297" s="245">
        <v>1</v>
      </c>
      <c r="AF1297" s="244" t="s">
        <v>7113</v>
      </c>
      <c r="AG1297" s="239" t="str">
        <f>IFERROR(VLOOKUP(작성용!A:A,RM!A:D,4,0),"-")</f>
        <v>유재호</v>
      </c>
      <c r="AH1297" s="203" t="s">
        <v>7310</v>
      </c>
      <c r="AI1297" s="235" t="s">
        <v>7047</v>
      </c>
      <c r="AJ1297" s="235" t="s">
        <v>6855</v>
      </c>
      <c r="AK1297" s="235" t="s">
        <v>4128</v>
      </c>
      <c r="AL1297" s="235">
        <v>1296</v>
      </c>
    </row>
    <row r="1298" spans="1:38" x14ac:dyDescent="0.3">
      <c r="A1298" s="229" t="s">
        <v>753</v>
      </c>
      <c r="B1298" s="229" t="s">
        <v>7039</v>
      </c>
      <c r="C1298" s="249" t="s">
        <v>4597</v>
      </c>
      <c r="D1298" s="222" t="s">
        <v>7111</v>
      </c>
      <c r="E1298" s="270">
        <v>1101116814176</v>
      </c>
      <c r="F1298" s="271" t="s">
        <v>6138</v>
      </c>
      <c r="G1298" s="249">
        <v>2</v>
      </c>
      <c r="H1298" s="271" t="s">
        <v>2</v>
      </c>
      <c r="I1298" s="272"/>
      <c r="J1298" s="272"/>
      <c r="K1298" s="272"/>
      <c r="L1298" s="272"/>
      <c r="M1298" s="272"/>
      <c r="N1298" s="271" t="s">
        <v>7053</v>
      </c>
      <c r="O1298" s="271" t="s">
        <v>7054</v>
      </c>
      <c r="P1298" s="271" t="s">
        <v>7055</v>
      </c>
      <c r="Q1298" s="271" t="s">
        <v>7056</v>
      </c>
      <c r="R1298" s="271">
        <v>97.1</v>
      </c>
      <c r="S1298" s="271" t="s">
        <v>7114</v>
      </c>
      <c r="T1298" s="234">
        <v>45600</v>
      </c>
      <c r="U1298" s="234" t="s">
        <v>6862</v>
      </c>
      <c r="V1298" s="234">
        <v>45657</v>
      </c>
      <c r="W1298" s="234">
        <v>45663</v>
      </c>
      <c r="X1298" s="234" t="s">
        <v>6855</v>
      </c>
      <c r="Y1298" s="234"/>
      <c r="Z1298" s="234" t="s">
        <v>7034</v>
      </c>
      <c r="AA1298" s="243">
        <v>202411</v>
      </c>
      <c r="AB1298" s="243"/>
      <c r="AC1298" s="244" t="s">
        <v>7050</v>
      </c>
      <c r="AD1298" s="244" t="s">
        <v>3509</v>
      </c>
      <c r="AE1298" s="245">
        <v>0</v>
      </c>
      <c r="AF1298" s="244" t="s">
        <v>7113</v>
      </c>
      <c r="AG1298" s="239" t="str">
        <f>IFERROR(VLOOKUP(작성용!A:A,RM!A:D,4,0),"-")</f>
        <v>유재호</v>
      </c>
      <c r="AH1298" s="203" t="s">
        <v>7310</v>
      </c>
      <c r="AI1298" s="235" t="s">
        <v>7047</v>
      </c>
      <c r="AJ1298" s="235" t="s">
        <v>6855</v>
      </c>
      <c r="AK1298" s="235" t="s">
        <v>4128</v>
      </c>
      <c r="AL1298" s="235">
        <v>1297</v>
      </c>
    </row>
    <row r="1299" spans="1:38" x14ac:dyDescent="0.3">
      <c r="A1299" s="229" t="s">
        <v>753</v>
      </c>
      <c r="B1299" s="229" t="s">
        <v>7039</v>
      </c>
      <c r="C1299" s="249" t="s">
        <v>4597</v>
      </c>
      <c r="D1299" s="222" t="s">
        <v>7111</v>
      </c>
      <c r="E1299" s="270">
        <v>1101116814176</v>
      </c>
      <c r="F1299" s="271" t="s">
        <v>6138</v>
      </c>
      <c r="G1299" s="273">
        <v>77</v>
      </c>
      <c r="H1299" s="271" t="s">
        <v>2</v>
      </c>
      <c r="I1299" s="272"/>
      <c r="J1299" s="272"/>
      <c r="K1299" s="272"/>
      <c r="L1299" s="272"/>
      <c r="M1299" s="272"/>
      <c r="N1299" s="271" t="s">
        <v>7053</v>
      </c>
      <c r="O1299" s="271" t="s">
        <v>7054</v>
      </c>
      <c r="P1299" s="271" t="s">
        <v>7055</v>
      </c>
      <c r="Q1299" s="271" t="s">
        <v>7056</v>
      </c>
      <c r="R1299" s="271">
        <v>102</v>
      </c>
      <c r="S1299" s="271" t="s">
        <v>7115</v>
      </c>
      <c r="T1299" s="234">
        <v>45600</v>
      </c>
      <c r="U1299" s="234" t="s">
        <v>6862</v>
      </c>
      <c r="V1299" s="234">
        <v>45657</v>
      </c>
      <c r="W1299" s="234">
        <v>45663</v>
      </c>
      <c r="X1299" s="234" t="s">
        <v>6855</v>
      </c>
      <c r="Y1299" s="234"/>
      <c r="Z1299" s="234" t="s">
        <v>7034</v>
      </c>
      <c r="AA1299" s="243">
        <v>202411</v>
      </c>
      <c r="AB1299" s="243"/>
      <c r="AC1299" s="244" t="s">
        <v>7050</v>
      </c>
      <c r="AD1299" s="244" t="s">
        <v>3509</v>
      </c>
      <c r="AE1299" s="245">
        <v>0</v>
      </c>
      <c r="AF1299" s="244" t="s">
        <v>7113</v>
      </c>
      <c r="AG1299" s="239" t="str">
        <f>IFERROR(VLOOKUP(작성용!A:A,RM!A:D,4,0),"-")</f>
        <v>유재호</v>
      </c>
      <c r="AH1299" s="203" t="s">
        <v>7310</v>
      </c>
      <c r="AI1299" s="235" t="s">
        <v>7047</v>
      </c>
      <c r="AJ1299" s="235" t="s">
        <v>6855</v>
      </c>
      <c r="AK1299" s="235" t="s">
        <v>4128</v>
      </c>
      <c r="AL1299" s="235">
        <v>1298</v>
      </c>
    </row>
    <row r="1300" spans="1:38" x14ac:dyDescent="0.3">
      <c r="A1300" s="229" t="s">
        <v>753</v>
      </c>
      <c r="B1300" s="229" t="s">
        <v>7039</v>
      </c>
      <c r="C1300" s="249" t="s">
        <v>4597</v>
      </c>
      <c r="D1300" s="222" t="s">
        <v>7111</v>
      </c>
      <c r="E1300" s="270">
        <v>1101116814176</v>
      </c>
      <c r="F1300" s="271" t="s">
        <v>6138</v>
      </c>
      <c r="G1300" s="273">
        <v>771</v>
      </c>
      <c r="H1300" s="271" t="s">
        <v>2</v>
      </c>
      <c r="I1300" s="272"/>
      <c r="J1300" s="272"/>
      <c r="K1300" s="272"/>
      <c r="L1300" s="272"/>
      <c r="M1300" s="272"/>
      <c r="N1300" s="271" t="s">
        <v>7053</v>
      </c>
      <c r="O1300" s="271" t="s">
        <v>7054</v>
      </c>
      <c r="P1300" s="271" t="s">
        <v>7055</v>
      </c>
      <c r="Q1300" s="271" t="s">
        <v>7056</v>
      </c>
      <c r="R1300" s="271">
        <v>102.1</v>
      </c>
      <c r="S1300" s="271" t="s">
        <v>7116</v>
      </c>
      <c r="T1300" s="234">
        <v>45600</v>
      </c>
      <c r="U1300" s="234" t="s">
        <v>6862</v>
      </c>
      <c r="V1300" s="234">
        <v>45657</v>
      </c>
      <c r="W1300" s="234">
        <v>45663</v>
      </c>
      <c r="X1300" s="234" t="s">
        <v>6855</v>
      </c>
      <c r="Y1300" s="234"/>
      <c r="Z1300" s="234" t="s">
        <v>7034</v>
      </c>
      <c r="AA1300" s="243">
        <v>202411</v>
      </c>
      <c r="AB1300" s="243"/>
      <c r="AC1300" s="244" t="s">
        <v>7050</v>
      </c>
      <c r="AD1300" s="244" t="s">
        <v>3509</v>
      </c>
      <c r="AE1300" s="245">
        <v>0</v>
      </c>
      <c r="AF1300" s="244" t="s">
        <v>7113</v>
      </c>
      <c r="AG1300" s="239" t="str">
        <f>IFERROR(VLOOKUP(작성용!A:A,RM!A:D,4,0),"-")</f>
        <v>유재호</v>
      </c>
      <c r="AH1300" s="203" t="s">
        <v>7310</v>
      </c>
      <c r="AI1300" s="235" t="s">
        <v>7047</v>
      </c>
      <c r="AJ1300" s="235" t="s">
        <v>6855</v>
      </c>
      <c r="AK1300" s="235" t="s">
        <v>4128</v>
      </c>
      <c r="AL1300" s="235">
        <v>1299</v>
      </c>
    </row>
    <row r="1301" spans="1:38" x14ac:dyDescent="0.3">
      <c r="A1301" s="229" t="s">
        <v>753</v>
      </c>
      <c r="B1301" s="229" t="s">
        <v>7039</v>
      </c>
      <c r="C1301" s="249" t="s">
        <v>4597</v>
      </c>
      <c r="D1301" s="222" t="s">
        <v>7117</v>
      </c>
      <c r="E1301" s="270">
        <v>1801111142479</v>
      </c>
      <c r="F1301" s="271" t="s">
        <v>6138</v>
      </c>
      <c r="G1301" s="249">
        <v>1</v>
      </c>
      <c r="H1301" s="271" t="s">
        <v>2</v>
      </c>
      <c r="I1301" s="272"/>
      <c r="J1301" s="272"/>
      <c r="K1301" s="272"/>
      <c r="L1301" s="272"/>
      <c r="M1301" s="272"/>
      <c r="N1301" s="271" t="s">
        <v>7053</v>
      </c>
      <c r="O1301" s="271" t="s">
        <v>7054</v>
      </c>
      <c r="P1301" s="271" t="s">
        <v>7055</v>
      </c>
      <c r="Q1301" s="271" t="s">
        <v>7056</v>
      </c>
      <c r="R1301" s="271">
        <v>110</v>
      </c>
      <c r="S1301" s="271" t="s">
        <v>7118</v>
      </c>
      <c r="T1301" s="234">
        <v>45600</v>
      </c>
      <c r="U1301" s="234" t="s">
        <v>6862</v>
      </c>
      <c r="V1301" s="234">
        <v>45657</v>
      </c>
      <c r="W1301" s="234">
        <v>45663</v>
      </c>
      <c r="X1301" s="234" t="s">
        <v>6855</v>
      </c>
      <c r="Y1301" s="234"/>
      <c r="Z1301" s="234" t="s">
        <v>7034</v>
      </c>
      <c r="AA1301" s="243">
        <v>202411</v>
      </c>
      <c r="AB1301" s="243"/>
      <c r="AC1301" s="244" t="s">
        <v>7050</v>
      </c>
      <c r="AD1301" s="244" t="s">
        <v>3583</v>
      </c>
      <c r="AE1301" s="245">
        <v>1</v>
      </c>
      <c r="AF1301" s="244" t="s">
        <v>7119</v>
      </c>
      <c r="AG1301" s="239" t="str">
        <f>IFERROR(VLOOKUP(작성용!A:A,RM!A:D,4,0),"-")</f>
        <v>유재호</v>
      </c>
      <c r="AH1301" s="203" t="s">
        <v>7310</v>
      </c>
      <c r="AI1301" s="235" t="s">
        <v>7047</v>
      </c>
      <c r="AJ1301" s="235" t="s">
        <v>6855</v>
      </c>
      <c r="AK1301" s="235" t="s">
        <v>4128</v>
      </c>
      <c r="AL1301" s="235">
        <v>1300</v>
      </c>
    </row>
    <row r="1302" spans="1:38" x14ac:dyDescent="0.3">
      <c r="A1302" s="229" t="s">
        <v>753</v>
      </c>
      <c r="B1302" s="229" t="s">
        <v>7039</v>
      </c>
      <c r="C1302" s="249" t="s">
        <v>4597</v>
      </c>
      <c r="D1302" s="222" t="s">
        <v>7117</v>
      </c>
      <c r="E1302" s="270">
        <v>1801111142479</v>
      </c>
      <c r="F1302" s="271" t="s">
        <v>6138</v>
      </c>
      <c r="G1302" s="249">
        <v>2</v>
      </c>
      <c r="H1302" s="271" t="s">
        <v>2</v>
      </c>
      <c r="I1302" s="272"/>
      <c r="J1302" s="272"/>
      <c r="K1302" s="272"/>
      <c r="L1302" s="272"/>
      <c r="M1302" s="272"/>
      <c r="N1302" s="271" t="s">
        <v>7053</v>
      </c>
      <c r="O1302" s="271" t="s">
        <v>7054</v>
      </c>
      <c r="P1302" s="271" t="s">
        <v>7055</v>
      </c>
      <c r="Q1302" s="271" t="s">
        <v>7056</v>
      </c>
      <c r="R1302" s="271">
        <v>110.1</v>
      </c>
      <c r="S1302" s="271" t="s">
        <v>7120</v>
      </c>
      <c r="T1302" s="234">
        <v>45600</v>
      </c>
      <c r="U1302" s="234" t="s">
        <v>6862</v>
      </c>
      <c r="V1302" s="234">
        <v>45657</v>
      </c>
      <c r="W1302" s="234">
        <v>45663</v>
      </c>
      <c r="X1302" s="234" t="s">
        <v>6855</v>
      </c>
      <c r="Y1302" s="234"/>
      <c r="Z1302" s="234" t="s">
        <v>7034</v>
      </c>
      <c r="AA1302" s="243">
        <v>202411</v>
      </c>
      <c r="AB1302" s="243"/>
      <c r="AC1302" s="244" t="s">
        <v>7050</v>
      </c>
      <c r="AD1302" s="244" t="s">
        <v>3583</v>
      </c>
      <c r="AE1302" s="245">
        <v>0</v>
      </c>
      <c r="AF1302" s="244" t="s">
        <v>7119</v>
      </c>
      <c r="AG1302" s="239" t="str">
        <f>IFERROR(VLOOKUP(작성용!A:A,RM!A:D,4,0),"-")</f>
        <v>유재호</v>
      </c>
      <c r="AH1302" s="203" t="s">
        <v>7310</v>
      </c>
      <c r="AI1302" s="235" t="s">
        <v>7047</v>
      </c>
      <c r="AJ1302" s="235" t="s">
        <v>6855</v>
      </c>
      <c r="AK1302" s="235" t="s">
        <v>4128</v>
      </c>
      <c r="AL1302" s="235">
        <v>1301</v>
      </c>
    </row>
    <row r="1303" spans="1:38" x14ac:dyDescent="0.3">
      <c r="A1303" s="229" t="s">
        <v>753</v>
      </c>
      <c r="B1303" s="229" t="s">
        <v>7039</v>
      </c>
      <c r="C1303" s="249" t="s">
        <v>4597</v>
      </c>
      <c r="D1303" s="222" t="s">
        <v>7117</v>
      </c>
      <c r="E1303" s="270">
        <v>1801111142479</v>
      </c>
      <c r="F1303" s="271" t="s">
        <v>6138</v>
      </c>
      <c r="G1303" s="273">
        <v>77</v>
      </c>
      <c r="H1303" s="271" t="s">
        <v>2</v>
      </c>
      <c r="I1303" s="272"/>
      <c r="J1303" s="272"/>
      <c r="K1303" s="272"/>
      <c r="L1303" s="272"/>
      <c r="M1303" s="272"/>
      <c r="N1303" s="271" t="s">
        <v>7053</v>
      </c>
      <c r="O1303" s="271" t="s">
        <v>7054</v>
      </c>
      <c r="P1303" s="271" t="s">
        <v>7055</v>
      </c>
      <c r="Q1303" s="271" t="s">
        <v>7056</v>
      </c>
      <c r="R1303" s="271">
        <v>110.2</v>
      </c>
      <c r="S1303" s="271" t="s">
        <v>7121</v>
      </c>
      <c r="T1303" s="234">
        <v>45600</v>
      </c>
      <c r="U1303" s="234" t="s">
        <v>6862</v>
      </c>
      <c r="V1303" s="234">
        <v>45657</v>
      </c>
      <c r="W1303" s="234">
        <v>45663</v>
      </c>
      <c r="X1303" s="234" t="s">
        <v>6855</v>
      </c>
      <c r="Y1303" s="234"/>
      <c r="Z1303" s="234" t="s">
        <v>7034</v>
      </c>
      <c r="AA1303" s="243">
        <v>202411</v>
      </c>
      <c r="AB1303" s="243"/>
      <c r="AC1303" s="244" t="s">
        <v>7050</v>
      </c>
      <c r="AD1303" s="244" t="s">
        <v>3583</v>
      </c>
      <c r="AE1303" s="245">
        <v>0</v>
      </c>
      <c r="AF1303" s="244" t="s">
        <v>7119</v>
      </c>
      <c r="AG1303" s="239" t="str">
        <f>IFERROR(VLOOKUP(작성용!A:A,RM!A:D,4,0),"-")</f>
        <v>유재호</v>
      </c>
      <c r="AH1303" s="203" t="s">
        <v>7310</v>
      </c>
      <c r="AI1303" s="235" t="s">
        <v>7047</v>
      </c>
      <c r="AJ1303" s="235" t="s">
        <v>6855</v>
      </c>
      <c r="AK1303" s="235" t="s">
        <v>4128</v>
      </c>
      <c r="AL1303" s="235">
        <v>1302</v>
      </c>
    </row>
    <row r="1304" spans="1:38" x14ac:dyDescent="0.3">
      <c r="A1304" s="229" t="s">
        <v>753</v>
      </c>
      <c r="B1304" s="229" t="s">
        <v>7039</v>
      </c>
      <c r="C1304" s="249" t="s">
        <v>4597</v>
      </c>
      <c r="D1304" s="222" t="s">
        <v>7117</v>
      </c>
      <c r="E1304" s="270">
        <v>1801111142479</v>
      </c>
      <c r="F1304" s="271" t="s">
        <v>6138</v>
      </c>
      <c r="G1304" s="273">
        <v>771</v>
      </c>
      <c r="H1304" s="271" t="s">
        <v>2</v>
      </c>
      <c r="I1304" s="272"/>
      <c r="J1304" s="272"/>
      <c r="K1304" s="272"/>
      <c r="L1304" s="272"/>
      <c r="M1304" s="272"/>
      <c r="N1304" s="271" t="s">
        <v>7053</v>
      </c>
      <c r="O1304" s="271" t="s">
        <v>7054</v>
      </c>
      <c r="P1304" s="271" t="s">
        <v>7055</v>
      </c>
      <c r="Q1304" s="271" t="s">
        <v>7056</v>
      </c>
      <c r="R1304" s="271">
        <v>110.3</v>
      </c>
      <c r="S1304" s="271" t="s">
        <v>7122</v>
      </c>
      <c r="T1304" s="234">
        <v>45600</v>
      </c>
      <c r="U1304" s="234" t="s">
        <v>6862</v>
      </c>
      <c r="V1304" s="234">
        <v>45657</v>
      </c>
      <c r="W1304" s="234">
        <v>45663</v>
      </c>
      <c r="X1304" s="234" t="s">
        <v>6855</v>
      </c>
      <c r="Y1304" s="234"/>
      <c r="Z1304" s="234" t="s">
        <v>7034</v>
      </c>
      <c r="AA1304" s="243">
        <v>202411</v>
      </c>
      <c r="AB1304" s="243"/>
      <c r="AC1304" s="244" t="s">
        <v>7050</v>
      </c>
      <c r="AD1304" s="244" t="s">
        <v>3583</v>
      </c>
      <c r="AE1304" s="245">
        <v>0</v>
      </c>
      <c r="AF1304" s="244" t="s">
        <v>7119</v>
      </c>
      <c r="AG1304" s="239" t="str">
        <f>IFERROR(VLOOKUP(작성용!A:A,RM!A:D,4,0),"-")</f>
        <v>유재호</v>
      </c>
      <c r="AH1304" s="203" t="s">
        <v>7310</v>
      </c>
      <c r="AI1304" s="235" t="s">
        <v>7047</v>
      </c>
      <c r="AJ1304" s="235" t="s">
        <v>6855</v>
      </c>
      <c r="AK1304" s="235" t="s">
        <v>4128</v>
      </c>
      <c r="AL1304" s="235">
        <v>1303</v>
      </c>
    </row>
    <row r="1305" spans="1:38" x14ac:dyDescent="0.3">
      <c r="A1305" s="229" t="s">
        <v>753</v>
      </c>
      <c r="B1305" s="229" t="s">
        <v>7039</v>
      </c>
      <c r="C1305" s="249" t="s">
        <v>4597</v>
      </c>
      <c r="D1305" s="222" t="s">
        <v>7123</v>
      </c>
      <c r="E1305" s="270">
        <v>1701110605602</v>
      </c>
      <c r="F1305" s="271" t="s">
        <v>6138</v>
      </c>
      <c r="G1305" s="249">
        <v>0</v>
      </c>
      <c r="H1305" s="271" t="s">
        <v>2</v>
      </c>
      <c r="I1305" s="272"/>
      <c r="J1305" s="272"/>
      <c r="K1305" s="272"/>
      <c r="L1305" s="272"/>
      <c r="M1305" s="272"/>
      <c r="N1305" s="271" t="s">
        <v>7053</v>
      </c>
      <c r="O1305" s="271" t="s">
        <v>7054</v>
      </c>
      <c r="P1305" s="271" t="s">
        <v>7055</v>
      </c>
      <c r="Q1305" s="271" t="s">
        <v>7056</v>
      </c>
      <c r="R1305" s="271">
        <v>111</v>
      </c>
      <c r="S1305" s="271" t="s">
        <v>7124</v>
      </c>
      <c r="T1305" s="234">
        <v>45600</v>
      </c>
      <c r="U1305" s="234" t="s">
        <v>6862</v>
      </c>
      <c r="V1305" s="234">
        <v>45657</v>
      </c>
      <c r="W1305" s="234">
        <v>45663</v>
      </c>
      <c r="X1305" s="234" t="s">
        <v>6855</v>
      </c>
      <c r="Y1305" s="234"/>
      <c r="Z1305" s="234" t="s">
        <v>7034</v>
      </c>
      <c r="AA1305" s="243">
        <v>202411</v>
      </c>
      <c r="AB1305" s="243"/>
      <c r="AC1305" s="244" t="s">
        <v>7050</v>
      </c>
      <c r="AD1305" s="244" t="s">
        <v>7020</v>
      </c>
      <c r="AE1305" s="245">
        <v>1</v>
      </c>
      <c r="AF1305" s="244" t="s">
        <v>7020</v>
      </c>
      <c r="AG1305" s="239" t="str">
        <f>IFERROR(VLOOKUP(작성용!A:A,RM!A:D,4,0),"-")</f>
        <v>유재호</v>
      </c>
      <c r="AH1305" s="203" t="s">
        <v>7310</v>
      </c>
      <c r="AI1305" s="235" t="s">
        <v>7047</v>
      </c>
      <c r="AJ1305" s="235" t="s">
        <v>6855</v>
      </c>
      <c r="AK1305" s="235" t="s">
        <v>4128</v>
      </c>
      <c r="AL1305" s="235">
        <v>1304</v>
      </c>
    </row>
    <row r="1306" spans="1:38" x14ac:dyDescent="0.3">
      <c r="A1306" s="229" t="s">
        <v>753</v>
      </c>
      <c r="B1306" s="229" t="s">
        <v>7039</v>
      </c>
      <c r="C1306" s="249" t="s">
        <v>4597</v>
      </c>
      <c r="D1306" s="222" t="s">
        <v>7125</v>
      </c>
      <c r="E1306" s="270">
        <v>1101115642495</v>
      </c>
      <c r="F1306" s="271" t="s">
        <v>6138</v>
      </c>
      <c r="G1306" s="249">
        <v>0</v>
      </c>
      <c r="H1306" s="271" t="s">
        <v>2</v>
      </c>
      <c r="I1306" s="272"/>
      <c r="J1306" s="272"/>
      <c r="K1306" s="272"/>
      <c r="L1306" s="272"/>
      <c r="M1306" s="272"/>
      <c r="N1306" s="271" t="s">
        <v>7053</v>
      </c>
      <c r="O1306" s="271" t="s">
        <v>7054</v>
      </c>
      <c r="P1306" s="271" t="s">
        <v>7055</v>
      </c>
      <c r="Q1306" s="271" t="s">
        <v>7056</v>
      </c>
      <c r="R1306" s="271">
        <v>112</v>
      </c>
      <c r="S1306" s="271" t="s">
        <v>7126</v>
      </c>
      <c r="T1306" s="234">
        <v>45600</v>
      </c>
      <c r="U1306" s="234" t="s">
        <v>6862</v>
      </c>
      <c r="V1306" s="234">
        <v>45657</v>
      </c>
      <c r="W1306" s="234">
        <v>45663</v>
      </c>
      <c r="X1306" s="234" t="s">
        <v>6855</v>
      </c>
      <c r="Y1306" s="234"/>
      <c r="Z1306" s="234" t="s">
        <v>7034</v>
      </c>
      <c r="AA1306" s="243">
        <v>202411</v>
      </c>
      <c r="AB1306" s="243"/>
      <c r="AC1306" s="244" t="s">
        <v>7050</v>
      </c>
      <c r="AD1306" s="244" t="s">
        <v>7360</v>
      </c>
      <c r="AE1306" s="245">
        <v>1</v>
      </c>
      <c r="AF1306" s="249" t="s">
        <v>436</v>
      </c>
      <c r="AG1306" s="239" t="str">
        <f>IFERROR(VLOOKUP(작성용!A:A,RM!A:D,4,0),"-")</f>
        <v>유재호</v>
      </c>
      <c r="AH1306" s="203" t="s">
        <v>7310</v>
      </c>
      <c r="AI1306" s="235" t="s">
        <v>7047</v>
      </c>
      <c r="AJ1306" s="235" t="s">
        <v>6855</v>
      </c>
      <c r="AK1306" s="235" t="s">
        <v>4128</v>
      </c>
      <c r="AL1306" s="235">
        <v>1305</v>
      </c>
    </row>
    <row r="1307" spans="1:38" x14ac:dyDescent="0.3">
      <c r="A1307" s="229" t="s">
        <v>753</v>
      </c>
      <c r="B1307" s="229" t="s">
        <v>7039</v>
      </c>
      <c r="C1307" s="249" t="s">
        <v>4597</v>
      </c>
      <c r="D1307" s="222" t="s">
        <v>7127</v>
      </c>
      <c r="E1307" s="270">
        <v>1101115642495</v>
      </c>
      <c r="F1307" s="271" t="s">
        <v>6110</v>
      </c>
      <c r="G1307" s="249">
        <v>0</v>
      </c>
      <c r="H1307" s="271" t="s">
        <v>2</v>
      </c>
      <c r="I1307" s="272"/>
      <c r="J1307" s="272"/>
      <c r="K1307" s="272"/>
      <c r="L1307" s="272"/>
      <c r="M1307" s="272"/>
      <c r="N1307" s="271" t="s">
        <v>7053</v>
      </c>
      <c r="O1307" s="271" t="s">
        <v>7054</v>
      </c>
      <c r="P1307" s="271" t="s">
        <v>7055</v>
      </c>
      <c r="Q1307" s="271" t="s">
        <v>7056</v>
      </c>
      <c r="R1307" s="271">
        <v>112.1</v>
      </c>
      <c r="S1307" s="271" t="s">
        <v>7128</v>
      </c>
      <c r="T1307" s="234">
        <v>45600</v>
      </c>
      <c r="U1307" s="234" t="s">
        <v>6862</v>
      </c>
      <c r="V1307" s="234">
        <v>45657</v>
      </c>
      <c r="W1307" s="234">
        <v>45663</v>
      </c>
      <c r="X1307" s="234" t="s">
        <v>6855</v>
      </c>
      <c r="Y1307" s="234"/>
      <c r="Z1307" s="234" t="s">
        <v>7034</v>
      </c>
      <c r="AA1307" s="243">
        <v>202411</v>
      </c>
      <c r="AB1307" s="243"/>
      <c r="AC1307" s="244" t="s">
        <v>7050</v>
      </c>
      <c r="AD1307" s="244" t="s">
        <v>7360</v>
      </c>
      <c r="AE1307" s="245">
        <v>0</v>
      </c>
      <c r="AF1307" s="249" t="s">
        <v>436</v>
      </c>
      <c r="AG1307" s="239" t="str">
        <f>IFERROR(VLOOKUP(작성용!A:A,RM!A:D,4,0),"-")</f>
        <v>유재호</v>
      </c>
      <c r="AH1307" s="203" t="s">
        <v>7310</v>
      </c>
      <c r="AI1307" s="235" t="s">
        <v>7047</v>
      </c>
      <c r="AJ1307" s="235" t="s">
        <v>6855</v>
      </c>
      <c r="AK1307" s="235" t="s">
        <v>4128</v>
      </c>
      <c r="AL1307" s="235">
        <v>1306</v>
      </c>
    </row>
    <row r="1308" spans="1:38" x14ac:dyDescent="0.3">
      <c r="A1308" s="229" t="s">
        <v>753</v>
      </c>
      <c r="B1308" s="229" t="s">
        <v>7039</v>
      </c>
      <c r="C1308" s="249" t="s">
        <v>7129</v>
      </c>
      <c r="D1308" s="222" t="s">
        <v>7130</v>
      </c>
      <c r="E1308" s="270" t="s">
        <v>6845</v>
      </c>
      <c r="F1308" s="271" t="s">
        <v>7131</v>
      </c>
      <c r="G1308" s="249">
        <v>0</v>
      </c>
      <c r="H1308" s="271" t="s">
        <v>2</v>
      </c>
      <c r="I1308" s="272"/>
      <c r="J1308" s="272"/>
      <c r="K1308" s="272"/>
      <c r="L1308" s="272"/>
      <c r="M1308" s="272"/>
      <c r="N1308" s="271" t="s">
        <v>7053</v>
      </c>
      <c r="O1308" s="271" t="s">
        <v>7054</v>
      </c>
      <c r="P1308" s="271" t="s">
        <v>7055</v>
      </c>
      <c r="Q1308" s="271" t="s">
        <v>7056</v>
      </c>
      <c r="R1308" s="271">
        <v>113</v>
      </c>
      <c r="S1308" s="271" t="s">
        <v>7132</v>
      </c>
      <c r="T1308" s="234">
        <v>45600</v>
      </c>
      <c r="U1308" s="234" t="s">
        <v>6862</v>
      </c>
      <c r="V1308" s="234">
        <v>45657</v>
      </c>
      <c r="W1308" s="234">
        <v>45663</v>
      </c>
      <c r="X1308" s="234" t="s">
        <v>6855</v>
      </c>
      <c r="Y1308" s="234"/>
      <c r="Z1308" s="234" t="s">
        <v>7034</v>
      </c>
      <c r="AA1308" s="243">
        <v>202411</v>
      </c>
      <c r="AB1308" s="243"/>
      <c r="AC1308" s="244" t="s">
        <v>7050</v>
      </c>
      <c r="AD1308" s="244" t="s">
        <v>7370</v>
      </c>
      <c r="AE1308" s="245">
        <v>1</v>
      </c>
      <c r="AF1308" s="249" t="s">
        <v>7129</v>
      </c>
      <c r="AG1308" s="239" t="str">
        <f>IFERROR(VLOOKUP(작성용!A:A,RM!A:D,4,0),"-")</f>
        <v>유재호</v>
      </c>
      <c r="AH1308" s="203" t="s">
        <v>7310</v>
      </c>
      <c r="AI1308" s="235" t="s">
        <v>7047</v>
      </c>
      <c r="AJ1308" s="235" t="s">
        <v>6855</v>
      </c>
      <c r="AK1308" s="235" t="s">
        <v>4128</v>
      </c>
      <c r="AL1308" s="235">
        <v>1307</v>
      </c>
    </row>
    <row r="1309" spans="1:38" x14ac:dyDescent="0.3">
      <c r="A1309" s="229" t="s">
        <v>753</v>
      </c>
      <c r="B1309" s="229" t="s">
        <v>7039</v>
      </c>
      <c r="C1309" s="249" t="s">
        <v>4597</v>
      </c>
      <c r="D1309" s="222" t="s">
        <v>7133</v>
      </c>
      <c r="E1309" s="270">
        <v>1345110170114</v>
      </c>
      <c r="F1309" s="271" t="s">
        <v>6138</v>
      </c>
      <c r="G1309" s="249">
        <v>0</v>
      </c>
      <c r="H1309" s="271" t="s">
        <v>2</v>
      </c>
      <c r="I1309" s="272"/>
      <c r="J1309" s="272"/>
      <c r="K1309" s="272"/>
      <c r="L1309" s="272"/>
      <c r="M1309" s="272"/>
      <c r="N1309" s="271" t="s">
        <v>7053</v>
      </c>
      <c r="O1309" s="271" t="s">
        <v>7054</v>
      </c>
      <c r="P1309" s="271" t="s">
        <v>7055</v>
      </c>
      <c r="Q1309" s="271" t="s">
        <v>7056</v>
      </c>
      <c r="R1309" s="271">
        <v>115</v>
      </c>
      <c r="S1309" s="271" t="s">
        <v>7134</v>
      </c>
      <c r="T1309" s="234">
        <v>45600</v>
      </c>
      <c r="U1309" s="234" t="s">
        <v>6862</v>
      </c>
      <c r="V1309" s="234">
        <v>45657</v>
      </c>
      <c r="W1309" s="234">
        <v>45663</v>
      </c>
      <c r="X1309" s="234" t="s">
        <v>6855</v>
      </c>
      <c r="Y1309" s="234"/>
      <c r="Z1309" s="234" t="s">
        <v>7034</v>
      </c>
      <c r="AA1309" s="243">
        <v>202411</v>
      </c>
      <c r="AB1309" s="243"/>
      <c r="AC1309" s="244" t="s">
        <v>7050</v>
      </c>
      <c r="AD1309" s="244" t="s">
        <v>7371</v>
      </c>
      <c r="AE1309" s="245">
        <v>1</v>
      </c>
      <c r="AF1309" s="249" t="s">
        <v>7135</v>
      </c>
      <c r="AG1309" s="239" t="str">
        <f>IFERROR(VLOOKUP(작성용!A:A,RM!A:D,4,0),"-")</f>
        <v>유재호</v>
      </c>
      <c r="AH1309" s="203" t="s">
        <v>7310</v>
      </c>
      <c r="AI1309" s="235" t="s">
        <v>7047</v>
      </c>
      <c r="AJ1309" s="235" t="s">
        <v>6855</v>
      </c>
      <c r="AK1309" s="235" t="s">
        <v>4128</v>
      </c>
      <c r="AL1309" s="235">
        <v>1308</v>
      </c>
    </row>
    <row r="1310" spans="1:38" x14ac:dyDescent="0.3">
      <c r="A1310" s="229" t="s">
        <v>753</v>
      </c>
      <c r="B1310" s="229" t="s">
        <v>7039</v>
      </c>
      <c r="C1310" s="249" t="s">
        <v>4597</v>
      </c>
      <c r="D1310" s="222" t="s">
        <v>7136</v>
      </c>
      <c r="E1310" s="270">
        <v>1346110067260</v>
      </c>
      <c r="F1310" s="271" t="s">
        <v>6138</v>
      </c>
      <c r="G1310" s="249">
        <v>0</v>
      </c>
      <c r="H1310" s="271" t="s">
        <v>2</v>
      </c>
      <c r="I1310" s="272"/>
      <c r="J1310" s="272"/>
      <c r="K1310" s="272"/>
      <c r="L1310" s="272"/>
      <c r="M1310" s="272"/>
      <c r="N1310" s="271" t="s">
        <v>7053</v>
      </c>
      <c r="O1310" s="271" t="s">
        <v>7054</v>
      </c>
      <c r="P1310" s="271" t="s">
        <v>7055</v>
      </c>
      <c r="Q1310" s="271" t="s">
        <v>7056</v>
      </c>
      <c r="R1310" s="271">
        <v>118</v>
      </c>
      <c r="S1310" s="271" t="s">
        <v>7137</v>
      </c>
      <c r="T1310" s="234">
        <v>45600</v>
      </c>
      <c r="U1310" s="234" t="s">
        <v>6862</v>
      </c>
      <c r="V1310" s="234">
        <v>45657</v>
      </c>
      <c r="W1310" s="234">
        <v>45663</v>
      </c>
      <c r="X1310" s="234" t="s">
        <v>6855</v>
      </c>
      <c r="Y1310" s="234"/>
      <c r="Z1310" s="234" t="s">
        <v>7034</v>
      </c>
      <c r="AA1310" s="243">
        <v>202411</v>
      </c>
      <c r="AB1310" s="243"/>
      <c r="AC1310" s="244" t="s">
        <v>7050</v>
      </c>
      <c r="AD1310" s="244" t="s">
        <v>3550</v>
      </c>
      <c r="AE1310" s="245">
        <v>1</v>
      </c>
      <c r="AF1310" s="249" t="s">
        <v>1896</v>
      </c>
      <c r="AG1310" s="239" t="str">
        <f>IFERROR(VLOOKUP(작성용!A:A,RM!A:D,4,0),"-")</f>
        <v>유재호</v>
      </c>
      <c r="AH1310" s="203" t="s">
        <v>7310</v>
      </c>
      <c r="AI1310" s="235" t="s">
        <v>7047</v>
      </c>
      <c r="AJ1310" s="235" t="s">
        <v>6855</v>
      </c>
      <c r="AK1310" s="235" t="s">
        <v>4128</v>
      </c>
      <c r="AL1310" s="235">
        <v>1309</v>
      </c>
    </row>
    <row r="1311" spans="1:38" x14ac:dyDescent="0.3">
      <c r="A1311" s="229" t="s">
        <v>753</v>
      </c>
      <c r="B1311" s="229" t="s">
        <v>7039</v>
      </c>
      <c r="C1311" s="249" t="s">
        <v>4597</v>
      </c>
      <c r="D1311" s="222" t="s">
        <v>7136</v>
      </c>
      <c r="E1311" s="270">
        <v>1346110067260</v>
      </c>
      <c r="F1311" s="271" t="s">
        <v>6138</v>
      </c>
      <c r="G1311" s="273">
        <v>1</v>
      </c>
      <c r="H1311" s="271" t="s">
        <v>2</v>
      </c>
      <c r="I1311" s="272"/>
      <c r="J1311" s="272"/>
      <c r="K1311" s="272"/>
      <c r="L1311" s="272"/>
      <c r="M1311" s="272"/>
      <c r="N1311" s="271" t="s">
        <v>7053</v>
      </c>
      <c r="O1311" s="271" t="s">
        <v>7054</v>
      </c>
      <c r="P1311" s="271" t="s">
        <v>7055</v>
      </c>
      <c r="Q1311" s="271" t="s">
        <v>7056</v>
      </c>
      <c r="R1311" s="271">
        <v>118.1</v>
      </c>
      <c r="S1311" s="271" t="s">
        <v>7138</v>
      </c>
      <c r="T1311" s="234">
        <v>45600</v>
      </c>
      <c r="U1311" s="234" t="s">
        <v>6862</v>
      </c>
      <c r="V1311" s="234">
        <v>45657</v>
      </c>
      <c r="W1311" s="234">
        <v>45663</v>
      </c>
      <c r="X1311" s="234" t="s">
        <v>6855</v>
      </c>
      <c r="Y1311" s="234"/>
      <c r="Z1311" s="234" t="s">
        <v>7034</v>
      </c>
      <c r="AA1311" s="243">
        <v>202411</v>
      </c>
      <c r="AB1311" s="243"/>
      <c r="AC1311" s="244" t="s">
        <v>7050</v>
      </c>
      <c r="AD1311" s="244" t="s">
        <v>3550</v>
      </c>
      <c r="AE1311" s="245">
        <v>0</v>
      </c>
      <c r="AF1311" s="249" t="s">
        <v>1896</v>
      </c>
      <c r="AG1311" s="239" t="str">
        <f>IFERROR(VLOOKUP(작성용!A:A,RM!A:D,4,0),"-")</f>
        <v>유재호</v>
      </c>
      <c r="AH1311" s="203" t="s">
        <v>7310</v>
      </c>
      <c r="AI1311" s="235" t="s">
        <v>7047</v>
      </c>
      <c r="AJ1311" s="235" t="s">
        <v>6855</v>
      </c>
      <c r="AK1311" s="235" t="s">
        <v>4128</v>
      </c>
      <c r="AL1311" s="235">
        <v>1310</v>
      </c>
    </row>
    <row r="1312" spans="1:38" x14ac:dyDescent="0.3">
      <c r="A1312" s="229" t="s">
        <v>753</v>
      </c>
      <c r="B1312" s="229" t="s">
        <v>7039</v>
      </c>
      <c r="C1312" s="249" t="s">
        <v>4597</v>
      </c>
      <c r="D1312" s="222" t="s">
        <v>7139</v>
      </c>
      <c r="E1312" s="270">
        <v>1101116190336</v>
      </c>
      <c r="F1312" s="271" t="s">
        <v>6138</v>
      </c>
      <c r="G1312" s="249">
        <v>0</v>
      </c>
      <c r="H1312" s="271" t="s">
        <v>2</v>
      </c>
      <c r="I1312" s="272"/>
      <c r="J1312" s="272"/>
      <c r="K1312" s="272"/>
      <c r="L1312" s="272"/>
      <c r="M1312" s="272"/>
      <c r="N1312" s="271" t="s">
        <v>7053</v>
      </c>
      <c r="O1312" s="271" t="s">
        <v>7054</v>
      </c>
      <c r="P1312" s="271" t="s">
        <v>7055</v>
      </c>
      <c r="Q1312" s="271" t="s">
        <v>7056</v>
      </c>
      <c r="R1312" s="271">
        <v>119</v>
      </c>
      <c r="S1312" s="271" t="s">
        <v>7140</v>
      </c>
      <c r="T1312" s="234">
        <v>45600</v>
      </c>
      <c r="U1312" s="234" t="s">
        <v>6862</v>
      </c>
      <c r="V1312" s="234">
        <v>45657</v>
      </c>
      <c r="W1312" s="234">
        <v>45663</v>
      </c>
      <c r="X1312" s="234" t="s">
        <v>6855</v>
      </c>
      <c r="Y1312" s="234"/>
      <c r="Z1312" s="234" t="s">
        <v>7034</v>
      </c>
      <c r="AA1312" s="243">
        <v>202411</v>
      </c>
      <c r="AB1312" s="243"/>
      <c r="AC1312" s="244" t="s">
        <v>7050</v>
      </c>
      <c r="AD1312" s="244" t="s">
        <v>3943</v>
      </c>
      <c r="AE1312" s="245">
        <v>1</v>
      </c>
      <c r="AF1312" s="249" t="s">
        <v>3943</v>
      </c>
      <c r="AG1312" s="239" t="str">
        <f>IFERROR(VLOOKUP(작성용!A:A,RM!A:D,4,0),"-")</f>
        <v>유재호</v>
      </c>
      <c r="AH1312" s="203" t="s">
        <v>7310</v>
      </c>
      <c r="AI1312" s="235" t="s">
        <v>7047</v>
      </c>
      <c r="AJ1312" s="235" t="s">
        <v>6855</v>
      </c>
      <c r="AK1312" s="235" t="s">
        <v>4128</v>
      </c>
      <c r="AL1312" s="235">
        <v>1311</v>
      </c>
    </row>
    <row r="1313" spans="1:38" x14ac:dyDescent="0.3">
      <c r="A1313" s="229" t="s">
        <v>753</v>
      </c>
      <c r="B1313" s="229" t="s">
        <v>7039</v>
      </c>
      <c r="C1313" s="249" t="s">
        <v>4597</v>
      </c>
      <c r="D1313" s="222" t="s">
        <v>7141</v>
      </c>
      <c r="E1313" s="270">
        <v>1101116462389</v>
      </c>
      <c r="F1313" s="271" t="s">
        <v>6138</v>
      </c>
      <c r="G1313" s="249">
        <v>0</v>
      </c>
      <c r="H1313" s="271" t="s">
        <v>2</v>
      </c>
      <c r="I1313" s="272"/>
      <c r="J1313" s="272"/>
      <c r="K1313" s="272"/>
      <c r="L1313" s="272"/>
      <c r="M1313" s="272"/>
      <c r="N1313" s="271" t="s">
        <v>7053</v>
      </c>
      <c r="O1313" s="271" t="s">
        <v>7054</v>
      </c>
      <c r="P1313" s="271" t="s">
        <v>7055</v>
      </c>
      <c r="Q1313" s="271" t="s">
        <v>7056</v>
      </c>
      <c r="R1313" s="271">
        <v>121</v>
      </c>
      <c r="S1313" s="271" t="s">
        <v>7142</v>
      </c>
      <c r="T1313" s="234">
        <v>45600</v>
      </c>
      <c r="U1313" s="234" t="s">
        <v>6862</v>
      </c>
      <c r="V1313" s="234">
        <v>45657</v>
      </c>
      <c r="W1313" s="234">
        <v>45663</v>
      </c>
      <c r="X1313" s="234" t="s">
        <v>6855</v>
      </c>
      <c r="Y1313" s="234"/>
      <c r="Z1313" s="234" t="s">
        <v>7034</v>
      </c>
      <c r="AA1313" s="243">
        <v>202411</v>
      </c>
      <c r="AB1313" s="243"/>
      <c r="AC1313" s="244" t="s">
        <v>7050</v>
      </c>
      <c r="AD1313" s="244" t="s">
        <v>1652</v>
      </c>
      <c r="AE1313" s="245">
        <v>1</v>
      </c>
      <c r="AF1313" s="249" t="s">
        <v>1652</v>
      </c>
      <c r="AG1313" s="239" t="str">
        <f>IFERROR(VLOOKUP(작성용!A:A,RM!A:D,4,0),"-")</f>
        <v>유재호</v>
      </c>
      <c r="AH1313" s="203" t="s">
        <v>7310</v>
      </c>
      <c r="AI1313" s="235" t="s">
        <v>7047</v>
      </c>
      <c r="AJ1313" s="235" t="s">
        <v>6855</v>
      </c>
      <c r="AK1313" s="235" t="s">
        <v>4128</v>
      </c>
      <c r="AL1313" s="235">
        <v>1312</v>
      </c>
    </row>
    <row r="1314" spans="1:38" x14ac:dyDescent="0.3">
      <c r="A1314" s="229" t="s">
        <v>753</v>
      </c>
      <c r="B1314" s="229" t="s">
        <v>7039</v>
      </c>
      <c r="C1314" s="249" t="s">
        <v>4597</v>
      </c>
      <c r="D1314" s="222" t="s">
        <v>7143</v>
      </c>
      <c r="E1314" s="270">
        <v>1101117488095</v>
      </c>
      <c r="F1314" s="271" t="s">
        <v>7052</v>
      </c>
      <c r="G1314" s="273">
        <v>77</v>
      </c>
      <c r="H1314" s="271" t="s">
        <v>2</v>
      </c>
      <c r="I1314" s="272"/>
      <c r="J1314" s="272"/>
      <c r="K1314" s="272"/>
      <c r="L1314" s="272"/>
      <c r="M1314" s="272"/>
      <c r="N1314" s="271" t="s">
        <v>7053</v>
      </c>
      <c r="O1314" s="271" t="s">
        <v>7054</v>
      </c>
      <c r="P1314" s="271" t="s">
        <v>7055</v>
      </c>
      <c r="Q1314" s="271" t="s">
        <v>7056</v>
      </c>
      <c r="R1314" s="271">
        <v>122</v>
      </c>
      <c r="S1314" s="271" t="s">
        <v>7144</v>
      </c>
      <c r="T1314" s="234">
        <v>45600</v>
      </c>
      <c r="U1314" s="234" t="s">
        <v>6862</v>
      </c>
      <c r="V1314" s="234">
        <v>45657</v>
      </c>
      <c r="W1314" s="234">
        <v>45663</v>
      </c>
      <c r="X1314" s="234" t="s">
        <v>6855</v>
      </c>
      <c r="Y1314" s="234"/>
      <c r="Z1314" s="234" t="s">
        <v>7034</v>
      </c>
      <c r="AA1314" s="243">
        <v>202411</v>
      </c>
      <c r="AB1314" s="243"/>
      <c r="AC1314" s="244" t="s">
        <v>7050</v>
      </c>
      <c r="AD1314" s="244" t="s">
        <v>1652</v>
      </c>
      <c r="AE1314" s="245">
        <v>1</v>
      </c>
      <c r="AF1314" s="249" t="s">
        <v>1652</v>
      </c>
      <c r="AG1314" s="239" t="str">
        <f>IFERROR(VLOOKUP(작성용!A:A,RM!A:D,4,0),"-")</f>
        <v>유재호</v>
      </c>
      <c r="AH1314" s="203" t="s">
        <v>7310</v>
      </c>
      <c r="AI1314" s="235" t="s">
        <v>7047</v>
      </c>
      <c r="AJ1314" s="235" t="s">
        <v>6855</v>
      </c>
      <c r="AK1314" s="235" t="s">
        <v>4128</v>
      </c>
      <c r="AL1314" s="235">
        <v>1313</v>
      </c>
    </row>
    <row r="1315" spans="1:38" x14ac:dyDescent="0.3">
      <c r="A1315" s="229" t="s">
        <v>753</v>
      </c>
      <c r="B1315" s="229" t="s">
        <v>7039</v>
      </c>
      <c r="C1315" s="249" t="s">
        <v>4597</v>
      </c>
      <c r="D1315" s="222" t="s">
        <v>7143</v>
      </c>
      <c r="E1315" s="270">
        <v>1101117488095</v>
      </c>
      <c r="F1315" s="271" t="s">
        <v>7052</v>
      </c>
      <c r="G1315" s="273">
        <v>771</v>
      </c>
      <c r="H1315" s="271" t="s">
        <v>2</v>
      </c>
      <c r="I1315" s="272"/>
      <c r="J1315" s="272"/>
      <c r="K1315" s="272"/>
      <c r="L1315" s="272"/>
      <c r="M1315" s="272"/>
      <c r="N1315" s="271" t="s">
        <v>7053</v>
      </c>
      <c r="O1315" s="271" t="s">
        <v>7054</v>
      </c>
      <c r="P1315" s="271" t="s">
        <v>7055</v>
      </c>
      <c r="Q1315" s="271" t="s">
        <v>7056</v>
      </c>
      <c r="R1315" s="271">
        <v>122.1</v>
      </c>
      <c r="S1315" s="271" t="s">
        <v>7145</v>
      </c>
      <c r="T1315" s="234">
        <v>45600</v>
      </c>
      <c r="U1315" s="234" t="s">
        <v>6862</v>
      </c>
      <c r="V1315" s="234">
        <v>45657</v>
      </c>
      <c r="W1315" s="234">
        <v>45663</v>
      </c>
      <c r="X1315" s="234" t="s">
        <v>6855</v>
      </c>
      <c r="Y1315" s="234"/>
      <c r="Z1315" s="234" t="s">
        <v>7034</v>
      </c>
      <c r="AA1315" s="243">
        <v>202411</v>
      </c>
      <c r="AB1315" s="243"/>
      <c r="AC1315" s="244" t="s">
        <v>7050</v>
      </c>
      <c r="AD1315" s="244" t="s">
        <v>1652</v>
      </c>
      <c r="AE1315" s="245">
        <v>0</v>
      </c>
      <c r="AF1315" s="249" t="s">
        <v>1652</v>
      </c>
      <c r="AG1315" s="239" t="str">
        <f>IFERROR(VLOOKUP(작성용!A:A,RM!A:D,4,0),"-")</f>
        <v>유재호</v>
      </c>
      <c r="AH1315" s="203" t="s">
        <v>7310</v>
      </c>
      <c r="AI1315" s="235" t="s">
        <v>7047</v>
      </c>
      <c r="AJ1315" s="235" t="s">
        <v>6855</v>
      </c>
      <c r="AK1315" s="235" t="s">
        <v>4128</v>
      </c>
      <c r="AL1315" s="235">
        <v>1314</v>
      </c>
    </row>
    <row r="1316" spans="1:38" x14ac:dyDescent="0.3">
      <c r="A1316" s="229" t="s">
        <v>753</v>
      </c>
      <c r="B1316" s="229" t="s">
        <v>7039</v>
      </c>
      <c r="C1316" s="249" t="s">
        <v>7129</v>
      </c>
      <c r="D1316" s="222" t="s">
        <v>7146</v>
      </c>
      <c r="E1316" s="270">
        <v>1942110313594</v>
      </c>
      <c r="F1316" s="271" t="s">
        <v>7052</v>
      </c>
      <c r="G1316" s="273">
        <v>77</v>
      </c>
      <c r="H1316" s="271" t="s">
        <v>2</v>
      </c>
      <c r="I1316" s="272"/>
      <c r="J1316" s="272"/>
      <c r="K1316" s="272"/>
      <c r="L1316" s="272"/>
      <c r="M1316" s="272"/>
      <c r="N1316" s="271" t="s">
        <v>7053</v>
      </c>
      <c r="O1316" s="271" t="s">
        <v>7054</v>
      </c>
      <c r="P1316" s="271" t="s">
        <v>7055</v>
      </c>
      <c r="Q1316" s="271" t="s">
        <v>7056</v>
      </c>
      <c r="R1316" s="271">
        <v>130</v>
      </c>
      <c r="S1316" s="271" t="s">
        <v>7147</v>
      </c>
      <c r="T1316" s="234">
        <v>45600</v>
      </c>
      <c r="U1316" s="234" t="s">
        <v>6862</v>
      </c>
      <c r="V1316" s="234">
        <v>45657</v>
      </c>
      <c r="W1316" s="234">
        <v>45663</v>
      </c>
      <c r="X1316" s="234" t="s">
        <v>6855</v>
      </c>
      <c r="Y1316" s="234"/>
      <c r="Z1316" s="234" t="s">
        <v>7034</v>
      </c>
      <c r="AA1316" s="243">
        <v>202411</v>
      </c>
      <c r="AB1316" s="243"/>
      <c r="AC1316" s="244" t="s">
        <v>7050</v>
      </c>
      <c r="AD1316" s="244" t="s">
        <v>3753</v>
      </c>
      <c r="AE1316" s="245">
        <v>1</v>
      </c>
      <c r="AF1316" s="249" t="s">
        <v>7129</v>
      </c>
      <c r="AG1316" s="239" t="str">
        <f>IFERROR(VLOOKUP(작성용!A:A,RM!A:D,4,0),"-")</f>
        <v>유재호</v>
      </c>
      <c r="AH1316" s="203" t="s">
        <v>7310</v>
      </c>
      <c r="AI1316" s="235" t="s">
        <v>7047</v>
      </c>
      <c r="AJ1316" s="235" t="s">
        <v>6855</v>
      </c>
      <c r="AK1316" s="235" t="s">
        <v>4128</v>
      </c>
      <c r="AL1316" s="235">
        <v>1315</v>
      </c>
    </row>
    <row r="1317" spans="1:38" x14ac:dyDescent="0.3">
      <c r="A1317" s="229" t="s">
        <v>753</v>
      </c>
      <c r="B1317" s="229" t="s">
        <v>7039</v>
      </c>
      <c r="C1317" s="249" t="s">
        <v>7129</v>
      </c>
      <c r="D1317" s="222" t="s">
        <v>7146</v>
      </c>
      <c r="E1317" s="270">
        <v>1942110313594</v>
      </c>
      <c r="F1317" s="271" t="s">
        <v>6138</v>
      </c>
      <c r="G1317" s="273">
        <v>77</v>
      </c>
      <c r="H1317" s="271" t="s">
        <v>2</v>
      </c>
      <c r="I1317" s="272"/>
      <c r="J1317" s="272"/>
      <c r="K1317" s="272"/>
      <c r="L1317" s="272"/>
      <c r="M1317" s="272"/>
      <c r="N1317" s="271" t="s">
        <v>7053</v>
      </c>
      <c r="O1317" s="271" t="s">
        <v>7054</v>
      </c>
      <c r="P1317" s="271" t="s">
        <v>7055</v>
      </c>
      <c r="Q1317" s="271" t="s">
        <v>7056</v>
      </c>
      <c r="R1317" s="271">
        <v>130.1</v>
      </c>
      <c r="S1317" s="271" t="s">
        <v>7148</v>
      </c>
      <c r="T1317" s="234">
        <v>45600</v>
      </c>
      <c r="U1317" s="234" t="s">
        <v>6862</v>
      </c>
      <c r="V1317" s="234">
        <v>45657</v>
      </c>
      <c r="W1317" s="234">
        <v>45663</v>
      </c>
      <c r="X1317" s="234" t="s">
        <v>6855</v>
      </c>
      <c r="Y1317" s="234"/>
      <c r="Z1317" s="234" t="s">
        <v>7034</v>
      </c>
      <c r="AA1317" s="243">
        <v>202411</v>
      </c>
      <c r="AB1317" s="243"/>
      <c r="AC1317" s="244" t="s">
        <v>7050</v>
      </c>
      <c r="AD1317" s="244" t="s">
        <v>3753</v>
      </c>
      <c r="AE1317" s="245">
        <v>0</v>
      </c>
      <c r="AF1317" s="249" t="s">
        <v>7129</v>
      </c>
      <c r="AG1317" s="239" t="str">
        <f>IFERROR(VLOOKUP(작성용!A:A,RM!A:D,4,0),"-")</f>
        <v>유재호</v>
      </c>
      <c r="AH1317" s="203" t="s">
        <v>7310</v>
      </c>
      <c r="AI1317" s="235" t="s">
        <v>7047</v>
      </c>
      <c r="AJ1317" s="235" t="s">
        <v>6855</v>
      </c>
      <c r="AK1317" s="235" t="s">
        <v>4128</v>
      </c>
      <c r="AL1317" s="235">
        <v>1316</v>
      </c>
    </row>
    <row r="1318" spans="1:38" x14ac:dyDescent="0.3">
      <c r="A1318" s="229" t="s">
        <v>753</v>
      </c>
      <c r="B1318" s="229" t="s">
        <v>7039</v>
      </c>
      <c r="C1318" s="249" t="s">
        <v>4597</v>
      </c>
      <c r="D1318" s="222" t="s">
        <v>7149</v>
      </c>
      <c r="E1318" s="270">
        <v>1601110416837</v>
      </c>
      <c r="F1318" s="271" t="s">
        <v>6138</v>
      </c>
      <c r="G1318" s="249">
        <v>0</v>
      </c>
      <c r="H1318" s="271" t="s">
        <v>2</v>
      </c>
      <c r="I1318" s="272"/>
      <c r="J1318" s="272"/>
      <c r="K1318" s="272"/>
      <c r="L1318" s="272"/>
      <c r="M1318" s="272"/>
      <c r="N1318" s="271" t="s">
        <v>7053</v>
      </c>
      <c r="O1318" s="271" t="s">
        <v>7054</v>
      </c>
      <c r="P1318" s="271" t="s">
        <v>7055</v>
      </c>
      <c r="Q1318" s="271" t="s">
        <v>7056</v>
      </c>
      <c r="R1318" s="271">
        <v>131</v>
      </c>
      <c r="S1318" s="271" t="s">
        <v>7150</v>
      </c>
      <c r="T1318" s="234">
        <v>45600</v>
      </c>
      <c r="U1318" s="234" t="s">
        <v>6862</v>
      </c>
      <c r="V1318" s="234">
        <v>45657</v>
      </c>
      <c r="W1318" s="234">
        <v>45663</v>
      </c>
      <c r="X1318" s="234" t="s">
        <v>6855</v>
      </c>
      <c r="Y1318" s="234"/>
      <c r="Z1318" s="234" t="s">
        <v>7034</v>
      </c>
      <c r="AA1318" s="243">
        <v>202411</v>
      </c>
      <c r="AB1318" s="243"/>
      <c r="AC1318" s="244" t="s">
        <v>7050</v>
      </c>
      <c r="AD1318" s="244" t="s">
        <v>7355</v>
      </c>
      <c r="AE1318" s="245">
        <v>1</v>
      </c>
      <c r="AF1318" s="244" t="s">
        <v>7151</v>
      </c>
      <c r="AG1318" s="239" t="str">
        <f>IFERROR(VLOOKUP(작성용!A:A,RM!A:D,4,0),"-")</f>
        <v>유재호</v>
      </c>
      <c r="AH1318" s="203" t="s">
        <v>7310</v>
      </c>
      <c r="AI1318" s="235" t="s">
        <v>7047</v>
      </c>
      <c r="AJ1318" s="235" t="s">
        <v>6855</v>
      </c>
      <c r="AK1318" s="235" t="s">
        <v>4128</v>
      </c>
      <c r="AL1318" s="235">
        <v>1317</v>
      </c>
    </row>
    <row r="1319" spans="1:38" x14ac:dyDescent="0.3">
      <c r="A1319" s="229" t="s">
        <v>753</v>
      </c>
      <c r="B1319" s="229" t="s">
        <v>7039</v>
      </c>
      <c r="C1319" s="249" t="s">
        <v>4597</v>
      </c>
      <c r="D1319" s="222" t="s">
        <v>7152</v>
      </c>
      <c r="E1319" s="270">
        <v>1101114997693</v>
      </c>
      <c r="F1319" s="271" t="s">
        <v>6138</v>
      </c>
      <c r="G1319" s="273">
        <v>77</v>
      </c>
      <c r="H1319" s="271" t="s">
        <v>2</v>
      </c>
      <c r="I1319" s="272"/>
      <c r="J1319" s="272"/>
      <c r="K1319" s="272"/>
      <c r="L1319" s="272"/>
      <c r="M1319" s="272"/>
      <c r="N1319" s="271" t="s">
        <v>7053</v>
      </c>
      <c r="O1319" s="271" t="s">
        <v>7054</v>
      </c>
      <c r="P1319" s="271" t="s">
        <v>7055</v>
      </c>
      <c r="Q1319" s="271" t="s">
        <v>7056</v>
      </c>
      <c r="R1319" s="271">
        <v>132</v>
      </c>
      <c r="S1319" s="271" t="s">
        <v>7153</v>
      </c>
      <c r="T1319" s="234">
        <v>45600</v>
      </c>
      <c r="U1319" s="234" t="s">
        <v>6862</v>
      </c>
      <c r="V1319" s="234">
        <v>45657</v>
      </c>
      <c r="W1319" s="234">
        <v>45663</v>
      </c>
      <c r="X1319" s="234" t="s">
        <v>6855</v>
      </c>
      <c r="Y1319" s="234"/>
      <c r="Z1319" s="234" t="s">
        <v>7034</v>
      </c>
      <c r="AA1319" s="243">
        <v>202411</v>
      </c>
      <c r="AB1319" s="243"/>
      <c r="AC1319" s="244" t="s">
        <v>7050</v>
      </c>
      <c r="AD1319" s="244" t="s">
        <v>7361</v>
      </c>
      <c r="AE1319" s="245">
        <v>1</v>
      </c>
      <c r="AF1319" s="244" t="s">
        <v>7154</v>
      </c>
      <c r="AG1319" s="239" t="str">
        <f>IFERROR(VLOOKUP(작성용!A:A,RM!A:D,4,0),"-")</f>
        <v>유재호</v>
      </c>
      <c r="AH1319" s="203" t="s">
        <v>7310</v>
      </c>
      <c r="AI1319" s="235" t="s">
        <v>7047</v>
      </c>
      <c r="AJ1319" s="235" t="s">
        <v>6855</v>
      </c>
      <c r="AK1319" s="235" t="s">
        <v>4128</v>
      </c>
      <c r="AL1319" s="235">
        <v>1318</v>
      </c>
    </row>
    <row r="1320" spans="1:38" x14ac:dyDescent="0.3">
      <c r="A1320" s="229" t="s">
        <v>753</v>
      </c>
      <c r="B1320" s="229" t="s">
        <v>7039</v>
      </c>
      <c r="C1320" s="249" t="s">
        <v>4597</v>
      </c>
      <c r="D1320" s="222" t="s">
        <v>7152</v>
      </c>
      <c r="E1320" s="270">
        <v>1101114997693</v>
      </c>
      <c r="F1320" s="271" t="s">
        <v>6138</v>
      </c>
      <c r="G1320" s="273">
        <v>771</v>
      </c>
      <c r="H1320" s="271" t="s">
        <v>2</v>
      </c>
      <c r="I1320" s="272"/>
      <c r="J1320" s="272"/>
      <c r="K1320" s="272"/>
      <c r="L1320" s="272"/>
      <c r="M1320" s="272"/>
      <c r="N1320" s="271" t="s">
        <v>7053</v>
      </c>
      <c r="O1320" s="271" t="s">
        <v>7054</v>
      </c>
      <c r="P1320" s="271" t="s">
        <v>7055</v>
      </c>
      <c r="Q1320" s="271" t="s">
        <v>7056</v>
      </c>
      <c r="R1320" s="271">
        <v>132.1</v>
      </c>
      <c r="S1320" s="271" t="s">
        <v>7155</v>
      </c>
      <c r="T1320" s="234">
        <v>45600</v>
      </c>
      <c r="U1320" s="234" t="s">
        <v>6862</v>
      </c>
      <c r="V1320" s="234">
        <v>45657</v>
      </c>
      <c r="W1320" s="234">
        <v>45663</v>
      </c>
      <c r="X1320" s="234" t="s">
        <v>6855</v>
      </c>
      <c r="Y1320" s="234"/>
      <c r="Z1320" s="234" t="s">
        <v>7034</v>
      </c>
      <c r="AA1320" s="243">
        <v>202411</v>
      </c>
      <c r="AB1320" s="243"/>
      <c r="AC1320" s="244" t="s">
        <v>7050</v>
      </c>
      <c r="AD1320" s="244" t="s">
        <v>7361</v>
      </c>
      <c r="AE1320" s="245">
        <v>0</v>
      </c>
      <c r="AF1320" s="244" t="s">
        <v>7154</v>
      </c>
      <c r="AG1320" s="239" t="str">
        <f>IFERROR(VLOOKUP(작성용!A:A,RM!A:D,4,0),"-")</f>
        <v>유재호</v>
      </c>
      <c r="AH1320" s="203" t="s">
        <v>7310</v>
      </c>
      <c r="AI1320" s="235" t="s">
        <v>7047</v>
      </c>
      <c r="AJ1320" s="235" t="s">
        <v>6855</v>
      </c>
      <c r="AK1320" s="235" t="s">
        <v>4128</v>
      </c>
      <c r="AL1320" s="235">
        <v>1319</v>
      </c>
    </row>
    <row r="1321" spans="1:38" x14ac:dyDescent="0.3">
      <c r="A1321" s="229" t="s">
        <v>753</v>
      </c>
      <c r="B1321" s="229" t="s">
        <v>7039</v>
      </c>
      <c r="C1321" s="249" t="s">
        <v>4597</v>
      </c>
      <c r="D1321" s="222" t="s">
        <v>7152</v>
      </c>
      <c r="E1321" s="270">
        <v>1101114997693</v>
      </c>
      <c r="F1321" s="271" t="s">
        <v>6138</v>
      </c>
      <c r="G1321" s="273">
        <v>772</v>
      </c>
      <c r="H1321" s="271" t="s">
        <v>2</v>
      </c>
      <c r="I1321" s="272"/>
      <c r="J1321" s="272"/>
      <c r="K1321" s="272"/>
      <c r="L1321" s="272"/>
      <c r="M1321" s="272"/>
      <c r="N1321" s="271" t="s">
        <v>7053</v>
      </c>
      <c r="O1321" s="271" t="s">
        <v>7054</v>
      </c>
      <c r="P1321" s="271" t="s">
        <v>7055</v>
      </c>
      <c r="Q1321" s="271" t="s">
        <v>7056</v>
      </c>
      <c r="R1321" s="271">
        <v>133</v>
      </c>
      <c r="S1321" s="271" t="s">
        <v>7156</v>
      </c>
      <c r="T1321" s="234">
        <v>45600</v>
      </c>
      <c r="U1321" s="234" t="s">
        <v>6862</v>
      </c>
      <c r="V1321" s="234">
        <v>45657</v>
      </c>
      <c r="W1321" s="234">
        <v>45663</v>
      </c>
      <c r="X1321" s="234" t="s">
        <v>6855</v>
      </c>
      <c r="Y1321" s="234"/>
      <c r="Z1321" s="234" t="s">
        <v>7034</v>
      </c>
      <c r="AA1321" s="243">
        <v>202411</v>
      </c>
      <c r="AB1321" s="243"/>
      <c r="AC1321" s="244" t="s">
        <v>7050</v>
      </c>
      <c r="AD1321" s="244" t="s">
        <v>7361</v>
      </c>
      <c r="AE1321" s="245">
        <v>0</v>
      </c>
      <c r="AF1321" s="244" t="s">
        <v>7154</v>
      </c>
      <c r="AG1321" s="239" t="str">
        <f>IFERROR(VLOOKUP(작성용!A:A,RM!A:D,4,0),"-")</f>
        <v>유재호</v>
      </c>
      <c r="AH1321" s="203" t="s">
        <v>7310</v>
      </c>
      <c r="AI1321" s="235" t="s">
        <v>7047</v>
      </c>
      <c r="AJ1321" s="235" t="s">
        <v>6855</v>
      </c>
      <c r="AK1321" s="235" t="s">
        <v>4128</v>
      </c>
      <c r="AL1321" s="235">
        <v>1320</v>
      </c>
    </row>
    <row r="1322" spans="1:38" x14ac:dyDescent="0.3">
      <c r="A1322" s="229" t="s">
        <v>753</v>
      </c>
      <c r="B1322" s="229" t="s">
        <v>7039</v>
      </c>
      <c r="C1322" s="249" t="s">
        <v>4597</v>
      </c>
      <c r="D1322" s="222" t="s">
        <v>7157</v>
      </c>
      <c r="E1322" s="270">
        <v>1101115770139</v>
      </c>
      <c r="F1322" s="271" t="s">
        <v>6138</v>
      </c>
      <c r="G1322" s="249">
        <v>0</v>
      </c>
      <c r="H1322" s="271" t="s">
        <v>2</v>
      </c>
      <c r="I1322" s="272"/>
      <c r="J1322" s="272"/>
      <c r="K1322" s="272"/>
      <c r="L1322" s="272"/>
      <c r="M1322" s="272"/>
      <c r="N1322" s="271" t="s">
        <v>7053</v>
      </c>
      <c r="O1322" s="271" t="s">
        <v>7054</v>
      </c>
      <c r="P1322" s="271" t="s">
        <v>7055</v>
      </c>
      <c r="Q1322" s="271" t="s">
        <v>7056</v>
      </c>
      <c r="R1322" s="271">
        <v>142</v>
      </c>
      <c r="S1322" s="271" t="s">
        <v>7158</v>
      </c>
      <c r="T1322" s="234">
        <v>45600</v>
      </c>
      <c r="U1322" s="234" t="s">
        <v>6862</v>
      </c>
      <c r="V1322" s="234">
        <v>45657</v>
      </c>
      <c r="W1322" s="234">
        <v>45663</v>
      </c>
      <c r="X1322" s="234" t="s">
        <v>6855</v>
      </c>
      <c r="Y1322" s="234"/>
      <c r="Z1322" s="234" t="s">
        <v>7034</v>
      </c>
      <c r="AA1322" s="243">
        <v>202411</v>
      </c>
      <c r="AB1322" s="243"/>
      <c r="AC1322" s="244" t="s">
        <v>7050</v>
      </c>
      <c r="AD1322" s="249" t="s">
        <v>4539</v>
      </c>
      <c r="AE1322" s="245">
        <v>1.3</v>
      </c>
      <c r="AF1322" s="249" t="s">
        <v>4539</v>
      </c>
      <c r="AG1322" s="239" t="str">
        <f>IFERROR(VLOOKUP(작성용!A:A,RM!A:D,4,0),"-")</f>
        <v>유재호</v>
      </c>
      <c r="AH1322" s="203" t="s">
        <v>7310</v>
      </c>
      <c r="AI1322" s="235" t="s">
        <v>7047</v>
      </c>
      <c r="AJ1322" s="235" t="s">
        <v>6855</v>
      </c>
      <c r="AK1322" s="235" t="s">
        <v>4128</v>
      </c>
      <c r="AL1322" s="235">
        <v>1321</v>
      </c>
    </row>
    <row r="1323" spans="1:38" x14ac:dyDescent="0.3">
      <c r="A1323" s="229" t="s">
        <v>753</v>
      </c>
      <c r="B1323" s="229" t="s">
        <v>7039</v>
      </c>
      <c r="C1323" s="249" t="s">
        <v>7159</v>
      </c>
      <c r="D1323" s="222" t="s">
        <v>7160</v>
      </c>
      <c r="E1323" s="270">
        <v>1717110130432</v>
      </c>
      <c r="F1323" s="271" t="s">
        <v>6138</v>
      </c>
      <c r="G1323" s="273">
        <v>0</v>
      </c>
      <c r="H1323" s="271" t="s">
        <v>2</v>
      </c>
      <c r="I1323" s="272"/>
      <c r="J1323" s="272"/>
      <c r="K1323" s="272"/>
      <c r="L1323" s="272"/>
      <c r="M1323" s="272"/>
      <c r="N1323" s="271" t="s">
        <v>7053</v>
      </c>
      <c r="O1323" s="271" t="s">
        <v>7054</v>
      </c>
      <c r="P1323" s="271" t="s">
        <v>7055</v>
      </c>
      <c r="Q1323" s="271" t="s">
        <v>7056</v>
      </c>
      <c r="R1323" s="271">
        <v>143</v>
      </c>
      <c r="S1323" s="271" t="s">
        <v>7161</v>
      </c>
      <c r="T1323" s="234">
        <v>45600</v>
      </c>
      <c r="U1323" s="234" t="s">
        <v>6862</v>
      </c>
      <c r="V1323" s="234">
        <v>45657</v>
      </c>
      <c r="W1323" s="234">
        <v>45663</v>
      </c>
      <c r="X1323" s="234" t="s">
        <v>6855</v>
      </c>
      <c r="Y1323" s="234"/>
      <c r="Z1323" s="234" t="s">
        <v>7034</v>
      </c>
      <c r="AA1323" s="243">
        <v>202411</v>
      </c>
      <c r="AB1323" s="243">
        <v>2</v>
      </c>
      <c r="AC1323" s="244" t="s">
        <v>7050</v>
      </c>
      <c r="AD1323" s="277" t="s">
        <v>3587</v>
      </c>
      <c r="AE1323" s="245">
        <v>1</v>
      </c>
      <c r="AF1323" s="244" t="s">
        <v>492</v>
      </c>
      <c r="AG1323" s="239" t="str">
        <f>IFERROR(VLOOKUP(작성용!A:A,RM!A:D,4,0),"-")</f>
        <v>유재호</v>
      </c>
      <c r="AH1323" s="203" t="s">
        <v>7310</v>
      </c>
      <c r="AI1323" s="235" t="s">
        <v>7047</v>
      </c>
      <c r="AJ1323" s="235" t="s">
        <v>6855</v>
      </c>
      <c r="AK1323" s="235" t="s">
        <v>4128</v>
      </c>
      <c r="AL1323" s="235">
        <v>1322</v>
      </c>
    </row>
    <row r="1324" spans="1:38" x14ac:dyDescent="0.3">
      <c r="A1324" s="229" t="s">
        <v>753</v>
      </c>
      <c r="B1324" s="229" t="s">
        <v>7039</v>
      </c>
      <c r="C1324" s="249" t="s">
        <v>7159</v>
      </c>
      <c r="D1324" s="222" t="s">
        <v>7160</v>
      </c>
      <c r="E1324" s="270">
        <v>1717110130432</v>
      </c>
      <c r="F1324" s="271" t="s">
        <v>6138</v>
      </c>
      <c r="G1324" s="273">
        <v>1</v>
      </c>
      <c r="H1324" s="271" t="s">
        <v>2</v>
      </c>
      <c r="I1324" s="272"/>
      <c r="J1324" s="272"/>
      <c r="K1324" s="272"/>
      <c r="L1324" s="272"/>
      <c r="M1324" s="272"/>
      <c r="N1324" s="271" t="s">
        <v>7053</v>
      </c>
      <c r="O1324" s="271" t="s">
        <v>7054</v>
      </c>
      <c r="P1324" s="271" t="s">
        <v>7055</v>
      </c>
      <c r="Q1324" s="271" t="s">
        <v>7056</v>
      </c>
      <c r="R1324" s="271">
        <v>143.1</v>
      </c>
      <c r="S1324" s="271" t="s">
        <v>7162</v>
      </c>
      <c r="T1324" s="234">
        <v>45600</v>
      </c>
      <c r="U1324" s="234" t="s">
        <v>6862</v>
      </c>
      <c r="V1324" s="234">
        <v>45657</v>
      </c>
      <c r="W1324" s="234">
        <v>45663</v>
      </c>
      <c r="X1324" s="234" t="s">
        <v>6855</v>
      </c>
      <c r="Y1324" s="234"/>
      <c r="Z1324" s="234" t="s">
        <v>7034</v>
      </c>
      <c r="AA1324" s="243">
        <v>202411</v>
      </c>
      <c r="AB1324" s="243">
        <v>2</v>
      </c>
      <c r="AC1324" s="244" t="s">
        <v>7050</v>
      </c>
      <c r="AD1324" s="277" t="s">
        <v>3587</v>
      </c>
      <c r="AE1324" s="245">
        <v>0</v>
      </c>
      <c r="AF1324" s="244" t="s">
        <v>492</v>
      </c>
      <c r="AG1324" s="239" t="str">
        <f>IFERROR(VLOOKUP(작성용!A:A,RM!A:D,4,0),"-")</f>
        <v>유재호</v>
      </c>
      <c r="AH1324" s="203" t="s">
        <v>7310</v>
      </c>
      <c r="AI1324" s="235" t="s">
        <v>7047</v>
      </c>
      <c r="AJ1324" s="235" t="s">
        <v>6855</v>
      </c>
      <c r="AK1324" s="235" t="s">
        <v>4128</v>
      </c>
      <c r="AL1324" s="235">
        <v>1323</v>
      </c>
    </row>
    <row r="1325" spans="1:38" x14ac:dyDescent="0.3">
      <c r="A1325" s="229" t="s">
        <v>753</v>
      </c>
      <c r="B1325" s="229" t="s">
        <v>7039</v>
      </c>
      <c r="C1325" s="249" t="s">
        <v>4597</v>
      </c>
      <c r="D1325" s="222" t="s">
        <v>7163</v>
      </c>
      <c r="E1325" s="270">
        <v>1601110535009</v>
      </c>
      <c r="F1325" s="271" t="s">
        <v>6138</v>
      </c>
      <c r="G1325" s="249">
        <v>0</v>
      </c>
      <c r="H1325" s="271" t="s">
        <v>2</v>
      </c>
      <c r="I1325" s="272"/>
      <c r="J1325" s="272"/>
      <c r="K1325" s="272"/>
      <c r="L1325" s="272"/>
      <c r="M1325" s="272"/>
      <c r="N1325" s="271" t="s">
        <v>7053</v>
      </c>
      <c r="O1325" s="271" t="s">
        <v>7054</v>
      </c>
      <c r="P1325" s="271" t="s">
        <v>7055</v>
      </c>
      <c r="Q1325" s="271" t="s">
        <v>7056</v>
      </c>
      <c r="R1325" s="271">
        <v>144</v>
      </c>
      <c r="S1325" s="271" t="s">
        <v>7164</v>
      </c>
      <c r="T1325" s="234">
        <v>45600</v>
      </c>
      <c r="U1325" s="234" t="s">
        <v>6862</v>
      </c>
      <c r="V1325" s="234">
        <v>45657</v>
      </c>
      <c r="W1325" s="234">
        <v>45663</v>
      </c>
      <c r="X1325" s="234" t="s">
        <v>6855</v>
      </c>
      <c r="Y1325" s="234"/>
      <c r="Z1325" s="234" t="s">
        <v>7034</v>
      </c>
      <c r="AA1325" s="243">
        <v>202411</v>
      </c>
      <c r="AB1325" s="243"/>
      <c r="AC1325" s="244" t="s">
        <v>7050</v>
      </c>
      <c r="AD1325" s="244" t="s">
        <v>6989</v>
      </c>
      <c r="AE1325" s="245">
        <v>1</v>
      </c>
      <c r="AF1325" s="244" t="s">
        <v>6989</v>
      </c>
      <c r="AG1325" s="239" t="str">
        <f>IFERROR(VLOOKUP(작성용!A:A,RM!A:D,4,0),"-")</f>
        <v>유재호</v>
      </c>
      <c r="AH1325" s="203" t="s">
        <v>7310</v>
      </c>
      <c r="AI1325" s="235" t="s">
        <v>7047</v>
      </c>
      <c r="AJ1325" s="235" t="s">
        <v>6855</v>
      </c>
      <c r="AK1325" s="235" t="s">
        <v>4128</v>
      </c>
      <c r="AL1325" s="235">
        <v>1324</v>
      </c>
    </row>
    <row r="1326" spans="1:38" x14ac:dyDescent="0.3">
      <c r="A1326" s="229" t="s">
        <v>753</v>
      </c>
      <c r="B1326" s="229" t="s">
        <v>7039</v>
      </c>
      <c r="C1326" s="249" t="s">
        <v>4597</v>
      </c>
      <c r="D1326" s="222" t="s">
        <v>7165</v>
      </c>
      <c r="E1326" s="270">
        <v>1101115521764</v>
      </c>
      <c r="F1326" s="271" t="s">
        <v>6138</v>
      </c>
      <c r="G1326" s="249">
        <v>0</v>
      </c>
      <c r="H1326" s="271" t="s">
        <v>2</v>
      </c>
      <c r="I1326" s="272"/>
      <c r="J1326" s="272"/>
      <c r="K1326" s="272"/>
      <c r="L1326" s="272"/>
      <c r="M1326" s="272"/>
      <c r="N1326" s="271" t="s">
        <v>7053</v>
      </c>
      <c r="O1326" s="271" t="s">
        <v>7054</v>
      </c>
      <c r="P1326" s="271" t="s">
        <v>7055</v>
      </c>
      <c r="Q1326" s="271" t="s">
        <v>7056</v>
      </c>
      <c r="R1326" s="271">
        <v>145</v>
      </c>
      <c r="S1326" s="271" t="s">
        <v>7166</v>
      </c>
      <c r="T1326" s="234">
        <v>45600</v>
      </c>
      <c r="U1326" s="234" t="s">
        <v>6862</v>
      </c>
      <c r="V1326" s="234">
        <v>45657</v>
      </c>
      <c r="W1326" s="234">
        <v>45663</v>
      </c>
      <c r="X1326" s="234" t="s">
        <v>6855</v>
      </c>
      <c r="Y1326" s="234"/>
      <c r="Z1326" s="234" t="s">
        <v>7034</v>
      </c>
      <c r="AA1326" s="243">
        <v>202411</v>
      </c>
      <c r="AB1326" s="243"/>
      <c r="AC1326" s="244" t="s">
        <v>7050</v>
      </c>
      <c r="AD1326" s="244" t="s">
        <v>7372</v>
      </c>
      <c r="AE1326" s="245">
        <v>1</v>
      </c>
      <c r="AF1326" s="244" t="s">
        <v>7167</v>
      </c>
      <c r="AG1326" s="239" t="str">
        <f>IFERROR(VLOOKUP(작성용!A:A,RM!A:D,4,0),"-")</f>
        <v>유재호</v>
      </c>
      <c r="AH1326" s="203" t="s">
        <v>7310</v>
      </c>
      <c r="AI1326" s="235" t="s">
        <v>7047</v>
      </c>
      <c r="AJ1326" s="235" t="s">
        <v>6855</v>
      </c>
      <c r="AK1326" s="235" t="s">
        <v>4128</v>
      </c>
      <c r="AL1326" s="235">
        <v>1325</v>
      </c>
    </row>
    <row r="1327" spans="1:38" x14ac:dyDescent="0.3">
      <c r="A1327" s="229" t="s">
        <v>753</v>
      </c>
      <c r="B1327" s="229" t="s">
        <v>7039</v>
      </c>
      <c r="C1327" s="249" t="s">
        <v>4597</v>
      </c>
      <c r="D1327" s="222" t="s">
        <v>7165</v>
      </c>
      <c r="E1327" s="270">
        <v>1101115521764</v>
      </c>
      <c r="F1327" s="271" t="s">
        <v>6138</v>
      </c>
      <c r="G1327" s="273">
        <v>1</v>
      </c>
      <c r="H1327" s="271" t="s">
        <v>2</v>
      </c>
      <c r="I1327" s="272"/>
      <c r="J1327" s="272"/>
      <c r="K1327" s="272"/>
      <c r="L1327" s="272"/>
      <c r="M1327" s="272"/>
      <c r="N1327" s="271" t="s">
        <v>7053</v>
      </c>
      <c r="O1327" s="271" t="s">
        <v>7054</v>
      </c>
      <c r="P1327" s="271" t="s">
        <v>7055</v>
      </c>
      <c r="Q1327" s="271" t="s">
        <v>7056</v>
      </c>
      <c r="R1327" s="271">
        <v>145.1</v>
      </c>
      <c r="S1327" s="271" t="s">
        <v>7168</v>
      </c>
      <c r="T1327" s="234">
        <v>45600</v>
      </c>
      <c r="U1327" s="234" t="s">
        <v>6862</v>
      </c>
      <c r="V1327" s="234">
        <v>45657</v>
      </c>
      <c r="W1327" s="234">
        <v>45663</v>
      </c>
      <c r="X1327" s="234" t="s">
        <v>6855</v>
      </c>
      <c r="Y1327" s="234"/>
      <c r="Z1327" s="234" t="s">
        <v>7034</v>
      </c>
      <c r="AA1327" s="243">
        <v>202411</v>
      </c>
      <c r="AB1327" s="243"/>
      <c r="AC1327" s="244" t="s">
        <v>7050</v>
      </c>
      <c r="AD1327" s="244" t="s">
        <v>7372</v>
      </c>
      <c r="AE1327" s="245">
        <v>0</v>
      </c>
      <c r="AF1327" s="244" t="s">
        <v>7167</v>
      </c>
      <c r="AG1327" s="239" t="str">
        <f>IFERROR(VLOOKUP(작성용!A:A,RM!A:D,4,0),"-")</f>
        <v>유재호</v>
      </c>
      <c r="AH1327" s="203" t="s">
        <v>7310</v>
      </c>
      <c r="AI1327" s="235" t="s">
        <v>7047</v>
      </c>
      <c r="AJ1327" s="235" t="s">
        <v>6855</v>
      </c>
      <c r="AK1327" s="235" t="s">
        <v>4128</v>
      </c>
      <c r="AL1327" s="235">
        <v>1326</v>
      </c>
    </row>
    <row r="1328" spans="1:38" x14ac:dyDescent="0.3">
      <c r="A1328" s="229" t="s">
        <v>753</v>
      </c>
      <c r="B1328" s="229" t="s">
        <v>7039</v>
      </c>
      <c r="C1328" s="249" t="s">
        <v>4597</v>
      </c>
      <c r="D1328" s="222" t="s">
        <v>7169</v>
      </c>
      <c r="E1328" s="270">
        <v>1358110299678</v>
      </c>
      <c r="F1328" s="271" t="s">
        <v>6138</v>
      </c>
      <c r="G1328" s="249">
        <v>0</v>
      </c>
      <c r="H1328" s="271" t="s">
        <v>2</v>
      </c>
      <c r="I1328" s="272"/>
      <c r="J1328" s="272"/>
      <c r="K1328" s="272"/>
      <c r="L1328" s="272"/>
      <c r="M1328" s="272"/>
      <c r="N1328" s="271" t="s">
        <v>7053</v>
      </c>
      <c r="O1328" s="271" t="s">
        <v>7054</v>
      </c>
      <c r="P1328" s="271" t="s">
        <v>7055</v>
      </c>
      <c r="Q1328" s="271" t="s">
        <v>7056</v>
      </c>
      <c r="R1328" s="271">
        <v>147</v>
      </c>
      <c r="S1328" s="271" t="s">
        <v>7170</v>
      </c>
      <c r="T1328" s="234">
        <v>45600</v>
      </c>
      <c r="U1328" s="234" t="s">
        <v>6862</v>
      </c>
      <c r="V1328" s="234">
        <v>45657</v>
      </c>
      <c r="W1328" s="234">
        <v>45663</v>
      </c>
      <c r="X1328" s="234" t="s">
        <v>6855</v>
      </c>
      <c r="Y1328" s="234"/>
      <c r="Z1328" s="234" t="s">
        <v>7034</v>
      </c>
      <c r="AA1328" s="243">
        <v>202411</v>
      </c>
      <c r="AB1328" s="243"/>
      <c r="AC1328" s="244" t="s">
        <v>7050</v>
      </c>
      <c r="AD1328" s="244" t="s">
        <v>3650</v>
      </c>
      <c r="AE1328" s="245">
        <v>1</v>
      </c>
      <c r="AF1328" s="249" t="s">
        <v>3650</v>
      </c>
      <c r="AG1328" s="239" t="str">
        <f>IFERROR(VLOOKUP(작성용!A:A,RM!A:D,4,0),"-")</f>
        <v>유재호</v>
      </c>
      <c r="AH1328" s="203" t="s">
        <v>7310</v>
      </c>
      <c r="AI1328" s="235" t="s">
        <v>7047</v>
      </c>
      <c r="AJ1328" s="235" t="s">
        <v>6855</v>
      </c>
      <c r="AK1328" s="235" t="s">
        <v>4128</v>
      </c>
      <c r="AL1328" s="235">
        <v>1327</v>
      </c>
    </row>
    <row r="1329" spans="1:38" x14ac:dyDescent="0.3">
      <c r="A1329" s="229" t="s">
        <v>753</v>
      </c>
      <c r="B1329" s="229" t="s">
        <v>7039</v>
      </c>
      <c r="C1329" s="249" t="s">
        <v>4597</v>
      </c>
      <c r="D1329" s="222" t="s">
        <v>7171</v>
      </c>
      <c r="E1329" s="270">
        <v>1101116254041</v>
      </c>
      <c r="F1329" s="271" t="s">
        <v>6138</v>
      </c>
      <c r="G1329" s="249">
        <v>0</v>
      </c>
      <c r="H1329" s="271" t="s">
        <v>2</v>
      </c>
      <c r="I1329" s="272"/>
      <c r="J1329" s="272"/>
      <c r="K1329" s="272"/>
      <c r="L1329" s="272"/>
      <c r="M1329" s="272"/>
      <c r="N1329" s="271" t="s">
        <v>7053</v>
      </c>
      <c r="O1329" s="271" t="s">
        <v>7054</v>
      </c>
      <c r="P1329" s="271" t="s">
        <v>7055</v>
      </c>
      <c r="Q1329" s="271" t="s">
        <v>7056</v>
      </c>
      <c r="R1329" s="271">
        <v>148</v>
      </c>
      <c r="S1329" s="271" t="s">
        <v>7172</v>
      </c>
      <c r="T1329" s="234">
        <v>45600</v>
      </c>
      <c r="U1329" s="234" t="s">
        <v>6862</v>
      </c>
      <c r="V1329" s="234">
        <v>45657</v>
      </c>
      <c r="W1329" s="234">
        <v>45663</v>
      </c>
      <c r="X1329" s="234" t="s">
        <v>6855</v>
      </c>
      <c r="Y1329" s="234"/>
      <c r="Z1329" s="234" t="s">
        <v>7034</v>
      </c>
      <c r="AA1329" s="243">
        <v>202411</v>
      </c>
      <c r="AB1329" s="243"/>
      <c r="AC1329" s="244" t="s">
        <v>7050</v>
      </c>
      <c r="AD1329" s="249" t="s">
        <v>556</v>
      </c>
      <c r="AE1329" s="245">
        <v>1</v>
      </c>
      <c r="AF1329" s="249" t="s">
        <v>556</v>
      </c>
      <c r="AG1329" s="239" t="str">
        <f>IFERROR(VLOOKUP(작성용!A:A,RM!A:D,4,0),"-")</f>
        <v>유재호</v>
      </c>
      <c r="AH1329" s="203" t="s">
        <v>7310</v>
      </c>
      <c r="AI1329" s="235" t="s">
        <v>7047</v>
      </c>
      <c r="AJ1329" s="235" t="s">
        <v>6855</v>
      </c>
      <c r="AK1329" s="235" t="s">
        <v>4128</v>
      </c>
      <c r="AL1329" s="235">
        <v>1328</v>
      </c>
    </row>
    <row r="1330" spans="1:38" x14ac:dyDescent="0.3">
      <c r="A1330" s="229" t="s">
        <v>753</v>
      </c>
      <c r="B1330" s="229" t="s">
        <v>7039</v>
      </c>
      <c r="C1330" s="249" t="s">
        <v>4597</v>
      </c>
      <c r="D1330" s="222" t="s">
        <v>7173</v>
      </c>
      <c r="E1330" s="270">
        <v>1101117221833</v>
      </c>
      <c r="F1330" s="271" t="s">
        <v>6110</v>
      </c>
      <c r="G1330" s="249">
        <v>0</v>
      </c>
      <c r="H1330" s="271" t="s">
        <v>2</v>
      </c>
      <c r="I1330" s="272"/>
      <c r="J1330" s="272"/>
      <c r="K1330" s="272"/>
      <c r="L1330" s="272"/>
      <c r="M1330" s="272"/>
      <c r="N1330" s="271" t="s">
        <v>7053</v>
      </c>
      <c r="O1330" s="271" t="s">
        <v>7054</v>
      </c>
      <c r="P1330" s="271" t="s">
        <v>7055</v>
      </c>
      <c r="Q1330" s="271" t="s">
        <v>7056</v>
      </c>
      <c r="R1330" s="271">
        <v>149</v>
      </c>
      <c r="S1330" s="271" t="s">
        <v>7174</v>
      </c>
      <c r="T1330" s="234">
        <v>45600</v>
      </c>
      <c r="U1330" s="234" t="s">
        <v>6862</v>
      </c>
      <c r="V1330" s="234">
        <v>45657</v>
      </c>
      <c r="W1330" s="234">
        <v>45663</v>
      </c>
      <c r="X1330" s="234" t="s">
        <v>6855</v>
      </c>
      <c r="Y1330" s="234"/>
      <c r="Z1330" s="234" t="s">
        <v>7034</v>
      </c>
      <c r="AA1330" s="243">
        <v>202411</v>
      </c>
      <c r="AB1330" s="243"/>
      <c r="AC1330" s="244" t="s">
        <v>7050</v>
      </c>
      <c r="AD1330" s="244" t="s">
        <v>6864</v>
      </c>
      <c r="AE1330" s="245">
        <v>1</v>
      </c>
      <c r="AF1330" s="249" t="s">
        <v>4539</v>
      </c>
      <c r="AG1330" s="239" t="str">
        <f>IFERROR(VLOOKUP(작성용!A:A,RM!A:D,4,0),"-")</f>
        <v>유재호</v>
      </c>
      <c r="AH1330" s="203" t="s">
        <v>7310</v>
      </c>
      <c r="AI1330" s="235" t="s">
        <v>7047</v>
      </c>
      <c r="AJ1330" s="235" t="s">
        <v>6855</v>
      </c>
      <c r="AK1330" s="235" t="s">
        <v>4128</v>
      </c>
      <c r="AL1330" s="235">
        <v>1329</v>
      </c>
    </row>
    <row r="1331" spans="1:38" x14ac:dyDescent="0.3">
      <c r="A1331" s="229" t="s">
        <v>753</v>
      </c>
      <c r="B1331" s="229" t="s">
        <v>7039</v>
      </c>
      <c r="C1331" s="249" t="s">
        <v>7129</v>
      </c>
      <c r="D1331" s="222" t="s">
        <v>7175</v>
      </c>
      <c r="E1331" s="270" t="s">
        <v>7176</v>
      </c>
      <c r="F1331" s="271" t="s">
        <v>6110</v>
      </c>
      <c r="G1331" s="273">
        <v>77</v>
      </c>
      <c r="H1331" s="271" t="s">
        <v>2</v>
      </c>
      <c r="I1331" s="272"/>
      <c r="J1331" s="272"/>
      <c r="K1331" s="272"/>
      <c r="L1331" s="272"/>
      <c r="M1331" s="272"/>
      <c r="N1331" s="271" t="s">
        <v>7053</v>
      </c>
      <c r="O1331" s="271" t="s">
        <v>7054</v>
      </c>
      <c r="P1331" s="271" t="s">
        <v>7055</v>
      </c>
      <c r="Q1331" s="271" t="s">
        <v>7056</v>
      </c>
      <c r="R1331" s="271">
        <v>150.1</v>
      </c>
      <c r="S1331" s="271" t="s">
        <v>7177</v>
      </c>
      <c r="T1331" s="234">
        <v>45600</v>
      </c>
      <c r="U1331" s="234" t="s">
        <v>6862</v>
      </c>
      <c r="V1331" s="234">
        <v>45657</v>
      </c>
      <c r="W1331" s="234">
        <v>45663</v>
      </c>
      <c r="X1331" s="234" t="s">
        <v>6855</v>
      </c>
      <c r="Y1331" s="234"/>
      <c r="Z1331" s="234" t="s">
        <v>7034</v>
      </c>
      <c r="AA1331" s="243">
        <v>202411</v>
      </c>
      <c r="AB1331" s="243"/>
      <c r="AC1331" s="244" t="s">
        <v>7050</v>
      </c>
      <c r="AD1331" s="244" t="s">
        <v>188</v>
      </c>
      <c r="AE1331" s="245">
        <v>1</v>
      </c>
      <c r="AF1331" s="249" t="s">
        <v>7129</v>
      </c>
      <c r="AG1331" s="239" t="str">
        <f>IFERROR(VLOOKUP(작성용!A:A,RM!A:D,4,0),"-")</f>
        <v>유재호</v>
      </c>
      <c r="AH1331" s="203" t="s">
        <v>7310</v>
      </c>
      <c r="AI1331" s="235" t="s">
        <v>7047</v>
      </c>
      <c r="AJ1331" s="235" t="s">
        <v>6855</v>
      </c>
      <c r="AK1331" s="235" t="s">
        <v>4128</v>
      </c>
      <c r="AL1331" s="235">
        <v>1330</v>
      </c>
    </row>
    <row r="1332" spans="1:38" x14ac:dyDescent="0.3">
      <c r="A1332" s="229" t="s">
        <v>753</v>
      </c>
      <c r="B1332" s="229" t="s">
        <v>7039</v>
      </c>
      <c r="C1332" s="249" t="s">
        <v>4597</v>
      </c>
      <c r="D1332" s="222" t="s">
        <v>7178</v>
      </c>
      <c r="E1332" s="270">
        <v>1101116372421</v>
      </c>
      <c r="F1332" s="271" t="s">
        <v>6138</v>
      </c>
      <c r="G1332" s="249">
        <v>0</v>
      </c>
      <c r="H1332" s="271" t="s">
        <v>2</v>
      </c>
      <c r="I1332" s="272"/>
      <c r="J1332" s="272"/>
      <c r="K1332" s="272"/>
      <c r="L1332" s="272"/>
      <c r="M1332" s="272"/>
      <c r="N1332" s="271" t="s">
        <v>7053</v>
      </c>
      <c r="O1332" s="271" t="s">
        <v>7054</v>
      </c>
      <c r="P1332" s="271" t="s">
        <v>7055</v>
      </c>
      <c r="Q1332" s="271" t="s">
        <v>7056</v>
      </c>
      <c r="R1332" s="271">
        <v>151</v>
      </c>
      <c r="S1332" s="271" t="s">
        <v>7179</v>
      </c>
      <c r="T1332" s="234">
        <v>45600</v>
      </c>
      <c r="U1332" s="234" t="s">
        <v>6862</v>
      </c>
      <c r="V1332" s="234">
        <v>45657</v>
      </c>
      <c r="W1332" s="234">
        <v>45663</v>
      </c>
      <c r="X1332" s="234" t="s">
        <v>6855</v>
      </c>
      <c r="Y1332" s="234"/>
      <c r="Z1332" s="234" t="s">
        <v>7034</v>
      </c>
      <c r="AA1332" s="243">
        <v>202411</v>
      </c>
      <c r="AB1332" s="243"/>
      <c r="AC1332" s="244" t="s">
        <v>7050</v>
      </c>
      <c r="AD1332" s="244" t="s">
        <v>7373</v>
      </c>
      <c r="AE1332" s="245">
        <v>1</v>
      </c>
      <c r="AF1332" s="249" t="s">
        <v>7135</v>
      </c>
      <c r="AG1332" s="239" t="str">
        <f>IFERROR(VLOOKUP(작성용!A:A,RM!A:D,4,0),"-")</f>
        <v>유재호</v>
      </c>
      <c r="AH1332" s="203" t="s">
        <v>7310</v>
      </c>
      <c r="AI1332" s="235" t="s">
        <v>7047</v>
      </c>
      <c r="AJ1332" s="235" t="s">
        <v>6855</v>
      </c>
      <c r="AK1332" s="235" t="s">
        <v>4128</v>
      </c>
      <c r="AL1332" s="235">
        <v>1331</v>
      </c>
    </row>
    <row r="1333" spans="1:38" x14ac:dyDescent="0.3">
      <c r="A1333" s="229" t="s">
        <v>753</v>
      </c>
      <c r="B1333" s="229" t="s">
        <v>7039</v>
      </c>
      <c r="C1333" s="249" t="s">
        <v>7129</v>
      </c>
      <c r="D1333" s="222" t="s">
        <v>7180</v>
      </c>
      <c r="E1333" s="270">
        <v>1101117288031</v>
      </c>
      <c r="F1333" s="271" t="s">
        <v>6110</v>
      </c>
      <c r="G1333" s="273">
        <v>77</v>
      </c>
      <c r="H1333" s="271" t="s">
        <v>2</v>
      </c>
      <c r="I1333" s="272"/>
      <c r="J1333" s="272"/>
      <c r="K1333" s="272"/>
      <c r="L1333" s="272"/>
      <c r="M1333" s="272"/>
      <c r="N1333" s="271" t="s">
        <v>7053</v>
      </c>
      <c r="O1333" s="271" t="s">
        <v>7054</v>
      </c>
      <c r="P1333" s="271" t="s">
        <v>7055</v>
      </c>
      <c r="Q1333" s="271" t="s">
        <v>7056</v>
      </c>
      <c r="R1333" s="271">
        <v>152</v>
      </c>
      <c r="S1333" s="271" t="s">
        <v>7181</v>
      </c>
      <c r="T1333" s="234">
        <v>45600</v>
      </c>
      <c r="U1333" s="234" t="s">
        <v>6862</v>
      </c>
      <c r="V1333" s="234">
        <v>45657</v>
      </c>
      <c r="W1333" s="234">
        <v>45663</v>
      </c>
      <c r="X1333" s="234" t="s">
        <v>6855</v>
      </c>
      <c r="Y1333" s="234"/>
      <c r="Z1333" s="234" t="s">
        <v>7034</v>
      </c>
      <c r="AA1333" s="243">
        <v>202411</v>
      </c>
      <c r="AB1333" s="243"/>
      <c r="AC1333" s="244" t="s">
        <v>7050</v>
      </c>
      <c r="AD1333" s="244" t="s">
        <v>7374</v>
      </c>
      <c r="AE1333" s="245">
        <v>1</v>
      </c>
      <c r="AF1333" s="249" t="s">
        <v>7182</v>
      </c>
      <c r="AG1333" s="239" t="str">
        <f>IFERROR(VLOOKUP(작성용!A:A,RM!A:D,4,0),"-")</f>
        <v>유재호</v>
      </c>
      <c r="AH1333" s="203" t="s">
        <v>7310</v>
      </c>
      <c r="AI1333" s="235" t="s">
        <v>7047</v>
      </c>
      <c r="AJ1333" s="235" t="s">
        <v>6855</v>
      </c>
      <c r="AK1333" s="235" t="s">
        <v>4128</v>
      </c>
      <c r="AL1333" s="235">
        <v>1332</v>
      </c>
    </row>
    <row r="1334" spans="1:38" x14ac:dyDescent="0.3">
      <c r="A1334" s="229" t="s">
        <v>753</v>
      </c>
      <c r="B1334" s="229" t="s">
        <v>7039</v>
      </c>
      <c r="C1334" s="249" t="s">
        <v>7129</v>
      </c>
      <c r="D1334" s="222" t="s">
        <v>7180</v>
      </c>
      <c r="E1334" s="270">
        <v>1101117288031</v>
      </c>
      <c r="F1334" s="271" t="s">
        <v>6138</v>
      </c>
      <c r="G1334" s="273">
        <v>77</v>
      </c>
      <c r="H1334" s="271" t="s">
        <v>2</v>
      </c>
      <c r="I1334" s="272"/>
      <c r="J1334" s="272"/>
      <c r="K1334" s="272"/>
      <c r="L1334" s="272"/>
      <c r="M1334" s="272"/>
      <c r="N1334" s="271" t="s">
        <v>7053</v>
      </c>
      <c r="O1334" s="271" t="s">
        <v>7054</v>
      </c>
      <c r="P1334" s="271" t="s">
        <v>7055</v>
      </c>
      <c r="Q1334" s="271" t="s">
        <v>7056</v>
      </c>
      <c r="R1334" s="271">
        <v>152.1</v>
      </c>
      <c r="S1334" s="271" t="s">
        <v>7183</v>
      </c>
      <c r="T1334" s="234">
        <v>45600</v>
      </c>
      <c r="U1334" s="234" t="s">
        <v>6862</v>
      </c>
      <c r="V1334" s="234">
        <v>45657</v>
      </c>
      <c r="W1334" s="234">
        <v>45663</v>
      </c>
      <c r="X1334" s="234" t="s">
        <v>6855</v>
      </c>
      <c r="Y1334" s="234"/>
      <c r="Z1334" s="234" t="s">
        <v>7034</v>
      </c>
      <c r="AA1334" s="243">
        <v>202411</v>
      </c>
      <c r="AB1334" s="243"/>
      <c r="AC1334" s="244" t="s">
        <v>7050</v>
      </c>
      <c r="AD1334" s="244" t="s">
        <v>7374</v>
      </c>
      <c r="AE1334" s="245">
        <v>0</v>
      </c>
      <c r="AF1334" s="249" t="s">
        <v>7182</v>
      </c>
      <c r="AG1334" s="239" t="str">
        <f>IFERROR(VLOOKUP(작성용!A:A,RM!A:D,4,0),"-")</f>
        <v>유재호</v>
      </c>
      <c r="AH1334" s="203" t="s">
        <v>7310</v>
      </c>
      <c r="AI1334" s="235" t="s">
        <v>7047</v>
      </c>
      <c r="AJ1334" s="235" t="s">
        <v>6855</v>
      </c>
      <c r="AK1334" s="235" t="s">
        <v>4128</v>
      </c>
      <c r="AL1334" s="235">
        <v>1333</v>
      </c>
    </row>
    <row r="1335" spans="1:38" x14ac:dyDescent="0.3">
      <c r="A1335" s="229" t="s">
        <v>753</v>
      </c>
      <c r="B1335" s="229" t="s">
        <v>7039</v>
      </c>
      <c r="C1335" s="249" t="s">
        <v>7129</v>
      </c>
      <c r="D1335" s="222" t="s">
        <v>7180</v>
      </c>
      <c r="E1335" s="270">
        <v>1101117288031</v>
      </c>
      <c r="F1335" s="271" t="s">
        <v>6138</v>
      </c>
      <c r="G1335" s="273">
        <v>771</v>
      </c>
      <c r="H1335" s="271" t="s">
        <v>2</v>
      </c>
      <c r="I1335" s="272"/>
      <c r="J1335" s="272"/>
      <c r="K1335" s="272"/>
      <c r="L1335" s="272"/>
      <c r="M1335" s="272"/>
      <c r="N1335" s="271" t="s">
        <v>7053</v>
      </c>
      <c r="O1335" s="271" t="s">
        <v>7054</v>
      </c>
      <c r="P1335" s="271" t="s">
        <v>7055</v>
      </c>
      <c r="Q1335" s="271" t="s">
        <v>7056</v>
      </c>
      <c r="R1335" s="271">
        <v>152.19999999999999</v>
      </c>
      <c r="S1335" s="271" t="s">
        <v>7183</v>
      </c>
      <c r="T1335" s="234">
        <v>45600</v>
      </c>
      <c r="U1335" s="234" t="s">
        <v>6862</v>
      </c>
      <c r="V1335" s="234">
        <v>45657</v>
      </c>
      <c r="W1335" s="234">
        <v>45663</v>
      </c>
      <c r="X1335" s="234" t="s">
        <v>6855</v>
      </c>
      <c r="Y1335" s="234"/>
      <c r="Z1335" s="234" t="s">
        <v>7034</v>
      </c>
      <c r="AA1335" s="243">
        <v>202411</v>
      </c>
      <c r="AB1335" s="243"/>
      <c r="AC1335" s="244" t="s">
        <v>7050</v>
      </c>
      <c r="AD1335" s="244" t="s">
        <v>7374</v>
      </c>
      <c r="AE1335" s="245">
        <v>0</v>
      </c>
      <c r="AF1335" s="249" t="s">
        <v>7182</v>
      </c>
      <c r="AG1335" s="239" t="str">
        <f>IFERROR(VLOOKUP(작성용!A:A,RM!A:D,4,0),"-")</f>
        <v>유재호</v>
      </c>
      <c r="AH1335" s="203" t="s">
        <v>7310</v>
      </c>
      <c r="AI1335" s="235" t="s">
        <v>7047</v>
      </c>
      <c r="AJ1335" s="235" t="s">
        <v>6855</v>
      </c>
      <c r="AK1335" s="235" t="s">
        <v>4128</v>
      </c>
      <c r="AL1335" s="235">
        <v>1334</v>
      </c>
    </row>
    <row r="1336" spans="1:38" x14ac:dyDescent="0.3">
      <c r="A1336" s="229" t="s">
        <v>753</v>
      </c>
      <c r="B1336" s="229" t="s">
        <v>7039</v>
      </c>
      <c r="C1336" s="249" t="s">
        <v>7129</v>
      </c>
      <c r="D1336" s="222" t="s">
        <v>7184</v>
      </c>
      <c r="E1336" s="270">
        <v>1101117668267</v>
      </c>
      <c r="F1336" s="271" t="s">
        <v>6138</v>
      </c>
      <c r="G1336" s="273">
        <v>77</v>
      </c>
      <c r="H1336" s="271" t="s">
        <v>2</v>
      </c>
      <c r="I1336" s="272"/>
      <c r="J1336" s="272"/>
      <c r="K1336" s="272"/>
      <c r="L1336" s="272"/>
      <c r="M1336" s="272"/>
      <c r="N1336" s="271" t="s">
        <v>7053</v>
      </c>
      <c r="O1336" s="271" t="s">
        <v>7054</v>
      </c>
      <c r="P1336" s="271" t="s">
        <v>7055</v>
      </c>
      <c r="Q1336" s="271" t="s">
        <v>7056</v>
      </c>
      <c r="R1336" s="271">
        <v>158</v>
      </c>
      <c r="S1336" s="271" t="s">
        <v>7185</v>
      </c>
      <c r="T1336" s="234">
        <v>45600</v>
      </c>
      <c r="U1336" s="234" t="s">
        <v>6862</v>
      </c>
      <c r="V1336" s="234">
        <v>45657</v>
      </c>
      <c r="W1336" s="234">
        <v>45663</v>
      </c>
      <c r="X1336" s="234" t="s">
        <v>6855</v>
      </c>
      <c r="Y1336" s="234"/>
      <c r="Z1336" s="234" t="s">
        <v>7034</v>
      </c>
      <c r="AA1336" s="243">
        <v>202411</v>
      </c>
      <c r="AB1336" s="243"/>
      <c r="AC1336" s="244" t="s">
        <v>7050</v>
      </c>
      <c r="AD1336" s="244" t="s">
        <v>7375</v>
      </c>
      <c r="AE1336" s="245">
        <v>1</v>
      </c>
      <c r="AF1336" s="249" t="s">
        <v>7129</v>
      </c>
      <c r="AG1336" s="239" t="str">
        <f>IFERROR(VLOOKUP(작성용!A:A,RM!A:D,4,0),"-")</f>
        <v>유재호</v>
      </c>
      <c r="AH1336" s="203" t="s">
        <v>7310</v>
      </c>
      <c r="AI1336" s="235" t="s">
        <v>7047</v>
      </c>
      <c r="AJ1336" s="235" t="s">
        <v>6855</v>
      </c>
      <c r="AK1336" s="235" t="s">
        <v>4128</v>
      </c>
      <c r="AL1336" s="235">
        <v>1335</v>
      </c>
    </row>
    <row r="1337" spans="1:38" x14ac:dyDescent="0.3">
      <c r="A1337" s="229" t="s">
        <v>753</v>
      </c>
      <c r="B1337" s="229" t="s">
        <v>7039</v>
      </c>
      <c r="C1337" s="249" t="s">
        <v>7129</v>
      </c>
      <c r="D1337" s="222" t="s">
        <v>7184</v>
      </c>
      <c r="E1337" s="270">
        <v>1101117668267</v>
      </c>
      <c r="F1337" s="271" t="s">
        <v>6138</v>
      </c>
      <c r="G1337" s="273">
        <v>771</v>
      </c>
      <c r="H1337" s="271" t="s">
        <v>2</v>
      </c>
      <c r="I1337" s="272"/>
      <c r="J1337" s="272"/>
      <c r="K1337" s="272"/>
      <c r="L1337" s="272"/>
      <c r="M1337" s="272"/>
      <c r="N1337" s="271" t="s">
        <v>7053</v>
      </c>
      <c r="O1337" s="271" t="s">
        <v>7054</v>
      </c>
      <c r="P1337" s="271" t="s">
        <v>7055</v>
      </c>
      <c r="Q1337" s="271" t="s">
        <v>7056</v>
      </c>
      <c r="R1337" s="271">
        <v>158.1</v>
      </c>
      <c r="S1337" s="271" t="s">
        <v>7186</v>
      </c>
      <c r="T1337" s="234">
        <v>45600</v>
      </c>
      <c r="U1337" s="234" t="s">
        <v>6862</v>
      </c>
      <c r="V1337" s="234">
        <v>45657</v>
      </c>
      <c r="W1337" s="234">
        <v>45663</v>
      </c>
      <c r="X1337" s="234" t="s">
        <v>6855</v>
      </c>
      <c r="Y1337" s="234"/>
      <c r="Z1337" s="234" t="s">
        <v>7034</v>
      </c>
      <c r="AA1337" s="243">
        <v>202411</v>
      </c>
      <c r="AB1337" s="243"/>
      <c r="AC1337" s="244" t="s">
        <v>7050</v>
      </c>
      <c r="AD1337" s="244" t="s">
        <v>7375</v>
      </c>
      <c r="AE1337" s="245">
        <v>0</v>
      </c>
      <c r="AF1337" s="249" t="s">
        <v>7129</v>
      </c>
      <c r="AG1337" s="239" t="str">
        <f>IFERROR(VLOOKUP(작성용!A:A,RM!A:D,4,0),"-")</f>
        <v>유재호</v>
      </c>
      <c r="AH1337" s="203" t="s">
        <v>7310</v>
      </c>
      <c r="AI1337" s="235" t="s">
        <v>7047</v>
      </c>
      <c r="AJ1337" s="235" t="s">
        <v>6855</v>
      </c>
      <c r="AK1337" s="235" t="s">
        <v>4128</v>
      </c>
      <c r="AL1337" s="235">
        <v>1336</v>
      </c>
    </row>
    <row r="1338" spans="1:38" x14ac:dyDescent="0.3">
      <c r="A1338" s="229" t="s">
        <v>753</v>
      </c>
      <c r="B1338" s="229" t="s">
        <v>7039</v>
      </c>
      <c r="C1338" s="249" t="s">
        <v>7129</v>
      </c>
      <c r="D1338" s="222" t="s">
        <v>7187</v>
      </c>
      <c r="E1338" s="270">
        <v>1101117813028</v>
      </c>
      <c r="F1338" s="271" t="s">
        <v>6138</v>
      </c>
      <c r="G1338" s="273">
        <v>77</v>
      </c>
      <c r="H1338" s="271" t="s">
        <v>2</v>
      </c>
      <c r="I1338" s="272"/>
      <c r="J1338" s="272"/>
      <c r="K1338" s="272"/>
      <c r="L1338" s="272"/>
      <c r="M1338" s="272"/>
      <c r="N1338" s="271" t="s">
        <v>7053</v>
      </c>
      <c r="O1338" s="271" t="s">
        <v>7054</v>
      </c>
      <c r="P1338" s="271" t="s">
        <v>7055</v>
      </c>
      <c r="Q1338" s="271" t="s">
        <v>7056</v>
      </c>
      <c r="R1338" s="271">
        <v>166</v>
      </c>
      <c r="S1338" s="271" t="s">
        <v>7188</v>
      </c>
      <c r="T1338" s="234">
        <v>45600</v>
      </c>
      <c r="U1338" s="234" t="s">
        <v>6862</v>
      </c>
      <c r="V1338" s="234">
        <v>45657</v>
      </c>
      <c r="W1338" s="234">
        <v>45663</v>
      </c>
      <c r="X1338" s="234" t="s">
        <v>6855</v>
      </c>
      <c r="Y1338" s="234"/>
      <c r="Z1338" s="234" t="s">
        <v>7034</v>
      </c>
      <c r="AA1338" s="243">
        <v>202411</v>
      </c>
      <c r="AB1338" s="243"/>
      <c r="AC1338" s="244" t="s">
        <v>7050</v>
      </c>
      <c r="AD1338" s="244" t="s">
        <v>3589</v>
      </c>
      <c r="AE1338" s="245">
        <v>1</v>
      </c>
      <c r="AF1338" s="249" t="s">
        <v>7129</v>
      </c>
      <c r="AG1338" s="239" t="str">
        <f>IFERROR(VLOOKUP(작성용!A:A,RM!A:D,4,0),"-")</f>
        <v>유재호</v>
      </c>
      <c r="AH1338" s="203" t="s">
        <v>7310</v>
      </c>
      <c r="AI1338" s="235" t="s">
        <v>7047</v>
      </c>
      <c r="AJ1338" s="235" t="s">
        <v>6855</v>
      </c>
      <c r="AK1338" s="235" t="s">
        <v>4128</v>
      </c>
      <c r="AL1338" s="235">
        <v>1337</v>
      </c>
    </row>
    <row r="1339" spans="1:38" x14ac:dyDescent="0.3">
      <c r="A1339" s="229" t="s">
        <v>753</v>
      </c>
      <c r="B1339" s="229" t="s">
        <v>7039</v>
      </c>
      <c r="C1339" s="249" t="s">
        <v>7129</v>
      </c>
      <c r="D1339" s="222" t="s">
        <v>7187</v>
      </c>
      <c r="E1339" s="270">
        <v>1101117813028</v>
      </c>
      <c r="F1339" s="271" t="s">
        <v>6138</v>
      </c>
      <c r="G1339" s="273">
        <v>771</v>
      </c>
      <c r="H1339" s="271" t="s">
        <v>2</v>
      </c>
      <c r="I1339" s="272"/>
      <c r="J1339" s="272"/>
      <c r="K1339" s="272"/>
      <c r="L1339" s="272"/>
      <c r="M1339" s="272"/>
      <c r="N1339" s="271" t="s">
        <v>7053</v>
      </c>
      <c r="O1339" s="271" t="s">
        <v>7054</v>
      </c>
      <c r="P1339" s="271" t="s">
        <v>7055</v>
      </c>
      <c r="Q1339" s="271" t="s">
        <v>7056</v>
      </c>
      <c r="R1339" s="271">
        <v>166.1</v>
      </c>
      <c r="S1339" s="271" t="s">
        <v>7189</v>
      </c>
      <c r="T1339" s="234">
        <v>45600</v>
      </c>
      <c r="U1339" s="234" t="s">
        <v>6862</v>
      </c>
      <c r="V1339" s="234">
        <v>45657</v>
      </c>
      <c r="W1339" s="234">
        <v>45663</v>
      </c>
      <c r="X1339" s="234" t="s">
        <v>6855</v>
      </c>
      <c r="Y1339" s="234"/>
      <c r="Z1339" s="234" t="s">
        <v>7034</v>
      </c>
      <c r="AA1339" s="243">
        <v>202411</v>
      </c>
      <c r="AB1339" s="243"/>
      <c r="AC1339" s="244" t="s">
        <v>7050</v>
      </c>
      <c r="AD1339" s="244" t="s">
        <v>3589</v>
      </c>
      <c r="AE1339" s="245">
        <v>0</v>
      </c>
      <c r="AF1339" s="249" t="s">
        <v>7129</v>
      </c>
      <c r="AG1339" s="239" t="str">
        <f>IFERROR(VLOOKUP(작성용!A:A,RM!A:D,4,0),"-")</f>
        <v>유재호</v>
      </c>
      <c r="AH1339" s="203" t="s">
        <v>7310</v>
      </c>
      <c r="AI1339" s="235" t="s">
        <v>7047</v>
      </c>
      <c r="AJ1339" s="235" t="s">
        <v>6855</v>
      </c>
      <c r="AK1339" s="235" t="s">
        <v>4128</v>
      </c>
      <c r="AL1339" s="235">
        <v>1338</v>
      </c>
    </row>
    <row r="1340" spans="1:38" x14ac:dyDescent="0.3">
      <c r="A1340" s="229" t="s">
        <v>753</v>
      </c>
      <c r="B1340" s="229" t="s">
        <v>7039</v>
      </c>
      <c r="C1340" s="249" t="s">
        <v>4597</v>
      </c>
      <c r="D1340" s="222" t="s">
        <v>7190</v>
      </c>
      <c r="E1340" s="270">
        <v>1201110950833</v>
      </c>
      <c r="F1340" s="271" t="s">
        <v>6138</v>
      </c>
      <c r="G1340" s="249">
        <v>0</v>
      </c>
      <c r="H1340" s="271" t="s">
        <v>2</v>
      </c>
      <c r="I1340" s="272"/>
      <c r="J1340" s="272"/>
      <c r="K1340" s="272"/>
      <c r="L1340" s="272"/>
      <c r="M1340" s="272"/>
      <c r="N1340" s="271" t="s">
        <v>7053</v>
      </c>
      <c r="O1340" s="271" t="s">
        <v>7054</v>
      </c>
      <c r="P1340" s="271" t="s">
        <v>7055</v>
      </c>
      <c r="Q1340" s="271" t="s">
        <v>7056</v>
      </c>
      <c r="R1340" s="271">
        <v>167</v>
      </c>
      <c r="S1340" s="271" t="s">
        <v>7191</v>
      </c>
      <c r="T1340" s="234">
        <v>45600</v>
      </c>
      <c r="U1340" s="234" t="s">
        <v>6862</v>
      </c>
      <c r="V1340" s="234">
        <v>45657</v>
      </c>
      <c r="W1340" s="234">
        <v>45663</v>
      </c>
      <c r="X1340" s="234" t="s">
        <v>6855</v>
      </c>
      <c r="Y1340" s="234"/>
      <c r="Z1340" s="234" t="s">
        <v>7034</v>
      </c>
      <c r="AA1340" s="243">
        <v>202411</v>
      </c>
      <c r="AB1340" s="243"/>
      <c r="AC1340" s="244" t="s">
        <v>7050</v>
      </c>
      <c r="AD1340" s="244" t="s">
        <v>3714</v>
      </c>
      <c r="AE1340" s="245">
        <v>1</v>
      </c>
      <c r="AF1340" s="249" t="s">
        <v>3714</v>
      </c>
      <c r="AG1340" s="239" t="str">
        <f>IFERROR(VLOOKUP(작성용!A:A,RM!A:D,4,0),"-")</f>
        <v>유재호</v>
      </c>
      <c r="AH1340" s="203" t="s">
        <v>7310</v>
      </c>
      <c r="AI1340" s="235" t="s">
        <v>7047</v>
      </c>
      <c r="AJ1340" s="235" t="s">
        <v>6855</v>
      </c>
      <c r="AK1340" s="235" t="s">
        <v>4128</v>
      </c>
      <c r="AL1340" s="235">
        <v>1339</v>
      </c>
    </row>
    <row r="1341" spans="1:38" x14ac:dyDescent="0.3">
      <c r="A1341" s="229" t="s">
        <v>753</v>
      </c>
      <c r="B1341" s="229" t="s">
        <v>7039</v>
      </c>
      <c r="C1341" s="249" t="s">
        <v>7129</v>
      </c>
      <c r="D1341" s="222" t="s">
        <v>7192</v>
      </c>
      <c r="E1341" s="270">
        <v>1349110076158</v>
      </c>
      <c r="F1341" s="271" t="s">
        <v>6138</v>
      </c>
      <c r="G1341" s="273">
        <v>77</v>
      </c>
      <c r="H1341" s="271" t="s">
        <v>2</v>
      </c>
      <c r="I1341" s="272"/>
      <c r="J1341" s="272"/>
      <c r="K1341" s="272"/>
      <c r="L1341" s="272"/>
      <c r="M1341" s="272"/>
      <c r="N1341" s="271" t="s">
        <v>7053</v>
      </c>
      <c r="O1341" s="271" t="s">
        <v>7054</v>
      </c>
      <c r="P1341" s="271" t="s">
        <v>7055</v>
      </c>
      <c r="Q1341" s="271" t="s">
        <v>7056</v>
      </c>
      <c r="R1341" s="271">
        <v>170.1</v>
      </c>
      <c r="S1341" s="271" t="s">
        <v>7193</v>
      </c>
      <c r="T1341" s="234">
        <v>45600</v>
      </c>
      <c r="U1341" s="234" t="s">
        <v>6862</v>
      </c>
      <c r="V1341" s="234">
        <v>45657</v>
      </c>
      <c r="W1341" s="234">
        <v>45663</v>
      </c>
      <c r="X1341" s="234" t="s">
        <v>6855</v>
      </c>
      <c r="Y1341" s="234"/>
      <c r="Z1341" s="234" t="s">
        <v>7034</v>
      </c>
      <c r="AA1341" s="243">
        <v>202411</v>
      </c>
      <c r="AB1341" s="243"/>
      <c r="AC1341" s="244" t="s">
        <v>7050</v>
      </c>
      <c r="AD1341" s="244" t="s">
        <v>7364</v>
      </c>
      <c r="AE1341" s="245">
        <v>1</v>
      </c>
      <c r="AF1341" s="249" t="s">
        <v>7129</v>
      </c>
      <c r="AG1341" s="239" t="str">
        <f>IFERROR(VLOOKUP(작성용!A:A,RM!A:D,4,0),"-")</f>
        <v>유재호</v>
      </c>
      <c r="AH1341" s="203" t="s">
        <v>7310</v>
      </c>
      <c r="AI1341" s="235" t="s">
        <v>7047</v>
      </c>
      <c r="AJ1341" s="235" t="s">
        <v>6855</v>
      </c>
      <c r="AK1341" s="235" t="s">
        <v>4128</v>
      </c>
      <c r="AL1341" s="235">
        <v>1340</v>
      </c>
    </row>
    <row r="1342" spans="1:38" x14ac:dyDescent="0.3">
      <c r="A1342" s="229" t="s">
        <v>753</v>
      </c>
      <c r="B1342" s="229" t="s">
        <v>7039</v>
      </c>
      <c r="C1342" s="249" t="s">
        <v>7129</v>
      </c>
      <c r="D1342" s="222" t="s">
        <v>7194</v>
      </c>
      <c r="E1342" s="270" t="s">
        <v>4653</v>
      </c>
      <c r="F1342" s="271" t="s">
        <v>6110</v>
      </c>
      <c r="G1342" s="273">
        <v>77</v>
      </c>
      <c r="H1342" s="271" t="s">
        <v>2</v>
      </c>
      <c r="I1342" s="272"/>
      <c r="J1342" s="272"/>
      <c r="K1342" s="272"/>
      <c r="L1342" s="272"/>
      <c r="M1342" s="272"/>
      <c r="N1342" s="271" t="s">
        <v>7053</v>
      </c>
      <c r="O1342" s="271" t="s">
        <v>7054</v>
      </c>
      <c r="P1342" s="271" t="s">
        <v>7055</v>
      </c>
      <c r="Q1342" s="271" t="s">
        <v>7056</v>
      </c>
      <c r="R1342" s="271">
        <v>172</v>
      </c>
      <c r="S1342" s="271" t="s">
        <v>7195</v>
      </c>
      <c r="T1342" s="234">
        <v>45600</v>
      </c>
      <c r="U1342" s="234" t="s">
        <v>6862</v>
      </c>
      <c r="V1342" s="234">
        <v>45657</v>
      </c>
      <c r="W1342" s="234">
        <v>45663</v>
      </c>
      <c r="X1342" s="234" t="s">
        <v>6855</v>
      </c>
      <c r="Y1342" s="234"/>
      <c r="Z1342" s="234" t="s">
        <v>7034</v>
      </c>
      <c r="AA1342" s="243">
        <v>202411</v>
      </c>
      <c r="AB1342" s="243"/>
      <c r="AC1342" s="244" t="s">
        <v>7050</v>
      </c>
      <c r="AD1342" s="244" t="s">
        <v>7196</v>
      </c>
      <c r="AE1342" s="245">
        <v>1</v>
      </c>
      <c r="AF1342" s="244" t="s">
        <v>7196</v>
      </c>
      <c r="AG1342" s="239" t="str">
        <f>IFERROR(VLOOKUP(작성용!A:A,RM!A:D,4,0),"-")</f>
        <v>유재호</v>
      </c>
      <c r="AH1342" s="203" t="s">
        <v>7310</v>
      </c>
      <c r="AI1342" s="235" t="s">
        <v>7047</v>
      </c>
      <c r="AJ1342" s="235" t="s">
        <v>6855</v>
      </c>
      <c r="AK1342" s="235" t="s">
        <v>4128</v>
      </c>
      <c r="AL1342" s="235">
        <v>1341</v>
      </c>
    </row>
    <row r="1343" spans="1:38" x14ac:dyDescent="0.3">
      <c r="A1343" s="229" t="s">
        <v>753</v>
      </c>
      <c r="B1343" s="229" t="s">
        <v>7039</v>
      </c>
      <c r="C1343" s="249" t="s">
        <v>7129</v>
      </c>
      <c r="D1343" s="222" t="s">
        <v>7194</v>
      </c>
      <c r="E1343" s="270" t="s">
        <v>4653</v>
      </c>
      <c r="F1343" s="271" t="s">
        <v>6110</v>
      </c>
      <c r="G1343" s="273">
        <v>771</v>
      </c>
      <c r="H1343" s="271" t="s">
        <v>2</v>
      </c>
      <c r="I1343" s="272"/>
      <c r="J1343" s="272"/>
      <c r="K1343" s="272"/>
      <c r="L1343" s="272"/>
      <c r="M1343" s="272"/>
      <c r="N1343" s="271" t="s">
        <v>7053</v>
      </c>
      <c r="O1343" s="271" t="s">
        <v>7054</v>
      </c>
      <c r="P1343" s="271" t="s">
        <v>7055</v>
      </c>
      <c r="Q1343" s="271" t="s">
        <v>7056</v>
      </c>
      <c r="R1343" s="271">
        <v>172.1</v>
      </c>
      <c r="S1343" s="271" t="s">
        <v>7197</v>
      </c>
      <c r="T1343" s="234">
        <v>45600</v>
      </c>
      <c r="U1343" s="234" t="s">
        <v>6862</v>
      </c>
      <c r="V1343" s="234">
        <v>45657</v>
      </c>
      <c r="W1343" s="234">
        <v>45663</v>
      </c>
      <c r="X1343" s="234" t="s">
        <v>6855</v>
      </c>
      <c r="Y1343" s="234"/>
      <c r="Z1343" s="234" t="s">
        <v>7034</v>
      </c>
      <c r="AA1343" s="243">
        <v>202411</v>
      </c>
      <c r="AB1343" s="243"/>
      <c r="AC1343" s="244" t="s">
        <v>7050</v>
      </c>
      <c r="AD1343" s="244" t="s">
        <v>7196</v>
      </c>
      <c r="AE1343" s="245">
        <v>0</v>
      </c>
      <c r="AF1343" s="244" t="s">
        <v>7196</v>
      </c>
      <c r="AG1343" s="239" t="str">
        <f>IFERROR(VLOOKUP(작성용!A:A,RM!A:D,4,0),"-")</f>
        <v>유재호</v>
      </c>
      <c r="AH1343" s="203" t="s">
        <v>7310</v>
      </c>
      <c r="AI1343" s="235" t="s">
        <v>7047</v>
      </c>
      <c r="AJ1343" s="235" t="s">
        <v>6855</v>
      </c>
      <c r="AK1343" s="235" t="s">
        <v>4128</v>
      </c>
      <c r="AL1343" s="235">
        <v>1342</v>
      </c>
    </row>
    <row r="1344" spans="1:38" x14ac:dyDescent="0.3">
      <c r="A1344" s="229" t="s">
        <v>753</v>
      </c>
      <c r="B1344" s="229" t="s">
        <v>7039</v>
      </c>
      <c r="C1344" s="249" t="s">
        <v>7129</v>
      </c>
      <c r="D1344" s="222" t="s">
        <v>7198</v>
      </c>
      <c r="E1344" s="270">
        <v>1101115957670</v>
      </c>
      <c r="F1344" s="271" t="s">
        <v>7131</v>
      </c>
      <c r="G1344" s="249">
        <v>0</v>
      </c>
      <c r="H1344" s="271" t="s">
        <v>2</v>
      </c>
      <c r="I1344" s="272"/>
      <c r="J1344" s="272"/>
      <c r="K1344" s="272"/>
      <c r="L1344" s="272"/>
      <c r="M1344" s="272"/>
      <c r="N1344" s="271" t="s">
        <v>7053</v>
      </c>
      <c r="O1344" s="271" t="s">
        <v>7054</v>
      </c>
      <c r="P1344" s="271" t="s">
        <v>7055</v>
      </c>
      <c r="Q1344" s="271" t="s">
        <v>7056</v>
      </c>
      <c r="R1344" s="271">
        <v>174</v>
      </c>
      <c r="S1344" s="271" t="s">
        <v>7199</v>
      </c>
      <c r="T1344" s="234">
        <v>45600</v>
      </c>
      <c r="U1344" s="234" t="s">
        <v>6862</v>
      </c>
      <c r="V1344" s="234">
        <v>45657</v>
      </c>
      <c r="W1344" s="234">
        <v>45663</v>
      </c>
      <c r="X1344" s="234" t="s">
        <v>6855</v>
      </c>
      <c r="Y1344" s="234"/>
      <c r="Z1344" s="234" t="s">
        <v>7034</v>
      </c>
      <c r="AA1344" s="243">
        <v>202411</v>
      </c>
      <c r="AB1344" s="243"/>
      <c r="AC1344" s="244" t="s">
        <v>7050</v>
      </c>
      <c r="AD1344" s="244" t="s">
        <v>7200</v>
      </c>
      <c r="AE1344" s="245">
        <v>1</v>
      </c>
      <c r="AF1344" s="244" t="s">
        <v>7200</v>
      </c>
      <c r="AG1344" s="239" t="str">
        <f>IFERROR(VLOOKUP(작성용!A:A,RM!A:D,4,0),"-")</f>
        <v>유재호</v>
      </c>
      <c r="AH1344" s="203" t="s">
        <v>7310</v>
      </c>
      <c r="AI1344" s="235" t="s">
        <v>7047</v>
      </c>
      <c r="AJ1344" s="235" t="s">
        <v>6855</v>
      </c>
      <c r="AK1344" s="235" t="s">
        <v>4128</v>
      </c>
      <c r="AL1344" s="235">
        <v>1343</v>
      </c>
    </row>
    <row r="1345" spans="1:38" x14ac:dyDescent="0.3">
      <c r="A1345" s="229" t="s">
        <v>753</v>
      </c>
      <c r="B1345" s="229" t="s">
        <v>7039</v>
      </c>
      <c r="C1345" s="249" t="s">
        <v>7129</v>
      </c>
      <c r="D1345" s="222" t="s">
        <v>7201</v>
      </c>
      <c r="E1345" s="270">
        <v>1101116860757</v>
      </c>
      <c r="F1345" s="271" t="s">
        <v>6110</v>
      </c>
      <c r="G1345" s="273">
        <v>77</v>
      </c>
      <c r="H1345" s="271" t="s">
        <v>2</v>
      </c>
      <c r="I1345" s="272"/>
      <c r="J1345" s="272"/>
      <c r="K1345" s="272"/>
      <c r="L1345" s="272"/>
      <c r="M1345" s="272"/>
      <c r="N1345" s="271" t="s">
        <v>7053</v>
      </c>
      <c r="O1345" s="271" t="s">
        <v>7054</v>
      </c>
      <c r="P1345" s="271" t="s">
        <v>7055</v>
      </c>
      <c r="Q1345" s="271" t="s">
        <v>7056</v>
      </c>
      <c r="R1345" s="271">
        <v>175</v>
      </c>
      <c r="S1345" s="271" t="s">
        <v>7202</v>
      </c>
      <c r="T1345" s="234">
        <v>45600</v>
      </c>
      <c r="U1345" s="234" t="s">
        <v>6862</v>
      </c>
      <c r="V1345" s="234">
        <v>45657</v>
      </c>
      <c r="W1345" s="234">
        <v>45663</v>
      </c>
      <c r="X1345" s="234" t="s">
        <v>6855</v>
      </c>
      <c r="Y1345" s="234"/>
      <c r="Z1345" s="234" t="s">
        <v>7034</v>
      </c>
      <c r="AA1345" s="243">
        <v>202411</v>
      </c>
      <c r="AB1345" s="243"/>
      <c r="AC1345" s="244" t="s">
        <v>7050</v>
      </c>
      <c r="AD1345" s="244" t="s">
        <v>4535</v>
      </c>
      <c r="AE1345" s="245">
        <v>1</v>
      </c>
      <c r="AF1345" s="244" t="s">
        <v>4535</v>
      </c>
      <c r="AG1345" s="239" t="str">
        <f>IFERROR(VLOOKUP(작성용!A:A,RM!A:D,4,0),"-")</f>
        <v>유재호</v>
      </c>
      <c r="AH1345" s="203" t="s">
        <v>7310</v>
      </c>
      <c r="AI1345" s="235" t="s">
        <v>7047</v>
      </c>
      <c r="AJ1345" s="235" t="s">
        <v>6855</v>
      </c>
      <c r="AK1345" s="235" t="s">
        <v>4128</v>
      </c>
      <c r="AL1345" s="235">
        <v>1344</v>
      </c>
    </row>
    <row r="1346" spans="1:38" x14ac:dyDescent="0.3">
      <c r="A1346" s="229" t="s">
        <v>753</v>
      </c>
      <c r="B1346" s="229" t="s">
        <v>7039</v>
      </c>
      <c r="C1346" s="249" t="s">
        <v>7129</v>
      </c>
      <c r="D1346" s="222" t="s">
        <v>7201</v>
      </c>
      <c r="E1346" s="270">
        <v>1101116860757</v>
      </c>
      <c r="F1346" s="271" t="s">
        <v>6110</v>
      </c>
      <c r="G1346" s="273">
        <v>771</v>
      </c>
      <c r="H1346" s="271" t="s">
        <v>2</v>
      </c>
      <c r="I1346" s="272"/>
      <c r="J1346" s="272"/>
      <c r="K1346" s="272"/>
      <c r="L1346" s="272"/>
      <c r="M1346" s="272"/>
      <c r="N1346" s="271" t="s">
        <v>7053</v>
      </c>
      <c r="O1346" s="271" t="s">
        <v>7054</v>
      </c>
      <c r="P1346" s="271" t="s">
        <v>7055</v>
      </c>
      <c r="Q1346" s="271" t="s">
        <v>7056</v>
      </c>
      <c r="R1346" s="271">
        <v>175.1</v>
      </c>
      <c r="S1346" s="271" t="s">
        <v>7203</v>
      </c>
      <c r="T1346" s="234">
        <v>45600</v>
      </c>
      <c r="U1346" s="234" t="s">
        <v>6862</v>
      </c>
      <c r="V1346" s="234">
        <v>45657</v>
      </c>
      <c r="W1346" s="234">
        <v>45663</v>
      </c>
      <c r="X1346" s="234" t="s">
        <v>6855</v>
      </c>
      <c r="Y1346" s="234"/>
      <c r="Z1346" s="234" t="s">
        <v>7034</v>
      </c>
      <c r="AA1346" s="243">
        <v>202411</v>
      </c>
      <c r="AB1346" s="243"/>
      <c r="AC1346" s="244" t="s">
        <v>7050</v>
      </c>
      <c r="AD1346" s="244" t="s">
        <v>4535</v>
      </c>
      <c r="AE1346" s="245">
        <v>0</v>
      </c>
      <c r="AF1346" s="244" t="s">
        <v>4535</v>
      </c>
      <c r="AG1346" s="239" t="str">
        <f>IFERROR(VLOOKUP(작성용!A:A,RM!A:D,4,0),"-")</f>
        <v>유재호</v>
      </c>
      <c r="AH1346" s="203" t="s">
        <v>7310</v>
      </c>
      <c r="AI1346" s="235" t="s">
        <v>7047</v>
      </c>
      <c r="AJ1346" s="235" t="s">
        <v>6855</v>
      </c>
      <c r="AK1346" s="235" t="s">
        <v>4128</v>
      </c>
      <c r="AL1346" s="235">
        <v>1345</v>
      </c>
    </row>
    <row r="1347" spans="1:38" x14ac:dyDescent="0.3">
      <c r="A1347" s="229" t="s">
        <v>753</v>
      </c>
      <c r="B1347" s="229" t="s">
        <v>7039</v>
      </c>
      <c r="C1347" s="249" t="s">
        <v>7129</v>
      </c>
      <c r="D1347" s="222" t="s">
        <v>7201</v>
      </c>
      <c r="E1347" s="270">
        <v>1101116860757</v>
      </c>
      <c r="F1347" s="271" t="s">
        <v>7131</v>
      </c>
      <c r="G1347" s="249">
        <v>0</v>
      </c>
      <c r="H1347" s="271" t="s">
        <v>2</v>
      </c>
      <c r="I1347" s="272"/>
      <c r="J1347" s="272"/>
      <c r="K1347" s="272"/>
      <c r="L1347" s="272"/>
      <c r="M1347" s="272"/>
      <c r="N1347" s="271" t="s">
        <v>7053</v>
      </c>
      <c r="O1347" s="271" t="s">
        <v>7054</v>
      </c>
      <c r="P1347" s="271" t="s">
        <v>7055</v>
      </c>
      <c r="Q1347" s="271" t="s">
        <v>7056</v>
      </c>
      <c r="R1347" s="271">
        <v>175.2</v>
      </c>
      <c r="S1347" s="271" t="s">
        <v>7204</v>
      </c>
      <c r="T1347" s="234">
        <v>45600</v>
      </c>
      <c r="U1347" s="234" t="s">
        <v>6862</v>
      </c>
      <c r="V1347" s="234">
        <v>45657</v>
      </c>
      <c r="W1347" s="234">
        <v>45663</v>
      </c>
      <c r="X1347" s="234" t="s">
        <v>6855</v>
      </c>
      <c r="Y1347" s="234"/>
      <c r="Z1347" s="234" t="s">
        <v>7034</v>
      </c>
      <c r="AA1347" s="243">
        <v>202411</v>
      </c>
      <c r="AB1347" s="243"/>
      <c r="AC1347" s="244" t="s">
        <v>7050</v>
      </c>
      <c r="AD1347" s="244" t="s">
        <v>4535</v>
      </c>
      <c r="AE1347" s="245">
        <v>0</v>
      </c>
      <c r="AF1347" s="244" t="s">
        <v>4535</v>
      </c>
      <c r="AG1347" s="239" t="str">
        <f>IFERROR(VLOOKUP(작성용!A:A,RM!A:D,4,0),"-")</f>
        <v>유재호</v>
      </c>
      <c r="AH1347" s="203" t="s">
        <v>7310</v>
      </c>
      <c r="AI1347" s="235" t="s">
        <v>7047</v>
      </c>
      <c r="AJ1347" s="235" t="s">
        <v>6855</v>
      </c>
      <c r="AK1347" s="235" t="s">
        <v>4128</v>
      </c>
      <c r="AL1347" s="235">
        <v>1346</v>
      </c>
    </row>
    <row r="1348" spans="1:38" x14ac:dyDescent="0.3">
      <c r="A1348" s="229" t="s">
        <v>753</v>
      </c>
      <c r="B1348" s="229" t="s">
        <v>7039</v>
      </c>
      <c r="C1348" s="249" t="s">
        <v>7129</v>
      </c>
      <c r="D1348" s="222" t="s">
        <v>7205</v>
      </c>
      <c r="E1348" s="270">
        <v>1101116446193</v>
      </c>
      <c r="F1348" s="271" t="s">
        <v>6138</v>
      </c>
      <c r="G1348" s="273">
        <v>77</v>
      </c>
      <c r="H1348" s="271" t="s">
        <v>2</v>
      </c>
      <c r="I1348" s="272"/>
      <c r="J1348" s="272"/>
      <c r="K1348" s="272"/>
      <c r="L1348" s="272"/>
      <c r="M1348" s="272"/>
      <c r="N1348" s="271" t="s">
        <v>7053</v>
      </c>
      <c r="O1348" s="271" t="s">
        <v>7054</v>
      </c>
      <c r="P1348" s="271" t="s">
        <v>7055</v>
      </c>
      <c r="Q1348" s="271" t="s">
        <v>7056</v>
      </c>
      <c r="R1348" s="271">
        <v>176</v>
      </c>
      <c r="S1348" s="271" t="s">
        <v>7206</v>
      </c>
      <c r="T1348" s="234">
        <v>45600</v>
      </c>
      <c r="U1348" s="234" t="s">
        <v>6862</v>
      </c>
      <c r="V1348" s="234">
        <v>45657</v>
      </c>
      <c r="W1348" s="234">
        <v>45663</v>
      </c>
      <c r="X1348" s="234" t="s">
        <v>6855</v>
      </c>
      <c r="Y1348" s="234"/>
      <c r="Z1348" s="234" t="s">
        <v>7034</v>
      </c>
      <c r="AA1348" s="243">
        <v>202411</v>
      </c>
      <c r="AB1348" s="243"/>
      <c r="AC1348" s="244" t="s">
        <v>7050</v>
      </c>
      <c r="AD1348" s="244" t="s">
        <v>3663</v>
      </c>
      <c r="AE1348" s="245">
        <v>1</v>
      </c>
      <c r="AF1348" s="249" t="s">
        <v>3663</v>
      </c>
      <c r="AG1348" s="239" t="str">
        <f>IFERROR(VLOOKUP(작성용!A:A,RM!A:D,4,0),"-")</f>
        <v>유재호</v>
      </c>
      <c r="AH1348" s="203" t="s">
        <v>7310</v>
      </c>
      <c r="AI1348" s="235" t="s">
        <v>7047</v>
      </c>
      <c r="AJ1348" s="235" t="s">
        <v>6855</v>
      </c>
      <c r="AK1348" s="235" t="s">
        <v>4128</v>
      </c>
      <c r="AL1348" s="235">
        <v>1347</v>
      </c>
    </row>
    <row r="1349" spans="1:38" x14ac:dyDescent="0.3">
      <c r="A1349" s="229" t="s">
        <v>753</v>
      </c>
      <c r="B1349" s="229" t="s">
        <v>7039</v>
      </c>
      <c r="C1349" s="249" t="s">
        <v>7129</v>
      </c>
      <c r="D1349" s="222" t="s">
        <v>7207</v>
      </c>
      <c r="E1349" s="270">
        <v>1348110553421</v>
      </c>
      <c r="F1349" s="271" t="s">
        <v>6138</v>
      </c>
      <c r="G1349" s="273">
        <v>77</v>
      </c>
      <c r="H1349" s="271" t="s">
        <v>2</v>
      </c>
      <c r="I1349" s="272"/>
      <c r="J1349" s="272"/>
      <c r="K1349" s="272"/>
      <c r="L1349" s="272"/>
      <c r="M1349" s="272"/>
      <c r="N1349" s="271" t="s">
        <v>7053</v>
      </c>
      <c r="O1349" s="271" t="s">
        <v>7054</v>
      </c>
      <c r="P1349" s="271" t="s">
        <v>7055</v>
      </c>
      <c r="Q1349" s="271" t="s">
        <v>7056</v>
      </c>
      <c r="R1349" s="271">
        <v>177</v>
      </c>
      <c r="S1349" s="271" t="s">
        <v>7208</v>
      </c>
      <c r="T1349" s="234">
        <v>45600</v>
      </c>
      <c r="U1349" s="234" t="s">
        <v>6862</v>
      </c>
      <c r="V1349" s="234">
        <v>45657</v>
      </c>
      <c r="W1349" s="234">
        <v>45663</v>
      </c>
      <c r="X1349" s="234" t="s">
        <v>6855</v>
      </c>
      <c r="Y1349" s="234"/>
      <c r="Z1349" s="234" t="s">
        <v>7034</v>
      </c>
      <c r="AA1349" s="243">
        <v>202411</v>
      </c>
      <c r="AB1349" s="243"/>
      <c r="AC1349" s="244" t="s">
        <v>7050</v>
      </c>
      <c r="AD1349" s="244" t="s">
        <v>7378</v>
      </c>
      <c r="AE1349" s="245">
        <v>1</v>
      </c>
      <c r="AF1349" s="249" t="s">
        <v>7129</v>
      </c>
      <c r="AG1349" s="239" t="str">
        <f>IFERROR(VLOOKUP(작성용!A:A,RM!A:D,4,0),"-")</f>
        <v>유재호</v>
      </c>
      <c r="AH1349" s="203" t="s">
        <v>7310</v>
      </c>
      <c r="AI1349" s="235" t="s">
        <v>7047</v>
      </c>
      <c r="AJ1349" s="235" t="s">
        <v>6855</v>
      </c>
      <c r="AK1349" s="235" t="s">
        <v>4128</v>
      </c>
      <c r="AL1349" s="235">
        <v>1348</v>
      </c>
    </row>
    <row r="1350" spans="1:38" x14ac:dyDescent="0.3">
      <c r="A1350" s="229" t="s">
        <v>753</v>
      </c>
      <c r="B1350" s="229" t="s">
        <v>7039</v>
      </c>
      <c r="C1350" s="249" t="s">
        <v>7129</v>
      </c>
      <c r="D1350" s="222" t="s">
        <v>7209</v>
      </c>
      <c r="E1350" s="270">
        <v>1101116600830</v>
      </c>
      <c r="F1350" s="271" t="s">
        <v>6138</v>
      </c>
      <c r="G1350" s="273">
        <v>77</v>
      </c>
      <c r="H1350" s="271" t="s">
        <v>2</v>
      </c>
      <c r="I1350" s="272"/>
      <c r="J1350" s="272"/>
      <c r="K1350" s="272"/>
      <c r="L1350" s="272"/>
      <c r="M1350" s="272"/>
      <c r="N1350" s="271" t="s">
        <v>7053</v>
      </c>
      <c r="O1350" s="271" t="s">
        <v>7054</v>
      </c>
      <c r="P1350" s="271" t="s">
        <v>7055</v>
      </c>
      <c r="Q1350" s="271" t="s">
        <v>7056</v>
      </c>
      <c r="R1350" s="271">
        <v>178</v>
      </c>
      <c r="S1350" s="271" t="s">
        <v>7210</v>
      </c>
      <c r="T1350" s="234">
        <v>45600</v>
      </c>
      <c r="U1350" s="234" t="s">
        <v>6862</v>
      </c>
      <c r="V1350" s="234">
        <v>45657</v>
      </c>
      <c r="W1350" s="234">
        <v>45663</v>
      </c>
      <c r="X1350" s="234" t="s">
        <v>6855</v>
      </c>
      <c r="Y1350" s="234"/>
      <c r="Z1350" s="234" t="s">
        <v>7034</v>
      </c>
      <c r="AA1350" s="243">
        <v>202411</v>
      </c>
      <c r="AB1350" s="243"/>
      <c r="AC1350" s="244" t="s">
        <v>7050</v>
      </c>
      <c r="AD1350" s="244" t="s">
        <v>3587</v>
      </c>
      <c r="AE1350" s="245">
        <v>1</v>
      </c>
      <c r="AF1350" s="249" t="s">
        <v>7129</v>
      </c>
      <c r="AG1350" s="239" t="str">
        <f>IFERROR(VLOOKUP(작성용!A:A,RM!A:D,4,0),"-")</f>
        <v>유재호</v>
      </c>
      <c r="AH1350" s="203" t="s">
        <v>7310</v>
      </c>
      <c r="AI1350" s="235" t="s">
        <v>7047</v>
      </c>
      <c r="AJ1350" s="235" t="s">
        <v>6855</v>
      </c>
      <c r="AK1350" s="235" t="s">
        <v>4128</v>
      </c>
      <c r="AL1350" s="235">
        <v>1349</v>
      </c>
    </row>
    <row r="1351" spans="1:38" x14ac:dyDescent="0.3">
      <c r="A1351" s="229" t="s">
        <v>753</v>
      </c>
      <c r="B1351" s="229" t="s">
        <v>7039</v>
      </c>
      <c r="C1351" s="249" t="s">
        <v>7129</v>
      </c>
      <c r="D1351" s="222" t="s">
        <v>7209</v>
      </c>
      <c r="E1351" s="270">
        <v>1101116600830</v>
      </c>
      <c r="F1351" s="271" t="s">
        <v>6138</v>
      </c>
      <c r="G1351" s="273">
        <v>771</v>
      </c>
      <c r="H1351" s="271" t="s">
        <v>2</v>
      </c>
      <c r="I1351" s="272"/>
      <c r="J1351" s="272"/>
      <c r="K1351" s="272"/>
      <c r="L1351" s="272"/>
      <c r="M1351" s="272"/>
      <c r="N1351" s="271" t="s">
        <v>7053</v>
      </c>
      <c r="O1351" s="271" t="s">
        <v>7054</v>
      </c>
      <c r="P1351" s="271" t="s">
        <v>7055</v>
      </c>
      <c r="Q1351" s="271" t="s">
        <v>7056</v>
      </c>
      <c r="R1351" s="271">
        <v>178.1</v>
      </c>
      <c r="S1351" s="271" t="s">
        <v>7210</v>
      </c>
      <c r="T1351" s="234">
        <v>45600</v>
      </c>
      <c r="U1351" s="234" t="s">
        <v>6862</v>
      </c>
      <c r="V1351" s="234">
        <v>45657</v>
      </c>
      <c r="W1351" s="234">
        <v>45663</v>
      </c>
      <c r="X1351" s="234" t="s">
        <v>6855</v>
      </c>
      <c r="Y1351" s="234"/>
      <c r="Z1351" s="234" t="s">
        <v>7034</v>
      </c>
      <c r="AA1351" s="243">
        <v>202411</v>
      </c>
      <c r="AB1351" s="243"/>
      <c r="AC1351" s="244" t="s">
        <v>7050</v>
      </c>
      <c r="AD1351" s="244" t="s">
        <v>3587</v>
      </c>
      <c r="AE1351" s="245">
        <v>0</v>
      </c>
      <c r="AF1351" s="249" t="s">
        <v>7129</v>
      </c>
      <c r="AG1351" s="239" t="str">
        <f>IFERROR(VLOOKUP(작성용!A:A,RM!A:D,4,0),"-")</f>
        <v>유재호</v>
      </c>
      <c r="AH1351" s="203" t="s">
        <v>7310</v>
      </c>
      <c r="AI1351" s="235" t="s">
        <v>7047</v>
      </c>
      <c r="AJ1351" s="235" t="s">
        <v>6855</v>
      </c>
      <c r="AK1351" s="235" t="s">
        <v>4128</v>
      </c>
      <c r="AL1351" s="235">
        <v>1350</v>
      </c>
    </row>
    <row r="1352" spans="1:38" x14ac:dyDescent="0.3">
      <c r="A1352" s="229" t="s">
        <v>753</v>
      </c>
      <c r="B1352" s="229" t="s">
        <v>7039</v>
      </c>
      <c r="C1352" s="249" t="s">
        <v>7129</v>
      </c>
      <c r="D1352" s="222" t="s">
        <v>7209</v>
      </c>
      <c r="E1352" s="270">
        <v>1101116600830</v>
      </c>
      <c r="F1352" s="271" t="s">
        <v>6138</v>
      </c>
      <c r="G1352" s="273">
        <v>772</v>
      </c>
      <c r="H1352" s="271" t="s">
        <v>2</v>
      </c>
      <c r="I1352" s="272"/>
      <c r="J1352" s="272"/>
      <c r="K1352" s="272"/>
      <c r="L1352" s="272"/>
      <c r="M1352" s="272"/>
      <c r="N1352" s="271" t="s">
        <v>7053</v>
      </c>
      <c r="O1352" s="271" t="s">
        <v>7054</v>
      </c>
      <c r="P1352" s="271" t="s">
        <v>7055</v>
      </c>
      <c r="Q1352" s="271" t="s">
        <v>7056</v>
      </c>
      <c r="R1352" s="271">
        <v>178.2</v>
      </c>
      <c r="S1352" s="271" t="s">
        <v>7211</v>
      </c>
      <c r="T1352" s="234">
        <v>45600</v>
      </c>
      <c r="U1352" s="234" t="s">
        <v>6862</v>
      </c>
      <c r="V1352" s="234">
        <v>45657</v>
      </c>
      <c r="W1352" s="234">
        <v>45663</v>
      </c>
      <c r="X1352" s="234" t="s">
        <v>6855</v>
      </c>
      <c r="Y1352" s="234"/>
      <c r="Z1352" s="234" t="s">
        <v>7034</v>
      </c>
      <c r="AA1352" s="243">
        <v>202411</v>
      </c>
      <c r="AB1352" s="243"/>
      <c r="AC1352" s="244" t="s">
        <v>7050</v>
      </c>
      <c r="AD1352" s="244" t="s">
        <v>3587</v>
      </c>
      <c r="AE1352" s="245">
        <v>0</v>
      </c>
      <c r="AF1352" s="249" t="s">
        <v>7129</v>
      </c>
      <c r="AG1352" s="239" t="str">
        <f>IFERROR(VLOOKUP(작성용!A:A,RM!A:D,4,0),"-")</f>
        <v>유재호</v>
      </c>
      <c r="AH1352" s="203" t="s">
        <v>7310</v>
      </c>
      <c r="AI1352" s="235" t="s">
        <v>7047</v>
      </c>
      <c r="AJ1352" s="235" t="s">
        <v>6855</v>
      </c>
      <c r="AK1352" s="235" t="s">
        <v>4128</v>
      </c>
      <c r="AL1352" s="235">
        <v>1351</v>
      </c>
    </row>
    <row r="1353" spans="1:38" x14ac:dyDescent="0.3">
      <c r="A1353" s="229" t="s">
        <v>753</v>
      </c>
      <c r="B1353" s="229" t="s">
        <v>7039</v>
      </c>
      <c r="C1353" s="249" t="s">
        <v>7129</v>
      </c>
      <c r="D1353" s="222" t="s">
        <v>7212</v>
      </c>
      <c r="E1353" s="270">
        <v>1342110213952</v>
      </c>
      <c r="F1353" s="271" t="s">
        <v>6138</v>
      </c>
      <c r="G1353" s="273">
        <v>77</v>
      </c>
      <c r="H1353" s="271" t="s">
        <v>2</v>
      </c>
      <c r="I1353" s="272"/>
      <c r="J1353" s="272"/>
      <c r="K1353" s="272"/>
      <c r="L1353" s="272"/>
      <c r="M1353" s="272"/>
      <c r="N1353" s="271" t="s">
        <v>7053</v>
      </c>
      <c r="O1353" s="271" t="s">
        <v>7054</v>
      </c>
      <c r="P1353" s="271" t="s">
        <v>7055</v>
      </c>
      <c r="Q1353" s="271" t="s">
        <v>7056</v>
      </c>
      <c r="R1353" s="271">
        <v>179</v>
      </c>
      <c r="S1353" s="271" t="s">
        <v>7213</v>
      </c>
      <c r="T1353" s="234">
        <v>45600</v>
      </c>
      <c r="U1353" s="234" t="s">
        <v>6862</v>
      </c>
      <c r="V1353" s="234">
        <v>45657</v>
      </c>
      <c r="W1353" s="234">
        <v>45663</v>
      </c>
      <c r="X1353" s="234" t="s">
        <v>6855</v>
      </c>
      <c r="Y1353" s="234"/>
      <c r="Z1353" s="234" t="s">
        <v>7034</v>
      </c>
      <c r="AA1353" s="243">
        <v>202411</v>
      </c>
      <c r="AB1353" s="243"/>
      <c r="AC1353" s="244" t="s">
        <v>7050</v>
      </c>
      <c r="AD1353" s="244" t="s">
        <v>7214</v>
      </c>
      <c r="AE1353" s="245">
        <v>1</v>
      </c>
      <c r="AF1353" s="244" t="s">
        <v>7214</v>
      </c>
      <c r="AG1353" s="239" t="str">
        <f>IFERROR(VLOOKUP(작성용!A:A,RM!A:D,4,0),"-")</f>
        <v>유재호</v>
      </c>
      <c r="AH1353" s="203" t="s">
        <v>7310</v>
      </c>
      <c r="AI1353" s="235" t="s">
        <v>7047</v>
      </c>
      <c r="AJ1353" s="235" t="s">
        <v>6855</v>
      </c>
      <c r="AK1353" s="235" t="s">
        <v>4128</v>
      </c>
      <c r="AL1353" s="235">
        <v>1352</v>
      </c>
    </row>
    <row r="1354" spans="1:38" x14ac:dyDescent="0.3">
      <c r="A1354" s="229" t="s">
        <v>753</v>
      </c>
      <c r="B1354" s="229" t="s">
        <v>7039</v>
      </c>
      <c r="C1354" s="249" t="s">
        <v>7129</v>
      </c>
      <c r="D1354" s="222" t="s">
        <v>7212</v>
      </c>
      <c r="E1354" s="270">
        <v>1342110213952</v>
      </c>
      <c r="F1354" s="271" t="s">
        <v>7215</v>
      </c>
      <c r="G1354" s="273">
        <v>77</v>
      </c>
      <c r="H1354" s="271" t="s">
        <v>2</v>
      </c>
      <c r="I1354" s="272"/>
      <c r="J1354" s="272"/>
      <c r="K1354" s="272"/>
      <c r="L1354" s="272"/>
      <c r="M1354" s="272"/>
      <c r="N1354" s="271" t="s">
        <v>7053</v>
      </c>
      <c r="O1354" s="271" t="s">
        <v>7054</v>
      </c>
      <c r="P1354" s="271" t="s">
        <v>7055</v>
      </c>
      <c r="Q1354" s="271" t="s">
        <v>7056</v>
      </c>
      <c r="R1354" s="271">
        <v>179.1</v>
      </c>
      <c r="S1354" s="271" t="s">
        <v>7216</v>
      </c>
      <c r="T1354" s="234">
        <v>45600</v>
      </c>
      <c r="U1354" s="234" t="s">
        <v>6862</v>
      </c>
      <c r="V1354" s="234">
        <v>45657</v>
      </c>
      <c r="W1354" s="234">
        <v>45663</v>
      </c>
      <c r="X1354" s="234" t="s">
        <v>6855</v>
      </c>
      <c r="Y1354" s="234"/>
      <c r="Z1354" s="234" t="s">
        <v>7034</v>
      </c>
      <c r="AA1354" s="243">
        <v>202411</v>
      </c>
      <c r="AB1354" s="243"/>
      <c r="AC1354" s="244" t="s">
        <v>7050</v>
      </c>
      <c r="AD1354" s="244" t="s">
        <v>7214</v>
      </c>
      <c r="AE1354" s="245">
        <v>0</v>
      </c>
      <c r="AF1354" s="244" t="s">
        <v>7214</v>
      </c>
      <c r="AG1354" s="239" t="str">
        <f>IFERROR(VLOOKUP(작성용!A:A,RM!A:D,4,0),"-")</f>
        <v>유재호</v>
      </c>
      <c r="AH1354" s="203" t="s">
        <v>7310</v>
      </c>
      <c r="AI1354" s="235" t="s">
        <v>7047</v>
      </c>
      <c r="AJ1354" s="235" t="s">
        <v>6855</v>
      </c>
      <c r="AK1354" s="235" t="s">
        <v>4128</v>
      </c>
      <c r="AL1354" s="235">
        <v>1353</v>
      </c>
    </row>
    <row r="1355" spans="1:38" x14ac:dyDescent="0.3">
      <c r="A1355" s="229" t="s">
        <v>753</v>
      </c>
      <c r="B1355" s="229" t="s">
        <v>7039</v>
      </c>
      <c r="C1355" s="249" t="s">
        <v>7129</v>
      </c>
      <c r="D1355" s="222" t="s">
        <v>7217</v>
      </c>
      <c r="E1355" s="270">
        <v>1101115292993</v>
      </c>
      <c r="F1355" s="271" t="s">
        <v>6138</v>
      </c>
      <c r="G1355" s="273">
        <v>77</v>
      </c>
      <c r="H1355" s="271" t="s">
        <v>2</v>
      </c>
      <c r="I1355" s="272"/>
      <c r="J1355" s="272"/>
      <c r="K1355" s="272"/>
      <c r="L1355" s="272"/>
      <c r="M1355" s="272"/>
      <c r="N1355" s="271" t="s">
        <v>7053</v>
      </c>
      <c r="O1355" s="271" t="s">
        <v>7054</v>
      </c>
      <c r="P1355" s="271" t="s">
        <v>7055</v>
      </c>
      <c r="Q1355" s="271" t="s">
        <v>7056</v>
      </c>
      <c r="R1355" s="271">
        <v>181</v>
      </c>
      <c r="S1355" s="271" t="s">
        <v>7218</v>
      </c>
      <c r="T1355" s="234">
        <v>45600</v>
      </c>
      <c r="U1355" s="234" t="s">
        <v>6862</v>
      </c>
      <c r="V1355" s="234">
        <v>45657</v>
      </c>
      <c r="W1355" s="234">
        <v>45663</v>
      </c>
      <c r="X1355" s="234" t="s">
        <v>6855</v>
      </c>
      <c r="Y1355" s="234"/>
      <c r="Z1355" s="234" t="s">
        <v>7034</v>
      </c>
      <c r="AA1355" s="243">
        <v>202411</v>
      </c>
      <c r="AB1355" s="243"/>
      <c r="AC1355" s="244" t="s">
        <v>7050</v>
      </c>
      <c r="AD1355" s="244" t="s">
        <v>556</v>
      </c>
      <c r="AE1355" s="245">
        <v>1</v>
      </c>
      <c r="AF1355" s="244" t="s">
        <v>556</v>
      </c>
      <c r="AG1355" s="239" t="str">
        <f>IFERROR(VLOOKUP(작성용!A:A,RM!A:D,4,0),"-")</f>
        <v>유재호</v>
      </c>
      <c r="AH1355" s="203" t="s">
        <v>7310</v>
      </c>
      <c r="AI1355" s="235" t="s">
        <v>7047</v>
      </c>
      <c r="AJ1355" s="235" t="s">
        <v>6855</v>
      </c>
      <c r="AK1355" s="235" t="s">
        <v>4128</v>
      </c>
      <c r="AL1355" s="235">
        <v>1354</v>
      </c>
    </row>
    <row r="1356" spans="1:38" x14ac:dyDescent="0.3">
      <c r="A1356" s="229" t="s">
        <v>753</v>
      </c>
      <c r="B1356" s="229" t="s">
        <v>7039</v>
      </c>
      <c r="C1356" s="249" t="s">
        <v>7129</v>
      </c>
      <c r="D1356" s="222" t="s">
        <v>7217</v>
      </c>
      <c r="E1356" s="270">
        <v>1101115292993</v>
      </c>
      <c r="F1356" s="271" t="s">
        <v>6138</v>
      </c>
      <c r="G1356" s="273">
        <v>771</v>
      </c>
      <c r="H1356" s="271" t="s">
        <v>2</v>
      </c>
      <c r="I1356" s="272"/>
      <c r="J1356" s="272"/>
      <c r="K1356" s="272"/>
      <c r="L1356" s="272"/>
      <c r="M1356" s="272"/>
      <c r="N1356" s="271" t="s">
        <v>7053</v>
      </c>
      <c r="O1356" s="271" t="s">
        <v>7054</v>
      </c>
      <c r="P1356" s="271" t="s">
        <v>7055</v>
      </c>
      <c r="Q1356" s="271" t="s">
        <v>7056</v>
      </c>
      <c r="R1356" s="271">
        <v>181.1</v>
      </c>
      <c r="S1356" s="271" t="s">
        <v>7219</v>
      </c>
      <c r="T1356" s="234">
        <v>45600</v>
      </c>
      <c r="U1356" s="234" t="s">
        <v>6862</v>
      </c>
      <c r="V1356" s="234">
        <v>45657</v>
      </c>
      <c r="W1356" s="234">
        <v>45663</v>
      </c>
      <c r="X1356" s="234" t="s">
        <v>6855</v>
      </c>
      <c r="Y1356" s="234"/>
      <c r="Z1356" s="234" t="s">
        <v>7034</v>
      </c>
      <c r="AA1356" s="243">
        <v>202411</v>
      </c>
      <c r="AB1356" s="243"/>
      <c r="AC1356" s="244" t="s">
        <v>7050</v>
      </c>
      <c r="AD1356" s="244" t="s">
        <v>556</v>
      </c>
      <c r="AE1356" s="245">
        <v>0</v>
      </c>
      <c r="AF1356" s="244" t="s">
        <v>556</v>
      </c>
      <c r="AG1356" s="239" t="str">
        <f>IFERROR(VLOOKUP(작성용!A:A,RM!A:D,4,0),"-")</f>
        <v>유재호</v>
      </c>
      <c r="AH1356" s="203" t="s">
        <v>7310</v>
      </c>
      <c r="AI1356" s="235" t="s">
        <v>7047</v>
      </c>
      <c r="AJ1356" s="235" t="s">
        <v>6855</v>
      </c>
      <c r="AK1356" s="235" t="s">
        <v>4128</v>
      </c>
      <c r="AL1356" s="235">
        <v>1355</v>
      </c>
    </row>
    <row r="1357" spans="1:38" x14ac:dyDescent="0.3">
      <c r="A1357" s="229" t="s">
        <v>753</v>
      </c>
      <c r="B1357" s="229" t="s">
        <v>7039</v>
      </c>
      <c r="C1357" s="249" t="s">
        <v>7129</v>
      </c>
      <c r="D1357" s="222" t="s">
        <v>7220</v>
      </c>
      <c r="E1357" s="270">
        <v>1101116873750</v>
      </c>
      <c r="F1357" s="271" t="s">
        <v>6138</v>
      </c>
      <c r="G1357" s="273">
        <v>77</v>
      </c>
      <c r="H1357" s="271" t="s">
        <v>2</v>
      </c>
      <c r="I1357" s="272"/>
      <c r="J1357" s="272"/>
      <c r="K1357" s="272"/>
      <c r="L1357" s="272"/>
      <c r="M1357" s="272"/>
      <c r="N1357" s="271" t="s">
        <v>7053</v>
      </c>
      <c r="O1357" s="271" t="s">
        <v>7054</v>
      </c>
      <c r="P1357" s="271" t="s">
        <v>7055</v>
      </c>
      <c r="Q1357" s="271" t="s">
        <v>7056</v>
      </c>
      <c r="R1357" s="271">
        <v>182</v>
      </c>
      <c r="S1357" s="271" t="s">
        <v>7221</v>
      </c>
      <c r="T1357" s="234">
        <v>45600</v>
      </c>
      <c r="U1357" s="234" t="s">
        <v>6862</v>
      </c>
      <c r="V1357" s="234">
        <v>45657</v>
      </c>
      <c r="W1357" s="234">
        <v>45663</v>
      </c>
      <c r="X1357" s="234" t="s">
        <v>6855</v>
      </c>
      <c r="Y1357" s="234"/>
      <c r="Z1357" s="234" t="s">
        <v>7034</v>
      </c>
      <c r="AA1357" s="243">
        <v>202411</v>
      </c>
      <c r="AB1357" s="243"/>
      <c r="AC1357" s="244" t="s">
        <v>7050</v>
      </c>
      <c r="AD1357" s="244" t="s">
        <v>7222</v>
      </c>
      <c r="AE1357" s="245">
        <v>0</v>
      </c>
      <c r="AF1357" s="244" t="s">
        <v>7222</v>
      </c>
      <c r="AG1357" s="239" t="str">
        <f>IFERROR(VLOOKUP(작성용!A:A,RM!A:D,4,0),"-")</f>
        <v>유재호</v>
      </c>
      <c r="AH1357" s="203" t="s">
        <v>7310</v>
      </c>
      <c r="AI1357" s="235" t="s">
        <v>7047</v>
      </c>
      <c r="AJ1357" s="235" t="s">
        <v>6855</v>
      </c>
      <c r="AK1357" s="235" t="s">
        <v>4128</v>
      </c>
      <c r="AL1357" s="235">
        <v>1356</v>
      </c>
    </row>
    <row r="1358" spans="1:38" x14ac:dyDescent="0.3">
      <c r="A1358" s="229" t="s">
        <v>753</v>
      </c>
      <c r="B1358" s="229" t="s">
        <v>7039</v>
      </c>
      <c r="C1358" s="249" t="s">
        <v>7129</v>
      </c>
      <c r="D1358" s="222" t="s">
        <v>7220</v>
      </c>
      <c r="E1358" s="270">
        <v>1101116873750</v>
      </c>
      <c r="F1358" s="271" t="s">
        <v>6138</v>
      </c>
      <c r="G1358" s="273">
        <v>771</v>
      </c>
      <c r="H1358" s="271" t="s">
        <v>2</v>
      </c>
      <c r="I1358" s="272"/>
      <c r="J1358" s="272"/>
      <c r="K1358" s="272"/>
      <c r="L1358" s="272"/>
      <c r="M1358" s="272"/>
      <c r="N1358" s="271" t="s">
        <v>7053</v>
      </c>
      <c r="O1358" s="271" t="s">
        <v>7054</v>
      </c>
      <c r="P1358" s="271" t="s">
        <v>7055</v>
      </c>
      <c r="Q1358" s="271" t="s">
        <v>7056</v>
      </c>
      <c r="R1358" s="271">
        <v>182.1</v>
      </c>
      <c r="S1358" s="271" t="s">
        <v>7221</v>
      </c>
      <c r="T1358" s="234">
        <v>45600</v>
      </c>
      <c r="U1358" s="234" t="s">
        <v>6862</v>
      </c>
      <c r="V1358" s="234">
        <v>45657</v>
      </c>
      <c r="W1358" s="234">
        <v>45663</v>
      </c>
      <c r="X1358" s="234" t="s">
        <v>6855</v>
      </c>
      <c r="Y1358" s="234"/>
      <c r="Z1358" s="234" t="s">
        <v>7034</v>
      </c>
      <c r="AA1358" s="243">
        <v>202411</v>
      </c>
      <c r="AB1358" s="243"/>
      <c r="AC1358" s="244" t="s">
        <v>7050</v>
      </c>
      <c r="AD1358" s="244" t="s">
        <v>7222</v>
      </c>
      <c r="AE1358" s="245">
        <v>0</v>
      </c>
      <c r="AF1358" s="244" t="s">
        <v>7222</v>
      </c>
      <c r="AG1358" s="239" t="str">
        <f>IFERROR(VLOOKUP(작성용!A:A,RM!A:D,4,0),"-")</f>
        <v>유재호</v>
      </c>
      <c r="AH1358" s="203" t="s">
        <v>7310</v>
      </c>
      <c r="AI1358" s="235" t="s">
        <v>7047</v>
      </c>
      <c r="AJ1358" s="235" t="s">
        <v>6855</v>
      </c>
      <c r="AK1358" s="235" t="s">
        <v>4128</v>
      </c>
      <c r="AL1358" s="235">
        <v>1357</v>
      </c>
    </row>
    <row r="1359" spans="1:38" x14ac:dyDescent="0.3">
      <c r="A1359" s="229" t="s">
        <v>753</v>
      </c>
      <c r="B1359" s="229" t="s">
        <v>7039</v>
      </c>
      <c r="C1359" s="249" t="s">
        <v>7129</v>
      </c>
      <c r="D1359" s="222" t="s">
        <v>7223</v>
      </c>
      <c r="E1359" s="270" t="s">
        <v>7224</v>
      </c>
      <c r="F1359" s="271" t="s">
        <v>6110</v>
      </c>
      <c r="G1359" s="273">
        <v>77</v>
      </c>
      <c r="H1359" s="271" t="s">
        <v>2</v>
      </c>
      <c r="I1359" s="272"/>
      <c r="J1359" s="272"/>
      <c r="K1359" s="272"/>
      <c r="L1359" s="272"/>
      <c r="M1359" s="272"/>
      <c r="N1359" s="271" t="s">
        <v>7053</v>
      </c>
      <c r="O1359" s="271" t="s">
        <v>7054</v>
      </c>
      <c r="P1359" s="271" t="s">
        <v>7055</v>
      </c>
      <c r="Q1359" s="271" t="s">
        <v>7056</v>
      </c>
      <c r="R1359" s="271">
        <v>183</v>
      </c>
      <c r="S1359" s="271" t="s">
        <v>7225</v>
      </c>
      <c r="T1359" s="234">
        <v>45600</v>
      </c>
      <c r="U1359" s="234" t="s">
        <v>6862</v>
      </c>
      <c r="V1359" s="234">
        <v>45657</v>
      </c>
      <c r="W1359" s="234">
        <v>45663</v>
      </c>
      <c r="X1359" s="234" t="s">
        <v>6855</v>
      </c>
      <c r="Y1359" s="234"/>
      <c r="Z1359" s="234" t="s">
        <v>7034</v>
      </c>
      <c r="AA1359" s="243">
        <v>202411</v>
      </c>
      <c r="AB1359" s="243"/>
      <c r="AC1359" s="244" t="s">
        <v>7050</v>
      </c>
      <c r="AD1359" s="244" t="s">
        <v>7226</v>
      </c>
      <c r="AE1359" s="245">
        <v>1</v>
      </c>
      <c r="AF1359" s="244" t="s">
        <v>7226</v>
      </c>
      <c r="AG1359" s="239" t="str">
        <f>IFERROR(VLOOKUP(작성용!A:A,RM!A:D,4,0),"-")</f>
        <v>유재호</v>
      </c>
      <c r="AH1359" s="203" t="s">
        <v>7310</v>
      </c>
      <c r="AI1359" s="235" t="s">
        <v>7047</v>
      </c>
      <c r="AJ1359" s="235" t="s">
        <v>6855</v>
      </c>
      <c r="AK1359" s="235" t="s">
        <v>4128</v>
      </c>
      <c r="AL1359" s="235">
        <v>1358</v>
      </c>
    </row>
    <row r="1360" spans="1:38" x14ac:dyDescent="0.3">
      <c r="A1360" s="229" t="s">
        <v>753</v>
      </c>
      <c r="B1360" s="229" t="s">
        <v>7039</v>
      </c>
      <c r="C1360" s="249" t="s">
        <v>7129</v>
      </c>
      <c r="D1360" s="222" t="s">
        <v>7223</v>
      </c>
      <c r="E1360" s="270" t="s">
        <v>7224</v>
      </c>
      <c r="F1360" s="271" t="s">
        <v>6110</v>
      </c>
      <c r="G1360" s="273">
        <v>771</v>
      </c>
      <c r="H1360" s="271" t="s">
        <v>2</v>
      </c>
      <c r="I1360" s="272"/>
      <c r="J1360" s="272"/>
      <c r="K1360" s="272"/>
      <c r="L1360" s="272"/>
      <c r="M1360" s="272"/>
      <c r="N1360" s="271" t="s">
        <v>7053</v>
      </c>
      <c r="O1360" s="271" t="s">
        <v>7054</v>
      </c>
      <c r="P1360" s="271" t="s">
        <v>7055</v>
      </c>
      <c r="Q1360" s="271" t="s">
        <v>7056</v>
      </c>
      <c r="R1360" s="271">
        <v>183.1</v>
      </c>
      <c r="S1360" s="271" t="s">
        <v>7225</v>
      </c>
      <c r="T1360" s="234">
        <v>45600</v>
      </c>
      <c r="U1360" s="234" t="s">
        <v>6862</v>
      </c>
      <c r="V1360" s="234">
        <v>45657</v>
      </c>
      <c r="W1360" s="234">
        <v>45663</v>
      </c>
      <c r="X1360" s="234" t="s">
        <v>6855</v>
      </c>
      <c r="Y1360" s="234"/>
      <c r="Z1360" s="234" t="s">
        <v>7034</v>
      </c>
      <c r="AA1360" s="243">
        <v>202411</v>
      </c>
      <c r="AB1360" s="243"/>
      <c r="AC1360" s="244" t="s">
        <v>7050</v>
      </c>
      <c r="AD1360" s="244" t="s">
        <v>7226</v>
      </c>
      <c r="AE1360" s="245">
        <v>0</v>
      </c>
      <c r="AF1360" s="244" t="s">
        <v>7226</v>
      </c>
      <c r="AG1360" s="239" t="str">
        <f>IFERROR(VLOOKUP(작성용!A:A,RM!A:D,4,0),"-")</f>
        <v>유재호</v>
      </c>
      <c r="AH1360" s="203" t="s">
        <v>7310</v>
      </c>
      <c r="AI1360" s="235" t="s">
        <v>7047</v>
      </c>
      <c r="AJ1360" s="235" t="s">
        <v>6855</v>
      </c>
      <c r="AK1360" s="235" t="s">
        <v>4128</v>
      </c>
      <c r="AL1360" s="235">
        <v>1359</v>
      </c>
    </row>
    <row r="1361" spans="1:38" x14ac:dyDescent="0.3">
      <c r="A1361" s="229" t="s">
        <v>753</v>
      </c>
      <c r="B1361" s="229" t="s">
        <v>7039</v>
      </c>
      <c r="C1361" s="249" t="s">
        <v>7129</v>
      </c>
      <c r="D1361" s="222" t="s">
        <v>7227</v>
      </c>
      <c r="E1361" s="270">
        <v>1311110399096</v>
      </c>
      <c r="F1361" s="271" t="s">
        <v>6110</v>
      </c>
      <c r="G1361" s="273">
        <v>77</v>
      </c>
      <c r="H1361" s="271" t="s">
        <v>2</v>
      </c>
      <c r="I1361" s="272"/>
      <c r="J1361" s="272"/>
      <c r="K1361" s="272"/>
      <c r="L1361" s="272"/>
      <c r="M1361" s="272"/>
      <c r="N1361" s="271" t="s">
        <v>7053</v>
      </c>
      <c r="O1361" s="271" t="s">
        <v>7054</v>
      </c>
      <c r="P1361" s="271" t="s">
        <v>7055</v>
      </c>
      <c r="Q1361" s="271" t="s">
        <v>7056</v>
      </c>
      <c r="R1361" s="271">
        <v>187</v>
      </c>
      <c r="S1361" s="271" t="s">
        <v>7228</v>
      </c>
      <c r="T1361" s="234">
        <v>45600</v>
      </c>
      <c r="U1361" s="234" t="s">
        <v>6862</v>
      </c>
      <c r="V1361" s="234">
        <v>45657</v>
      </c>
      <c r="W1361" s="234">
        <v>45663</v>
      </c>
      <c r="X1361" s="234" t="s">
        <v>6855</v>
      </c>
      <c r="Y1361" s="234"/>
      <c r="Z1361" s="234" t="s">
        <v>7034</v>
      </c>
      <c r="AA1361" s="243">
        <v>202411</v>
      </c>
      <c r="AB1361" s="243"/>
      <c r="AC1361" s="244" t="s">
        <v>7050</v>
      </c>
      <c r="AD1361" s="244" t="s">
        <v>3509</v>
      </c>
      <c r="AE1361" s="245">
        <v>1</v>
      </c>
      <c r="AF1361" s="249" t="s">
        <v>7129</v>
      </c>
      <c r="AG1361" s="239" t="str">
        <f>IFERROR(VLOOKUP(작성용!A:A,RM!A:D,4,0),"-")</f>
        <v>유재호</v>
      </c>
      <c r="AH1361" s="203" t="s">
        <v>7310</v>
      </c>
      <c r="AI1361" s="235" t="s">
        <v>7047</v>
      </c>
      <c r="AJ1361" s="235" t="s">
        <v>6855</v>
      </c>
      <c r="AK1361" s="235" t="s">
        <v>4128</v>
      </c>
      <c r="AL1361" s="235">
        <v>1360</v>
      </c>
    </row>
    <row r="1362" spans="1:38" x14ac:dyDescent="0.3">
      <c r="A1362" s="229" t="s">
        <v>753</v>
      </c>
      <c r="B1362" s="229" t="s">
        <v>7039</v>
      </c>
      <c r="C1362" s="249" t="s">
        <v>7129</v>
      </c>
      <c r="D1362" s="222" t="s">
        <v>7229</v>
      </c>
      <c r="E1362" s="270">
        <v>1801110844167</v>
      </c>
      <c r="F1362" s="271" t="s">
        <v>6138</v>
      </c>
      <c r="G1362" s="273">
        <v>77</v>
      </c>
      <c r="H1362" s="271" t="s">
        <v>2</v>
      </c>
      <c r="I1362" s="272"/>
      <c r="J1362" s="272"/>
      <c r="K1362" s="272"/>
      <c r="L1362" s="272"/>
      <c r="M1362" s="272"/>
      <c r="N1362" s="271" t="s">
        <v>7053</v>
      </c>
      <c r="O1362" s="271" t="s">
        <v>7054</v>
      </c>
      <c r="P1362" s="271" t="s">
        <v>7055</v>
      </c>
      <c r="Q1362" s="271" t="s">
        <v>7056</v>
      </c>
      <c r="R1362" s="271">
        <v>188</v>
      </c>
      <c r="S1362" s="271" t="s">
        <v>7230</v>
      </c>
      <c r="T1362" s="234">
        <v>45600</v>
      </c>
      <c r="U1362" s="234" t="s">
        <v>6862</v>
      </c>
      <c r="V1362" s="234">
        <v>45657</v>
      </c>
      <c r="W1362" s="234">
        <v>45663</v>
      </c>
      <c r="X1362" s="234" t="s">
        <v>6855</v>
      </c>
      <c r="Y1362" s="234"/>
      <c r="Z1362" s="234" t="s">
        <v>7034</v>
      </c>
      <c r="AA1362" s="243">
        <v>202411</v>
      </c>
      <c r="AB1362" s="243">
        <v>2</v>
      </c>
      <c r="AC1362" s="244" t="s">
        <v>7050</v>
      </c>
      <c r="AD1362" s="277" t="s">
        <v>8175</v>
      </c>
      <c r="AE1362" s="245">
        <v>1</v>
      </c>
      <c r="AF1362" s="249" t="s">
        <v>7129</v>
      </c>
      <c r="AG1362" s="239" t="str">
        <f>IFERROR(VLOOKUP(작성용!A:A,RM!A:D,4,0),"-")</f>
        <v>유재호</v>
      </c>
      <c r="AH1362" s="203" t="s">
        <v>7310</v>
      </c>
      <c r="AI1362" s="235" t="s">
        <v>7047</v>
      </c>
      <c r="AJ1362" s="235" t="s">
        <v>6855</v>
      </c>
      <c r="AK1362" s="235" t="s">
        <v>4128</v>
      </c>
      <c r="AL1362" s="235">
        <v>1361</v>
      </c>
    </row>
    <row r="1363" spans="1:38" x14ac:dyDescent="0.3">
      <c r="A1363" s="229" t="s">
        <v>753</v>
      </c>
      <c r="B1363" s="229" t="s">
        <v>7039</v>
      </c>
      <c r="C1363" s="249" t="s">
        <v>7129</v>
      </c>
      <c r="D1363" s="222" t="s">
        <v>7231</v>
      </c>
      <c r="E1363" s="270">
        <v>1101116879667</v>
      </c>
      <c r="F1363" s="271" t="s">
        <v>6110</v>
      </c>
      <c r="G1363" s="273">
        <v>77</v>
      </c>
      <c r="H1363" s="271" t="s">
        <v>2</v>
      </c>
      <c r="I1363" s="272"/>
      <c r="J1363" s="272"/>
      <c r="K1363" s="272"/>
      <c r="L1363" s="272"/>
      <c r="M1363" s="272"/>
      <c r="N1363" s="271" t="s">
        <v>7053</v>
      </c>
      <c r="O1363" s="271" t="s">
        <v>7054</v>
      </c>
      <c r="P1363" s="271" t="s">
        <v>7055</v>
      </c>
      <c r="Q1363" s="271" t="s">
        <v>7056</v>
      </c>
      <c r="R1363" s="271">
        <v>198</v>
      </c>
      <c r="S1363" s="271" t="s">
        <v>7232</v>
      </c>
      <c r="T1363" s="234">
        <v>45600</v>
      </c>
      <c r="U1363" s="234" t="s">
        <v>6862</v>
      </c>
      <c r="V1363" s="234">
        <v>45657</v>
      </c>
      <c r="W1363" s="234">
        <v>45663</v>
      </c>
      <c r="X1363" s="234" t="s">
        <v>6855</v>
      </c>
      <c r="Y1363" s="234"/>
      <c r="Z1363" s="234" t="s">
        <v>7034</v>
      </c>
      <c r="AA1363" s="243">
        <v>202411</v>
      </c>
      <c r="AB1363" s="243"/>
      <c r="AC1363" s="244" t="s">
        <v>7050</v>
      </c>
      <c r="AD1363" s="244" t="s">
        <v>7380</v>
      </c>
      <c r="AE1363" s="245">
        <v>1</v>
      </c>
      <c r="AF1363" s="249" t="s">
        <v>7129</v>
      </c>
      <c r="AG1363" s="239" t="str">
        <f>IFERROR(VLOOKUP(작성용!A:A,RM!A:D,4,0),"-")</f>
        <v>유재호</v>
      </c>
      <c r="AH1363" s="203" t="s">
        <v>7310</v>
      </c>
      <c r="AI1363" s="235" t="s">
        <v>7047</v>
      </c>
      <c r="AJ1363" s="235" t="s">
        <v>6855</v>
      </c>
      <c r="AK1363" s="235" t="s">
        <v>4128</v>
      </c>
      <c r="AL1363" s="235">
        <v>1362</v>
      </c>
    </row>
    <row r="1364" spans="1:38" x14ac:dyDescent="0.3">
      <c r="A1364" s="229" t="s">
        <v>753</v>
      </c>
      <c r="B1364" s="229" t="s">
        <v>7039</v>
      </c>
      <c r="C1364" s="249" t="s">
        <v>7129</v>
      </c>
      <c r="D1364" s="222" t="s">
        <v>7233</v>
      </c>
      <c r="E1364" s="270">
        <v>1101116021961</v>
      </c>
      <c r="F1364" s="271" t="s">
        <v>6138</v>
      </c>
      <c r="G1364" s="273">
        <v>77</v>
      </c>
      <c r="H1364" s="271" t="s">
        <v>2</v>
      </c>
      <c r="I1364" s="272"/>
      <c r="J1364" s="272"/>
      <c r="K1364" s="272"/>
      <c r="L1364" s="272"/>
      <c r="M1364" s="272"/>
      <c r="N1364" s="271" t="s">
        <v>7053</v>
      </c>
      <c r="O1364" s="271" t="s">
        <v>7054</v>
      </c>
      <c r="P1364" s="271" t="s">
        <v>7055</v>
      </c>
      <c r="Q1364" s="271" t="s">
        <v>7056</v>
      </c>
      <c r="R1364" s="271">
        <v>201</v>
      </c>
      <c r="S1364" s="271" t="s">
        <v>7234</v>
      </c>
      <c r="T1364" s="234">
        <v>45600</v>
      </c>
      <c r="U1364" s="234" t="s">
        <v>6862</v>
      </c>
      <c r="V1364" s="234">
        <v>45657</v>
      </c>
      <c r="W1364" s="234">
        <v>45663</v>
      </c>
      <c r="X1364" s="234" t="s">
        <v>6855</v>
      </c>
      <c r="Y1364" s="234"/>
      <c r="Z1364" s="234" t="s">
        <v>7034</v>
      </c>
      <c r="AA1364" s="243">
        <v>202411</v>
      </c>
      <c r="AB1364" s="243"/>
      <c r="AC1364" s="244" t="s">
        <v>7050</v>
      </c>
      <c r="AD1364" s="244" t="s">
        <v>7382</v>
      </c>
      <c r="AE1364" s="245">
        <v>1</v>
      </c>
      <c r="AF1364" s="249" t="s">
        <v>7129</v>
      </c>
      <c r="AG1364" s="239" t="str">
        <f>IFERROR(VLOOKUP(작성용!A:A,RM!A:D,4,0),"-")</f>
        <v>유재호</v>
      </c>
      <c r="AH1364" s="203" t="s">
        <v>7310</v>
      </c>
      <c r="AI1364" s="235" t="s">
        <v>7047</v>
      </c>
      <c r="AJ1364" s="235" t="s">
        <v>6855</v>
      </c>
      <c r="AK1364" s="235" t="s">
        <v>4128</v>
      </c>
      <c r="AL1364" s="235">
        <v>1363</v>
      </c>
    </row>
    <row r="1365" spans="1:38" x14ac:dyDescent="0.3">
      <c r="A1365" s="229" t="s">
        <v>753</v>
      </c>
      <c r="B1365" s="229" t="s">
        <v>7039</v>
      </c>
      <c r="C1365" s="249" t="s">
        <v>7129</v>
      </c>
      <c r="D1365" s="222" t="s">
        <v>7235</v>
      </c>
      <c r="E1365" s="270" t="s">
        <v>7236</v>
      </c>
      <c r="F1365" s="271" t="s">
        <v>6138</v>
      </c>
      <c r="G1365" s="273">
        <v>77</v>
      </c>
      <c r="H1365" s="271" t="s">
        <v>2</v>
      </c>
      <c r="I1365" s="272"/>
      <c r="J1365" s="272"/>
      <c r="K1365" s="272"/>
      <c r="L1365" s="272"/>
      <c r="M1365" s="272"/>
      <c r="N1365" s="271" t="s">
        <v>7053</v>
      </c>
      <c r="O1365" s="271" t="s">
        <v>7054</v>
      </c>
      <c r="P1365" s="271" t="s">
        <v>7055</v>
      </c>
      <c r="Q1365" s="271" t="s">
        <v>7056</v>
      </c>
      <c r="R1365" s="271">
        <v>205</v>
      </c>
      <c r="S1365" s="271" t="s">
        <v>7237</v>
      </c>
      <c r="T1365" s="234">
        <v>45600</v>
      </c>
      <c r="U1365" s="234" t="s">
        <v>6862</v>
      </c>
      <c r="V1365" s="234">
        <v>45657</v>
      </c>
      <c r="W1365" s="234">
        <v>45663</v>
      </c>
      <c r="X1365" s="234" t="s">
        <v>6855</v>
      </c>
      <c r="Y1365" s="234"/>
      <c r="Z1365" s="234" t="s">
        <v>7034</v>
      </c>
      <c r="AA1365" s="243">
        <v>202411</v>
      </c>
      <c r="AB1365" s="243"/>
      <c r="AC1365" s="244" t="s">
        <v>7050</v>
      </c>
      <c r="AD1365" s="244" t="s">
        <v>7238</v>
      </c>
      <c r="AE1365" s="245">
        <v>1</v>
      </c>
      <c r="AF1365" s="244" t="s">
        <v>7238</v>
      </c>
      <c r="AG1365" s="239" t="str">
        <f>IFERROR(VLOOKUP(작성용!A:A,RM!A:D,4,0),"-")</f>
        <v>유재호</v>
      </c>
      <c r="AH1365" s="203" t="s">
        <v>7310</v>
      </c>
      <c r="AI1365" s="235" t="s">
        <v>7047</v>
      </c>
      <c r="AJ1365" s="235" t="s">
        <v>6855</v>
      </c>
      <c r="AK1365" s="235" t="s">
        <v>4128</v>
      </c>
      <c r="AL1365" s="235">
        <v>1364</v>
      </c>
    </row>
    <row r="1366" spans="1:38" x14ac:dyDescent="0.3">
      <c r="A1366" s="229" t="s">
        <v>753</v>
      </c>
      <c r="B1366" s="229" t="s">
        <v>7039</v>
      </c>
      <c r="C1366" s="249" t="s">
        <v>7129</v>
      </c>
      <c r="D1366" s="222" t="s">
        <v>7239</v>
      </c>
      <c r="E1366" s="270">
        <v>1101117387263</v>
      </c>
      <c r="F1366" s="271" t="s">
        <v>6110</v>
      </c>
      <c r="G1366" s="273">
        <v>77</v>
      </c>
      <c r="H1366" s="271" t="s">
        <v>2</v>
      </c>
      <c r="I1366" s="272"/>
      <c r="J1366" s="272"/>
      <c r="K1366" s="272"/>
      <c r="L1366" s="272"/>
      <c r="M1366" s="272"/>
      <c r="N1366" s="271" t="s">
        <v>7053</v>
      </c>
      <c r="O1366" s="271" t="s">
        <v>7054</v>
      </c>
      <c r="P1366" s="271" t="s">
        <v>7055</v>
      </c>
      <c r="Q1366" s="271" t="s">
        <v>7056</v>
      </c>
      <c r="R1366" s="271">
        <v>206</v>
      </c>
      <c r="S1366" s="271" t="s">
        <v>7240</v>
      </c>
      <c r="T1366" s="234">
        <v>45600</v>
      </c>
      <c r="U1366" s="234" t="s">
        <v>6862</v>
      </c>
      <c r="V1366" s="234">
        <v>45657</v>
      </c>
      <c r="W1366" s="234">
        <v>45663</v>
      </c>
      <c r="X1366" s="234" t="s">
        <v>6855</v>
      </c>
      <c r="Y1366" s="234"/>
      <c r="Z1366" s="234" t="s">
        <v>7034</v>
      </c>
      <c r="AA1366" s="243">
        <v>202411</v>
      </c>
      <c r="AB1366" s="243"/>
      <c r="AC1366" s="244" t="s">
        <v>7050</v>
      </c>
      <c r="AD1366" s="244" t="s">
        <v>7364</v>
      </c>
      <c r="AE1366" s="245">
        <v>1</v>
      </c>
      <c r="AF1366" s="249" t="s">
        <v>7129</v>
      </c>
      <c r="AG1366" s="239" t="str">
        <f>IFERROR(VLOOKUP(작성용!A:A,RM!A:D,4,0),"-")</f>
        <v>유재호</v>
      </c>
      <c r="AH1366" s="203" t="s">
        <v>7310</v>
      </c>
      <c r="AI1366" s="235" t="s">
        <v>7047</v>
      </c>
      <c r="AJ1366" s="235" t="s">
        <v>6855</v>
      </c>
      <c r="AK1366" s="235" t="s">
        <v>4128</v>
      </c>
      <c r="AL1366" s="235">
        <v>1365</v>
      </c>
    </row>
    <row r="1367" spans="1:38" x14ac:dyDescent="0.3">
      <c r="A1367" s="229" t="s">
        <v>753</v>
      </c>
      <c r="B1367" s="229" t="s">
        <v>7039</v>
      </c>
      <c r="C1367" s="249" t="s">
        <v>7129</v>
      </c>
      <c r="D1367" s="222" t="s">
        <v>7239</v>
      </c>
      <c r="E1367" s="270">
        <v>1101117387263</v>
      </c>
      <c r="F1367" s="271" t="s">
        <v>6110</v>
      </c>
      <c r="G1367" s="273">
        <v>771</v>
      </c>
      <c r="H1367" s="271" t="s">
        <v>2</v>
      </c>
      <c r="I1367" s="272"/>
      <c r="J1367" s="272"/>
      <c r="K1367" s="272"/>
      <c r="L1367" s="272"/>
      <c r="M1367" s="272"/>
      <c r="N1367" s="271" t="s">
        <v>7053</v>
      </c>
      <c r="O1367" s="271" t="s">
        <v>7054</v>
      </c>
      <c r="P1367" s="271" t="s">
        <v>7055</v>
      </c>
      <c r="Q1367" s="271" t="s">
        <v>7056</v>
      </c>
      <c r="R1367" s="271">
        <v>206.1</v>
      </c>
      <c r="S1367" s="271" t="s">
        <v>7241</v>
      </c>
      <c r="T1367" s="234">
        <v>45600</v>
      </c>
      <c r="U1367" s="234" t="s">
        <v>6862</v>
      </c>
      <c r="V1367" s="234">
        <v>45657</v>
      </c>
      <c r="W1367" s="234">
        <v>45663</v>
      </c>
      <c r="X1367" s="234" t="s">
        <v>6855</v>
      </c>
      <c r="Y1367" s="234"/>
      <c r="Z1367" s="234" t="s">
        <v>7034</v>
      </c>
      <c r="AA1367" s="243">
        <v>202411</v>
      </c>
      <c r="AB1367" s="243"/>
      <c r="AC1367" s="244" t="s">
        <v>7050</v>
      </c>
      <c r="AD1367" s="244" t="s">
        <v>7364</v>
      </c>
      <c r="AE1367" s="245">
        <v>0</v>
      </c>
      <c r="AF1367" s="249" t="s">
        <v>7129</v>
      </c>
      <c r="AG1367" s="239" t="str">
        <f>IFERROR(VLOOKUP(작성용!A:A,RM!A:D,4,0),"-")</f>
        <v>유재호</v>
      </c>
      <c r="AH1367" s="203" t="s">
        <v>7310</v>
      </c>
      <c r="AI1367" s="235" t="s">
        <v>7047</v>
      </c>
      <c r="AJ1367" s="235" t="s">
        <v>6855</v>
      </c>
      <c r="AK1367" s="235" t="s">
        <v>4128</v>
      </c>
      <c r="AL1367" s="235">
        <v>1366</v>
      </c>
    </row>
    <row r="1368" spans="1:38" x14ac:dyDescent="0.3">
      <c r="A1368" s="229" t="s">
        <v>753</v>
      </c>
      <c r="B1368" s="229" t="s">
        <v>7039</v>
      </c>
      <c r="C1368" s="249" t="s">
        <v>7129</v>
      </c>
      <c r="D1368" s="222" t="s">
        <v>7239</v>
      </c>
      <c r="E1368" s="270">
        <v>1101117387263</v>
      </c>
      <c r="F1368" s="271" t="s">
        <v>6110</v>
      </c>
      <c r="G1368" s="273">
        <v>772</v>
      </c>
      <c r="H1368" s="271" t="s">
        <v>2</v>
      </c>
      <c r="I1368" s="272"/>
      <c r="J1368" s="272"/>
      <c r="K1368" s="272"/>
      <c r="L1368" s="272"/>
      <c r="M1368" s="272"/>
      <c r="N1368" s="271" t="s">
        <v>7053</v>
      </c>
      <c r="O1368" s="271" t="s">
        <v>7054</v>
      </c>
      <c r="P1368" s="271" t="s">
        <v>7055</v>
      </c>
      <c r="Q1368" s="271" t="s">
        <v>7056</v>
      </c>
      <c r="R1368" s="271">
        <v>206.2</v>
      </c>
      <c r="S1368" s="271" t="s">
        <v>7241</v>
      </c>
      <c r="T1368" s="234">
        <v>45600</v>
      </c>
      <c r="U1368" s="234" t="s">
        <v>6862</v>
      </c>
      <c r="V1368" s="234">
        <v>45657</v>
      </c>
      <c r="W1368" s="234">
        <v>45663</v>
      </c>
      <c r="X1368" s="234" t="s">
        <v>6855</v>
      </c>
      <c r="Y1368" s="234"/>
      <c r="Z1368" s="234" t="s">
        <v>7034</v>
      </c>
      <c r="AA1368" s="243">
        <v>202411</v>
      </c>
      <c r="AB1368" s="243"/>
      <c r="AC1368" s="244" t="s">
        <v>7050</v>
      </c>
      <c r="AD1368" s="244" t="s">
        <v>7364</v>
      </c>
      <c r="AE1368" s="245">
        <v>0</v>
      </c>
      <c r="AF1368" s="249" t="s">
        <v>7129</v>
      </c>
      <c r="AG1368" s="239" t="str">
        <f>IFERROR(VLOOKUP(작성용!A:A,RM!A:D,4,0),"-")</f>
        <v>유재호</v>
      </c>
      <c r="AH1368" s="203" t="s">
        <v>7310</v>
      </c>
      <c r="AI1368" s="235" t="s">
        <v>7047</v>
      </c>
      <c r="AJ1368" s="235" t="s">
        <v>6855</v>
      </c>
      <c r="AK1368" s="235" t="s">
        <v>4128</v>
      </c>
      <c r="AL1368" s="235">
        <v>1367</v>
      </c>
    </row>
    <row r="1369" spans="1:38" x14ac:dyDescent="0.3">
      <c r="A1369" s="229" t="s">
        <v>753</v>
      </c>
      <c r="B1369" s="229" t="s">
        <v>7039</v>
      </c>
      <c r="C1369" s="249" t="s">
        <v>7129</v>
      </c>
      <c r="D1369" s="222" t="s">
        <v>7242</v>
      </c>
      <c r="E1369" s="270">
        <v>1101116644490</v>
      </c>
      <c r="F1369" s="271" t="s">
        <v>6138</v>
      </c>
      <c r="G1369" s="273">
        <v>77</v>
      </c>
      <c r="H1369" s="271" t="s">
        <v>2</v>
      </c>
      <c r="I1369" s="272"/>
      <c r="J1369" s="272"/>
      <c r="K1369" s="272"/>
      <c r="L1369" s="272"/>
      <c r="M1369" s="272"/>
      <c r="N1369" s="271" t="s">
        <v>7053</v>
      </c>
      <c r="O1369" s="271" t="s">
        <v>7054</v>
      </c>
      <c r="P1369" s="271" t="s">
        <v>7055</v>
      </c>
      <c r="Q1369" s="271" t="s">
        <v>7056</v>
      </c>
      <c r="R1369" s="271">
        <v>208</v>
      </c>
      <c r="S1369" s="271" t="s">
        <v>7243</v>
      </c>
      <c r="T1369" s="234">
        <v>45600</v>
      </c>
      <c r="U1369" s="234" t="s">
        <v>6862</v>
      </c>
      <c r="V1369" s="234">
        <v>45657</v>
      </c>
      <c r="W1369" s="234">
        <v>45663</v>
      </c>
      <c r="X1369" s="234" t="s">
        <v>6855</v>
      </c>
      <c r="Y1369" s="234"/>
      <c r="Z1369" s="234" t="s">
        <v>7034</v>
      </c>
      <c r="AA1369" s="243">
        <v>202411</v>
      </c>
      <c r="AB1369" s="243"/>
      <c r="AC1369" s="244" t="s">
        <v>7050</v>
      </c>
      <c r="AD1369" s="244" t="s">
        <v>7244</v>
      </c>
      <c r="AE1369" s="245">
        <v>1</v>
      </c>
      <c r="AF1369" s="244" t="s">
        <v>7244</v>
      </c>
      <c r="AG1369" s="239" t="str">
        <f>IFERROR(VLOOKUP(작성용!A:A,RM!A:D,4,0),"-")</f>
        <v>유재호</v>
      </c>
      <c r="AH1369" s="203" t="s">
        <v>7310</v>
      </c>
      <c r="AI1369" s="235" t="s">
        <v>7047</v>
      </c>
      <c r="AJ1369" s="235" t="s">
        <v>6855</v>
      </c>
      <c r="AK1369" s="235" t="s">
        <v>4128</v>
      </c>
      <c r="AL1369" s="235">
        <v>1368</v>
      </c>
    </row>
    <row r="1370" spans="1:38" x14ac:dyDescent="0.3">
      <c r="A1370" s="229" t="s">
        <v>753</v>
      </c>
      <c r="B1370" s="229" t="s">
        <v>7039</v>
      </c>
      <c r="C1370" s="249" t="s">
        <v>7129</v>
      </c>
      <c r="D1370" s="222" t="s">
        <v>7242</v>
      </c>
      <c r="E1370" s="270">
        <v>1101116644490</v>
      </c>
      <c r="F1370" s="271" t="s">
        <v>6138</v>
      </c>
      <c r="G1370" s="273">
        <v>771</v>
      </c>
      <c r="H1370" s="271" t="s">
        <v>2</v>
      </c>
      <c r="I1370" s="272"/>
      <c r="J1370" s="272"/>
      <c r="K1370" s="272"/>
      <c r="L1370" s="272"/>
      <c r="M1370" s="272"/>
      <c r="N1370" s="271" t="s">
        <v>7053</v>
      </c>
      <c r="O1370" s="271" t="s">
        <v>7054</v>
      </c>
      <c r="P1370" s="271" t="s">
        <v>7055</v>
      </c>
      <c r="Q1370" s="271" t="s">
        <v>7056</v>
      </c>
      <c r="R1370" s="271">
        <v>208.1</v>
      </c>
      <c r="S1370" s="271" t="s">
        <v>7245</v>
      </c>
      <c r="T1370" s="234">
        <v>45600</v>
      </c>
      <c r="U1370" s="234" t="s">
        <v>6862</v>
      </c>
      <c r="V1370" s="234">
        <v>45657</v>
      </c>
      <c r="W1370" s="234">
        <v>45663</v>
      </c>
      <c r="X1370" s="234" t="s">
        <v>6855</v>
      </c>
      <c r="Y1370" s="234"/>
      <c r="Z1370" s="234" t="s">
        <v>7034</v>
      </c>
      <c r="AA1370" s="243">
        <v>202411</v>
      </c>
      <c r="AB1370" s="243"/>
      <c r="AC1370" s="244" t="s">
        <v>7050</v>
      </c>
      <c r="AD1370" s="244" t="s">
        <v>7244</v>
      </c>
      <c r="AE1370" s="245">
        <v>0</v>
      </c>
      <c r="AF1370" s="244" t="s">
        <v>7244</v>
      </c>
      <c r="AG1370" s="239" t="str">
        <f>IFERROR(VLOOKUP(작성용!A:A,RM!A:D,4,0),"-")</f>
        <v>유재호</v>
      </c>
      <c r="AH1370" s="203" t="s">
        <v>7310</v>
      </c>
      <c r="AI1370" s="235" t="s">
        <v>7047</v>
      </c>
      <c r="AJ1370" s="235" t="s">
        <v>6855</v>
      </c>
      <c r="AK1370" s="235" t="s">
        <v>4128</v>
      </c>
      <c r="AL1370" s="235">
        <v>1369</v>
      </c>
    </row>
    <row r="1371" spans="1:38" x14ac:dyDescent="0.3">
      <c r="A1371" s="229" t="s">
        <v>753</v>
      </c>
      <c r="B1371" s="229" t="s">
        <v>7039</v>
      </c>
      <c r="C1371" s="249" t="s">
        <v>7129</v>
      </c>
      <c r="D1371" s="222" t="s">
        <v>7242</v>
      </c>
      <c r="E1371" s="270">
        <v>1101116644490</v>
      </c>
      <c r="F1371" s="271" t="s">
        <v>6138</v>
      </c>
      <c r="G1371" s="273">
        <v>772</v>
      </c>
      <c r="H1371" s="271" t="s">
        <v>2</v>
      </c>
      <c r="I1371" s="272"/>
      <c r="J1371" s="272"/>
      <c r="K1371" s="272"/>
      <c r="L1371" s="272"/>
      <c r="M1371" s="272"/>
      <c r="N1371" s="271" t="s">
        <v>7053</v>
      </c>
      <c r="O1371" s="271" t="s">
        <v>7054</v>
      </c>
      <c r="P1371" s="271" t="s">
        <v>7055</v>
      </c>
      <c r="Q1371" s="271" t="s">
        <v>7056</v>
      </c>
      <c r="R1371" s="271">
        <v>208.2</v>
      </c>
      <c r="S1371" s="271" t="s">
        <v>7246</v>
      </c>
      <c r="T1371" s="234">
        <v>45600</v>
      </c>
      <c r="U1371" s="234" t="s">
        <v>6862</v>
      </c>
      <c r="V1371" s="234">
        <v>45657</v>
      </c>
      <c r="W1371" s="234">
        <v>45663</v>
      </c>
      <c r="X1371" s="234" t="s">
        <v>6855</v>
      </c>
      <c r="Y1371" s="234"/>
      <c r="Z1371" s="234" t="s">
        <v>7034</v>
      </c>
      <c r="AA1371" s="243">
        <v>202411</v>
      </c>
      <c r="AB1371" s="243"/>
      <c r="AC1371" s="244" t="s">
        <v>7050</v>
      </c>
      <c r="AD1371" s="244" t="s">
        <v>7244</v>
      </c>
      <c r="AE1371" s="245">
        <v>0</v>
      </c>
      <c r="AF1371" s="244" t="s">
        <v>7244</v>
      </c>
      <c r="AG1371" s="239" t="str">
        <f>IFERROR(VLOOKUP(작성용!A:A,RM!A:D,4,0),"-")</f>
        <v>유재호</v>
      </c>
      <c r="AH1371" s="203" t="s">
        <v>7310</v>
      </c>
      <c r="AI1371" s="235" t="s">
        <v>7047</v>
      </c>
      <c r="AJ1371" s="235" t="s">
        <v>6855</v>
      </c>
      <c r="AK1371" s="235" t="s">
        <v>4128</v>
      </c>
      <c r="AL1371" s="235">
        <v>1370</v>
      </c>
    </row>
    <row r="1372" spans="1:38" x14ac:dyDescent="0.3">
      <c r="A1372" s="229" t="s">
        <v>753</v>
      </c>
      <c r="B1372" s="229" t="s">
        <v>7039</v>
      </c>
      <c r="C1372" s="249" t="s">
        <v>7129</v>
      </c>
      <c r="D1372" s="222" t="s">
        <v>7247</v>
      </c>
      <c r="E1372" s="270">
        <v>1801111018795</v>
      </c>
      <c r="F1372" s="271" t="s">
        <v>6138</v>
      </c>
      <c r="G1372" s="273">
        <v>77</v>
      </c>
      <c r="H1372" s="271" t="s">
        <v>2</v>
      </c>
      <c r="I1372" s="272"/>
      <c r="J1372" s="272"/>
      <c r="K1372" s="272"/>
      <c r="L1372" s="272"/>
      <c r="M1372" s="272"/>
      <c r="N1372" s="271" t="s">
        <v>7053</v>
      </c>
      <c r="O1372" s="271" t="s">
        <v>7054</v>
      </c>
      <c r="P1372" s="271" t="s">
        <v>7055</v>
      </c>
      <c r="Q1372" s="271" t="s">
        <v>7056</v>
      </c>
      <c r="R1372" s="271">
        <v>209</v>
      </c>
      <c r="S1372" s="271" t="s">
        <v>7248</v>
      </c>
      <c r="T1372" s="234">
        <v>45600</v>
      </c>
      <c r="U1372" s="234" t="s">
        <v>6862</v>
      </c>
      <c r="V1372" s="234">
        <v>45657</v>
      </c>
      <c r="W1372" s="234">
        <v>45663</v>
      </c>
      <c r="X1372" s="234" t="s">
        <v>6855</v>
      </c>
      <c r="Y1372" s="234"/>
      <c r="Z1372" s="234" t="s">
        <v>7034</v>
      </c>
      <c r="AA1372" s="243">
        <v>202411</v>
      </c>
      <c r="AB1372" s="243"/>
      <c r="AC1372" s="244" t="s">
        <v>7050</v>
      </c>
      <c r="AD1372" s="244" t="s">
        <v>3923</v>
      </c>
      <c r="AE1372" s="245">
        <v>0</v>
      </c>
      <c r="AF1372" s="249" t="s">
        <v>3923</v>
      </c>
      <c r="AG1372" s="239" t="str">
        <f>IFERROR(VLOOKUP(작성용!A:A,RM!A:D,4,0),"-")</f>
        <v>유재호</v>
      </c>
      <c r="AH1372" s="203" t="s">
        <v>7310</v>
      </c>
      <c r="AI1372" s="235" t="s">
        <v>7047</v>
      </c>
      <c r="AJ1372" s="235" t="s">
        <v>6855</v>
      </c>
      <c r="AK1372" s="235" t="s">
        <v>4128</v>
      </c>
      <c r="AL1372" s="235">
        <v>1371</v>
      </c>
    </row>
    <row r="1373" spans="1:38" x14ac:dyDescent="0.3">
      <c r="A1373" s="229" t="s">
        <v>753</v>
      </c>
      <c r="B1373" s="229" t="s">
        <v>7039</v>
      </c>
      <c r="C1373" s="249" t="s">
        <v>7129</v>
      </c>
      <c r="D1373" s="222" t="s">
        <v>7247</v>
      </c>
      <c r="E1373" s="270">
        <v>1801111018795</v>
      </c>
      <c r="F1373" s="271" t="s">
        <v>6138</v>
      </c>
      <c r="G1373" s="273">
        <v>771</v>
      </c>
      <c r="H1373" s="271" t="s">
        <v>2</v>
      </c>
      <c r="I1373" s="272"/>
      <c r="J1373" s="272"/>
      <c r="K1373" s="272"/>
      <c r="L1373" s="272"/>
      <c r="M1373" s="272"/>
      <c r="N1373" s="271" t="s">
        <v>7053</v>
      </c>
      <c r="O1373" s="271" t="s">
        <v>7054</v>
      </c>
      <c r="P1373" s="271" t="s">
        <v>7055</v>
      </c>
      <c r="Q1373" s="271" t="s">
        <v>7056</v>
      </c>
      <c r="R1373" s="271">
        <v>209.1</v>
      </c>
      <c r="S1373" s="271" t="s">
        <v>7248</v>
      </c>
      <c r="T1373" s="234">
        <v>45600</v>
      </c>
      <c r="U1373" s="234" t="s">
        <v>6862</v>
      </c>
      <c r="V1373" s="234">
        <v>45657</v>
      </c>
      <c r="W1373" s="234">
        <v>45663</v>
      </c>
      <c r="X1373" s="234" t="s">
        <v>6855</v>
      </c>
      <c r="Y1373" s="234"/>
      <c r="Z1373" s="234" t="s">
        <v>7034</v>
      </c>
      <c r="AA1373" s="243">
        <v>202411</v>
      </c>
      <c r="AB1373" s="243"/>
      <c r="AC1373" s="244" t="s">
        <v>7050</v>
      </c>
      <c r="AD1373" s="244" t="s">
        <v>3923</v>
      </c>
      <c r="AE1373" s="245">
        <v>0</v>
      </c>
      <c r="AF1373" s="249" t="s">
        <v>3923</v>
      </c>
      <c r="AG1373" s="239" t="str">
        <f>IFERROR(VLOOKUP(작성용!A:A,RM!A:D,4,0),"-")</f>
        <v>유재호</v>
      </c>
      <c r="AH1373" s="203" t="s">
        <v>7310</v>
      </c>
      <c r="AI1373" s="235" t="s">
        <v>7047</v>
      </c>
      <c r="AJ1373" s="235" t="s">
        <v>6855</v>
      </c>
      <c r="AK1373" s="235" t="s">
        <v>4128</v>
      </c>
      <c r="AL1373" s="235">
        <v>1372</v>
      </c>
    </row>
    <row r="1374" spans="1:38" x14ac:dyDescent="0.3">
      <c r="A1374" s="229" t="s">
        <v>753</v>
      </c>
      <c r="B1374" s="229" t="s">
        <v>7039</v>
      </c>
      <c r="C1374" s="249" t="s">
        <v>7129</v>
      </c>
      <c r="D1374" s="222" t="s">
        <v>7249</v>
      </c>
      <c r="E1374" s="270">
        <v>1101116514833</v>
      </c>
      <c r="F1374" s="271" t="s">
        <v>7131</v>
      </c>
      <c r="G1374" s="249">
        <v>0</v>
      </c>
      <c r="H1374" s="271" t="s">
        <v>2</v>
      </c>
      <c r="I1374" s="272"/>
      <c r="J1374" s="272"/>
      <c r="K1374" s="272"/>
      <c r="L1374" s="272"/>
      <c r="M1374" s="272"/>
      <c r="N1374" s="271" t="s">
        <v>7053</v>
      </c>
      <c r="O1374" s="271" t="s">
        <v>7054</v>
      </c>
      <c r="P1374" s="271" t="s">
        <v>7055</v>
      </c>
      <c r="Q1374" s="271" t="s">
        <v>7056</v>
      </c>
      <c r="R1374" s="271">
        <v>210</v>
      </c>
      <c r="S1374" s="271" t="s">
        <v>7250</v>
      </c>
      <c r="T1374" s="234">
        <v>45600</v>
      </c>
      <c r="U1374" s="234" t="s">
        <v>6862</v>
      </c>
      <c r="V1374" s="234">
        <v>45657</v>
      </c>
      <c r="W1374" s="234">
        <v>45663</v>
      </c>
      <c r="X1374" s="234" t="s">
        <v>6855</v>
      </c>
      <c r="Y1374" s="234"/>
      <c r="Z1374" s="234" t="s">
        <v>7034</v>
      </c>
      <c r="AA1374" s="243">
        <v>202411</v>
      </c>
      <c r="AB1374" s="243"/>
      <c r="AC1374" s="244" t="s">
        <v>7050</v>
      </c>
      <c r="AD1374" s="244" t="s">
        <v>7383</v>
      </c>
      <c r="AE1374" s="245">
        <v>1</v>
      </c>
      <c r="AF1374" s="249" t="s">
        <v>7129</v>
      </c>
      <c r="AG1374" s="239" t="str">
        <f>IFERROR(VLOOKUP(작성용!A:A,RM!A:D,4,0),"-")</f>
        <v>유재호</v>
      </c>
      <c r="AH1374" s="203" t="s">
        <v>7310</v>
      </c>
      <c r="AI1374" s="235" t="s">
        <v>7047</v>
      </c>
      <c r="AJ1374" s="235" t="s">
        <v>6855</v>
      </c>
      <c r="AK1374" s="235" t="s">
        <v>4128</v>
      </c>
      <c r="AL1374" s="235">
        <v>1373</v>
      </c>
    </row>
    <row r="1375" spans="1:38" x14ac:dyDescent="0.3">
      <c r="A1375" s="229" t="s">
        <v>753</v>
      </c>
      <c r="B1375" s="229" t="s">
        <v>7039</v>
      </c>
      <c r="C1375" s="249" t="s">
        <v>7129</v>
      </c>
      <c r="D1375" s="222" t="s">
        <v>7251</v>
      </c>
      <c r="E1375" s="270">
        <v>1201110942236</v>
      </c>
      <c r="F1375" s="271" t="s">
        <v>6138</v>
      </c>
      <c r="G1375" s="273">
        <v>77</v>
      </c>
      <c r="H1375" s="271" t="s">
        <v>2</v>
      </c>
      <c r="I1375" s="272"/>
      <c r="J1375" s="272"/>
      <c r="K1375" s="272"/>
      <c r="L1375" s="272"/>
      <c r="M1375" s="272"/>
      <c r="N1375" s="271" t="s">
        <v>7053</v>
      </c>
      <c r="O1375" s="271" t="s">
        <v>7054</v>
      </c>
      <c r="P1375" s="271" t="s">
        <v>7055</v>
      </c>
      <c r="Q1375" s="271" t="s">
        <v>7056</v>
      </c>
      <c r="R1375" s="271">
        <v>211</v>
      </c>
      <c r="S1375" s="271" t="s">
        <v>7252</v>
      </c>
      <c r="T1375" s="234">
        <v>45600</v>
      </c>
      <c r="U1375" s="234" t="s">
        <v>6862</v>
      </c>
      <c r="V1375" s="234">
        <v>45657</v>
      </c>
      <c r="W1375" s="234">
        <v>45663</v>
      </c>
      <c r="X1375" s="234" t="s">
        <v>6855</v>
      </c>
      <c r="Y1375" s="234"/>
      <c r="Z1375" s="234" t="s">
        <v>7034</v>
      </c>
      <c r="AA1375" s="243">
        <v>202411</v>
      </c>
      <c r="AB1375" s="243"/>
      <c r="AC1375" s="244" t="s">
        <v>7050</v>
      </c>
      <c r="AD1375" s="244" t="s">
        <v>7385</v>
      </c>
      <c r="AE1375" s="245">
        <v>1</v>
      </c>
      <c r="AF1375" s="249" t="s">
        <v>7253</v>
      </c>
      <c r="AG1375" s="239" t="str">
        <f>IFERROR(VLOOKUP(작성용!A:A,RM!A:D,4,0),"-")</f>
        <v>유재호</v>
      </c>
      <c r="AH1375" s="203" t="s">
        <v>7310</v>
      </c>
      <c r="AI1375" s="235" t="s">
        <v>7047</v>
      </c>
      <c r="AJ1375" s="235" t="s">
        <v>6855</v>
      </c>
      <c r="AK1375" s="235" t="s">
        <v>4128</v>
      </c>
      <c r="AL1375" s="235">
        <v>1374</v>
      </c>
    </row>
    <row r="1376" spans="1:38" x14ac:dyDescent="0.3">
      <c r="A1376" s="229" t="s">
        <v>753</v>
      </c>
      <c r="B1376" s="229" t="s">
        <v>7039</v>
      </c>
      <c r="C1376" s="249" t="s">
        <v>7129</v>
      </c>
      <c r="D1376" s="222" t="s">
        <v>7254</v>
      </c>
      <c r="E1376" s="270">
        <v>1101112273269</v>
      </c>
      <c r="F1376" s="271" t="s">
        <v>6138</v>
      </c>
      <c r="G1376" s="273">
        <v>77</v>
      </c>
      <c r="H1376" s="271" t="s">
        <v>2</v>
      </c>
      <c r="I1376" s="272"/>
      <c r="J1376" s="272"/>
      <c r="K1376" s="272"/>
      <c r="L1376" s="272"/>
      <c r="M1376" s="272"/>
      <c r="N1376" s="271" t="s">
        <v>7053</v>
      </c>
      <c r="O1376" s="271" t="s">
        <v>7054</v>
      </c>
      <c r="P1376" s="271" t="s">
        <v>7055</v>
      </c>
      <c r="Q1376" s="271" t="s">
        <v>7056</v>
      </c>
      <c r="R1376" s="271">
        <v>214</v>
      </c>
      <c r="S1376" s="271" t="s">
        <v>7255</v>
      </c>
      <c r="T1376" s="234">
        <v>45600</v>
      </c>
      <c r="U1376" s="234" t="s">
        <v>6862</v>
      </c>
      <c r="V1376" s="234">
        <v>45657</v>
      </c>
      <c r="W1376" s="234">
        <v>45663</v>
      </c>
      <c r="X1376" s="234" t="s">
        <v>6855</v>
      </c>
      <c r="Y1376" s="234"/>
      <c r="Z1376" s="234" t="s">
        <v>7034</v>
      </c>
      <c r="AA1376" s="243">
        <v>202411</v>
      </c>
      <c r="AB1376" s="243"/>
      <c r="AC1376" s="244" t="s">
        <v>7050</v>
      </c>
      <c r="AD1376" s="244" t="s">
        <v>7386</v>
      </c>
      <c r="AE1376" s="245">
        <v>1</v>
      </c>
      <c r="AF1376" s="244" t="s">
        <v>7256</v>
      </c>
      <c r="AG1376" s="239" t="str">
        <f>IFERROR(VLOOKUP(작성용!A:A,RM!A:D,4,0),"-")</f>
        <v>유재호</v>
      </c>
      <c r="AH1376" s="203" t="s">
        <v>7310</v>
      </c>
      <c r="AI1376" s="235" t="s">
        <v>7047</v>
      </c>
      <c r="AJ1376" s="235" t="s">
        <v>6855</v>
      </c>
      <c r="AK1376" s="235" t="s">
        <v>4128</v>
      </c>
      <c r="AL1376" s="235">
        <v>1375</v>
      </c>
    </row>
    <row r="1377" spans="1:38" x14ac:dyDescent="0.3">
      <c r="A1377" s="229" t="s">
        <v>753</v>
      </c>
      <c r="B1377" s="229" t="s">
        <v>7039</v>
      </c>
      <c r="C1377" s="249" t="s">
        <v>7129</v>
      </c>
      <c r="D1377" s="222" t="s">
        <v>7257</v>
      </c>
      <c r="E1377" s="270">
        <v>2850110367511</v>
      </c>
      <c r="F1377" s="271" t="s">
        <v>6138</v>
      </c>
      <c r="G1377" s="273">
        <v>77</v>
      </c>
      <c r="H1377" s="271" t="s">
        <v>2</v>
      </c>
      <c r="I1377" s="272"/>
      <c r="J1377" s="272"/>
      <c r="K1377" s="272"/>
      <c r="L1377" s="272"/>
      <c r="M1377" s="272"/>
      <c r="N1377" s="271" t="s">
        <v>7053</v>
      </c>
      <c r="O1377" s="271" t="s">
        <v>7054</v>
      </c>
      <c r="P1377" s="271" t="s">
        <v>7055</v>
      </c>
      <c r="Q1377" s="271" t="s">
        <v>7056</v>
      </c>
      <c r="R1377" s="271">
        <v>215</v>
      </c>
      <c r="S1377" s="271" t="s">
        <v>7258</v>
      </c>
      <c r="T1377" s="234">
        <v>45600</v>
      </c>
      <c r="U1377" s="234" t="s">
        <v>6862</v>
      </c>
      <c r="V1377" s="234">
        <v>45657</v>
      </c>
      <c r="W1377" s="234">
        <v>45663</v>
      </c>
      <c r="X1377" s="234" t="s">
        <v>6855</v>
      </c>
      <c r="Y1377" s="234"/>
      <c r="Z1377" s="234" t="s">
        <v>7034</v>
      </c>
      <c r="AA1377" s="243">
        <v>202411</v>
      </c>
      <c r="AB1377" s="243"/>
      <c r="AC1377" s="244" t="s">
        <v>7050</v>
      </c>
      <c r="AD1377" s="244" t="s">
        <v>7238</v>
      </c>
      <c r="AE1377" s="245">
        <v>1</v>
      </c>
      <c r="AF1377" s="244" t="s">
        <v>7238</v>
      </c>
      <c r="AG1377" s="239" t="str">
        <f>IFERROR(VLOOKUP(작성용!A:A,RM!A:D,4,0),"-")</f>
        <v>유재호</v>
      </c>
      <c r="AH1377" s="203" t="s">
        <v>7310</v>
      </c>
      <c r="AI1377" s="235" t="s">
        <v>7047</v>
      </c>
      <c r="AJ1377" s="235" t="s">
        <v>6855</v>
      </c>
      <c r="AK1377" s="235" t="s">
        <v>4128</v>
      </c>
      <c r="AL1377" s="235">
        <v>1376</v>
      </c>
    </row>
    <row r="1378" spans="1:38" x14ac:dyDescent="0.3">
      <c r="A1378" s="229" t="s">
        <v>753</v>
      </c>
      <c r="B1378" s="229" t="s">
        <v>7039</v>
      </c>
      <c r="C1378" s="249" t="s">
        <v>7129</v>
      </c>
      <c r="D1378" s="222" t="s">
        <v>7259</v>
      </c>
      <c r="E1378" s="270">
        <v>1601110625545</v>
      </c>
      <c r="F1378" s="271" t="s">
        <v>6138</v>
      </c>
      <c r="G1378" s="273">
        <v>77</v>
      </c>
      <c r="H1378" s="271" t="s">
        <v>2</v>
      </c>
      <c r="I1378" s="272"/>
      <c r="J1378" s="272"/>
      <c r="K1378" s="272"/>
      <c r="L1378" s="272"/>
      <c r="M1378" s="272"/>
      <c r="N1378" s="271" t="s">
        <v>7053</v>
      </c>
      <c r="O1378" s="271" t="s">
        <v>7054</v>
      </c>
      <c r="P1378" s="271" t="s">
        <v>7055</v>
      </c>
      <c r="Q1378" s="271" t="s">
        <v>7056</v>
      </c>
      <c r="R1378" s="271">
        <v>217</v>
      </c>
      <c r="S1378" s="271" t="s">
        <v>7260</v>
      </c>
      <c r="T1378" s="234">
        <v>45600</v>
      </c>
      <c r="U1378" s="234" t="s">
        <v>6862</v>
      </c>
      <c r="V1378" s="234">
        <v>45657</v>
      </c>
      <c r="W1378" s="234">
        <v>45663</v>
      </c>
      <c r="X1378" s="234" t="s">
        <v>6855</v>
      </c>
      <c r="Y1378" s="234"/>
      <c r="Z1378" s="234" t="s">
        <v>7034</v>
      </c>
      <c r="AA1378" s="243">
        <v>202411</v>
      </c>
      <c r="AB1378" s="243"/>
      <c r="AC1378" s="244" t="s">
        <v>7050</v>
      </c>
      <c r="AD1378" s="244" t="s">
        <v>7376</v>
      </c>
      <c r="AE1378" s="245">
        <v>1</v>
      </c>
      <c r="AF1378" s="249" t="s">
        <v>7129</v>
      </c>
      <c r="AG1378" s="239" t="str">
        <f>IFERROR(VLOOKUP(작성용!A:A,RM!A:D,4,0),"-")</f>
        <v>유재호</v>
      </c>
      <c r="AH1378" s="203" t="s">
        <v>7310</v>
      </c>
      <c r="AI1378" s="235" t="s">
        <v>7047</v>
      </c>
      <c r="AJ1378" s="235" t="s">
        <v>6855</v>
      </c>
      <c r="AK1378" s="235" t="s">
        <v>4128</v>
      </c>
      <c r="AL1378" s="235">
        <v>1377</v>
      </c>
    </row>
    <row r="1379" spans="1:38" x14ac:dyDescent="0.3">
      <c r="A1379" s="229" t="s">
        <v>753</v>
      </c>
      <c r="B1379" s="229" t="s">
        <v>7039</v>
      </c>
      <c r="C1379" s="249" t="s">
        <v>7129</v>
      </c>
      <c r="D1379" s="222" t="s">
        <v>7259</v>
      </c>
      <c r="E1379" s="270">
        <v>1601110625545</v>
      </c>
      <c r="F1379" s="271" t="s">
        <v>6138</v>
      </c>
      <c r="G1379" s="273">
        <v>771</v>
      </c>
      <c r="H1379" s="271" t="s">
        <v>2</v>
      </c>
      <c r="I1379" s="272"/>
      <c r="J1379" s="272"/>
      <c r="K1379" s="272"/>
      <c r="L1379" s="272"/>
      <c r="M1379" s="272"/>
      <c r="N1379" s="271" t="s">
        <v>7053</v>
      </c>
      <c r="O1379" s="271" t="s">
        <v>7054</v>
      </c>
      <c r="P1379" s="271" t="s">
        <v>7055</v>
      </c>
      <c r="Q1379" s="271" t="s">
        <v>7056</v>
      </c>
      <c r="R1379" s="271">
        <v>217.1</v>
      </c>
      <c r="S1379" s="271" t="s">
        <v>7261</v>
      </c>
      <c r="T1379" s="234">
        <v>45600</v>
      </c>
      <c r="U1379" s="234" t="s">
        <v>6862</v>
      </c>
      <c r="V1379" s="234">
        <v>45657</v>
      </c>
      <c r="W1379" s="234">
        <v>45663</v>
      </c>
      <c r="X1379" s="234" t="s">
        <v>6855</v>
      </c>
      <c r="Y1379" s="234"/>
      <c r="Z1379" s="234" t="s">
        <v>7034</v>
      </c>
      <c r="AA1379" s="243">
        <v>202411</v>
      </c>
      <c r="AB1379" s="243"/>
      <c r="AC1379" s="244" t="s">
        <v>7050</v>
      </c>
      <c r="AD1379" s="244" t="s">
        <v>7376</v>
      </c>
      <c r="AE1379" s="245">
        <v>0</v>
      </c>
      <c r="AF1379" s="249" t="s">
        <v>7129</v>
      </c>
      <c r="AG1379" s="239" t="str">
        <f>IFERROR(VLOOKUP(작성용!A:A,RM!A:D,4,0),"-")</f>
        <v>유재호</v>
      </c>
      <c r="AH1379" s="203" t="s">
        <v>7310</v>
      </c>
      <c r="AI1379" s="235" t="s">
        <v>7047</v>
      </c>
      <c r="AJ1379" s="235" t="s">
        <v>6855</v>
      </c>
      <c r="AK1379" s="235" t="s">
        <v>4128</v>
      </c>
      <c r="AL1379" s="235">
        <v>1378</v>
      </c>
    </row>
    <row r="1380" spans="1:38" x14ac:dyDescent="0.3">
      <c r="A1380" s="229" t="s">
        <v>753</v>
      </c>
      <c r="B1380" s="229" t="s">
        <v>7039</v>
      </c>
      <c r="C1380" s="249" t="s">
        <v>7129</v>
      </c>
      <c r="D1380" s="222" t="s">
        <v>7262</v>
      </c>
      <c r="E1380" s="270">
        <v>1101117869807</v>
      </c>
      <c r="F1380" s="271" t="s">
        <v>6138</v>
      </c>
      <c r="G1380" s="273">
        <v>77</v>
      </c>
      <c r="H1380" s="271" t="s">
        <v>2</v>
      </c>
      <c r="I1380" s="272"/>
      <c r="J1380" s="272"/>
      <c r="K1380" s="272"/>
      <c r="L1380" s="272"/>
      <c r="M1380" s="272"/>
      <c r="N1380" s="271" t="s">
        <v>7053</v>
      </c>
      <c r="O1380" s="271" t="s">
        <v>7054</v>
      </c>
      <c r="P1380" s="271" t="s">
        <v>7055</v>
      </c>
      <c r="Q1380" s="271" t="s">
        <v>7056</v>
      </c>
      <c r="R1380" s="271">
        <v>221</v>
      </c>
      <c r="S1380" s="271" t="s">
        <v>7263</v>
      </c>
      <c r="T1380" s="234">
        <v>45600</v>
      </c>
      <c r="U1380" s="234" t="s">
        <v>6862</v>
      </c>
      <c r="V1380" s="234">
        <v>45657</v>
      </c>
      <c r="W1380" s="234">
        <v>45663</v>
      </c>
      <c r="X1380" s="234" t="s">
        <v>6855</v>
      </c>
      <c r="Y1380" s="234"/>
      <c r="Z1380" s="234" t="s">
        <v>7034</v>
      </c>
      <c r="AA1380" s="243">
        <v>202411</v>
      </c>
      <c r="AB1380" s="243"/>
      <c r="AC1380" s="244" t="s">
        <v>7050</v>
      </c>
      <c r="AD1380" s="244" t="s">
        <v>7365</v>
      </c>
      <c r="AE1380" s="245">
        <v>1</v>
      </c>
      <c r="AF1380" s="249" t="s">
        <v>7264</v>
      </c>
      <c r="AG1380" s="239" t="str">
        <f>IFERROR(VLOOKUP(작성용!A:A,RM!A:D,4,0),"-")</f>
        <v>유재호</v>
      </c>
      <c r="AH1380" s="203" t="s">
        <v>7310</v>
      </c>
      <c r="AI1380" s="235" t="s">
        <v>7047</v>
      </c>
      <c r="AJ1380" s="235" t="s">
        <v>6855</v>
      </c>
      <c r="AK1380" s="235" t="s">
        <v>4128</v>
      </c>
      <c r="AL1380" s="235">
        <v>1379</v>
      </c>
    </row>
    <row r="1381" spans="1:38" x14ac:dyDescent="0.3">
      <c r="A1381" s="229" t="s">
        <v>753</v>
      </c>
      <c r="B1381" s="229" t="s">
        <v>7039</v>
      </c>
      <c r="C1381" s="249" t="s">
        <v>7129</v>
      </c>
      <c r="D1381" s="222" t="s">
        <v>7262</v>
      </c>
      <c r="E1381" s="270">
        <v>1101117869807</v>
      </c>
      <c r="F1381" s="271" t="s">
        <v>6138</v>
      </c>
      <c r="G1381" s="273">
        <v>771</v>
      </c>
      <c r="H1381" s="271" t="s">
        <v>2</v>
      </c>
      <c r="I1381" s="272"/>
      <c r="J1381" s="272"/>
      <c r="K1381" s="272"/>
      <c r="L1381" s="272"/>
      <c r="M1381" s="272"/>
      <c r="N1381" s="271" t="s">
        <v>7053</v>
      </c>
      <c r="O1381" s="271" t="s">
        <v>7054</v>
      </c>
      <c r="P1381" s="271" t="s">
        <v>7055</v>
      </c>
      <c r="Q1381" s="271" t="s">
        <v>7056</v>
      </c>
      <c r="R1381" s="271">
        <v>221.1</v>
      </c>
      <c r="S1381" s="271" t="s">
        <v>7265</v>
      </c>
      <c r="T1381" s="234">
        <v>45600</v>
      </c>
      <c r="U1381" s="234" t="s">
        <v>6862</v>
      </c>
      <c r="V1381" s="234">
        <v>45657</v>
      </c>
      <c r="W1381" s="234">
        <v>45663</v>
      </c>
      <c r="X1381" s="234" t="s">
        <v>6855</v>
      </c>
      <c r="Y1381" s="234"/>
      <c r="Z1381" s="234" t="s">
        <v>7034</v>
      </c>
      <c r="AA1381" s="243">
        <v>202411</v>
      </c>
      <c r="AB1381" s="243"/>
      <c r="AC1381" s="244" t="s">
        <v>7050</v>
      </c>
      <c r="AD1381" s="244" t="s">
        <v>7365</v>
      </c>
      <c r="AE1381" s="245">
        <v>0</v>
      </c>
      <c r="AF1381" s="249" t="s">
        <v>7264</v>
      </c>
      <c r="AG1381" s="239" t="str">
        <f>IFERROR(VLOOKUP(작성용!A:A,RM!A:D,4,0),"-")</f>
        <v>유재호</v>
      </c>
      <c r="AH1381" s="203" t="s">
        <v>7310</v>
      </c>
      <c r="AI1381" s="235" t="s">
        <v>7047</v>
      </c>
      <c r="AJ1381" s="235" t="s">
        <v>6855</v>
      </c>
      <c r="AK1381" s="235" t="s">
        <v>4128</v>
      </c>
      <c r="AL1381" s="235">
        <v>1380</v>
      </c>
    </row>
    <row r="1382" spans="1:38" x14ac:dyDescent="0.3">
      <c r="A1382" s="229" t="s">
        <v>753</v>
      </c>
      <c r="B1382" s="229" t="s">
        <v>7039</v>
      </c>
      <c r="C1382" s="249" t="s">
        <v>7129</v>
      </c>
      <c r="D1382" s="222" t="s">
        <v>7266</v>
      </c>
      <c r="E1382" s="270" t="s">
        <v>7267</v>
      </c>
      <c r="F1382" s="271" t="s">
        <v>6138</v>
      </c>
      <c r="G1382" s="273">
        <v>77</v>
      </c>
      <c r="H1382" s="271" t="s">
        <v>2</v>
      </c>
      <c r="I1382" s="272"/>
      <c r="J1382" s="272"/>
      <c r="K1382" s="272"/>
      <c r="L1382" s="272"/>
      <c r="M1382" s="272"/>
      <c r="N1382" s="271" t="s">
        <v>7053</v>
      </c>
      <c r="O1382" s="271" t="s">
        <v>7054</v>
      </c>
      <c r="P1382" s="271" t="s">
        <v>7055</v>
      </c>
      <c r="Q1382" s="271" t="s">
        <v>7056</v>
      </c>
      <c r="R1382" s="271">
        <v>225</v>
      </c>
      <c r="S1382" s="271" t="s">
        <v>7268</v>
      </c>
      <c r="T1382" s="234">
        <v>45600</v>
      </c>
      <c r="U1382" s="234" t="s">
        <v>6862</v>
      </c>
      <c r="V1382" s="234">
        <v>45657</v>
      </c>
      <c r="W1382" s="234">
        <v>45663</v>
      </c>
      <c r="X1382" s="234" t="s">
        <v>6855</v>
      </c>
      <c r="Y1382" s="234"/>
      <c r="Z1382" s="234" t="s">
        <v>7034</v>
      </c>
      <c r="AA1382" s="243">
        <v>202411</v>
      </c>
      <c r="AB1382" s="243"/>
      <c r="AC1382" s="244" t="s">
        <v>7050</v>
      </c>
      <c r="AD1382" s="244" t="s">
        <v>7387</v>
      </c>
      <c r="AE1382" s="245">
        <v>1</v>
      </c>
      <c r="AF1382" s="249" t="s">
        <v>7129</v>
      </c>
      <c r="AG1382" s="239" t="str">
        <f>IFERROR(VLOOKUP(작성용!A:A,RM!A:D,4,0),"-")</f>
        <v>유재호</v>
      </c>
      <c r="AH1382" s="203" t="s">
        <v>7310</v>
      </c>
      <c r="AI1382" s="235" t="s">
        <v>7047</v>
      </c>
      <c r="AJ1382" s="235" t="s">
        <v>6855</v>
      </c>
      <c r="AK1382" s="235" t="s">
        <v>4128</v>
      </c>
      <c r="AL1382" s="235">
        <v>1381</v>
      </c>
    </row>
    <row r="1383" spans="1:38" x14ac:dyDescent="0.3">
      <c r="A1383" s="229" t="s">
        <v>753</v>
      </c>
      <c r="B1383" s="229" t="s">
        <v>7039</v>
      </c>
      <c r="C1383" s="249" t="s">
        <v>7129</v>
      </c>
      <c r="D1383" s="222" t="s">
        <v>7269</v>
      </c>
      <c r="E1383" s="270">
        <v>1601110472912</v>
      </c>
      <c r="F1383" s="271" t="s">
        <v>6138</v>
      </c>
      <c r="G1383" s="273">
        <v>77</v>
      </c>
      <c r="H1383" s="271" t="s">
        <v>2</v>
      </c>
      <c r="I1383" s="272"/>
      <c r="J1383" s="272"/>
      <c r="K1383" s="272"/>
      <c r="L1383" s="272"/>
      <c r="M1383" s="272"/>
      <c r="N1383" s="271" t="s">
        <v>7053</v>
      </c>
      <c r="O1383" s="271" t="s">
        <v>7054</v>
      </c>
      <c r="P1383" s="271" t="s">
        <v>7055</v>
      </c>
      <c r="Q1383" s="271" t="s">
        <v>7056</v>
      </c>
      <c r="R1383" s="271">
        <v>228</v>
      </c>
      <c r="S1383" s="271" t="s">
        <v>7270</v>
      </c>
      <c r="T1383" s="234">
        <v>45600</v>
      </c>
      <c r="U1383" s="234" t="s">
        <v>6862</v>
      </c>
      <c r="V1383" s="234">
        <v>45657</v>
      </c>
      <c r="W1383" s="234">
        <v>45663</v>
      </c>
      <c r="X1383" s="234" t="s">
        <v>6855</v>
      </c>
      <c r="Y1383" s="234"/>
      <c r="Z1383" s="234" t="s">
        <v>7034</v>
      </c>
      <c r="AA1383" s="243">
        <v>202411</v>
      </c>
      <c r="AB1383" s="243"/>
      <c r="AC1383" s="244" t="s">
        <v>7050</v>
      </c>
      <c r="AD1383" s="249" t="s">
        <v>7271</v>
      </c>
      <c r="AE1383" s="245">
        <v>1</v>
      </c>
      <c r="AF1383" s="249" t="s">
        <v>7271</v>
      </c>
      <c r="AG1383" s="239" t="str">
        <f>IFERROR(VLOOKUP(작성용!A:A,RM!A:D,4,0),"-")</f>
        <v>유재호</v>
      </c>
      <c r="AH1383" s="203" t="s">
        <v>7310</v>
      </c>
      <c r="AI1383" s="235" t="s">
        <v>7047</v>
      </c>
      <c r="AJ1383" s="235" t="s">
        <v>6855</v>
      </c>
      <c r="AK1383" s="235" t="s">
        <v>4128</v>
      </c>
      <c r="AL1383" s="235">
        <v>1382</v>
      </c>
    </row>
    <row r="1384" spans="1:38" x14ac:dyDescent="0.3">
      <c r="A1384" s="229" t="s">
        <v>753</v>
      </c>
      <c r="B1384" s="229" t="s">
        <v>7039</v>
      </c>
      <c r="C1384" s="249" t="s">
        <v>7129</v>
      </c>
      <c r="D1384" s="222" t="s">
        <v>7272</v>
      </c>
      <c r="E1384" s="270">
        <v>1601110576631</v>
      </c>
      <c r="F1384" s="271" t="s">
        <v>6138</v>
      </c>
      <c r="G1384" s="273">
        <v>77</v>
      </c>
      <c r="H1384" s="271" t="s">
        <v>2</v>
      </c>
      <c r="I1384" s="272"/>
      <c r="J1384" s="272"/>
      <c r="K1384" s="272"/>
      <c r="L1384" s="272"/>
      <c r="M1384" s="272"/>
      <c r="N1384" s="271" t="s">
        <v>7053</v>
      </c>
      <c r="O1384" s="271" t="s">
        <v>7054</v>
      </c>
      <c r="P1384" s="271" t="s">
        <v>7055</v>
      </c>
      <c r="Q1384" s="271" t="s">
        <v>7056</v>
      </c>
      <c r="R1384" s="271">
        <v>233</v>
      </c>
      <c r="S1384" s="271" t="s">
        <v>7273</v>
      </c>
      <c r="T1384" s="234">
        <v>45600</v>
      </c>
      <c r="U1384" s="234" t="s">
        <v>6862</v>
      </c>
      <c r="V1384" s="234">
        <v>45657</v>
      </c>
      <c r="W1384" s="234">
        <v>45663</v>
      </c>
      <c r="X1384" s="234" t="s">
        <v>6855</v>
      </c>
      <c r="Y1384" s="234"/>
      <c r="Z1384" s="234" t="s">
        <v>7034</v>
      </c>
      <c r="AA1384" s="243">
        <v>202411</v>
      </c>
      <c r="AB1384" s="243"/>
      <c r="AC1384" s="244" t="s">
        <v>7050</v>
      </c>
      <c r="AD1384" s="244" t="s">
        <v>7274</v>
      </c>
      <c r="AE1384" s="245">
        <v>1</v>
      </c>
      <c r="AF1384" s="244" t="s">
        <v>7274</v>
      </c>
      <c r="AG1384" s="239" t="str">
        <f>IFERROR(VLOOKUP(작성용!A:A,RM!A:D,4,0),"-")</f>
        <v>유재호</v>
      </c>
      <c r="AH1384" s="203" t="s">
        <v>7310</v>
      </c>
      <c r="AI1384" s="235" t="s">
        <v>7047</v>
      </c>
      <c r="AJ1384" s="235" t="s">
        <v>6855</v>
      </c>
      <c r="AK1384" s="235" t="s">
        <v>4128</v>
      </c>
      <c r="AL1384" s="235">
        <v>1383</v>
      </c>
    </row>
    <row r="1385" spans="1:38" x14ac:dyDescent="0.3">
      <c r="A1385" s="229" t="s">
        <v>753</v>
      </c>
      <c r="B1385" s="229" t="s">
        <v>7039</v>
      </c>
      <c r="C1385" s="249" t="s">
        <v>7129</v>
      </c>
      <c r="D1385" s="222" t="s">
        <v>7275</v>
      </c>
      <c r="E1385" s="270">
        <v>1101117974276</v>
      </c>
      <c r="F1385" s="271" t="s">
        <v>6138</v>
      </c>
      <c r="G1385" s="273">
        <v>77</v>
      </c>
      <c r="H1385" s="271" t="s">
        <v>2</v>
      </c>
      <c r="I1385" s="272"/>
      <c r="J1385" s="272"/>
      <c r="K1385" s="272"/>
      <c r="L1385" s="272"/>
      <c r="M1385" s="272"/>
      <c r="N1385" s="271" t="s">
        <v>7053</v>
      </c>
      <c r="O1385" s="271" t="s">
        <v>7054</v>
      </c>
      <c r="P1385" s="271" t="s">
        <v>7055</v>
      </c>
      <c r="Q1385" s="271" t="s">
        <v>7056</v>
      </c>
      <c r="R1385" s="271">
        <v>242</v>
      </c>
      <c r="S1385" s="271" t="s">
        <v>7276</v>
      </c>
      <c r="T1385" s="234">
        <v>45600</v>
      </c>
      <c r="U1385" s="234" t="s">
        <v>6862</v>
      </c>
      <c r="V1385" s="234">
        <v>45657</v>
      </c>
      <c r="W1385" s="234">
        <v>45663</v>
      </c>
      <c r="X1385" s="234" t="s">
        <v>6855</v>
      </c>
      <c r="Y1385" s="234"/>
      <c r="Z1385" s="234" t="s">
        <v>7034</v>
      </c>
      <c r="AA1385" s="243">
        <v>202411</v>
      </c>
      <c r="AB1385" s="243"/>
      <c r="AC1385" s="244" t="s">
        <v>7050</v>
      </c>
      <c r="AD1385" s="244" t="s">
        <v>3715</v>
      </c>
      <c r="AE1385" s="245">
        <v>1</v>
      </c>
      <c r="AF1385" s="249" t="s">
        <v>3715</v>
      </c>
      <c r="AG1385" s="239" t="str">
        <f>IFERROR(VLOOKUP(작성용!A:A,RM!A:D,4,0),"-")</f>
        <v>유재호</v>
      </c>
      <c r="AH1385" s="203" t="s">
        <v>7310</v>
      </c>
      <c r="AI1385" s="235" t="s">
        <v>7047</v>
      </c>
      <c r="AJ1385" s="235" t="s">
        <v>6855</v>
      </c>
      <c r="AK1385" s="235" t="s">
        <v>4128</v>
      </c>
      <c r="AL1385" s="235">
        <v>1384</v>
      </c>
    </row>
    <row r="1386" spans="1:38" x14ac:dyDescent="0.3">
      <c r="A1386" s="229" t="s">
        <v>753</v>
      </c>
      <c r="B1386" s="229" t="s">
        <v>7039</v>
      </c>
      <c r="C1386" s="249" t="s">
        <v>7129</v>
      </c>
      <c r="D1386" s="222" t="s">
        <v>7277</v>
      </c>
      <c r="E1386" s="270">
        <v>1101113282524</v>
      </c>
      <c r="F1386" s="271" t="s">
        <v>6138</v>
      </c>
      <c r="G1386" s="273">
        <v>77</v>
      </c>
      <c r="H1386" s="271" t="s">
        <v>2</v>
      </c>
      <c r="I1386" s="272"/>
      <c r="J1386" s="272"/>
      <c r="K1386" s="272"/>
      <c r="L1386" s="272"/>
      <c r="M1386" s="272"/>
      <c r="N1386" s="271" t="s">
        <v>7053</v>
      </c>
      <c r="O1386" s="271" t="s">
        <v>7054</v>
      </c>
      <c r="P1386" s="271" t="s">
        <v>7055</v>
      </c>
      <c r="Q1386" s="271" t="s">
        <v>7056</v>
      </c>
      <c r="R1386" s="271">
        <v>243</v>
      </c>
      <c r="S1386" s="271" t="s">
        <v>7278</v>
      </c>
      <c r="T1386" s="234">
        <v>45600</v>
      </c>
      <c r="U1386" s="234" t="s">
        <v>6862</v>
      </c>
      <c r="V1386" s="234">
        <v>45657</v>
      </c>
      <c r="W1386" s="234">
        <v>45663</v>
      </c>
      <c r="X1386" s="234" t="s">
        <v>6855</v>
      </c>
      <c r="Y1386" s="234"/>
      <c r="Z1386" s="234" t="s">
        <v>7034</v>
      </c>
      <c r="AA1386" s="243">
        <v>202411</v>
      </c>
      <c r="AB1386" s="243"/>
      <c r="AC1386" s="244" t="s">
        <v>7050</v>
      </c>
      <c r="AD1386" s="244" t="s">
        <v>3644</v>
      </c>
      <c r="AE1386" s="245">
        <v>1</v>
      </c>
      <c r="AF1386" s="249" t="s">
        <v>3644</v>
      </c>
      <c r="AG1386" s="239" t="str">
        <f>IFERROR(VLOOKUP(작성용!A:A,RM!A:D,4,0),"-")</f>
        <v>유재호</v>
      </c>
      <c r="AH1386" s="203" t="s">
        <v>7310</v>
      </c>
      <c r="AI1386" s="235" t="s">
        <v>7047</v>
      </c>
      <c r="AJ1386" s="235" t="s">
        <v>6855</v>
      </c>
      <c r="AK1386" s="235" t="s">
        <v>4128</v>
      </c>
      <c r="AL1386" s="235">
        <v>1385</v>
      </c>
    </row>
    <row r="1387" spans="1:38" x14ac:dyDescent="0.3">
      <c r="A1387" s="229" t="s">
        <v>753</v>
      </c>
      <c r="B1387" s="229" t="s">
        <v>7039</v>
      </c>
      <c r="C1387" s="249" t="s">
        <v>7129</v>
      </c>
      <c r="D1387" s="222" t="s">
        <v>7279</v>
      </c>
      <c r="E1387" s="270" t="s">
        <v>7280</v>
      </c>
      <c r="F1387" s="271" t="s">
        <v>6138</v>
      </c>
      <c r="G1387" s="273">
        <v>77</v>
      </c>
      <c r="H1387" s="271" t="s">
        <v>2</v>
      </c>
      <c r="I1387" s="272"/>
      <c r="J1387" s="272"/>
      <c r="K1387" s="272"/>
      <c r="L1387" s="272"/>
      <c r="M1387" s="272"/>
      <c r="N1387" s="271" t="s">
        <v>7053</v>
      </c>
      <c r="O1387" s="271" t="s">
        <v>7054</v>
      </c>
      <c r="P1387" s="271" t="s">
        <v>7055</v>
      </c>
      <c r="Q1387" s="271" t="s">
        <v>7056</v>
      </c>
      <c r="R1387" s="271">
        <v>244</v>
      </c>
      <c r="S1387" s="271" t="s">
        <v>7281</v>
      </c>
      <c r="T1387" s="234">
        <v>45600</v>
      </c>
      <c r="U1387" s="234" t="s">
        <v>6862</v>
      </c>
      <c r="V1387" s="234">
        <v>45657</v>
      </c>
      <c r="W1387" s="234">
        <v>45663</v>
      </c>
      <c r="X1387" s="234" t="s">
        <v>6855</v>
      </c>
      <c r="Y1387" s="234"/>
      <c r="Z1387" s="234" t="s">
        <v>7034</v>
      </c>
      <c r="AA1387" s="243">
        <v>202411</v>
      </c>
      <c r="AB1387" s="243"/>
      <c r="AC1387" s="244" t="s">
        <v>7050</v>
      </c>
      <c r="AD1387" s="244" t="s">
        <v>3589</v>
      </c>
      <c r="AE1387" s="245">
        <v>1</v>
      </c>
      <c r="AF1387" s="249" t="s">
        <v>7129</v>
      </c>
      <c r="AG1387" s="239" t="str">
        <f>IFERROR(VLOOKUP(작성용!A:A,RM!A:D,4,0),"-")</f>
        <v>유재호</v>
      </c>
      <c r="AH1387" s="203" t="s">
        <v>7310</v>
      </c>
      <c r="AI1387" s="235" t="s">
        <v>7047</v>
      </c>
      <c r="AJ1387" s="235" t="s">
        <v>6855</v>
      </c>
      <c r="AK1387" s="235" t="s">
        <v>4128</v>
      </c>
      <c r="AL1387" s="235">
        <v>1386</v>
      </c>
    </row>
    <row r="1388" spans="1:38" x14ac:dyDescent="0.3">
      <c r="A1388" s="229" t="s">
        <v>753</v>
      </c>
      <c r="B1388" s="229" t="s">
        <v>7039</v>
      </c>
      <c r="C1388" s="249" t="s">
        <v>7129</v>
      </c>
      <c r="D1388" s="222" t="s">
        <v>7282</v>
      </c>
      <c r="E1388" s="270">
        <v>1244110178089</v>
      </c>
      <c r="F1388" s="271" t="s">
        <v>6138</v>
      </c>
      <c r="G1388" s="273">
        <v>77</v>
      </c>
      <c r="H1388" s="271" t="s">
        <v>2</v>
      </c>
      <c r="I1388" s="272"/>
      <c r="J1388" s="272"/>
      <c r="K1388" s="272"/>
      <c r="L1388" s="272"/>
      <c r="M1388" s="272"/>
      <c r="N1388" s="271" t="s">
        <v>7053</v>
      </c>
      <c r="O1388" s="271" t="s">
        <v>7054</v>
      </c>
      <c r="P1388" s="271" t="s">
        <v>7055</v>
      </c>
      <c r="Q1388" s="271" t="s">
        <v>7056</v>
      </c>
      <c r="R1388" s="271">
        <v>245</v>
      </c>
      <c r="S1388" s="271" t="s">
        <v>7283</v>
      </c>
      <c r="T1388" s="234">
        <v>45600</v>
      </c>
      <c r="U1388" s="234" t="s">
        <v>6862</v>
      </c>
      <c r="V1388" s="234">
        <v>45657</v>
      </c>
      <c r="W1388" s="234">
        <v>45663</v>
      </c>
      <c r="X1388" s="234" t="s">
        <v>6855</v>
      </c>
      <c r="Y1388" s="234"/>
      <c r="Z1388" s="234" t="s">
        <v>7034</v>
      </c>
      <c r="AA1388" s="243">
        <v>202411</v>
      </c>
      <c r="AB1388" s="243"/>
      <c r="AC1388" s="244" t="s">
        <v>7050</v>
      </c>
      <c r="AD1388" s="244" t="s">
        <v>7361</v>
      </c>
      <c r="AE1388" s="245">
        <v>1</v>
      </c>
      <c r="AF1388" s="249" t="s">
        <v>7129</v>
      </c>
      <c r="AG1388" s="239" t="str">
        <f>IFERROR(VLOOKUP(작성용!A:A,RM!A:D,4,0),"-")</f>
        <v>유재호</v>
      </c>
      <c r="AH1388" s="203" t="s">
        <v>7310</v>
      </c>
      <c r="AI1388" s="235" t="s">
        <v>7047</v>
      </c>
      <c r="AJ1388" s="235" t="s">
        <v>6855</v>
      </c>
      <c r="AK1388" s="235" t="s">
        <v>4128</v>
      </c>
      <c r="AL1388" s="235">
        <v>1387</v>
      </c>
    </row>
    <row r="1389" spans="1:38" x14ac:dyDescent="0.3">
      <c r="A1389" s="229" t="s">
        <v>753</v>
      </c>
      <c r="B1389" s="229" t="s">
        <v>7039</v>
      </c>
      <c r="C1389" s="249" t="s">
        <v>7129</v>
      </c>
      <c r="D1389" s="222" t="s">
        <v>7282</v>
      </c>
      <c r="E1389" s="270">
        <v>1244110178089</v>
      </c>
      <c r="F1389" s="271" t="s">
        <v>6138</v>
      </c>
      <c r="G1389" s="273">
        <v>771</v>
      </c>
      <c r="H1389" s="271" t="s">
        <v>2</v>
      </c>
      <c r="I1389" s="272"/>
      <c r="J1389" s="272"/>
      <c r="K1389" s="272"/>
      <c r="L1389" s="272"/>
      <c r="M1389" s="272"/>
      <c r="N1389" s="271" t="s">
        <v>7053</v>
      </c>
      <c r="O1389" s="271" t="s">
        <v>7054</v>
      </c>
      <c r="P1389" s="271" t="s">
        <v>7055</v>
      </c>
      <c r="Q1389" s="271" t="s">
        <v>7056</v>
      </c>
      <c r="R1389" s="271">
        <v>245.1</v>
      </c>
      <c r="S1389" s="271" t="s">
        <v>7284</v>
      </c>
      <c r="T1389" s="234">
        <v>45600</v>
      </c>
      <c r="U1389" s="234" t="s">
        <v>6862</v>
      </c>
      <c r="V1389" s="234">
        <v>45657</v>
      </c>
      <c r="W1389" s="234">
        <v>45663</v>
      </c>
      <c r="X1389" s="234" t="s">
        <v>6855</v>
      </c>
      <c r="Y1389" s="234"/>
      <c r="Z1389" s="234" t="s">
        <v>7034</v>
      </c>
      <c r="AA1389" s="243">
        <v>202411</v>
      </c>
      <c r="AB1389" s="243"/>
      <c r="AC1389" s="244" t="s">
        <v>7050</v>
      </c>
      <c r="AD1389" s="244" t="s">
        <v>7361</v>
      </c>
      <c r="AE1389" s="245">
        <v>0</v>
      </c>
      <c r="AF1389" s="249" t="s">
        <v>7129</v>
      </c>
      <c r="AG1389" s="239" t="str">
        <f>IFERROR(VLOOKUP(작성용!A:A,RM!A:D,4,0),"-")</f>
        <v>유재호</v>
      </c>
      <c r="AH1389" s="203" t="s">
        <v>7310</v>
      </c>
      <c r="AI1389" s="235" t="s">
        <v>7047</v>
      </c>
      <c r="AJ1389" s="235" t="s">
        <v>6855</v>
      </c>
      <c r="AK1389" s="235" t="s">
        <v>4128</v>
      </c>
      <c r="AL1389" s="235">
        <v>1388</v>
      </c>
    </row>
    <row r="1390" spans="1:38" x14ac:dyDescent="0.3">
      <c r="A1390" s="229" t="s">
        <v>753</v>
      </c>
      <c r="B1390" s="229" t="s">
        <v>7039</v>
      </c>
      <c r="C1390" s="249" t="s">
        <v>7129</v>
      </c>
      <c r="D1390" s="222" t="s">
        <v>7285</v>
      </c>
      <c r="E1390" s="270">
        <v>1101117884110</v>
      </c>
      <c r="F1390" s="271" t="s">
        <v>6138</v>
      </c>
      <c r="G1390" s="273">
        <v>77</v>
      </c>
      <c r="H1390" s="271" t="s">
        <v>2</v>
      </c>
      <c r="I1390" s="272"/>
      <c r="J1390" s="272"/>
      <c r="K1390" s="272"/>
      <c r="L1390" s="272"/>
      <c r="M1390" s="272"/>
      <c r="N1390" s="271" t="s">
        <v>7053</v>
      </c>
      <c r="O1390" s="271" t="s">
        <v>7054</v>
      </c>
      <c r="P1390" s="271" t="s">
        <v>7055</v>
      </c>
      <c r="Q1390" s="271" t="s">
        <v>7056</v>
      </c>
      <c r="R1390" s="271">
        <v>248</v>
      </c>
      <c r="S1390" s="271" t="s">
        <v>7286</v>
      </c>
      <c r="T1390" s="234">
        <v>45600</v>
      </c>
      <c r="U1390" s="234" t="s">
        <v>6862</v>
      </c>
      <c r="V1390" s="234">
        <v>45657</v>
      </c>
      <c r="W1390" s="234">
        <v>45663</v>
      </c>
      <c r="X1390" s="234" t="s">
        <v>6855</v>
      </c>
      <c r="Y1390" s="234"/>
      <c r="Z1390" s="234" t="s">
        <v>7034</v>
      </c>
      <c r="AA1390" s="243">
        <v>202411</v>
      </c>
      <c r="AB1390" s="243"/>
      <c r="AC1390" s="244" t="s">
        <v>7050</v>
      </c>
      <c r="AD1390" s="244" t="s">
        <v>3650</v>
      </c>
      <c r="AE1390" s="245">
        <v>1</v>
      </c>
      <c r="AF1390" s="249" t="s">
        <v>3650</v>
      </c>
      <c r="AG1390" s="239" t="str">
        <f>IFERROR(VLOOKUP(작성용!A:A,RM!A:D,4,0),"-")</f>
        <v>유재호</v>
      </c>
      <c r="AH1390" s="203" t="s">
        <v>7310</v>
      </c>
      <c r="AI1390" s="235" t="s">
        <v>7047</v>
      </c>
      <c r="AJ1390" s="235" t="s">
        <v>6855</v>
      </c>
      <c r="AK1390" s="235" t="s">
        <v>4128</v>
      </c>
      <c r="AL1390" s="235">
        <v>1389</v>
      </c>
    </row>
    <row r="1391" spans="1:38" x14ac:dyDescent="0.3">
      <c r="A1391" s="229" t="s">
        <v>753</v>
      </c>
      <c r="B1391" s="229" t="s">
        <v>7039</v>
      </c>
      <c r="C1391" s="249" t="s">
        <v>7129</v>
      </c>
      <c r="D1391" s="222" t="s">
        <v>7285</v>
      </c>
      <c r="E1391" s="270">
        <v>1101117884110</v>
      </c>
      <c r="F1391" s="271" t="s">
        <v>6138</v>
      </c>
      <c r="G1391" s="273">
        <v>771</v>
      </c>
      <c r="H1391" s="271" t="s">
        <v>2</v>
      </c>
      <c r="I1391" s="272"/>
      <c r="J1391" s="272"/>
      <c r="K1391" s="272"/>
      <c r="L1391" s="272"/>
      <c r="M1391" s="272"/>
      <c r="N1391" s="271" t="s">
        <v>7053</v>
      </c>
      <c r="O1391" s="271" t="s">
        <v>7054</v>
      </c>
      <c r="P1391" s="271" t="s">
        <v>7055</v>
      </c>
      <c r="Q1391" s="271" t="s">
        <v>7056</v>
      </c>
      <c r="R1391" s="271">
        <v>248.1</v>
      </c>
      <c r="S1391" s="271" t="s">
        <v>7286</v>
      </c>
      <c r="T1391" s="234">
        <v>45600</v>
      </c>
      <c r="U1391" s="234" t="s">
        <v>6862</v>
      </c>
      <c r="V1391" s="234">
        <v>45657</v>
      </c>
      <c r="W1391" s="234">
        <v>45663</v>
      </c>
      <c r="X1391" s="234" t="s">
        <v>6855</v>
      </c>
      <c r="Y1391" s="234"/>
      <c r="Z1391" s="234" t="s">
        <v>7034</v>
      </c>
      <c r="AA1391" s="243">
        <v>202411</v>
      </c>
      <c r="AB1391" s="243"/>
      <c r="AC1391" s="244" t="s">
        <v>7050</v>
      </c>
      <c r="AD1391" s="244" t="s">
        <v>3650</v>
      </c>
      <c r="AE1391" s="245">
        <v>0</v>
      </c>
      <c r="AF1391" s="249" t="s">
        <v>3650</v>
      </c>
      <c r="AG1391" s="239" t="str">
        <f>IFERROR(VLOOKUP(작성용!A:A,RM!A:D,4,0),"-")</f>
        <v>유재호</v>
      </c>
      <c r="AH1391" s="203" t="s">
        <v>7310</v>
      </c>
      <c r="AI1391" s="235" t="s">
        <v>7047</v>
      </c>
      <c r="AJ1391" s="235" t="s">
        <v>6855</v>
      </c>
      <c r="AK1391" s="235" t="s">
        <v>4128</v>
      </c>
      <c r="AL1391" s="235">
        <v>1390</v>
      </c>
    </row>
    <row r="1392" spans="1:38" x14ac:dyDescent="0.3">
      <c r="A1392" s="229" t="s">
        <v>753</v>
      </c>
      <c r="B1392" s="229" t="s">
        <v>7039</v>
      </c>
      <c r="C1392" s="249" t="s">
        <v>7129</v>
      </c>
      <c r="D1392" s="222" t="s">
        <v>7285</v>
      </c>
      <c r="E1392" s="270">
        <v>1101117884110</v>
      </c>
      <c r="F1392" s="271" t="s">
        <v>7131</v>
      </c>
      <c r="G1392" s="249">
        <v>0</v>
      </c>
      <c r="H1392" s="271" t="s">
        <v>2</v>
      </c>
      <c r="I1392" s="272"/>
      <c r="J1392" s="272"/>
      <c r="K1392" s="272"/>
      <c r="L1392" s="272"/>
      <c r="M1392" s="272"/>
      <c r="N1392" s="271" t="s">
        <v>7053</v>
      </c>
      <c r="O1392" s="271" t="s">
        <v>7054</v>
      </c>
      <c r="P1392" s="271" t="s">
        <v>7055</v>
      </c>
      <c r="Q1392" s="271" t="s">
        <v>7056</v>
      </c>
      <c r="R1392" s="271">
        <v>248.2</v>
      </c>
      <c r="S1392" s="271" t="s">
        <v>7287</v>
      </c>
      <c r="T1392" s="234">
        <v>45600</v>
      </c>
      <c r="U1392" s="234" t="s">
        <v>6862</v>
      </c>
      <c r="V1392" s="234">
        <v>45657</v>
      </c>
      <c r="W1392" s="234">
        <v>45663</v>
      </c>
      <c r="X1392" s="234" t="s">
        <v>6855</v>
      </c>
      <c r="Y1392" s="234"/>
      <c r="Z1392" s="234" t="s">
        <v>7034</v>
      </c>
      <c r="AA1392" s="243">
        <v>202411</v>
      </c>
      <c r="AB1392" s="243"/>
      <c r="AC1392" s="244" t="s">
        <v>7050</v>
      </c>
      <c r="AD1392" s="244" t="s">
        <v>3650</v>
      </c>
      <c r="AE1392" s="245">
        <v>0</v>
      </c>
      <c r="AF1392" s="249" t="s">
        <v>3650</v>
      </c>
      <c r="AG1392" s="239" t="str">
        <f>IFERROR(VLOOKUP(작성용!A:A,RM!A:D,4,0),"-")</f>
        <v>유재호</v>
      </c>
      <c r="AH1392" s="203" t="s">
        <v>7310</v>
      </c>
      <c r="AI1392" s="235" t="s">
        <v>7047</v>
      </c>
      <c r="AJ1392" s="235" t="s">
        <v>6855</v>
      </c>
      <c r="AK1392" s="235" t="s">
        <v>4128</v>
      </c>
      <c r="AL1392" s="235">
        <v>1391</v>
      </c>
    </row>
    <row r="1393" spans="1:38" x14ac:dyDescent="0.3">
      <c r="A1393" s="229" t="s">
        <v>753</v>
      </c>
      <c r="B1393" s="229" t="s">
        <v>7039</v>
      </c>
      <c r="C1393" s="249" t="s">
        <v>7129</v>
      </c>
      <c r="D1393" s="222" t="s">
        <v>7288</v>
      </c>
      <c r="E1393" s="270" t="s">
        <v>7289</v>
      </c>
      <c r="F1393" s="271" t="s">
        <v>6138</v>
      </c>
      <c r="G1393" s="273">
        <v>77</v>
      </c>
      <c r="H1393" s="271" t="s">
        <v>2</v>
      </c>
      <c r="I1393" s="272"/>
      <c r="J1393" s="272"/>
      <c r="K1393" s="272"/>
      <c r="L1393" s="272"/>
      <c r="M1393" s="272"/>
      <c r="N1393" s="271" t="s">
        <v>7053</v>
      </c>
      <c r="O1393" s="271" t="s">
        <v>7054</v>
      </c>
      <c r="P1393" s="271" t="s">
        <v>7055</v>
      </c>
      <c r="Q1393" s="271" t="s">
        <v>7056</v>
      </c>
      <c r="R1393" s="271">
        <v>256</v>
      </c>
      <c r="S1393" s="271" t="s">
        <v>7290</v>
      </c>
      <c r="T1393" s="234">
        <v>45600</v>
      </c>
      <c r="U1393" s="234" t="s">
        <v>6862</v>
      </c>
      <c r="V1393" s="234">
        <v>45657</v>
      </c>
      <c r="W1393" s="234">
        <v>45663</v>
      </c>
      <c r="X1393" s="234" t="s">
        <v>6855</v>
      </c>
      <c r="Y1393" s="234"/>
      <c r="Z1393" s="234" t="s">
        <v>7034</v>
      </c>
      <c r="AA1393" s="243">
        <v>202411</v>
      </c>
      <c r="AB1393" s="243"/>
      <c r="AC1393" s="244" t="s">
        <v>7050</v>
      </c>
      <c r="AD1393" s="244" t="s">
        <v>7388</v>
      </c>
      <c r="AE1393" s="245">
        <v>1</v>
      </c>
      <c r="AF1393" s="249" t="s">
        <v>7129</v>
      </c>
      <c r="AG1393" s="239" t="str">
        <f>IFERROR(VLOOKUP(작성용!A:A,RM!A:D,4,0),"-")</f>
        <v>유재호</v>
      </c>
      <c r="AH1393" s="203" t="s">
        <v>7310</v>
      </c>
      <c r="AI1393" s="235" t="s">
        <v>7047</v>
      </c>
      <c r="AJ1393" s="235" t="s">
        <v>6855</v>
      </c>
      <c r="AK1393" s="235" t="s">
        <v>4128</v>
      </c>
      <c r="AL1393" s="235">
        <v>1392</v>
      </c>
    </row>
    <row r="1394" spans="1:38" x14ac:dyDescent="0.3">
      <c r="A1394" s="229" t="s">
        <v>753</v>
      </c>
      <c r="B1394" s="229" t="s">
        <v>7039</v>
      </c>
      <c r="C1394" s="249" t="s">
        <v>7129</v>
      </c>
      <c r="D1394" s="222" t="s">
        <v>7291</v>
      </c>
      <c r="E1394" s="270">
        <v>1601110667480</v>
      </c>
      <c r="F1394" s="271" t="s">
        <v>6138</v>
      </c>
      <c r="G1394" s="273">
        <v>77</v>
      </c>
      <c r="H1394" s="271" t="s">
        <v>2</v>
      </c>
      <c r="I1394" s="272"/>
      <c r="J1394" s="272"/>
      <c r="K1394" s="272"/>
      <c r="L1394" s="272"/>
      <c r="M1394" s="272"/>
      <c r="N1394" s="271" t="s">
        <v>7053</v>
      </c>
      <c r="O1394" s="271" t="s">
        <v>7054</v>
      </c>
      <c r="P1394" s="271" t="s">
        <v>7055</v>
      </c>
      <c r="Q1394" s="271" t="s">
        <v>7056</v>
      </c>
      <c r="R1394" s="271">
        <v>258</v>
      </c>
      <c r="S1394" s="271" t="s">
        <v>7292</v>
      </c>
      <c r="T1394" s="234">
        <v>45600</v>
      </c>
      <c r="U1394" s="234" t="s">
        <v>6862</v>
      </c>
      <c r="V1394" s="234">
        <v>45657</v>
      </c>
      <c r="W1394" s="234">
        <v>45663</v>
      </c>
      <c r="X1394" s="234" t="s">
        <v>6855</v>
      </c>
      <c r="Y1394" s="234"/>
      <c r="Z1394" s="234" t="s">
        <v>7034</v>
      </c>
      <c r="AA1394" s="243">
        <v>202411</v>
      </c>
      <c r="AB1394" s="243"/>
      <c r="AC1394" s="244" t="s">
        <v>7050</v>
      </c>
      <c r="AD1394" s="244" t="s">
        <v>7364</v>
      </c>
      <c r="AE1394" s="245">
        <v>1</v>
      </c>
      <c r="AF1394" s="249" t="s">
        <v>7129</v>
      </c>
      <c r="AG1394" s="239" t="str">
        <f>IFERROR(VLOOKUP(작성용!A:A,RM!A:D,4,0),"-")</f>
        <v>유재호</v>
      </c>
      <c r="AH1394" s="203" t="s">
        <v>7310</v>
      </c>
      <c r="AI1394" s="235" t="s">
        <v>7047</v>
      </c>
      <c r="AJ1394" s="235" t="s">
        <v>6855</v>
      </c>
      <c r="AK1394" s="235" t="s">
        <v>4128</v>
      </c>
      <c r="AL1394" s="235">
        <v>1393</v>
      </c>
    </row>
    <row r="1395" spans="1:38" x14ac:dyDescent="0.3">
      <c r="A1395" s="229" t="s">
        <v>753</v>
      </c>
      <c r="B1395" s="229" t="s">
        <v>7039</v>
      </c>
      <c r="C1395" s="249" t="s">
        <v>7129</v>
      </c>
      <c r="D1395" s="222" t="s">
        <v>7293</v>
      </c>
      <c r="E1395" s="270">
        <v>1101118202080</v>
      </c>
      <c r="F1395" s="271" t="s">
        <v>6138</v>
      </c>
      <c r="G1395" s="273">
        <v>77</v>
      </c>
      <c r="H1395" s="271" t="s">
        <v>2</v>
      </c>
      <c r="I1395" s="272"/>
      <c r="J1395" s="272"/>
      <c r="K1395" s="272"/>
      <c r="L1395" s="272"/>
      <c r="M1395" s="272"/>
      <c r="N1395" s="271" t="s">
        <v>7053</v>
      </c>
      <c r="O1395" s="271" t="s">
        <v>7054</v>
      </c>
      <c r="P1395" s="271" t="s">
        <v>7055</v>
      </c>
      <c r="Q1395" s="271" t="s">
        <v>7056</v>
      </c>
      <c r="R1395" s="271">
        <v>260</v>
      </c>
      <c r="S1395" s="271" t="s">
        <v>7294</v>
      </c>
      <c r="T1395" s="234">
        <v>45600</v>
      </c>
      <c r="U1395" s="234" t="s">
        <v>6862</v>
      </c>
      <c r="V1395" s="234">
        <v>45657</v>
      </c>
      <c r="W1395" s="234">
        <v>45663</v>
      </c>
      <c r="X1395" s="234" t="s">
        <v>6855</v>
      </c>
      <c r="Y1395" s="234"/>
      <c r="Z1395" s="234" t="s">
        <v>7034</v>
      </c>
      <c r="AA1395" s="243">
        <v>202411</v>
      </c>
      <c r="AB1395" s="243"/>
      <c r="AC1395" s="244" t="s">
        <v>7050</v>
      </c>
      <c r="AD1395" s="244" t="s">
        <v>7380</v>
      </c>
      <c r="AE1395" s="245">
        <v>1</v>
      </c>
      <c r="AF1395" s="249" t="s">
        <v>7129</v>
      </c>
      <c r="AG1395" s="239" t="str">
        <f>IFERROR(VLOOKUP(작성용!A:A,RM!A:D,4,0),"-")</f>
        <v>유재호</v>
      </c>
      <c r="AH1395" s="203" t="s">
        <v>7310</v>
      </c>
      <c r="AI1395" s="235" t="s">
        <v>7047</v>
      </c>
      <c r="AJ1395" s="235" t="s">
        <v>6855</v>
      </c>
      <c r="AK1395" s="235" t="s">
        <v>4128</v>
      </c>
      <c r="AL1395" s="235">
        <v>1394</v>
      </c>
    </row>
    <row r="1396" spans="1:38" x14ac:dyDescent="0.3">
      <c r="A1396" s="229" t="s">
        <v>753</v>
      </c>
      <c r="B1396" s="229" t="s">
        <v>7039</v>
      </c>
      <c r="C1396" s="249" t="s">
        <v>7129</v>
      </c>
      <c r="D1396" s="222" t="s">
        <v>7295</v>
      </c>
      <c r="E1396" s="270">
        <v>1955110162100</v>
      </c>
      <c r="F1396" s="271" t="s">
        <v>6138</v>
      </c>
      <c r="G1396" s="273">
        <v>77</v>
      </c>
      <c r="H1396" s="271" t="s">
        <v>2</v>
      </c>
      <c r="I1396" s="272"/>
      <c r="J1396" s="272"/>
      <c r="K1396" s="272"/>
      <c r="L1396" s="272"/>
      <c r="M1396" s="272"/>
      <c r="N1396" s="271" t="s">
        <v>7053</v>
      </c>
      <c r="O1396" s="271" t="s">
        <v>7054</v>
      </c>
      <c r="P1396" s="271" t="s">
        <v>7055</v>
      </c>
      <c r="Q1396" s="271" t="s">
        <v>7056</v>
      </c>
      <c r="R1396" s="271">
        <v>261</v>
      </c>
      <c r="S1396" s="271" t="s">
        <v>7296</v>
      </c>
      <c r="T1396" s="234">
        <v>45600</v>
      </c>
      <c r="U1396" s="234" t="s">
        <v>6862</v>
      </c>
      <c r="V1396" s="234">
        <v>45657</v>
      </c>
      <c r="W1396" s="234">
        <v>45663</v>
      </c>
      <c r="X1396" s="234" t="s">
        <v>6855</v>
      </c>
      <c r="Y1396" s="234"/>
      <c r="Z1396" s="234" t="s">
        <v>7034</v>
      </c>
      <c r="AA1396" s="243">
        <v>202411</v>
      </c>
      <c r="AB1396" s="243"/>
      <c r="AC1396" s="244" t="s">
        <v>7050</v>
      </c>
      <c r="AD1396" s="244" t="s">
        <v>7365</v>
      </c>
      <c r="AE1396" s="245">
        <v>1</v>
      </c>
      <c r="AF1396" s="249" t="s">
        <v>7129</v>
      </c>
      <c r="AG1396" s="239" t="str">
        <f>IFERROR(VLOOKUP(작성용!A:A,RM!A:D,4,0),"-")</f>
        <v>유재호</v>
      </c>
      <c r="AH1396" s="203" t="s">
        <v>7310</v>
      </c>
      <c r="AI1396" s="235" t="s">
        <v>7047</v>
      </c>
      <c r="AJ1396" s="235" t="s">
        <v>6855</v>
      </c>
      <c r="AK1396" s="235" t="s">
        <v>4128</v>
      </c>
      <c r="AL1396" s="235">
        <v>1395</v>
      </c>
    </row>
    <row r="1397" spans="1:38" x14ac:dyDescent="0.3">
      <c r="A1397" s="229" t="s">
        <v>753</v>
      </c>
      <c r="B1397" s="229" t="s">
        <v>7039</v>
      </c>
      <c r="C1397" s="249" t="s">
        <v>7129</v>
      </c>
      <c r="D1397" s="222" t="s">
        <v>7295</v>
      </c>
      <c r="E1397" s="270">
        <v>1955110162100</v>
      </c>
      <c r="F1397" s="271" t="s">
        <v>7131</v>
      </c>
      <c r="G1397" s="249">
        <v>0</v>
      </c>
      <c r="H1397" s="271" t="s">
        <v>2</v>
      </c>
      <c r="I1397" s="272"/>
      <c r="J1397" s="272"/>
      <c r="K1397" s="272"/>
      <c r="L1397" s="272"/>
      <c r="M1397" s="272"/>
      <c r="N1397" s="271" t="s">
        <v>7053</v>
      </c>
      <c r="O1397" s="271" t="s">
        <v>7054</v>
      </c>
      <c r="P1397" s="271" t="s">
        <v>7055</v>
      </c>
      <c r="Q1397" s="271" t="s">
        <v>7056</v>
      </c>
      <c r="R1397" s="271">
        <v>261.2</v>
      </c>
      <c r="S1397" s="271" t="s">
        <v>7297</v>
      </c>
      <c r="T1397" s="234">
        <v>45600</v>
      </c>
      <c r="U1397" s="234" t="s">
        <v>6862</v>
      </c>
      <c r="V1397" s="234">
        <v>45657</v>
      </c>
      <c r="W1397" s="234">
        <v>45663</v>
      </c>
      <c r="X1397" s="234" t="s">
        <v>6855</v>
      </c>
      <c r="Y1397" s="234"/>
      <c r="Z1397" s="234" t="s">
        <v>7034</v>
      </c>
      <c r="AA1397" s="243">
        <v>202411</v>
      </c>
      <c r="AB1397" s="243"/>
      <c r="AC1397" s="244" t="s">
        <v>7050</v>
      </c>
      <c r="AD1397" s="244" t="s">
        <v>7365</v>
      </c>
      <c r="AE1397" s="245">
        <v>0</v>
      </c>
      <c r="AF1397" s="249" t="s">
        <v>7129</v>
      </c>
      <c r="AG1397" s="239" t="str">
        <f>IFERROR(VLOOKUP(작성용!A:A,RM!A:D,4,0),"-")</f>
        <v>유재호</v>
      </c>
      <c r="AH1397" s="203" t="s">
        <v>7310</v>
      </c>
      <c r="AI1397" s="235" t="s">
        <v>7047</v>
      </c>
      <c r="AJ1397" s="235" t="s">
        <v>6855</v>
      </c>
      <c r="AK1397" s="235" t="s">
        <v>4128</v>
      </c>
      <c r="AL1397" s="235">
        <v>1396</v>
      </c>
    </row>
    <row r="1398" spans="1:38" x14ac:dyDescent="0.3">
      <c r="A1398" s="229" t="s">
        <v>753</v>
      </c>
      <c r="B1398" s="229" t="s">
        <v>7039</v>
      </c>
      <c r="C1398" s="249" t="s">
        <v>7129</v>
      </c>
      <c r="D1398" s="222" t="s">
        <v>7298</v>
      </c>
      <c r="E1398" s="270">
        <v>1101116836865</v>
      </c>
      <c r="F1398" s="271" t="s">
        <v>6138</v>
      </c>
      <c r="G1398" s="273">
        <v>77</v>
      </c>
      <c r="H1398" s="271" t="s">
        <v>2</v>
      </c>
      <c r="I1398" s="272"/>
      <c r="J1398" s="272"/>
      <c r="K1398" s="272"/>
      <c r="L1398" s="272"/>
      <c r="M1398" s="272"/>
      <c r="N1398" s="271" t="s">
        <v>7053</v>
      </c>
      <c r="O1398" s="271" t="s">
        <v>7054</v>
      </c>
      <c r="P1398" s="271" t="s">
        <v>7055</v>
      </c>
      <c r="Q1398" s="271" t="s">
        <v>7056</v>
      </c>
      <c r="R1398" s="271">
        <v>262</v>
      </c>
      <c r="S1398" s="271" t="s">
        <v>7299</v>
      </c>
      <c r="T1398" s="234">
        <v>45600</v>
      </c>
      <c r="U1398" s="234" t="s">
        <v>6862</v>
      </c>
      <c r="V1398" s="234">
        <v>45657</v>
      </c>
      <c r="W1398" s="234">
        <v>45663</v>
      </c>
      <c r="X1398" s="234" t="s">
        <v>6855</v>
      </c>
      <c r="Y1398" s="234"/>
      <c r="Z1398" s="234" t="s">
        <v>7034</v>
      </c>
      <c r="AA1398" s="243">
        <v>202411</v>
      </c>
      <c r="AB1398" s="243"/>
      <c r="AC1398" s="244" t="s">
        <v>7050</v>
      </c>
      <c r="AD1398" s="244" t="s">
        <v>7389</v>
      </c>
      <c r="AE1398" s="245">
        <v>1</v>
      </c>
      <c r="AF1398" s="249" t="s">
        <v>7129</v>
      </c>
      <c r="AG1398" s="239" t="str">
        <f>IFERROR(VLOOKUP(작성용!A:A,RM!A:D,4,0),"-")</f>
        <v>유재호</v>
      </c>
      <c r="AH1398" s="203" t="s">
        <v>7310</v>
      </c>
      <c r="AI1398" s="235" t="s">
        <v>7047</v>
      </c>
      <c r="AJ1398" s="235" t="s">
        <v>6855</v>
      </c>
      <c r="AK1398" s="235" t="s">
        <v>4128</v>
      </c>
      <c r="AL1398" s="235">
        <v>1397</v>
      </c>
    </row>
    <row r="1399" spans="1:38" x14ac:dyDescent="0.3">
      <c r="A1399" s="229" t="s">
        <v>753</v>
      </c>
      <c r="B1399" s="229" t="s">
        <v>7039</v>
      </c>
      <c r="C1399" s="249" t="s">
        <v>7129</v>
      </c>
      <c r="D1399" s="222" t="s">
        <v>6130</v>
      </c>
      <c r="E1399" s="270">
        <v>1101117064457</v>
      </c>
      <c r="F1399" s="271" t="s">
        <v>6138</v>
      </c>
      <c r="G1399" s="273">
        <v>77</v>
      </c>
      <c r="H1399" s="271" t="s">
        <v>2</v>
      </c>
      <c r="I1399" s="272"/>
      <c r="J1399" s="272"/>
      <c r="K1399" s="272"/>
      <c r="L1399" s="272"/>
      <c r="M1399" s="272"/>
      <c r="N1399" s="271" t="s">
        <v>7053</v>
      </c>
      <c r="O1399" s="271" t="s">
        <v>7054</v>
      </c>
      <c r="P1399" s="271" t="s">
        <v>7055</v>
      </c>
      <c r="Q1399" s="271" t="s">
        <v>7056</v>
      </c>
      <c r="R1399" s="271">
        <v>263</v>
      </c>
      <c r="S1399" s="271" t="s">
        <v>7300</v>
      </c>
      <c r="T1399" s="234">
        <v>45600</v>
      </c>
      <c r="U1399" s="234" t="s">
        <v>6862</v>
      </c>
      <c r="V1399" s="234">
        <v>45657</v>
      </c>
      <c r="W1399" s="234">
        <v>45663</v>
      </c>
      <c r="X1399" s="234" t="s">
        <v>6855</v>
      </c>
      <c r="Y1399" s="234"/>
      <c r="Z1399" s="234" t="s">
        <v>7034</v>
      </c>
      <c r="AA1399" s="243">
        <v>202411</v>
      </c>
      <c r="AB1399" s="243"/>
      <c r="AC1399" s="244" t="s">
        <v>7050</v>
      </c>
      <c r="AD1399" s="244" t="s">
        <v>7301</v>
      </c>
      <c r="AE1399" s="245">
        <v>0</v>
      </c>
      <c r="AF1399" s="244" t="s">
        <v>7301</v>
      </c>
      <c r="AG1399" s="239" t="str">
        <f>IFERROR(VLOOKUP(작성용!A:A,RM!A:D,4,0),"-")</f>
        <v>유재호</v>
      </c>
      <c r="AH1399" s="203" t="s">
        <v>7310</v>
      </c>
      <c r="AI1399" s="235" t="s">
        <v>7047</v>
      </c>
      <c r="AJ1399" s="235" t="s">
        <v>6855</v>
      </c>
      <c r="AK1399" s="235" t="s">
        <v>4128</v>
      </c>
      <c r="AL1399" s="235">
        <v>1398</v>
      </c>
    </row>
    <row r="1400" spans="1:38" x14ac:dyDescent="0.3">
      <c r="A1400" s="229" t="s">
        <v>753</v>
      </c>
      <c r="B1400" s="229" t="s">
        <v>7039</v>
      </c>
      <c r="C1400" s="249" t="s">
        <v>7129</v>
      </c>
      <c r="D1400" s="222" t="s">
        <v>7302</v>
      </c>
      <c r="E1400" s="270">
        <v>1101118679560</v>
      </c>
      <c r="F1400" s="271" t="s">
        <v>6138</v>
      </c>
      <c r="G1400" s="273">
        <v>77</v>
      </c>
      <c r="H1400" s="271" t="s">
        <v>2</v>
      </c>
      <c r="I1400" s="272"/>
      <c r="J1400" s="272"/>
      <c r="K1400" s="272"/>
      <c r="L1400" s="272"/>
      <c r="M1400" s="272"/>
      <c r="N1400" s="271" t="s">
        <v>7053</v>
      </c>
      <c r="O1400" s="271" t="s">
        <v>7054</v>
      </c>
      <c r="P1400" s="271" t="s">
        <v>7055</v>
      </c>
      <c r="Q1400" s="271" t="s">
        <v>7056</v>
      </c>
      <c r="R1400" s="271">
        <v>265</v>
      </c>
      <c r="S1400" s="271" t="s">
        <v>7303</v>
      </c>
      <c r="T1400" s="234">
        <v>45600</v>
      </c>
      <c r="U1400" s="234" t="s">
        <v>6862</v>
      </c>
      <c r="V1400" s="234">
        <v>45657</v>
      </c>
      <c r="W1400" s="234">
        <v>45663</v>
      </c>
      <c r="X1400" s="234" t="s">
        <v>6855</v>
      </c>
      <c r="Y1400" s="234"/>
      <c r="Z1400" s="234" t="s">
        <v>7034</v>
      </c>
      <c r="AA1400" s="243">
        <v>202411</v>
      </c>
      <c r="AB1400" s="243"/>
      <c r="AC1400" s="244" t="s">
        <v>7050</v>
      </c>
      <c r="AD1400" s="244" t="s">
        <v>7390</v>
      </c>
      <c r="AE1400" s="245">
        <v>1</v>
      </c>
      <c r="AF1400" s="249" t="s">
        <v>7129</v>
      </c>
      <c r="AG1400" s="239" t="str">
        <f>IFERROR(VLOOKUP(작성용!A:A,RM!A:D,4,0),"-")</f>
        <v>유재호</v>
      </c>
      <c r="AH1400" s="203" t="s">
        <v>7310</v>
      </c>
      <c r="AI1400" s="235" t="s">
        <v>7047</v>
      </c>
      <c r="AJ1400" s="235" t="s">
        <v>6855</v>
      </c>
      <c r="AK1400" s="235" t="s">
        <v>4128</v>
      </c>
      <c r="AL1400" s="235">
        <v>1399</v>
      </c>
    </row>
    <row r="1401" spans="1:38" x14ac:dyDescent="0.3">
      <c r="A1401" s="229" t="s">
        <v>753</v>
      </c>
      <c r="B1401" s="229" t="s">
        <v>7039</v>
      </c>
      <c r="C1401" s="249" t="s">
        <v>7129</v>
      </c>
      <c r="D1401" s="222" t="s">
        <v>7304</v>
      </c>
      <c r="E1401" s="270">
        <v>1101118155578</v>
      </c>
      <c r="F1401" s="271" t="s">
        <v>6138</v>
      </c>
      <c r="G1401" s="273">
        <v>77</v>
      </c>
      <c r="H1401" s="271" t="s">
        <v>2</v>
      </c>
      <c r="I1401" s="272"/>
      <c r="J1401" s="272"/>
      <c r="K1401" s="272"/>
      <c r="L1401" s="272"/>
      <c r="M1401" s="272"/>
      <c r="N1401" s="271" t="s">
        <v>7053</v>
      </c>
      <c r="O1401" s="271" t="s">
        <v>7054</v>
      </c>
      <c r="P1401" s="271" t="s">
        <v>7055</v>
      </c>
      <c r="Q1401" s="271" t="s">
        <v>7056</v>
      </c>
      <c r="R1401" s="271">
        <v>266</v>
      </c>
      <c r="S1401" s="271" t="s">
        <v>7305</v>
      </c>
      <c r="T1401" s="234">
        <v>45600</v>
      </c>
      <c r="U1401" s="234" t="s">
        <v>6862</v>
      </c>
      <c r="V1401" s="234">
        <v>45657</v>
      </c>
      <c r="W1401" s="234">
        <v>45663</v>
      </c>
      <c r="X1401" s="234" t="s">
        <v>6855</v>
      </c>
      <c r="Y1401" s="234"/>
      <c r="Z1401" s="234" t="s">
        <v>7034</v>
      </c>
      <c r="AA1401" s="243">
        <v>202411</v>
      </c>
      <c r="AB1401" s="243"/>
      <c r="AC1401" s="244" t="s">
        <v>7050</v>
      </c>
      <c r="AD1401" s="244" t="s">
        <v>3650</v>
      </c>
      <c r="AE1401" s="245">
        <v>1</v>
      </c>
      <c r="AF1401" s="249" t="s">
        <v>3650</v>
      </c>
      <c r="AG1401" s="239" t="str">
        <f>IFERROR(VLOOKUP(작성용!A:A,RM!A:D,4,0),"-")</f>
        <v>유재호</v>
      </c>
      <c r="AH1401" s="203" t="s">
        <v>7310</v>
      </c>
      <c r="AI1401" s="235" t="s">
        <v>7047</v>
      </c>
      <c r="AJ1401" s="235" t="s">
        <v>6855</v>
      </c>
      <c r="AK1401" s="235" t="s">
        <v>4128</v>
      </c>
      <c r="AL1401" s="235">
        <v>1400</v>
      </c>
    </row>
    <row r="1402" spans="1:38" x14ac:dyDescent="0.3">
      <c r="A1402" s="229" t="s">
        <v>753</v>
      </c>
      <c r="B1402" s="229" t="s">
        <v>7039</v>
      </c>
      <c r="C1402" s="249" t="s">
        <v>7129</v>
      </c>
      <c r="D1402" s="222" t="s">
        <v>7306</v>
      </c>
      <c r="E1402" s="270">
        <v>1341110538047</v>
      </c>
      <c r="F1402" s="271" t="s">
        <v>6138</v>
      </c>
      <c r="G1402" s="273">
        <v>77</v>
      </c>
      <c r="H1402" s="271" t="s">
        <v>2</v>
      </c>
      <c r="I1402" s="272"/>
      <c r="J1402" s="272"/>
      <c r="K1402" s="272"/>
      <c r="L1402" s="272"/>
      <c r="M1402" s="272"/>
      <c r="N1402" s="271" t="s">
        <v>7053</v>
      </c>
      <c r="O1402" s="271" t="s">
        <v>7054</v>
      </c>
      <c r="P1402" s="271" t="s">
        <v>7055</v>
      </c>
      <c r="Q1402" s="271" t="s">
        <v>7056</v>
      </c>
      <c r="R1402" s="271">
        <v>267</v>
      </c>
      <c r="S1402" s="271" t="s">
        <v>7307</v>
      </c>
      <c r="T1402" s="234">
        <v>45600</v>
      </c>
      <c r="U1402" s="234" t="s">
        <v>6862</v>
      </c>
      <c r="V1402" s="234">
        <v>45657</v>
      </c>
      <c r="W1402" s="234">
        <v>45663</v>
      </c>
      <c r="X1402" s="234" t="s">
        <v>6855</v>
      </c>
      <c r="Y1402" s="234"/>
      <c r="Z1402" s="234" t="s">
        <v>7034</v>
      </c>
      <c r="AA1402" s="243">
        <v>202411</v>
      </c>
      <c r="AB1402" s="243"/>
      <c r="AC1402" s="244" t="s">
        <v>7050</v>
      </c>
      <c r="AD1402" s="244" t="s">
        <v>4536</v>
      </c>
      <c r="AE1402" s="245">
        <v>1</v>
      </c>
      <c r="AF1402" s="249" t="s">
        <v>4536</v>
      </c>
      <c r="AG1402" s="239" t="str">
        <f>IFERROR(VLOOKUP(작성용!A:A,RM!A:D,4,0),"-")</f>
        <v>유재호</v>
      </c>
      <c r="AH1402" s="203" t="s">
        <v>7310</v>
      </c>
      <c r="AI1402" s="235" t="s">
        <v>7047</v>
      </c>
      <c r="AJ1402" s="235" t="s">
        <v>6855</v>
      </c>
      <c r="AK1402" s="235" t="s">
        <v>4128</v>
      </c>
      <c r="AL1402" s="235">
        <v>1401</v>
      </c>
    </row>
    <row r="1403" spans="1:38" x14ac:dyDescent="0.3">
      <c r="A1403" s="229" t="s">
        <v>753</v>
      </c>
      <c r="B1403" s="229" t="s">
        <v>7039</v>
      </c>
      <c r="C1403" s="249" t="s">
        <v>7159</v>
      </c>
      <c r="D1403" s="222" t="s">
        <v>7308</v>
      </c>
      <c r="E1403" s="270">
        <v>1101114929000</v>
      </c>
      <c r="F1403" s="271" t="s">
        <v>6138</v>
      </c>
      <c r="G1403" s="249">
        <v>0</v>
      </c>
      <c r="H1403" s="271" t="s">
        <v>2</v>
      </c>
      <c r="I1403" s="272"/>
      <c r="J1403" s="272"/>
      <c r="K1403" s="272"/>
      <c r="L1403" s="272"/>
      <c r="M1403" s="272"/>
      <c r="N1403" s="271" t="s">
        <v>7053</v>
      </c>
      <c r="O1403" s="271" t="s">
        <v>7054</v>
      </c>
      <c r="P1403" s="271" t="s">
        <v>7055</v>
      </c>
      <c r="Q1403" s="271" t="s">
        <v>7056</v>
      </c>
      <c r="R1403" s="271">
        <v>95</v>
      </c>
      <c r="S1403" s="271" t="s">
        <v>7309</v>
      </c>
      <c r="T1403" s="234">
        <v>45600</v>
      </c>
      <c r="U1403" s="234" t="s">
        <v>6862</v>
      </c>
      <c r="V1403" s="234">
        <v>45657</v>
      </c>
      <c r="W1403" s="234">
        <v>45663</v>
      </c>
      <c r="X1403" s="234" t="s">
        <v>6855</v>
      </c>
      <c r="Y1403" s="234"/>
      <c r="Z1403" s="234" t="s">
        <v>7034</v>
      </c>
      <c r="AA1403" s="243">
        <v>202411</v>
      </c>
      <c r="AB1403" s="243">
        <v>2</v>
      </c>
      <c r="AC1403" s="244" t="s">
        <v>7050</v>
      </c>
      <c r="AD1403" s="277" t="s">
        <v>8189</v>
      </c>
      <c r="AE1403" s="245">
        <v>1</v>
      </c>
      <c r="AF1403" s="249" t="s">
        <v>492</v>
      </c>
      <c r="AG1403" s="239" t="str">
        <f>IFERROR(VLOOKUP(작성용!A:A,RM!A:D,4,0),"-")</f>
        <v>유재호</v>
      </c>
      <c r="AH1403" s="203" t="s">
        <v>7310</v>
      </c>
      <c r="AI1403" s="235" t="s">
        <v>7047</v>
      </c>
      <c r="AJ1403" s="235" t="s">
        <v>6855</v>
      </c>
      <c r="AK1403" s="235" t="s">
        <v>4128</v>
      </c>
      <c r="AL1403" s="235">
        <v>1402</v>
      </c>
    </row>
    <row r="1404" spans="1:38" x14ac:dyDescent="0.3">
      <c r="A1404" s="222" t="s">
        <v>1910</v>
      </c>
      <c r="B1404" s="222" t="s">
        <v>1911</v>
      </c>
      <c r="C1404" s="241" t="s">
        <v>3707</v>
      </c>
      <c r="D1404" s="237" t="s">
        <v>7311</v>
      </c>
      <c r="E1404" s="236">
        <v>1101115893973</v>
      </c>
      <c r="F1404" s="223" t="s">
        <v>3990</v>
      </c>
      <c r="G1404" s="242">
        <v>0</v>
      </c>
      <c r="H1404" s="223" t="s">
        <v>3527</v>
      </c>
      <c r="I1404" s="223"/>
      <c r="J1404" s="223"/>
      <c r="K1404" s="223"/>
      <c r="L1404" s="223"/>
      <c r="M1404" s="223"/>
      <c r="N1404" s="240" t="s">
        <v>475</v>
      </c>
      <c r="O1404" s="240" t="s">
        <v>7312</v>
      </c>
      <c r="P1404" s="240" t="s">
        <v>7313</v>
      </c>
      <c r="Q1404" s="240" t="s">
        <v>7314</v>
      </c>
      <c r="R1404" s="250" t="s">
        <v>6855</v>
      </c>
      <c r="S1404" s="250" t="s">
        <v>3527</v>
      </c>
      <c r="T1404" s="233">
        <v>45600</v>
      </c>
      <c r="U1404" s="234" t="s">
        <v>3711</v>
      </c>
      <c r="V1404" s="234">
        <v>45649</v>
      </c>
      <c r="W1404" s="234">
        <v>45670</v>
      </c>
      <c r="X1404" s="234" t="s">
        <v>2</v>
      </c>
      <c r="Y1404" s="234"/>
      <c r="Z1404" s="234" t="s">
        <v>7339</v>
      </c>
      <c r="AA1404" s="243">
        <v>202411</v>
      </c>
      <c r="AB1404" s="243"/>
      <c r="AC1404" s="244" t="s">
        <v>7315</v>
      </c>
      <c r="AD1404" s="244" t="s">
        <v>3552</v>
      </c>
      <c r="AE1404" s="245">
        <v>1</v>
      </c>
      <c r="AF1404" s="244" t="s">
        <v>3552</v>
      </c>
      <c r="AG1404" s="239" t="str">
        <f>IFERROR(VLOOKUP(작성용!A:A,RM!A:D,4,0),"-")</f>
        <v>김수현</v>
      </c>
      <c r="AH1404" s="9" t="s">
        <v>125</v>
      </c>
      <c r="AI1404" s="235" t="s">
        <v>3527</v>
      </c>
      <c r="AJ1404" s="235" t="s">
        <v>6928</v>
      </c>
      <c r="AK1404" s="235" t="s">
        <v>6929</v>
      </c>
      <c r="AL1404" s="235">
        <v>1403</v>
      </c>
    </row>
    <row r="1405" spans="1:38" x14ac:dyDescent="0.3">
      <c r="A1405" s="222" t="s">
        <v>1910</v>
      </c>
      <c r="B1405" s="222" t="s">
        <v>1911</v>
      </c>
      <c r="C1405" s="241" t="s">
        <v>3707</v>
      </c>
      <c r="D1405" s="237" t="s">
        <v>7316</v>
      </c>
      <c r="E1405" s="236">
        <v>1101118433099</v>
      </c>
      <c r="F1405" s="223" t="s">
        <v>6868</v>
      </c>
      <c r="G1405" s="242">
        <v>0</v>
      </c>
      <c r="H1405" s="223" t="s">
        <v>6855</v>
      </c>
      <c r="I1405" s="223"/>
      <c r="J1405" s="223"/>
      <c r="K1405" s="223"/>
      <c r="L1405" s="223"/>
      <c r="M1405" s="223"/>
      <c r="N1405" s="240" t="s">
        <v>7053</v>
      </c>
      <c r="O1405" s="240" t="s">
        <v>7312</v>
      </c>
      <c r="P1405" s="240" t="s">
        <v>7317</v>
      </c>
      <c r="Q1405" s="240" t="s">
        <v>7314</v>
      </c>
      <c r="R1405" s="250" t="s">
        <v>3527</v>
      </c>
      <c r="S1405" s="250" t="s">
        <v>3527</v>
      </c>
      <c r="T1405" s="233">
        <v>45600</v>
      </c>
      <c r="U1405" s="234" t="s">
        <v>3711</v>
      </c>
      <c r="V1405" s="234">
        <v>45649</v>
      </c>
      <c r="W1405" s="234">
        <v>45670</v>
      </c>
      <c r="X1405" s="234" t="s">
        <v>2</v>
      </c>
      <c r="Y1405" s="234"/>
      <c r="Z1405" s="234" t="s">
        <v>7339</v>
      </c>
      <c r="AA1405" s="243">
        <v>202411</v>
      </c>
      <c r="AB1405" s="243"/>
      <c r="AC1405" s="244" t="s">
        <v>7315</v>
      </c>
      <c r="AD1405" s="244" t="s">
        <v>3550</v>
      </c>
      <c r="AE1405" s="245">
        <v>1</v>
      </c>
      <c r="AF1405" s="244" t="s">
        <v>3550</v>
      </c>
      <c r="AG1405" s="239" t="str">
        <f>IFERROR(VLOOKUP(작성용!A:A,RM!A:D,4,0),"-")</f>
        <v>김수현</v>
      </c>
      <c r="AH1405" s="9" t="s">
        <v>125</v>
      </c>
      <c r="AI1405" s="235" t="s">
        <v>3527</v>
      </c>
      <c r="AJ1405" s="235" t="s">
        <v>6928</v>
      </c>
      <c r="AK1405" s="235" t="s">
        <v>6929</v>
      </c>
      <c r="AL1405" s="235">
        <v>1404</v>
      </c>
    </row>
    <row r="1406" spans="1:38" x14ac:dyDescent="0.3">
      <c r="A1406" s="222" t="s">
        <v>1910</v>
      </c>
      <c r="B1406" s="222" t="s">
        <v>1911</v>
      </c>
      <c r="C1406" s="241" t="s">
        <v>6866</v>
      </c>
      <c r="D1406" s="237" t="s">
        <v>7318</v>
      </c>
      <c r="E1406" s="236">
        <v>1101115734820</v>
      </c>
      <c r="F1406" s="223" t="s">
        <v>6868</v>
      </c>
      <c r="G1406" s="242">
        <v>0</v>
      </c>
      <c r="H1406" s="223" t="s">
        <v>3527</v>
      </c>
      <c r="I1406" s="223"/>
      <c r="J1406" s="223"/>
      <c r="K1406" s="223"/>
      <c r="L1406" s="223"/>
      <c r="M1406" s="223"/>
      <c r="N1406" s="240" t="s">
        <v>7053</v>
      </c>
      <c r="O1406" s="240" t="s">
        <v>7319</v>
      </c>
      <c r="P1406" s="240" t="s">
        <v>7313</v>
      </c>
      <c r="Q1406" s="240" t="s">
        <v>7314</v>
      </c>
      <c r="R1406" s="250" t="s">
        <v>6855</v>
      </c>
      <c r="S1406" s="250" t="s">
        <v>3527</v>
      </c>
      <c r="T1406" s="233">
        <v>45600</v>
      </c>
      <c r="U1406" s="234" t="s">
        <v>6862</v>
      </c>
      <c r="V1406" s="234">
        <v>45649</v>
      </c>
      <c r="W1406" s="234">
        <v>45670</v>
      </c>
      <c r="X1406" s="234" t="s">
        <v>2</v>
      </c>
      <c r="Y1406" s="234"/>
      <c r="Z1406" s="234" t="s">
        <v>7339</v>
      </c>
      <c r="AA1406" s="243">
        <v>202411</v>
      </c>
      <c r="AB1406" s="243"/>
      <c r="AC1406" s="244" t="s">
        <v>4747</v>
      </c>
      <c r="AD1406" s="244" t="s">
        <v>6910</v>
      </c>
      <c r="AE1406" s="245">
        <v>1</v>
      </c>
      <c r="AF1406" s="244" t="s">
        <v>6910</v>
      </c>
      <c r="AG1406" s="239" t="str">
        <f>IFERROR(VLOOKUP(작성용!A:A,RM!A:D,4,0),"-")</f>
        <v>김수현</v>
      </c>
      <c r="AH1406" s="9" t="s">
        <v>6864</v>
      </c>
      <c r="AI1406" s="235" t="s">
        <v>3527</v>
      </c>
      <c r="AJ1406" s="235" t="s">
        <v>6928</v>
      </c>
      <c r="AK1406" s="235" t="s">
        <v>6929</v>
      </c>
      <c r="AL1406" s="235">
        <v>1405</v>
      </c>
    </row>
    <row r="1407" spans="1:38" x14ac:dyDescent="0.3">
      <c r="A1407" s="222" t="s">
        <v>1910</v>
      </c>
      <c r="B1407" s="222" t="s">
        <v>1911</v>
      </c>
      <c r="C1407" s="241" t="s">
        <v>6866</v>
      </c>
      <c r="D1407" s="237" t="s">
        <v>7320</v>
      </c>
      <c r="E1407" s="236">
        <v>1101115734820</v>
      </c>
      <c r="F1407" s="223" t="s">
        <v>6879</v>
      </c>
      <c r="G1407" s="242">
        <v>1</v>
      </c>
      <c r="H1407" s="223" t="s">
        <v>6855</v>
      </c>
      <c r="I1407" s="223"/>
      <c r="J1407" s="223"/>
      <c r="K1407" s="223"/>
      <c r="L1407" s="223"/>
      <c r="M1407" s="223"/>
      <c r="N1407" s="240" t="s">
        <v>475</v>
      </c>
      <c r="O1407" s="240" t="s">
        <v>7312</v>
      </c>
      <c r="P1407" s="240" t="s">
        <v>7313</v>
      </c>
      <c r="Q1407" s="240" t="s">
        <v>7314</v>
      </c>
      <c r="R1407" s="250" t="s">
        <v>3527</v>
      </c>
      <c r="S1407" s="250" t="s">
        <v>3527</v>
      </c>
      <c r="T1407" s="233">
        <v>45600</v>
      </c>
      <c r="U1407" s="234" t="s">
        <v>6862</v>
      </c>
      <c r="V1407" s="234">
        <v>45649</v>
      </c>
      <c r="W1407" s="234">
        <v>45670</v>
      </c>
      <c r="X1407" s="234" t="s">
        <v>2</v>
      </c>
      <c r="Y1407" s="234"/>
      <c r="Z1407" s="234" t="s">
        <v>7339</v>
      </c>
      <c r="AA1407" s="243">
        <v>202411</v>
      </c>
      <c r="AB1407" s="243"/>
      <c r="AC1407" s="244" t="s">
        <v>7315</v>
      </c>
      <c r="AD1407" s="244" t="s">
        <v>3588</v>
      </c>
      <c r="AE1407" s="245">
        <v>0</v>
      </c>
      <c r="AF1407" s="244" t="s">
        <v>3588</v>
      </c>
      <c r="AG1407" s="239" t="str">
        <f>IFERROR(VLOOKUP(작성용!A:A,RM!A:D,4,0),"-")</f>
        <v>김수현</v>
      </c>
      <c r="AH1407" s="9" t="s">
        <v>125</v>
      </c>
      <c r="AI1407" s="235" t="s">
        <v>3527</v>
      </c>
      <c r="AJ1407" s="235" t="s">
        <v>4020</v>
      </c>
      <c r="AK1407" s="235" t="s">
        <v>6929</v>
      </c>
      <c r="AL1407" s="235">
        <v>1406</v>
      </c>
    </row>
    <row r="1408" spans="1:38" x14ac:dyDescent="0.3">
      <c r="A1408" s="222" t="s">
        <v>1910</v>
      </c>
      <c r="B1408" s="222" t="s">
        <v>1911</v>
      </c>
      <c r="C1408" s="241" t="s">
        <v>3707</v>
      </c>
      <c r="D1408" s="237" t="s">
        <v>7321</v>
      </c>
      <c r="E1408" s="236">
        <v>1101117158482</v>
      </c>
      <c r="F1408" s="223" t="s">
        <v>3990</v>
      </c>
      <c r="G1408" s="242">
        <v>0</v>
      </c>
      <c r="H1408" s="223" t="s">
        <v>3527</v>
      </c>
      <c r="I1408" s="223"/>
      <c r="J1408" s="223"/>
      <c r="K1408" s="223"/>
      <c r="L1408" s="223"/>
      <c r="M1408" s="223"/>
      <c r="N1408" s="240" t="s">
        <v>7053</v>
      </c>
      <c r="O1408" s="240" t="s">
        <v>7319</v>
      </c>
      <c r="P1408" s="240" t="s">
        <v>7313</v>
      </c>
      <c r="Q1408" s="240" t="s">
        <v>7314</v>
      </c>
      <c r="R1408" s="250" t="s">
        <v>6855</v>
      </c>
      <c r="S1408" s="250" t="s">
        <v>6855</v>
      </c>
      <c r="T1408" s="233">
        <v>45600</v>
      </c>
      <c r="U1408" s="234" t="s">
        <v>6862</v>
      </c>
      <c r="V1408" s="234">
        <v>45649</v>
      </c>
      <c r="W1408" s="234">
        <v>45670</v>
      </c>
      <c r="X1408" s="234" t="s">
        <v>2</v>
      </c>
      <c r="Y1408" s="234"/>
      <c r="Z1408" s="234" t="s">
        <v>7339</v>
      </c>
      <c r="AA1408" s="243">
        <v>202411</v>
      </c>
      <c r="AB1408" s="243"/>
      <c r="AC1408" s="244" t="s">
        <v>7315</v>
      </c>
      <c r="AD1408" s="244" t="s">
        <v>6887</v>
      </c>
      <c r="AE1408" s="245">
        <v>1</v>
      </c>
      <c r="AF1408" s="244" t="s">
        <v>6887</v>
      </c>
      <c r="AG1408" s="239" t="str">
        <f>IFERROR(VLOOKUP(작성용!A:A,RM!A:D,4,0),"-")</f>
        <v>김수현</v>
      </c>
      <c r="AH1408" s="9" t="s">
        <v>6864</v>
      </c>
      <c r="AI1408" s="235" t="s">
        <v>6855</v>
      </c>
      <c r="AJ1408" s="235" t="s">
        <v>6928</v>
      </c>
      <c r="AK1408" s="235" t="s">
        <v>6929</v>
      </c>
      <c r="AL1408" s="235">
        <v>1407</v>
      </c>
    </row>
    <row r="1409" spans="1:38" x14ac:dyDescent="0.3">
      <c r="A1409" s="222" t="s">
        <v>1910</v>
      </c>
      <c r="B1409" s="222" t="s">
        <v>1911</v>
      </c>
      <c r="C1409" s="241" t="s">
        <v>6866</v>
      </c>
      <c r="D1409" s="237" t="s">
        <v>7321</v>
      </c>
      <c r="E1409" s="236">
        <v>1101117158482</v>
      </c>
      <c r="F1409" s="223" t="s">
        <v>6879</v>
      </c>
      <c r="G1409" s="242">
        <v>0</v>
      </c>
      <c r="H1409" s="223" t="s">
        <v>3527</v>
      </c>
      <c r="I1409" s="223"/>
      <c r="J1409" s="223"/>
      <c r="K1409" s="223"/>
      <c r="L1409" s="223"/>
      <c r="M1409" s="223"/>
      <c r="N1409" s="240" t="s">
        <v>7053</v>
      </c>
      <c r="O1409" s="240" t="s">
        <v>7319</v>
      </c>
      <c r="P1409" s="240" t="s">
        <v>7313</v>
      </c>
      <c r="Q1409" s="240" t="s">
        <v>7314</v>
      </c>
      <c r="R1409" s="250" t="s">
        <v>6855</v>
      </c>
      <c r="S1409" s="250" t="s">
        <v>6855</v>
      </c>
      <c r="T1409" s="233">
        <v>45600</v>
      </c>
      <c r="U1409" s="234" t="s">
        <v>6862</v>
      </c>
      <c r="V1409" s="234">
        <v>45649</v>
      </c>
      <c r="W1409" s="234">
        <v>45670</v>
      </c>
      <c r="X1409" s="234" t="s">
        <v>2</v>
      </c>
      <c r="Y1409" s="234"/>
      <c r="Z1409" s="234" t="s">
        <v>7339</v>
      </c>
      <c r="AA1409" s="243">
        <v>202411</v>
      </c>
      <c r="AB1409" s="243"/>
      <c r="AC1409" s="244" t="s">
        <v>7315</v>
      </c>
      <c r="AD1409" s="244" t="s">
        <v>6887</v>
      </c>
      <c r="AE1409" s="245">
        <v>0</v>
      </c>
      <c r="AF1409" s="244" t="s">
        <v>6887</v>
      </c>
      <c r="AG1409" s="239" t="str">
        <f>IFERROR(VLOOKUP(작성용!A:A,RM!A:D,4,0),"-")</f>
        <v>김수현</v>
      </c>
      <c r="AH1409" s="9" t="s">
        <v>6864</v>
      </c>
      <c r="AI1409" s="235" t="s">
        <v>6855</v>
      </c>
      <c r="AJ1409" s="235" t="s">
        <v>6928</v>
      </c>
      <c r="AK1409" s="235" t="s">
        <v>6929</v>
      </c>
      <c r="AL1409" s="235">
        <v>1408</v>
      </c>
    </row>
    <row r="1410" spans="1:38" x14ac:dyDescent="0.3">
      <c r="A1410" s="222" t="s">
        <v>1910</v>
      </c>
      <c r="B1410" s="222" t="s">
        <v>1911</v>
      </c>
      <c r="C1410" s="241" t="s">
        <v>6866</v>
      </c>
      <c r="D1410" s="237" t="s">
        <v>7322</v>
      </c>
      <c r="E1410" s="236">
        <v>1101116750867</v>
      </c>
      <c r="F1410" s="223" t="s">
        <v>6868</v>
      </c>
      <c r="G1410" s="242">
        <v>0</v>
      </c>
      <c r="H1410" s="223" t="s">
        <v>6855</v>
      </c>
      <c r="I1410" s="223"/>
      <c r="J1410" s="223"/>
      <c r="K1410" s="223"/>
      <c r="L1410" s="223"/>
      <c r="M1410" s="223"/>
      <c r="N1410" s="240" t="s">
        <v>7053</v>
      </c>
      <c r="O1410" s="240" t="s">
        <v>7319</v>
      </c>
      <c r="P1410" s="240" t="s">
        <v>7313</v>
      </c>
      <c r="Q1410" s="240" t="s">
        <v>7314</v>
      </c>
      <c r="R1410" s="250" t="s">
        <v>6855</v>
      </c>
      <c r="S1410" s="250" t="s">
        <v>6855</v>
      </c>
      <c r="T1410" s="233">
        <v>45600</v>
      </c>
      <c r="U1410" s="234" t="s">
        <v>6862</v>
      </c>
      <c r="V1410" s="234">
        <v>45649</v>
      </c>
      <c r="W1410" s="234">
        <v>45670</v>
      </c>
      <c r="X1410" s="234" t="s">
        <v>2</v>
      </c>
      <c r="Y1410" s="234"/>
      <c r="Z1410" s="234" t="s">
        <v>7339</v>
      </c>
      <c r="AA1410" s="243">
        <v>202411</v>
      </c>
      <c r="AB1410" s="243"/>
      <c r="AC1410" s="244" t="s">
        <v>7315</v>
      </c>
      <c r="AD1410" s="244" t="s">
        <v>6871</v>
      </c>
      <c r="AE1410" s="245">
        <v>1</v>
      </c>
      <c r="AF1410" s="244" t="s">
        <v>6871</v>
      </c>
      <c r="AG1410" s="239" t="str">
        <f>IFERROR(VLOOKUP(작성용!A:A,RM!A:D,4,0),"-")</f>
        <v>김수현</v>
      </c>
      <c r="AH1410" s="9" t="s">
        <v>6864</v>
      </c>
      <c r="AI1410" s="235" t="s">
        <v>6855</v>
      </c>
      <c r="AJ1410" s="235" t="s">
        <v>6928</v>
      </c>
      <c r="AK1410" s="235" t="s">
        <v>6929</v>
      </c>
      <c r="AL1410" s="235">
        <v>1409</v>
      </c>
    </row>
    <row r="1411" spans="1:38" x14ac:dyDescent="0.3">
      <c r="A1411" s="222" t="s">
        <v>1910</v>
      </c>
      <c r="B1411" s="222" t="s">
        <v>1911</v>
      </c>
      <c r="C1411" s="241" t="s">
        <v>6866</v>
      </c>
      <c r="D1411" s="237" t="s">
        <v>7323</v>
      </c>
      <c r="E1411" s="236">
        <v>1101116750867</v>
      </c>
      <c r="F1411" s="223" t="s">
        <v>6879</v>
      </c>
      <c r="G1411" s="242">
        <v>0</v>
      </c>
      <c r="H1411" s="223" t="s">
        <v>6855</v>
      </c>
      <c r="I1411" s="223"/>
      <c r="J1411" s="223"/>
      <c r="K1411" s="223"/>
      <c r="L1411" s="223"/>
      <c r="M1411" s="223"/>
      <c r="N1411" s="240" t="s">
        <v>7053</v>
      </c>
      <c r="O1411" s="240" t="s">
        <v>7319</v>
      </c>
      <c r="P1411" s="240" t="s">
        <v>7313</v>
      </c>
      <c r="Q1411" s="240" t="s">
        <v>7314</v>
      </c>
      <c r="R1411" s="250" t="s">
        <v>3527</v>
      </c>
      <c r="S1411" s="250" t="s">
        <v>6855</v>
      </c>
      <c r="T1411" s="233">
        <v>45600</v>
      </c>
      <c r="U1411" s="234" t="s">
        <v>6862</v>
      </c>
      <c r="V1411" s="234">
        <v>45649</v>
      </c>
      <c r="W1411" s="234">
        <v>45670</v>
      </c>
      <c r="X1411" s="234" t="s">
        <v>2</v>
      </c>
      <c r="Y1411" s="234"/>
      <c r="Z1411" s="234" t="s">
        <v>7339</v>
      </c>
      <c r="AA1411" s="243">
        <v>202411</v>
      </c>
      <c r="AB1411" s="243"/>
      <c r="AC1411" s="244" t="s">
        <v>7315</v>
      </c>
      <c r="AD1411" s="244" t="s">
        <v>6871</v>
      </c>
      <c r="AE1411" s="245">
        <v>0</v>
      </c>
      <c r="AF1411" s="244" t="s">
        <v>6871</v>
      </c>
      <c r="AG1411" s="239" t="str">
        <f>IFERROR(VLOOKUP(작성용!A:A,RM!A:D,4,0),"-")</f>
        <v>김수현</v>
      </c>
      <c r="AH1411" s="9" t="s">
        <v>6864</v>
      </c>
      <c r="AI1411" s="235" t="s">
        <v>6855</v>
      </c>
      <c r="AJ1411" s="235" t="s">
        <v>6928</v>
      </c>
      <c r="AK1411" s="235" t="s">
        <v>6929</v>
      </c>
      <c r="AL1411" s="235">
        <v>1410</v>
      </c>
    </row>
    <row r="1412" spans="1:38" x14ac:dyDescent="0.3">
      <c r="A1412" s="222" t="s">
        <v>1910</v>
      </c>
      <c r="B1412" s="222" t="s">
        <v>1911</v>
      </c>
      <c r="C1412" s="241" t="s">
        <v>6866</v>
      </c>
      <c r="D1412" s="237" t="s">
        <v>7324</v>
      </c>
      <c r="E1412" s="236" t="s">
        <v>4712</v>
      </c>
      <c r="F1412" s="223" t="s">
        <v>6868</v>
      </c>
      <c r="G1412" s="242">
        <v>0</v>
      </c>
      <c r="H1412" s="223" t="s">
        <v>6855</v>
      </c>
      <c r="I1412" s="223"/>
      <c r="J1412" s="223"/>
      <c r="K1412" s="223"/>
      <c r="L1412" s="223"/>
      <c r="M1412" s="223"/>
      <c r="N1412" s="240" t="s">
        <v>7053</v>
      </c>
      <c r="O1412" s="240" t="s">
        <v>7312</v>
      </c>
      <c r="P1412" s="240" t="s">
        <v>7313</v>
      </c>
      <c r="Q1412" s="240" t="s">
        <v>7314</v>
      </c>
      <c r="R1412" s="250" t="s">
        <v>6855</v>
      </c>
      <c r="S1412" s="250" t="s">
        <v>6855</v>
      </c>
      <c r="T1412" s="233">
        <v>45600</v>
      </c>
      <c r="U1412" s="234" t="s">
        <v>6862</v>
      </c>
      <c r="V1412" s="234">
        <v>45649</v>
      </c>
      <c r="W1412" s="234">
        <v>45670</v>
      </c>
      <c r="X1412" s="234" t="s">
        <v>2</v>
      </c>
      <c r="Y1412" s="234"/>
      <c r="Z1412" s="234" t="s">
        <v>7339</v>
      </c>
      <c r="AA1412" s="243">
        <v>202411</v>
      </c>
      <c r="AB1412" s="243"/>
      <c r="AC1412" s="244" t="s">
        <v>7315</v>
      </c>
      <c r="AD1412" s="244" t="s">
        <v>6864</v>
      </c>
      <c r="AE1412" s="245">
        <v>1.3</v>
      </c>
      <c r="AF1412" s="244" t="s">
        <v>6864</v>
      </c>
      <c r="AG1412" s="239" t="str">
        <f>IFERROR(VLOOKUP(작성용!A:A,RM!A:D,4,0),"-")</f>
        <v>김수현</v>
      </c>
      <c r="AH1412" s="9" t="s">
        <v>6864</v>
      </c>
      <c r="AI1412" s="235" t="s">
        <v>6855</v>
      </c>
      <c r="AJ1412" s="235" t="s">
        <v>6928</v>
      </c>
      <c r="AK1412" s="235" t="s">
        <v>6929</v>
      </c>
      <c r="AL1412" s="235">
        <v>1411</v>
      </c>
    </row>
    <row r="1413" spans="1:38" x14ac:dyDescent="0.3">
      <c r="A1413" s="222" t="s">
        <v>1910</v>
      </c>
      <c r="B1413" s="222" t="s">
        <v>1911</v>
      </c>
      <c r="C1413" s="241" t="s">
        <v>6866</v>
      </c>
      <c r="D1413" s="237" t="s">
        <v>7324</v>
      </c>
      <c r="E1413" s="236" t="s">
        <v>4712</v>
      </c>
      <c r="F1413" s="223" t="s">
        <v>7325</v>
      </c>
      <c r="G1413" s="242">
        <v>0</v>
      </c>
      <c r="H1413" s="223" t="s">
        <v>6855</v>
      </c>
      <c r="I1413" s="223"/>
      <c r="J1413" s="223"/>
      <c r="K1413" s="223"/>
      <c r="L1413" s="223"/>
      <c r="M1413" s="223"/>
      <c r="N1413" s="240" t="s">
        <v>7053</v>
      </c>
      <c r="O1413" s="240" t="s">
        <v>7319</v>
      </c>
      <c r="P1413" s="240" t="s">
        <v>7317</v>
      </c>
      <c r="Q1413" s="240" t="s">
        <v>7314</v>
      </c>
      <c r="R1413" s="250" t="s">
        <v>3527</v>
      </c>
      <c r="S1413" s="250" t="s">
        <v>6855</v>
      </c>
      <c r="T1413" s="233">
        <v>45600</v>
      </c>
      <c r="U1413" s="234" t="s">
        <v>6862</v>
      </c>
      <c r="V1413" s="234">
        <v>45649</v>
      </c>
      <c r="W1413" s="234">
        <v>45670</v>
      </c>
      <c r="X1413" s="234" t="s">
        <v>2</v>
      </c>
      <c r="Y1413" s="234"/>
      <c r="Z1413" s="234" t="s">
        <v>7339</v>
      </c>
      <c r="AA1413" s="243">
        <v>202411</v>
      </c>
      <c r="AB1413" s="243"/>
      <c r="AC1413" s="244" t="s">
        <v>7315</v>
      </c>
      <c r="AD1413" s="244" t="s">
        <v>6864</v>
      </c>
      <c r="AE1413" s="245">
        <v>0</v>
      </c>
      <c r="AF1413" s="244" t="s">
        <v>6864</v>
      </c>
      <c r="AG1413" s="239" t="str">
        <f>IFERROR(VLOOKUP(작성용!A:A,RM!A:D,4,0),"-")</f>
        <v>김수현</v>
      </c>
      <c r="AH1413" s="9" t="s">
        <v>6864</v>
      </c>
      <c r="AI1413" s="235" t="s">
        <v>6855</v>
      </c>
      <c r="AJ1413" s="235" t="s">
        <v>6928</v>
      </c>
      <c r="AK1413" s="235" t="s">
        <v>6929</v>
      </c>
      <c r="AL1413" s="235">
        <v>1412</v>
      </c>
    </row>
    <row r="1414" spans="1:38" x14ac:dyDescent="0.3">
      <c r="A1414" s="222" t="s">
        <v>1910</v>
      </c>
      <c r="B1414" s="222" t="s">
        <v>1911</v>
      </c>
      <c r="C1414" s="241" t="s">
        <v>6866</v>
      </c>
      <c r="D1414" s="237" t="s">
        <v>7326</v>
      </c>
      <c r="E1414" s="236" t="s">
        <v>7327</v>
      </c>
      <c r="F1414" s="223" t="s">
        <v>6868</v>
      </c>
      <c r="G1414" s="242">
        <v>0</v>
      </c>
      <c r="H1414" s="223" t="s">
        <v>7328</v>
      </c>
      <c r="I1414" s="223"/>
      <c r="J1414" s="223"/>
      <c r="K1414" s="223"/>
      <c r="L1414" s="223"/>
      <c r="M1414" s="223"/>
      <c r="N1414" s="240" t="s">
        <v>7053</v>
      </c>
      <c r="O1414" s="240" t="s">
        <v>7319</v>
      </c>
      <c r="P1414" s="240" t="s">
        <v>7313</v>
      </c>
      <c r="Q1414" s="240" t="s">
        <v>7314</v>
      </c>
      <c r="R1414" s="250" t="s">
        <v>7328</v>
      </c>
      <c r="S1414" s="250" t="s">
        <v>3527</v>
      </c>
      <c r="T1414" s="233">
        <v>45600</v>
      </c>
      <c r="U1414" s="234" t="s">
        <v>3711</v>
      </c>
      <c r="V1414" s="234">
        <v>45649</v>
      </c>
      <c r="W1414" s="234">
        <v>45670</v>
      </c>
      <c r="X1414" s="234" t="s">
        <v>2</v>
      </c>
      <c r="Y1414" s="234"/>
      <c r="Z1414" s="234" t="s">
        <v>7339</v>
      </c>
      <c r="AA1414" s="243">
        <v>202411</v>
      </c>
      <c r="AB1414" s="243"/>
      <c r="AC1414" s="244" t="s">
        <v>4747</v>
      </c>
      <c r="AD1414" s="244" t="s">
        <v>3663</v>
      </c>
      <c r="AE1414" s="245">
        <v>1</v>
      </c>
      <c r="AF1414" s="244" t="s">
        <v>3663</v>
      </c>
      <c r="AG1414" s="239" t="str">
        <f>IFERROR(VLOOKUP(작성용!A:A,RM!A:D,4,0),"-")</f>
        <v>김수현</v>
      </c>
      <c r="AH1414" s="9" t="s">
        <v>125</v>
      </c>
      <c r="AI1414" s="235" t="s">
        <v>6855</v>
      </c>
      <c r="AJ1414" s="235" t="s">
        <v>4020</v>
      </c>
      <c r="AK1414" s="235" t="s">
        <v>7329</v>
      </c>
      <c r="AL1414" s="235">
        <v>1413</v>
      </c>
    </row>
    <row r="1415" spans="1:38" x14ac:dyDescent="0.3">
      <c r="A1415" s="222" t="s">
        <v>1910</v>
      </c>
      <c r="B1415" s="222" t="s">
        <v>1911</v>
      </c>
      <c r="C1415" s="241" t="s">
        <v>6866</v>
      </c>
      <c r="D1415" s="237" t="s">
        <v>7326</v>
      </c>
      <c r="E1415" s="236" t="s">
        <v>7327</v>
      </c>
      <c r="F1415" s="223" t="s">
        <v>7330</v>
      </c>
      <c r="G1415" s="242">
        <v>1</v>
      </c>
      <c r="H1415" s="223" t="s">
        <v>3527</v>
      </c>
      <c r="I1415" s="223"/>
      <c r="J1415" s="223"/>
      <c r="K1415" s="223"/>
      <c r="L1415" s="223"/>
      <c r="M1415" s="223"/>
      <c r="N1415" s="240" t="s">
        <v>475</v>
      </c>
      <c r="O1415" s="240" t="s">
        <v>7319</v>
      </c>
      <c r="P1415" s="240" t="s">
        <v>7317</v>
      </c>
      <c r="Q1415" s="240" t="s">
        <v>7314</v>
      </c>
      <c r="R1415" s="250" t="s">
        <v>6855</v>
      </c>
      <c r="S1415" s="250" t="s">
        <v>6855</v>
      </c>
      <c r="T1415" s="233">
        <v>45600</v>
      </c>
      <c r="U1415" s="234" t="s">
        <v>6862</v>
      </c>
      <c r="V1415" s="234">
        <v>45649</v>
      </c>
      <c r="W1415" s="234">
        <v>45670</v>
      </c>
      <c r="X1415" s="234" t="s">
        <v>2</v>
      </c>
      <c r="Y1415" s="234"/>
      <c r="Z1415" s="234" t="s">
        <v>7339</v>
      </c>
      <c r="AA1415" s="243">
        <v>202411</v>
      </c>
      <c r="AB1415" s="243"/>
      <c r="AC1415" s="244" t="s">
        <v>4747</v>
      </c>
      <c r="AD1415" s="244" t="s">
        <v>3663</v>
      </c>
      <c r="AE1415" s="245">
        <v>0</v>
      </c>
      <c r="AF1415" s="244" t="s">
        <v>3663</v>
      </c>
      <c r="AG1415" s="239" t="str">
        <f>IFERROR(VLOOKUP(작성용!A:A,RM!A:D,4,0),"-")</f>
        <v>김수현</v>
      </c>
      <c r="AH1415" s="9" t="s">
        <v>125</v>
      </c>
      <c r="AI1415" s="235" t="s">
        <v>6855</v>
      </c>
      <c r="AJ1415" s="235" t="s">
        <v>6928</v>
      </c>
      <c r="AK1415" s="235" t="s">
        <v>6929</v>
      </c>
      <c r="AL1415" s="235">
        <v>1414</v>
      </c>
    </row>
    <row r="1416" spans="1:38" x14ac:dyDescent="0.3">
      <c r="A1416" s="222" t="s">
        <v>1910</v>
      </c>
      <c r="B1416" s="222" t="s">
        <v>1911</v>
      </c>
      <c r="C1416" s="241" t="s">
        <v>6866</v>
      </c>
      <c r="D1416" s="237" t="s">
        <v>7331</v>
      </c>
      <c r="E1416" s="236">
        <v>1101130029496</v>
      </c>
      <c r="F1416" s="223" t="s">
        <v>6953</v>
      </c>
      <c r="G1416" s="242">
        <v>0</v>
      </c>
      <c r="H1416" s="223" t="s">
        <v>6855</v>
      </c>
      <c r="I1416" s="223"/>
      <c r="J1416" s="223"/>
      <c r="K1416" s="223"/>
      <c r="L1416" s="223"/>
      <c r="M1416" s="223"/>
      <c r="N1416" s="240" t="s">
        <v>475</v>
      </c>
      <c r="O1416" s="240" t="s">
        <v>7319</v>
      </c>
      <c r="P1416" s="240" t="s">
        <v>7313</v>
      </c>
      <c r="Q1416" s="240" t="s">
        <v>7314</v>
      </c>
      <c r="R1416" s="250" t="s">
        <v>6855</v>
      </c>
      <c r="S1416" s="250" t="s">
        <v>6855</v>
      </c>
      <c r="T1416" s="233">
        <v>45600</v>
      </c>
      <c r="U1416" s="234" t="s">
        <v>6862</v>
      </c>
      <c r="V1416" s="234">
        <v>45649</v>
      </c>
      <c r="W1416" s="234">
        <v>45670</v>
      </c>
      <c r="X1416" s="234" t="s">
        <v>2</v>
      </c>
      <c r="Y1416" s="234"/>
      <c r="Z1416" s="234" t="s">
        <v>7339</v>
      </c>
      <c r="AA1416" s="243">
        <v>202411</v>
      </c>
      <c r="AB1416" s="243"/>
      <c r="AC1416" s="244" t="s">
        <v>7315</v>
      </c>
      <c r="AD1416" s="244" t="s">
        <v>6864</v>
      </c>
      <c r="AE1416" s="245">
        <v>1</v>
      </c>
      <c r="AF1416" s="244" t="s">
        <v>6864</v>
      </c>
      <c r="AG1416" s="239" t="str">
        <f>IFERROR(VLOOKUP(작성용!A:A,RM!A:D,4,0),"-")</f>
        <v>김수현</v>
      </c>
      <c r="AH1416" s="9" t="s">
        <v>6864</v>
      </c>
      <c r="AI1416" s="235" t="s">
        <v>6855</v>
      </c>
      <c r="AJ1416" s="235" t="s">
        <v>6928</v>
      </c>
      <c r="AK1416" s="235" t="s">
        <v>6929</v>
      </c>
      <c r="AL1416" s="235">
        <v>1415</v>
      </c>
    </row>
    <row r="1417" spans="1:38" x14ac:dyDescent="0.3">
      <c r="A1417" s="222">
        <v>6000505</v>
      </c>
      <c r="B1417" s="222" t="s">
        <v>7332</v>
      </c>
      <c r="C1417" s="241" t="s">
        <v>6866</v>
      </c>
      <c r="D1417" s="237" t="s">
        <v>7333</v>
      </c>
      <c r="E1417" s="236" t="s">
        <v>7334</v>
      </c>
      <c r="F1417" s="223" t="s">
        <v>6868</v>
      </c>
      <c r="G1417" s="242">
        <v>0</v>
      </c>
      <c r="H1417" s="223" t="s">
        <v>6855</v>
      </c>
      <c r="I1417" s="223"/>
      <c r="J1417" s="223"/>
      <c r="K1417" s="223"/>
      <c r="L1417" s="223"/>
      <c r="M1417" s="223"/>
      <c r="N1417" s="240" t="s">
        <v>7053</v>
      </c>
      <c r="O1417" s="240"/>
      <c r="P1417" s="240"/>
      <c r="Q1417" s="240"/>
      <c r="R1417" s="250" t="s">
        <v>6855</v>
      </c>
      <c r="S1417" s="250" t="s">
        <v>6855</v>
      </c>
      <c r="T1417" s="233" t="s">
        <v>7335</v>
      </c>
      <c r="U1417" s="234" t="s">
        <v>6862</v>
      </c>
      <c r="V1417" s="234">
        <v>45649</v>
      </c>
      <c r="W1417" s="234" t="s">
        <v>7336</v>
      </c>
      <c r="X1417" s="234" t="s">
        <v>2</v>
      </c>
      <c r="Y1417" s="234"/>
      <c r="Z1417" s="234"/>
      <c r="AA1417" s="243">
        <v>202411</v>
      </c>
      <c r="AB1417" s="243"/>
      <c r="AC1417" s="244" t="s">
        <v>6870</v>
      </c>
      <c r="AD1417" s="244" t="s">
        <v>6864</v>
      </c>
      <c r="AE1417" s="245">
        <v>0.4</v>
      </c>
      <c r="AF1417" s="244" t="s">
        <v>6864</v>
      </c>
      <c r="AG1417" s="239" t="str">
        <f>IFERROR(VLOOKUP(작성용!A:A,RM!A:D,4,0),"-")</f>
        <v>-</v>
      </c>
      <c r="AH1417" s="9" t="s">
        <v>6855</v>
      </c>
      <c r="AI1417" s="235" t="s">
        <v>6855</v>
      </c>
      <c r="AJ1417" s="235" t="s">
        <v>6855</v>
      </c>
      <c r="AK1417" s="235" t="s">
        <v>6859</v>
      </c>
      <c r="AL1417" s="235">
        <v>1416</v>
      </c>
    </row>
    <row r="1418" spans="1:38" x14ac:dyDescent="0.3">
      <c r="A1418" s="222">
        <v>6000505</v>
      </c>
      <c r="B1418" s="222" t="s">
        <v>7332</v>
      </c>
      <c r="C1418" s="241" t="s">
        <v>6866</v>
      </c>
      <c r="D1418" s="237" t="s">
        <v>7337</v>
      </c>
      <c r="E1418" s="236" t="s">
        <v>7338</v>
      </c>
      <c r="F1418" s="223" t="s">
        <v>6868</v>
      </c>
      <c r="G1418" s="242">
        <v>0</v>
      </c>
      <c r="H1418" s="223" t="s">
        <v>6855</v>
      </c>
      <c r="I1418" s="223"/>
      <c r="J1418" s="223"/>
      <c r="K1418" s="223"/>
      <c r="L1418" s="223"/>
      <c r="M1418" s="223"/>
      <c r="N1418" s="240" t="s">
        <v>7053</v>
      </c>
      <c r="O1418" s="240"/>
      <c r="P1418" s="240"/>
      <c r="Q1418" s="240"/>
      <c r="R1418" s="250" t="s">
        <v>6855</v>
      </c>
      <c r="S1418" s="250" t="s">
        <v>6855</v>
      </c>
      <c r="T1418" s="233" t="s">
        <v>7335</v>
      </c>
      <c r="U1418" s="234" t="s">
        <v>6862</v>
      </c>
      <c r="V1418" s="234">
        <v>45649</v>
      </c>
      <c r="W1418" s="234" t="s">
        <v>7336</v>
      </c>
      <c r="X1418" s="234" t="s">
        <v>2</v>
      </c>
      <c r="Y1418" s="234"/>
      <c r="Z1418" s="234"/>
      <c r="AA1418" s="243">
        <v>202411</v>
      </c>
      <c r="AB1418" s="243"/>
      <c r="AC1418" s="244" t="s">
        <v>6870</v>
      </c>
      <c r="AD1418" s="244" t="s">
        <v>6864</v>
      </c>
      <c r="AE1418" s="245">
        <v>0</v>
      </c>
      <c r="AF1418" s="244" t="s">
        <v>6864</v>
      </c>
      <c r="AG1418" s="239" t="str">
        <f>IFERROR(VLOOKUP(작성용!A:A,RM!A:D,4,0),"-")</f>
        <v>-</v>
      </c>
      <c r="AH1418" s="9" t="s">
        <v>6855</v>
      </c>
      <c r="AI1418" s="235" t="s">
        <v>6855</v>
      </c>
      <c r="AJ1418" s="235" t="s">
        <v>6855</v>
      </c>
      <c r="AK1418" s="235" t="s">
        <v>6859</v>
      </c>
      <c r="AL1418" s="235">
        <v>1417</v>
      </c>
    </row>
    <row r="1419" spans="1:38" x14ac:dyDescent="0.3">
      <c r="A1419" s="222" t="s">
        <v>2249</v>
      </c>
      <c r="B1419" s="222" t="s">
        <v>5551</v>
      </c>
      <c r="C1419" s="241" t="s">
        <v>3707</v>
      </c>
      <c r="D1419" s="237" t="s">
        <v>5570</v>
      </c>
      <c r="E1419" s="236" t="s">
        <v>3942</v>
      </c>
      <c r="F1419" s="240" t="s">
        <v>7340</v>
      </c>
      <c r="G1419" s="214">
        <v>0</v>
      </c>
      <c r="H1419" s="231" t="s">
        <v>3527</v>
      </c>
      <c r="I1419" s="231"/>
      <c r="J1419" s="231"/>
      <c r="K1419" s="231"/>
      <c r="L1419" s="231"/>
      <c r="M1419" s="231"/>
      <c r="N1419" s="231" t="s">
        <v>5553</v>
      </c>
      <c r="O1419" s="246" t="s">
        <v>5554</v>
      </c>
      <c r="P1419" s="246" t="s">
        <v>5555</v>
      </c>
      <c r="Q1419" s="225" t="s">
        <v>5556</v>
      </c>
      <c r="R1419" s="212" t="s">
        <v>2</v>
      </c>
      <c r="S1419" s="213" t="s">
        <v>3527</v>
      </c>
      <c r="T1419" s="233">
        <v>45579</v>
      </c>
      <c r="U1419" s="234" t="s">
        <v>3711</v>
      </c>
      <c r="V1419" s="234">
        <v>45608</v>
      </c>
      <c r="W1419" s="233">
        <v>45611</v>
      </c>
      <c r="X1419" s="234" t="s">
        <v>3527</v>
      </c>
      <c r="Y1419" s="234"/>
      <c r="Z1419" s="234" t="s">
        <v>5557</v>
      </c>
      <c r="AA1419" s="224">
        <v>202411</v>
      </c>
      <c r="AB1419" s="243"/>
      <c r="AC1419" s="244" t="s">
        <v>3987</v>
      </c>
      <c r="AD1419" s="244" t="s">
        <v>3714</v>
      </c>
      <c r="AE1419" s="245">
        <v>0</v>
      </c>
      <c r="AF1419" s="244" t="s">
        <v>3714</v>
      </c>
      <c r="AG1419" s="239" t="str">
        <f>IFERROR(VLOOKUP(작성용!A:A,RM!A:D,4,0),"-")</f>
        <v>서경덕</v>
      </c>
      <c r="AH1419" s="9" t="s">
        <v>188</v>
      </c>
      <c r="AI1419" s="235" t="s">
        <v>3527</v>
      </c>
      <c r="AJ1419" s="235" t="s">
        <v>4609</v>
      </c>
      <c r="AK1419" s="235" t="s">
        <v>3708</v>
      </c>
      <c r="AL1419" s="235">
        <v>1418</v>
      </c>
    </row>
    <row r="1420" spans="1:38" x14ac:dyDescent="0.3">
      <c r="A1420" s="222" t="s">
        <v>2152</v>
      </c>
      <c r="B1420" s="222" t="s">
        <v>5716</v>
      </c>
      <c r="C1420" s="241" t="s">
        <v>3707</v>
      </c>
      <c r="D1420" s="237" t="s">
        <v>7344</v>
      </c>
      <c r="E1420" s="236">
        <v>1101115942499</v>
      </c>
      <c r="F1420" s="240" t="s">
        <v>3990</v>
      </c>
      <c r="G1420" s="214">
        <v>0</v>
      </c>
      <c r="H1420" s="231" t="s">
        <v>3527</v>
      </c>
      <c r="I1420" s="231"/>
      <c r="J1420" s="231"/>
      <c r="K1420" s="231"/>
      <c r="L1420" s="231"/>
      <c r="M1420" s="231"/>
      <c r="N1420" s="231" t="s">
        <v>3528</v>
      </c>
      <c r="O1420" s="246" t="s">
        <v>7348</v>
      </c>
      <c r="P1420" s="246" t="s">
        <v>7349</v>
      </c>
      <c r="Q1420" s="225" t="s">
        <v>7350</v>
      </c>
      <c r="R1420" s="212" t="s">
        <v>3527</v>
      </c>
      <c r="S1420" s="213" t="s">
        <v>3527</v>
      </c>
      <c r="T1420" s="233">
        <v>45600</v>
      </c>
      <c r="U1420" s="234" t="s">
        <v>3711</v>
      </c>
      <c r="V1420" s="234">
        <v>45623</v>
      </c>
      <c r="W1420" s="234">
        <v>45630</v>
      </c>
      <c r="X1420" s="234" t="s">
        <v>2</v>
      </c>
      <c r="Y1420" s="234"/>
      <c r="Z1420" s="234" t="s">
        <v>7347</v>
      </c>
      <c r="AA1420" s="243">
        <v>202411</v>
      </c>
      <c r="AB1420" s="243"/>
      <c r="AC1420" s="244" t="s">
        <v>3987</v>
      </c>
      <c r="AD1420" s="244" t="s">
        <v>640</v>
      </c>
      <c r="AE1420" s="245">
        <v>1</v>
      </c>
      <c r="AF1420" s="244" t="s">
        <v>640</v>
      </c>
      <c r="AG1420" s="239" t="str">
        <f>IFERROR(VLOOKUP(작성용!A:A,RM!A:D,4,0),"-")</f>
        <v>서동현</v>
      </c>
      <c r="AH1420" s="9" t="s">
        <v>119</v>
      </c>
      <c r="AI1420" s="235" t="s">
        <v>3527</v>
      </c>
      <c r="AJ1420" s="235" t="s">
        <v>7343</v>
      </c>
      <c r="AK1420" s="235" t="s">
        <v>3708</v>
      </c>
      <c r="AL1420" s="235">
        <v>1419</v>
      </c>
    </row>
    <row r="1421" spans="1:38" x14ac:dyDescent="0.3">
      <c r="A1421" s="222" t="s">
        <v>2152</v>
      </c>
      <c r="B1421" s="222" t="s">
        <v>5716</v>
      </c>
      <c r="C1421" s="241" t="s">
        <v>3707</v>
      </c>
      <c r="D1421" s="237" t="s">
        <v>7345</v>
      </c>
      <c r="E1421" s="236">
        <v>1101115232204</v>
      </c>
      <c r="F1421" s="240" t="s">
        <v>3990</v>
      </c>
      <c r="G1421" s="214">
        <v>0</v>
      </c>
      <c r="H1421" s="231" t="s">
        <v>3527</v>
      </c>
      <c r="I1421" s="231"/>
      <c r="J1421" s="231"/>
      <c r="K1421" s="231"/>
      <c r="L1421" s="231"/>
      <c r="M1421" s="231"/>
      <c r="N1421" s="231" t="s">
        <v>3528</v>
      </c>
      <c r="O1421" s="246" t="s">
        <v>7348</v>
      </c>
      <c r="P1421" s="246" t="s">
        <v>7349</v>
      </c>
      <c r="Q1421" s="225" t="s">
        <v>7350</v>
      </c>
      <c r="R1421" s="212" t="s">
        <v>3527</v>
      </c>
      <c r="S1421" s="213" t="s">
        <v>3527</v>
      </c>
      <c r="T1421" s="233">
        <v>45600</v>
      </c>
      <c r="U1421" s="234" t="s">
        <v>3711</v>
      </c>
      <c r="V1421" s="234">
        <v>45623</v>
      </c>
      <c r="W1421" s="234">
        <v>45630</v>
      </c>
      <c r="X1421" s="234" t="s">
        <v>2</v>
      </c>
      <c r="Y1421" s="234"/>
      <c r="Z1421" s="234" t="s">
        <v>7347</v>
      </c>
      <c r="AA1421" s="243">
        <v>202411</v>
      </c>
      <c r="AB1421" s="243"/>
      <c r="AC1421" s="244" t="s">
        <v>3987</v>
      </c>
      <c r="AD1421" s="244" t="s">
        <v>7346</v>
      </c>
      <c r="AE1421" s="245">
        <v>1</v>
      </c>
      <c r="AF1421" s="244" t="s">
        <v>7346</v>
      </c>
      <c r="AG1421" s="239" t="str">
        <f>IFERROR(VLOOKUP(작성용!A:A,RM!A:D,4,0),"-")</f>
        <v>서동현</v>
      </c>
      <c r="AH1421" s="9" t="s">
        <v>119</v>
      </c>
      <c r="AI1421" s="235" t="s">
        <v>3527</v>
      </c>
      <c r="AJ1421" s="235" t="s">
        <v>7343</v>
      </c>
      <c r="AK1421" s="235" t="s">
        <v>3708</v>
      </c>
      <c r="AL1421" s="235">
        <v>1420</v>
      </c>
    </row>
    <row r="1422" spans="1:38" x14ac:dyDescent="0.3">
      <c r="A1422" s="222" t="s">
        <v>2484</v>
      </c>
      <c r="B1422" s="222" t="s">
        <v>7391</v>
      </c>
      <c r="C1422" s="241" t="s">
        <v>3707</v>
      </c>
      <c r="D1422" s="237" t="s">
        <v>7392</v>
      </c>
      <c r="E1422" s="236">
        <v>1717110036705</v>
      </c>
      <c r="F1422" s="240" t="s">
        <v>6198</v>
      </c>
      <c r="G1422" s="242">
        <v>41</v>
      </c>
      <c r="H1422" s="223" t="s">
        <v>3527</v>
      </c>
      <c r="I1422" s="223"/>
      <c r="J1422" s="223"/>
      <c r="K1422" s="223"/>
      <c r="L1422" s="223"/>
      <c r="M1422" s="223"/>
      <c r="N1422" s="240" t="s">
        <v>3540</v>
      </c>
      <c r="O1422" s="240" t="s">
        <v>7397</v>
      </c>
      <c r="P1422" s="240" t="s">
        <v>7398</v>
      </c>
      <c r="Q1422" s="225" t="s">
        <v>7399</v>
      </c>
      <c r="R1422" s="250" t="s">
        <v>3527</v>
      </c>
      <c r="S1422" s="250" t="s">
        <v>3527</v>
      </c>
      <c r="T1422" s="233">
        <v>45600</v>
      </c>
      <c r="U1422" s="234" t="s">
        <v>7400</v>
      </c>
      <c r="V1422" s="234">
        <v>45603</v>
      </c>
      <c r="W1422" s="234">
        <v>45610</v>
      </c>
      <c r="X1422" s="234" t="s">
        <v>2</v>
      </c>
      <c r="Y1422" s="234"/>
      <c r="Z1422" s="234" t="s">
        <v>7401</v>
      </c>
      <c r="AA1422" s="243">
        <v>202411</v>
      </c>
      <c r="AB1422" s="243"/>
      <c r="AC1422" s="244" t="s">
        <v>7393</v>
      </c>
      <c r="AD1422" s="244" t="s">
        <v>7394</v>
      </c>
      <c r="AE1422" s="245">
        <v>0</v>
      </c>
      <c r="AF1422" s="244" t="s">
        <v>7394</v>
      </c>
      <c r="AG1422" s="239" t="str">
        <f>IFERROR(VLOOKUP(작성용!A:A,RM!A:D,4,0),"-")</f>
        <v>메자닌평가팀</v>
      </c>
      <c r="AH1422" s="9" t="s">
        <v>4762</v>
      </c>
      <c r="AI1422" s="235" t="s">
        <v>7395</v>
      </c>
      <c r="AJ1422" s="235" t="s">
        <v>5323</v>
      </c>
      <c r="AK1422" s="235" t="s">
        <v>7396</v>
      </c>
      <c r="AL1422" s="235">
        <v>1421</v>
      </c>
    </row>
    <row r="1423" spans="1:38" x14ac:dyDescent="0.3">
      <c r="A1423" s="222" t="s">
        <v>2655</v>
      </c>
      <c r="B1423" s="222" t="s">
        <v>7410</v>
      </c>
      <c r="C1423" s="241" t="s">
        <v>7422</v>
      </c>
      <c r="D1423" s="237" t="s">
        <v>7429</v>
      </c>
      <c r="E1423" s="236" t="s">
        <v>7430</v>
      </c>
      <c r="F1423" s="240" t="s">
        <v>7413</v>
      </c>
      <c r="G1423" s="242">
        <v>0</v>
      </c>
      <c r="H1423" s="223" t="s">
        <v>7416</v>
      </c>
      <c r="I1423" s="223"/>
      <c r="J1423" s="223"/>
      <c r="K1423" s="223"/>
      <c r="L1423" s="223"/>
      <c r="M1423" s="223"/>
      <c r="N1423" s="225" t="s">
        <v>7414</v>
      </c>
      <c r="O1423" s="240" t="s">
        <v>7740</v>
      </c>
      <c r="P1423" s="240"/>
      <c r="Q1423" s="240" t="s">
        <v>7741</v>
      </c>
      <c r="R1423" s="240" t="s">
        <v>7596</v>
      </c>
      <c r="S1423" s="240" t="s">
        <v>7597</v>
      </c>
      <c r="T1423" s="233">
        <v>45601</v>
      </c>
      <c r="U1423" s="234" t="s">
        <v>7583</v>
      </c>
      <c r="V1423" s="234">
        <v>45643</v>
      </c>
      <c r="W1423" s="234">
        <v>45708</v>
      </c>
      <c r="X1423" s="234" t="s">
        <v>2</v>
      </c>
      <c r="Y1423" s="234"/>
      <c r="Z1423" s="234" t="s">
        <v>7584</v>
      </c>
      <c r="AA1423" s="243">
        <v>202411</v>
      </c>
      <c r="AB1423" s="243"/>
      <c r="AC1423" s="244" t="s">
        <v>7431</v>
      </c>
      <c r="AD1423" s="244" t="s">
        <v>7432</v>
      </c>
      <c r="AE1423" s="245">
        <v>0</v>
      </c>
      <c r="AF1423" s="244" t="s">
        <v>7432</v>
      </c>
      <c r="AG1423" s="239" t="str">
        <f>IFERROR(VLOOKUP(작성용!A:A,RM!A:D,4,0),"-")</f>
        <v>김영규</v>
      </c>
      <c r="AH1423" s="9" t="s">
        <v>7420</v>
      </c>
      <c r="AI1423" s="235" t="s">
        <v>7585</v>
      </c>
      <c r="AJ1423" s="235" t="s">
        <v>7416</v>
      </c>
      <c r="AK1423" s="235" t="s">
        <v>7421</v>
      </c>
      <c r="AL1423" s="235">
        <v>1422</v>
      </c>
    </row>
    <row r="1424" spans="1:38" x14ac:dyDescent="0.3">
      <c r="A1424" s="222" t="s">
        <v>2655</v>
      </c>
      <c r="B1424" s="222" t="s">
        <v>7410</v>
      </c>
      <c r="C1424" s="241" t="s">
        <v>7422</v>
      </c>
      <c r="D1424" s="237" t="s">
        <v>7442</v>
      </c>
      <c r="E1424" s="236" t="s">
        <v>7443</v>
      </c>
      <c r="F1424" s="240" t="s">
        <v>7413</v>
      </c>
      <c r="G1424" s="242">
        <v>0</v>
      </c>
      <c r="H1424" s="223" t="s">
        <v>7416</v>
      </c>
      <c r="I1424" s="223"/>
      <c r="J1424" s="223"/>
      <c r="K1424" s="223"/>
      <c r="L1424" s="223"/>
      <c r="M1424" s="223"/>
      <c r="N1424" s="225" t="s">
        <v>7414</v>
      </c>
      <c r="O1424" s="240" t="s">
        <v>7740</v>
      </c>
      <c r="P1424" s="240"/>
      <c r="Q1424" s="240" t="s">
        <v>7741</v>
      </c>
      <c r="R1424" s="240" t="s">
        <v>7603</v>
      </c>
      <c r="S1424" s="240" t="s">
        <v>7604</v>
      </c>
      <c r="T1424" s="233">
        <v>45601</v>
      </c>
      <c r="U1424" s="234" t="s">
        <v>7583</v>
      </c>
      <c r="V1424" s="234">
        <v>45643</v>
      </c>
      <c r="W1424" s="234">
        <v>45708</v>
      </c>
      <c r="X1424" s="234" t="s">
        <v>2</v>
      </c>
      <c r="Y1424" s="234"/>
      <c r="Z1424" s="234" t="s">
        <v>7584</v>
      </c>
      <c r="AA1424" s="243">
        <v>202411</v>
      </c>
      <c r="AB1424" s="243"/>
      <c r="AC1424" s="244" t="s">
        <v>7431</v>
      </c>
      <c r="AD1424" s="244" t="s">
        <v>7432</v>
      </c>
      <c r="AE1424" s="245">
        <v>0</v>
      </c>
      <c r="AF1424" s="244" t="s">
        <v>7432</v>
      </c>
      <c r="AG1424" s="239" t="str">
        <f>IFERROR(VLOOKUP(작성용!A:A,RM!A:D,4,0),"-")</f>
        <v>김영규</v>
      </c>
      <c r="AH1424" s="9" t="s">
        <v>7420</v>
      </c>
      <c r="AI1424" s="235" t="s">
        <v>7585</v>
      </c>
      <c r="AJ1424" s="235" t="s">
        <v>7416</v>
      </c>
      <c r="AK1424" s="235" t="s">
        <v>7421</v>
      </c>
      <c r="AL1424" s="235">
        <v>1423</v>
      </c>
    </row>
    <row r="1425" spans="1:38" x14ac:dyDescent="0.3">
      <c r="A1425" s="222" t="s">
        <v>2655</v>
      </c>
      <c r="B1425" s="222" t="s">
        <v>7457</v>
      </c>
      <c r="C1425" s="241" t="s">
        <v>7422</v>
      </c>
      <c r="D1425" s="237" t="s">
        <v>7458</v>
      </c>
      <c r="E1425" s="236" t="s">
        <v>7459</v>
      </c>
      <c r="F1425" s="240" t="s">
        <v>7413</v>
      </c>
      <c r="G1425" s="242">
        <v>0</v>
      </c>
      <c r="H1425" s="223" t="s">
        <v>7416</v>
      </c>
      <c r="I1425" s="223"/>
      <c r="J1425" s="223"/>
      <c r="K1425" s="223"/>
      <c r="L1425" s="223"/>
      <c r="M1425" s="223"/>
      <c r="N1425" s="225" t="s">
        <v>7414</v>
      </c>
      <c r="O1425" s="240" t="s">
        <v>7740</v>
      </c>
      <c r="P1425" s="240"/>
      <c r="Q1425" s="240" t="s">
        <v>7741</v>
      </c>
      <c r="R1425" s="240" t="s">
        <v>7617</v>
      </c>
      <c r="S1425" s="240" t="s">
        <v>7618</v>
      </c>
      <c r="T1425" s="233">
        <v>45601</v>
      </c>
      <c r="U1425" s="234" t="s">
        <v>7583</v>
      </c>
      <c r="V1425" s="234">
        <v>45643</v>
      </c>
      <c r="W1425" s="234">
        <v>45708</v>
      </c>
      <c r="X1425" s="234" t="s">
        <v>2</v>
      </c>
      <c r="Y1425" s="234"/>
      <c r="Z1425" s="234" t="s">
        <v>7584</v>
      </c>
      <c r="AA1425" s="243">
        <v>202411</v>
      </c>
      <c r="AB1425" s="243"/>
      <c r="AC1425" s="244" t="s">
        <v>7431</v>
      </c>
      <c r="AD1425" s="244" t="s">
        <v>7432</v>
      </c>
      <c r="AE1425" s="245">
        <v>0</v>
      </c>
      <c r="AF1425" s="244" t="s">
        <v>7432</v>
      </c>
      <c r="AG1425" s="239" t="str">
        <f>IFERROR(VLOOKUP(작성용!A:A,RM!A:D,4,0),"-")</f>
        <v>김영규</v>
      </c>
      <c r="AH1425" s="9" t="s">
        <v>7420</v>
      </c>
      <c r="AI1425" s="235" t="s">
        <v>7585</v>
      </c>
      <c r="AJ1425" s="235" t="s">
        <v>7416</v>
      </c>
      <c r="AK1425" s="235" t="s">
        <v>7421</v>
      </c>
      <c r="AL1425" s="235">
        <v>1424</v>
      </c>
    </row>
    <row r="1426" spans="1:38" x14ac:dyDescent="0.3">
      <c r="A1426" s="222" t="s">
        <v>2655</v>
      </c>
      <c r="B1426" s="222" t="s">
        <v>7457</v>
      </c>
      <c r="C1426" s="241" t="s">
        <v>7422</v>
      </c>
      <c r="D1426" s="237" t="s">
        <v>7463</v>
      </c>
      <c r="E1426" s="236" t="s">
        <v>7464</v>
      </c>
      <c r="F1426" s="240" t="s">
        <v>7413</v>
      </c>
      <c r="G1426" s="242">
        <v>0</v>
      </c>
      <c r="H1426" s="223" t="s">
        <v>7416</v>
      </c>
      <c r="I1426" s="223"/>
      <c r="J1426" s="223"/>
      <c r="K1426" s="223"/>
      <c r="L1426" s="223"/>
      <c r="M1426" s="223"/>
      <c r="N1426" s="225" t="s">
        <v>7414</v>
      </c>
      <c r="O1426" s="240" t="s">
        <v>7740</v>
      </c>
      <c r="P1426" s="240"/>
      <c r="Q1426" s="240" t="s">
        <v>7741</v>
      </c>
      <c r="R1426" s="240" t="s">
        <v>7621</v>
      </c>
      <c r="S1426" s="240" t="s">
        <v>7622</v>
      </c>
      <c r="T1426" s="233">
        <v>45601</v>
      </c>
      <c r="U1426" s="234" t="s">
        <v>7583</v>
      </c>
      <c r="V1426" s="234">
        <v>45643</v>
      </c>
      <c r="W1426" s="234">
        <v>45708</v>
      </c>
      <c r="X1426" s="234" t="s">
        <v>2</v>
      </c>
      <c r="Y1426" s="234"/>
      <c r="Z1426" s="234" t="s">
        <v>7584</v>
      </c>
      <c r="AA1426" s="243">
        <v>202411</v>
      </c>
      <c r="AB1426" s="243"/>
      <c r="AC1426" s="244" t="s">
        <v>7431</v>
      </c>
      <c r="AD1426" s="244" t="s">
        <v>7432</v>
      </c>
      <c r="AE1426" s="245">
        <v>0</v>
      </c>
      <c r="AF1426" s="244" t="s">
        <v>7432</v>
      </c>
      <c r="AG1426" s="239" t="str">
        <f>IFERROR(VLOOKUP(작성용!A:A,RM!A:D,4,0),"-")</f>
        <v>김영규</v>
      </c>
      <c r="AH1426" s="9" t="s">
        <v>7420</v>
      </c>
      <c r="AI1426" s="235" t="s">
        <v>7585</v>
      </c>
      <c r="AJ1426" s="235" t="s">
        <v>7416</v>
      </c>
      <c r="AK1426" s="235" t="s">
        <v>7421</v>
      </c>
      <c r="AL1426" s="235">
        <v>1425</v>
      </c>
    </row>
    <row r="1427" spans="1:38" x14ac:dyDescent="0.3">
      <c r="A1427" s="222" t="s">
        <v>2655</v>
      </c>
      <c r="B1427" s="222" t="s">
        <v>7457</v>
      </c>
      <c r="C1427" s="241" t="s">
        <v>7422</v>
      </c>
      <c r="D1427" s="237" t="s">
        <v>7465</v>
      </c>
      <c r="E1427" s="236" t="s">
        <v>7466</v>
      </c>
      <c r="F1427" s="240" t="s">
        <v>7413</v>
      </c>
      <c r="G1427" s="242">
        <v>0</v>
      </c>
      <c r="H1427" s="223" t="s">
        <v>7416</v>
      </c>
      <c r="I1427" s="223"/>
      <c r="J1427" s="223"/>
      <c r="K1427" s="223"/>
      <c r="L1427" s="223"/>
      <c r="M1427" s="223"/>
      <c r="N1427" s="225" t="s">
        <v>7414</v>
      </c>
      <c r="O1427" s="240" t="s">
        <v>7740</v>
      </c>
      <c r="P1427" s="240"/>
      <c r="Q1427" s="240" t="s">
        <v>7741</v>
      </c>
      <c r="R1427" s="240" t="s">
        <v>7623</v>
      </c>
      <c r="S1427" s="240" t="s">
        <v>7624</v>
      </c>
      <c r="T1427" s="233">
        <v>45601</v>
      </c>
      <c r="U1427" s="234" t="s">
        <v>7583</v>
      </c>
      <c r="V1427" s="234">
        <v>45643</v>
      </c>
      <c r="W1427" s="234">
        <v>45708</v>
      </c>
      <c r="X1427" s="234" t="s">
        <v>2</v>
      </c>
      <c r="Y1427" s="234"/>
      <c r="Z1427" s="234" t="s">
        <v>7584</v>
      </c>
      <c r="AA1427" s="243">
        <v>202411</v>
      </c>
      <c r="AB1427" s="243"/>
      <c r="AC1427" s="244" t="s">
        <v>7431</v>
      </c>
      <c r="AD1427" s="244" t="s">
        <v>7432</v>
      </c>
      <c r="AE1427" s="245">
        <v>0</v>
      </c>
      <c r="AF1427" s="244" t="s">
        <v>7432</v>
      </c>
      <c r="AG1427" s="239" t="str">
        <f>IFERROR(VLOOKUP(작성용!A:A,RM!A:D,4,0),"-")</f>
        <v>김영규</v>
      </c>
      <c r="AH1427" s="9" t="s">
        <v>7420</v>
      </c>
      <c r="AI1427" s="235" t="s">
        <v>7585</v>
      </c>
      <c r="AJ1427" s="235" t="s">
        <v>7416</v>
      </c>
      <c r="AK1427" s="235" t="s">
        <v>7421</v>
      </c>
      <c r="AL1427" s="235">
        <v>1426</v>
      </c>
    </row>
    <row r="1428" spans="1:38" x14ac:dyDescent="0.3">
      <c r="A1428" s="222" t="s">
        <v>2655</v>
      </c>
      <c r="B1428" s="222" t="s">
        <v>7457</v>
      </c>
      <c r="C1428" s="241" t="s">
        <v>7422</v>
      </c>
      <c r="D1428" s="237" t="s">
        <v>7470</v>
      </c>
      <c r="E1428" s="236" t="s">
        <v>7471</v>
      </c>
      <c r="F1428" s="240" t="s">
        <v>7413</v>
      </c>
      <c r="G1428" s="242">
        <v>0</v>
      </c>
      <c r="H1428" s="223" t="s">
        <v>7416</v>
      </c>
      <c r="I1428" s="223"/>
      <c r="J1428" s="223"/>
      <c r="K1428" s="223"/>
      <c r="L1428" s="223"/>
      <c r="M1428" s="223"/>
      <c r="N1428" s="225" t="s">
        <v>7414</v>
      </c>
      <c r="O1428" s="240" t="s">
        <v>7740</v>
      </c>
      <c r="P1428" s="240"/>
      <c r="Q1428" s="240" t="s">
        <v>7741</v>
      </c>
      <c r="R1428" s="240" t="s">
        <v>7627</v>
      </c>
      <c r="S1428" s="240" t="s">
        <v>7628</v>
      </c>
      <c r="T1428" s="233">
        <v>45601</v>
      </c>
      <c r="U1428" s="234" t="s">
        <v>7583</v>
      </c>
      <c r="V1428" s="234">
        <v>45643</v>
      </c>
      <c r="W1428" s="234">
        <v>45708</v>
      </c>
      <c r="X1428" s="234" t="s">
        <v>2</v>
      </c>
      <c r="Y1428" s="234"/>
      <c r="Z1428" s="234" t="s">
        <v>7584</v>
      </c>
      <c r="AA1428" s="243">
        <v>202411</v>
      </c>
      <c r="AB1428" s="243"/>
      <c r="AC1428" s="244" t="s">
        <v>7431</v>
      </c>
      <c r="AD1428" s="244" t="s">
        <v>7432</v>
      </c>
      <c r="AE1428" s="245">
        <v>0</v>
      </c>
      <c r="AF1428" s="244" t="s">
        <v>7432</v>
      </c>
      <c r="AG1428" s="239" t="str">
        <f>IFERROR(VLOOKUP(작성용!A:A,RM!A:D,4,0),"-")</f>
        <v>김영규</v>
      </c>
      <c r="AH1428" s="9" t="s">
        <v>7420</v>
      </c>
      <c r="AI1428" s="235" t="s">
        <v>7585</v>
      </c>
      <c r="AJ1428" s="235" t="s">
        <v>7416</v>
      </c>
      <c r="AK1428" s="235" t="s">
        <v>7421</v>
      </c>
      <c r="AL1428" s="235">
        <v>1427</v>
      </c>
    </row>
    <row r="1429" spans="1:38" x14ac:dyDescent="0.3">
      <c r="A1429" s="222" t="s">
        <v>2655</v>
      </c>
      <c r="B1429" s="222" t="s">
        <v>7457</v>
      </c>
      <c r="C1429" s="241" t="s">
        <v>7422</v>
      </c>
      <c r="D1429" s="237" t="s">
        <v>7481</v>
      </c>
      <c r="E1429" s="236" t="s">
        <v>7482</v>
      </c>
      <c r="F1429" s="240" t="s">
        <v>7413</v>
      </c>
      <c r="G1429" s="242">
        <v>0</v>
      </c>
      <c r="H1429" s="223" t="s">
        <v>7416</v>
      </c>
      <c r="I1429" s="223"/>
      <c r="J1429" s="223"/>
      <c r="K1429" s="223"/>
      <c r="L1429" s="223"/>
      <c r="M1429" s="223"/>
      <c r="N1429" s="225" t="s">
        <v>7414</v>
      </c>
      <c r="O1429" s="240" t="s">
        <v>7740</v>
      </c>
      <c r="P1429" s="240"/>
      <c r="Q1429" s="240" t="s">
        <v>7741</v>
      </c>
      <c r="R1429" s="240" t="s">
        <v>7637</v>
      </c>
      <c r="S1429" s="240" t="s">
        <v>7638</v>
      </c>
      <c r="T1429" s="233">
        <v>45601</v>
      </c>
      <c r="U1429" s="234" t="s">
        <v>7583</v>
      </c>
      <c r="V1429" s="234">
        <v>45643</v>
      </c>
      <c r="W1429" s="234">
        <v>45708</v>
      </c>
      <c r="X1429" s="234" t="s">
        <v>2</v>
      </c>
      <c r="Y1429" s="234"/>
      <c r="Z1429" s="234" t="s">
        <v>7584</v>
      </c>
      <c r="AA1429" s="243">
        <v>202411</v>
      </c>
      <c r="AB1429" s="243"/>
      <c r="AC1429" s="244" t="s">
        <v>7431</v>
      </c>
      <c r="AD1429" s="244" t="s">
        <v>7432</v>
      </c>
      <c r="AE1429" s="245">
        <v>0</v>
      </c>
      <c r="AF1429" s="244" t="s">
        <v>7432</v>
      </c>
      <c r="AG1429" s="239" t="str">
        <f>IFERROR(VLOOKUP(작성용!A:A,RM!A:D,4,0),"-")</f>
        <v>김영규</v>
      </c>
      <c r="AH1429" s="9" t="s">
        <v>7420</v>
      </c>
      <c r="AI1429" s="235" t="s">
        <v>7585</v>
      </c>
      <c r="AJ1429" s="235" t="s">
        <v>7416</v>
      </c>
      <c r="AK1429" s="235" t="s">
        <v>7421</v>
      </c>
      <c r="AL1429" s="235">
        <v>1428</v>
      </c>
    </row>
    <row r="1430" spans="1:38" x14ac:dyDescent="0.3">
      <c r="A1430" s="222" t="s">
        <v>2655</v>
      </c>
      <c r="B1430" s="222" t="s">
        <v>7457</v>
      </c>
      <c r="C1430" s="241" t="s">
        <v>7422</v>
      </c>
      <c r="D1430" s="237" t="s">
        <v>7484</v>
      </c>
      <c r="E1430" s="236" t="s">
        <v>7485</v>
      </c>
      <c r="F1430" s="240" t="s">
        <v>7413</v>
      </c>
      <c r="G1430" s="242">
        <v>0</v>
      </c>
      <c r="H1430" s="223" t="s">
        <v>7416</v>
      </c>
      <c r="I1430" s="223"/>
      <c r="J1430" s="223"/>
      <c r="K1430" s="223"/>
      <c r="L1430" s="223"/>
      <c r="M1430" s="223"/>
      <c r="N1430" s="225" t="s">
        <v>7414</v>
      </c>
      <c r="O1430" s="240" t="s">
        <v>7740</v>
      </c>
      <c r="P1430" s="240"/>
      <c r="Q1430" s="240" t="s">
        <v>7741</v>
      </c>
      <c r="R1430" s="240" t="s">
        <v>7641</v>
      </c>
      <c r="S1430" s="240" t="s">
        <v>7642</v>
      </c>
      <c r="T1430" s="233">
        <v>45601</v>
      </c>
      <c r="U1430" s="234" t="s">
        <v>7583</v>
      </c>
      <c r="V1430" s="234">
        <v>45643</v>
      </c>
      <c r="W1430" s="234">
        <v>45708</v>
      </c>
      <c r="X1430" s="234" t="s">
        <v>2</v>
      </c>
      <c r="Y1430" s="234"/>
      <c r="Z1430" s="234" t="s">
        <v>7584</v>
      </c>
      <c r="AA1430" s="243">
        <v>202411</v>
      </c>
      <c r="AB1430" s="243"/>
      <c r="AC1430" s="244" t="s">
        <v>7431</v>
      </c>
      <c r="AD1430" s="244" t="s">
        <v>7432</v>
      </c>
      <c r="AE1430" s="245">
        <v>0</v>
      </c>
      <c r="AF1430" s="244" t="s">
        <v>7432</v>
      </c>
      <c r="AG1430" s="239" t="str">
        <f>IFERROR(VLOOKUP(작성용!A:A,RM!A:D,4,0),"-")</f>
        <v>김영규</v>
      </c>
      <c r="AH1430" s="9" t="s">
        <v>7420</v>
      </c>
      <c r="AI1430" s="235" t="s">
        <v>7585</v>
      </c>
      <c r="AJ1430" s="235" t="s">
        <v>7416</v>
      </c>
      <c r="AK1430" s="235" t="s">
        <v>7421</v>
      </c>
      <c r="AL1430" s="235">
        <v>1429</v>
      </c>
    </row>
    <row r="1431" spans="1:38" x14ac:dyDescent="0.3">
      <c r="A1431" s="222" t="s">
        <v>2655</v>
      </c>
      <c r="B1431" s="222" t="s">
        <v>7457</v>
      </c>
      <c r="C1431" s="241" t="s">
        <v>7422</v>
      </c>
      <c r="D1431" s="237" t="s">
        <v>7488</v>
      </c>
      <c r="E1431" s="236" t="s">
        <v>7489</v>
      </c>
      <c r="F1431" s="240" t="s">
        <v>7413</v>
      </c>
      <c r="G1431" s="242">
        <v>0</v>
      </c>
      <c r="H1431" s="223" t="s">
        <v>7416</v>
      </c>
      <c r="I1431" s="223"/>
      <c r="J1431" s="223"/>
      <c r="K1431" s="223"/>
      <c r="L1431" s="223"/>
      <c r="M1431" s="223"/>
      <c r="N1431" s="225" t="s">
        <v>7414</v>
      </c>
      <c r="O1431" s="240" t="s">
        <v>7740</v>
      </c>
      <c r="P1431" s="240"/>
      <c r="Q1431" s="240" t="s">
        <v>7741</v>
      </c>
      <c r="R1431" s="240" t="s">
        <v>7645</v>
      </c>
      <c r="S1431" s="240" t="s">
        <v>7646</v>
      </c>
      <c r="T1431" s="233">
        <v>45601</v>
      </c>
      <c r="U1431" s="234" t="s">
        <v>7583</v>
      </c>
      <c r="V1431" s="234">
        <v>45643</v>
      </c>
      <c r="W1431" s="234">
        <v>45708</v>
      </c>
      <c r="X1431" s="234" t="s">
        <v>2</v>
      </c>
      <c r="Y1431" s="234"/>
      <c r="Z1431" s="234" t="s">
        <v>7584</v>
      </c>
      <c r="AA1431" s="243">
        <v>202411</v>
      </c>
      <c r="AB1431" s="243"/>
      <c r="AC1431" s="244" t="s">
        <v>7431</v>
      </c>
      <c r="AD1431" s="244" t="s">
        <v>7432</v>
      </c>
      <c r="AE1431" s="245">
        <v>0</v>
      </c>
      <c r="AF1431" s="244" t="s">
        <v>7432</v>
      </c>
      <c r="AG1431" s="239" t="str">
        <f>IFERROR(VLOOKUP(작성용!A:A,RM!A:D,4,0),"-")</f>
        <v>김영규</v>
      </c>
      <c r="AH1431" s="9" t="s">
        <v>7420</v>
      </c>
      <c r="AI1431" s="235" t="s">
        <v>7585</v>
      </c>
      <c r="AJ1431" s="235" t="s">
        <v>7416</v>
      </c>
      <c r="AK1431" s="235" t="s">
        <v>7421</v>
      </c>
      <c r="AL1431" s="235">
        <v>1430</v>
      </c>
    </row>
    <row r="1432" spans="1:38" x14ac:dyDescent="0.3">
      <c r="A1432" s="222" t="s">
        <v>2655</v>
      </c>
      <c r="B1432" s="222" t="s">
        <v>7457</v>
      </c>
      <c r="C1432" s="241" t="s">
        <v>7422</v>
      </c>
      <c r="D1432" s="237" t="s">
        <v>7490</v>
      </c>
      <c r="E1432" s="236">
        <v>1101113232321</v>
      </c>
      <c r="F1432" s="240" t="s">
        <v>7434</v>
      </c>
      <c r="G1432" s="242">
        <v>0</v>
      </c>
      <c r="H1432" s="223" t="s">
        <v>7416</v>
      </c>
      <c r="I1432" s="223"/>
      <c r="J1432" s="223"/>
      <c r="K1432" s="223"/>
      <c r="L1432" s="223"/>
      <c r="M1432" s="223"/>
      <c r="N1432" s="225" t="s">
        <v>7414</v>
      </c>
      <c r="O1432" s="240" t="s">
        <v>7740</v>
      </c>
      <c r="P1432" s="240"/>
      <c r="Q1432" s="240" t="s">
        <v>7741</v>
      </c>
      <c r="R1432" s="240" t="s">
        <v>7647</v>
      </c>
      <c r="S1432" s="240" t="s">
        <v>7648</v>
      </c>
      <c r="T1432" s="233">
        <v>45601</v>
      </c>
      <c r="U1432" s="234" t="s">
        <v>7583</v>
      </c>
      <c r="V1432" s="234">
        <v>45643</v>
      </c>
      <c r="W1432" s="234">
        <v>45708</v>
      </c>
      <c r="X1432" s="234" t="s">
        <v>2</v>
      </c>
      <c r="Y1432" s="234"/>
      <c r="Z1432" s="234" t="s">
        <v>7584</v>
      </c>
      <c r="AA1432" s="243">
        <v>202411</v>
      </c>
      <c r="AB1432" s="243"/>
      <c r="AC1432" s="244" t="s">
        <v>7431</v>
      </c>
      <c r="AD1432" s="244" t="s">
        <v>7432</v>
      </c>
      <c r="AE1432" s="245">
        <v>0</v>
      </c>
      <c r="AF1432" s="244" t="s">
        <v>7432</v>
      </c>
      <c r="AG1432" s="239" t="str">
        <f>IFERROR(VLOOKUP(작성용!A:A,RM!A:D,4,0),"-")</f>
        <v>김영규</v>
      </c>
      <c r="AH1432" s="9" t="s">
        <v>7420</v>
      </c>
      <c r="AI1432" s="235" t="s">
        <v>7585</v>
      </c>
      <c r="AJ1432" s="235" t="s">
        <v>7416</v>
      </c>
      <c r="AK1432" s="235" t="s">
        <v>7421</v>
      </c>
      <c r="AL1432" s="235">
        <v>1431</v>
      </c>
    </row>
    <row r="1433" spans="1:38" x14ac:dyDescent="0.3">
      <c r="A1433" s="222" t="s">
        <v>2655</v>
      </c>
      <c r="B1433" s="222" t="s">
        <v>7410</v>
      </c>
      <c r="C1433" s="241" t="s">
        <v>7422</v>
      </c>
      <c r="D1433" s="237" t="s">
        <v>7534</v>
      </c>
      <c r="E1433" s="236" t="s">
        <v>7535</v>
      </c>
      <c r="F1433" s="240" t="s">
        <v>7434</v>
      </c>
      <c r="G1433" s="242">
        <v>0</v>
      </c>
      <c r="H1433" s="223" t="s">
        <v>7416</v>
      </c>
      <c r="I1433" s="223"/>
      <c r="J1433" s="223"/>
      <c r="K1433" s="223"/>
      <c r="L1433" s="223"/>
      <c r="M1433" s="223"/>
      <c r="N1433" s="225" t="s">
        <v>7414</v>
      </c>
      <c r="O1433" s="240" t="s">
        <v>7740</v>
      </c>
      <c r="P1433" s="240"/>
      <c r="Q1433" s="240" t="s">
        <v>7741</v>
      </c>
      <c r="R1433" s="240" t="s">
        <v>7691</v>
      </c>
      <c r="S1433" s="240" t="s">
        <v>7692</v>
      </c>
      <c r="T1433" s="233">
        <v>45601</v>
      </c>
      <c r="U1433" s="234" t="s">
        <v>7583</v>
      </c>
      <c r="V1433" s="234">
        <v>45643</v>
      </c>
      <c r="W1433" s="234">
        <v>45708</v>
      </c>
      <c r="X1433" s="234" t="s">
        <v>2</v>
      </c>
      <c r="Y1433" s="234"/>
      <c r="Z1433" s="234" t="s">
        <v>7584</v>
      </c>
      <c r="AA1433" s="243">
        <v>202411</v>
      </c>
      <c r="AB1433" s="243"/>
      <c r="AC1433" s="244" t="s">
        <v>7431</v>
      </c>
      <c r="AD1433" s="244" t="s">
        <v>7432</v>
      </c>
      <c r="AE1433" s="245">
        <v>0</v>
      </c>
      <c r="AF1433" s="244" t="s">
        <v>7432</v>
      </c>
      <c r="AG1433" s="239" t="str">
        <f>IFERROR(VLOOKUP(작성용!A:A,RM!A:D,4,0),"-")</f>
        <v>김영규</v>
      </c>
      <c r="AH1433" s="9" t="s">
        <v>7420</v>
      </c>
      <c r="AI1433" s="235" t="s">
        <v>7585</v>
      </c>
      <c r="AJ1433" s="235" t="s">
        <v>7416</v>
      </c>
      <c r="AK1433" s="235" t="s">
        <v>7421</v>
      </c>
      <c r="AL1433" s="235">
        <v>1432</v>
      </c>
    </row>
    <row r="1434" spans="1:38" x14ac:dyDescent="0.3">
      <c r="A1434" s="222" t="s">
        <v>2655</v>
      </c>
      <c r="B1434" s="222" t="s">
        <v>7457</v>
      </c>
      <c r="C1434" s="241" t="s">
        <v>7422</v>
      </c>
      <c r="D1434" s="237" t="s">
        <v>7571</v>
      </c>
      <c r="E1434" s="236" t="s">
        <v>7572</v>
      </c>
      <c r="F1434" s="240" t="s">
        <v>7413</v>
      </c>
      <c r="G1434" s="242">
        <v>0</v>
      </c>
      <c r="H1434" s="223" t="s">
        <v>7416</v>
      </c>
      <c r="I1434" s="223"/>
      <c r="J1434" s="223"/>
      <c r="K1434" s="223"/>
      <c r="L1434" s="223"/>
      <c r="M1434" s="223"/>
      <c r="N1434" s="225" t="s">
        <v>7414</v>
      </c>
      <c r="O1434" s="240" t="s">
        <v>7740</v>
      </c>
      <c r="P1434" s="240"/>
      <c r="Q1434" s="240" t="s">
        <v>7741</v>
      </c>
      <c r="R1434" s="240" t="s">
        <v>7727</v>
      </c>
      <c r="S1434" s="240" t="s">
        <v>7728</v>
      </c>
      <c r="T1434" s="233">
        <v>45601</v>
      </c>
      <c r="U1434" s="234" t="s">
        <v>7583</v>
      </c>
      <c r="V1434" s="234">
        <v>45643</v>
      </c>
      <c r="W1434" s="234">
        <v>45708</v>
      </c>
      <c r="X1434" s="234" t="s">
        <v>2</v>
      </c>
      <c r="Y1434" s="234"/>
      <c r="Z1434" s="234" t="s">
        <v>7584</v>
      </c>
      <c r="AA1434" s="243">
        <v>202411</v>
      </c>
      <c r="AB1434" s="243"/>
      <c r="AC1434" s="244" t="s">
        <v>7431</v>
      </c>
      <c r="AD1434" s="244" t="s">
        <v>7432</v>
      </c>
      <c r="AE1434" s="245">
        <v>0</v>
      </c>
      <c r="AF1434" s="244" t="s">
        <v>7432</v>
      </c>
      <c r="AG1434" s="239" t="str">
        <f>IFERROR(VLOOKUP(작성용!A:A,RM!A:D,4,0),"-")</f>
        <v>김영규</v>
      </c>
      <c r="AH1434" s="9" t="s">
        <v>7420</v>
      </c>
      <c r="AI1434" s="235" t="s">
        <v>7585</v>
      </c>
      <c r="AJ1434" s="235" t="s">
        <v>7416</v>
      </c>
      <c r="AK1434" s="235" t="s">
        <v>7421</v>
      </c>
      <c r="AL1434" s="235">
        <v>1433</v>
      </c>
    </row>
    <row r="1435" spans="1:38" x14ac:dyDescent="0.3">
      <c r="A1435" s="222" t="s">
        <v>2655</v>
      </c>
      <c r="B1435" s="222" t="s">
        <v>7410</v>
      </c>
      <c r="C1435" s="241" t="s">
        <v>7411</v>
      </c>
      <c r="D1435" s="237" t="s">
        <v>7412</v>
      </c>
      <c r="E1435" s="236" t="s">
        <v>8168</v>
      </c>
      <c r="F1435" s="240" t="s">
        <v>7413</v>
      </c>
      <c r="G1435" s="242">
        <v>0</v>
      </c>
      <c r="H1435" s="223" t="s">
        <v>3527</v>
      </c>
      <c r="I1435" s="223"/>
      <c r="J1435" s="223"/>
      <c r="K1435" s="223"/>
      <c r="L1435" s="223"/>
      <c r="M1435" s="223"/>
      <c r="N1435" s="225" t="s">
        <v>7414</v>
      </c>
      <c r="O1435" s="240" t="s">
        <v>7740</v>
      </c>
      <c r="P1435" s="240"/>
      <c r="Q1435" s="240" t="s">
        <v>7741</v>
      </c>
      <c r="R1435" s="240" t="s">
        <v>7588</v>
      </c>
      <c r="S1435" s="240" t="s">
        <v>7589</v>
      </c>
      <c r="T1435" s="233">
        <v>45601</v>
      </c>
      <c r="U1435" s="234" t="s">
        <v>7583</v>
      </c>
      <c r="V1435" s="234">
        <v>45643</v>
      </c>
      <c r="W1435" s="234">
        <v>45708</v>
      </c>
      <c r="X1435" s="234" t="s">
        <v>2</v>
      </c>
      <c r="Y1435" s="234"/>
      <c r="Z1435" s="234" t="s">
        <v>7584</v>
      </c>
      <c r="AA1435" s="243">
        <v>202411</v>
      </c>
      <c r="AB1435" s="243"/>
      <c r="AC1435" s="244" t="s">
        <v>4057</v>
      </c>
      <c r="AD1435" s="244" t="s">
        <v>7415</v>
      </c>
      <c r="AE1435" s="245">
        <v>0</v>
      </c>
      <c r="AF1435" s="244" t="s">
        <v>7415</v>
      </c>
      <c r="AG1435" s="239" t="str">
        <f>IFERROR(VLOOKUP(작성용!A:A,RM!A:D,4,0),"-")</f>
        <v>김영규</v>
      </c>
      <c r="AH1435" s="9" t="s">
        <v>3710</v>
      </c>
      <c r="AI1435" s="235" t="s">
        <v>7585</v>
      </c>
      <c r="AJ1435" s="235" t="s">
        <v>7416</v>
      </c>
      <c r="AK1435" s="235" t="s">
        <v>3708</v>
      </c>
      <c r="AL1435" s="235">
        <v>1434</v>
      </c>
    </row>
    <row r="1436" spans="1:38" x14ac:dyDescent="0.3">
      <c r="A1436" s="222" t="s">
        <v>2615</v>
      </c>
      <c r="B1436" s="222" t="s">
        <v>7410</v>
      </c>
      <c r="C1436" s="241" t="s">
        <v>7422</v>
      </c>
      <c r="D1436" s="237" t="s">
        <v>7423</v>
      </c>
      <c r="E1436" s="236" t="s">
        <v>7424</v>
      </c>
      <c r="F1436" s="240" t="s">
        <v>7425</v>
      </c>
      <c r="G1436" s="242">
        <v>0</v>
      </c>
      <c r="H1436" s="223" t="s">
        <v>7416</v>
      </c>
      <c r="I1436" s="223"/>
      <c r="J1436" s="223"/>
      <c r="K1436" s="223"/>
      <c r="L1436" s="223"/>
      <c r="M1436" s="223"/>
      <c r="N1436" s="225" t="s">
        <v>7414</v>
      </c>
      <c r="O1436" s="240" t="s">
        <v>7740</v>
      </c>
      <c r="P1436" s="240"/>
      <c r="Q1436" s="240" t="s">
        <v>7741</v>
      </c>
      <c r="R1436" s="240" t="s">
        <v>7592</v>
      </c>
      <c r="S1436" s="240" t="s">
        <v>7593</v>
      </c>
      <c r="T1436" s="233">
        <v>45601</v>
      </c>
      <c r="U1436" s="234" t="s">
        <v>7583</v>
      </c>
      <c r="V1436" s="234">
        <v>45643</v>
      </c>
      <c r="W1436" s="234">
        <v>45708</v>
      </c>
      <c r="X1436" s="234" t="s">
        <v>2</v>
      </c>
      <c r="Y1436" s="234"/>
      <c r="Z1436" s="234" t="s">
        <v>7584</v>
      </c>
      <c r="AA1436" s="243">
        <v>202411</v>
      </c>
      <c r="AB1436" s="243"/>
      <c r="AC1436" s="244" t="s">
        <v>7419</v>
      </c>
      <c r="AD1436" s="244" t="s">
        <v>7426</v>
      </c>
      <c r="AE1436" s="245">
        <v>1</v>
      </c>
      <c r="AF1436" s="244" t="s">
        <v>7426</v>
      </c>
      <c r="AG1436" s="239" t="str">
        <f>IFERROR(VLOOKUP(작성용!A:A,RM!A:D,4,0),"-")</f>
        <v>김영규</v>
      </c>
      <c r="AH1436" s="9" t="s">
        <v>7420</v>
      </c>
      <c r="AI1436" s="235" t="s">
        <v>7585</v>
      </c>
      <c r="AJ1436" s="235" t="s">
        <v>7416</v>
      </c>
      <c r="AK1436" s="235" t="s">
        <v>7421</v>
      </c>
      <c r="AL1436" s="235">
        <v>1435</v>
      </c>
    </row>
    <row r="1437" spans="1:38" x14ac:dyDescent="0.3">
      <c r="A1437" s="222" t="s">
        <v>2615</v>
      </c>
      <c r="B1437" s="222" t="s">
        <v>7410</v>
      </c>
      <c r="C1437" s="241" t="s">
        <v>7422</v>
      </c>
      <c r="D1437" s="237" t="s">
        <v>7427</v>
      </c>
      <c r="E1437" s="236">
        <v>1101130025915</v>
      </c>
      <c r="F1437" s="240" t="s">
        <v>7425</v>
      </c>
      <c r="G1437" s="242">
        <v>0</v>
      </c>
      <c r="H1437" s="223" t="s">
        <v>7416</v>
      </c>
      <c r="I1437" s="223"/>
      <c r="J1437" s="223"/>
      <c r="K1437" s="223"/>
      <c r="L1437" s="223"/>
      <c r="M1437" s="223"/>
      <c r="N1437" s="225" t="s">
        <v>7414</v>
      </c>
      <c r="O1437" s="240" t="s">
        <v>7740</v>
      </c>
      <c r="P1437" s="240"/>
      <c r="Q1437" s="240" t="s">
        <v>7741</v>
      </c>
      <c r="R1437" s="240" t="s">
        <v>7594</v>
      </c>
      <c r="S1437" s="240" t="s">
        <v>7595</v>
      </c>
      <c r="T1437" s="233">
        <v>45601</v>
      </c>
      <c r="U1437" s="234" t="s">
        <v>7583</v>
      </c>
      <c r="V1437" s="234">
        <v>45643</v>
      </c>
      <c r="W1437" s="234">
        <v>45708</v>
      </c>
      <c r="X1437" s="234" t="s">
        <v>2</v>
      </c>
      <c r="Y1437" s="234"/>
      <c r="Z1437" s="234" t="s">
        <v>7584</v>
      </c>
      <c r="AA1437" s="243">
        <v>202411</v>
      </c>
      <c r="AB1437" s="243"/>
      <c r="AC1437" s="244" t="s">
        <v>7419</v>
      </c>
      <c r="AD1437" s="244" t="s">
        <v>7428</v>
      </c>
      <c r="AE1437" s="245">
        <v>1</v>
      </c>
      <c r="AF1437" s="244" t="s">
        <v>7428</v>
      </c>
      <c r="AG1437" s="239" t="str">
        <f>IFERROR(VLOOKUP(작성용!A:A,RM!A:D,4,0),"-")</f>
        <v>김영규</v>
      </c>
      <c r="AH1437" s="9" t="s">
        <v>7420</v>
      </c>
      <c r="AI1437" s="235" t="s">
        <v>7585</v>
      </c>
      <c r="AJ1437" s="235" t="s">
        <v>7416</v>
      </c>
      <c r="AK1437" s="235" t="s">
        <v>7421</v>
      </c>
      <c r="AL1437" s="235">
        <v>1436</v>
      </c>
    </row>
    <row r="1438" spans="1:38" x14ac:dyDescent="0.3">
      <c r="A1438" s="222" t="s">
        <v>2615</v>
      </c>
      <c r="B1438" s="222" t="s">
        <v>7410</v>
      </c>
      <c r="C1438" s="241" t="s">
        <v>7422</v>
      </c>
      <c r="D1438" s="237" t="s">
        <v>7433</v>
      </c>
      <c r="E1438" s="236">
        <v>1101130026351</v>
      </c>
      <c r="F1438" s="240" t="s">
        <v>7434</v>
      </c>
      <c r="G1438" s="242">
        <v>0</v>
      </c>
      <c r="H1438" s="223" t="s">
        <v>7416</v>
      </c>
      <c r="I1438" s="223"/>
      <c r="J1438" s="223"/>
      <c r="K1438" s="223"/>
      <c r="L1438" s="223"/>
      <c r="M1438" s="223"/>
      <c r="N1438" s="225" t="s">
        <v>7414</v>
      </c>
      <c r="O1438" s="240" t="s">
        <v>7740</v>
      </c>
      <c r="P1438" s="240"/>
      <c r="Q1438" s="240" t="s">
        <v>7741</v>
      </c>
      <c r="R1438" s="240" t="s">
        <v>7598</v>
      </c>
      <c r="S1438" s="240" t="s">
        <v>7599</v>
      </c>
      <c r="T1438" s="233">
        <v>45601</v>
      </c>
      <c r="U1438" s="234" t="s">
        <v>7583</v>
      </c>
      <c r="V1438" s="234">
        <v>45643</v>
      </c>
      <c r="W1438" s="234">
        <v>45708</v>
      </c>
      <c r="X1438" s="234" t="s">
        <v>2</v>
      </c>
      <c r="Y1438" s="234"/>
      <c r="Z1438" s="234" t="s">
        <v>7584</v>
      </c>
      <c r="AA1438" s="243">
        <v>202411</v>
      </c>
      <c r="AB1438" s="243"/>
      <c r="AC1438" s="244" t="s">
        <v>7419</v>
      </c>
      <c r="AD1438" s="244" t="s">
        <v>4535</v>
      </c>
      <c r="AE1438" s="245">
        <v>1</v>
      </c>
      <c r="AF1438" s="244" t="s">
        <v>4535</v>
      </c>
      <c r="AG1438" s="239" t="str">
        <f>IFERROR(VLOOKUP(작성용!A:A,RM!A:D,4,0),"-")</f>
        <v>김영규</v>
      </c>
      <c r="AH1438" s="9" t="s">
        <v>7420</v>
      </c>
      <c r="AI1438" s="235" t="s">
        <v>7585</v>
      </c>
      <c r="AJ1438" s="235" t="s">
        <v>7416</v>
      </c>
      <c r="AK1438" s="235" t="s">
        <v>7421</v>
      </c>
      <c r="AL1438" s="235">
        <v>1437</v>
      </c>
    </row>
    <row r="1439" spans="1:38" x14ac:dyDescent="0.3">
      <c r="A1439" s="222" t="s">
        <v>2615</v>
      </c>
      <c r="B1439" s="222" t="s">
        <v>7410</v>
      </c>
      <c r="C1439" s="241" t="s">
        <v>7422</v>
      </c>
      <c r="D1439" s="237" t="s">
        <v>7436</v>
      </c>
      <c r="E1439" s="236" t="s">
        <v>7437</v>
      </c>
      <c r="F1439" s="240" t="s">
        <v>7434</v>
      </c>
      <c r="G1439" s="242">
        <v>0</v>
      </c>
      <c r="H1439" s="223" t="s">
        <v>7416</v>
      </c>
      <c r="I1439" s="223"/>
      <c r="J1439" s="223"/>
      <c r="K1439" s="223"/>
      <c r="L1439" s="223"/>
      <c r="M1439" s="223"/>
      <c r="N1439" s="225" t="s">
        <v>7414</v>
      </c>
      <c r="O1439" s="240" t="s">
        <v>7740</v>
      </c>
      <c r="P1439" s="240"/>
      <c r="Q1439" s="240" t="s">
        <v>7741</v>
      </c>
      <c r="R1439" s="240" t="s">
        <v>7600</v>
      </c>
      <c r="S1439" s="240" t="s">
        <v>6584</v>
      </c>
      <c r="T1439" s="233">
        <v>45601</v>
      </c>
      <c r="U1439" s="234" t="s">
        <v>7583</v>
      </c>
      <c r="V1439" s="234">
        <v>45643</v>
      </c>
      <c r="W1439" s="234">
        <v>45708</v>
      </c>
      <c r="X1439" s="234" t="s">
        <v>2</v>
      </c>
      <c r="Y1439" s="234"/>
      <c r="Z1439" s="234" t="s">
        <v>7584</v>
      </c>
      <c r="AA1439" s="243">
        <v>202411</v>
      </c>
      <c r="AB1439" s="243"/>
      <c r="AC1439" s="244" t="s">
        <v>7419</v>
      </c>
      <c r="AD1439" s="244" t="s">
        <v>7438</v>
      </c>
      <c r="AE1439" s="245">
        <v>1.5</v>
      </c>
      <c r="AF1439" s="244" t="s">
        <v>7438</v>
      </c>
      <c r="AG1439" s="239" t="str">
        <f>IFERROR(VLOOKUP(작성용!A:A,RM!A:D,4,0),"-")</f>
        <v>김영규</v>
      </c>
      <c r="AH1439" s="9" t="s">
        <v>7420</v>
      </c>
      <c r="AI1439" s="235" t="s">
        <v>7585</v>
      </c>
      <c r="AJ1439" s="235" t="s">
        <v>7416</v>
      </c>
      <c r="AK1439" s="235" t="s">
        <v>7421</v>
      </c>
      <c r="AL1439" s="235">
        <v>1438</v>
      </c>
    </row>
    <row r="1440" spans="1:38" x14ac:dyDescent="0.3">
      <c r="A1440" s="222" t="s">
        <v>2615</v>
      </c>
      <c r="B1440" s="222" t="s">
        <v>7410</v>
      </c>
      <c r="C1440" s="241" t="s">
        <v>7422</v>
      </c>
      <c r="D1440" s="237" t="s">
        <v>7439</v>
      </c>
      <c r="E1440" s="236" t="s">
        <v>7440</v>
      </c>
      <c r="F1440" s="240" t="s">
        <v>7434</v>
      </c>
      <c r="G1440" s="242">
        <v>0</v>
      </c>
      <c r="H1440" s="223" t="s">
        <v>7416</v>
      </c>
      <c r="I1440" s="223"/>
      <c r="J1440" s="223"/>
      <c r="K1440" s="223"/>
      <c r="L1440" s="223"/>
      <c r="M1440" s="223"/>
      <c r="N1440" s="225" t="s">
        <v>7414</v>
      </c>
      <c r="O1440" s="240" t="s">
        <v>7740</v>
      </c>
      <c r="P1440" s="240"/>
      <c r="Q1440" s="240" t="s">
        <v>7741</v>
      </c>
      <c r="R1440" s="240" t="s">
        <v>7601</v>
      </c>
      <c r="S1440" s="240" t="s">
        <v>7602</v>
      </c>
      <c r="T1440" s="233">
        <v>45601</v>
      </c>
      <c r="U1440" s="234" t="s">
        <v>7583</v>
      </c>
      <c r="V1440" s="234">
        <v>45643</v>
      </c>
      <c r="W1440" s="234">
        <v>45708</v>
      </c>
      <c r="X1440" s="234" t="s">
        <v>2</v>
      </c>
      <c r="Y1440" s="234"/>
      <c r="Z1440" s="234" t="s">
        <v>7584</v>
      </c>
      <c r="AA1440" s="243">
        <v>202411</v>
      </c>
      <c r="AB1440" s="243"/>
      <c r="AC1440" s="244" t="s">
        <v>7419</v>
      </c>
      <c r="AD1440" s="244" t="s">
        <v>7441</v>
      </c>
      <c r="AE1440" s="245">
        <v>1.5</v>
      </c>
      <c r="AF1440" s="244" t="s">
        <v>7441</v>
      </c>
      <c r="AG1440" s="239" t="str">
        <f>IFERROR(VLOOKUP(작성용!A:A,RM!A:D,4,0),"-")</f>
        <v>김영규</v>
      </c>
      <c r="AH1440" s="9" t="s">
        <v>7420</v>
      </c>
      <c r="AI1440" s="235" t="s">
        <v>7585</v>
      </c>
      <c r="AJ1440" s="235" t="s">
        <v>7416</v>
      </c>
      <c r="AK1440" s="235" t="s">
        <v>7421</v>
      </c>
      <c r="AL1440" s="235">
        <v>1439</v>
      </c>
    </row>
    <row r="1441" spans="1:38" x14ac:dyDescent="0.3">
      <c r="A1441" s="222" t="s">
        <v>2615</v>
      </c>
      <c r="B1441" s="222" t="s">
        <v>7410</v>
      </c>
      <c r="C1441" s="241" t="s">
        <v>7422</v>
      </c>
      <c r="D1441" s="237" t="s">
        <v>7444</v>
      </c>
      <c r="E1441" s="236">
        <v>1101130028290</v>
      </c>
      <c r="F1441" s="240" t="s">
        <v>7434</v>
      </c>
      <c r="G1441" s="242">
        <v>0</v>
      </c>
      <c r="H1441" s="223" t="s">
        <v>7416</v>
      </c>
      <c r="I1441" s="223"/>
      <c r="J1441" s="223"/>
      <c r="K1441" s="223"/>
      <c r="L1441" s="223"/>
      <c r="M1441" s="223"/>
      <c r="N1441" s="225" t="s">
        <v>7414</v>
      </c>
      <c r="O1441" s="240" t="s">
        <v>7740</v>
      </c>
      <c r="P1441" s="240"/>
      <c r="Q1441" s="240" t="s">
        <v>7741</v>
      </c>
      <c r="R1441" s="240" t="s">
        <v>7605</v>
      </c>
      <c r="S1441" s="240" t="s">
        <v>7606</v>
      </c>
      <c r="T1441" s="233">
        <v>45601</v>
      </c>
      <c r="U1441" s="234" t="s">
        <v>7583</v>
      </c>
      <c r="V1441" s="234">
        <v>45643</v>
      </c>
      <c r="W1441" s="234">
        <v>45708</v>
      </c>
      <c r="X1441" s="234" t="s">
        <v>2</v>
      </c>
      <c r="Y1441" s="234"/>
      <c r="Z1441" s="234" t="s">
        <v>7584</v>
      </c>
      <c r="AA1441" s="243">
        <v>202411</v>
      </c>
      <c r="AB1441" s="243"/>
      <c r="AC1441" s="244" t="s">
        <v>7419</v>
      </c>
      <c r="AD1441" s="244" t="s">
        <v>7445</v>
      </c>
      <c r="AE1441" s="245">
        <v>1</v>
      </c>
      <c r="AF1441" s="244" t="s">
        <v>7445</v>
      </c>
      <c r="AG1441" s="239" t="str">
        <f>IFERROR(VLOOKUP(작성용!A:A,RM!A:D,4,0),"-")</f>
        <v>김영규</v>
      </c>
      <c r="AH1441" s="9" t="s">
        <v>7420</v>
      </c>
      <c r="AI1441" s="235" t="s">
        <v>7585</v>
      </c>
      <c r="AJ1441" s="235" t="s">
        <v>7416</v>
      </c>
      <c r="AK1441" s="235" t="s">
        <v>7421</v>
      </c>
      <c r="AL1441" s="235">
        <v>1440</v>
      </c>
    </row>
    <row r="1442" spans="1:38" x14ac:dyDescent="0.3">
      <c r="A1442" s="222" t="s">
        <v>2615</v>
      </c>
      <c r="B1442" s="222" t="s">
        <v>7410</v>
      </c>
      <c r="C1442" s="241" t="s">
        <v>7422</v>
      </c>
      <c r="D1442" s="237" t="s">
        <v>7446</v>
      </c>
      <c r="E1442" s="236">
        <v>1101130028307</v>
      </c>
      <c r="F1442" s="240" t="s">
        <v>7434</v>
      </c>
      <c r="G1442" s="242">
        <v>0</v>
      </c>
      <c r="H1442" s="223" t="s">
        <v>7416</v>
      </c>
      <c r="I1442" s="223"/>
      <c r="J1442" s="223"/>
      <c r="K1442" s="223"/>
      <c r="L1442" s="223"/>
      <c r="M1442" s="223"/>
      <c r="N1442" s="225" t="s">
        <v>7414</v>
      </c>
      <c r="O1442" s="240" t="s">
        <v>7740</v>
      </c>
      <c r="P1442" s="240"/>
      <c r="Q1442" s="240" t="s">
        <v>7741</v>
      </c>
      <c r="R1442" s="240" t="s">
        <v>7607</v>
      </c>
      <c r="S1442" s="240" t="s">
        <v>7608</v>
      </c>
      <c r="T1442" s="233">
        <v>45601</v>
      </c>
      <c r="U1442" s="234" t="s">
        <v>7583</v>
      </c>
      <c r="V1442" s="234">
        <v>45643</v>
      </c>
      <c r="W1442" s="234">
        <v>45708</v>
      </c>
      <c r="X1442" s="234" t="s">
        <v>2</v>
      </c>
      <c r="Y1442" s="234"/>
      <c r="Z1442" s="234" t="s">
        <v>7584</v>
      </c>
      <c r="AA1442" s="243">
        <v>202411</v>
      </c>
      <c r="AB1442" s="243">
        <v>2</v>
      </c>
      <c r="AC1442" s="244" t="s">
        <v>7419</v>
      </c>
      <c r="AD1442" s="277" t="s">
        <v>7447</v>
      </c>
      <c r="AE1442" s="245">
        <v>1</v>
      </c>
      <c r="AF1442" s="244" t="s">
        <v>7448</v>
      </c>
      <c r="AG1442" s="239" t="str">
        <f>IFERROR(VLOOKUP(작성용!A:A,RM!A:D,4,0),"-")</f>
        <v>김영규</v>
      </c>
      <c r="AH1442" s="9" t="s">
        <v>7420</v>
      </c>
      <c r="AI1442" s="235" t="s">
        <v>7585</v>
      </c>
      <c r="AJ1442" s="235" t="s">
        <v>7416</v>
      </c>
      <c r="AK1442" s="235" t="s">
        <v>7421</v>
      </c>
      <c r="AL1442" s="235">
        <v>1441</v>
      </c>
    </row>
    <row r="1443" spans="1:38" x14ac:dyDescent="0.3">
      <c r="A1443" s="222" t="s">
        <v>2615</v>
      </c>
      <c r="B1443" s="222" t="s">
        <v>7410</v>
      </c>
      <c r="C1443" s="241" t="s">
        <v>7422</v>
      </c>
      <c r="D1443" s="237" t="s">
        <v>7449</v>
      </c>
      <c r="E1443" s="236">
        <v>1101130026715</v>
      </c>
      <c r="F1443" s="240" t="s">
        <v>7434</v>
      </c>
      <c r="G1443" s="242">
        <v>0</v>
      </c>
      <c r="H1443" s="223" t="s">
        <v>7416</v>
      </c>
      <c r="I1443" s="223"/>
      <c r="J1443" s="223"/>
      <c r="K1443" s="223"/>
      <c r="L1443" s="223"/>
      <c r="M1443" s="223"/>
      <c r="N1443" s="225" t="s">
        <v>7414</v>
      </c>
      <c r="O1443" s="240" t="s">
        <v>7740</v>
      </c>
      <c r="P1443" s="240"/>
      <c r="Q1443" s="240" t="s">
        <v>7741</v>
      </c>
      <c r="R1443" s="240" t="s">
        <v>7609</v>
      </c>
      <c r="S1443" s="240" t="s">
        <v>7610</v>
      </c>
      <c r="T1443" s="233">
        <v>45601</v>
      </c>
      <c r="U1443" s="234" t="s">
        <v>7583</v>
      </c>
      <c r="V1443" s="234">
        <v>45643</v>
      </c>
      <c r="W1443" s="234">
        <v>45708</v>
      </c>
      <c r="X1443" s="234" t="s">
        <v>2</v>
      </c>
      <c r="Y1443" s="234"/>
      <c r="Z1443" s="234" t="s">
        <v>7584</v>
      </c>
      <c r="AA1443" s="243">
        <v>202411</v>
      </c>
      <c r="AB1443" s="243"/>
      <c r="AC1443" s="244" t="s">
        <v>7419</v>
      </c>
      <c r="AD1443" s="244" t="s">
        <v>7426</v>
      </c>
      <c r="AE1443" s="245">
        <v>1</v>
      </c>
      <c r="AF1443" s="244" t="s">
        <v>7426</v>
      </c>
      <c r="AG1443" s="239" t="str">
        <f>IFERROR(VLOOKUP(작성용!A:A,RM!A:D,4,0),"-")</f>
        <v>김영규</v>
      </c>
      <c r="AH1443" s="9" t="s">
        <v>7420</v>
      </c>
      <c r="AI1443" s="235" t="s">
        <v>7585</v>
      </c>
      <c r="AJ1443" s="235" t="s">
        <v>7416</v>
      </c>
      <c r="AK1443" s="235" t="s">
        <v>7421</v>
      </c>
      <c r="AL1443" s="235">
        <v>1442</v>
      </c>
    </row>
    <row r="1444" spans="1:38" x14ac:dyDescent="0.3">
      <c r="A1444" s="222" t="s">
        <v>2615</v>
      </c>
      <c r="B1444" s="222" t="s">
        <v>7410</v>
      </c>
      <c r="C1444" s="241" t="s">
        <v>7422</v>
      </c>
      <c r="D1444" s="237" t="s">
        <v>7450</v>
      </c>
      <c r="E1444" s="236">
        <v>1101130025600</v>
      </c>
      <c r="F1444" s="240" t="s">
        <v>7434</v>
      </c>
      <c r="G1444" s="242">
        <v>0</v>
      </c>
      <c r="H1444" s="223" t="s">
        <v>7416</v>
      </c>
      <c r="I1444" s="223"/>
      <c r="J1444" s="223"/>
      <c r="K1444" s="223"/>
      <c r="L1444" s="223"/>
      <c r="M1444" s="223"/>
      <c r="N1444" s="225" t="s">
        <v>7414</v>
      </c>
      <c r="O1444" s="240" t="s">
        <v>7740</v>
      </c>
      <c r="P1444" s="240"/>
      <c r="Q1444" s="240" t="s">
        <v>7741</v>
      </c>
      <c r="R1444" s="240" t="s">
        <v>7611</v>
      </c>
      <c r="S1444" s="240" t="s">
        <v>7612</v>
      </c>
      <c r="T1444" s="233">
        <v>45601</v>
      </c>
      <c r="U1444" s="234" t="s">
        <v>7583</v>
      </c>
      <c r="V1444" s="234">
        <v>45643</v>
      </c>
      <c r="W1444" s="234">
        <v>45708</v>
      </c>
      <c r="X1444" s="234" t="s">
        <v>2</v>
      </c>
      <c r="Y1444" s="234"/>
      <c r="Z1444" s="234" t="s">
        <v>7584</v>
      </c>
      <c r="AA1444" s="243">
        <v>202411</v>
      </c>
      <c r="AB1444" s="243"/>
      <c r="AC1444" s="244" t="s">
        <v>7419</v>
      </c>
      <c r="AD1444" s="244" t="s">
        <v>7451</v>
      </c>
      <c r="AE1444" s="245">
        <v>1.5</v>
      </c>
      <c r="AF1444" s="244" t="s">
        <v>7452</v>
      </c>
      <c r="AG1444" s="239" t="str">
        <f>IFERROR(VLOOKUP(작성용!A:A,RM!A:D,4,0),"-")</f>
        <v>김영규</v>
      </c>
      <c r="AH1444" s="9" t="s">
        <v>7420</v>
      </c>
      <c r="AI1444" s="235" t="s">
        <v>7585</v>
      </c>
      <c r="AJ1444" s="235" t="s">
        <v>7416</v>
      </c>
      <c r="AK1444" s="235" t="s">
        <v>7421</v>
      </c>
      <c r="AL1444" s="235">
        <v>1443</v>
      </c>
    </row>
    <row r="1445" spans="1:38" x14ac:dyDescent="0.3">
      <c r="A1445" s="222" t="s">
        <v>2615</v>
      </c>
      <c r="B1445" s="222" t="s">
        <v>7410</v>
      </c>
      <c r="C1445" s="241" t="s">
        <v>7422</v>
      </c>
      <c r="D1445" s="237" t="s">
        <v>7453</v>
      </c>
      <c r="E1445" s="236">
        <v>1101117098092</v>
      </c>
      <c r="F1445" s="240" t="s">
        <v>6098</v>
      </c>
      <c r="G1445" s="242">
        <v>2</v>
      </c>
      <c r="H1445" s="223" t="s">
        <v>2</v>
      </c>
      <c r="I1445" s="223"/>
      <c r="J1445" s="223"/>
      <c r="K1445" s="223"/>
      <c r="L1445" s="223"/>
      <c r="M1445" s="223"/>
      <c r="N1445" s="225" t="s">
        <v>7414</v>
      </c>
      <c r="O1445" s="240" t="s">
        <v>7740</v>
      </c>
      <c r="P1445" s="240"/>
      <c r="Q1445" s="240" t="s">
        <v>7741</v>
      </c>
      <c r="R1445" s="240" t="s">
        <v>7613</v>
      </c>
      <c r="S1445" s="240" t="s">
        <v>7614</v>
      </c>
      <c r="T1445" s="233">
        <v>45601</v>
      </c>
      <c r="U1445" s="234" t="s">
        <v>7583</v>
      </c>
      <c r="V1445" s="234">
        <v>45643</v>
      </c>
      <c r="W1445" s="234">
        <v>45708</v>
      </c>
      <c r="X1445" s="234" t="s">
        <v>2</v>
      </c>
      <c r="Y1445" s="234"/>
      <c r="Z1445" s="234" t="s">
        <v>7584</v>
      </c>
      <c r="AA1445" s="243">
        <v>202411</v>
      </c>
      <c r="AB1445" s="243"/>
      <c r="AC1445" s="244" t="s">
        <v>7419</v>
      </c>
      <c r="AD1445" s="244" t="s">
        <v>7454</v>
      </c>
      <c r="AE1445" s="245">
        <v>1</v>
      </c>
      <c r="AF1445" s="244" t="s">
        <v>7454</v>
      </c>
      <c r="AG1445" s="239" t="str">
        <f>IFERROR(VLOOKUP(작성용!A:A,RM!A:D,4,0),"-")</f>
        <v>김영규</v>
      </c>
      <c r="AH1445" s="9" t="s">
        <v>7420</v>
      </c>
      <c r="AI1445" s="235" t="s">
        <v>7585</v>
      </c>
      <c r="AJ1445" s="235" t="s">
        <v>7416</v>
      </c>
      <c r="AK1445" s="235" t="s">
        <v>7421</v>
      </c>
      <c r="AL1445" s="235">
        <v>1444</v>
      </c>
    </row>
    <row r="1446" spans="1:38" x14ac:dyDescent="0.3">
      <c r="A1446" s="222" t="s">
        <v>2615</v>
      </c>
      <c r="B1446" s="222" t="s">
        <v>7410</v>
      </c>
      <c r="C1446" s="241" t="s">
        <v>7422</v>
      </c>
      <c r="D1446" s="237" t="s">
        <v>7455</v>
      </c>
      <c r="E1446" s="236">
        <v>1101114677120</v>
      </c>
      <c r="F1446" s="240" t="s">
        <v>7456</v>
      </c>
      <c r="G1446" s="242">
        <v>0</v>
      </c>
      <c r="H1446" s="223" t="s">
        <v>2</v>
      </c>
      <c r="I1446" s="223"/>
      <c r="J1446" s="223"/>
      <c r="K1446" s="223"/>
      <c r="L1446" s="223"/>
      <c r="M1446" s="223"/>
      <c r="N1446" s="225" t="s">
        <v>7414</v>
      </c>
      <c r="O1446" s="240" t="s">
        <v>7740</v>
      </c>
      <c r="P1446" s="240"/>
      <c r="Q1446" s="240" t="s">
        <v>7741</v>
      </c>
      <c r="R1446" s="240" t="s">
        <v>7615</v>
      </c>
      <c r="S1446" s="240" t="s">
        <v>7616</v>
      </c>
      <c r="T1446" s="233">
        <v>45601</v>
      </c>
      <c r="U1446" s="234" t="s">
        <v>7583</v>
      </c>
      <c r="V1446" s="234">
        <v>45643</v>
      </c>
      <c r="W1446" s="234">
        <v>45708</v>
      </c>
      <c r="X1446" s="234" t="s">
        <v>2</v>
      </c>
      <c r="Y1446" s="234"/>
      <c r="Z1446" s="234" t="s">
        <v>7584</v>
      </c>
      <c r="AA1446" s="243">
        <v>202411</v>
      </c>
      <c r="AB1446" s="243"/>
      <c r="AC1446" s="244" t="s">
        <v>7419</v>
      </c>
      <c r="AD1446" s="244" t="s">
        <v>7438</v>
      </c>
      <c r="AE1446" s="245">
        <v>1</v>
      </c>
      <c r="AF1446" s="244" t="s">
        <v>7438</v>
      </c>
      <c r="AG1446" s="239" t="str">
        <f>IFERROR(VLOOKUP(작성용!A:A,RM!A:D,4,0),"-")</f>
        <v>김영규</v>
      </c>
      <c r="AH1446" s="9" t="s">
        <v>7420</v>
      </c>
      <c r="AI1446" s="235" t="s">
        <v>7585</v>
      </c>
      <c r="AJ1446" s="235" t="s">
        <v>7416</v>
      </c>
      <c r="AK1446" s="235" t="s">
        <v>7421</v>
      </c>
      <c r="AL1446" s="235">
        <v>1445</v>
      </c>
    </row>
    <row r="1447" spans="1:38" x14ac:dyDescent="0.3">
      <c r="A1447" s="222" t="s">
        <v>2615</v>
      </c>
      <c r="B1447" s="222" t="s">
        <v>7410</v>
      </c>
      <c r="C1447" s="241" t="s">
        <v>7422</v>
      </c>
      <c r="D1447" s="237" t="s">
        <v>7460</v>
      </c>
      <c r="E1447" s="236" t="s">
        <v>7461</v>
      </c>
      <c r="F1447" s="240" t="s">
        <v>7434</v>
      </c>
      <c r="G1447" s="242">
        <v>0</v>
      </c>
      <c r="H1447" s="223" t="s">
        <v>7416</v>
      </c>
      <c r="I1447" s="223"/>
      <c r="J1447" s="223"/>
      <c r="K1447" s="223"/>
      <c r="L1447" s="223"/>
      <c r="M1447" s="223"/>
      <c r="N1447" s="225" t="s">
        <v>7414</v>
      </c>
      <c r="O1447" s="240" t="s">
        <v>7740</v>
      </c>
      <c r="P1447" s="240"/>
      <c r="Q1447" s="240" t="s">
        <v>7741</v>
      </c>
      <c r="R1447" s="240" t="s">
        <v>7619</v>
      </c>
      <c r="S1447" s="240" t="s">
        <v>7620</v>
      </c>
      <c r="T1447" s="233">
        <v>45601</v>
      </c>
      <c r="U1447" s="234" t="s">
        <v>7583</v>
      </c>
      <c r="V1447" s="234">
        <v>45643</v>
      </c>
      <c r="W1447" s="234">
        <v>45708</v>
      </c>
      <c r="X1447" s="234" t="s">
        <v>2</v>
      </c>
      <c r="Y1447" s="234"/>
      <c r="Z1447" s="234" t="s">
        <v>7584</v>
      </c>
      <c r="AA1447" s="243">
        <v>202411</v>
      </c>
      <c r="AB1447" s="243"/>
      <c r="AC1447" s="244" t="s">
        <v>7419</v>
      </c>
      <c r="AD1447" s="244" t="s">
        <v>7462</v>
      </c>
      <c r="AE1447" s="245">
        <v>1.5</v>
      </c>
      <c r="AF1447" s="244" t="s">
        <v>7462</v>
      </c>
      <c r="AG1447" s="239" t="str">
        <f>IFERROR(VLOOKUP(작성용!A:A,RM!A:D,4,0),"-")</f>
        <v>김영규</v>
      </c>
      <c r="AH1447" s="9" t="s">
        <v>7420</v>
      </c>
      <c r="AI1447" s="235" t="s">
        <v>7585</v>
      </c>
      <c r="AJ1447" s="235" t="s">
        <v>7416</v>
      </c>
      <c r="AK1447" s="235" t="s">
        <v>7421</v>
      </c>
      <c r="AL1447" s="235">
        <v>1446</v>
      </c>
    </row>
    <row r="1448" spans="1:38" x14ac:dyDescent="0.3">
      <c r="A1448" s="222" t="s">
        <v>2615</v>
      </c>
      <c r="B1448" s="222" t="s">
        <v>7410</v>
      </c>
      <c r="C1448" s="241" t="s">
        <v>7422</v>
      </c>
      <c r="D1448" s="237" t="s">
        <v>7467</v>
      </c>
      <c r="E1448" s="236" t="s">
        <v>7468</v>
      </c>
      <c r="F1448" s="240" t="s">
        <v>7434</v>
      </c>
      <c r="G1448" s="242">
        <v>0</v>
      </c>
      <c r="H1448" s="223" t="s">
        <v>7416</v>
      </c>
      <c r="I1448" s="223"/>
      <c r="J1448" s="223"/>
      <c r="K1448" s="223"/>
      <c r="L1448" s="223"/>
      <c r="M1448" s="223"/>
      <c r="N1448" s="225" t="s">
        <v>7414</v>
      </c>
      <c r="O1448" s="240" t="s">
        <v>7740</v>
      </c>
      <c r="P1448" s="240"/>
      <c r="Q1448" s="240" t="s">
        <v>7741</v>
      </c>
      <c r="R1448" s="240" t="s">
        <v>7625</v>
      </c>
      <c r="S1448" s="240" t="s">
        <v>7626</v>
      </c>
      <c r="T1448" s="233">
        <v>45601</v>
      </c>
      <c r="U1448" s="234" t="s">
        <v>7583</v>
      </c>
      <c r="V1448" s="234">
        <v>45643</v>
      </c>
      <c r="W1448" s="234">
        <v>45708</v>
      </c>
      <c r="X1448" s="234" t="s">
        <v>2</v>
      </c>
      <c r="Y1448" s="234"/>
      <c r="Z1448" s="234" t="s">
        <v>7584</v>
      </c>
      <c r="AA1448" s="243">
        <v>202411</v>
      </c>
      <c r="AB1448" s="243"/>
      <c r="AC1448" s="244" t="s">
        <v>7419</v>
      </c>
      <c r="AD1448" s="244" t="s">
        <v>7469</v>
      </c>
      <c r="AE1448" s="245">
        <v>1</v>
      </c>
      <c r="AF1448" s="244" t="s">
        <v>7469</v>
      </c>
      <c r="AG1448" s="239" t="str">
        <f>IFERROR(VLOOKUP(작성용!A:A,RM!A:D,4,0),"-")</f>
        <v>김영규</v>
      </c>
      <c r="AH1448" s="9" t="s">
        <v>7420</v>
      </c>
      <c r="AI1448" s="235" t="s">
        <v>7585</v>
      </c>
      <c r="AJ1448" s="235" t="s">
        <v>7416</v>
      </c>
      <c r="AK1448" s="235" t="s">
        <v>7421</v>
      </c>
      <c r="AL1448" s="235">
        <v>1447</v>
      </c>
    </row>
    <row r="1449" spans="1:38" x14ac:dyDescent="0.3">
      <c r="A1449" s="222" t="s">
        <v>2615</v>
      </c>
      <c r="B1449" s="222" t="s">
        <v>7410</v>
      </c>
      <c r="C1449" s="241" t="s">
        <v>7422</v>
      </c>
      <c r="D1449" s="237" t="s">
        <v>7472</v>
      </c>
      <c r="E1449" s="236" t="s">
        <v>7473</v>
      </c>
      <c r="F1449" s="240" t="s">
        <v>7434</v>
      </c>
      <c r="G1449" s="242">
        <v>0</v>
      </c>
      <c r="H1449" s="223" t="s">
        <v>7416</v>
      </c>
      <c r="I1449" s="223"/>
      <c r="J1449" s="223"/>
      <c r="K1449" s="223"/>
      <c r="L1449" s="223"/>
      <c r="M1449" s="223"/>
      <c r="N1449" s="225" t="s">
        <v>7414</v>
      </c>
      <c r="O1449" s="240" t="s">
        <v>7740</v>
      </c>
      <c r="P1449" s="240"/>
      <c r="Q1449" s="240" t="s">
        <v>7741</v>
      </c>
      <c r="R1449" s="240" t="s">
        <v>7629</v>
      </c>
      <c r="S1449" s="240" t="s">
        <v>7630</v>
      </c>
      <c r="T1449" s="233">
        <v>45601</v>
      </c>
      <c r="U1449" s="234" t="s">
        <v>7583</v>
      </c>
      <c r="V1449" s="234">
        <v>45643</v>
      </c>
      <c r="W1449" s="234">
        <v>45708</v>
      </c>
      <c r="X1449" s="234" t="s">
        <v>2</v>
      </c>
      <c r="Y1449" s="234"/>
      <c r="Z1449" s="234" t="s">
        <v>7584</v>
      </c>
      <c r="AA1449" s="243">
        <v>202411</v>
      </c>
      <c r="AB1449" s="243"/>
      <c r="AC1449" s="244" t="s">
        <v>7419</v>
      </c>
      <c r="AD1449" s="244" t="s">
        <v>7474</v>
      </c>
      <c r="AE1449" s="245">
        <v>1</v>
      </c>
      <c r="AF1449" s="244" t="s">
        <v>7474</v>
      </c>
      <c r="AG1449" s="239" t="str">
        <f>IFERROR(VLOOKUP(작성용!A:A,RM!A:D,4,0),"-")</f>
        <v>김영규</v>
      </c>
      <c r="AH1449" s="9" t="s">
        <v>7420</v>
      </c>
      <c r="AI1449" s="235" t="s">
        <v>7585</v>
      </c>
      <c r="AJ1449" s="235" t="s">
        <v>7416</v>
      </c>
      <c r="AK1449" s="235" t="s">
        <v>7421</v>
      </c>
      <c r="AL1449" s="235">
        <v>1448</v>
      </c>
    </row>
    <row r="1450" spans="1:38" x14ac:dyDescent="0.3">
      <c r="A1450" s="222" t="s">
        <v>2615</v>
      </c>
      <c r="B1450" s="222" t="s">
        <v>7410</v>
      </c>
      <c r="C1450" s="241" t="s">
        <v>7422</v>
      </c>
      <c r="D1450" s="237" t="s">
        <v>7475</v>
      </c>
      <c r="E1450" s="236" t="s">
        <v>7476</v>
      </c>
      <c r="F1450" s="240" t="s">
        <v>7434</v>
      </c>
      <c r="G1450" s="242">
        <v>0</v>
      </c>
      <c r="H1450" s="223" t="s">
        <v>7416</v>
      </c>
      <c r="I1450" s="223"/>
      <c r="J1450" s="223"/>
      <c r="K1450" s="223"/>
      <c r="L1450" s="223"/>
      <c r="M1450" s="223"/>
      <c r="N1450" s="225" t="s">
        <v>7414</v>
      </c>
      <c r="O1450" s="240" t="s">
        <v>7740</v>
      </c>
      <c r="P1450" s="240"/>
      <c r="Q1450" s="240" t="s">
        <v>7741</v>
      </c>
      <c r="R1450" s="240" t="s">
        <v>7631</v>
      </c>
      <c r="S1450" s="240" t="s">
        <v>7632</v>
      </c>
      <c r="T1450" s="233">
        <v>45601</v>
      </c>
      <c r="U1450" s="234" t="s">
        <v>7583</v>
      </c>
      <c r="V1450" s="234">
        <v>45643</v>
      </c>
      <c r="W1450" s="234">
        <v>45708</v>
      </c>
      <c r="X1450" s="234" t="s">
        <v>2</v>
      </c>
      <c r="Y1450" s="234"/>
      <c r="Z1450" s="234" t="s">
        <v>7584</v>
      </c>
      <c r="AA1450" s="243">
        <v>202411</v>
      </c>
      <c r="AB1450" s="243"/>
      <c r="AC1450" s="244" t="s">
        <v>7419</v>
      </c>
      <c r="AD1450" s="257" t="s">
        <v>8214</v>
      </c>
      <c r="AE1450" s="245">
        <v>1</v>
      </c>
      <c r="AF1450" s="244" t="s">
        <v>7452</v>
      </c>
      <c r="AG1450" s="239" t="str">
        <f>IFERROR(VLOOKUP(작성용!A:A,RM!A:D,4,0),"-")</f>
        <v>김영규</v>
      </c>
      <c r="AH1450" s="9" t="s">
        <v>7420</v>
      </c>
      <c r="AI1450" s="235" t="s">
        <v>7585</v>
      </c>
      <c r="AJ1450" s="235" t="s">
        <v>7416</v>
      </c>
      <c r="AK1450" s="235" t="s">
        <v>7421</v>
      </c>
      <c r="AL1450" s="235">
        <v>1449</v>
      </c>
    </row>
    <row r="1451" spans="1:38" x14ac:dyDescent="0.3">
      <c r="A1451" s="222" t="s">
        <v>2615</v>
      </c>
      <c r="B1451" s="222" t="s">
        <v>7410</v>
      </c>
      <c r="C1451" s="241" t="s">
        <v>7422</v>
      </c>
      <c r="D1451" s="237" t="s">
        <v>7477</v>
      </c>
      <c r="E1451" s="236">
        <v>1101130019380</v>
      </c>
      <c r="F1451" s="240" t="s">
        <v>7434</v>
      </c>
      <c r="G1451" s="242">
        <v>0</v>
      </c>
      <c r="H1451" s="223" t="s">
        <v>7416</v>
      </c>
      <c r="I1451" s="223"/>
      <c r="J1451" s="223"/>
      <c r="K1451" s="223"/>
      <c r="L1451" s="223"/>
      <c r="M1451" s="223"/>
      <c r="N1451" s="225" t="s">
        <v>7414</v>
      </c>
      <c r="O1451" s="240" t="s">
        <v>7740</v>
      </c>
      <c r="P1451" s="240"/>
      <c r="Q1451" s="240" t="s">
        <v>7741</v>
      </c>
      <c r="R1451" s="240" t="s">
        <v>7633</v>
      </c>
      <c r="S1451" s="240" t="s">
        <v>7634</v>
      </c>
      <c r="T1451" s="233">
        <v>45601</v>
      </c>
      <c r="U1451" s="234" t="s">
        <v>7583</v>
      </c>
      <c r="V1451" s="234">
        <v>45643</v>
      </c>
      <c r="W1451" s="234">
        <v>45708</v>
      </c>
      <c r="X1451" s="234" t="s">
        <v>2</v>
      </c>
      <c r="Y1451" s="234"/>
      <c r="Z1451" s="234" t="s">
        <v>7584</v>
      </c>
      <c r="AA1451" s="243">
        <v>202411</v>
      </c>
      <c r="AB1451" s="243"/>
      <c r="AC1451" s="244" t="s">
        <v>7419</v>
      </c>
      <c r="AD1451" s="244" t="s">
        <v>4537</v>
      </c>
      <c r="AE1451" s="245">
        <v>1</v>
      </c>
      <c r="AF1451" s="244" t="s">
        <v>7478</v>
      </c>
      <c r="AG1451" s="239" t="str">
        <f>IFERROR(VLOOKUP(작성용!A:A,RM!A:D,4,0),"-")</f>
        <v>김영규</v>
      </c>
      <c r="AH1451" s="9" t="s">
        <v>7420</v>
      </c>
      <c r="AI1451" s="235" t="s">
        <v>7585</v>
      </c>
      <c r="AJ1451" s="235" t="s">
        <v>7416</v>
      </c>
      <c r="AK1451" s="235" t="s">
        <v>7421</v>
      </c>
      <c r="AL1451" s="235">
        <v>1450</v>
      </c>
    </row>
    <row r="1452" spans="1:38" x14ac:dyDescent="0.3">
      <c r="A1452" s="222" t="s">
        <v>2615</v>
      </c>
      <c r="B1452" s="222" t="s">
        <v>7410</v>
      </c>
      <c r="C1452" s="241" t="s">
        <v>7422</v>
      </c>
      <c r="D1452" s="237" t="s">
        <v>7479</v>
      </c>
      <c r="E1452" s="236">
        <v>1101130019413</v>
      </c>
      <c r="F1452" s="240" t="s">
        <v>7434</v>
      </c>
      <c r="G1452" s="242">
        <v>0</v>
      </c>
      <c r="H1452" s="223" t="s">
        <v>7416</v>
      </c>
      <c r="I1452" s="223"/>
      <c r="J1452" s="223"/>
      <c r="K1452" s="223"/>
      <c r="L1452" s="223"/>
      <c r="M1452" s="223"/>
      <c r="N1452" s="225" t="s">
        <v>7414</v>
      </c>
      <c r="O1452" s="240" t="s">
        <v>7740</v>
      </c>
      <c r="P1452" s="240"/>
      <c r="Q1452" s="240" t="s">
        <v>7741</v>
      </c>
      <c r="R1452" s="240" t="s">
        <v>7635</v>
      </c>
      <c r="S1452" s="240" t="s">
        <v>7636</v>
      </c>
      <c r="T1452" s="233">
        <v>45601</v>
      </c>
      <c r="U1452" s="234" t="s">
        <v>7583</v>
      </c>
      <c r="V1452" s="234">
        <v>45643</v>
      </c>
      <c r="W1452" s="234">
        <v>45708</v>
      </c>
      <c r="X1452" s="234" t="s">
        <v>2</v>
      </c>
      <c r="Y1452" s="234"/>
      <c r="Z1452" s="234" t="s">
        <v>7584</v>
      </c>
      <c r="AA1452" s="243">
        <v>202411</v>
      </c>
      <c r="AB1452" s="243"/>
      <c r="AC1452" s="244" t="s">
        <v>7419</v>
      </c>
      <c r="AD1452" s="244" t="s">
        <v>7480</v>
      </c>
      <c r="AE1452" s="245">
        <v>1.5</v>
      </c>
      <c r="AF1452" s="244" t="s">
        <v>7480</v>
      </c>
      <c r="AG1452" s="239" t="str">
        <f>IFERROR(VLOOKUP(작성용!A:A,RM!A:D,4,0),"-")</f>
        <v>김영규</v>
      </c>
      <c r="AH1452" s="9" t="s">
        <v>7420</v>
      </c>
      <c r="AI1452" s="235" t="s">
        <v>7585</v>
      </c>
      <c r="AJ1452" s="235" t="s">
        <v>7416</v>
      </c>
      <c r="AK1452" s="235" t="s">
        <v>7421</v>
      </c>
      <c r="AL1452" s="235">
        <v>1451</v>
      </c>
    </row>
    <row r="1453" spans="1:38" x14ac:dyDescent="0.3">
      <c r="A1453" s="222" t="s">
        <v>2615</v>
      </c>
      <c r="B1453" s="222" t="s">
        <v>7410</v>
      </c>
      <c r="C1453" s="241" t="s">
        <v>7422</v>
      </c>
      <c r="D1453" s="237" t="s">
        <v>7483</v>
      </c>
      <c r="E1453" s="236">
        <v>1101115370591</v>
      </c>
      <c r="F1453" s="240" t="s">
        <v>7456</v>
      </c>
      <c r="G1453" s="242">
        <v>0</v>
      </c>
      <c r="H1453" s="223" t="s">
        <v>2</v>
      </c>
      <c r="I1453" s="223"/>
      <c r="J1453" s="223"/>
      <c r="K1453" s="223"/>
      <c r="L1453" s="223"/>
      <c r="M1453" s="223"/>
      <c r="N1453" s="225" t="s">
        <v>7414</v>
      </c>
      <c r="O1453" s="240" t="s">
        <v>7740</v>
      </c>
      <c r="P1453" s="240"/>
      <c r="Q1453" s="240" t="s">
        <v>7741</v>
      </c>
      <c r="R1453" s="240" t="s">
        <v>7639</v>
      </c>
      <c r="S1453" s="240" t="s">
        <v>7640</v>
      </c>
      <c r="T1453" s="233">
        <v>45601</v>
      </c>
      <c r="U1453" s="234" t="s">
        <v>7583</v>
      </c>
      <c r="V1453" s="234">
        <v>45643</v>
      </c>
      <c r="W1453" s="234">
        <v>45708</v>
      </c>
      <c r="X1453" s="234" t="s">
        <v>2</v>
      </c>
      <c r="Y1453" s="234"/>
      <c r="Z1453" s="234" t="s">
        <v>7584</v>
      </c>
      <c r="AA1453" s="243">
        <v>202411</v>
      </c>
      <c r="AB1453" s="243"/>
      <c r="AC1453" s="244" t="s">
        <v>7419</v>
      </c>
      <c r="AD1453" s="244" t="s">
        <v>7428</v>
      </c>
      <c r="AE1453" s="245">
        <v>1</v>
      </c>
      <c r="AF1453" s="244" t="s">
        <v>7428</v>
      </c>
      <c r="AG1453" s="239" t="str">
        <f>IFERROR(VLOOKUP(작성용!A:A,RM!A:D,4,0),"-")</f>
        <v>김영규</v>
      </c>
      <c r="AH1453" s="9" t="s">
        <v>7420</v>
      </c>
      <c r="AI1453" s="235" t="s">
        <v>7585</v>
      </c>
      <c r="AJ1453" s="235" t="s">
        <v>7416</v>
      </c>
      <c r="AK1453" s="235" t="s">
        <v>7421</v>
      </c>
      <c r="AL1453" s="235">
        <v>1452</v>
      </c>
    </row>
    <row r="1454" spans="1:38" x14ac:dyDescent="0.3">
      <c r="A1454" s="222" t="s">
        <v>2615</v>
      </c>
      <c r="B1454" s="222" t="s">
        <v>7410</v>
      </c>
      <c r="C1454" s="241" t="s">
        <v>7422</v>
      </c>
      <c r="D1454" s="237" t="s">
        <v>7486</v>
      </c>
      <c r="E1454" s="236" t="s">
        <v>7487</v>
      </c>
      <c r="F1454" s="240" t="s">
        <v>7434</v>
      </c>
      <c r="G1454" s="242">
        <v>0</v>
      </c>
      <c r="H1454" s="223" t="s">
        <v>7416</v>
      </c>
      <c r="I1454" s="223"/>
      <c r="J1454" s="223"/>
      <c r="K1454" s="223"/>
      <c r="L1454" s="223"/>
      <c r="M1454" s="223"/>
      <c r="N1454" s="225" t="s">
        <v>7414</v>
      </c>
      <c r="O1454" s="240" t="s">
        <v>7740</v>
      </c>
      <c r="P1454" s="240"/>
      <c r="Q1454" s="240" t="s">
        <v>7741</v>
      </c>
      <c r="R1454" s="240" t="s">
        <v>7643</v>
      </c>
      <c r="S1454" s="240" t="s">
        <v>7644</v>
      </c>
      <c r="T1454" s="233">
        <v>45601</v>
      </c>
      <c r="U1454" s="234" t="s">
        <v>7583</v>
      </c>
      <c r="V1454" s="234">
        <v>45643</v>
      </c>
      <c r="W1454" s="234">
        <v>45708</v>
      </c>
      <c r="X1454" s="234" t="s">
        <v>2</v>
      </c>
      <c r="Y1454" s="234"/>
      <c r="Z1454" s="234" t="s">
        <v>7584</v>
      </c>
      <c r="AA1454" s="243">
        <v>202411</v>
      </c>
      <c r="AB1454" s="243"/>
      <c r="AC1454" s="244" t="s">
        <v>7419</v>
      </c>
      <c r="AD1454" s="244" t="s">
        <v>7480</v>
      </c>
      <c r="AE1454" s="245">
        <v>1.5</v>
      </c>
      <c r="AF1454" s="244" t="s">
        <v>7480</v>
      </c>
      <c r="AG1454" s="239" t="str">
        <f>IFERROR(VLOOKUP(작성용!A:A,RM!A:D,4,0),"-")</f>
        <v>김영규</v>
      </c>
      <c r="AH1454" s="9" t="s">
        <v>7420</v>
      </c>
      <c r="AI1454" s="235" t="s">
        <v>7585</v>
      </c>
      <c r="AJ1454" s="235" t="s">
        <v>7416</v>
      </c>
      <c r="AK1454" s="235" t="s">
        <v>7421</v>
      </c>
      <c r="AL1454" s="235">
        <v>1453</v>
      </c>
    </row>
    <row r="1455" spans="1:38" x14ac:dyDescent="0.3">
      <c r="A1455" s="222" t="s">
        <v>2615</v>
      </c>
      <c r="B1455" s="222" t="s">
        <v>7410</v>
      </c>
      <c r="C1455" s="241" t="s">
        <v>7422</v>
      </c>
      <c r="D1455" s="237" t="s">
        <v>7495</v>
      </c>
      <c r="E1455" s="236" t="s">
        <v>7496</v>
      </c>
      <c r="F1455" s="240" t="s">
        <v>7425</v>
      </c>
      <c r="G1455" s="242">
        <v>0</v>
      </c>
      <c r="H1455" s="223" t="s">
        <v>7416</v>
      </c>
      <c r="I1455" s="223"/>
      <c r="J1455" s="223"/>
      <c r="K1455" s="223"/>
      <c r="L1455" s="223"/>
      <c r="M1455" s="223"/>
      <c r="N1455" s="225" t="s">
        <v>7414</v>
      </c>
      <c r="O1455" s="240" t="s">
        <v>7740</v>
      </c>
      <c r="P1455" s="240"/>
      <c r="Q1455" s="240" t="s">
        <v>7741</v>
      </c>
      <c r="R1455" s="240" t="s">
        <v>7657</v>
      </c>
      <c r="S1455" s="240" t="s">
        <v>7658</v>
      </c>
      <c r="T1455" s="233">
        <v>45601</v>
      </c>
      <c r="U1455" s="234" t="s">
        <v>7583</v>
      </c>
      <c r="V1455" s="234">
        <v>45643</v>
      </c>
      <c r="W1455" s="234">
        <v>45708</v>
      </c>
      <c r="X1455" s="234" t="s">
        <v>2</v>
      </c>
      <c r="Y1455" s="234"/>
      <c r="Z1455" s="234" t="s">
        <v>7584</v>
      </c>
      <c r="AA1455" s="243">
        <v>202411</v>
      </c>
      <c r="AB1455" s="243"/>
      <c r="AC1455" s="244" t="s">
        <v>7419</v>
      </c>
      <c r="AD1455" s="244" t="s">
        <v>7497</v>
      </c>
      <c r="AE1455" s="245">
        <v>0.4</v>
      </c>
      <c r="AF1455" s="244" t="s">
        <v>7497</v>
      </c>
      <c r="AG1455" s="239" t="str">
        <f>IFERROR(VLOOKUP(작성용!A:A,RM!A:D,4,0),"-")</f>
        <v>김영규</v>
      </c>
      <c r="AH1455" s="9" t="s">
        <v>7420</v>
      </c>
      <c r="AI1455" s="235" t="s">
        <v>7585</v>
      </c>
      <c r="AJ1455" s="235" t="s">
        <v>7416</v>
      </c>
      <c r="AK1455" s="235" t="s">
        <v>7421</v>
      </c>
      <c r="AL1455" s="235">
        <v>1454</v>
      </c>
    </row>
    <row r="1456" spans="1:38" x14ac:dyDescent="0.3">
      <c r="A1456" s="222" t="s">
        <v>2615</v>
      </c>
      <c r="B1456" s="222" t="s">
        <v>7410</v>
      </c>
      <c r="C1456" s="241" t="s">
        <v>7422</v>
      </c>
      <c r="D1456" s="237" t="s">
        <v>7498</v>
      </c>
      <c r="E1456" s="236" t="s">
        <v>7499</v>
      </c>
      <c r="F1456" s="240" t="s">
        <v>7425</v>
      </c>
      <c r="G1456" s="242">
        <v>0</v>
      </c>
      <c r="H1456" s="223" t="s">
        <v>7416</v>
      </c>
      <c r="I1456" s="223"/>
      <c r="J1456" s="223"/>
      <c r="K1456" s="223"/>
      <c r="L1456" s="223"/>
      <c r="M1456" s="223"/>
      <c r="N1456" s="225" t="s">
        <v>7414</v>
      </c>
      <c r="O1456" s="240" t="s">
        <v>7740</v>
      </c>
      <c r="P1456" s="240"/>
      <c r="Q1456" s="240" t="s">
        <v>7741</v>
      </c>
      <c r="R1456" s="240" t="s">
        <v>7659</v>
      </c>
      <c r="S1456" s="240" t="s">
        <v>7660</v>
      </c>
      <c r="T1456" s="233">
        <v>45601</v>
      </c>
      <c r="U1456" s="234" t="s">
        <v>7583</v>
      </c>
      <c r="V1456" s="234">
        <v>45643</v>
      </c>
      <c r="W1456" s="234">
        <v>45708</v>
      </c>
      <c r="X1456" s="234" t="s">
        <v>2</v>
      </c>
      <c r="Y1456" s="234"/>
      <c r="Z1456" s="234" t="s">
        <v>7584</v>
      </c>
      <c r="AA1456" s="243">
        <v>202411</v>
      </c>
      <c r="AB1456" s="243"/>
      <c r="AC1456" s="244" t="s">
        <v>7419</v>
      </c>
      <c r="AD1456" s="244" t="s">
        <v>7500</v>
      </c>
      <c r="AE1456" s="245">
        <v>0.4</v>
      </c>
      <c r="AF1456" s="244" t="s">
        <v>7500</v>
      </c>
      <c r="AG1456" s="239" t="str">
        <f>IFERROR(VLOOKUP(작성용!A:A,RM!A:D,4,0),"-")</f>
        <v>김영규</v>
      </c>
      <c r="AH1456" s="9" t="s">
        <v>7420</v>
      </c>
      <c r="AI1456" s="235" t="s">
        <v>7585</v>
      </c>
      <c r="AJ1456" s="235" t="s">
        <v>7416</v>
      </c>
      <c r="AK1456" s="235" t="s">
        <v>7421</v>
      </c>
      <c r="AL1456" s="235">
        <v>1455</v>
      </c>
    </row>
    <row r="1457" spans="1:38" x14ac:dyDescent="0.3">
      <c r="A1457" s="222" t="s">
        <v>2615</v>
      </c>
      <c r="B1457" s="222" t="s">
        <v>7410</v>
      </c>
      <c r="C1457" s="241" t="s">
        <v>7422</v>
      </c>
      <c r="D1457" s="237" t="s">
        <v>7501</v>
      </c>
      <c r="E1457" s="236" t="s">
        <v>7502</v>
      </c>
      <c r="F1457" s="240" t="s">
        <v>7425</v>
      </c>
      <c r="G1457" s="242">
        <v>0</v>
      </c>
      <c r="H1457" s="223" t="s">
        <v>7416</v>
      </c>
      <c r="I1457" s="223"/>
      <c r="J1457" s="223"/>
      <c r="K1457" s="223"/>
      <c r="L1457" s="223"/>
      <c r="M1457" s="223"/>
      <c r="N1457" s="225" t="s">
        <v>7414</v>
      </c>
      <c r="O1457" s="240" t="s">
        <v>7740</v>
      </c>
      <c r="P1457" s="240"/>
      <c r="Q1457" s="240" t="s">
        <v>7741</v>
      </c>
      <c r="R1457" s="240" t="s">
        <v>7661</v>
      </c>
      <c r="S1457" s="240" t="s">
        <v>7662</v>
      </c>
      <c r="T1457" s="233">
        <v>45601</v>
      </c>
      <c r="U1457" s="234" t="s">
        <v>7583</v>
      </c>
      <c r="V1457" s="234">
        <v>45643</v>
      </c>
      <c r="W1457" s="234">
        <v>45708</v>
      </c>
      <c r="X1457" s="234" t="s">
        <v>2</v>
      </c>
      <c r="Y1457" s="234"/>
      <c r="Z1457" s="234" t="s">
        <v>7584</v>
      </c>
      <c r="AA1457" s="243">
        <v>202411</v>
      </c>
      <c r="AB1457" s="243"/>
      <c r="AC1457" s="244" t="s">
        <v>7419</v>
      </c>
      <c r="AD1457" s="244" t="s">
        <v>7503</v>
      </c>
      <c r="AE1457" s="245">
        <v>0.4</v>
      </c>
      <c r="AF1457" s="244" t="s">
        <v>7503</v>
      </c>
      <c r="AG1457" s="239" t="str">
        <f>IFERROR(VLOOKUP(작성용!A:A,RM!A:D,4,0),"-")</f>
        <v>김영규</v>
      </c>
      <c r="AH1457" s="9" t="s">
        <v>7420</v>
      </c>
      <c r="AI1457" s="235" t="s">
        <v>7585</v>
      </c>
      <c r="AJ1457" s="235" t="s">
        <v>7416</v>
      </c>
      <c r="AK1457" s="235" t="s">
        <v>7421</v>
      </c>
      <c r="AL1457" s="235">
        <v>1456</v>
      </c>
    </row>
    <row r="1458" spans="1:38" x14ac:dyDescent="0.3">
      <c r="A1458" s="222" t="s">
        <v>2615</v>
      </c>
      <c r="B1458" s="222" t="s">
        <v>7410</v>
      </c>
      <c r="C1458" s="241" t="s">
        <v>7422</v>
      </c>
      <c r="D1458" s="237" t="s">
        <v>7504</v>
      </c>
      <c r="E1458" s="236" t="s">
        <v>7505</v>
      </c>
      <c r="F1458" s="240" t="s">
        <v>7425</v>
      </c>
      <c r="G1458" s="242">
        <v>0</v>
      </c>
      <c r="H1458" s="223" t="s">
        <v>7416</v>
      </c>
      <c r="I1458" s="223"/>
      <c r="J1458" s="223"/>
      <c r="K1458" s="223"/>
      <c r="L1458" s="223"/>
      <c r="M1458" s="223"/>
      <c r="N1458" s="225" t="s">
        <v>7414</v>
      </c>
      <c r="O1458" s="240" t="s">
        <v>7740</v>
      </c>
      <c r="P1458" s="240"/>
      <c r="Q1458" s="240" t="s">
        <v>7741</v>
      </c>
      <c r="R1458" s="240" t="s">
        <v>7663</v>
      </c>
      <c r="S1458" s="240" t="s">
        <v>7664</v>
      </c>
      <c r="T1458" s="233">
        <v>45601</v>
      </c>
      <c r="U1458" s="234" t="s">
        <v>7583</v>
      </c>
      <c r="V1458" s="234">
        <v>45643</v>
      </c>
      <c r="W1458" s="234">
        <v>45708</v>
      </c>
      <c r="X1458" s="234" t="s">
        <v>2</v>
      </c>
      <c r="Y1458" s="234"/>
      <c r="Z1458" s="234" t="s">
        <v>7584</v>
      </c>
      <c r="AA1458" s="243">
        <v>202411</v>
      </c>
      <c r="AB1458" s="243"/>
      <c r="AC1458" s="244" t="s">
        <v>7419</v>
      </c>
      <c r="AD1458" s="244" t="s">
        <v>7497</v>
      </c>
      <c r="AE1458" s="245">
        <v>0.4</v>
      </c>
      <c r="AF1458" s="244" t="s">
        <v>7497</v>
      </c>
      <c r="AG1458" s="239" t="str">
        <f>IFERROR(VLOOKUP(작성용!A:A,RM!A:D,4,0),"-")</f>
        <v>김영규</v>
      </c>
      <c r="AH1458" s="9" t="s">
        <v>7420</v>
      </c>
      <c r="AI1458" s="235" t="s">
        <v>7585</v>
      </c>
      <c r="AJ1458" s="235" t="s">
        <v>7416</v>
      </c>
      <c r="AK1458" s="235" t="s">
        <v>7421</v>
      </c>
      <c r="AL1458" s="235">
        <v>1457</v>
      </c>
    </row>
    <row r="1459" spans="1:38" x14ac:dyDescent="0.3">
      <c r="A1459" s="222" t="s">
        <v>2615</v>
      </c>
      <c r="B1459" s="222" t="s">
        <v>7410</v>
      </c>
      <c r="C1459" s="241" t="s">
        <v>7422</v>
      </c>
      <c r="D1459" s="237" t="s">
        <v>7506</v>
      </c>
      <c r="E1459" s="236" t="s">
        <v>7507</v>
      </c>
      <c r="F1459" s="240" t="s">
        <v>7425</v>
      </c>
      <c r="G1459" s="242">
        <v>0</v>
      </c>
      <c r="H1459" s="223" t="s">
        <v>7416</v>
      </c>
      <c r="I1459" s="223"/>
      <c r="J1459" s="223"/>
      <c r="K1459" s="223"/>
      <c r="L1459" s="223"/>
      <c r="M1459" s="223"/>
      <c r="N1459" s="225" t="s">
        <v>7414</v>
      </c>
      <c r="O1459" s="240" t="s">
        <v>7740</v>
      </c>
      <c r="P1459" s="240"/>
      <c r="Q1459" s="240" t="s">
        <v>7741</v>
      </c>
      <c r="R1459" s="240" t="s">
        <v>7665</v>
      </c>
      <c r="S1459" s="240" t="s">
        <v>7666</v>
      </c>
      <c r="T1459" s="233">
        <v>45601</v>
      </c>
      <c r="U1459" s="234" t="s">
        <v>7583</v>
      </c>
      <c r="V1459" s="234">
        <v>45643</v>
      </c>
      <c r="W1459" s="234">
        <v>45708</v>
      </c>
      <c r="X1459" s="234" t="s">
        <v>2</v>
      </c>
      <c r="Y1459" s="234"/>
      <c r="Z1459" s="234" t="s">
        <v>7584</v>
      </c>
      <c r="AA1459" s="243">
        <v>202411</v>
      </c>
      <c r="AB1459" s="243"/>
      <c r="AC1459" s="244" t="s">
        <v>7419</v>
      </c>
      <c r="AD1459" s="244" t="s">
        <v>7508</v>
      </c>
      <c r="AE1459" s="245">
        <v>0.4</v>
      </c>
      <c r="AF1459" s="244" t="s">
        <v>7508</v>
      </c>
      <c r="AG1459" s="239" t="str">
        <f>IFERROR(VLOOKUP(작성용!A:A,RM!A:D,4,0),"-")</f>
        <v>김영규</v>
      </c>
      <c r="AH1459" s="9" t="s">
        <v>7420</v>
      </c>
      <c r="AI1459" s="235" t="s">
        <v>7585</v>
      </c>
      <c r="AJ1459" s="235" t="s">
        <v>7416</v>
      </c>
      <c r="AK1459" s="235" t="s">
        <v>7421</v>
      </c>
      <c r="AL1459" s="235">
        <v>1458</v>
      </c>
    </row>
    <row r="1460" spans="1:38" x14ac:dyDescent="0.3">
      <c r="A1460" s="222" t="s">
        <v>2615</v>
      </c>
      <c r="B1460" s="222" t="s">
        <v>7410</v>
      </c>
      <c r="C1460" s="241" t="s">
        <v>7422</v>
      </c>
      <c r="D1460" s="237" t="s">
        <v>7509</v>
      </c>
      <c r="E1460" s="236" t="s">
        <v>7510</v>
      </c>
      <c r="F1460" s="240" t="s">
        <v>7434</v>
      </c>
      <c r="G1460" s="242">
        <v>0</v>
      </c>
      <c r="H1460" s="223" t="s">
        <v>7416</v>
      </c>
      <c r="I1460" s="223"/>
      <c r="J1460" s="223"/>
      <c r="K1460" s="223"/>
      <c r="L1460" s="223"/>
      <c r="M1460" s="223"/>
      <c r="N1460" s="225" t="s">
        <v>7414</v>
      </c>
      <c r="O1460" s="240" t="s">
        <v>7740</v>
      </c>
      <c r="P1460" s="240"/>
      <c r="Q1460" s="240" t="s">
        <v>7741</v>
      </c>
      <c r="R1460" s="240" t="s">
        <v>7667</v>
      </c>
      <c r="S1460" s="240" t="s">
        <v>7668</v>
      </c>
      <c r="T1460" s="233">
        <v>45601</v>
      </c>
      <c r="U1460" s="234" t="s">
        <v>7583</v>
      </c>
      <c r="V1460" s="234">
        <v>45643</v>
      </c>
      <c r="W1460" s="234">
        <v>45708</v>
      </c>
      <c r="X1460" s="234" t="s">
        <v>2</v>
      </c>
      <c r="Y1460" s="234"/>
      <c r="Z1460" s="234" t="s">
        <v>7584</v>
      </c>
      <c r="AA1460" s="243">
        <v>202411</v>
      </c>
      <c r="AB1460" s="243"/>
      <c r="AC1460" s="244" t="s">
        <v>7419</v>
      </c>
      <c r="AD1460" s="244" t="s">
        <v>7428</v>
      </c>
      <c r="AE1460" s="245">
        <v>0.4</v>
      </c>
      <c r="AF1460" s="244" t="s">
        <v>7428</v>
      </c>
      <c r="AG1460" s="239" t="str">
        <f>IFERROR(VLOOKUP(작성용!A:A,RM!A:D,4,0),"-")</f>
        <v>김영규</v>
      </c>
      <c r="AH1460" s="9" t="s">
        <v>7420</v>
      </c>
      <c r="AI1460" s="235" t="s">
        <v>7585</v>
      </c>
      <c r="AJ1460" s="235" t="s">
        <v>7416</v>
      </c>
      <c r="AK1460" s="235" t="s">
        <v>7421</v>
      </c>
      <c r="AL1460" s="235">
        <v>1459</v>
      </c>
    </row>
    <row r="1461" spans="1:38" x14ac:dyDescent="0.3">
      <c r="A1461" s="222" t="s">
        <v>2615</v>
      </c>
      <c r="B1461" s="222" t="s">
        <v>7410</v>
      </c>
      <c r="C1461" s="241" t="s">
        <v>7422</v>
      </c>
      <c r="D1461" s="237" t="s">
        <v>7511</v>
      </c>
      <c r="E1461" s="236" t="s">
        <v>7512</v>
      </c>
      <c r="F1461" s="240" t="s">
        <v>7434</v>
      </c>
      <c r="G1461" s="242">
        <v>0</v>
      </c>
      <c r="H1461" s="223" t="s">
        <v>7416</v>
      </c>
      <c r="I1461" s="223"/>
      <c r="J1461" s="223"/>
      <c r="K1461" s="223"/>
      <c r="L1461" s="223"/>
      <c r="M1461" s="223"/>
      <c r="N1461" s="225" t="s">
        <v>7414</v>
      </c>
      <c r="O1461" s="240" t="s">
        <v>7740</v>
      </c>
      <c r="P1461" s="240"/>
      <c r="Q1461" s="240" t="s">
        <v>7741</v>
      </c>
      <c r="R1461" s="240" t="s">
        <v>7669</v>
      </c>
      <c r="S1461" s="240" t="s">
        <v>7670</v>
      </c>
      <c r="T1461" s="233">
        <v>45601</v>
      </c>
      <c r="U1461" s="234" t="s">
        <v>7583</v>
      </c>
      <c r="V1461" s="234">
        <v>45643</v>
      </c>
      <c r="W1461" s="234">
        <v>45708</v>
      </c>
      <c r="X1461" s="234" t="s">
        <v>2</v>
      </c>
      <c r="Y1461" s="234"/>
      <c r="Z1461" s="234" t="s">
        <v>7584</v>
      </c>
      <c r="AA1461" s="243">
        <v>202411</v>
      </c>
      <c r="AB1461" s="243"/>
      <c r="AC1461" s="244" t="s">
        <v>7419</v>
      </c>
      <c r="AD1461" s="244" t="s">
        <v>7513</v>
      </c>
      <c r="AE1461" s="245">
        <v>0.4</v>
      </c>
      <c r="AF1461" s="244" t="s">
        <v>7513</v>
      </c>
      <c r="AG1461" s="239" t="str">
        <f>IFERROR(VLOOKUP(작성용!A:A,RM!A:D,4,0),"-")</f>
        <v>김영규</v>
      </c>
      <c r="AH1461" s="9" t="s">
        <v>7420</v>
      </c>
      <c r="AI1461" s="235" t="s">
        <v>7585</v>
      </c>
      <c r="AJ1461" s="235" t="s">
        <v>7416</v>
      </c>
      <c r="AK1461" s="235" t="s">
        <v>7421</v>
      </c>
      <c r="AL1461" s="235">
        <v>1460</v>
      </c>
    </row>
    <row r="1462" spans="1:38" x14ac:dyDescent="0.3">
      <c r="A1462" s="222" t="s">
        <v>2615</v>
      </c>
      <c r="B1462" s="222" t="s">
        <v>7410</v>
      </c>
      <c r="C1462" s="241" t="s">
        <v>7422</v>
      </c>
      <c r="D1462" s="237" t="s">
        <v>7514</v>
      </c>
      <c r="E1462" s="236" t="s">
        <v>7515</v>
      </c>
      <c r="F1462" s="240" t="s">
        <v>7434</v>
      </c>
      <c r="G1462" s="242">
        <v>0</v>
      </c>
      <c r="H1462" s="223" t="s">
        <v>7416</v>
      </c>
      <c r="I1462" s="223"/>
      <c r="J1462" s="223"/>
      <c r="K1462" s="223"/>
      <c r="L1462" s="223"/>
      <c r="M1462" s="223"/>
      <c r="N1462" s="225" t="s">
        <v>7414</v>
      </c>
      <c r="O1462" s="240" t="s">
        <v>7740</v>
      </c>
      <c r="P1462" s="240"/>
      <c r="Q1462" s="240" t="s">
        <v>7741</v>
      </c>
      <c r="R1462" s="240" t="s">
        <v>7671</v>
      </c>
      <c r="S1462" s="240" t="s">
        <v>7672</v>
      </c>
      <c r="T1462" s="233">
        <v>45601</v>
      </c>
      <c r="U1462" s="234" t="s">
        <v>7583</v>
      </c>
      <c r="V1462" s="234">
        <v>45643</v>
      </c>
      <c r="W1462" s="234">
        <v>45708</v>
      </c>
      <c r="X1462" s="234" t="s">
        <v>2</v>
      </c>
      <c r="Y1462" s="234"/>
      <c r="Z1462" s="234" t="s">
        <v>7584</v>
      </c>
      <c r="AA1462" s="243">
        <v>202411</v>
      </c>
      <c r="AB1462" s="243"/>
      <c r="AC1462" s="244" t="s">
        <v>7419</v>
      </c>
      <c r="AD1462" s="244" t="s">
        <v>7480</v>
      </c>
      <c r="AE1462" s="245">
        <v>0.4</v>
      </c>
      <c r="AF1462" s="244" t="s">
        <v>7480</v>
      </c>
      <c r="AG1462" s="239" t="str">
        <f>IFERROR(VLOOKUP(작성용!A:A,RM!A:D,4,0),"-")</f>
        <v>김영규</v>
      </c>
      <c r="AH1462" s="9" t="s">
        <v>7420</v>
      </c>
      <c r="AI1462" s="235" t="s">
        <v>7585</v>
      </c>
      <c r="AJ1462" s="235" t="s">
        <v>7416</v>
      </c>
      <c r="AK1462" s="235" t="s">
        <v>7421</v>
      </c>
      <c r="AL1462" s="235">
        <v>1461</v>
      </c>
    </row>
    <row r="1463" spans="1:38" x14ac:dyDescent="0.3">
      <c r="A1463" s="222" t="s">
        <v>2615</v>
      </c>
      <c r="B1463" s="222" t="s">
        <v>7410</v>
      </c>
      <c r="C1463" s="241" t="s">
        <v>7422</v>
      </c>
      <c r="D1463" s="237" t="s">
        <v>7516</v>
      </c>
      <c r="E1463" s="236" t="s">
        <v>7517</v>
      </c>
      <c r="F1463" s="240" t="s">
        <v>7434</v>
      </c>
      <c r="G1463" s="242">
        <v>0</v>
      </c>
      <c r="H1463" s="223" t="s">
        <v>7416</v>
      </c>
      <c r="I1463" s="223"/>
      <c r="J1463" s="223"/>
      <c r="K1463" s="223"/>
      <c r="L1463" s="223"/>
      <c r="M1463" s="223"/>
      <c r="N1463" s="225" t="s">
        <v>7414</v>
      </c>
      <c r="O1463" s="240" t="s">
        <v>7740</v>
      </c>
      <c r="P1463" s="240"/>
      <c r="Q1463" s="240" t="s">
        <v>7741</v>
      </c>
      <c r="R1463" s="240" t="s">
        <v>7673</v>
      </c>
      <c r="S1463" s="240" t="s">
        <v>7674</v>
      </c>
      <c r="T1463" s="233">
        <v>45601</v>
      </c>
      <c r="U1463" s="234" t="s">
        <v>7583</v>
      </c>
      <c r="V1463" s="234">
        <v>45643</v>
      </c>
      <c r="W1463" s="234">
        <v>45708</v>
      </c>
      <c r="X1463" s="234" t="s">
        <v>2</v>
      </c>
      <c r="Y1463" s="234"/>
      <c r="Z1463" s="234" t="s">
        <v>7584</v>
      </c>
      <c r="AA1463" s="243">
        <v>202411</v>
      </c>
      <c r="AB1463" s="243"/>
      <c r="AC1463" s="244" t="s">
        <v>7419</v>
      </c>
      <c r="AD1463" s="244" t="s">
        <v>7428</v>
      </c>
      <c r="AE1463" s="245">
        <v>0.4</v>
      </c>
      <c r="AF1463" s="244" t="s">
        <v>7428</v>
      </c>
      <c r="AG1463" s="239" t="str">
        <f>IFERROR(VLOOKUP(작성용!A:A,RM!A:D,4,0),"-")</f>
        <v>김영규</v>
      </c>
      <c r="AH1463" s="9" t="s">
        <v>7420</v>
      </c>
      <c r="AI1463" s="235" t="s">
        <v>7585</v>
      </c>
      <c r="AJ1463" s="235" t="s">
        <v>7416</v>
      </c>
      <c r="AK1463" s="235" t="s">
        <v>7421</v>
      </c>
      <c r="AL1463" s="235">
        <v>1462</v>
      </c>
    </row>
    <row r="1464" spans="1:38" x14ac:dyDescent="0.3">
      <c r="A1464" s="222" t="s">
        <v>2615</v>
      </c>
      <c r="B1464" s="222" t="s">
        <v>7410</v>
      </c>
      <c r="C1464" s="241" t="s">
        <v>7422</v>
      </c>
      <c r="D1464" s="237" t="s">
        <v>7518</v>
      </c>
      <c r="E1464" s="236" t="s">
        <v>7519</v>
      </c>
      <c r="F1464" s="240" t="s">
        <v>7434</v>
      </c>
      <c r="G1464" s="242">
        <v>0</v>
      </c>
      <c r="H1464" s="223" t="s">
        <v>7416</v>
      </c>
      <c r="I1464" s="223"/>
      <c r="J1464" s="223"/>
      <c r="K1464" s="223"/>
      <c r="L1464" s="223"/>
      <c r="M1464" s="223"/>
      <c r="N1464" s="225" t="s">
        <v>7414</v>
      </c>
      <c r="O1464" s="240" t="s">
        <v>7740</v>
      </c>
      <c r="P1464" s="240"/>
      <c r="Q1464" s="240" t="s">
        <v>7741</v>
      </c>
      <c r="R1464" s="240" t="s">
        <v>7675</v>
      </c>
      <c r="S1464" s="240" t="s">
        <v>7676</v>
      </c>
      <c r="T1464" s="233">
        <v>45601</v>
      </c>
      <c r="U1464" s="234" t="s">
        <v>7583</v>
      </c>
      <c r="V1464" s="234">
        <v>45643</v>
      </c>
      <c r="W1464" s="234">
        <v>45708</v>
      </c>
      <c r="X1464" s="234" t="s">
        <v>2</v>
      </c>
      <c r="Y1464" s="234"/>
      <c r="Z1464" s="234" t="s">
        <v>7584</v>
      </c>
      <c r="AA1464" s="243">
        <v>202411</v>
      </c>
      <c r="AB1464" s="243"/>
      <c r="AC1464" s="244" t="s">
        <v>7419</v>
      </c>
      <c r="AD1464" s="244" t="s">
        <v>7503</v>
      </c>
      <c r="AE1464" s="245">
        <v>1</v>
      </c>
      <c r="AF1464" s="244" t="s">
        <v>7503</v>
      </c>
      <c r="AG1464" s="239" t="str">
        <f>IFERROR(VLOOKUP(작성용!A:A,RM!A:D,4,0),"-")</f>
        <v>김영규</v>
      </c>
      <c r="AH1464" s="9" t="s">
        <v>7420</v>
      </c>
      <c r="AI1464" s="235" t="s">
        <v>7585</v>
      </c>
      <c r="AJ1464" s="235" t="s">
        <v>7416</v>
      </c>
      <c r="AK1464" s="235" t="s">
        <v>7421</v>
      </c>
      <c r="AL1464" s="235">
        <v>1463</v>
      </c>
    </row>
    <row r="1465" spans="1:38" x14ac:dyDescent="0.3">
      <c r="A1465" s="222" t="s">
        <v>2615</v>
      </c>
      <c r="B1465" s="222" t="s">
        <v>7410</v>
      </c>
      <c r="C1465" s="241" t="s">
        <v>7422</v>
      </c>
      <c r="D1465" s="237" t="s">
        <v>7520</v>
      </c>
      <c r="E1465" s="236" t="s">
        <v>7521</v>
      </c>
      <c r="F1465" s="240" t="s">
        <v>7434</v>
      </c>
      <c r="G1465" s="242">
        <v>0</v>
      </c>
      <c r="H1465" s="223" t="s">
        <v>7416</v>
      </c>
      <c r="I1465" s="223"/>
      <c r="J1465" s="223"/>
      <c r="K1465" s="223"/>
      <c r="L1465" s="223"/>
      <c r="M1465" s="223"/>
      <c r="N1465" s="225" t="s">
        <v>7414</v>
      </c>
      <c r="O1465" s="240" t="s">
        <v>7740</v>
      </c>
      <c r="P1465" s="240"/>
      <c r="Q1465" s="240" t="s">
        <v>7741</v>
      </c>
      <c r="R1465" s="240" t="s">
        <v>7677</v>
      </c>
      <c r="S1465" s="240" t="s">
        <v>7678</v>
      </c>
      <c r="T1465" s="233">
        <v>45601</v>
      </c>
      <c r="U1465" s="234" t="s">
        <v>7583</v>
      </c>
      <c r="V1465" s="234">
        <v>45643</v>
      </c>
      <c r="W1465" s="234">
        <v>45708</v>
      </c>
      <c r="X1465" s="234" t="s">
        <v>2</v>
      </c>
      <c r="Y1465" s="234"/>
      <c r="Z1465" s="234" t="s">
        <v>7584</v>
      </c>
      <c r="AA1465" s="243">
        <v>202411</v>
      </c>
      <c r="AB1465" s="243"/>
      <c r="AC1465" s="244" t="s">
        <v>7419</v>
      </c>
      <c r="AD1465" s="244" t="s">
        <v>7428</v>
      </c>
      <c r="AE1465" s="245">
        <v>0.4</v>
      </c>
      <c r="AF1465" s="244" t="s">
        <v>7428</v>
      </c>
      <c r="AG1465" s="239" t="str">
        <f>IFERROR(VLOOKUP(작성용!A:A,RM!A:D,4,0),"-")</f>
        <v>김영규</v>
      </c>
      <c r="AH1465" s="9" t="s">
        <v>7420</v>
      </c>
      <c r="AI1465" s="235" t="s">
        <v>7585</v>
      </c>
      <c r="AJ1465" s="235" t="s">
        <v>7416</v>
      </c>
      <c r="AK1465" s="235" t="s">
        <v>7421</v>
      </c>
      <c r="AL1465" s="235">
        <v>1464</v>
      </c>
    </row>
    <row r="1466" spans="1:38" x14ac:dyDescent="0.3">
      <c r="A1466" s="222" t="s">
        <v>2615</v>
      </c>
      <c r="B1466" s="222" t="s">
        <v>7410</v>
      </c>
      <c r="C1466" s="241" t="s">
        <v>7422</v>
      </c>
      <c r="D1466" s="237" t="s">
        <v>7522</v>
      </c>
      <c r="E1466" s="236" t="s">
        <v>7523</v>
      </c>
      <c r="F1466" s="240" t="s">
        <v>7434</v>
      </c>
      <c r="G1466" s="242">
        <v>0</v>
      </c>
      <c r="H1466" s="223" t="s">
        <v>7416</v>
      </c>
      <c r="I1466" s="223"/>
      <c r="J1466" s="223"/>
      <c r="K1466" s="223"/>
      <c r="L1466" s="223"/>
      <c r="M1466" s="223"/>
      <c r="N1466" s="225" t="s">
        <v>7414</v>
      </c>
      <c r="O1466" s="240" t="s">
        <v>7740</v>
      </c>
      <c r="P1466" s="240"/>
      <c r="Q1466" s="240" t="s">
        <v>7741</v>
      </c>
      <c r="R1466" s="240" t="s">
        <v>7679</v>
      </c>
      <c r="S1466" s="240" t="s">
        <v>7680</v>
      </c>
      <c r="T1466" s="233">
        <v>45601</v>
      </c>
      <c r="U1466" s="234" t="s">
        <v>7583</v>
      </c>
      <c r="V1466" s="234">
        <v>45643</v>
      </c>
      <c r="W1466" s="234">
        <v>45708</v>
      </c>
      <c r="X1466" s="234" t="s">
        <v>2</v>
      </c>
      <c r="Y1466" s="234"/>
      <c r="Z1466" s="234" t="s">
        <v>7584</v>
      </c>
      <c r="AA1466" s="243">
        <v>202411</v>
      </c>
      <c r="AB1466" s="243"/>
      <c r="AC1466" s="244" t="s">
        <v>7419</v>
      </c>
      <c r="AD1466" s="257" t="s">
        <v>8215</v>
      </c>
      <c r="AE1466" s="245">
        <v>1</v>
      </c>
      <c r="AF1466" s="244" t="s">
        <v>7478</v>
      </c>
      <c r="AG1466" s="239" t="str">
        <f>IFERROR(VLOOKUP(작성용!A:A,RM!A:D,4,0),"-")</f>
        <v>김영규</v>
      </c>
      <c r="AH1466" s="9" t="s">
        <v>7420</v>
      </c>
      <c r="AI1466" s="235" t="s">
        <v>7585</v>
      </c>
      <c r="AJ1466" s="235" t="s">
        <v>7416</v>
      </c>
      <c r="AK1466" s="235" t="s">
        <v>7421</v>
      </c>
      <c r="AL1466" s="235">
        <v>1465</v>
      </c>
    </row>
    <row r="1467" spans="1:38" x14ac:dyDescent="0.3">
      <c r="A1467" s="222" t="s">
        <v>2615</v>
      </c>
      <c r="B1467" s="222" t="s">
        <v>7410</v>
      </c>
      <c r="C1467" s="241" t="s">
        <v>7422</v>
      </c>
      <c r="D1467" s="237" t="s">
        <v>7524</v>
      </c>
      <c r="E1467" s="236" t="s">
        <v>7525</v>
      </c>
      <c r="F1467" s="240" t="s">
        <v>7434</v>
      </c>
      <c r="G1467" s="242">
        <v>0</v>
      </c>
      <c r="H1467" s="223" t="s">
        <v>7416</v>
      </c>
      <c r="I1467" s="223"/>
      <c r="J1467" s="223"/>
      <c r="K1467" s="223"/>
      <c r="L1467" s="223"/>
      <c r="M1467" s="223"/>
      <c r="N1467" s="225" t="s">
        <v>7414</v>
      </c>
      <c r="O1467" s="240" t="s">
        <v>7740</v>
      </c>
      <c r="P1467" s="240"/>
      <c r="Q1467" s="240" t="s">
        <v>7741</v>
      </c>
      <c r="R1467" s="240" t="s">
        <v>7681</v>
      </c>
      <c r="S1467" s="240" t="s">
        <v>7682</v>
      </c>
      <c r="T1467" s="233">
        <v>45601</v>
      </c>
      <c r="U1467" s="234" t="s">
        <v>7583</v>
      </c>
      <c r="V1467" s="234">
        <v>45643</v>
      </c>
      <c r="W1467" s="234">
        <v>45708</v>
      </c>
      <c r="X1467" s="234" t="s">
        <v>2</v>
      </c>
      <c r="Y1467" s="234"/>
      <c r="Z1467" s="234" t="s">
        <v>7584</v>
      </c>
      <c r="AA1467" s="243">
        <v>202411</v>
      </c>
      <c r="AB1467" s="243"/>
      <c r="AC1467" s="244" t="s">
        <v>7419</v>
      </c>
      <c r="AD1467" s="244" t="s">
        <v>7445</v>
      </c>
      <c r="AE1467" s="245">
        <v>0.4</v>
      </c>
      <c r="AF1467" s="244" t="s">
        <v>7445</v>
      </c>
      <c r="AG1467" s="239" t="str">
        <f>IFERROR(VLOOKUP(작성용!A:A,RM!A:D,4,0),"-")</f>
        <v>김영규</v>
      </c>
      <c r="AH1467" s="9" t="s">
        <v>7420</v>
      </c>
      <c r="AI1467" s="235" t="s">
        <v>7585</v>
      </c>
      <c r="AJ1467" s="235" t="s">
        <v>7416</v>
      </c>
      <c r="AK1467" s="235" t="s">
        <v>7421</v>
      </c>
      <c r="AL1467" s="235">
        <v>1466</v>
      </c>
    </row>
    <row r="1468" spans="1:38" x14ac:dyDescent="0.3">
      <c r="A1468" s="222" t="s">
        <v>2615</v>
      </c>
      <c r="B1468" s="222" t="s">
        <v>7410</v>
      </c>
      <c r="C1468" s="241" t="s">
        <v>7422</v>
      </c>
      <c r="D1468" s="237" t="s">
        <v>7526</v>
      </c>
      <c r="E1468" s="236" t="s">
        <v>7527</v>
      </c>
      <c r="F1468" s="240" t="s">
        <v>7434</v>
      </c>
      <c r="G1468" s="242">
        <v>0</v>
      </c>
      <c r="H1468" s="223" t="s">
        <v>7416</v>
      </c>
      <c r="I1468" s="223"/>
      <c r="J1468" s="223"/>
      <c r="K1468" s="223"/>
      <c r="L1468" s="223"/>
      <c r="M1468" s="223"/>
      <c r="N1468" s="225" t="s">
        <v>7414</v>
      </c>
      <c r="O1468" s="240" t="s">
        <v>7740</v>
      </c>
      <c r="P1468" s="240"/>
      <c r="Q1468" s="240" t="s">
        <v>7741</v>
      </c>
      <c r="R1468" s="240" t="s">
        <v>7683</v>
      </c>
      <c r="S1468" s="240" t="s">
        <v>7684</v>
      </c>
      <c r="T1468" s="233">
        <v>45601</v>
      </c>
      <c r="U1468" s="234" t="s">
        <v>7583</v>
      </c>
      <c r="V1468" s="234">
        <v>45643</v>
      </c>
      <c r="W1468" s="234">
        <v>45708</v>
      </c>
      <c r="X1468" s="234" t="s">
        <v>2</v>
      </c>
      <c r="Y1468" s="234"/>
      <c r="Z1468" s="234" t="s">
        <v>7584</v>
      </c>
      <c r="AA1468" s="243">
        <v>202411</v>
      </c>
      <c r="AB1468" s="243"/>
      <c r="AC1468" s="244" t="s">
        <v>7419</v>
      </c>
      <c r="AD1468" s="257" t="s">
        <v>188</v>
      </c>
      <c r="AE1468" s="245">
        <v>0.4</v>
      </c>
      <c r="AF1468" s="244" t="s">
        <v>7435</v>
      </c>
      <c r="AG1468" s="239" t="str">
        <f>IFERROR(VLOOKUP(작성용!A:A,RM!A:D,4,0),"-")</f>
        <v>김영규</v>
      </c>
      <c r="AH1468" s="9" t="s">
        <v>7420</v>
      </c>
      <c r="AI1468" s="235" t="s">
        <v>7585</v>
      </c>
      <c r="AJ1468" s="235" t="s">
        <v>7416</v>
      </c>
      <c r="AK1468" s="235" t="s">
        <v>7421</v>
      </c>
      <c r="AL1468" s="235">
        <v>1467</v>
      </c>
    </row>
    <row r="1469" spans="1:38" x14ac:dyDescent="0.3">
      <c r="A1469" s="222" t="s">
        <v>2615</v>
      </c>
      <c r="B1469" s="222" t="s">
        <v>7410</v>
      </c>
      <c r="C1469" s="241" t="s">
        <v>7422</v>
      </c>
      <c r="D1469" s="237" t="s">
        <v>7528</v>
      </c>
      <c r="E1469" s="236" t="s">
        <v>7529</v>
      </c>
      <c r="F1469" s="240" t="s">
        <v>7434</v>
      </c>
      <c r="G1469" s="242">
        <v>0</v>
      </c>
      <c r="H1469" s="223" t="s">
        <v>7416</v>
      </c>
      <c r="I1469" s="223"/>
      <c r="J1469" s="223"/>
      <c r="K1469" s="223"/>
      <c r="L1469" s="223"/>
      <c r="M1469" s="223"/>
      <c r="N1469" s="225" t="s">
        <v>7414</v>
      </c>
      <c r="O1469" s="240" t="s">
        <v>7740</v>
      </c>
      <c r="P1469" s="240"/>
      <c r="Q1469" s="240" t="s">
        <v>7741</v>
      </c>
      <c r="R1469" s="240" t="s">
        <v>7685</v>
      </c>
      <c r="S1469" s="240" t="s">
        <v>7686</v>
      </c>
      <c r="T1469" s="233">
        <v>45601</v>
      </c>
      <c r="U1469" s="234" t="s">
        <v>7583</v>
      </c>
      <c r="V1469" s="234">
        <v>45643</v>
      </c>
      <c r="W1469" s="234">
        <v>45708</v>
      </c>
      <c r="X1469" s="234" t="s">
        <v>2</v>
      </c>
      <c r="Y1469" s="234"/>
      <c r="Z1469" s="234" t="s">
        <v>7584</v>
      </c>
      <c r="AA1469" s="243">
        <v>202411</v>
      </c>
      <c r="AB1469" s="243"/>
      <c r="AC1469" s="244" t="s">
        <v>7419</v>
      </c>
      <c r="AD1469" s="244" t="s">
        <v>7448</v>
      </c>
      <c r="AE1469" s="245">
        <v>0.4</v>
      </c>
      <c r="AF1469" s="244" t="s">
        <v>7448</v>
      </c>
      <c r="AG1469" s="239" t="str">
        <f>IFERROR(VLOOKUP(작성용!A:A,RM!A:D,4,0),"-")</f>
        <v>김영규</v>
      </c>
      <c r="AH1469" s="9" t="s">
        <v>7420</v>
      </c>
      <c r="AI1469" s="235" t="s">
        <v>7585</v>
      </c>
      <c r="AJ1469" s="235" t="s">
        <v>7416</v>
      </c>
      <c r="AK1469" s="235" t="s">
        <v>7421</v>
      </c>
      <c r="AL1469" s="235">
        <v>1468</v>
      </c>
    </row>
    <row r="1470" spans="1:38" x14ac:dyDescent="0.3">
      <c r="A1470" s="222" t="s">
        <v>2615</v>
      </c>
      <c r="B1470" s="222" t="s">
        <v>7410</v>
      </c>
      <c r="C1470" s="241" t="s">
        <v>7422</v>
      </c>
      <c r="D1470" s="278" t="s">
        <v>7530</v>
      </c>
      <c r="E1470" s="236" t="s">
        <v>7531</v>
      </c>
      <c r="F1470" s="240" t="s">
        <v>7434</v>
      </c>
      <c r="G1470" s="242">
        <v>0</v>
      </c>
      <c r="H1470" s="223" t="s">
        <v>7416</v>
      </c>
      <c r="I1470" s="223"/>
      <c r="J1470" s="223"/>
      <c r="K1470" s="223"/>
      <c r="L1470" s="223"/>
      <c r="M1470" s="223"/>
      <c r="N1470" s="225" t="s">
        <v>7414</v>
      </c>
      <c r="O1470" s="240" t="s">
        <v>7740</v>
      </c>
      <c r="P1470" s="240"/>
      <c r="Q1470" s="240" t="s">
        <v>7741</v>
      </c>
      <c r="R1470" s="240" t="s">
        <v>7687</v>
      </c>
      <c r="S1470" s="240" t="s">
        <v>7688</v>
      </c>
      <c r="T1470" s="233">
        <v>45601</v>
      </c>
      <c r="U1470" s="234" t="s">
        <v>7583</v>
      </c>
      <c r="V1470" s="234">
        <v>45643</v>
      </c>
      <c r="W1470" s="234">
        <v>45708</v>
      </c>
      <c r="X1470" s="234" t="s">
        <v>2</v>
      </c>
      <c r="Y1470" s="234"/>
      <c r="Z1470" s="234" t="s">
        <v>7584</v>
      </c>
      <c r="AA1470" s="243">
        <v>202411</v>
      </c>
      <c r="AB1470" s="243"/>
      <c r="AC1470" s="244" t="s">
        <v>7419</v>
      </c>
      <c r="AD1470" s="244" t="s">
        <v>7445</v>
      </c>
      <c r="AE1470" s="245">
        <v>0.4</v>
      </c>
      <c r="AF1470" s="244" t="s">
        <v>7445</v>
      </c>
      <c r="AG1470" s="239" t="str">
        <f>IFERROR(VLOOKUP(작성용!A:A,RM!A:D,4,0),"-")</f>
        <v>김영규</v>
      </c>
      <c r="AH1470" s="9" t="s">
        <v>7420</v>
      </c>
      <c r="AI1470" s="235" t="s">
        <v>7585</v>
      </c>
      <c r="AJ1470" s="235" t="s">
        <v>7416</v>
      </c>
      <c r="AK1470" s="235" t="s">
        <v>7421</v>
      </c>
      <c r="AL1470" s="235">
        <v>1469</v>
      </c>
    </row>
    <row r="1471" spans="1:38" x14ac:dyDescent="0.3">
      <c r="A1471" s="222" t="s">
        <v>2615</v>
      </c>
      <c r="B1471" s="222" t="s">
        <v>7410</v>
      </c>
      <c r="C1471" s="241" t="s">
        <v>7422</v>
      </c>
      <c r="D1471" s="278" t="s">
        <v>7532</v>
      </c>
      <c r="E1471" s="236" t="s">
        <v>7533</v>
      </c>
      <c r="F1471" s="240" t="s">
        <v>7434</v>
      </c>
      <c r="G1471" s="242">
        <v>0</v>
      </c>
      <c r="H1471" s="223" t="s">
        <v>7416</v>
      </c>
      <c r="I1471" s="223"/>
      <c r="J1471" s="223"/>
      <c r="K1471" s="223"/>
      <c r="L1471" s="223"/>
      <c r="M1471" s="223"/>
      <c r="N1471" s="225" t="s">
        <v>7414</v>
      </c>
      <c r="O1471" s="240" t="s">
        <v>7740</v>
      </c>
      <c r="P1471" s="240"/>
      <c r="Q1471" s="240" t="s">
        <v>7741</v>
      </c>
      <c r="R1471" s="240" t="s">
        <v>7689</v>
      </c>
      <c r="S1471" s="240" t="s">
        <v>7690</v>
      </c>
      <c r="T1471" s="233">
        <v>45601</v>
      </c>
      <c r="U1471" s="234" t="s">
        <v>7583</v>
      </c>
      <c r="V1471" s="234">
        <v>45643</v>
      </c>
      <c r="W1471" s="234">
        <v>45708</v>
      </c>
      <c r="X1471" s="234" t="s">
        <v>2</v>
      </c>
      <c r="Y1471" s="234"/>
      <c r="Z1471" s="234" t="s">
        <v>7584</v>
      </c>
      <c r="AA1471" s="243">
        <v>202411</v>
      </c>
      <c r="AB1471" s="243"/>
      <c r="AC1471" s="244" t="s">
        <v>7419</v>
      </c>
      <c r="AD1471" s="244" t="s">
        <v>7503</v>
      </c>
      <c r="AE1471" s="245">
        <v>0.4</v>
      </c>
      <c r="AF1471" s="244" t="s">
        <v>7503</v>
      </c>
      <c r="AG1471" s="239" t="str">
        <f>IFERROR(VLOOKUP(작성용!A:A,RM!A:D,4,0),"-")</f>
        <v>김영규</v>
      </c>
      <c r="AH1471" s="9" t="s">
        <v>7420</v>
      </c>
      <c r="AI1471" s="235" t="s">
        <v>7585</v>
      </c>
      <c r="AJ1471" s="235" t="s">
        <v>7416</v>
      </c>
      <c r="AK1471" s="235" t="s">
        <v>7421</v>
      </c>
      <c r="AL1471" s="235">
        <v>1470</v>
      </c>
    </row>
    <row r="1472" spans="1:38" x14ac:dyDescent="0.3">
      <c r="A1472" s="222" t="s">
        <v>2615</v>
      </c>
      <c r="B1472" s="222" t="s">
        <v>7410</v>
      </c>
      <c r="C1472" s="241" t="s">
        <v>7422</v>
      </c>
      <c r="D1472" s="237" t="s">
        <v>7536</v>
      </c>
      <c r="E1472" s="236" t="s">
        <v>7537</v>
      </c>
      <c r="F1472" s="240" t="s">
        <v>7434</v>
      </c>
      <c r="G1472" s="242">
        <v>0</v>
      </c>
      <c r="H1472" s="223" t="s">
        <v>7416</v>
      </c>
      <c r="I1472" s="223"/>
      <c r="J1472" s="223"/>
      <c r="K1472" s="223"/>
      <c r="L1472" s="223"/>
      <c r="M1472" s="223"/>
      <c r="N1472" s="225" t="s">
        <v>7414</v>
      </c>
      <c r="O1472" s="240" t="s">
        <v>7740</v>
      </c>
      <c r="P1472" s="240"/>
      <c r="Q1472" s="240" t="s">
        <v>7741</v>
      </c>
      <c r="R1472" s="240" t="s">
        <v>7693</v>
      </c>
      <c r="S1472" s="240" t="s">
        <v>7694</v>
      </c>
      <c r="T1472" s="233">
        <v>45601</v>
      </c>
      <c r="U1472" s="234" t="s">
        <v>7583</v>
      </c>
      <c r="V1472" s="234">
        <v>45643</v>
      </c>
      <c r="W1472" s="234">
        <v>45708</v>
      </c>
      <c r="X1472" s="234" t="s">
        <v>2</v>
      </c>
      <c r="Y1472" s="234"/>
      <c r="Z1472" s="234" t="s">
        <v>7584</v>
      </c>
      <c r="AA1472" s="243">
        <v>202411</v>
      </c>
      <c r="AB1472" s="243"/>
      <c r="AC1472" s="244" t="s">
        <v>7419</v>
      </c>
      <c r="AD1472" s="244" t="s">
        <v>7538</v>
      </c>
      <c r="AE1472" s="245">
        <v>0.4</v>
      </c>
      <c r="AF1472" s="244" t="s">
        <v>7538</v>
      </c>
      <c r="AG1472" s="239" t="str">
        <f>IFERROR(VLOOKUP(작성용!A:A,RM!A:D,4,0),"-")</f>
        <v>김영규</v>
      </c>
      <c r="AH1472" s="9" t="s">
        <v>7420</v>
      </c>
      <c r="AI1472" s="235" t="s">
        <v>7585</v>
      </c>
      <c r="AJ1472" s="235" t="s">
        <v>7416</v>
      </c>
      <c r="AK1472" s="235" t="s">
        <v>7421</v>
      </c>
      <c r="AL1472" s="235">
        <v>1471</v>
      </c>
    </row>
    <row r="1473" spans="1:38" x14ac:dyDescent="0.3">
      <c r="A1473" s="222" t="s">
        <v>2615</v>
      </c>
      <c r="B1473" s="222" t="s">
        <v>7410</v>
      </c>
      <c r="C1473" s="241" t="s">
        <v>7422</v>
      </c>
      <c r="D1473" s="237" t="s">
        <v>7539</v>
      </c>
      <c r="E1473" s="236" t="s">
        <v>7540</v>
      </c>
      <c r="F1473" s="240" t="s">
        <v>7434</v>
      </c>
      <c r="G1473" s="242">
        <v>0</v>
      </c>
      <c r="H1473" s="223" t="s">
        <v>7416</v>
      </c>
      <c r="I1473" s="223"/>
      <c r="J1473" s="223"/>
      <c r="K1473" s="223"/>
      <c r="L1473" s="223"/>
      <c r="M1473" s="223"/>
      <c r="N1473" s="225" t="s">
        <v>7414</v>
      </c>
      <c r="O1473" s="240" t="s">
        <v>7740</v>
      </c>
      <c r="P1473" s="240"/>
      <c r="Q1473" s="240" t="s">
        <v>7741</v>
      </c>
      <c r="R1473" s="240" t="s">
        <v>7695</v>
      </c>
      <c r="S1473" s="240" t="s">
        <v>7696</v>
      </c>
      <c r="T1473" s="233">
        <v>45601</v>
      </c>
      <c r="U1473" s="234" t="s">
        <v>7583</v>
      </c>
      <c r="V1473" s="234">
        <v>45643</v>
      </c>
      <c r="W1473" s="234">
        <v>45708</v>
      </c>
      <c r="X1473" s="234" t="s">
        <v>2</v>
      </c>
      <c r="Y1473" s="234"/>
      <c r="Z1473" s="234" t="s">
        <v>7584</v>
      </c>
      <c r="AA1473" s="243">
        <v>202411</v>
      </c>
      <c r="AB1473" s="243"/>
      <c r="AC1473" s="244" t="s">
        <v>7419</v>
      </c>
      <c r="AD1473" s="244" t="s">
        <v>7426</v>
      </c>
      <c r="AE1473" s="245">
        <v>1</v>
      </c>
      <c r="AF1473" s="244" t="s">
        <v>7426</v>
      </c>
      <c r="AG1473" s="239" t="str">
        <f>IFERROR(VLOOKUP(작성용!A:A,RM!A:D,4,0),"-")</f>
        <v>김영규</v>
      </c>
      <c r="AH1473" s="9" t="s">
        <v>7420</v>
      </c>
      <c r="AI1473" s="235" t="s">
        <v>7585</v>
      </c>
      <c r="AJ1473" s="235" t="s">
        <v>7416</v>
      </c>
      <c r="AK1473" s="235" t="s">
        <v>7421</v>
      </c>
      <c r="AL1473" s="235">
        <v>1472</v>
      </c>
    </row>
    <row r="1474" spans="1:38" x14ac:dyDescent="0.3">
      <c r="A1474" s="222" t="s">
        <v>2615</v>
      </c>
      <c r="B1474" s="222" t="s">
        <v>7410</v>
      </c>
      <c r="C1474" s="241" t="s">
        <v>7422</v>
      </c>
      <c r="D1474" s="278" t="s">
        <v>7541</v>
      </c>
      <c r="E1474" s="236" t="s">
        <v>7542</v>
      </c>
      <c r="F1474" s="240" t="s">
        <v>7434</v>
      </c>
      <c r="G1474" s="242">
        <v>0</v>
      </c>
      <c r="H1474" s="223" t="s">
        <v>7416</v>
      </c>
      <c r="I1474" s="223"/>
      <c r="J1474" s="223"/>
      <c r="K1474" s="223"/>
      <c r="L1474" s="223"/>
      <c r="M1474" s="223"/>
      <c r="N1474" s="225" t="s">
        <v>7414</v>
      </c>
      <c r="O1474" s="240" t="s">
        <v>7740</v>
      </c>
      <c r="P1474" s="240"/>
      <c r="Q1474" s="240" t="s">
        <v>7741</v>
      </c>
      <c r="R1474" s="240" t="s">
        <v>7697</v>
      </c>
      <c r="S1474" s="240" t="s">
        <v>7698</v>
      </c>
      <c r="T1474" s="233">
        <v>45601</v>
      </c>
      <c r="U1474" s="234" t="s">
        <v>7583</v>
      </c>
      <c r="V1474" s="234">
        <v>45643</v>
      </c>
      <c r="W1474" s="234">
        <v>45708</v>
      </c>
      <c r="X1474" s="234" t="s">
        <v>2</v>
      </c>
      <c r="Y1474" s="234"/>
      <c r="Z1474" s="234" t="s">
        <v>7584</v>
      </c>
      <c r="AA1474" s="243">
        <v>202411</v>
      </c>
      <c r="AB1474" s="243"/>
      <c r="AC1474" s="244" t="s">
        <v>7419</v>
      </c>
      <c r="AD1474" s="244" t="s">
        <v>7445</v>
      </c>
      <c r="AE1474" s="245">
        <v>0.4</v>
      </c>
      <c r="AF1474" s="244" t="s">
        <v>7445</v>
      </c>
      <c r="AG1474" s="239" t="str">
        <f>IFERROR(VLOOKUP(작성용!A:A,RM!A:D,4,0),"-")</f>
        <v>김영규</v>
      </c>
      <c r="AH1474" s="9" t="s">
        <v>7420</v>
      </c>
      <c r="AI1474" s="235" t="s">
        <v>7585</v>
      </c>
      <c r="AJ1474" s="235" t="s">
        <v>7416</v>
      </c>
      <c r="AK1474" s="235" t="s">
        <v>7421</v>
      </c>
      <c r="AL1474" s="235">
        <v>1473</v>
      </c>
    </row>
    <row r="1475" spans="1:38" x14ac:dyDescent="0.3">
      <c r="A1475" s="222" t="s">
        <v>2615</v>
      </c>
      <c r="B1475" s="222" t="s">
        <v>7410</v>
      </c>
      <c r="C1475" s="241" t="s">
        <v>7422</v>
      </c>
      <c r="D1475" s="237" t="s">
        <v>7543</v>
      </c>
      <c r="E1475" s="236" t="s">
        <v>7544</v>
      </c>
      <c r="F1475" s="240" t="s">
        <v>7434</v>
      </c>
      <c r="G1475" s="242">
        <v>0</v>
      </c>
      <c r="H1475" s="223" t="s">
        <v>7416</v>
      </c>
      <c r="I1475" s="223"/>
      <c r="J1475" s="223"/>
      <c r="K1475" s="223"/>
      <c r="L1475" s="223"/>
      <c r="M1475" s="223"/>
      <c r="N1475" s="225" t="s">
        <v>7414</v>
      </c>
      <c r="O1475" s="240" t="s">
        <v>7740</v>
      </c>
      <c r="P1475" s="240"/>
      <c r="Q1475" s="240" t="s">
        <v>7741</v>
      </c>
      <c r="R1475" s="240" t="s">
        <v>7699</v>
      </c>
      <c r="S1475" s="240" t="s">
        <v>7700</v>
      </c>
      <c r="T1475" s="233">
        <v>45601</v>
      </c>
      <c r="U1475" s="234" t="s">
        <v>7583</v>
      </c>
      <c r="V1475" s="234">
        <v>45643</v>
      </c>
      <c r="W1475" s="234">
        <v>45708</v>
      </c>
      <c r="X1475" s="234" t="s">
        <v>2</v>
      </c>
      <c r="Y1475" s="234"/>
      <c r="Z1475" s="234" t="s">
        <v>7584</v>
      </c>
      <c r="AA1475" s="243">
        <v>202411</v>
      </c>
      <c r="AB1475" s="243"/>
      <c r="AC1475" s="244" t="s">
        <v>7419</v>
      </c>
      <c r="AD1475" s="244" t="s">
        <v>7426</v>
      </c>
      <c r="AE1475" s="245">
        <v>1</v>
      </c>
      <c r="AF1475" s="244" t="s">
        <v>7426</v>
      </c>
      <c r="AG1475" s="239" t="str">
        <f>IFERROR(VLOOKUP(작성용!A:A,RM!A:D,4,0),"-")</f>
        <v>김영규</v>
      </c>
      <c r="AH1475" s="9" t="s">
        <v>7420</v>
      </c>
      <c r="AI1475" s="235" t="s">
        <v>7585</v>
      </c>
      <c r="AJ1475" s="235" t="s">
        <v>7416</v>
      </c>
      <c r="AK1475" s="235" t="s">
        <v>7421</v>
      </c>
      <c r="AL1475" s="235">
        <v>1474</v>
      </c>
    </row>
    <row r="1476" spans="1:38" x14ac:dyDescent="0.3">
      <c r="A1476" s="222" t="s">
        <v>2615</v>
      </c>
      <c r="B1476" s="222" t="s">
        <v>7410</v>
      </c>
      <c r="C1476" s="241" t="s">
        <v>7422</v>
      </c>
      <c r="D1476" s="278" t="s">
        <v>7545</v>
      </c>
      <c r="E1476" s="236" t="s">
        <v>7546</v>
      </c>
      <c r="F1476" s="240" t="s">
        <v>7434</v>
      </c>
      <c r="G1476" s="242">
        <v>0</v>
      </c>
      <c r="H1476" s="223" t="s">
        <v>7416</v>
      </c>
      <c r="I1476" s="223"/>
      <c r="J1476" s="223"/>
      <c r="K1476" s="223"/>
      <c r="L1476" s="223"/>
      <c r="M1476" s="223"/>
      <c r="N1476" s="225" t="s">
        <v>7414</v>
      </c>
      <c r="O1476" s="240" t="s">
        <v>7740</v>
      </c>
      <c r="P1476" s="240"/>
      <c r="Q1476" s="240" t="s">
        <v>7741</v>
      </c>
      <c r="R1476" s="240" t="s">
        <v>7701</v>
      </c>
      <c r="S1476" s="240" t="s">
        <v>7702</v>
      </c>
      <c r="T1476" s="233">
        <v>45601</v>
      </c>
      <c r="U1476" s="234" t="s">
        <v>7583</v>
      </c>
      <c r="V1476" s="234">
        <v>45643</v>
      </c>
      <c r="W1476" s="234">
        <v>45708</v>
      </c>
      <c r="X1476" s="234" t="s">
        <v>2</v>
      </c>
      <c r="Y1476" s="234"/>
      <c r="Z1476" s="234" t="s">
        <v>7584</v>
      </c>
      <c r="AA1476" s="243">
        <v>202411</v>
      </c>
      <c r="AB1476" s="243"/>
      <c r="AC1476" s="244" t="s">
        <v>7419</v>
      </c>
      <c r="AD1476" s="244" t="s">
        <v>7445</v>
      </c>
      <c r="AE1476" s="245">
        <v>0.4</v>
      </c>
      <c r="AF1476" s="244" t="s">
        <v>7445</v>
      </c>
      <c r="AG1476" s="239" t="str">
        <f>IFERROR(VLOOKUP(작성용!A:A,RM!A:D,4,0),"-")</f>
        <v>김영규</v>
      </c>
      <c r="AH1476" s="9" t="s">
        <v>7420</v>
      </c>
      <c r="AI1476" s="235" t="s">
        <v>7585</v>
      </c>
      <c r="AJ1476" s="235" t="s">
        <v>7416</v>
      </c>
      <c r="AK1476" s="235" t="s">
        <v>7421</v>
      </c>
      <c r="AL1476" s="235">
        <v>1475</v>
      </c>
    </row>
    <row r="1477" spans="1:38" x14ac:dyDescent="0.3">
      <c r="A1477" s="222" t="s">
        <v>2615</v>
      </c>
      <c r="B1477" s="222" t="s">
        <v>7410</v>
      </c>
      <c r="C1477" s="241" t="s">
        <v>7422</v>
      </c>
      <c r="D1477" s="237" t="s">
        <v>7547</v>
      </c>
      <c r="E1477" s="236" t="s">
        <v>7548</v>
      </c>
      <c r="F1477" s="240" t="s">
        <v>7434</v>
      </c>
      <c r="G1477" s="242">
        <v>0</v>
      </c>
      <c r="H1477" s="223" t="s">
        <v>7416</v>
      </c>
      <c r="I1477" s="223"/>
      <c r="J1477" s="223"/>
      <c r="K1477" s="223"/>
      <c r="L1477" s="223"/>
      <c r="M1477" s="223"/>
      <c r="N1477" s="225" t="s">
        <v>7414</v>
      </c>
      <c r="O1477" s="240" t="s">
        <v>7740</v>
      </c>
      <c r="P1477" s="240"/>
      <c r="Q1477" s="240" t="s">
        <v>7741</v>
      </c>
      <c r="R1477" s="240" t="s">
        <v>7703</v>
      </c>
      <c r="S1477" s="240" t="s">
        <v>7704</v>
      </c>
      <c r="T1477" s="233">
        <v>45601</v>
      </c>
      <c r="U1477" s="234" t="s">
        <v>7583</v>
      </c>
      <c r="V1477" s="234">
        <v>45643</v>
      </c>
      <c r="W1477" s="234">
        <v>45708</v>
      </c>
      <c r="X1477" s="234" t="s">
        <v>2</v>
      </c>
      <c r="Y1477" s="234"/>
      <c r="Z1477" s="234" t="s">
        <v>7584</v>
      </c>
      <c r="AA1477" s="243">
        <v>202411</v>
      </c>
      <c r="AB1477" s="243"/>
      <c r="AC1477" s="244" t="s">
        <v>7419</v>
      </c>
      <c r="AD1477" s="244" t="s">
        <v>7454</v>
      </c>
      <c r="AE1477" s="245">
        <v>0.4</v>
      </c>
      <c r="AF1477" s="244" t="s">
        <v>7454</v>
      </c>
      <c r="AG1477" s="239" t="str">
        <f>IFERROR(VLOOKUP(작성용!A:A,RM!A:D,4,0),"-")</f>
        <v>김영규</v>
      </c>
      <c r="AH1477" s="9" t="s">
        <v>7420</v>
      </c>
      <c r="AI1477" s="235" t="s">
        <v>7585</v>
      </c>
      <c r="AJ1477" s="235" t="s">
        <v>7416</v>
      </c>
      <c r="AK1477" s="235" t="s">
        <v>7421</v>
      </c>
      <c r="AL1477" s="235">
        <v>1476</v>
      </c>
    </row>
    <row r="1478" spans="1:38" x14ac:dyDescent="0.3">
      <c r="A1478" s="222" t="s">
        <v>2615</v>
      </c>
      <c r="B1478" s="222" t="s">
        <v>7410</v>
      </c>
      <c r="C1478" s="241" t="s">
        <v>7422</v>
      </c>
      <c r="D1478" s="278" t="s">
        <v>7549</v>
      </c>
      <c r="E1478" s="236" t="s">
        <v>7550</v>
      </c>
      <c r="F1478" s="240" t="s">
        <v>7434</v>
      </c>
      <c r="G1478" s="242">
        <v>0</v>
      </c>
      <c r="H1478" s="223" t="s">
        <v>7416</v>
      </c>
      <c r="I1478" s="223"/>
      <c r="J1478" s="223"/>
      <c r="K1478" s="223"/>
      <c r="L1478" s="223"/>
      <c r="M1478" s="223"/>
      <c r="N1478" s="225" t="s">
        <v>7414</v>
      </c>
      <c r="O1478" s="240" t="s">
        <v>7740</v>
      </c>
      <c r="P1478" s="240"/>
      <c r="Q1478" s="240" t="s">
        <v>7741</v>
      </c>
      <c r="R1478" s="240" t="s">
        <v>7705</v>
      </c>
      <c r="S1478" s="240" t="s">
        <v>7706</v>
      </c>
      <c r="T1478" s="233">
        <v>45601</v>
      </c>
      <c r="U1478" s="234" t="s">
        <v>7583</v>
      </c>
      <c r="V1478" s="234">
        <v>45643</v>
      </c>
      <c r="W1478" s="234">
        <v>45708</v>
      </c>
      <c r="X1478" s="234" t="s">
        <v>2</v>
      </c>
      <c r="Y1478" s="234"/>
      <c r="Z1478" s="234" t="s">
        <v>7584</v>
      </c>
      <c r="AA1478" s="243">
        <v>202411</v>
      </c>
      <c r="AB1478" s="243"/>
      <c r="AC1478" s="244" t="s">
        <v>7419</v>
      </c>
      <c r="AD1478" s="244" t="s">
        <v>7445</v>
      </c>
      <c r="AE1478" s="245">
        <v>0.4</v>
      </c>
      <c r="AF1478" s="244" t="s">
        <v>7445</v>
      </c>
      <c r="AG1478" s="239" t="str">
        <f>IFERROR(VLOOKUP(작성용!A:A,RM!A:D,4,0),"-")</f>
        <v>김영규</v>
      </c>
      <c r="AH1478" s="9" t="s">
        <v>7420</v>
      </c>
      <c r="AI1478" s="235" t="s">
        <v>7585</v>
      </c>
      <c r="AJ1478" s="235" t="s">
        <v>7416</v>
      </c>
      <c r="AK1478" s="235" t="s">
        <v>7421</v>
      </c>
      <c r="AL1478" s="235">
        <v>1477</v>
      </c>
    </row>
    <row r="1479" spans="1:38" x14ac:dyDescent="0.3">
      <c r="A1479" s="222" t="s">
        <v>2615</v>
      </c>
      <c r="B1479" s="222" t="s">
        <v>7410</v>
      </c>
      <c r="C1479" s="241" t="s">
        <v>7422</v>
      </c>
      <c r="D1479" s="278" t="s">
        <v>7551</v>
      </c>
      <c r="E1479" s="236" t="s">
        <v>7552</v>
      </c>
      <c r="F1479" s="240" t="s">
        <v>7434</v>
      </c>
      <c r="G1479" s="242">
        <v>0</v>
      </c>
      <c r="H1479" s="223" t="s">
        <v>7416</v>
      </c>
      <c r="I1479" s="223"/>
      <c r="J1479" s="223"/>
      <c r="K1479" s="223"/>
      <c r="L1479" s="223"/>
      <c r="M1479" s="223"/>
      <c r="N1479" s="225" t="s">
        <v>7414</v>
      </c>
      <c r="O1479" s="240" t="s">
        <v>7740</v>
      </c>
      <c r="P1479" s="240"/>
      <c r="Q1479" s="240" t="s">
        <v>7741</v>
      </c>
      <c r="R1479" s="240" t="s">
        <v>7707</v>
      </c>
      <c r="S1479" s="240" t="s">
        <v>7708</v>
      </c>
      <c r="T1479" s="233">
        <v>45601</v>
      </c>
      <c r="U1479" s="234" t="s">
        <v>7583</v>
      </c>
      <c r="V1479" s="234">
        <v>45643</v>
      </c>
      <c r="W1479" s="234">
        <v>45708</v>
      </c>
      <c r="X1479" s="234" t="s">
        <v>2</v>
      </c>
      <c r="Y1479" s="234"/>
      <c r="Z1479" s="234" t="s">
        <v>7584</v>
      </c>
      <c r="AA1479" s="243">
        <v>202411</v>
      </c>
      <c r="AB1479" s="243"/>
      <c r="AC1479" s="244" t="s">
        <v>7419</v>
      </c>
      <c r="AD1479" s="244" t="s">
        <v>7445</v>
      </c>
      <c r="AE1479" s="245">
        <v>0.4</v>
      </c>
      <c r="AF1479" s="244" t="s">
        <v>7445</v>
      </c>
      <c r="AG1479" s="239" t="str">
        <f>IFERROR(VLOOKUP(작성용!A:A,RM!A:D,4,0),"-")</f>
        <v>김영규</v>
      </c>
      <c r="AH1479" s="9" t="s">
        <v>7420</v>
      </c>
      <c r="AI1479" s="235" t="s">
        <v>7585</v>
      </c>
      <c r="AJ1479" s="235" t="s">
        <v>7416</v>
      </c>
      <c r="AK1479" s="235" t="s">
        <v>7421</v>
      </c>
      <c r="AL1479" s="235">
        <v>1478</v>
      </c>
    </row>
    <row r="1480" spans="1:38" x14ac:dyDescent="0.3">
      <c r="A1480" s="222" t="s">
        <v>2615</v>
      </c>
      <c r="B1480" s="222" t="s">
        <v>7410</v>
      </c>
      <c r="C1480" s="241" t="s">
        <v>7422</v>
      </c>
      <c r="D1480" s="237" t="s">
        <v>7553</v>
      </c>
      <c r="E1480" s="236" t="s">
        <v>7554</v>
      </c>
      <c r="F1480" s="240" t="s">
        <v>7434</v>
      </c>
      <c r="G1480" s="242">
        <v>0</v>
      </c>
      <c r="H1480" s="223" t="s">
        <v>7416</v>
      </c>
      <c r="I1480" s="223"/>
      <c r="J1480" s="223"/>
      <c r="K1480" s="223"/>
      <c r="L1480" s="223"/>
      <c r="M1480" s="223"/>
      <c r="N1480" s="225" t="s">
        <v>7414</v>
      </c>
      <c r="O1480" s="240" t="s">
        <v>7740</v>
      </c>
      <c r="P1480" s="240"/>
      <c r="Q1480" s="240" t="s">
        <v>7741</v>
      </c>
      <c r="R1480" s="240" t="s">
        <v>7709</v>
      </c>
      <c r="S1480" s="240" t="s">
        <v>7710</v>
      </c>
      <c r="T1480" s="233">
        <v>45601</v>
      </c>
      <c r="U1480" s="234" t="s">
        <v>7583</v>
      </c>
      <c r="V1480" s="234">
        <v>45643</v>
      </c>
      <c r="W1480" s="234">
        <v>45708</v>
      </c>
      <c r="X1480" s="234" t="s">
        <v>2</v>
      </c>
      <c r="Y1480" s="234"/>
      <c r="Z1480" s="234" t="s">
        <v>7584</v>
      </c>
      <c r="AA1480" s="243">
        <v>202411</v>
      </c>
      <c r="AB1480" s="243"/>
      <c r="AC1480" s="244" t="s">
        <v>7419</v>
      </c>
      <c r="AD1480" s="244" t="s">
        <v>7503</v>
      </c>
      <c r="AE1480" s="245">
        <v>0.4</v>
      </c>
      <c r="AF1480" s="244" t="s">
        <v>7503</v>
      </c>
      <c r="AG1480" s="239" t="str">
        <f>IFERROR(VLOOKUP(작성용!A:A,RM!A:D,4,0),"-")</f>
        <v>김영규</v>
      </c>
      <c r="AH1480" s="9" t="s">
        <v>7420</v>
      </c>
      <c r="AI1480" s="235" t="s">
        <v>7585</v>
      </c>
      <c r="AJ1480" s="235" t="s">
        <v>7416</v>
      </c>
      <c r="AK1480" s="235" t="s">
        <v>7421</v>
      </c>
      <c r="AL1480" s="235">
        <v>1479</v>
      </c>
    </row>
    <row r="1481" spans="1:38" x14ac:dyDescent="0.3">
      <c r="A1481" s="222" t="s">
        <v>2615</v>
      </c>
      <c r="B1481" s="222" t="s">
        <v>7410</v>
      </c>
      <c r="C1481" s="241" t="s">
        <v>7422</v>
      </c>
      <c r="D1481" s="237" t="s">
        <v>7555</v>
      </c>
      <c r="E1481" s="236" t="s">
        <v>7556</v>
      </c>
      <c r="F1481" s="240" t="s">
        <v>7434</v>
      </c>
      <c r="G1481" s="242">
        <v>0</v>
      </c>
      <c r="H1481" s="223" t="s">
        <v>7416</v>
      </c>
      <c r="I1481" s="223"/>
      <c r="J1481" s="223"/>
      <c r="K1481" s="223"/>
      <c r="L1481" s="223"/>
      <c r="M1481" s="223"/>
      <c r="N1481" s="225" t="s">
        <v>7414</v>
      </c>
      <c r="O1481" s="240" t="s">
        <v>7740</v>
      </c>
      <c r="P1481" s="240"/>
      <c r="Q1481" s="240" t="s">
        <v>7741</v>
      </c>
      <c r="R1481" s="240" t="s">
        <v>7711</v>
      </c>
      <c r="S1481" s="240" t="s">
        <v>7712</v>
      </c>
      <c r="T1481" s="233">
        <v>45601</v>
      </c>
      <c r="U1481" s="234" t="s">
        <v>7583</v>
      </c>
      <c r="V1481" s="234">
        <v>45643</v>
      </c>
      <c r="W1481" s="234">
        <v>45708</v>
      </c>
      <c r="X1481" s="234" t="s">
        <v>2</v>
      </c>
      <c r="Y1481" s="234"/>
      <c r="Z1481" s="234" t="s">
        <v>7584</v>
      </c>
      <c r="AA1481" s="243">
        <v>202411</v>
      </c>
      <c r="AB1481" s="243"/>
      <c r="AC1481" s="244" t="s">
        <v>7419</v>
      </c>
      <c r="AD1481" s="244" t="s">
        <v>7462</v>
      </c>
      <c r="AE1481" s="245">
        <v>0.4</v>
      </c>
      <c r="AF1481" s="244" t="s">
        <v>7462</v>
      </c>
      <c r="AG1481" s="239" t="str">
        <f>IFERROR(VLOOKUP(작성용!A:A,RM!A:D,4,0),"-")</f>
        <v>김영규</v>
      </c>
      <c r="AH1481" s="9" t="s">
        <v>7420</v>
      </c>
      <c r="AI1481" s="235" t="s">
        <v>7585</v>
      </c>
      <c r="AJ1481" s="235" t="s">
        <v>7416</v>
      </c>
      <c r="AK1481" s="235" t="s">
        <v>7421</v>
      </c>
      <c r="AL1481" s="235">
        <v>1480</v>
      </c>
    </row>
    <row r="1482" spans="1:38" x14ac:dyDescent="0.3">
      <c r="A1482" s="222" t="s">
        <v>2615</v>
      </c>
      <c r="B1482" s="222" t="s">
        <v>7410</v>
      </c>
      <c r="C1482" s="241" t="s">
        <v>7422</v>
      </c>
      <c r="D1482" s="278" t="s">
        <v>7557</v>
      </c>
      <c r="E1482" s="236" t="s">
        <v>7558</v>
      </c>
      <c r="F1482" s="240" t="s">
        <v>7434</v>
      </c>
      <c r="G1482" s="242">
        <v>0</v>
      </c>
      <c r="H1482" s="223" t="s">
        <v>7416</v>
      </c>
      <c r="I1482" s="223"/>
      <c r="J1482" s="223"/>
      <c r="K1482" s="223"/>
      <c r="L1482" s="223"/>
      <c r="M1482" s="223"/>
      <c r="N1482" s="225" t="s">
        <v>7414</v>
      </c>
      <c r="O1482" s="240" t="s">
        <v>7740</v>
      </c>
      <c r="P1482" s="240"/>
      <c r="Q1482" s="240" t="s">
        <v>7741</v>
      </c>
      <c r="R1482" s="240" t="s">
        <v>7713</v>
      </c>
      <c r="S1482" s="240" t="s">
        <v>7714</v>
      </c>
      <c r="T1482" s="233">
        <v>45601</v>
      </c>
      <c r="U1482" s="234" t="s">
        <v>7583</v>
      </c>
      <c r="V1482" s="234">
        <v>45643</v>
      </c>
      <c r="W1482" s="234">
        <v>45708</v>
      </c>
      <c r="X1482" s="234" t="s">
        <v>2</v>
      </c>
      <c r="Y1482" s="234"/>
      <c r="Z1482" s="234" t="s">
        <v>7584</v>
      </c>
      <c r="AA1482" s="243">
        <v>202411</v>
      </c>
      <c r="AB1482" s="243"/>
      <c r="AC1482" s="244" t="s">
        <v>7419</v>
      </c>
      <c r="AD1482" s="244" t="s">
        <v>7469</v>
      </c>
      <c r="AE1482" s="245">
        <v>0.4</v>
      </c>
      <c r="AF1482" s="244" t="s">
        <v>7469</v>
      </c>
      <c r="AG1482" s="239" t="str">
        <f>IFERROR(VLOOKUP(작성용!A:A,RM!A:D,4,0),"-")</f>
        <v>김영규</v>
      </c>
      <c r="AH1482" s="9" t="s">
        <v>7420</v>
      </c>
      <c r="AI1482" s="235" t="s">
        <v>7585</v>
      </c>
      <c r="AJ1482" s="235" t="s">
        <v>7416</v>
      </c>
      <c r="AK1482" s="235" t="s">
        <v>7421</v>
      </c>
      <c r="AL1482" s="235">
        <v>1481</v>
      </c>
    </row>
    <row r="1483" spans="1:38" x14ac:dyDescent="0.3">
      <c r="A1483" s="222" t="s">
        <v>2615</v>
      </c>
      <c r="B1483" s="222" t="s">
        <v>7410</v>
      </c>
      <c r="C1483" s="241" t="s">
        <v>7422</v>
      </c>
      <c r="D1483" s="237" t="s">
        <v>7559</v>
      </c>
      <c r="E1483" s="236" t="s">
        <v>7560</v>
      </c>
      <c r="F1483" s="240" t="s">
        <v>7434</v>
      </c>
      <c r="G1483" s="242">
        <v>0</v>
      </c>
      <c r="H1483" s="223" t="s">
        <v>7416</v>
      </c>
      <c r="I1483" s="223"/>
      <c r="J1483" s="223"/>
      <c r="K1483" s="223"/>
      <c r="L1483" s="223"/>
      <c r="M1483" s="223"/>
      <c r="N1483" s="225" t="s">
        <v>7414</v>
      </c>
      <c r="O1483" s="240" t="s">
        <v>7740</v>
      </c>
      <c r="P1483" s="240"/>
      <c r="Q1483" s="240" t="s">
        <v>7741</v>
      </c>
      <c r="R1483" s="240" t="s">
        <v>7715</v>
      </c>
      <c r="S1483" s="240" t="s">
        <v>7716</v>
      </c>
      <c r="T1483" s="233">
        <v>45601</v>
      </c>
      <c r="U1483" s="234" t="s">
        <v>7583</v>
      </c>
      <c r="V1483" s="234">
        <v>45643</v>
      </c>
      <c r="W1483" s="234">
        <v>45708</v>
      </c>
      <c r="X1483" s="234" t="s">
        <v>2</v>
      </c>
      <c r="Y1483" s="234"/>
      <c r="Z1483" s="234" t="s">
        <v>7584</v>
      </c>
      <c r="AA1483" s="243">
        <v>202411</v>
      </c>
      <c r="AB1483" s="243"/>
      <c r="AC1483" s="244" t="s">
        <v>7419</v>
      </c>
      <c r="AD1483" s="244" t="s">
        <v>7462</v>
      </c>
      <c r="AE1483" s="245">
        <v>0.4</v>
      </c>
      <c r="AF1483" s="244" t="s">
        <v>7462</v>
      </c>
      <c r="AG1483" s="239" t="str">
        <f>IFERROR(VLOOKUP(작성용!A:A,RM!A:D,4,0),"-")</f>
        <v>김영규</v>
      </c>
      <c r="AH1483" s="9" t="s">
        <v>7420</v>
      </c>
      <c r="AI1483" s="235" t="s">
        <v>7585</v>
      </c>
      <c r="AJ1483" s="235" t="s">
        <v>7416</v>
      </c>
      <c r="AK1483" s="235" t="s">
        <v>7421</v>
      </c>
      <c r="AL1483" s="235">
        <v>1482</v>
      </c>
    </row>
    <row r="1484" spans="1:38" x14ac:dyDescent="0.3">
      <c r="A1484" s="222" t="s">
        <v>2615</v>
      </c>
      <c r="B1484" s="222" t="s">
        <v>7410</v>
      </c>
      <c r="C1484" s="241" t="s">
        <v>7422</v>
      </c>
      <c r="D1484" s="237" t="s">
        <v>7561</v>
      </c>
      <c r="E1484" s="236" t="s">
        <v>7562</v>
      </c>
      <c r="F1484" s="240" t="s">
        <v>7434</v>
      </c>
      <c r="G1484" s="242">
        <v>0</v>
      </c>
      <c r="H1484" s="223" t="s">
        <v>7416</v>
      </c>
      <c r="I1484" s="223"/>
      <c r="J1484" s="223"/>
      <c r="K1484" s="223"/>
      <c r="L1484" s="223"/>
      <c r="M1484" s="223"/>
      <c r="N1484" s="225" t="s">
        <v>7414</v>
      </c>
      <c r="O1484" s="240" t="s">
        <v>7740</v>
      </c>
      <c r="P1484" s="240"/>
      <c r="Q1484" s="240" t="s">
        <v>7741</v>
      </c>
      <c r="R1484" s="240" t="s">
        <v>7717</v>
      </c>
      <c r="S1484" s="240" t="s">
        <v>7718</v>
      </c>
      <c r="T1484" s="233">
        <v>45601</v>
      </c>
      <c r="U1484" s="234" t="s">
        <v>7583</v>
      </c>
      <c r="V1484" s="234">
        <v>45643</v>
      </c>
      <c r="W1484" s="234">
        <v>45708</v>
      </c>
      <c r="X1484" s="234" t="s">
        <v>2</v>
      </c>
      <c r="Y1484" s="234"/>
      <c r="Z1484" s="234" t="s">
        <v>7584</v>
      </c>
      <c r="AA1484" s="243">
        <v>202411</v>
      </c>
      <c r="AB1484" s="243"/>
      <c r="AC1484" s="244" t="s">
        <v>7419</v>
      </c>
      <c r="AD1484" s="244" t="s">
        <v>7538</v>
      </c>
      <c r="AE1484" s="245">
        <v>1</v>
      </c>
      <c r="AF1484" s="244" t="s">
        <v>7538</v>
      </c>
      <c r="AG1484" s="239" t="str">
        <f>IFERROR(VLOOKUP(작성용!A:A,RM!A:D,4,0),"-")</f>
        <v>김영규</v>
      </c>
      <c r="AH1484" s="9" t="s">
        <v>7420</v>
      </c>
      <c r="AI1484" s="235" t="s">
        <v>7585</v>
      </c>
      <c r="AJ1484" s="235" t="s">
        <v>7416</v>
      </c>
      <c r="AK1484" s="235" t="s">
        <v>7421</v>
      </c>
      <c r="AL1484" s="235">
        <v>1483</v>
      </c>
    </row>
    <row r="1485" spans="1:38" x14ac:dyDescent="0.3">
      <c r="A1485" s="222" t="s">
        <v>2615</v>
      </c>
      <c r="B1485" s="222" t="s">
        <v>7410</v>
      </c>
      <c r="C1485" s="241" t="s">
        <v>7422</v>
      </c>
      <c r="D1485" s="278" t="s">
        <v>7563</v>
      </c>
      <c r="E1485" s="236" t="s">
        <v>7564</v>
      </c>
      <c r="F1485" s="240" t="s">
        <v>7434</v>
      </c>
      <c r="G1485" s="242">
        <v>0</v>
      </c>
      <c r="H1485" s="223" t="s">
        <v>7416</v>
      </c>
      <c r="I1485" s="223"/>
      <c r="J1485" s="223"/>
      <c r="K1485" s="223"/>
      <c r="L1485" s="223"/>
      <c r="M1485" s="223"/>
      <c r="N1485" s="225" t="s">
        <v>7414</v>
      </c>
      <c r="O1485" s="240" t="s">
        <v>7740</v>
      </c>
      <c r="P1485" s="240"/>
      <c r="Q1485" s="240" t="s">
        <v>7741</v>
      </c>
      <c r="R1485" s="240" t="s">
        <v>7719</v>
      </c>
      <c r="S1485" s="240" t="s">
        <v>7720</v>
      </c>
      <c r="T1485" s="233">
        <v>45601</v>
      </c>
      <c r="U1485" s="234" t="s">
        <v>7583</v>
      </c>
      <c r="V1485" s="234">
        <v>45643</v>
      </c>
      <c r="W1485" s="234">
        <v>45708</v>
      </c>
      <c r="X1485" s="234" t="s">
        <v>2</v>
      </c>
      <c r="Y1485" s="234"/>
      <c r="Z1485" s="234" t="s">
        <v>7584</v>
      </c>
      <c r="AA1485" s="243">
        <v>202411</v>
      </c>
      <c r="AB1485" s="243"/>
      <c r="AC1485" s="244" t="s">
        <v>7419</v>
      </c>
      <c r="AD1485" s="257" t="s">
        <v>8218</v>
      </c>
      <c r="AE1485" s="245">
        <v>0.4</v>
      </c>
      <c r="AF1485" s="244" t="s">
        <v>7452</v>
      </c>
      <c r="AG1485" s="239" t="str">
        <f>IFERROR(VLOOKUP(작성용!A:A,RM!A:D,4,0),"-")</f>
        <v>김영규</v>
      </c>
      <c r="AH1485" s="9" t="s">
        <v>7420</v>
      </c>
      <c r="AI1485" s="235" t="s">
        <v>7585</v>
      </c>
      <c r="AJ1485" s="235" t="s">
        <v>7416</v>
      </c>
      <c r="AK1485" s="235" t="s">
        <v>7421</v>
      </c>
      <c r="AL1485" s="235">
        <v>1484</v>
      </c>
    </row>
    <row r="1486" spans="1:38" x14ac:dyDescent="0.3">
      <c r="A1486" s="222" t="s">
        <v>2615</v>
      </c>
      <c r="B1486" s="222" t="s">
        <v>7410</v>
      </c>
      <c r="C1486" s="241" t="s">
        <v>7422</v>
      </c>
      <c r="D1486" s="237" t="s">
        <v>7565</v>
      </c>
      <c r="E1486" s="236" t="s">
        <v>7566</v>
      </c>
      <c r="F1486" s="240" t="s">
        <v>7434</v>
      </c>
      <c r="G1486" s="242">
        <v>0</v>
      </c>
      <c r="H1486" s="223" t="s">
        <v>7416</v>
      </c>
      <c r="I1486" s="223"/>
      <c r="J1486" s="223"/>
      <c r="K1486" s="223"/>
      <c r="L1486" s="223"/>
      <c r="M1486" s="223"/>
      <c r="N1486" s="225" t="s">
        <v>7414</v>
      </c>
      <c r="O1486" s="240" t="s">
        <v>7740</v>
      </c>
      <c r="P1486" s="240"/>
      <c r="Q1486" s="240" t="s">
        <v>7741</v>
      </c>
      <c r="R1486" s="240" t="s">
        <v>7721</v>
      </c>
      <c r="S1486" s="240" t="s">
        <v>7722</v>
      </c>
      <c r="T1486" s="233">
        <v>45601</v>
      </c>
      <c r="U1486" s="234" t="s">
        <v>7583</v>
      </c>
      <c r="V1486" s="234">
        <v>45643</v>
      </c>
      <c r="W1486" s="234">
        <v>45708</v>
      </c>
      <c r="X1486" s="234" t="s">
        <v>2</v>
      </c>
      <c r="Y1486" s="234"/>
      <c r="Z1486" s="234" t="s">
        <v>7584</v>
      </c>
      <c r="AA1486" s="243">
        <v>202411</v>
      </c>
      <c r="AB1486" s="243"/>
      <c r="AC1486" s="244" t="s">
        <v>7419</v>
      </c>
      <c r="AD1486" s="244" t="s">
        <v>7445</v>
      </c>
      <c r="AE1486" s="245">
        <v>0.4</v>
      </c>
      <c r="AF1486" s="244" t="s">
        <v>7445</v>
      </c>
      <c r="AG1486" s="239" t="str">
        <f>IFERROR(VLOOKUP(작성용!A:A,RM!A:D,4,0),"-")</f>
        <v>김영규</v>
      </c>
      <c r="AH1486" s="9" t="s">
        <v>7420</v>
      </c>
      <c r="AI1486" s="235" t="s">
        <v>7585</v>
      </c>
      <c r="AJ1486" s="235" t="s">
        <v>7416</v>
      </c>
      <c r="AK1486" s="235" t="s">
        <v>7421</v>
      </c>
      <c r="AL1486" s="235">
        <v>1485</v>
      </c>
    </row>
    <row r="1487" spans="1:38" x14ac:dyDescent="0.3">
      <c r="A1487" s="222" t="s">
        <v>2615</v>
      </c>
      <c r="B1487" s="222" t="s">
        <v>7410</v>
      </c>
      <c r="C1487" s="241" t="s">
        <v>7422</v>
      </c>
      <c r="D1487" s="278" t="s">
        <v>7567</v>
      </c>
      <c r="E1487" s="236" t="s">
        <v>7568</v>
      </c>
      <c r="F1487" s="240" t="s">
        <v>7434</v>
      </c>
      <c r="G1487" s="242">
        <v>0</v>
      </c>
      <c r="H1487" s="223" t="s">
        <v>7416</v>
      </c>
      <c r="I1487" s="223"/>
      <c r="J1487" s="223"/>
      <c r="K1487" s="223"/>
      <c r="L1487" s="223"/>
      <c r="M1487" s="223"/>
      <c r="N1487" s="225" t="s">
        <v>7414</v>
      </c>
      <c r="O1487" s="240" t="s">
        <v>7740</v>
      </c>
      <c r="P1487" s="240"/>
      <c r="Q1487" s="240" t="s">
        <v>7741</v>
      </c>
      <c r="R1487" s="240" t="s">
        <v>7723</v>
      </c>
      <c r="S1487" s="240" t="s">
        <v>7724</v>
      </c>
      <c r="T1487" s="233">
        <v>45601</v>
      </c>
      <c r="U1487" s="234" t="s">
        <v>7583</v>
      </c>
      <c r="V1487" s="234">
        <v>45643</v>
      </c>
      <c r="W1487" s="234">
        <v>45708</v>
      </c>
      <c r="X1487" s="234" t="s">
        <v>2</v>
      </c>
      <c r="Y1487" s="234"/>
      <c r="Z1487" s="234" t="s">
        <v>7584</v>
      </c>
      <c r="AA1487" s="243">
        <v>202411</v>
      </c>
      <c r="AB1487" s="243"/>
      <c r="AC1487" s="244" t="s">
        <v>7419</v>
      </c>
      <c r="AD1487" s="244" t="s">
        <v>7474</v>
      </c>
      <c r="AE1487" s="245">
        <v>0.4</v>
      </c>
      <c r="AF1487" s="244" t="s">
        <v>7474</v>
      </c>
      <c r="AG1487" s="239" t="str">
        <f>IFERROR(VLOOKUP(작성용!A:A,RM!A:D,4,0),"-")</f>
        <v>김영규</v>
      </c>
      <c r="AH1487" s="9" t="s">
        <v>7420</v>
      </c>
      <c r="AI1487" s="235" t="s">
        <v>7585</v>
      </c>
      <c r="AJ1487" s="235" t="s">
        <v>7416</v>
      </c>
      <c r="AK1487" s="235" t="s">
        <v>7421</v>
      </c>
      <c r="AL1487" s="235">
        <v>1486</v>
      </c>
    </row>
    <row r="1488" spans="1:38" x14ac:dyDescent="0.3">
      <c r="A1488" s="222" t="s">
        <v>2615</v>
      </c>
      <c r="B1488" s="222" t="s">
        <v>7410</v>
      </c>
      <c r="C1488" s="241" t="s">
        <v>7422</v>
      </c>
      <c r="D1488" s="278" t="s">
        <v>7569</v>
      </c>
      <c r="E1488" s="236" t="s">
        <v>7570</v>
      </c>
      <c r="F1488" s="240" t="s">
        <v>7434</v>
      </c>
      <c r="G1488" s="242">
        <v>0</v>
      </c>
      <c r="H1488" s="223" t="s">
        <v>7416</v>
      </c>
      <c r="I1488" s="223"/>
      <c r="J1488" s="223"/>
      <c r="K1488" s="223"/>
      <c r="L1488" s="223"/>
      <c r="M1488" s="223"/>
      <c r="N1488" s="225" t="s">
        <v>7414</v>
      </c>
      <c r="O1488" s="240" t="s">
        <v>7740</v>
      </c>
      <c r="P1488" s="240"/>
      <c r="Q1488" s="240" t="s">
        <v>7741</v>
      </c>
      <c r="R1488" s="240" t="s">
        <v>7725</v>
      </c>
      <c r="S1488" s="240" t="s">
        <v>7726</v>
      </c>
      <c r="T1488" s="233">
        <v>45601</v>
      </c>
      <c r="U1488" s="234" t="s">
        <v>7583</v>
      </c>
      <c r="V1488" s="234">
        <v>45643</v>
      </c>
      <c r="W1488" s="234">
        <v>45708</v>
      </c>
      <c r="X1488" s="234" t="s">
        <v>2</v>
      </c>
      <c r="Y1488" s="234"/>
      <c r="Z1488" s="234" t="s">
        <v>7584</v>
      </c>
      <c r="AA1488" s="243">
        <v>202411</v>
      </c>
      <c r="AB1488" s="243"/>
      <c r="AC1488" s="244" t="s">
        <v>7419</v>
      </c>
      <c r="AD1488" s="244" t="s">
        <v>7503</v>
      </c>
      <c r="AE1488" s="245">
        <v>0.4</v>
      </c>
      <c r="AF1488" s="244" t="s">
        <v>7503</v>
      </c>
      <c r="AG1488" s="239" t="str">
        <f>IFERROR(VLOOKUP(작성용!A:A,RM!A:D,4,0),"-")</f>
        <v>김영규</v>
      </c>
      <c r="AH1488" s="9" t="s">
        <v>7420</v>
      </c>
      <c r="AI1488" s="235" t="s">
        <v>7585</v>
      </c>
      <c r="AJ1488" s="235" t="s">
        <v>7416</v>
      </c>
      <c r="AK1488" s="235" t="s">
        <v>7421</v>
      </c>
      <c r="AL1488" s="235">
        <v>1487</v>
      </c>
    </row>
    <row r="1489" spans="1:38" x14ac:dyDescent="0.3">
      <c r="A1489" s="222" t="s">
        <v>2615</v>
      </c>
      <c r="B1489" s="222" t="s">
        <v>7410</v>
      </c>
      <c r="C1489" s="241" t="s">
        <v>7422</v>
      </c>
      <c r="D1489" s="237" t="s">
        <v>7573</v>
      </c>
      <c r="E1489" s="236" t="s">
        <v>7574</v>
      </c>
      <c r="F1489" s="240" t="s">
        <v>7434</v>
      </c>
      <c r="G1489" s="242">
        <v>0</v>
      </c>
      <c r="H1489" s="223" t="s">
        <v>7416</v>
      </c>
      <c r="I1489" s="223"/>
      <c r="J1489" s="223"/>
      <c r="K1489" s="223"/>
      <c r="L1489" s="223"/>
      <c r="M1489" s="223"/>
      <c r="N1489" s="225" t="s">
        <v>7414</v>
      </c>
      <c r="O1489" s="240" t="s">
        <v>7740</v>
      </c>
      <c r="P1489" s="240"/>
      <c r="Q1489" s="240" t="s">
        <v>7741</v>
      </c>
      <c r="R1489" s="240" t="s">
        <v>7729</v>
      </c>
      <c r="S1489" s="240" t="s">
        <v>7730</v>
      </c>
      <c r="T1489" s="233">
        <v>45601</v>
      </c>
      <c r="U1489" s="234" t="s">
        <v>7583</v>
      </c>
      <c r="V1489" s="234">
        <v>45643</v>
      </c>
      <c r="W1489" s="234">
        <v>45708</v>
      </c>
      <c r="X1489" s="234" t="s">
        <v>2</v>
      </c>
      <c r="Y1489" s="234"/>
      <c r="Z1489" s="234" t="s">
        <v>7584</v>
      </c>
      <c r="AA1489" s="243">
        <v>202411</v>
      </c>
      <c r="AB1489" s="243"/>
      <c r="AC1489" s="244" t="s">
        <v>7419</v>
      </c>
      <c r="AD1489" s="257" t="s">
        <v>8217</v>
      </c>
      <c r="AE1489" s="245">
        <v>1</v>
      </c>
      <c r="AF1489" s="244" t="s">
        <v>7452</v>
      </c>
      <c r="AG1489" s="239" t="str">
        <f>IFERROR(VLOOKUP(작성용!A:A,RM!A:D,4,0),"-")</f>
        <v>김영규</v>
      </c>
      <c r="AH1489" s="9" t="s">
        <v>7420</v>
      </c>
      <c r="AI1489" s="235" t="s">
        <v>7585</v>
      </c>
      <c r="AJ1489" s="235" t="s">
        <v>7416</v>
      </c>
      <c r="AK1489" s="235" t="s">
        <v>7421</v>
      </c>
      <c r="AL1489" s="235">
        <v>1488</v>
      </c>
    </row>
    <row r="1490" spans="1:38" x14ac:dyDescent="0.3">
      <c r="A1490" s="222" t="s">
        <v>2615</v>
      </c>
      <c r="B1490" s="222" t="s">
        <v>7410</v>
      </c>
      <c r="C1490" s="241" t="s">
        <v>7422</v>
      </c>
      <c r="D1490" s="237" t="s">
        <v>7575</v>
      </c>
      <c r="E1490" s="236" t="s">
        <v>7576</v>
      </c>
      <c r="F1490" s="240" t="s">
        <v>7434</v>
      </c>
      <c r="G1490" s="242">
        <v>0</v>
      </c>
      <c r="H1490" s="223" t="s">
        <v>7416</v>
      </c>
      <c r="I1490" s="223"/>
      <c r="J1490" s="223"/>
      <c r="K1490" s="223"/>
      <c r="L1490" s="223"/>
      <c r="M1490" s="223"/>
      <c r="N1490" s="225" t="s">
        <v>7414</v>
      </c>
      <c r="O1490" s="240" t="s">
        <v>7740</v>
      </c>
      <c r="P1490" s="240"/>
      <c r="Q1490" s="240" t="s">
        <v>7741</v>
      </c>
      <c r="R1490" s="240" t="s">
        <v>7731</v>
      </c>
      <c r="S1490" s="240" t="s">
        <v>7732</v>
      </c>
      <c r="T1490" s="233">
        <v>45601</v>
      </c>
      <c r="U1490" s="234" t="s">
        <v>7583</v>
      </c>
      <c r="V1490" s="234">
        <v>45643</v>
      </c>
      <c r="W1490" s="234">
        <v>45708</v>
      </c>
      <c r="X1490" s="234" t="s">
        <v>2</v>
      </c>
      <c r="Y1490" s="234"/>
      <c r="Z1490" s="234" t="s">
        <v>7584</v>
      </c>
      <c r="AA1490" s="243">
        <v>202411</v>
      </c>
      <c r="AB1490" s="243"/>
      <c r="AC1490" s="244" t="s">
        <v>7419</v>
      </c>
      <c r="AD1490" s="257" t="s">
        <v>8217</v>
      </c>
      <c r="AE1490" s="245">
        <v>0</v>
      </c>
      <c r="AF1490" s="244" t="s">
        <v>7452</v>
      </c>
      <c r="AG1490" s="239" t="str">
        <f>IFERROR(VLOOKUP(작성용!A:A,RM!A:D,4,0),"-")</f>
        <v>김영규</v>
      </c>
      <c r="AH1490" s="9" t="s">
        <v>7420</v>
      </c>
      <c r="AI1490" s="235" t="s">
        <v>7585</v>
      </c>
      <c r="AJ1490" s="235" t="s">
        <v>7416</v>
      </c>
      <c r="AK1490" s="235" t="s">
        <v>7421</v>
      </c>
      <c r="AL1490" s="235">
        <v>1489</v>
      </c>
    </row>
    <row r="1491" spans="1:38" x14ac:dyDescent="0.3">
      <c r="A1491" s="222" t="s">
        <v>2615</v>
      </c>
      <c r="B1491" s="222" t="s">
        <v>7410</v>
      </c>
      <c r="C1491" s="241" t="s">
        <v>7422</v>
      </c>
      <c r="D1491" s="237" t="s">
        <v>7577</v>
      </c>
      <c r="E1491" s="236" t="s">
        <v>7578</v>
      </c>
      <c r="F1491" s="240" t="s">
        <v>7413</v>
      </c>
      <c r="G1491" s="242">
        <v>1</v>
      </c>
      <c r="H1491" s="223" t="s">
        <v>7416</v>
      </c>
      <c r="I1491" s="223"/>
      <c r="J1491" s="223"/>
      <c r="K1491" s="223"/>
      <c r="L1491" s="223"/>
      <c r="M1491" s="223"/>
      <c r="N1491" s="225" t="s">
        <v>7414</v>
      </c>
      <c r="O1491" s="240" t="s">
        <v>7740</v>
      </c>
      <c r="P1491" s="240"/>
      <c r="Q1491" s="240" t="s">
        <v>7741</v>
      </c>
      <c r="R1491" s="240" t="s">
        <v>7733</v>
      </c>
      <c r="S1491" s="240" t="s">
        <v>7734</v>
      </c>
      <c r="T1491" s="233">
        <v>45601</v>
      </c>
      <c r="U1491" s="234" t="s">
        <v>7583</v>
      </c>
      <c r="V1491" s="234">
        <v>45643</v>
      </c>
      <c r="W1491" s="234">
        <v>45708</v>
      </c>
      <c r="X1491" s="234" t="s">
        <v>2</v>
      </c>
      <c r="Y1491" s="234"/>
      <c r="Z1491" s="234" t="s">
        <v>7584</v>
      </c>
      <c r="AA1491" s="243">
        <v>202411</v>
      </c>
      <c r="AB1491" s="243"/>
      <c r="AC1491" s="244" t="s">
        <v>7419</v>
      </c>
      <c r="AD1491" s="244" t="s">
        <v>7462</v>
      </c>
      <c r="AE1491" s="245">
        <v>1</v>
      </c>
      <c r="AF1491" s="244" t="s">
        <v>7462</v>
      </c>
      <c r="AG1491" s="239" t="str">
        <f>IFERROR(VLOOKUP(작성용!A:A,RM!A:D,4,0),"-")</f>
        <v>김영규</v>
      </c>
      <c r="AH1491" s="9" t="s">
        <v>7420</v>
      </c>
      <c r="AI1491" s="235" t="s">
        <v>7585</v>
      </c>
      <c r="AJ1491" s="235" t="s">
        <v>7416</v>
      </c>
      <c r="AK1491" s="235" t="s">
        <v>7421</v>
      </c>
      <c r="AL1491" s="235">
        <v>1490</v>
      </c>
    </row>
    <row r="1492" spans="1:38" x14ac:dyDescent="0.3">
      <c r="A1492" s="222" t="s">
        <v>2615</v>
      </c>
      <c r="B1492" s="222" t="s">
        <v>7410</v>
      </c>
      <c r="C1492" s="241" t="s">
        <v>7422</v>
      </c>
      <c r="D1492" s="237" t="s">
        <v>7577</v>
      </c>
      <c r="E1492" s="236" t="s">
        <v>7578</v>
      </c>
      <c r="F1492" s="240" t="s">
        <v>7413</v>
      </c>
      <c r="G1492" s="242">
        <v>2</v>
      </c>
      <c r="H1492" s="223" t="s">
        <v>7416</v>
      </c>
      <c r="I1492" s="223"/>
      <c r="J1492" s="223"/>
      <c r="K1492" s="223"/>
      <c r="L1492" s="223"/>
      <c r="M1492" s="223"/>
      <c r="N1492" s="225" t="s">
        <v>7414</v>
      </c>
      <c r="O1492" s="240" t="s">
        <v>7740</v>
      </c>
      <c r="P1492" s="240"/>
      <c r="Q1492" s="240" t="s">
        <v>7741</v>
      </c>
      <c r="R1492" s="240" t="s">
        <v>7735</v>
      </c>
      <c r="S1492" s="240" t="s">
        <v>7734</v>
      </c>
      <c r="T1492" s="233">
        <v>45601</v>
      </c>
      <c r="U1492" s="234" t="s">
        <v>7583</v>
      </c>
      <c r="V1492" s="234">
        <v>45643</v>
      </c>
      <c r="W1492" s="234">
        <v>45708</v>
      </c>
      <c r="X1492" s="234" t="s">
        <v>2</v>
      </c>
      <c r="Y1492" s="234"/>
      <c r="Z1492" s="234" t="s">
        <v>7584</v>
      </c>
      <c r="AA1492" s="243">
        <v>202411</v>
      </c>
      <c r="AB1492" s="243"/>
      <c r="AC1492" s="244" t="s">
        <v>7419</v>
      </c>
      <c r="AD1492" s="244" t="s">
        <v>7462</v>
      </c>
      <c r="AE1492" s="245">
        <v>0</v>
      </c>
      <c r="AF1492" s="244" t="s">
        <v>7462</v>
      </c>
      <c r="AG1492" s="239" t="str">
        <f>IFERROR(VLOOKUP(작성용!A:A,RM!A:D,4,0),"-")</f>
        <v>김영규</v>
      </c>
      <c r="AH1492" s="9" t="s">
        <v>7420</v>
      </c>
      <c r="AI1492" s="235" t="s">
        <v>7585</v>
      </c>
      <c r="AJ1492" s="235" t="s">
        <v>7416</v>
      </c>
      <c r="AK1492" s="235" t="s">
        <v>7421</v>
      </c>
      <c r="AL1492" s="235">
        <v>1491</v>
      </c>
    </row>
    <row r="1493" spans="1:38" x14ac:dyDescent="0.3">
      <c r="A1493" s="222" t="s">
        <v>2615</v>
      </c>
      <c r="B1493" s="222" t="s">
        <v>7410</v>
      </c>
      <c r="C1493" s="241" t="s">
        <v>7422</v>
      </c>
      <c r="D1493" s="237" t="s">
        <v>7577</v>
      </c>
      <c r="E1493" s="236" t="s">
        <v>7578</v>
      </c>
      <c r="F1493" s="240" t="s">
        <v>7413</v>
      </c>
      <c r="G1493" s="242">
        <v>3</v>
      </c>
      <c r="H1493" s="223" t="s">
        <v>7416</v>
      </c>
      <c r="I1493" s="223"/>
      <c r="J1493" s="223"/>
      <c r="K1493" s="223"/>
      <c r="L1493" s="223"/>
      <c r="M1493" s="223"/>
      <c r="N1493" s="225" t="s">
        <v>7414</v>
      </c>
      <c r="O1493" s="240" t="s">
        <v>7740</v>
      </c>
      <c r="P1493" s="240"/>
      <c r="Q1493" s="240" t="s">
        <v>7741</v>
      </c>
      <c r="R1493" s="240" t="s">
        <v>7736</v>
      </c>
      <c r="S1493" s="240" t="s">
        <v>7737</v>
      </c>
      <c r="T1493" s="233">
        <v>45601</v>
      </c>
      <c r="U1493" s="234" t="s">
        <v>7583</v>
      </c>
      <c r="V1493" s="234">
        <v>45643</v>
      </c>
      <c r="W1493" s="234">
        <v>45708</v>
      </c>
      <c r="X1493" s="234" t="s">
        <v>2</v>
      </c>
      <c r="Y1493" s="234"/>
      <c r="Z1493" s="234" t="s">
        <v>7584</v>
      </c>
      <c r="AA1493" s="243">
        <v>202411</v>
      </c>
      <c r="AB1493" s="243"/>
      <c r="AC1493" s="244" t="s">
        <v>7419</v>
      </c>
      <c r="AD1493" s="244" t="s">
        <v>7462</v>
      </c>
      <c r="AE1493" s="245">
        <v>0</v>
      </c>
      <c r="AF1493" s="244" t="s">
        <v>7462</v>
      </c>
      <c r="AG1493" s="239" t="str">
        <f>IFERROR(VLOOKUP(작성용!A:A,RM!A:D,4,0),"-")</f>
        <v>김영규</v>
      </c>
      <c r="AH1493" s="9" t="s">
        <v>7420</v>
      </c>
      <c r="AI1493" s="235" t="s">
        <v>7585</v>
      </c>
      <c r="AJ1493" s="235" t="s">
        <v>7416</v>
      </c>
      <c r="AK1493" s="235" t="s">
        <v>7421</v>
      </c>
      <c r="AL1493" s="235">
        <v>1492</v>
      </c>
    </row>
    <row r="1494" spans="1:38" x14ac:dyDescent="0.3">
      <c r="A1494" s="222" t="s">
        <v>2615</v>
      </c>
      <c r="B1494" s="222" t="s">
        <v>7410</v>
      </c>
      <c r="C1494" s="241" t="s">
        <v>7422</v>
      </c>
      <c r="D1494" s="237" t="s">
        <v>7579</v>
      </c>
      <c r="E1494" s="236" t="s">
        <v>7580</v>
      </c>
      <c r="F1494" s="240" t="s">
        <v>7434</v>
      </c>
      <c r="G1494" s="242">
        <v>0</v>
      </c>
      <c r="H1494" s="223" t="s">
        <v>7416</v>
      </c>
      <c r="I1494" s="223"/>
      <c r="J1494" s="223"/>
      <c r="K1494" s="223"/>
      <c r="L1494" s="223"/>
      <c r="M1494" s="223"/>
      <c r="N1494" s="225" t="s">
        <v>7414</v>
      </c>
      <c r="O1494" s="240" t="s">
        <v>7740</v>
      </c>
      <c r="P1494" s="240"/>
      <c r="Q1494" s="240" t="s">
        <v>7741</v>
      </c>
      <c r="R1494" s="240" t="s">
        <v>7738</v>
      </c>
      <c r="S1494" s="240" t="s">
        <v>7739</v>
      </c>
      <c r="T1494" s="233">
        <v>45601</v>
      </c>
      <c r="U1494" s="234" t="s">
        <v>7583</v>
      </c>
      <c r="V1494" s="234">
        <v>45643</v>
      </c>
      <c r="W1494" s="234">
        <v>45708</v>
      </c>
      <c r="X1494" s="234" t="s">
        <v>2</v>
      </c>
      <c r="Y1494" s="234"/>
      <c r="Z1494" s="234" t="s">
        <v>7584</v>
      </c>
      <c r="AA1494" s="243">
        <v>202411</v>
      </c>
      <c r="AB1494" s="243"/>
      <c r="AC1494" s="244" t="s">
        <v>7419</v>
      </c>
      <c r="AD1494" s="257" t="s">
        <v>8217</v>
      </c>
      <c r="AE1494" s="245">
        <v>0</v>
      </c>
      <c r="AF1494" s="244" t="s">
        <v>7452</v>
      </c>
      <c r="AG1494" s="239" t="str">
        <f>IFERROR(VLOOKUP(작성용!A:A,RM!A:D,4,0),"-")</f>
        <v>김영규</v>
      </c>
      <c r="AH1494" s="9" t="s">
        <v>7420</v>
      </c>
      <c r="AI1494" s="235" t="s">
        <v>7585</v>
      </c>
      <c r="AJ1494" s="235" t="s">
        <v>7416</v>
      </c>
      <c r="AK1494" s="235" t="s">
        <v>7421</v>
      </c>
      <c r="AL1494" s="235">
        <v>1493</v>
      </c>
    </row>
    <row r="1495" spans="1:38" x14ac:dyDescent="0.3">
      <c r="A1495" s="222" t="s">
        <v>2615</v>
      </c>
      <c r="B1495" s="222" t="s">
        <v>7405</v>
      </c>
      <c r="C1495" s="241" t="s">
        <v>3709</v>
      </c>
      <c r="D1495" s="237" t="s">
        <v>7406</v>
      </c>
      <c r="E1495" s="236" t="s">
        <v>7407</v>
      </c>
      <c r="F1495" s="240" t="s">
        <v>7408</v>
      </c>
      <c r="G1495" s="242">
        <v>0</v>
      </c>
      <c r="H1495" s="223" t="s">
        <v>3527</v>
      </c>
      <c r="I1495" s="223"/>
      <c r="J1495" s="223"/>
      <c r="K1495" s="223"/>
      <c r="L1495" s="223"/>
      <c r="M1495" s="223"/>
      <c r="N1495" s="225" t="s">
        <v>475</v>
      </c>
      <c r="O1495" s="240" t="s">
        <v>7740</v>
      </c>
      <c r="P1495" s="240"/>
      <c r="Q1495" s="240" t="s">
        <v>7741</v>
      </c>
      <c r="R1495" s="240" t="s">
        <v>7586</v>
      </c>
      <c r="S1495" s="240" t="s">
        <v>7587</v>
      </c>
      <c r="T1495" s="233">
        <v>45601</v>
      </c>
      <c r="U1495" s="234" t="s">
        <v>7583</v>
      </c>
      <c r="V1495" s="234">
        <v>45643</v>
      </c>
      <c r="W1495" s="234">
        <v>45708</v>
      </c>
      <c r="X1495" s="234" t="s">
        <v>2</v>
      </c>
      <c r="Y1495" s="234"/>
      <c r="Z1495" s="234" t="s">
        <v>7584</v>
      </c>
      <c r="AA1495" s="243">
        <v>202411</v>
      </c>
      <c r="AB1495" s="243"/>
      <c r="AC1495" s="244" t="s">
        <v>7419</v>
      </c>
      <c r="AD1495" s="244" t="s">
        <v>3650</v>
      </c>
      <c r="AE1495" s="245">
        <v>1</v>
      </c>
      <c r="AF1495" s="244" t="s">
        <v>3650</v>
      </c>
      <c r="AG1495" s="239" t="str">
        <f>IFERROR(VLOOKUP(작성용!A:A,RM!A:D,4,0),"-")</f>
        <v>김영규</v>
      </c>
      <c r="AH1495" s="9" t="s">
        <v>3710</v>
      </c>
      <c r="AI1495" s="235" t="s">
        <v>7585</v>
      </c>
      <c r="AJ1495" s="235" t="s">
        <v>3527</v>
      </c>
      <c r="AK1495" s="235" t="s">
        <v>3708</v>
      </c>
      <c r="AL1495" s="235">
        <v>1494</v>
      </c>
    </row>
    <row r="1496" spans="1:38" x14ac:dyDescent="0.3">
      <c r="A1496" s="222" t="s">
        <v>2615</v>
      </c>
      <c r="B1496" s="222" t="s">
        <v>7405</v>
      </c>
      <c r="C1496" s="241" t="s">
        <v>3709</v>
      </c>
      <c r="D1496" s="237" t="s">
        <v>7417</v>
      </c>
      <c r="E1496" s="236" t="s">
        <v>7418</v>
      </c>
      <c r="F1496" s="240" t="s">
        <v>7408</v>
      </c>
      <c r="G1496" s="242">
        <v>0</v>
      </c>
      <c r="H1496" s="223" t="s">
        <v>7416</v>
      </c>
      <c r="I1496" s="223"/>
      <c r="J1496" s="223"/>
      <c r="K1496" s="223"/>
      <c r="L1496" s="223"/>
      <c r="M1496" s="223"/>
      <c r="N1496" s="225" t="s">
        <v>7414</v>
      </c>
      <c r="O1496" s="240" t="s">
        <v>7740</v>
      </c>
      <c r="P1496" s="240"/>
      <c r="Q1496" s="240" t="s">
        <v>7741</v>
      </c>
      <c r="R1496" s="240" t="s">
        <v>7590</v>
      </c>
      <c r="S1496" s="240" t="s">
        <v>7591</v>
      </c>
      <c r="T1496" s="233">
        <v>45601</v>
      </c>
      <c r="U1496" s="234" t="s">
        <v>7583</v>
      </c>
      <c r="V1496" s="234">
        <v>45643</v>
      </c>
      <c r="W1496" s="234">
        <v>45708</v>
      </c>
      <c r="X1496" s="234" t="s">
        <v>2</v>
      </c>
      <c r="Y1496" s="234"/>
      <c r="Z1496" s="234" t="s">
        <v>7584</v>
      </c>
      <c r="AA1496" s="243">
        <v>202411</v>
      </c>
      <c r="AB1496" s="243"/>
      <c r="AC1496" s="244" t="s">
        <v>7419</v>
      </c>
      <c r="AD1496" s="244" t="s">
        <v>4537</v>
      </c>
      <c r="AE1496" s="245">
        <v>1</v>
      </c>
      <c r="AF1496" s="244" t="s">
        <v>4537</v>
      </c>
      <c r="AG1496" s="239" t="str">
        <f>IFERROR(VLOOKUP(작성용!A:A,RM!A:D,4,0),"-")</f>
        <v>김영규</v>
      </c>
      <c r="AH1496" s="9" t="s">
        <v>7420</v>
      </c>
      <c r="AI1496" s="235" t="s">
        <v>7585</v>
      </c>
      <c r="AJ1496" s="235" t="s">
        <v>7416</v>
      </c>
      <c r="AK1496" s="235" t="s">
        <v>7421</v>
      </c>
      <c r="AL1496" s="235">
        <v>1495</v>
      </c>
    </row>
    <row r="1497" spans="1:38" x14ac:dyDescent="0.3">
      <c r="A1497" s="222" t="s">
        <v>2615</v>
      </c>
      <c r="B1497" s="222" t="s">
        <v>7410</v>
      </c>
      <c r="C1497" s="241" t="s">
        <v>7411</v>
      </c>
      <c r="D1497" s="237" t="s">
        <v>7491</v>
      </c>
      <c r="E1497" s="236" t="s">
        <v>8169</v>
      </c>
      <c r="F1497" s="240" t="s">
        <v>7425</v>
      </c>
      <c r="G1497" s="242">
        <v>0</v>
      </c>
      <c r="H1497" s="223" t="s">
        <v>7416</v>
      </c>
      <c r="I1497" s="223"/>
      <c r="J1497" s="223"/>
      <c r="K1497" s="223"/>
      <c r="L1497" s="223"/>
      <c r="M1497" s="223"/>
      <c r="N1497" s="225" t="s">
        <v>7414</v>
      </c>
      <c r="O1497" s="240" t="s">
        <v>7740</v>
      </c>
      <c r="P1497" s="240"/>
      <c r="Q1497" s="240" t="s">
        <v>7741</v>
      </c>
      <c r="R1497" s="240" t="s">
        <v>7649</v>
      </c>
      <c r="S1497" s="240" t="s">
        <v>7650</v>
      </c>
      <c r="T1497" s="233">
        <v>45601</v>
      </c>
      <c r="U1497" s="234" t="s">
        <v>7583</v>
      </c>
      <c r="V1497" s="234">
        <v>45643</v>
      </c>
      <c r="W1497" s="234">
        <v>45708</v>
      </c>
      <c r="X1497" s="234" t="s">
        <v>2</v>
      </c>
      <c r="Y1497" s="234"/>
      <c r="Z1497" s="234" t="s">
        <v>7584</v>
      </c>
      <c r="AA1497" s="243">
        <v>202411</v>
      </c>
      <c r="AB1497" s="243"/>
      <c r="AC1497" s="244" t="s">
        <v>7419</v>
      </c>
      <c r="AD1497" s="257" t="s">
        <v>3550</v>
      </c>
      <c r="AE1497" s="245">
        <v>0.4</v>
      </c>
      <c r="AF1497" s="244" t="s">
        <v>7411</v>
      </c>
      <c r="AG1497" s="239" t="str">
        <f>IFERROR(VLOOKUP(작성용!A:A,RM!A:D,4,0),"-")</f>
        <v>김영규</v>
      </c>
      <c r="AH1497" s="9" t="s">
        <v>7420</v>
      </c>
      <c r="AI1497" s="235" t="s">
        <v>7585</v>
      </c>
      <c r="AJ1497" s="235" t="s">
        <v>7416</v>
      </c>
      <c r="AK1497" s="235" t="s">
        <v>7421</v>
      </c>
      <c r="AL1497" s="235">
        <v>1496</v>
      </c>
    </row>
    <row r="1498" spans="1:38" x14ac:dyDescent="0.3">
      <c r="A1498" s="222" t="s">
        <v>2615</v>
      </c>
      <c r="B1498" s="222" t="s">
        <v>7410</v>
      </c>
      <c r="C1498" s="241" t="s">
        <v>7411</v>
      </c>
      <c r="D1498" s="237" t="s">
        <v>7492</v>
      </c>
      <c r="E1498" s="236" t="s">
        <v>8170</v>
      </c>
      <c r="F1498" s="240" t="s">
        <v>7425</v>
      </c>
      <c r="G1498" s="242">
        <v>0</v>
      </c>
      <c r="H1498" s="223" t="s">
        <v>7416</v>
      </c>
      <c r="I1498" s="223"/>
      <c r="J1498" s="223"/>
      <c r="K1498" s="223"/>
      <c r="L1498" s="223"/>
      <c r="M1498" s="223"/>
      <c r="N1498" s="225" t="s">
        <v>7414</v>
      </c>
      <c r="O1498" s="240" t="s">
        <v>7740</v>
      </c>
      <c r="P1498" s="240"/>
      <c r="Q1498" s="240" t="s">
        <v>7741</v>
      </c>
      <c r="R1498" s="240" t="s">
        <v>7651</v>
      </c>
      <c r="S1498" s="240" t="s">
        <v>7652</v>
      </c>
      <c r="T1498" s="233">
        <v>45601</v>
      </c>
      <c r="U1498" s="234" t="s">
        <v>7583</v>
      </c>
      <c r="V1498" s="234">
        <v>45643</v>
      </c>
      <c r="W1498" s="234">
        <v>45708</v>
      </c>
      <c r="X1498" s="234" t="s">
        <v>2</v>
      </c>
      <c r="Y1498" s="234"/>
      <c r="Z1498" s="234" t="s">
        <v>7584</v>
      </c>
      <c r="AA1498" s="243">
        <v>202411</v>
      </c>
      <c r="AB1498" s="243"/>
      <c r="AC1498" s="244" t="s">
        <v>7419</v>
      </c>
      <c r="AD1498" s="257" t="s">
        <v>8215</v>
      </c>
      <c r="AE1498" s="245">
        <v>0.4</v>
      </c>
      <c r="AF1498" s="244" t="s">
        <v>7411</v>
      </c>
      <c r="AG1498" s="239" t="str">
        <f>IFERROR(VLOOKUP(작성용!A:A,RM!A:D,4,0),"-")</f>
        <v>김영규</v>
      </c>
      <c r="AH1498" s="9" t="s">
        <v>7420</v>
      </c>
      <c r="AI1498" s="235" t="s">
        <v>7585</v>
      </c>
      <c r="AJ1498" s="235" t="s">
        <v>7416</v>
      </c>
      <c r="AK1498" s="235" t="s">
        <v>7421</v>
      </c>
      <c r="AL1498" s="235">
        <v>1497</v>
      </c>
    </row>
    <row r="1499" spans="1:38" x14ac:dyDescent="0.3">
      <c r="A1499" s="222" t="s">
        <v>2615</v>
      </c>
      <c r="B1499" s="222" t="s">
        <v>7410</v>
      </c>
      <c r="C1499" s="241" t="s">
        <v>7411</v>
      </c>
      <c r="D1499" s="237" t="s">
        <v>7493</v>
      </c>
      <c r="E1499" s="236" t="s">
        <v>8171</v>
      </c>
      <c r="F1499" s="240" t="s">
        <v>7425</v>
      </c>
      <c r="G1499" s="242">
        <v>0</v>
      </c>
      <c r="H1499" s="223" t="s">
        <v>7416</v>
      </c>
      <c r="I1499" s="223"/>
      <c r="J1499" s="223"/>
      <c r="K1499" s="223"/>
      <c r="L1499" s="223"/>
      <c r="M1499" s="223"/>
      <c r="N1499" s="225" t="s">
        <v>7414</v>
      </c>
      <c r="O1499" s="240" t="s">
        <v>7740</v>
      </c>
      <c r="P1499" s="240"/>
      <c r="Q1499" s="240" t="s">
        <v>7741</v>
      </c>
      <c r="R1499" s="240" t="s">
        <v>7653</v>
      </c>
      <c r="S1499" s="240" t="s">
        <v>7654</v>
      </c>
      <c r="T1499" s="233">
        <v>45601</v>
      </c>
      <c r="U1499" s="234" t="s">
        <v>7583</v>
      </c>
      <c r="V1499" s="234">
        <v>45643</v>
      </c>
      <c r="W1499" s="234">
        <v>45708</v>
      </c>
      <c r="X1499" s="234" t="s">
        <v>2</v>
      </c>
      <c r="Y1499" s="234"/>
      <c r="Z1499" s="234" t="s">
        <v>7584</v>
      </c>
      <c r="AA1499" s="243">
        <v>202411</v>
      </c>
      <c r="AB1499" s="243"/>
      <c r="AC1499" s="244" t="s">
        <v>7419</v>
      </c>
      <c r="AD1499" s="257" t="s">
        <v>3588</v>
      </c>
      <c r="AE1499" s="245">
        <v>0.4</v>
      </c>
      <c r="AF1499" s="244" t="s">
        <v>7411</v>
      </c>
      <c r="AG1499" s="239" t="str">
        <f>IFERROR(VLOOKUP(작성용!A:A,RM!A:D,4,0),"-")</f>
        <v>김영규</v>
      </c>
      <c r="AH1499" s="9" t="s">
        <v>7420</v>
      </c>
      <c r="AI1499" s="235" t="s">
        <v>7585</v>
      </c>
      <c r="AJ1499" s="235" t="s">
        <v>7416</v>
      </c>
      <c r="AK1499" s="235" t="s">
        <v>7421</v>
      </c>
      <c r="AL1499" s="235">
        <v>1498</v>
      </c>
    </row>
    <row r="1500" spans="1:38" x14ac:dyDescent="0.3">
      <c r="A1500" s="222" t="s">
        <v>2615</v>
      </c>
      <c r="B1500" s="222" t="s">
        <v>7410</v>
      </c>
      <c r="C1500" s="241" t="s">
        <v>7411</v>
      </c>
      <c r="D1500" s="237" t="s">
        <v>7494</v>
      </c>
      <c r="E1500" s="236" t="s">
        <v>8172</v>
      </c>
      <c r="F1500" s="240" t="s">
        <v>7425</v>
      </c>
      <c r="G1500" s="242">
        <v>0</v>
      </c>
      <c r="H1500" s="223" t="s">
        <v>7416</v>
      </c>
      <c r="I1500" s="223"/>
      <c r="J1500" s="223"/>
      <c r="K1500" s="223"/>
      <c r="L1500" s="223"/>
      <c r="M1500" s="223"/>
      <c r="N1500" s="225" t="s">
        <v>7414</v>
      </c>
      <c r="O1500" s="240" t="s">
        <v>7740</v>
      </c>
      <c r="P1500" s="240"/>
      <c r="Q1500" s="240" t="s">
        <v>7741</v>
      </c>
      <c r="R1500" s="240" t="s">
        <v>7655</v>
      </c>
      <c r="S1500" s="240" t="s">
        <v>7656</v>
      </c>
      <c r="T1500" s="233">
        <v>45601</v>
      </c>
      <c r="U1500" s="234" t="s">
        <v>7583</v>
      </c>
      <c r="V1500" s="234">
        <v>45643</v>
      </c>
      <c r="W1500" s="234">
        <v>45708</v>
      </c>
      <c r="X1500" s="234" t="s">
        <v>2</v>
      </c>
      <c r="Y1500" s="234"/>
      <c r="Z1500" s="234" t="s">
        <v>7584</v>
      </c>
      <c r="AA1500" s="243">
        <v>202411</v>
      </c>
      <c r="AB1500" s="243"/>
      <c r="AC1500" s="244" t="s">
        <v>7419</v>
      </c>
      <c r="AD1500" s="257" t="s">
        <v>3583</v>
      </c>
      <c r="AE1500" s="245">
        <v>0.4</v>
      </c>
      <c r="AF1500" s="244" t="s">
        <v>7411</v>
      </c>
      <c r="AG1500" s="239" t="str">
        <f>IFERROR(VLOOKUP(작성용!A:A,RM!A:D,4,0),"-")</f>
        <v>김영규</v>
      </c>
      <c r="AH1500" s="9" t="s">
        <v>7420</v>
      </c>
      <c r="AI1500" s="235" t="s">
        <v>7585</v>
      </c>
      <c r="AJ1500" s="235" t="s">
        <v>7416</v>
      </c>
      <c r="AK1500" s="235" t="s">
        <v>7421</v>
      </c>
      <c r="AL1500" s="235">
        <v>1499</v>
      </c>
    </row>
    <row r="1501" spans="1:38" x14ac:dyDescent="0.3">
      <c r="A1501" s="229">
        <v>6000818</v>
      </c>
      <c r="B1501" s="229" t="s">
        <v>7742</v>
      </c>
      <c r="C1501" s="241" t="s">
        <v>7743</v>
      </c>
      <c r="D1501" s="237" t="s">
        <v>7744</v>
      </c>
      <c r="E1501" s="236" t="s">
        <v>6127</v>
      </c>
      <c r="F1501" s="240" t="s">
        <v>7745</v>
      </c>
      <c r="G1501" s="214">
        <v>0</v>
      </c>
      <c r="H1501" s="231" t="s">
        <v>7746</v>
      </c>
      <c r="I1501" s="231"/>
      <c r="J1501" s="231"/>
      <c r="K1501" s="231"/>
      <c r="L1501" s="231"/>
      <c r="M1501" s="231"/>
      <c r="N1501" s="231" t="s">
        <v>7747</v>
      </c>
      <c r="O1501" s="246"/>
      <c r="P1501" s="246"/>
      <c r="Q1501" s="225"/>
      <c r="R1501" s="212" t="s">
        <v>2</v>
      </c>
      <c r="S1501" s="213" t="s">
        <v>7409</v>
      </c>
      <c r="T1501" s="233" t="s">
        <v>8167</v>
      </c>
      <c r="U1501" s="234" t="s">
        <v>7583</v>
      </c>
      <c r="V1501" s="234">
        <v>45643</v>
      </c>
      <c r="W1501" s="233" t="s">
        <v>7748</v>
      </c>
      <c r="X1501" s="234" t="s">
        <v>7746</v>
      </c>
      <c r="Y1501" s="234"/>
      <c r="Z1501" s="234"/>
      <c r="AA1501" s="243">
        <v>202411</v>
      </c>
      <c r="AB1501" s="243"/>
      <c r="AC1501" s="233" t="s">
        <v>7749</v>
      </c>
      <c r="AD1501" s="244" t="s">
        <v>7750</v>
      </c>
      <c r="AE1501" s="245">
        <v>0</v>
      </c>
      <c r="AF1501" s="244" t="s">
        <v>7750</v>
      </c>
      <c r="AG1501" s="239" t="str">
        <f>IFERROR(VLOOKUP(작성용!A:A,RM!A:D,4,0),"-")</f>
        <v>-</v>
      </c>
      <c r="AH1501" s="9" t="s">
        <v>7409</v>
      </c>
      <c r="AI1501" s="235" t="s">
        <v>7409</v>
      </c>
      <c r="AJ1501" s="235" t="s">
        <v>7746</v>
      </c>
      <c r="AK1501" s="235" t="s">
        <v>7751</v>
      </c>
      <c r="AL1501" s="235">
        <v>1500</v>
      </c>
    </row>
    <row r="1502" spans="1:38" x14ac:dyDescent="0.3">
      <c r="A1502" s="229">
        <v>6000818</v>
      </c>
      <c r="B1502" s="229" t="s">
        <v>7742</v>
      </c>
      <c r="C1502" s="241" t="s">
        <v>7422</v>
      </c>
      <c r="D1502" s="237" t="s">
        <v>7752</v>
      </c>
      <c r="E1502" s="236" t="s">
        <v>6127</v>
      </c>
      <c r="F1502" s="240" t="s">
        <v>7753</v>
      </c>
      <c r="G1502" s="214">
        <v>0</v>
      </c>
      <c r="H1502" s="231" t="s">
        <v>7746</v>
      </c>
      <c r="I1502" s="231"/>
      <c r="J1502" s="231"/>
      <c r="K1502" s="231"/>
      <c r="L1502" s="231"/>
      <c r="M1502" s="231"/>
      <c r="N1502" s="231" t="s">
        <v>7747</v>
      </c>
      <c r="O1502" s="246"/>
      <c r="P1502" s="246"/>
      <c r="Q1502" s="225"/>
      <c r="R1502" s="212" t="s">
        <v>2</v>
      </c>
      <c r="S1502" s="213" t="s">
        <v>7746</v>
      </c>
      <c r="T1502" s="233" t="s">
        <v>8167</v>
      </c>
      <c r="U1502" s="234" t="s">
        <v>7583</v>
      </c>
      <c r="V1502" s="234">
        <v>45643</v>
      </c>
      <c r="W1502" s="233" t="s">
        <v>7748</v>
      </c>
      <c r="X1502" s="234" t="s">
        <v>7746</v>
      </c>
      <c r="Y1502" s="234"/>
      <c r="Z1502" s="234"/>
      <c r="AA1502" s="243">
        <v>202411</v>
      </c>
      <c r="AB1502" s="243"/>
      <c r="AC1502" s="233" t="s">
        <v>7754</v>
      </c>
      <c r="AD1502" s="244" t="s">
        <v>7750</v>
      </c>
      <c r="AE1502" s="245">
        <v>0</v>
      </c>
      <c r="AF1502" s="244" t="s">
        <v>7750</v>
      </c>
      <c r="AG1502" s="239" t="str">
        <f>IFERROR(VLOOKUP(작성용!A:A,RM!A:D,4,0),"-")</f>
        <v>-</v>
      </c>
      <c r="AH1502" s="9" t="s">
        <v>7409</v>
      </c>
      <c r="AI1502" s="235" t="s">
        <v>7409</v>
      </c>
      <c r="AJ1502" s="235" t="s">
        <v>7746</v>
      </c>
      <c r="AK1502" s="235" t="s">
        <v>7751</v>
      </c>
      <c r="AL1502" s="235">
        <v>1501</v>
      </c>
    </row>
    <row r="1503" spans="1:38" x14ac:dyDescent="0.3">
      <c r="A1503" s="229">
        <v>6000818</v>
      </c>
      <c r="B1503" s="229" t="s">
        <v>7742</v>
      </c>
      <c r="C1503" s="241" t="s">
        <v>7422</v>
      </c>
      <c r="D1503" s="237" t="s">
        <v>7755</v>
      </c>
      <c r="E1503" s="236">
        <v>1101115449312</v>
      </c>
      <c r="F1503" s="240" t="s">
        <v>7756</v>
      </c>
      <c r="G1503" s="214">
        <v>0</v>
      </c>
      <c r="H1503" s="231" t="s">
        <v>7409</v>
      </c>
      <c r="I1503" s="231"/>
      <c r="J1503" s="231"/>
      <c r="K1503" s="231"/>
      <c r="L1503" s="231"/>
      <c r="M1503" s="231"/>
      <c r="N1503" s="231" t="s">
        <v>7757</v>
      </c>
      <c r="O1503" s="246"/>
      <c r="P1503" s="246"/>
      <c r="Q1503" s="225"/>
      <c r="R1503" s="212" t="s">
        <v>2</v>
      </c>
      <c r="S1503" s="213" t="s">
        <v>7746</v>
      </c>
      <c r="T1503" s="233" t="s">
        <v>8167</v>
      </c>
      <c r="U1503" s="234" t="s">
        <v>7583</v>
      </c>
      <c r="V1503" s="234">
        <v>45643</v>
      </c>
      <c r="W1503" s="233" t="s">
        <v>7748</v>
      </c>
      <c r="X1503" s="234" t="s">
        <v>7746</v>
      </c>
      <c r="Y1503" s="234"/>
      <c r="Z1503" s="234"/>
      <c r="AA1503" s="243">
        <v>202411</v>
      </c>
      <c r="AB1503" s="243"/>
      <c r="AC1503" s="233" t="s">
        <v>7754</v>
      </c>
      <c r="AD1503" s="244" t="s">
        <v>7758</v>
      </c>
      <c r="AE1503" s="245">
        <v>0</v>
      </c>
      <c r="AF1503" s="244" t="s">
        <v>7474</v>
      </c>
      <c r="AG1503" s="239" t="str">
        <f>IFERROR(VLOOKUP(작성용!A:A,RM!A:D,4,0),"-")</f>
        <v>-</v>
      </c>
      <c r="AH1503" s="9" t="s">
        <v>7409</v>
      </c>
      <c r="AI1503" s="235" t="s">
        <v>7746</v>
      </c>
      <c r="AJ1503" s="235" t="s">
        <v>7409</v>
      </c>
      <c r="AK1503" s="235" t="s">
        <v>7751</v>
      </c>
      <c r="AL1503" s="235">
        <v>1502</v>
      </c>
    </row>
    <row r="1504" spans="1:38" x14ac:dyDescent="0.3">
      <c r="A1504" s="229">
        <v>6000818</v>
      </c>
      <c r="B1504" s="229" t="s">
        <v>7742</v>
      </c>
      <c r="C1504" s="241" t="s">
        <v>7422</v>
      </c>
      <c r="D1504" s="237" t="s">
        <v>7759</v>
      </c>
      <c r="E1504" s="236">
        <v>1101117656402</v>
      </c>
      <c r="F1504" s="240" t="s">
        <v>7760</v>
      </c>
      <c r="G1504" s="214">
        <v>0</v>
      </c>
      <c r="H1504" s="231" t="s">
        <v>7409</v>
      </c>
      <c r="I1504" s="231"/>
      <c r="J1504" s="231"/>
      <c r="K1504" s="231"/>
      <c r="L1504" s="231"/>
      <c r="M1504" s="231"/>
      <c r="N1504" s="231" t="s">
        <v>7747</v>
      </c>
      <c r="O1504" s="246"/>
      <c r="P1504" s="246"/>
      <c r="Q1504" s="225"/>
      <c r="R1504" s="212" t="s">
        <v>2</v>
      </c>
      <c r="S1504" s="213" t="s">
        <v>7409</v>
      </c>
      <c r="T1504" s="233" t="s">
        <v>8167</v>
      </c>
      <c r="U1504" s="234" t="s">
        <v>7583</v>
      </c>
      <c r="V1504" s="234">
        <v>45643</v>
      </c>
      <c r="W1504" s="233" t="s">
        <v>7748</v>
      </c>
      <c r="X1504" s="234" t="s">
        <v>7746</v>
      </c>
      <c r="Y1504" s="234"/>
      <c r="Z1504" s="234"/>
      <c r="AA1504" s="243">
        <v>202411</v>
      </c>
      <c r="AB1504" s="243"/>
      <c r="AC1504" s="233" t="s">
        <v>7749</v>
      </c>
      <c r="AD1504" s="244" t="s">
        <v>7462</v>
      </c>
      <c r="AE1504" s="245">
        <v>0</v>
      </c>
      <c r="AF1504" s="244" t="s">
        <v>7462</v>
      </c>
      <c r="AG1504" s="239" t="str">
        <f>IFERROR(VLOOKUP(작성용!A:A,RM!A:D,4,0),"-")</f>
        <v>-</v>
      </c>
      <c r="AH1504" s="9" t="s">
        <v>7409</v>
      </c>
      <c r="AI1504" s="235" t="s">
        <v>7409</v>
      </c>
      <c r="AJ1504" s="235" t="s">
        <v>7409</v>
      </c>
      <c r="AK1504" s="235" t="s">
        <v>7751</v>
      </c>
      <c r="AL1504" s="235">
        <v>1503</v>
      </c>
    </row>
    <row r="1505" spans="1:38" x14ac:dyDescent="0.3">
      <c r="A1505" s="229">
        <v>6000818</v>
      </c>
      <c r="B1505" s="229" t="s">
        <v>7761</v>
      </c>
      <c r="C1505" s="241" t="s">
        <v>7422</v>
      </c>
      <c r="D1505" s="237" t="s">
        <v>7762</v>
      </c>
      <c r="E1505" s="236">
        <v>1601110451528</v>
      </c>
      <c r="F1505" s="240" t="s">
        <v>7763</v>
      </c>
      <c r="G1505" s="214">
        <v>0</v>
      </c>
      <c r="H1505" s="231" t="s">
        <v>7409</v>
      </c>
      <c r="I1505" s="231"/>
      <c r="J1505" s="231"/>
      <c r="K1505" s="231"/>
      <c r="L1505" s="231"/>
      <c r="M1505" s="231"/>
      <c r="N1505" s="231" t="s">
        <v>7757</v>
      </c>
      <c r="O1505" s="246"/>
      <c r="P1505" s="246"/>
      <c r="Q1505" s="225"/>
      <c r="R1505" s="212" t="s">
        <v>2</v>
      </c>
      <c r="S1505" s="213" t="s">
        <v>7409</v>
      </c>
      <c r="T1505" s="233" t="s">
        <v>8167</v>
      </c>
      <c r="U1505" s="234" t="s">
        <v>7583</v>
      </c>
      <c r="V1505" s="234">
        <v>45643</v>
      </c>
      <c r="W1505" s="233" t="s">
        <v>7748</v>
      </c>
      <c r="X1505" s="234" t="s">
        <v>7746</v>
      </c>
      <c r="Y1505" s="234"/>
      <c r="Z1505" s="234"/>
      <c r="AA1505" s="243">
        <v>202411</v>
      </c>
      <c r="AB1505" s="243"/>
      <c r="AC1505" s="233" t="s">
        <v>7754</v>
      </c>
      <c r="AD1505" s="244" t="s">
        <v>7428</v>
      </c>
      <c r="AE1505" s="245">
        <v>0</v>
      </c>
      <c r="AF1505" s="244" t="s">
        <v>7428</v>
      </c>
      <c r="AG1505" s="239" t="str">
        <f>IFERROR(VLOOKUP(작성용!A:A,RM!A:D,4,0),"-")</f>
        <v>-</v>
      </c>
      <c r="AH1505" s="9" t="s">
        <v>7409</v>
      </c>
      <c r="AI1505" s="235" t="s">
        <v>7409</v>
      </c>
      <c r="AJ1505" s="235" t="s">
        <v>7409</v>
      </c>
      <c r="AK1505" s="235" t="s">
        <v>7751</v>
      </c>
      <c r="AL1505" s="235">
        <v>1504</v>
      </c>
    </row>
    <row r="1506" spans="1:38" x14ac:dyDescent="0.3">
      <c r="A1506" s="229">
        <v>6000818</v>
      </c>
      <c r="B1506" s="229" t="s">
        <v>7761</v>
      </c>
      <c r="C1506" s="241" t="s">
        <v>7422</v>
      </c>
      <c r="D1506" s="237" t="s">
        <v>7764</v>
      </c>
      <c r="E1506" s="236">
        <v>1101115763910</v>
      </c>
      <c r="F1506" s="240" t="s">
        <v>7765</v>
      </c>
      <c r="G1506" s="214">
        <v>5</v>
      </c>
      <c r="H1506" s="231" t="s">
        <v>7409</v>
      </c>
      <c r="I1506" s="231"/>
      <c r="J1506" s="231"/>
      <c r="K1506" s="231"/>
      <c r="L1506" s="231"/>
      <c r="M1506" s="231"/>
      <c r="N1506" s="231" t="s">
        <v>7757</v>
      </c>
      <c r="O1506" s="246"/>
      <c r="P1506" s="246"/>
      <c r="Q1506" s="225"/>
      <c r="R1506" s="212" t="s">
        <v>2</v>
      </c>
      <c r="S1506" s="213" t="s">
        <v>7409</v>
      </c>
      <c r="T1506" s="233" t="s">
        <v>8167</v>
      </c>
      <c r="U1506" s="234" t="s">
        <v>7583</v>
      </c>
      <c r="V1506" s="234">
        <v>45643</v>
      </c>
      <c r="W1506" s="233" t="s">
        <v>7748</v>
      </c>
      <c r="X1506" s="234" t="s">
        <v>7746</v>
      </c>
      <c r="Y1506" s="234"/>
      <c r="Z1506" s="234"/>
      <c r="AA1506" s="243">
        <v>202411</v>
      </c>
      <c r="AB1506" s="243"/>
      <c r="AC1506" s="233" t="s">
        <v>7754</v>
      </c>
      <c r="AD1506" s="244" t="s">
        <v>7497</v>
      </c>
      <c r="AE1506" s="245">
        <v>0</v>
      </c>
      <c r="AF1506" s="244" t="s">
        <v>7497</v>
      </c>
      <c r="AG1506" s="239" t="str">
        <f>IFERROR(VLOOKUP(작성용!A:A,RM!A:D,4,0),"-")</f>
        <v>-</v>
      </c>
      <c r="AH1506" s="9" t="s">
        <v>7409</v>
      </c>
      <c r="AI1506" s="235" t="s">
        <v>7409</v>
      </c>
      <c r="AJ1506" s="235" t="s">
        <v>7409</v>
      </c>
      <c r="AK1506" s="235" t="s">
        <v>7751</v>
      </c>
      <c r="AL1506" s="235">
        <v>1505</v>
      </c>
    </row>
    <row r="1507" spans="1:38" x14ac:dyDescent="0.3">
      <c r="A1507" s="229">
        <v>6000818</v>
      </c>
      <c r="B1507" s="229" t="s">
        <v>7761</v>
      </c>
      <c r="C1507" s="241" t="s">
        <v>7422</v>
      </c>
      <c r="D1507" s="237" t="s">
        <v>7766</v>
      </c>
      <c r="E1507" s="236" t="s">
        <v>7767</v>
      </c>
      <c r="F1507" s="240" t="s">
        <v>7760</v>
      </c>
      <c r="G1507" s="214">
        <v>0</v>
      </c>
      <c r="H1507" s="231" t="s">
        <v>7409</v>
      </c>
      <c r="I1507" s="231"/>
      <c r="J1507" s="231"/>
      <c r="K1507" s="231"/>
      <c r="L1507" s="231"/>
      <c r="M1507" s="231"/>
      <c r="N1507" s="231" t="s">
        <v>7757</v>
      </c>
      <c r="O1507" s="246"/>
      <c r="P1507" s="246"/>
      <c r="Q1507" s="225"/>
      <c r="R1507" s="212" t="s">
        <v>2</v>
      </c>
      <c r="S1507" s="213" t="s">
        <v>7409</v>
      </c>
      <c r="T1507" s="233" t="s">
        <v>8167</v>
      </c>
      <c r="U1507" s="234" t="s">
        <v>7583</v>
      </c>
      <c r="V1507" s="234">
        <v>45643</v>
      </c>
      <c r="W1507" s="233" t="s">
        <v>7748</v>
      </c>
      <c r="X1507" s="234" t="s">
        <v>7746</v>
      </c>
      <c r="Y1507" s="234"/>
      <c r="Z1507" s="234"/>
      <c r="AA1507" s="243">
        <v>202411</v>
      </c>
      <c r="AB1507" s="243"/>
      <c r="AC1507" s="233" t="s">
        <v>7754</v>
      </c>
      <c r="AD1507" s="244" t="s">
        <v>7768</v>
      </c>
      <c r="AE1507" s="245">
        <v>0</v>
      </c>
      <c r="AF1507" s="244" t="s">
        <v>7768</v>
      </c>
      <c r="AG1507" s="239" t="str">
        <f>IFERROR(VLOOKUP(작성용!A:A,RM!A:D,4,0),"-")</f>
        <v>-</v>
      </c>
      <c r="AH1507" s="9" t="s">
        <v>7409</v>
      </c>
      <c r="AI1507" s="235" t="s">
        <v>7409</v>
      </c>
      <c r="AJ1507" s="235" t="s">
        <v>7409</v>
      </c>
      <c r="AK1507" s="235" t="s">
        <v>7751</v>
      </c>
      <c r="AL1507" s="235">
        <v>1506</v>
      </c>
    </row>
    <row r="1508" spans="1:38" x14ac:dyDescent="0.3">
      <c r="A1508" s="229">
        <v>6000818</v>
      </c>
      <c r="B1508" s="229" t="s">
        <v>7761</v>
      </c>
      <c r="C1508" s="241" t="s">
        <v>7422</v>
      </c>
      <c r="D1508" s="237" t="s">
        <v>7769</v>
      </c>
      <c r="E1508" s="236">
        <v>1101118707626</v>
      </c>
      <c r="F1508" s="240" t="s">
        <v>7765</v>
      </c>
      <c r="G1508" s="214">
        <v>0</v>
      </c>
      <c r="H1508" s="231" t="s">
        <v>7409</v>
      </c>
      <c r="I1508" s="231"/>
      <c r="J1508" s="231"/>
      <c r="K1508" s="231"/>
      <c r="L1508" s="231"/>
      <c r="M1508" s="231"/>
      <c r="N1508" s="231" t="s">
        <v>7757</v>
      </c>
      <c r="O1508" s="246"/>
      <c r="P1508" s="246"/>
      <c r="Q1508" s="225"/>
      <c r="R1508" s="212" t="s">
        <v>2</v>
      </c>
      <c r="S1508" s="213" t="s">
        <v>7409</v>
      </c>
      <c r="T1508" s="233" t="s">
        <v>8167</v>
      </c>
      <c r="U1508" s="234" t="s">
        <v>7583</v>
      </c>
      <c r="V1508" s="234">
        <v>45643</v>
      </c>
      <c r="W1508" s="233" t="s">
        <v>7748</v>
      </c>
      <c r="X1508" s="234" t="s">
        <v>7746</v>
      </c>
      <c r="Y1508" s="234"/>
      <c r="Z1508" s="234"/>
      <c r="AA1508" s="243">
        <v>202411</v>
      </c>
      <c r="AB1508" s="243"/>
      <c r="AC1508" s="233" t="s">
        <v>7754</v>
      </c>
      <c r="AD1508" s="244" t="s">
        <v>7451</v>
      </c>
      <c r="AE1508" s="245">
        <v>0</v>
      </c>
      <c r="AF1508" s="244" t="s">
        <v>7451</v>
      </c>
      <c r="AG1508" s="239" t="str">
        <f>IFERROR(VLOOKUP(작성용!A:A,RM!A:D,4,0),"-")</f>
        <v>-</v>
      </c>
      <c r="AH1508" s="9" t="s">
        <v>7409</v>
      </c>
      <c r="AI1508" s="235" t="s">
        <v>7409</v>
      </c>
      <c r="AJ1508" s="235" t="s">
        <v>7409</v>
      </c>
      <c r="AK1508" s="235" t="s">
        <v>7751</v>
      </c>
      <c r="AL1508" s="235">
        <v>1507</v>
      </c>
    </row>
    <row r="1509" spans="1:38" x14ac:dyDescent="0.3">
      <c r="A1509" s="229">
        <v>6000818</v>
      </c>
      <c r="B1509" s="229" t="s">
        <v>7761</v>
      </c>
      <c r="C1509" s="241" t="s">
        <v>7422</v>
      </c>
      <c r="D1509" s="237" t="s">
        <v>7770</v>
      </c>
      <c r="E1509" s="236" t="s">
        <v>7771</v>
      </c>
      <c r="F1509" s="240" t="s">
        <v>7760</v>
      </c>
      <c r="G1509" s="214">
        <v>0</v>
      </c>
      <c r="H1509" s="231" t="s">
        <v>7409</v>
      </c>
      <c r="I1509" s="231"/>
      <c r="J1509" s="231"/>
      <c r="K1509" s="231"/>
      <c r="L1509" s="231"/>
      <c r="M1509" s="231"/>
      <c r="N1509" s="231" t="s">
        <v>7757</v>
      </c>
      <c r="O1509" s="246"/>
      <c r="P1509" s="246"/>
      <c r="Q1509" s="225"/>
      <c r="R1509" s="212" t="s">
        <v>2</v>
      </c>
      <c r="S1509" s="213" t="s">
        <v>7409</v>
      </c>
      <c r="T1509" s="233" t="s">
        <v>8167</v>
      </c>
      <c r="U1509" s="234" t="s">
        <v>7583</v>
      </c>
      <c r="V1509" s="234">
        <v>45643</v>
      </c>
      <c r="W1509" s="233" t="s">
        <v>7748</v>
      </c>
      <c r="X1509" s="234" t="s">
        <v>7746</v>
      </c>
      <c r="Y1509" s="234"/>
      <c r="Z1509" s="234"/>
      <c r="AA1509" s="243">
        <v>202411</v>
      </c>
      <c r="AB1509" s="243"/>
      <c r="AC1509" s="233" t="s">
        <v>7754</v>
      </c>
      <c r="AD1509" s="244" t="s">
        <v>7772</v>
      </c>
      <c r="AE1509" s="245">
        <v>0</v>
      </c>
      <c r="AF1509" s="244" t="s">
        <v>7772</v>
      </c>
      <c r="AG1509" s="239" t="str">
        <f>IFERROR(VLOOKUP(작성용!A:A,RM!A:D,4,0),"-")</f>
        <v>-</v>
      </c>
      <c r="AH1509" s="9" t="s">
        <v>7409</v>
      </c>
      <c r="AI1509" s="235" t="s">
        <v>7409</v>
      </c>
      <c r="AJ1509" s="235" t="s">
        <v>7409</v>
      </c>
      <c r="AK1509" s="235" t="s">
        <v>7751</v>
      </c>
      <c r="AL1509" s="235">
        <v>1508</v>
      </c>
    </row>
    <row r="1510" spans="1:38" x14ac:dyDescent="0.3">
      <c r="A1510" s="229">
        <v>6000818</v>
      </c>
      <c r="B1510" s="229" t="s">
        <v>7761</v>
      </c>
      <c r="C1510" s="241" t="s">
        <v>7422</v>
      </c>
      <c r="D1510" s="237" t="s">
        <v>7770</v>
      </c>
      <c r="E1510" s="236" t="s">
        <v>7771</v>
      </c>
      <c r="F1510" s="240" t="s">
        <v>7756</v>
      </c>
      <c r="G1510" s="214">
        <v>0</v>
      </c>
      <c r="H1510" s="231" t="s">
        <v>7409</v>
      </c>
      <c r="I1510" s="231"/>
      <c r="J1510" s="231"/>
      <c r="K1510" s="231"/>
      <c r="L1510" s="231"/>
      <c r="M1510" s="231"/>
      <c r="N1510" s="231" t="s">
        <v>7757</v>
      </c>
      <c r="O1510" s="246"/>
      <c r="P1510" s="246"/>
      <c r="Q1510" s="225"/>
      <c r="R1510" s="212" t="s">
        <v>2</v>
      </c>
      <c r="S1510" s="213" t="s">
        <v>7409</v>
      </c>
      <c r="T1510" s="233" t="s">
        <v>8167</v>
      </c>
      <c r="U1510" s="234" t="s">
        <v>7583</v>
      </c>
      <c r="V1510" s="234">
        <v>45643</v>
      </c>
      <c r="W1510" s="233" t="s">
        <v>7748</v>
      </c>
      <c r="X1510" s="234" t="s">
        <v>7746</v>
      </c>
      <c r="Y1510" s="234"/>
      <c r="Z1510" s="234"/>
      <c r="AA1510" s="243">
        <v>202411</v>
      </c>
      <c r="AB1510" s="243"/>
      <c r="AC1510" s="233" t="s">
        <v>7754</v>
      </c>
      <c r="AD1510" s="244" t="s">
        <v>7772</v>
      </c>
      <c r="AE1510" s="245">
        <v>0</v>
      </c>
      <c r="AF1510" s="244" t="s">
        <v>7772</v>
      </c>
      <c r="AG1510" s="239" t="str">
        <f>IFERROR(VLOOKUP(작성용!A:A,RM!A:D,4,0),"-")</f>
        <v>-</v>
      </c>
      <c r="AH1510" s="9" t="s">
        <v>7409</v>
      </c>
      <c r="AI1510" s="235" t="s">
        <v>7409</v>
      </c>
      <c r="AJ1510" s="235" t="s">
        <v>7409</v>
      </c>
      <c r="AK1510" s="235" t="s">
        <v>7751</v>
      </c>
      <c r="AL1510" s="235">
        <v>1509</v>
      </c>
    </row>
    <row r="1511" spans="1:38" x14ac:dyDescent="0.3">
      <c r="A1511" s="229">
        <v>6000818</v>
      </c>
      <c r="B1511" s="229" t="s">
        <v>7761</v>
      </c>
      <c r="C1511" s="241" t="s">
        <v>7422</v>
      </c>
      <c r="D1511" s="237" t="s">
        <v>7773</v>
      </c>
      <c r="E1511" s="236">
        <v>1101115599050</v>
      </c>
      <c r="F1511" s="240" t="s">
        <v>7765</v>
      </c>
      <c r="G1511" s="214">
        <v>3</v>
      </c>
      <c r="H1511" s="231" t="s">
        <v>7409</v>
      </c>
      <c r="I1511" s="231"/>
      <c r="J1511" s="231"/>
      <c r="K1511" s="231"/>
      <c r="L1511" s="231"/>
      <c r="M1511" s="231"/>
      <c r="N1511" s="231" t="s">
        <v>7757</v>
      </c>
      <c r="O1511" s="246"/>
      <c r="P1511" s="246"/>
      <c r="Q1511" s="225"/>
      <c r="R1511" s="212" t="s">
        <v>2</v>
      </c>
      <c r="S1511" s="213" t="s">
        <v>7409</v>
      </c>
      <c r="T1511" s="233" t="s">
        <v>8167</v>
      </c>
      <c r="U1511" s="234" t="s">
        <v>7583</v>
      </c>
      <c r="V1511" s="234">
        <v>45643</v>
      </c>
      <c r="W1511" s="233" t="s">
        <v>7748</v>
      </c>
      <c r="X1511" s="234" t="s">
        <v>7746</v>
      </c>
      <c r="Y1511" s="234"/>
      <c r="Z1511" s="234"/>
      <c r="AA1511" s="243">
        <v>202411</v>
      </c>
      <c r="AB1511" s="243"/>
      <c r="AC1511" s="233" t="s">
        <v>7754</v>
      </c>
      <c r="AD1511" s="244" t="s">
        <v>7445</v>
      </c>
      <c r="AE1511" s="245">
        <v>0</v>
      </c>
      <c r="AF1511" s="244" t="s">
        <v>7445</v>
      </c>
      <c r="AG1511" s="239" t="str">
        <f>IFERROR(VLOOKUP(작성용!A:A,RM!A:D,4,0),"-")</f>
        <v>-</v>
      </c>
      <c r="AH1511" s="9" t="s">
        <v>7409</v>
      </c>
      <c r="AI1511" s="235" t="s">
        <v>7409</v>
      </c>
      <c r="AJ1511" s="235" t="s">
        <v>7409</v>
      </c>
      <c r="AK1511" s="235" t="s">
        <v>7751</v>
      </c>
      <c r="AL1511" s="235">
        <v>1510</v>
      </c>
    </row>
    <row r="1512" spans="1:38" x14ac:dyDescent="0.3">
      <c r="A1512" s="229">
        <v>6000818</v>
      </c>
      <c r="B1512" s="229" t="s">
        <v>7761</v>
      </c>
      <c r="C1512" s="241" t="s">
        <v>7422</v>
      </c>
      <c r="D1512" s="237" t="s">
        <v>7774</v>
      </c>
      <c r="E1512" s="236">
        <v>1101115583368</v>
      </c>
      <c r="F1512" s="240" t="s">
        <v>7760</v>
      </c>
      <c r="G1512" s="214">
        <v>0</v>
      </c>
      <c r="H1512" s="231" t="s">
        <v>7409</v>
      </c>
      <c r="I1512" s="231"/>
      <c r="J1512" s="231"/>
      <c r="K1512" s="231"/>
      <c r="L1512" s="231"/>
      <c r="M1512" s="231"/>
      <c r="N1512" s="231" t="s">
        <v>7757</v>
      </c>
      <c r="O1512" s="246"/>
      <c r="P1512" s="246"/>
      <c r="Q1512" s="225"/>
      <c r="R1512" s="212" t="s">
        <v>2</v>
      </c>
      <c r="S1512" s="213" t="s">
        <v>7409</v>
      </c>
      <c r="T1512" s="233" t="s">
        <v>8167</v>
      </c>
      <c r="U1512" s="234" t="s">
        <v>7583</v>
      </c>
      <c r="V1512" s="234">
        <v>45643</v>
      </c>
      <c r="W1512" s="233" t="s">
        <v>7748</v>
      </c>
      <c r="X1512" s="234" t="s">
        <v>7746</v>
      </c>
      <c r="Y1512" s="234"/>
      <c r="Z1512" s="234"/>
      <c r="AA1512" s="243">
        <v>202411</v>
      </c>
      <c r="AB1512" s="243"/>
      <c r="AC1512" s="233" t="s">
        <v>7754</v>
      </c>
      <c r="AD1512" s="244" t="s">
        <v>7441</v>
      </c>
      <c r="AE1512" s="245">
        <v>0</v>
      </c>
      <c r="AF1512" s="244" t="s">
        <v>7441</v>
      </c>
      <c r="AG1512" s="239" t="str">
        <f>IFERROR(VLOOKUP(작성용!A:A,RM!A:D,4,0),"-")</f>
        <v>-</v>
      </c>
      <c r="AH1512" s="9" t="s">
        <v>7409</v>
      </c>
      <c r="AI1512" s="235" t="s">
        <v>7409</v>
      </c>
      <c r="AJ1512" s="235" t="s">
        <v>7409</v>
      </c>
      <c r="AK1512" s="235" t="s">
        <v>7751</v>
      </c>
      <c r="AL1512" s="235">
        <v>1511</v>
      </c>
    </row>
    <row r="1513" spans="1:38" x14ac:dyDescent="0.3">
      <c r="A1513" s="229">
        <v>6000818</v>
      </c>
      <c r="B1513" s="229" t="s">
        <v>7761</v>
      </c>
      <c r="C1513" s="241" t="s">
        <v>7422</v>
      </c>
      <c r="D1513" s="237" t="s">
        <v>7775</v>
      </c>
      <c r="E1513" s="236">
        <v>1101114915794</v>
      </c>
      <c r="F1513" s="240" t="s">
        <v>7765</v>
      </c>
      <c r="G1513" s="214">
        <v>2</v>
      </c>
      <c r="H1513" s="231" t="s">
        <v>7409</v>
      </c>
      <c r="I1513" s="231"/>
      <c r="J1513" s="231"/>
      <c r="K1513" s="231"/>
      <c r="L1513" s="231"/>
      <c r="M1513" s="231"/>
      <c r="N1513" s="231" t="s">
        <v>7757</v>
      </c>
      <c r="O1513" s="246"/>
      <c r="P1513" s="246"/>
      <c r="Q1513" s="225"/>
      <c r="R1513" s="212" t="s">
        <v>2</v>
      </c>
      <c r="S1513" s="213" t="s">
        <v>7409</v>
      </c>
      <c r="T1513" s="233" t="s">
        <v>8167</v>
      </c>
      <c r="U1513" s="234" t="s">
        <v>7583</v>
      </c>
      <c r="V1513" s="234">
        <v>45643</v>
      </c>
      <c r="W1513" s="233" t="s">
        <v>7748</v>
      </c>
      <c r="X1513" s="234" t="s">
        <v>7746</v>
      </c>
      <c r="Y1513" s="234"/>
      <c r="Z1513" s="234"/>
      <c r="AA1513" s="243">
        <v>202411</v>
      </c>
      <c r="AB1513" s="243"/>
      <c r="AC1513" s="233" t="s">
        <v>7754</v>
      </c>
      <c r="AD1513" s="244" t="s">
        <v>7776</v>
      </c>
      <c r="AE1513" s="245">
        <v>0</v>
      </c>
      <c r="AF1513" s="244" t="s">
        <v>7776</v>
      </c>
      <c r="AG1513" s="239" t="str">
        <f>IFERROR(VLOOKUP(작성용!A:A,RM!A:D,4,0),"-")</f>
        <v>-</v>
      </c>
      <c r="AH1513" s="9" t="s">
        <v>7409</v>
      </c>
      <c r="AI1513" s="235" t="s">
        <v>7409</v>
      </c>
      <c r="AJ1513" s="235" t="s">
        <v>7409</v>
      </c>
      <c r="AK1513" s="235" t="s">
        <v>7751</v>
      </c>
      <c r="AL1513" s="235">
        <v>1512</v>
      </c>
    </row>
    <row r="1514" spans="1:38" x14ac:dyDescent="0.3">
      <c r="A1514" s="229">
        <v>6000818</v>
      </c>
      <c r="B1514" s="229" t="s">
        <v>7761</v>
      </c>
      <c r="C1514" s="241" t="s">
        <v>7422</v>
      </c>
      <c r="D1514" s="237" t="s">
        <v>7774</v>
      </c>
      <c r="E1514" s="236">
        <v>1101115583368</v>
      </c>
      <c r="F1514" s="240" t="s">
        <v>7760</v>
      </c>
      <c r="G1514" s="214">
        <v>1</v>
      </c>
      <c r="H1514" s="231" t="s">
        <v>7409</v>
      </c>
      <c r="I1514" s="231"/>
      <c r="J1514" s="231"/>
      <c r="K1514" s="231"/>
      <c r="L1514" s="231"/>
      <c r="M1514" s="231"/>
      <c r="N1514" s="231" t="s">
        <v>7757</v>
      </c>
      <c r="O1514" s="246"/>
      <c r="P1514" s="246"/>
      <c r="Q1514" s="225"/>
      <c r="R1514" s="212" t="s">
        <v>2</v>
      </c>
      <c r="S1514" s="213" t="s">
        <v>7409</v>
      </c>
      <c r="T1514" s="233" t="s">
        <v>8167</v>
      </c>
      <c r="U1514" s="234" t="s">
        <v>7583</v>
      </c>
      <c r="V1514" s="234">
        <v>45643</v>
      </c>
      <c r="W1514" s="233" t="s">
        <v>7748</v>
      </c>
      <c r="X1514" s="234" t="s">
        <v>7746</v>
      </c>
      <c r="Y1514" s="234"/>
      <c r="Z1514" s="234"/>
      <c r="AA1514" s="243">
        <v>202411</v>
      </c>
      <c r="AB1514" s="243"/>
      <c r="AC1514" s="233" t="s">
        <v>7754</v>
      </c>
      <c r="AD1514" s="244" t="s">
        <v>7441</v>
      </c>
      <c r="AE1514" s="245">
        <v>0</v>
      </c>
      <c r="AF1514" s="244" t="s">
        <v>7441</v>
      </c>
      <c r="AG1514" s="239" t="str">
        <f>IFERROR(VLOOKUP(작성용!A:A,RM!A:D,4,0),"-")</f>
        <v>-</v>
      </c>
      <c r="AH1514" s="9" t="s">
        <v>7409</v>
      </c>
      <c r="AI1514" s="235" t="s">
        <v>7409</v>
      </c>
      <c r="AJ1514" s="235" t="s">
        <v>7409</v>
      </c>
      <c r="AK1514" s="235" t="s">
        <v>7751</v>
      </c>
      <c r="AL1514" s="235">
        <v>1513</v>
      </c>
    </row>
    <row r="1515" spans="1:38" x14ac:dyDescent="0.3">
      <c r="A1515" s="229">
        <v>6000818</v>
      </c>
      <c r="B1515" s="229" t="s">
        <v>7761</v>
      </c>
      <c r="C1515" s="241" t="s">
        <v>7422</v>
      </c>
      <c r="D1515" s="237" t="s">
        <v>7774</v>
      </c>
      <c r="E1515" s="236">
        <v>1101115583368</v>
      </c>
      <c r="F1515" s="240" t="s">
        <v>7756</v>
      </c>
      <c r="G1515" s="214">
        <v>0</v>
      </c>
      <c r="H1515" s="231" t="s">
        <v>7409</v>
      </c>
      <c r="I1515" s="231"/>
      <c r="J1515" s="231"/>
      <c r="K1515" s="231"/>
      <c r="L1515" s="231"/>
      <c r="M1515" s="231"/>
      <c r="N1515" s="231" t="s">
        <v>7757</v>
      </c>
      <c r="O1515" s="246"/>
      <c r="P1515" s="246"/>
      <c r="Q1515" s="225"/>
      <c r="R1515" s="212" t="s">
        <v>2</v>
      </c>
      <c r="S1515" s="213" t="s">
        <v>7409</v>
      </c>
      <c r="T1515" s="233" t="s">
        <v>8167</v>
      </c>
      <c r="U1515" s="234" t="s">
        <v>7583</v>
      </c>
      <c r="V1515" s="234">
        <v>45643</v>
      </c>
      <c r="W1515" s="233" t="s">
        <v>7748</v>
      </c>
      <c r="X1515" s="234" t="s">
        <v>7746</v>
      </c>
      <c r="Y1515" s="234"/>
      <c r="Z1515" s="234"/>
      <c r="AA1515" s="243">
        <v>202411</v>
      </c>
      <c r="AB1515" s="243"/>
      <c r="AC1515" s="233" t="s">
        <v>7754</v>
      </c>
      <c r="AD1515" s="244" t="s">
        <v>7441</v>
      </c>
      <c r="AE1515" s="245">
        <v>0</v>
      </c>
      <c r="AF1515" s="244" t="s">
        <v>7441</v>
      </c>
      <c r="AG1515" s="239" t="str">
        <f>IFERROR(VLOOKUP(작성용!A:A,RM!A:D,4,0),"-")</f>
        <v>-</v>
      </c>
      <c r="AH1515" s="9" t="s">
        <v>7409</v>
      </c>
      <c r="AI1515" s="235" t="s">
        <v>7409</v>
      </c>
      <c r="AJ1515" s="235" t="s">
        <v>7409</v>
      </c>
      <c r="AK1515" s="235" t="s">
        <v>7751</v>
      </c>
      <c r="AL1515" s="235">
        <v>1514</v>
      </c>
    </row>
    <row r="1516" spans="1:38" x14ac:dyDescent="0.3">
      <c r="A1516" s="229">
        <v>6000818</v>
      </c>
      <c r="B1516" s="229" t="s">
        <v>7761</v>
      </c>
      <c r="C1516" s="241" t="s">
        <v>7422</v>
      </c>
      <c r="D1516" s="237" t="s">
        <v>7777</v>
      </c>
      <c r="E1516" s="236">
        <v>1101117430616</v>
      </c>
      <c r="F1516" s="240" t="s">
        <v>7765</v>
      </c>
      <c r="G1516" s="214">
        <v>1</v>
      </c>
      <c r="H1516" s="231" t="s">
        <v>7409</v>
      </c>
      <c r="I1516" s="231"/>
      <c r="J1516" s="231"/>
      <c r="K1516" s="231"/>
      <c r="L1516" s="231"/>
      <c r="M1516" s="231"/>
      <c r="N1516" s="231" t="s">
        <v>7757</v>
      </c>
      <c r="O1516" s="246"/>
      <c r="P1516" s="246"/>
      <c r="Q1516" s="225"/>
      <c r="R1516" s="212" t="s">
        <v>2</v>
      </c>
      <c r="S1516" s="213" t="s">
        <v>7409</v>
      </c>
      <c r="T1516" s="233" t="s">
        <v>8167</v>
      </c>
      <c r="U1516" s="234" t="s">
        <v>7583</v>
      </c>
      <c r="V1516" s="234">
        <v>45643</v>
      </c>
      <c r="W1516" s="233" t="s">
        <v>7748</v>
      </c>
      <c r="X1516" s="234" t="s">
        <v>7746</v>
      </c>
      <c r="Y1516" s="234"/>
      <c r="Z1516" s="234"/>
      <c r="AA1516" s="243">
        <v>202411</v>
      </c>
      <c r="AB1516" s="243"/>
      <c r="AC1516" s="233" t="s">
        <v>7754</v>
      </c>
      <c r="AD1516" s="244" t="s">
        <v>7503</v>
      </c>
      <c r="AE1516" s="245">
        <v>0</v>
      </c>
      <c r="AF1516" s="244" t="s">
        <v>7503</v>
      </c>
      <c r="AG1516" s="239" t="str">
        <f>IFERROR(VLOOKUP(작성용!A:A,RM!A:D,4,0),"-")</f>
        <v>-</v>
      </c>
      <c r="AH1516" s="9" t="s">
        <v>7409</v>
      </c>
      <c r="AI1516" s="235" t="s">
        <v>7409</v>
      </c>
      <c r="AJ1516" s="235" t="s">
        <v>7409</v>
      </c>
      <c r="AK1516" s="235" t="s">
        <v>7751</v>
      </c>
      <c r="AL1516" s="235">
        <v>1515</v>
      </c>
    </row>
    <row r="1517" spans="1:38" x14ac:dyDescent="0.3">
      <c r="A1517" s="229">
        <v>6000818</v>
      </c>
      <c r="B1517" s="229" t="s">
        <v>7761</v>
      </c>
      <c r="C1517" s="241" t="s">
        <v>7422</v>
      </c>
      <c r="D1517" s="237" t="s">
        <v>7778</v>
      </c>
      <c r="E1517" s="236">
        <v>1101117296711</v>
      </c>
      <c r="F1517" s="240" t="s">
        <v>7765</v>
      </c>
      <c r="G1517" s="214">
        <v>0</v>
      </c>
      <c r="H1517" s="231" t="s">
        <v>7409</v>
      </c>
      <c r="I1517" s="231"/>
      <c r="J1517" s="231"/>
      <c r="K1517" s="231"/>
      <c r="L1517" s="231"/>
      <c r="M1517" s="231"/>
      <c r="N1517" s="231" t="s">
        <v>7757</v>
      </c>
      <c r="O1517" s="246"/>
      <c r="P1517" s="246"/>
      <c r="Q1517" s="225"/>
      <c r="R1517" s="212" t="s">
        <v>2</v>
      </c>
      <c r="S1517" s="213" t="s">
        <v>7409</v>
      </c>
      <c r="T1517" s="233" t="s">
        <v>8167</v>
      </c>
      <c r="U1517" s="234" t="s">
        <v>7583</v>
      </c>
      <c r="V1517" s="234">
        <v>45643</v>
      </c>
      <c r="W1517" s="233" t="s">
        <v>7748</v>
      </c>
      <c r="X1517" s="234" t="s">
        <v>7746</v>
      </c>
      <c r="Y1517" s="234"/>
      <c r="Z1517" s="234"/>
      <c r="AA1517" s="243">
        <v>202411</v>
      </c>
      <c r="AB1517" s="243"/>
      <c r="AC1517" s="233" t="s">
        <v>7754</v>
      </c>
      <c r="AD1517" s="244" t="s">
        <v>7447</v>
      </c>
      <c r="AE1517" s="245">
        <v>0</v>
      </c>
      <c r="AF1517" s="244" t="s">
        <v>7447</v>
      </c>
      <c r="AG1517" s="239" t="str">
        <f>IFERROR(VLOOKUP(작성용!A:A,RM!A:D,4,0),"-")</f>
        <v>-</v>
      </c>
      <c r="AH1517" s="9" t="s">
        <v>7409</v>
      </c>
      <c r="AI1517" s="235" t="s">
        <v>7409</v>
      </c>
      <c r="AJ1517" s="235" t="s">
        <v>7409</v>
      </c>
      <c r="AK1517" s="235" t="s">
        <v>7751</v>
      </c>
      <c r="AL1517" s="235">
        <v>1516</v>
      </c>
    </row>
    <row r="1518" spans="1:38" x14ac:dyDescent="0.3">
      <c r="A1518" s="229">
        <v>6000818</v>
      </c>
      <c r="B1518" s="229" t="s">
        <v>7761</v>
      </c>
      <c r="C1518" s="241" t="s">
        <v>7422</v>
      </c>
      <c r="D1518" s="237" t="s">
        <v>7779</v>
      </c>
      <c r="E1518" s="236">
        <v>1101118299582</v>
      </c>
      <c r="F1518" s="240" t="s">
        <v>7765</v>
      </c>
      <c r="G1518" s="214">
        <v>0</v>
      </c>
      <c r="H1518" s="231" t="s">
        <v>7409</v>
      </c>
      <c r="I1518" s="231"/>
      <c r="J1518" s="231"/>
      <c r="K1518" s="231"/>
      <c r="L1518" s="231"/>
      <c r="M1518" s="231"/>
      <c r="N1518" s="231" t="s">
        <v>7757</v>
      </c>
      <c r="O1518" s="246"/>
      <c r="P1518" s="246"/>
      <c r="Q1518" s="225"/>
      <c r="R1518" s="212" t="s">
        <v>2</v>
      </c>
      <c r="S1518" s="213" t="s">
        <v>7409</v>
      </c>
      <c r="T1518" s="233" t="s">
        <v>8167</v>
      </c>
      <c r="U1518" s="234" t="s">
        <v>7583</v>
      </c>
      <c r="V1518" s="234">
        <v>45643</v>
      </c>
      <c r="W1518" s="233" t="s">
        <v>7748</v>
      </c>
      <c r="X1518" s="234" t="s">
        <v>7746</v>
      </c>
      <c r="Y1518" s="234"/>
      <c r="Z1518" s="234"/>
      <c r="AA1518" s="243">
        <v>202411</v>
      </c>
      <c r="AB1518" s="243"/>
      <c r="AC1518" s="233" t="s">
        <v>7754</v>
      </c>
      <c r="AD1518" s="244" t="s">
        <v>7503</v>
      </c>
      <c r="AE1518" s="245">
        <v>0</v>
      </c>
      <c r="AF1518" s="244" t="s">
        <v>7503</v>
      </c>
      <c r="AG1518" s="239" t="str">
        <f>IFERROR(VLOOKUP(작성용!A:A,RM!A:D,4,0),"-")</f>
        <v>-</v>
      </c>
      <c r="AH1518" s="9" t="s">
        <v>7409</v>
      </c>
      <c r="AI1518" s="235" t="s">
        <v>7409</v>
      </c>
      <c r="AJ1518" s="235" t="s">
        <v>7409</v>
      </c>
      <c r="AK1518" s="235" t="s">
        <v>7751</v>
      </c>
      <c r="AL1518" s="235">
        <v>1517</v>
      </c>
    </row>
    <row r="1519" spans="1:38" x14ac:dyDescent="0.3">
      <c r="A1519" s="229">
        <v>6000818</v>
      </c>
      <c r="B1519" s="229" t="s">
        <v>7761</v>
      </c>
      <c r="C1519" s="241" t="s">
        <v>7422</v>
      </c>
      <c r="D1519" s="237" t="s">
        <v>7780</v>
      </c>
      <c r="E1519" s="236">
        <v>2001110262091</v>
      </c>
      <c r="F1519" s="240" t="s">
        <v>7765</v>
      </c>
      <c r="G1519" s="214">
        <v>0</v>
      </c>
      <c r="H1519" s="231" t="s">
        <v>7409</v>
      </c>
      <c r="I1519" s="231"/>
      <c r="J1519" s="231"/>
      <c r="K1519" s="231"/>
      <c r="L1519" s="231"/>
      <c r="M1519" s="231"/>
      <c r="N1519" s="231" t="s">
        <v>7757</v>
      </c>
      <c r="O1519" s="246"/>
      <c r="P1519" s="246"/>
      <c r="Q1519" s="225"/>
      <c r="R1519" s="212" t="s">
        <v>2</v>
      </c>
      <c r="S1519" s="213" t="s">
        <v>7409</v>
      </c>
      <c r="T1519" s="233" t="s">
        <v>8167</v>
      </c>
      <c r="U1519" s="234" t="s">
        <v>7583</v>
      </c>
      <c r="V1519" s="234">
        <v>45643</v>
      </c>
      <c r="W1519" s="233" t="s">
        <v>7748</v>
      </c>
      <c r="X1519" s="234" t="s">
        <v>7746</v>
      </c>
      <c r="Y1519" s="234"/>
      <c r="Z1519" s="234"/>
      <c r="AA1519" s="243">
        <v>202411</v>
      </c>
      <c r="AB1519" s="243"/>
      <c r="AC1519" s="233" t="s">
        <v>7754</v>
      </c>
      <c r="AD1519" s="244" t="s">
        <v>7781</v>
      </c>
      <c r="AE1519" s="245">
        <v>0</v>
      </c>
      <c r="AF1519" s="244" t="s">
        <v>7781</v>
      </c>
      <c r="AG1519" s="239" t="str">
        <f>IFERROR(VLOOKUP(작성용!A:A,RM!A:D,4,0),"-")</f>
        <v>-</v>
      </c>
      <c r="AH1519" s="9" t="s">
        <v>7409</v>
      </c>
      <c r="AI1519" s="235" t="s">
        <v>7409</v>
      </c>
      <c r="AJ1519" s="235" t="s">
        <v>7409</v>
      </c>
      <c r="AK1519" s="235" t="s">
        <v>7751</v>
      </c>
      <c r="AL1519" s="235">
        <v>1518</v>
      </c>
    </row>
    <row r="1520" spans="1:38" x14ac:dyDescent="0.3">
      <c r="A1520" s="229">
        <v>6000818</v>
      </c>
      <c r="B1520" s="229" t="s">
        <v>7761</v>
      </c>
      <c r="C1520" s="241" t="s">
        <v>7422</v>
      </c>
      <c r="D1520" s="237" t="s">
        <v>7782</v>
      </c>
      <c r="E1520" s="236">
        <v>1101116914413</v>
      </c>
      <c r="F1520" s="240" t="s">
        <v>7765</v>
      </c>
      <c r="G1520" s="214">
        <v>0</v>
      </c>
      <c r="H1520" s="231" t="s">
        <v>7409</v>
      </c>
      <c r="I1520" s="231"/>
      <c r="J1520" s="231"/>
      <c r="K1520" s="231"/>
      <c r="L1520" s="231"/>
      <c r="M1520" s="231"/>
      <c r="N1520" s="231" t="s">
        <v>7757</v>
      </c>
      <c r="O1520" s="246"/>
      <c r="P1520" s="246"/>
      <c r="Q1520" s="225"/>
      <c r="R1520" s="212" t="s">
        <v>2</v>
      </c>
      <c r="S1520" s="213" t="s">
        <v>7409</v>
      </c>
      <c r="T1520" s="233" t="s">
        <v>8167</v>
      </c>
      <c r="U1520" s="234" t="s">
        <v>7583</v>
      </c>
      <c r="V1520" s="234">
        <v>45643</v>
      </c>
      <c r="W1520" s="233" t="s">
        <v>7748</v>
      </c>
      <c r="X1520" s="234" t="s">
        <v>7746</v>
      </c>
      <c r="Y1520" s="234"/>
      <c r="Z1520" s="234"/>
      <c r="AA1520" s="243">
        <v>202411</v>
      </c>
      <c r="AB1520" s="243"/>
      <c r="AC1520" s="233" t="s">
        <v>7754</v>
      </c>
      <c r="AD1520" s="244" t="s">
        <v>7500</v>
      </c>
      <c r="AE1520" s="245">
        <v>0</v>
      </c>
      <c r="AF1520" s="244" t="s">
        <v>7500</v>
      </c>
      <c r="AG1520" s="239" t="str">
        <f>IFERROR(VLOOKUP(작성용!A:A,RM!A:D,4,0),"-")</f>
        <v>-</v>
      </c>
      <c r="AH1520" s="9" t="s">
        <v>7409</v>
      </c>
      <c r="AI1520" s="235" t="s">
        <v>7409</v>
      </c>
      <c r="AJ1520" s="235" t="s">
        <v>7409</v>
      </c>
      <c r="AK1520" s="235" t="s">
        <v>7751</v>
      </c>
      <c r="AL1520" s="235">
        <v>1519</v>
      </c>
    </row>
    <row r="1521" spans="1:38" x14ac:dyDescent="0.3">
      <c r="A1521" s="229">
        <v>6000818</v>
      </c>
      <c r="B1521" s="229" t="s">
        <v>7761</v>
      </c>
      <c r="C1521" s="241" t="s">
        <v>7422</v>
      </c>
      <c r="D1521" s="237" t="s">
        <v>7783</v>
      </c>
      <c r="E1521" s="236">
        <v>1801111008332</v>
      </c>
      <c r="F1521" s="240" t="s">
        <v>7765</v>
      </c>
      <c r="G1521" s="214">
        <v>0</v>
      </c>
      <c r="H1521" s="231" t="s">
        <v>7409</v>
      </c>
      <c r="I1521" s="231"/>
      <c r="J1521" s="231"/>
      <c r="K1521" s="231"/>
      <c r="L1521" s="231"/>
      <c r="M1521" s="231"/>
      <c r="N1521" s="231" t="s">
        <v>7757</v>
      </c>
      <c r="O1521" s="246"/>
      <c r="P1521" s="246"/>
      <c r="Q1521" s="225"/>
      <c r="R1521" s="212" t="s">
        <v>2</v>
      </c>
      <c r="S1521" s="213" t="s">
        <v>7409</v>
      </c>
      <c r="T1521" s="233" t="s">
        <v>8167</v>
      </c>
      <c r="U1521" s="234" t="s">
        <v>7583</v>
      </c>
      <c r="V1521" s="234">
        <v>45643</v>
      </c>
      <c r="W1521" s="233" t="s">
        <v>7748</v>
      </c>
      <c r="X1521" s="234" t="s">
        <v>7746</v>
      </c>
      <c r="Y1521" s="234"/>
      <c r="Z1521" s="234"/>
      <c r="AA1521" s="243">
        <v>202411</v>
      </c>
      <c r="AB1521" s="243"/>
      <c r="AC1521" s="233" t="s">
        <v>7754</v>
      </c>
      <c r="AD1521" s="228" t="s">
        <v>7776</v>
      </c>
      <c r="AE1521" s="245">
        <v>0</v>
      </c>
      <c r="AF1521" s="228" t="s">
        <v>7776</v>
      </c>
      <c r="AG1521" s="239" t="str">
        <f>IFERROR(VLOOKUP(작성용!A:A,RM!A:D,4,0),"-")</f>
        <v>-</v>
      </c>
      <c r="AH1521" s="9" t="s">
        <v>7409</v>
      </c>
      <c r="AI1521" s="235" t="s">
        <v>7409</v>
      </c>
      <c r="AJ1521" s="235" t="s">
        <v>7409</v>
      </c>
      <c r="AK1521" s="235" t="s">
        <v>7751</v>
      </c>
      <c r="AL1521" s="235">
        <v>1520</v>
      </c>
    </row>
    <row r="1522" spans="1:38" x14ac:dyDescent="0.3">
      <c r="A1522" s="229">
        <v>6000818</v>
      </c>
      <c r="B1522" s="229" t="s">
        <v>7761</v>
      </c>
      <c r="C1522" s="241" t="s">
        <v>7422</v>
      </c>
      <c r="D1522" s="237" t="s">
        <v>7783</v>
      </c>
      <c r="E1522" s="236">
        <v>1801111008332</v>
      </c>
      <c r="F1522" s="240" t="s">
        <v>7765</v>
      </c>
      <c r="G1522" s="214">
        <v>1</v>
      </c>
      <c r="H1522" s="231" t="s">
        <v>7409</v>
      </c>
      <c r="I1522" s="231"/>
      <c r="J1522" s="231"/>
      <c r="K1522" s="231"/>
      <c r="L1522" s="231"/>
      <c r="M1522" s="231"/>
      <c r="N1522" s="231" t="s">
        <v>7757</v>
      </c>
      <c r="O1522" s="246"/>
      <c r="P1522" s="246"/>
      <c r="Q1522" s="225"/>
      <c r="R1522" s="212" t="s">
        <v>2</v>
      </c>
      <c r="S1522" s="213" t="s">
        <v>7409</v>
      </c>
      <c r="T1522" s="233" t="s">
        <v>8167</v>
      </c>
      <c r="U1522" s="234" t="s">
        <v>7583</v>
      </c>
      <c r="V1522" s="234">
        <v>45643</v>
      </c>
      <c r="W1522" s="233" t="s">
        <v>7748</v>
      </c>
      <c r="X1522" s="234" t="s">
        <v>7746</v>
      </c>
      <c r="Y1522" s="234"/>
      <c r="Z1522" s="234"/>
      <c r="AA1522" s="243">
        <v>202411</v>
      </c>
      <c r="AB1522" s="243"/>
      <c r="AC1522" s="233" t="s">
        <v>7754</v>
      </c>
      <c r="AD1522" s="228" t="s">
        <v>7776</v>
      </c>
      <c r="AE1522" s="245">
        <v>0</v>
      </c>
      <c r="AF1522" s="228" t="s">
        <v>7776</v>
      </c>
      <c r="AG1522" s="239" t="str">
        <f>IFERROR(VLOOKUP(작성용!A:A,RM!A:D,4,0),"-")</f>
        <v>-</v>
      </c>
      <c r="AH1522" s="9" t="s">
        <v>7409</v>
      </c>
      <c r="AI1522" s="235" t="s">
        <v>7409</v>
      </c>
      <c r="AJ1522" s="235" t="s">
        <v>7409</v>
      </c>
      <c r="AK1522" s="235" t="s">
        <v>7751</v>
      </c>
      <c r="AL1522" s="235">
        <v>1521</v>
      </c>
    </row>
    <row r="1523" spans="1:38" x14ac:dyDescent="0.3">
      <c r="A1523" s="229">
        <v>6000818</v>
      </c>
      <c r="B1523" s="229" t="s">
        <v>7761</v>
      </c>
      <c r="C1523" s="241" t="s">
        <v>7422</v>
      </c>
      <c r="D1523" s="237" t="s">
        <v>7784</v>
      </c>
      <c r="E1523" s="236" t="s">
        <v>7785</v>
      </c>
      <c r="F1523" s="240" t="s">
        <v>7760</v>
      </c>
      <c r="G1523" s="214">
        <v>1</v>
      </c>
      <c r="H1523" s="231" t="s">
        <v>7409</v>
      </c>
      <c r="I1523" s="231"/>
      <c r="J1523" s="231"/>
      <c r="K1523" s="231"/>
      <c r="L1523" s="231"/>
      <c r="M1523" s="231"/>
      <c r="N1523" s="231" t="s">
        <v>7757</v>
      </c>
      <c r="O1523" s="246"/>
      <c r="P1523" s="246"/>
      <c r="Q1523" s="225"/>
      <c r="R1523" s="212" t="s">
        <v>2</v>
      </c>
      <c r="S1523" s="213" t="s">
        <v>7409</v>
      </c>
      <c r="T1523" s="233" t="s">
        <v>8167</v>
      </c>
      <c r="U1523" s="234" t="s">
        <v>7583</v>
      </c>
      <c r="V1523" s="234">
        <v>45643</v>
      </c>
      <c r="W1523" s="233" t="s">
        <v>7748</v>
      </c>
      <c r="X1523" s="234" t="s">
        <v>7746</v>
      </c>
      <c r="Y1523" s="234"/>
      <c r="Z1523" s="234"/>
      <c r="AA1523" s="243">
        <v>202411</v>
      </c>
      <c r="AB1523" s="243"/>
      <c r="AC1523" s="233" t="s">
        <v>7754</v>
      </c>
      <c r="AD1523" s="228" t="s">
        <v>3650</v>
      </c>
      <c r="AE1523" s="245">
        <v>0</v>
      </c>
      <c r="AF1523" s="228" t="s">
        <v>3650</v>
      </c>
      <c r="AG1523" s="239" t="str">
        <f>IFERROR(VLOOKUP(작성용!A:A,RM!A:D,4,0),"-")</f>
        <v>-</v>
      </c>
      <c r="AH1523" s="9" t="s">
        <v>7409</v>
      </c>
      <c r="AI1523" s="235" t="s">
        <v>7409</v>
      </c>
      <c r="AJ1523" s="235" t="s">
        <v>7409</v>
      </c>
      <c r="AK1523" s="235" t="s">
        <v>7751</v>
      </c>
      <c r="AL1523" s="235">
        <v>1522</v>
      </c>
    </row>
    <row r="1524" spans="1:38" x14ac:dyDescent="0.3">
      <c r="A1524" s="229">
        <v>6000818</v>
      </c>
      <c r="B1524" s="229" t="s">
        <v>7761</v>
      </c>
      <c r="C1524" s="241" t="s">
        <v>7422</v>
      </c>
      <c r="D1524" s="237" t="s">
        <v>7786</v>
      </c>
      <c r="E1524" s="236">
        <v>1357110150608</v>
      </c>
      <c r="F1524" s="240" t="s">
        <v>7760</v>
      </c>
      <c r="G1524" s="214">
        <v>0</v>
      </c>
      <c r="H1524" s="231" t="s">
        <v>7409</v>
      </c>
      <c r="I1524" s="231"/>
      <c r="J1524" s="231"/>
      <c r="K1524" s="231"/>
      <c r="L1524" s="231"/>
      <c r="M1524" s="231"/>
      <c r="N1524" s="231" t="s">
        <v>7757</v>
      </c>
      <c r="O1524" s="246"/>
      <c r="P1524" s="246"/>
      <c r="Q1524" s="225"/>
      <c r="R1524" s="212" t="s">
        <v>2</v>
      </c>
      <c r="S1524" s="213" t="s">
        <v>7409</v>
      </c>
      <c r="T1524" s="233" t="s">
        <v>8167</v>
      </c>
      <c r="U1524" s="234" t="s">
        <v>7583</v>
      </c>
      <c r="V1524" s="234">
        <v>45643</v>
      </c>
      <c r="W1524" s="233" t="s">
        <v>7748</v>
      </c>
      <c r="X1524" s="234" t="s">
        <v>7746</v>
      </c>
      <c r="Y1524" s="234"/>
      <c r="Z1524" s="234"/>
      <c r="AA1524" s="243">
        <v>202411</v>
      </c>
      <c r="AB1524" s="243"/>
      <c r="AC1524" s="233" t="s">
        <v>7754</v>
      </c>
      <c r="AD1524" s="228" t="s">
        <v>3646</v>
      </c>
      <c r="AE1524" s="245">
        <v>0</v>
      </c>
      <c r="AF1524" s="228" t="s">
        <v>3646</v>
      </c>
      <c r="AG1524" s="239" t="str">
        <f>IFERROR(VLOOKUP(작성용!A:A,RM!A:D,4,0),"-")</f>
        <v>-</v>
      </c>
      <c r="AH1524" s="9" t="s">
        <v>7409</v>
      </c>
      <c r="AI1524" s="235" t="s">
        <v>7409</v>
      </c>
      <c r="AJ1524" s="235" t="s">
        <v>7409</v>
      </c>
      <c r="AK1524" s="235" t="s">
        <v>7751</v>
      </c>
      <c r="AL1524" s="235">
        <v>1523</v>
      </c>
    </row>
    <row r="1525" spans="1:38" x14ac:dyDescent="0.3">
      <c r="A1525" s="229">
        <v>6000818</v>
      </c>
      <c r="B1525" s="229" t="s">
        <v>7761</v>
      </c>
      <c r="C1525" s="241" t="s">
        <v>7422</v>
      </c>
      <c r="D1525" s="237" t="s">
        <v>7787</v>
      </c>
      <c r="E1525" s="236">
        <v>1101111960924</v>
      </c>
      <c r="F1525" s="240" t="s">
        <v>7763</v>
      </c>
      <c r="G1525" s="214">
        <v>0</v>
      </c>
      <c r="H1525" s="231" t="s">
        <v>7409</v>
      </c>
      <c r="I1525" s="231"/>
      <c r="J1525" s="231"/>
      <c r="K1525" s="231"/>
      <c r="L1525" s="231"/>
      <c r="M1525" s="231"/>
      <c r="N1525" s="231" t="s">
        <v>7757</v>
      </c>
      <c r="O1525" s="246"/>
      <c r="P1525" s="246"/>
      <c r="Q1525" s="225"/>
      <c r="R1525" s="212" t="s">
        <v>2</v>
      </c>
      <c r="S1525" s="213" t="s">
        <v>7409</v>
      </c>
      <c r="T1525" s="233" t="s">
        <v>8167</v>
      </c>
      <c r="U1525" s="234" t="s">
        <v>7583</v>
      </c>
      <c r="V1525" s="234">
        <v>45643</v>
      </c>
      <c r="W1525" s="233" t="s">
        <v>7748</v>
      </c>
      <c r="X1525" s="234" t="s">
        <v>7746</v>
      </c>
      <c r="Y1525" s="234"/>
      <c r="Z1525" s="234"/>
      <c r="AA1525" s="243">
        <v>202411</v>
      </c>
      <c r="AB1525" s="243"/>
      <c r="AC1525" s="233" t="s">
        <v>7754</v>
      </c>
      <c r="AD1525" s="228" t="s">
        <v>7788</v>
      </c>
      <c r="AE1525" s="245">
        <v>0</v>
      </c>
      <c r="AF1525" s="228" t="s">
        <v>7788</v>
      </c>
      <c r="AG1525" s="239" t="str">
        <f>IFERROR(VLOOKUP(작성용!A:A,RM!A:D,4,0),"-")</f>
        <v>-</v>
      </c>
      <c r="AH1525" s="9" t="s">
        <v>7409</v>
      </c>
      <c r="AI1525" s="235" t="s">
        <v>7409</v>
      </c>
      <c r="AJ1525" s="235" t="s">
        <v>7409</v>
      </c>
      <c r="AK1525" s="235" t="s">
        <v>7751</v>
      </c>
      <c r="AL1525" s="235">
        <v>1524</v>
      </c>
    </row>
    <row r="1526" spans="1:38" x14ac:dyDescent="0.3">
      <c r="A1526" s="229">
        <v>6000818</v>
      </c>
      <c r="B1526" s="229" t="s">
        <v>7761</v>
      </c>
      <c r="C1526" s="241" t="s">
        <v>7422</v>
      </c>
      <c r="D1526" s="237" t="s">
        <v>7789</v>
      </c>
      <c r="E1526" s="236">
        <v>1101117195947</v>
      </c>
      <c r="F1526" s="240" t="s">
        <v>7765</v>
      </c>
      <c r="G1526" s="214">
        <v>0</v>
      </c>
      <c r="H1526" s="231" t="s">
        <v>7409</v>
      </c>
      <c r="I1526" s="231"/>
      <c r="J1526" s="231"/>
      <c r="K1526" s="231"/>
      <c r="L1526" s="231"/>
      <c r="M1526" s="231"/>
      <c r="N1526" s="231" t="s">
        <v>7757</v>
      </c>
      <c r="O1526" s="246"/>
      <c r="P1526" s="246"/>
      <c r="Q1526" s="225"/>
      <c r="R1526" s="212" t="s">
        <v>2</v>
      </c>
      <c r="S1526" s="213" t="s">
        <v>7409</v>
      </c>
      <c r="T1526" s="233" t="s">
        <v>8167</v>
      </c>
      <c r="U1526" s="234" t="s">
        <v>7583</v>
      </c>
      <c r="V1526" s="234">
        <v>45643</v>
      </c>
      <c r="W1526" s="233" t="s">
        <v>7748</v>
      </c>
      <c r="X1526" s="234" t="s">
        <v>7746</v>
      </c>
      <c r="Y1526" s="234"/>
      <c r="Z1526" s="234"/>
      <c r="AA1526" s="243">
        <v>202411</v>
      </c>
      <c r="AB1526" s="243"/>
      <c r="AC1526" s="233" t="s">
        <v>7754</v>
      </c>
      <c r="AD1526" s="228" t="s">
        <v>3725</v>
      </c>
      <c r="AE1526" s="245">
        <v>0</v>
      </c>
      <c r="AF1526" s="228" t="s">
        <v>1652</v>
      </c>
      <c r="AG1526" s="239" t="str">
        <f>IFERROR(VLOOKUP(작성용!A:A,RM!A:D,4,0),"-")</f>
        <v>-</v>
      </c>
      <c r="AH1526" s="9" t="s">
        <v>7409</v>
      </c>
      <c r="AI1526" s="235" t="s">
        <v>7409</v>
      </c>
      <c r="AJ1526" s="235" t="s">
        <v>7409</v>
      </c>
      <c r="AK1526" s="235" t="s">
        <v>7751</v>
      </c>
      <c r="AL1526" s="235">
        <v>1525</v>
      </c>
    </row>
    <row r="1527" spans="1:38" x14ac:dyDescent="0.3">
      <c r="A1527" s="229">
        <v>6000818</v>
      </c>
      <c r="B1527" s="229" t="s">
        <v>7761</v>
      </c>
      <c r="C1527" s="241" t="s">
        <v>7422</v>
      </c>
      <c r="D1527" s="237" t="s">
        <v>7790</v>
      </c>
      <c r="E1527" s="236">
        <v>1101115812733</v>
      </c>
      <c r="F1527" s="240" t="s">
        <v>7756</v>
      </c>
      <c r="G1527" s="214">
        <v>0</v>
      </c>
      <c r="H1527" s="231" t="s">
        <v>7409</v>
      </c>
      <c r="I1527" s="231"/>
      <c r="J1527" s="231"/>
      <c r="K1527" s="231"/>
      <c r="L1527" s="231"/>
      <c r="M1527" s="231"/>
      <c r="N1527" s="231" t="s">
        <v>7757</v>
      </c>
      <c r="O1527" s="246"/>
      <c r="P1527" s="246"/>
      <c r="Q1527" s="225"/>
      <c r="R1527" s="212" t="s">
        <v>2</v>
      </c>
      <c r="S1527" s="213" t="s">
        <v>7409</v>
      </c>
      <c r="T1527" s="233" t="s">
        <v>8167</v>
      </c>
      <c r="U1527" s="234" t="s">
        <v>7583</v>
      </c>
      <c r="V1527" s="234">
        <v>45643</v>
      </c>
      <c r="W1527" s="233" t="s">
        <v>7748</v>
      </c>
      <c r="X1527" s="234" t="s">
        <v>7746</v>
      </c>
      <c r="Y1527" s="234"/>
      <c r="Z1527" s="234"/>
      <c r="AA1527" s="243">
        <v>202411</v>
      </c>
      <c r="AB1527" s="243"/>
      <c r="AC1527" s="233" t="s">
        <v>7754</v>
      </c>
      <c r="AD1527" s="228" t="s">
        <v>3713</v>
      </c>
      <c r="AE1527" s="245">
        <v>0.4</v>
      </c>
      <c r="AF1527" s="228" t="s">
        <v>3713</v>
      </c>
      <c r="AG1527" s="239" t="str">
        <f>IFERROR(VLOOKUP(작성용!A:A,RM!A:D,4,0),"-")</f>
        <v>-</v>
      </c>
      <c r="AH1527" s="9" t="s">
        <v>7409</v>
      </c>
      <c r="AI1527" s="235" t="s">
        <v>7409</v>
      </c>
      <c r="AJ1527" s="235" t="s">
        <v>7409</v>
      </c>
      <c r="AK1527" s="235" t="s">
        <v>7751</v>
      </c>
      <c r="AL1527" s="235">
        <v>1526</v>
      </c>
    </row>
    <row r="1528" spans="1:38" x14ac:dyDescent="0.3">
      <c r="A1528" s="229">
        <v>6000818</v>
      </c>
      <c r="B1528" s="229" t="s">
        <v>7761</v>
      </c>
      <c r="C1528" s="241" t="s">
        <v>7422</v>
      </c>
      <c r="D1528" s="237" t="s">
        <v>7790</v>
      </c>
      <c r="E1528" s="236">
        <v>1101115812733</v>
      </c>
      <c r="F1528" s="240" t="s">
        <v>7765</v>
      </c>
      <c r="G1528" s="214">
        <v>0</v>
      </c>
      <c r="H1528" s="231" t="s">
        <v>7409</v>
      </c>
      <c r="I1528" s="231"/>
      <c r="J1528" s="231"/>
      <c r="K1528" s="231"/>
      <c r="L1528" s="231"/>
      <c r="M1528" s="231"/>
      <c r="N1528" s="231" t="s">
        <v>7757</v>
      </c>
      <c r="O1528" s="246"/>
      <c r="P1528" s="246"/>
      <c r="Q1528" s="225"/>
      <c r="R1528" s="212" t="s">
        <v>2</v>
      </c>
      <c r="S1528" s="213" t="s">
        <v>7409</v>
      </c>
      <c r="T1528" s="233" t="s">
        <v>8167</v>
      </c>
      <c r="U1528" s="234" t="s">
        <v>7583</v>
      </c>
      <c r="V1528" s="234">
        <v>45643</v>
      </c>
      <c r="W1528" s="233" t="s">
        <v>7748</v>
      </c>
      <c r="X1528" s="234" t="s">
        <v>7746</v>
      </c>
      <c r="Y1528" s="234"/>
      <c r="Z1528" s="234"/>
      <c r="AA1528" s="243">
        <v>202411</v>
      </c>
      <c r="AB1528" s="243"/>
      <c r="AC1528" s="233" t="s">
        <v>7754</v>
      </c>
      <c r="AD1528" s="228" t="s">
        <v>3713</v>
      </c>
      <c r="AE1528" s="245">
        <v>0</v>
      </c>
      <c r="AF1528" s="228" t="s">
        <v>3713</v>
      </c>
      <c r="AG1528" s="239" t="str">
        <f>IFERROR(VLOOKUP(작성용!A:A,RM!A:D,4,0),"-")</f>
        <v>-</v>
      </c>
      <c r="AH1528" s="9" t="s">
        <v>7409</v>
      </c>
      <c r="AI1528" s="235" t="s">
        <v>7409</v>
      </c>
      <c r="AJ1528" s="235" t="s">
        <v>7409</v>
      </c>
      <c r="AK1528" s="235" t="s">
        <v>7751</v>
      </c>
      <c r="AL1528" s="235">
        <v>1527</v>
      </c>
    </row>
    <row r="1529" spans="1:38" x14ac:dyDescent="0.3">
      <c r="A1529" s="229">
        <v>6000818</v>
      </c>
      <c r="B1529" s="229" t="s">
        <v>7761</v>
      </c>
      <c r="C1529" s="241" t="s">
        <v>7422</v>
      </c>
      <c r="D1529" s="237" t="s">
        <v>7791</v>
      </c>
      <c r="E1529" s="236">
        <v>1101117737781</v>
      </c>
      <c r="F1529" s="240" t="s">
        <v>7765</v>
      </c>
      <c r="G1529" s="214">
        <v>0</v>
      </c>
      <c r="H1529" s="231" t="s">
        <v>7409</v>
      </c>
      <c r="I1529" s="231"/>
      <c r="J1529" s="231"/>
      <c r="K1529" s="231"/>
      <c r="L1529" s="231"/>
      <c r="M1529" s="231"/>
      <c r="N1529" s="231" t="s">
        <v>7757</v>
      </c>
      <c r="O1529" s="246"/>
      <c r="P1529" s="246"/>
      <c r="Q1529" s="225"/>
      <c r="R1529" s="212" t="s">
        <v>2</v>
      </c>
      <c r="S1529" s="213" t="s">
        <v>7409</v>
      </c>
      <c r="T1529" s="233" t="s">
        <v>8167</v>
      </c>
      <c r="U1529" s="234" t="s">
        <v>7583</v>
      </c>
      <c r="V1529" s="234">
        <v>45643</v>
      </c>
      <c r="W1529" s="233" t="s">
        <v>7748</v>
      </c>
      <c r="X1529" s="234" t="s">
        <v>7746</v>
      </c>
      <c r="Y1529" s="234"/>
      <c r="Z1529" s="234"/>
      <c r="AA1529" s="243">
        <v>202411</v>
      </c>
      <c r="AB1529" s="243"/>
      <c r="AC1529" s="233" t="s">
        <v>7754</v>
      </c>
      <c r="AD1529" s="228" t="s">
        <v>3663</v>
      </c>
      <c r="AE1529" s="245">
        <v>0</v>
      </c>
      <c r="AF1529" s="228" t="s">
        <v>3663</v>
      </c>
      <c r="AG1529" s="239" t="str">
        <f>IFERROR(VLOOKUP(작성용!A:A,RM!A:D,4,0),"-")</f>
        <v>-</v>
      </c>
      <c r="AH1529" s="9" t="s">
        <v>7409</v>
      </c>
      <c r="AI1529" s="235" t="s">
        <v>7409</v>
      </c>
      <c r="AJ1529" s="235" t="s">
        <v>7409</v>
      </c>
      <c r="AK1529" s="235" t="s">
        <v>7751</v>
      </c>
      <c r="AL1529" s="235">
        <v>1528</v>
      </c>
    </row>
    <row r="1530" spans="1:38" x14ac:dyDescent="0.3">
      <c r="A1530" s="229">
        <v>6000818</v>
      </c>
      <c r="B1530" s="229" t="s">
        <v>7761</v>
      </c>
      <c r="C1530" s="241" t="s">
        <v>7422</v>
      </c>
      <c r="D1530" s="237" t="s">
        <v>7792</v>
      </c>
      <c r="E1530" s="236" t="s">
        <v>7793</v>
      </c>
      <c r="F1530" s="240" t="s">
        <v>7760</v>
      </c>
      <c r="G1530" s="214">
        <v>0</v>
      </c>
      <c r="H1530" s="231" t="s">
        <v>7409</v>
      </c>
      <c r="I1530" s="231"/>
      <c r="J1530" s="231"/>
      <c r="K1530" s="231"/>
      <c r="L1530" s="231"/>
      <c r="M1530" s="231"/>
      <c r="N1530" s="231" t="s">
        <v>7757</v>
      </c>
      <c r="O1530" s="246"/>
      <c r="P1530" s="246"/>
      <c r="Q1530" s="225"/>
      <c r="R1530" s="212" t="s">
        <v>2</v>
      </c>
      <c r="S1530" s="213" t="s">
        <v>7409</v>
      </c>
      <c r="T1530" s="233" t="s">
        <v>8167</v>
      </c>
      <c r="U1530" s="234" t="s">
        <v>7583</v>
      </c>
      <c r="V1530" s="234">
        <v>45643</v>
      </c>
      <c r="W1530" s="233" t="s">
        <v>7748</v>
      </c>
      <c r="X1530" s="234" t="s">
        <v>7746</v>
      </c>
      <c r="Y1530" s="234"/>
      <c r="Z1530" s="234"/>
      <c r="AA1530" s="243">
        <v>202411</v>
      </c>
      <c r="AB1530" s="243"/>
      <c r="AC1530" s="233" t="s">
        <v>7754</v>
      </c>
      <c r="AD1530" s="228" t="s">
        <v>7768</v>
      </c>
      <c r="AE1530" s="245">
        <v>0</v>
      </c>
      <c r="AF1530" s="228" t="s">
        <v>7768</v>
      </c>
      <c r="AG1530" s="239" t="str">
        <f>IFERROR(VLOOKUP(작성용!A:A,RM!A:D,4,0),"-")</f>
        <v>-</v>
      </c>
      <c r="AH1530" s="9" t="s">
        <v>7409</v>
      </c>
      <c r="AI1530" s="235" t="s">
        <v>7409</v>
      </c>
      <c r="AJ1530" s="235" t="s">
        <v>7409</v>
      </c>
      <c r="AK1530" s="235" t="s">
        <v>7751</v>
      </c>
      <c r="AL1530" s="235">
        <v>1529</v>
      </c>
    </row>
    <row r="1531" spans="1:38" x14ac:dyDescent="0.3">
      <c r="A1531" s="229">
        <v>6000818</v>
      </c>
      <c r="B1531" s="229" t="s">
        <v>7761</v>
      </c>
      <c r="C1531" s="241" t="s">
        <v>7422</v>
      </c>
      <c r="D1531" s="237" t="s">
        <v>7794</v>
      </c>
      <c r="E1531" s="236">
        <v>1101115974020</v>
      </c>
      <c r="F1531" s="240" t="s">
        <v>7760</v>
      </c>
      <c r="G1531" s="214">
        <v>0</v>
      </c>
      <c r="H1531" s="231" t="s">
        <v>7409</v>
      </c>
      <c r="I1531" s="231"/>
      <c r="J1531" s="231"/>
      <c r="K1531" s="231"/>
      <c r="L1531" s="231"/>
      <c r="M1531" s="231"/>
      <c r="N1531" s="231" t="s">
        <v>7757</v>
      </c>
      <c r="O1531" s="246"/>
      <c r="P1531" s="246"/>
      <c r="Q1531" s="225"/>
      <c r="R1531" s="212" t="s">
        <v>2</v>
      </c>
      <c r="S1531" s="213" t="s">
        <v>7409</v>
      </c>
      <c r="T1531" s="233" t="s">
        <v>8167</v>
      </c>
      <c r="U1531" s="234" t="s">
        <v>7583</v>
      </c>
      <c r="V1531" s="234">
        <v>45643</v>
      </c>
      <c r="W1531" s="233" t="s">
        <v>7748</v>
      </c>
      <c r="X1531" s="234" t="s">
        <v>7746</v>
      </c>
      <c r="Y1531" s="234"/>
      <c r="Z1531" s="234"/>
      <c r="AA1531" s="243">
        <v>202411</v>
      </c>
      <c r="AB1531" s="243"/>
      <c r="AC1531" s="233" t="s">
        <v>7754</v>
      </c>
      <c r="AD1531" s="228" t="s">
        <v>7788</v>
      </c>
      <c r="AE1531" s="245">
        <v>0</v>
      </c>
      <c r="AF1531" s="228" t="s">
        <v>7788</v>
      </c>
      <c r="AG1531" s="239" t="str">
        <f>IFERROR(VLOOKUP(작성용!A:A,RM!A:D,4,0),"-")</f>
        <v>-</v>
      </c>
      <c r="AH1531" s="9" t="s">
        <v>7409</v>
      </c>
      <c r="AI1531" s="235" t="s">
        <v>7409</v>
      </c>
      <c r="AJ1531" s="235" t="s">
        <v>7409</v>
      </c>
      <c r="AK1531" s="235" t="s">
        <v>7751</v>
      </c>
      <c r="AL1531" s="235">
        <v>1530</v>
      </c>
    </row>
    <row r="1532" spans="1:38" x14ac:dyDescent="0.3">
      <c r="A1532" s="229">
        <v>6000818</v>
      </c>
      <c r="B1532" s="229" t="s">
        <v>7761</v>
      </c>
      <c r="C1532" s="241" t="s">
        <v>7422</v>
      </c>
      <c r="D1532" s="237" t="s">
        <v>7795</v>
      </c>
      <c r="E1532" s="236" t="s">
        <v>7796</v>
      </c>
      <c r="F1532" s="240" t="s">
        <v>7797</v>
      </c>
      <c r="G1532" s="214">
        <v>0</v>
      </c>
      <c r="H1532" s="231" t="s">
        <v>7409</v>
      </c>
      <c r="I1532" s="231"/>
      <c r="J1532" s="231"/>
      <c r="K1532" s="231"/>
      <c r="L1532" s="231"/>
      <c r="M1532" s="231"/>
      <c r="N1532" s="231" t="s">
        <v>7757</v>
      </c>
      <c r="O1532" s="246"/>
      <c r="P1532" s="246"/>
      <c r="Q1532" s="225"/>
      <c r="R1532" s="212" t="s">
        <v>2</v>
      </c>
      <c r="S1532" s="213" t="s">
        <v>7409</v>
      </c>
      <c r="T1532" s="233" t="s">
        <v>8167</v>
      </c>
      <c r="U1532" s="234" t="s">
        <v>7583</v>
      </c>
      <c r="V1532" s="234">
        <v>45643</v>
      </c>
      <c r="W1532" s="233" t="s">
        <v>7748</v>
      </c>
      <c r="X1532" s="234" t="s">
        <v>7746</v>
      </c>
      <c r="Y1532" s="234"/>
      <c r="Z1532" s="234"/>
      <c r="AA1532" s="243">
        <v>202411</v>
      </c>
      <c r="AB1532" s="243"/>
      <c r="AC1532" s="233" t="s">
        <v>7754</v>
      </c>
      <c r="AD1532" s="228" t="s">
        <v>7776</v>
      </c>
      <c r="AE1532" s="245">
        <v>0</v>
      </c>
      <c r="AF1532" s="228" t="s">
        <v>7776</v>
      </c>
      <c r="AG1532" s="239" t="str">
        <f>IFERROR(VLOOKUP(작성용!A:A,RM!A:D,4,0),"-")</f>
        <v>-</v>
      </c>
      <c r="AH1532" s="9" t="s">
        <v>7409</v>
      </c>
      <c r="AI1532" s="235" t="s">
        <v>7409</v>
      </c>
      <c r="AJ1532" s="235" t="s">
        <v>7409</v>
      </c>
      <c r="AK1532" s="235" t="s">
        <v>7751</v>
      </c>
      <c r="AL1532" s="235">
        <v>1531</v>
      </c>
    </row>
    <row r="1533" spans="1:38" x14ac:dyDescent="0.3">
      <c r="A1533" s="229">
        <v>6000818</v>
      </c>
      <c r="B1533" s="229" t="s">
        <v>7761</v>
      </c>
      <c r="C1533" s="241" t="s">
        <v>7422</v>
      </c>
      <c r="D1533" s="237" t="s">
        <v>7762</v>
      </c>
      <c r="E1533" s="236">
        <v>1601110451528</v>
      </c>
      <c r="F1533" s="240" t="s">
        <v>7765</v>
      </c>
      <c r="G1533" s="214">
        <v>0</v>
      </c>
      <c r="H1533" s="231" t="s">
        <v>7409</v>
      </c>
      <c r="I1533" s="231"/>
      <c r="J1533" s="231"/>
      <c r="K1533" s="231"/>
      <c r="L1533" s="231"/>
      <c r="M1533" s="231"/>
      <c r="N1533" s="231" t="s">
        <v>7757</v>
      </c>
      <c r="O1533" s="246"/>
      <c r="P1533" s="246"/>
      <c r="Q1533" s="225"/>
      <c r="R1533" s="212" t="s">
        <v>2</v>
      </c>
      <c r="S1533" s="213" t="s">
        <v>7409</v>
      </c>
      <c r="T1533" s="233" t="s">
        <v>8167</v>
      </c>
      <c r="U1533" s="234" t="s">
        <v>7583</v>
      </c>
      <c r="V1533" s="234">
        <v>45643</v>
      </c>
      <c r="W1533" s="233" t="s">
        <v>7748</v>
      </c>
      <c r="X1533" s="234" t="s">
        <v>7746</v>
      </c>
      <c r="Y1533" s="234"/>
      <c r="Z1533" s="234"/>
      <c r="AA1533" s="243">
        <v>202411</v>
      </c>
      <c r="AB1533" s="243"/>
      <c r="AC1533" s="233" t="s">
        <v>7754</v>
      </c>
      <c r="AD1533" s="228" t="s">
        <v>640</v>
      </c>
      <c r="AE1533" s="245">
        <v>0</v>
      </c>
      <c r="AF1533" s="228" t="s">
        <v>640</v>
      </c>
      <c r="AG1533" s="239" t="str">
        <f>IFERROR(VLOOKUP(작성용!A:A,RM!A:D,4,0),"-")</f>
        <v>-</v>
      </c>
      <c r="AH1533" s="9" t="s">
        <v>7409</v>
      </c>
      <c r="AI1533" s="235" t="s">
        <v>7409</v>
      </c>
      <c r="AJ1533" s="235" t="s">
        <v>7409</v>
      </c>
      <c r="AK1533" s="235" t="s">
        <v>7751</v>
      </c>
      <c r="AL1533" s="235">
        <v>1532</v>
      </c>
    </row>
    <row r="1534" spans="1:38" x14ac:dyDescent="0.3">
      <c r="A1534" s="229">
        <v>6000818</v>
      </c>
      <c r="B1534" s="229" t="s">
        <v>7761</v>
      </c>
      <c r="C1534" s="241" t="s">
        <v>7422</v>
      </c>
      <c r="D1534" s="237" t="s">
        <v>7798</v>
      </c>
      <c r="E1534" s="236">
        <v>1101118905452</v>
      </c>
      <c r="F1534" s="240" t="s">
        <v>7765</v>
      </c>
      <c r="G1534" s="214">
        <v>0</v>
      </c>
      <c r="H1534" s="231" t="s">
        <v>7409</v>
      </c>
      <c r="I1534" s="231"/>
      <c r="J1534" s="231"/>
      <c r="K1534" s="231"/>
      <c r="L1534" s="231"/>
      <c r="M1534" s="231"/>
      <c r="N1534" s="231" t="s">
        <v>7757</v>
      </c>
      <c r="O1534" s="246"/>
      <c r="P1534" s="246"/>
      <c r="Q1534" s="225"/>
      <c r="R1534" s="212" t="s">
        <v>2</v>
      </c>
      <c r="S1534" s="213" t="s">
        <v>7409</v>
      </c>
      <c r="T1534" s="233" t="s">
        <v>8167</v>
      </c>
      <c r="U1534" s="234" t="s">
        <v>7583</v>
      </c>
      <c r="V1534" s="234">
        <v>45643</v>
      </c>
      <c r="W1534" s="233" t="s">
        <v>7748</v>
      </c>
      <c r="X1534" s="234" t="s">
        <v>7746</v>
      </c>
      <c r="Y1534" s="234"/>
      <c r="Z1534" s="234"/>
      <c r="AA1534" s="243">
        <v>202411</v>
      </c>
      <c r="AB1534" s="243"/>
      <c r="AC1534" s="233" t="s">
        <v>7754</v>
      </c>
      <c r="AD1534" s="228" t="s">
        <v>7750</v>
      </c>
      <c r="AE1534" s="245">
        <v>0</v>
      </c>
      <c r="AF1534" s="228" t="s">
        <v>7750</v>
      </c>
      <c r="AG1534" s="239" t="str">
        <f>IFERROR(VLOOKUP(작성용!A:A,RM!A:D,4,0),"-")</f>
        <v>-</v>
      </c>
      <c r="AH1534" s="9" t="s">
        <v>7409</v>
      </c>
      <c r="AI1534" s="235" t="s">
        <v>7409</v>
      </c>
      <c r="AJ1534" s="235" t="s">
        <v>7409</v>
      </c>
      <c r="AK1534" s="235" t="s">
        <v>7751</v>
      </c>
      <c r="AL1534" s="235">
        <v>1533</v>
      </c>
    </row>
    <row r="1535" spans="1:38" x14ac:dyDescent="0.3">
      <c r="A1535" s="229">
        <v>6000818</v>
      </c>
      <c r="B1535" s="229" t="s">
        <v>7761</v>
      </c>
      <c r="C1535" s="241" t="s">
        <v>7422</v>
      </c>
      <c r="D1535" s="237" t="s">
        <v>7799</v>
      </c>
      <c r="E1535" s="236">
        <v>1311110501435</v>
      </c>
      <c r="F1535" s="240" t="s">
        <v>7760</v>
      </c>
      <c r="G1535" s="214">
        <v>0</v>
      </c>
      <c r="H1535" s="231" t="s">
        <v>7409</v>
      </c>
      <c r="I1535" s="231"/>
      <c r="J1535" s="231"/>
      <c r="K1535" s="231"/>
      <c r="L1535" s="231"/>
      <c r="M1535" s="231"/>
      <c r="N1535" s="231" t="s">
        <v>7757</v>
      </c>
      <c r="O1535" s="246"/>
      <c r="P1535" s="246"/>
      <c r="Q1535" s="225"/>
      <c r="R1535" s="212" t="s">
        <v>2</v>
      </c>
      <c r="S1535" s="213" t="s">
        <v>7409</v>
      </c>
      <c r="T1535" s="233" t="s">
        <v>8167</v>
      </c>
      <c r="U1535" s="234" t="s">
        <v>7583</v>
      </c>
      <c r="V1535" s="234">
        <v>45643</v>
      </c>
      <c r="W1535" s="233" t="s">
        <v>7748</v>
      </c>
      <c r="X1535" s="234" t="s">
        <v>7746</v>
      </c>
      <c r="Y1535" s="234"/>
      <c r="Z1535" s="234"/>
      <c r="AA1535" s="243">
        <v>202411</v>
      </c>
      <c r="AB1535" s="243"/>
      <c r="AC1535" s="233" t="s">
        <v>7754</v>
      </c>
      <c r="AD1535" s="228" t="s">
        <v>7788</v>
      </c>
      <c r="AE1535" s="245">
        <v>0</v>
      </c>
      <c r="AF1535" s="228" t="s">
        <v>7788</v>
      </c>
      <c r="AG1535" s="239" t="str">
        <f>IFERROR(VLOOKUP(작성용!A:A,RM!A:D,4,0),"-")</f>
        <v>-</v>
      </c>
      <c r="AH1535" s="9" t="s">
        <v>7409</v>
      </c>
      <c r="AI1535" s="235" t="s">
        <v>7409</v>
      </c>
      <c r="AJ1535" s="235" t="s">
        <v>7409</v>
      </c>
      <c r="AK1535" s="235" t="s">
        <v>7751</v>
      </c>
      <c r="AL1535" s="235">
        <v>1534</v>
      </c>
    </row>
    <row r="1536" spans="1:38" x14ac:dyDescent="0.3">
      <c r="A1536" s="229">
        <v>6000818</v>
      </c>
      <c r="B1536" s="229" t="s">
        <v>7761</v>
      </c>
      <c r="C1536" s="241" t="s">
        <v>7422</v>
      </c>
      <c r="D1536" s="237" t="s">
        <v>7800</v>
      </c>
      <c r="E1536" s="236">
        <v>1101114970649</v>
      </c>
      <c r="F1536" s="240" t="s">
        <v>7760</v>
      </c>
      <c r="G1536" s="214">
        <v>0</v>
      </c>
      <c r="H1536" s="231" t="s">
        <v>7409</v>
      </c>
      <c r="I1536" s="231"/>
      <c r="J1536" s="231"/>
      <c r="K1536" s="231"/>
      <c r="L1536" s="231"/>
      <c r="M1536" s="231"/>
      <c r="N1536" s="231" t="s">
        <v>7757</v>
      </c>
      <c r="O1536" s="246"/>
      <c r="P1536" s="246"/>
      <c r="Q1536" s="225"/>
      <c r="R1536" s="212" t="s">
        <v>2</v>
      </c>
      <c r="S1536" s="213" t="s">
        <v>7409</v>
      </c>
      <c r="T1536" s="233" t="s">
        <v>8167</v>
      </c>
      <c r="U1536" s="234" t="s">
        <v>7583</v>
      </c>
      <c r="V1536" s="234">
        <v>45643</v>
      </c>
      <c r="W1536" s="233" t="s">
        <v>7748</v>
      </c>
      <c r="X1536" s="234" t="s">
        <v>7746</v>
      </c>
      <c r="Y1536" s="234"/>
      <c r="Z1536" s="234"/>
      <c r="AA1536" s="243">
        <v>202411</v>
      </c>
      <c r="AB1536" s="243"/>
      <c r="AC1536" s="233" t="s">
        <v>7754</v>
      </c>
      <c r="AD1536" s="228" t="s">
        <v>7776</v>
      </c>
      <c r="AE1536" s="245">
        <v>0</v>
      </c>
      <c r="AF1536" s="228" t="s">
        <v>7776</v>
      </c>
      <c r="AG1536" s="239" t="str">
        <f>IFERROR(VLOOKUP(작성용!A:A,RM!A:D,4,0),"-")</f>
        <v>-</v>
      </c>
      <c r="AH1536" s="9" t="s">
        <v>7409</v>
      </c>
      <c r="AI1536" s="235" t="s">
        <v>7409</v>
      </c>
      <c r="AJ1536" s="235" t="s">
        <v>7409</v>
      </c>
      <c r="AK1536" s="235" t="s">
        <v>7751</v>
      </c>
      <c r="AL1536" s="235">
        <v>1535</v>
      </c>
    </row>
    <row r="1537" spans="1:38" x14ac:dyDescent="0.3">
      <c r="A1537" s="229">
        <v>6000818</v>
      </c>
      <c r="B1537" s="229" t="s">
        <v>7761</v>
      </c>
      <c r="C1537" s="241" t="s">
        <v>7422</v>
      </c>
      <c r="D1537" s="237" t="s">
        <v>7801</v>
      </c>
      <c r="E1537" s="236">
        <v>1101113521609</v>
      </c>
      <c r="F1537" s="240" t="s">
        <v>7765</v>
      </c>
      <c r="G1537" s="214">
        <v>0</v>
      </c>
      <c r="H1537" s="231" t="s">
        <v>7409</v>
      </c>
      <c r="I1537" s="231"/>
      <c r="J1537" s="231"/>
      <c r="K1537" s="231"/>
      <c r="L1537" s="231"/>
      <c r="M1537" s="231"/>
      <c r="N1537" s="231" t="s">
        <v>7757</v>
      </c>
      <c r="O1537" s="246"/>
      <c r="P1537" s="246"/>
      <c r="Q1537" s="225"/>
      <c r="R1537" s="212" t="s">
        <v>2</v>
      </c>
      <c r="S1537" s="213" t="s">
        <v>7409</v>
      </c>
      <c r="T1537" s="233" t="s">
        <v>8167</v>
      </c>
      <c r="U1537" s="234" t="s">
        <v>7583</v>
      </c>
      <c r="V1537" s="234">
        <v>45643</v>
      </c>
      <c r="W1537" s="233" t="s">
        <v>7748</v>
      </c>
      <c r="X1537" s="234" t="s">
        <v>7746</v>
      </c>
      <c r="Y1537" s="234"/>
      <c r="Z1537" s="234"/>
      <c r="AA1537" s="243">
        <v>202411</v>
      </c>
      <c r="AB1537" s="243"/>
      <c r="AC1537" s="233" t="s">
        <v>7754</v>
      </c>
      <c r="AD1537" s="228" t="s">
        <v>556</v>
      </c>
      <c r="AE1537" s="245">
        <v>0</v>
      </c>
      <c r="AF1537" s="228" t="s">
        <v>556</v>
      </c>
      <c r="AG1537" s="239" t="str">
        <f>IFERROR(VLOOKUP(작성용!A:A,RM!A:D,4,0),"-")</f>
        <v>-</v>
      </c>
      <c r="AH1537" s="9" t="s">
        <v>7409</v>
      </c>
      <c r="AI1537" s="235" t="s">
        <v>7409</v>
      </c>
      <c r="AJ1537" s="235" t="s">
        <v>7409</v>
      </c>
      <c r="AK1537" s="235" t="s">
        <v>7751</v>
      </c>
      <c r="AL1537" s="235">
        <v>1536</v>
      </c>
    </row>
    <row r="1538" spans="1:38" x14ac:dyDescent="0.3">
      <c r="A1538" s="229">
        <v>6000818</v>
      </c>
      <c r="B1538" s="229" t="s">
        <v>7761</v>
      </c>
      <c r="C1538" s="241" t="s">
        <v>7422</v>
      </c>
      <c r="D1538" s="237" t="s">
        <v>7802</v>
      </c>
      <c r="E1538" s="236" t="s">
        <v>6898</v>
      </c>
      <c r="F1538" s="240" t="s">
        <v>7765</v>
      </c>
      <c r="G1538" s="214">
        <v>0</v>
      </c>
      <c r="H1538" s="231" t="s">
        <v>7409</v>
      </c>
      <c r="I1538" s="231"/>
      <c r="J1538" s="231"/>
      <c r="K1538" s="231"/>
      <c r="L1538" s="231"/>
      <c r="M1538" s="231"/>
      <c r="N1538" s="231" t="s">
        <v>7757</v>
      </c>
      <c r="O1538" s="246"/>
      <c r="P1538" s="246"/>
      <c r="Q1538" s="225"/>
      <c r="R1538" s="212" t="s">
        <v>2</v>
      </c>
      <c r="S1538" s="213" t="s">
        <v>7409</v>
      </c>
      <c r="T1538" s="233" t="s">
        <v>8167</v>
      </c>
      <c r="U1538" s="234" t="s">
        <v>7583</v>
      </c>
      <c r="V1538" s="234">
        <v>45643</v>
      </c>
      <c r="W1538" s="233" t="s">
        <v>7748</v>
      </c>
      <c r="X1538" s="234" t="s">
        <v>7746</v>
      </c>
      <c r="Y1538" s="234"/>
      <c r="Z1538" s="234"/>
      <c r="AA1538" s="243">
        <v>202411</v>
      </c>
      <c r="AB1538" s="243"/>
      <c r="AC1538" s="233" t="s">
        <v>7754</v>
      </c>
      <c r="AD1538" s="228" t="s">
        <v>3713</v>
      </c>
      <c r="AE1538" s="245">
        <v>0</v>
      </c>
      <c r="AF1538" s="228" t="s">
        <v>3713</v>
      </c>
      <c r="AG1538" s="239" t="str">
        <f>IFERROR(VLOOKUP(작성용!A:A,RM!A:D,4,0),"-")</f>
        <v>-</v>
      </c>
      <c r="AH1538" s="9" t="s">
        <v>7409</v>
      </c>
      <c r="AI1538" s="235" t="s">
        <v>7409</v>
      </c>
      <c r="AJ1538" s="235" t="s">
        <v>7409</v>
      </c>
      <c r="AK1538" s="235" t="s">
        <v>7751</v>
      </c>
      <c r="AL1538" s="235">
        <v>1537</v>
      </c>
    </row>
    <row r="1539" spans="1:38" x14ac:dyDescent="0.3">
      <c r="A1539" s="229">
        <v>6000751</v>
      </c>
      <c r="B1539" s="229" t="s">
        <v>7803</v>
      </c>
      <c r="C1539" s="241" t="s">
        <v>7422</v>
      </c>
      <c r="D1539" s="237" t="s">
        <v>7804</v>
      </c>
      <c r="E1539" s="236">
        <v>1341110422646</v>
      </c>
      <c r="F1539" s="240" t="s">
        <v>7805</v>
      </c>
      <c r="G1539" s="214">
        <v>0</v>
      </c>
      <c r="H1539" s="231" t="s">
        <v>7409</v>
      </c>
      <c r="I1539" s="231"/>
      <c r="J1539" s="231"/>
      <c r="K1539" s="231"/>
      <c r="L1539" s="231"/>
      <c r="M1539" s="231"/>
      <c r="N1539" s="231" t="s">
        <v>7757</v>
      </c>
      <c r="O1539" s="246"/>
      <c r="P1539" s="246"/>
      <c r="Q1539" s="225"/>
      <c r="R1539" s="212" t="s">
        <v>2</v>
      </c>
      <c r="S1539" s="213" t="s">
        <v>7409</v>
      </c>
      <c r="T1539" s="233" t="s">
        <v>8167</v>
      </c>
      <c r="U1539" s="234" t="s">
        <v>7583</v>
      </c>
      <c r="V1539" s="234">
        <v>45643</v>
      </c>
      <c r="W1539" s="233" t="s">
        <v>7748</v>
      </c>
      <c r="X1539" s="234" t="s">
        <v>7746</v>
      </c>
      <c r="Y1539" s="234"/>
      <c r="Z1539" s="234"/>
      <c r="AA1539" s="243">
        <v>202411</v>
      </c>
      <c r="AB1539" s="243"/>
      <c r="AC1539" s="233" t="s">
        <v>7754</v>
      </c>
      <c r="AD1539" s="244" t="s">
        <v>7503</v>
      </c>
      <c r="AE1539" s="245">
        <v>0</v>
      </c>
      <c r="AF1539" s="244" t="s">
        <v>7503</v>
      </c>
      <c r="AG1539" s="239" t="str">
        <f>IFERROR(VLOOKUP(작성용!A:A,RM!A:D,4,0),"-")</f>
        <v>-</v>
      </c>
      <c r="AH1539" s="9" t="s">
        <v>7409</v>
      </c>
      <c r="AI1539" s="235" t="s">
        <v>7409</v>
      </c>
      <c r="AJ1539" s="235" t="s">
        <v>7409</v>
      </c>
      <c r="AK1539" s="235" t="s">
        <v>7751</v>
      </c>
      <c r="AL1539" s="235">
        <v>1538</v>
      </c>
    </row>
    <row r="1540" spans="1:38" x14ac:dyDescent="0.3">
      <c r="A1540" s="229">
        <v>6000751</v>
      </c>
      <c r="B1540" s="229" t="s">
        <v>7803</v>
      </c>
      <c r="C1540" s="241" t="s">
        <v>7422</v>
      </c>
      <c r="D1540" s="237" t="s">
        <v>7804</v>
      </c>
      <c r="E1540" s="236">
        <v>1341110422646</v>
      </c>
      <c r="F1540" s="240" t="s">
        <v>7806</v>
      </c>
      <c r="G1540" s="214">
        <v>0</v>
      </c>
      <c r="H1540" s="231" t="s">
        <v>7409</v>
      </c>
      <c r="I1540" s="231"/>
      <c r="J1540" s="231"/>
      <c r="K1540" s="231"/>
      <c r="L1540" s="231"/>
      <c r="M1540" s="231"/>
      <c r="N1540" s="231" t="s">
        <v>7757</v>
      </c>
      <c r="O1540" s="246"/>
      <c r="P1540" s="246"/>
      <c r="Q1540" s="225"/>
      <c r="R1540" s="212" t="s">
        <v>2</v>
      </c>
      <c r="S1540" s="213" t="s">
        <v>7409</v>
      </c>
      <c r="T1540" s="233" t="s">
        <v>8167</v>
      </c>
      <c r="U1540" s="234" t="s">
        <v>7583</v>
      </c>
      <c r="V1540" s="234">
        <v>45643</v>
      </c>
      <c r="W1540" s="233" t="s">
        <v>7748</v>
      </c>
      <c r="X1540" s="234" t="s">
        <v>7746</v>
      </c>
      <c r="Y1540" s="234"/>
      <c r="Z1540" s="234"/>
      <c r="AA1540" s="243">
        <v>202411</v>
      </c>
      <c r="AB1540" s="243"/>
      <c r="AC1540" s="233" t="s">
        <v>7754</v>
      </c>
      <c r="AD1540" s="244" t="s">
        <v>7503</v>
      </c>
      <c r="AE1540" s="245">
        <v>0</v>
      </c>
      <c r="AF1540" s="244" t="s">
        <v>7503</v>
      </c>
      <c r="AG1540" s="239" t="str">
        <f>IFERROR(VLOOKUP(작성용!A:A,RM!A:D,4,0),"-")</f>
        <v>-</v>
      </c>
      <c r="AH1540" s="9" t="s">
        <v>7409</v>
      </c>
      <c r="AI1540" s="235" t="s">
        <v>7409</v>
      </c>
      <c r="AJ1540" s="235" t="s">
        <v>7409</v>
      </c>
      <c r="AK1540" s="235" t="s">
        <v>7751</v>
      </c>
      <c r="AL1540" s="235">
        <v>1539</v>
      </c>
    </row>
    <row r="1541" spans="1:38" x14ac:dyDescent="0.3">
      <c r="A1541" s="229">
        <v>6000751</v>
      </c>
      <c r="B1541" s="229" t="s">
        <v>7803</v>
      </c>
      <c r="C1541" s="241" t="s">
        <v>7422</v>
      </c>
      <c r="D1541" s="237" t="s">
        <v>7807</v>
      </c>
      <c r="E1541" s="236">
        <v>1101114638429</v>
      </c>
      <c r="F1541" s="240" t="s">
        <v>7765</v>
      </c>
      <c r="G1541" s="214">
        <v>2</v>
      </c>
      <c r="H1541" s="231" t="s">
        <v>7409</v>
      </c>
      <c r="I1541" s="231"/>
      <c r="J1541" s="231"/>
      <c r="K1541" s="231"/>
      <c r="L1541" s="231"/>
      <c r="M1541" s="231"/>
      <c r="N1541" s="231" t="s">
        <v>7757</v>
      </c>
      <c r="O1541" s="246"/>
      <c r="P1541" s="246"/>
      <c r="Q1541" s="225"/>
      <c r="R1541" s="212" t="s">
        <v>2</v>
      </c>
      <c r="S1541" s="213" t="s">
        <v>7409</v>
      </c>
      <c r="T1541" s="233" t="s">
        <v>8167</v>
      </c>
      <c r="U1541" s="234" t="s">
        <v>7583</v>
      </c>
      <c r="V1541" s="234">
        <v>45643</v>
      </c>
      <c r="W1541" s="233" t="s">
        <v>7748</v>
      </c>
      <c r="X1541" s="234" t="s">
        <v>7746</v>
      </c>
      <c r="Y1541" s="234"/>
      <c r="Z1541" s="234"/>
      <c r="AA1541" s="243">
        <v>202411</v>
      </c>
      <c r="AB1541" s="243"/>
      <c r="AC1541" s="233" t="s">
        <v>7754</v>
      </c>
      <c r="AD1541" s="244" t="s">
        <v>7480</v>
      </c>
      <c r="AE1541" s="245">
        <v>0</v>
      </c>
      <c r="AF1541" s="244" t="s">
        <v>7480</v>
      </c>
      <c r="AG1541" s="239" t="str">
        <f>IFERROR(VLOOKUP(작성용!A:A,RM!A:D,4,0),"-")</f>
        <v>-</v>
      </c>
      <c r="AH1541" s="9" t="s">
        <v>7409</v>
      </c>
      <c r="AI1541" s="235" t="s">
        <v>7409</v>
      </c>
      <c r="AJ1541" s="235" t="s">
        <v>7409</v>
      </c>
      <c r="AK1541" s="235" t="s">
        <v>7751</v>
      </c>
      <c r="AL1541" s="235">
        <v>1540</v>
      </c>
    </row>
    <row r="1542" spans="1:38" x14ac:dyDescent="0.3">
      <c r="A1542" s="229">
        <v>6000751</v>
      </c>
      <c r="B1542" s="229" t="s">
        <v>7803</v>
      </c>
      <c r="C1542" s="241" t="s">
        <v>7422</v>
      </c>
      <c r="D1542" s="237" t="s">
        <v>7807</v>
      </c>
      <c r="E1542" s="236">
        <v>1101114638429</v>
      </c>
      <c r="F1542" s="240" t="s">
        <v>7763</v>
      </c>
      <c r="G1542" s="214">
        <v>0</v>
      </c>
      <c r="H1542" s="231" t="s">
        <v>7409</v>
      </c>
      <c r="I1542" s="231"/>
      <c r="J1542" s="231"/>
      <c r="K1542" s="231"/>
      <c r="L1542" s="231"/>
      <c r="M1542" s="231"/>
      <c r="N1542" s="231" t="s">
        <v>7757</v>
      </c>
      <c r="O1542" s="246"/>
      <c r="P1542" s="246"/>
      <c r="Q1542" s="225"/>
      <c r="R1542" s="212" t="s">
        <v>2</v>
      </c>
      <c r="S1542" s="213" t="s">
        <v>7409</v>
      </c>
      <c r="T1542" s="233" t="s">
        <v>8167</v>
      </c>
      <c r="U1542" s="234" t="s">
        <v>7583</v>
      </c>
      <c r="V1542" s="234">
        <v>45643</v>
      </c>
      <c r="W1542" s="233" t="s">
        <v>7748</v>
      </c>
      <c r="X1542" s="234" t="s">
        <v>7746</v>
      </c>
      <c r="Y1542" s="234"/>
      <c r="Z1542" s="234"/>
      <c r="AA1542" s="243">
        <v>202411</v>
      </c>
      <c r="AB1542" s="243"/>
      <c r="AC1542" s="233" t="s">
        <v>7754</v>
      </c>
      <c r="AD1542" s="244" t="s">
        <v>7480</v>
      </c>
      <c r="AE1542" s="245">
        <v>0</v>
      </c>
      <c r="AF1542" s="244" t="s">
        <v>7480</v>
      </c>
      <c r="AG1542" s="239" t="str">
        <f>IFERROR(VLOOKUP(작성용!A:A,RM!A:D,4,0),"-")</f>
        <v>-</v>
      </c>
      <c r="AH1542" s="9" t="s">
        <v>7409</v>
      </c>
      <c r="AI1542" s="235" t="s">
        <v>7409</v>
      </c>
      <c r="AJ1542" s="235" t="s">
        <v>7409</v>
      </c>
      <c r="AK1542" s="235" t="s">
        <v>7751</v>
      </c>
      <c r="AL1542" s="235">
        <v>1541</v>
      </c>
    </row>
    <row r="1543" spans="1:38" x14ac:dyDescent="0.3">
      <c r="A1543" s="229">
        <v>6000751</v>
      </c>
      <c r="B1543" s="229" t="s">
        <v>7803</v>
      </c>
      <c r="C1543" s="241" t="s">
        <v>7422</v>
      </c>
      <c r="D1543" s="237" t="s">
        <v>7808</v>
      </c>
      <c r="E1543" s="236">
        <v>1101117561479</v>
      </c>
      <c r="F1543" s="240" t="s">
        <v>7765</v>
      </c>
      <c r="G1543" s="214">
        <v>0</v>
      </c>
      <c r="H1543" s="231" t="s">
        <v>7409</v>
      </c>
      <c r="I1543" s="231"/>
      <c r="J1543" s="231"/>
      <c r="K1543" s="231"/>
      <c r="L1543" s="231"/>
      <c r="M1543" s="231"/>
      <c r="N1543" s="231" t="s">
        <v>7757</v>
      </c>
      <c r="O1543" s="246"/>
      <c r="P1543" s="246"/>
      <c r="Q1543" s="225"/>
      <c r="R1543" s="212" t="s">
        <v>2</v>
      </c>
      <c r="S1543" s="213" t="s">
        <v>7409</v>
      </c>
      <c r="T1543" s="233" t="s">
        <v>8167</v>
      </c>
      <c r="U1543" s="234" t="s">
        <v>7583</v>
      </c>
      <c r="V1543" s="234">
        <v>45643</v>
      </c>
      <c r="W1543" s="233" t="s">
        <v>7748</v>
      </c>
      <c r="X1543" s="234" t="s">
        <v>7746</v>
      </c>
      <c r="Y1543" s="234"/>
      <c r="Z1543" s="234"/>
      <c r="AA1543" s="243">
        <v>202411</v>
      </c>
      <c r="AB1543" s="243"/>
      <c r="AC1543" s="233" t="s">
        <v>7754</v>
      </c>
      <c r="AD1543" s="244" t="s">
        <v>7500</v>
      </c>
      <c r="AE1543" s="245">
        <v>0</v>
      </c>
      <c r="AF1543" s="244" t="s">
        <v>7500</v>
      </c>
      <c r="AG1543" s="239" t="str">
        <f>IFERROR(VLOOKUP(작성용!A:A,RM!A:D,4,0),"-")</f>
        <v>-</v>
      </c>
      <c r="AH1543" s="9" t="s">
        <v>7409</v>
      </c>
      <c r="AI1543" s="235" t="s">
        <v>7409</v>
      </c>
      <c r="AJ1543" s="235" t="s">
        <v>7409</v>
      </c>
      <c r="AK1543" s="235" t="s">
        <v>7751</v>
      </c>
      <c r="AL1543" s="235">
        <v>1542</v>
      </c>
    </row>
    <row r="1544" spans="1:38" x14ac:dyDescent="0.3">
      <c r="A1544" s="229">
        <v>6000751</v>
      </c>
      <c r="B1544" s="229" t="s">
        <v>7803</v>
      </c>
      <c r="C1544" s="241" t="s">
        <v>7422</v>
      </c>
      <c r="D1544" s="237" t="s">
        <v>7809</v>
      </c>
      <c r="E1544" s="236">
        <v>1314110213117</v>
      </c>
      <c r="F1544" s="240" t="s">
        <v>7765</v>
      </c>
      <c r="G1544" s="214">
        <v>0</v>
      </c>
      <c r="H1544" s="231" t="s">
        <v>7409</v>
      </c>
      <c r="I1544" s="231"/>
      <c r="J1544" s="231"/>
      <c r="K1544" s="231"/>
      <c r="L1544" s="231"/>
      <c r="M1544" s="231"/>
      <c r="N1544" s="231" t="s">
        <v>7757</v>
      </c>
      <c r="O1544" s="246"/>
      <c r="P1544" s="246"/>
      <c r="Q1544" s="225"/>
      <c r="R1544" s="212" t="s">
        <v>2</v>
      </c>
      <c r="S1544" s="213" t="s">
        <v>7409</v>
      </c>
      <c r="T1544" s="233" t="s">
        <v>8167</v>
      </c>
      <c r="U1544" s="234" t="s">
        <v>7583</v>
      </c>
      <c r="V1544" s="234">
        <v>45643</v>
      </c>
      <c r="W1544" s="233" t="s">
        <v>7748</v>
      </c>
      <c r="X1544" s="234" t="s">
        <v>7746</v>
      </c>
      <c r="Y1544" s="234"/>
      <c r="Z1544" s="234"/>
      <c r="AA1544" s="243">
        <v>202411</v>
      </c>
      <c r="AB1544" s="243"/>
      <c r="AC1544" s="233" t="s">
        <v>7754</v>
      </c>
      <c r="AD1544" s="244" t="s">
        <v>7508</v>
      </c>
      <c r="AE1544" s="245">
        <v>0</v>
      </c>
      <c r="AF1544" s="244" t="s">
        <v>7508</v>
      </c>
      <c r="AG1544" s="239" t="str">
        <f>IFERROR(VLOOKUP(작성용!A:A,RM!A:D,4,0),"-")</f>
        <v>-</v>
      </c>
      <c r="AH1544" s="9" t="s">
        <v>7409</v>
      </c>
      <c r="AI1544" s="235" t="s">
        <v>7409</v>
      </c>
      <c r="AJ1544" s="235" t="s">
        <v>7409</v>
      </c>
      <c r="AK1544" s="235" t="s">
        <v>7751</v>
      </c>
      <c r="AL1544" s="235">
        <v>1543</v>
      </c>
    </row>
    <row r="1545" spans="1:38" x14ac:dyDescent="0.3">
      <c r="A1545" s="229">
        <v>6000751</v>
      </c>
      <c r="B1545" s="229" t="s">
        <v>7803</v>
      </c>
      <c r="C1545" s="241" t="s">
        <v>7422</v>
      </c>
      <c r="D1545" s="237" t="s">
        <v>7809</v>
      </c>
      <c r="E1545" s="236">
        <v>1314110213117</v>
      </c>
      <c r="F1545" s="240" t="s">
        <v>7756</v>
      </c>
      <c r="G1545" s="214">
        <v>0</v>
      </c>
      <c r="H1545" s="231" t="s">
        <v>7409</v>
      </c>
      <c r="I1545" s="231"/>
      <c r="J1545" s="231"/>
      <c r="K1545" s="231"/>
      <c r="L1545" s="231"/>
      <c r="M1545" s="231"/>
      <c r="N1545" s="231" t="s">
        <v>7757</v>
      </c>
      <c r="O1545" s="246"/>
      <c r="P1545" s="246"/>
      <c r="Q1545" s="225"/>
      <c r="R1545" s="212" t="s">
        <v>2</v>
      </c>
      <c r="S1545" s="213" t="s">
        <v>7409</v>
      </c>
      <c r="T1545" s="233" t="s">
        <v>8167</v>
      </c>
      <c r="U1545" s="234" t="s">
        <v>7583</v>
      </c>
      <c r="V1545" s="234">
        <v>45643</v>
      </c>
      <c r="W1545" s="233" t="s">
        <v>7748</v>
      </c>
      <c r="X1545" s="234" t="s">
        <v>7746</v>
      </c>
      <c r="Y1545" s="234"/>
      <c r="Z1545" s="234"/>
      <c r="AA1545" s="243">
        <v>202411</v>
      </c>
      <c r="AB1545" s="243"/>
      <c r="AC1545" s="233" t="s">
        <v>7754</v>
      </c>
      <c r="AD1545" s="244" t="s">
        <v>7508</v>
      </c>
      <c r="AE1545" s="245">
        <v>0</v>
      </c>
      <c r="AF1545" s="244" t="s">
        <v>7508</v>
      </c>
      <c r="AG1545" s="239" t="str">
        <f>IFERROR(VLOOKUP(작성용!A:A,RM!A:D,4,0),"-")</f>
        <v>-</v>
      </c>
      <c r="AH1545" s="9" t="s">
        <v>7409</v>
      </c>
      <c r="AI1545" s="235" t="s">
        <v>7409</v>
      </c>
      <c r="AJ1545" s="235" t="s">
        <v>7409</v>
      </c>
      <c r="AK1545" s="235" t="s">
        <v>7751</v>
      </c>
      <c r="AL1545" s="235">
        <v>1544</v>
      </c>
    </row>
    <row r="1546" spans="1:38" x14ac:dyDescent="0.3">
      <c r="A1546" s="229">
        <v>6000751</v>
      </c>
      <c r="B1546" s="229" t="s">
        <v>7803</v>
      </c>
      <c r="C1546" s="241" t="s">
        <v>7422</v>
      </c>
      <c r="D1546" s="237" t="s">
        <v>7810</v>
      </c>
      <c r="E1546" s="236">
        <v>1311110654672</v>
      </c>
      <c r="F1546" s="240" t="s">
        <v>7765</v>
      </c>
      <c r="G1546" s="214">
        <v>0</v>
      </c>
      <c r="H1546" s="231" t="s">
        <v>7409</v>
      </c>
      <c r="I1546" s="231"/>
      <c r="J1546" s="231"/>
      <c r="K1546" s="231"/>
      <c r="L1546" s="231"/>
      <c r="M1546" s="231"/>
      <c r="N1546" s="231" t="s">
        <v>7757</v>
      </c>
      <c r="O1546" s="246"/>
      <c r="P1546" s="246"/>
      <c r="Q1546" s="225"/>
      <c r="R1546" s="212" t="s">
        <v>2</v>
      </c>
      <c r="S1546" s="213" t="s">
        <v>7409</v>
      </c>
      <c r="T1546" s="233" t="s">
        <v>8167</v>
      </c>
      <c r="U1546" s="234" t="s">
        <v>7583</v>
      </c>
      <c r="V1546" s="234">
        <v>45643</v>
      </c>
      <c r="W1546" s="233" t="s">
        <v>7748</v>
      </c>
      <c r="X1546" s="234" t="s">
        <v>7746</v>
      </c>
      <c r="Y1546" s="234"/>
      <c r="Z1546" s="234"/>
      <c r="AA1546" s="243">
        <v>202411</v>
      </c>
      <c r="AB1546" s="243"/>
      <c r="AC1546" s="233" t="s">
        <v>7754</v>
      </c>
      <c r="AD1546" s="244" t="s">
        <v>7811</v>
      </c>
      <c r="AE1546" s="245">
        <v>0</v>
      </c>
      <c r="AF1546" s="244" t="s">
        <v>7811</v>
      </c>
      <c r="AG1546" s="239" t="str">
        <f>IFERROR(VLOOKUP(작성용!A:A,RM!A:D,4,0),"-")</f>
        <v>-</v>
      </c>
      <c r="AH1546" s="9" t="s">
        <v>7409</v>
      </c>
      <c r="AI1546" s="235" t="s">
        <v>7409</v>
      </c>
      <c r="AJ1546" s="235" t="s">
        <v>7409</v>
      </c>
      <c r="AK1546" s="235" t="s">
        <v>7751</v>
      </c>
      <c r="AL1546" s="235">
        <v>1545</v>
      </c>
    </row>
    <row r="1547" spans="1:38" x14ac:dyDescent="0.3">
      <c r="A1547" s="229">
        <v>6000751</v>
      </c>
      <c r="B1547" s="229" t="s">
        <v>7803</v>
      </c>
      <c r="C1547" s="241" t="s">
        <v>7422</v>
      </c>
      <c r="D1547" s="237" t="s">
        <v>7812</v>
      </c>
      <c r="E1547" s="236" t="s">
        <v>7813</v>
      </c>
      <c r="F1547" s="240" t="s">
        <v>7760</v>
      </c>
      <c r="G1547" s="214">
        <v>0</v>
      </c>
      <c r="H1547" s="231" t="s">
        <v>7409</v>
      </c>
      <c r="I1547" s="231"/>
      <c r="J1547" s="231"/>
      <c r="K1547" s="231"/>
      <c r="L1547" s="231"/>
      <c r="M1547" s="231"/>
      <c r="N1547" s="231" t="s">
        <v>7757</v>
      </c>
      <c r="O1547" s="246"/>
      <c r="P1547" s="246"/>
      <c r="Q1547" s="225"/>
      <c r="R1547" s="212" t="s">
        <v>2</v>
      </c>
      <c r="S1547" s="213" t="s">
        <v>7409</v>
      </c>
      <c r="T1547" s="233" t="s">
        <v>8167</v>
      </c>
      <c r="U1547" s="234" t="s">
        <v>7583</v>
      </c>
      <c r="V1547" s="234">
        <v>45643</v>
      </c>
      <c r="W1547" s="233" t="s">
        <v>7748</v>
      </c>
      <c r="X1547" s="234" t="s">
        <v>7746</v>
      </c>
      <c r="Y1547" s="234"/>
      <c r="Z1547" s="234"/>
      <c r="AA1547" s="243">
        <v>202411</v>
      </c>
      <c r="AB1547" s="243"/>
      <c r="AC1547" s="233" t="s">
        <v>7754</v>
      </c>
      <c r="AD1547" s="244" t="s">
        <v>7500</v>
      </c>
      <c r="AE1547" s="245">
        <v>0</v>
      </c>
      <c r="AF1547" s="244" t="s">
        <v>7500</v>
      </c>
      <c r="AG1547" s="239" t="str">
        <f>IFERROR(VLOOKUP(작성용!A:A,RM!A:D,4,0),"-")</f>
        <v>-</v>
      </c>
      <c r="AH1547" s="9" t="s">
        <v>7409</v>
      </c>
      <c r="AI1547" s="235" t="s">
        <v>7814</v>
      </c>
      <c r="AJ1547" s="235" t="s">
        <v>7409</v>
      </c>
      <c r="AK1547" s="235" t="s">
        <v>7751</v>
      </c>
      <c r="AL1547" s="235">
        <v>1546</v>
      </c>
    </row>
    <row r="1548" spans="1:38" x14ac:dyDescent="0.3">
      <c r="A1548" s="229">
        <v>6000751</v>
      </c>
      <c r="B1548" s="229" t="s">
        <v>7803</v>
      </c>
      <c r="C1548" s="241" t="s">
        <v>7422</v>
      </c>
      <c r="D1548" s="237" t="s">
        <v>7815</v>
      </c>
      <c r="E1548" s="236">
        <v>1101116598415</v>
      </c>
      <c r="F1548" s="240" t="s">
        <v>7765</v>
      </c>
      <c r="G1548" s="214">
        <v>0</v>
      </c>
      <c r="H1548" s="231" t="s">
        <v>7409</v>
      </c>
      <c r="I1548" s="231"/>
      <c r="J1548" s="231"/>
      <c r="K1548" s="231"/>
      <c r="L1548" s="231"/>
      <c r="M1548" s="231"/>
      <c r="N1548" s="231" t="s">
        <v>7757</v>
      </c>
      <c r="O1548" s="246"/>
      <c r="P1548" s="246"/>
      <c r="Q1548" s="225"/>
      <c r="R1548" s="212" t="s">
        <v>2</v>
      </c>
      <c r="S1548" s="213" t="s">
        <v>7409</v>
      </c>
      <c r="T1548" s="233" t="s">
        <v>8167</v>
      </c>
      <c r="U1548" s="234" t="s">
        <v>7583</v>
      </c>
      <c r="V1548" s="234">
        <v>45643</v>
      </c>
      <c r="W1548" s="233" t="s">
        <v>7748</v>
      </c>
      <c r="X1548" s="234" t="s">
        <v>7746</v>
      </c>
      <c r="Y1548" s="234"/>
      <c r="Z1548" s="234"/>
      <c r="AA1548" s="243">
        <v>202411</v>
      </c>
      <c r="AB1548" s="243"/>
      <c r="AC1548" s="233" t="s">
        <v>7754</v>
      </c>
      <c r="AD1548" s="244" t="s">
        <v>7441</v>
      </c>
      <c r="AE1548" s="245">
        <v>0</v>
      </c>
      <c r="AF1548" s="244" t="s">
        <v>7441</v>
      </c>
      <c r="AG1548" s="239" t="str">
        <f>IFERROR(VLOOKUP(작성용!A:A,RM!A:D,4,0),"-")</f>
        <v>-</v>
      </c>
      <c r="AH1548" s="9" t="s">
        <v>7409</v>
      </c>
      <c r="AI1548" s="235" t="s">
        <v>7409</v>
      </c>
      <c r="AJ1548" s="235" t="s">
        <v>7409</v>
      </c>
      <c r="AK1548" s="235" t="s">
        <v>7751</v>
      </c>
      <c r="AL1548" s="235">
        <v>1547</v>
      </c>
    </row>
    <row r="1549" spans="1:38" x14ac:dyDescent="0.3">
      <c r="A1549" s="229">
        <v>6000751</v>
      </c>
      <c r="B1549" s="229" t="s">
        <v>7803</v>
      </c>
      <c r="C1549" s="241" t="s">
        <v>7422</v>
      </c>
      <c r="D1549" s="237" t="s">
        <v>7816</v>
      </c>
      <c r="E1549" s="236">
        <v>1101115460334</v>
      </c>
      <c r="F1549" s="240" t="s">
        <v>7756</v>
      </c>
      <c r="G1549" s="214">
        <v>0</v>
      </c>
      <c r="H1549" s="231" t="s">
        <v>7409</v>
      </c>
      <c r="I1549" s="231"/>
      <c r="J1549" s="231"/>
      <c r="K1549" s="231"/>
      <c r="L1549" s="231"/>
      <c r="M1549" s="231"/>
      <c r="N1549" s="231" t="s">
        <v>7757</v>
      </c>
      <c r="O1549" s="246"/>
      <c r="P1549" s="246"/>
      <c r="Q1549" s="225"/>
      <c r="R1549" s="212" t="s">
        <v>2</v>
      </c>
      <c r="S1549" s="213" t="s">
        <v>7409</v>
      </c>
      <c r="T1549" s="233" t="s">
        <v>8167</v>
      </c>
      <c r="U1549" s="234" t="s">
        <v>7583</v>
      </c>
      <c r="V1549" s="234">
        <v>45643</v>
      </c>
      <c r="W1549" s="233" t="s">
        <v>7748</v>
      </c>
      <c r="X1549" s="234" t="s">
        <v>7746</v>
      </c>
      <c r="Y1549" s="234"/>
      <c r="Z1549" s="234"/>
      <c r="AA1549" s="243">
        <v>202411</v>
      </c>
      <c r="AB1549" s="243"/>
      <c r="AC1549" s="233" t="s">
        <v>7754</v>
      </c>
      <c r="AD1549" s="228" t="s">
        <v>7811</v>
      </c>
      <c r="AE1549" s="245">
        <v>0</v>
      </c>
      <c r="AF1549" s="228" t="s">
        <v>7811</v>
      </c>
      <c r="AG1549" s="239" t="str">
        <f>IFERROR(VLOOKUP(작성용!A:A,RM!A:D,4,0),"-")</f>
        <v>-</v>
      </c>
      <c r="AH1549" s="9" t="s">
        <v>7409</v>
      </c>
      <c r="AI1549" s="235" t="s">
        <v>7409</v>
      </c>
      <c r="AJ1549" s="235" t="s">
        <v>7409</v>
      </c>
      <c r="AK1549" s="235" t="s">
        <v>7751</v>
      </c>
      <c r="AL1549" s="235">
        <v>1548</v>
      </c>
    </row>
    <row r="1550" spans="1:38" x14ac:dyDescent="0.3">
      <c r="A1550" s="229">
        <v>6000751</v>
      </c>
      <c r="B1550" s="229" t="s">
        <v>7803</v>
      </c>
      <c r="C1550" s="241" t="s">
        <v>7422</v>
      </c>
      <c r="D1550" s="237" t="s">
        <v>7816</v>
      </c>
      <c r="E1550" s="236">
        <v>1101115460334</v>
      </c>
      <c r="F1550" s="240" t="s">
        <v>7765</v>
      </c>
      <c r="G1550" s="214">
        <v>0</v>
      </c>
      <c r="H1550" s="231" t="s">
        <v>7409</v>
      </c>
      <c r="I1550" s="231"/>
      <c r="J1550" s="231"/>
      <c r="K1550" s="231"/>
      <c r="L1550" s="231"/>
      <c r="M1550" s="231"/>
      <c r="N1550" s="231" t="s">
        <v>7757</v>
      </c>
      <c r="O1550" s="246"/>
      <c r="P1550" s="246"/>
      <c r="Q1550" s="225"/>
      <c r="R1550" s="212" t="s">
        <v>2</v>
      </c>
      <c r="S1550" s="213" t="s">
        <v>7409</v>
      </c>
      <c r="T1550" s="233" t="s">
        <v>8167</v>
      </c>
      <c r="U1550" s="234" t="s">
        <v>7583</v>
      </c>
      <c r="V1550" s="234">
        <v>45643</v>
      </c>
      <c r="W1550" s="233" t="s">
        <v>7748</v>
      </c>
      <c r="X1550" s="234" t="s">
        <v>7746</v>
      </c>
      <c r="Y1550" s="234"/>
      <c r="Z1550" s="234"/>
      <c r="AA1550" s="243">
        <v>202411</v>
      </c>
      <c r="AB1550" s="243"/>
      <c r="AC1550" s="233" t="s">
        <v>7754</v>
      </c>
      <c r="AD1550" s="228" t="s">
        <v>7811</v>
      </c>
      <c r="AE1550" s="245">
        <v>0</v>
      </c>
      <c r="AF1550" s="228" t="s">
        <v>7811</v>
      </c>
      <c r="AG1550" s="239" t="str">
        <f>IFERROR(VLOOKUP(작성용!A:A,RM!A:D,4,0),"-")</f>
        <v>-</v>
      </c>
      <c r="AH1550" s="9" t="s">
        <v>7409</v>
      </c>
      <c r="AI1550" s="235" t="s">
        <v>7409</v>
      </c>
      <c r="AJ1550" s="235" t="s">
        <v>7409</v>
      </c>
      <c r="AK1550" s="235" t="s">
        <v>7751</v>
      </c>
      <c r="AL1550" s="235">
        <v>1549</v>
      </c>
    </row>
    <row r="1551" spans="1:38" x14ac:dyDescent="0.3">
      <c r="A1551" s="229">
        <v>6000751</v>
      </c>
      <c r="B1551" s="229" t="s">
        <v>7803</v>
      </c>
      <c r="C1551" s="241" t="s">
        <v>7422</v>
      </c>
      <c r="D1551" s="237" t="s">
        <v>7817</v>
      </c>
      <c r="E1551" s="236">
        <v>1101114734152</v>
      </c>
      <c r="F1551" s="240" t="s">
        <v>7756</v>
      </c>
      <c r="G1551" s="214">
        <v>0</v>
      </c>
      <c r="H1551" s="231" t="s">
        <v>7409</v>
      </c>
      <c r="I1551" s="231"/>
      <c r="J1551" s="231"/>
      <c r="K1551" s="231"/>
      <c r="L1551" s="231"/>
      <c r="M1551" s="231"/>
      <c r="N1551" s="231" t="s">
        <v>7757</v>
      </c>
      <c r="O1551" s="246"/>
      <c r="P1551" s="246"/>
      <c r="Q1551" s="225"/>
      <c r="R1551" s="212" t="s">
        <v>2</v>
      </c>
      <c r="S1551" s="213" t="s">
        <v>7409</v>
      </c>
      <c r="T1551" s="233" t="s">
        <v>8167</v>
      </c>
      <c r="U1551" s="234" t="s">
        <v>7583</v>
      </c>
      <c r="V1551" s="234">
        <v>45643</v>
      </c>
      <c r="W1551" s="233" t="s">
        <v>7748</v>
      </c>
      <c r="X1551" s="234" t="s">
        <v>7746</v>
      </c>
      <c r="Y1551" s="234"/>
      <c r="Z1551" s="234"/>
      <c r="AA1551" s="243">
        <v>202411</v>
      </c>
      <c r="AB1551" s="243"/>
      <c r="AC1551" s="233" t="s">
        <v>7754</v>
      </c>
      <c r="AD1551" s="228" t="s">
        <v>4535</v>
      </c>
      <c r="AE1551" s="245">
        <v>0</v>
      </c>
      <c r="AF1551" s="228" t="s">
        <v>4535</v>
      </c>
      <c r="AG1551" s="239" t="str">
        <f>IFERROR(VLOOKUP(작성용!A:A,RM!A:D,4,0),"-")</f>
        <v>-</v>
      </c>
      <c r="AH1551" s="9" t="s">
        <v>7409</v>
      </c>
      <c r="AI1551" s="235" t="s">
        <v>7409</v>
      </c>
      <c r="AJ1551" s="235" t="s">
        <v>7409</v>
      </c>
      <c r="AK1551" s="235" t="s">
        <v>7751</v>
      </c>
      <c r="AL1551" s="235">
        <v>1550</v>
      </c>
    </row>
    <row r="1552" spans="1:38" x14ac:dyDescent="0.3">
      <c r="A1552" s="229">
        <v>6000751</v>
      </c>
      <c r="B1552" s="229" t="s">
        <v>7803</v>
      </c>
      <c r="C1552" s="241" t="s">
        <v>7422</v>
      </c>
      <c r="D1552" s="237" t="s">
        <v>7817</v>
      </c>
      <c r="E1552" s="236">
        <v>1101114734152</v>
      </c>
      <c r="F1552" s="240" t="s">
        <v>7765</v>
      </c>
      <c r="G1552" s="214">
        <v>0</v>
      </c>
      <c r="H1552" s="231" t="s">
        <v>7409</v>
      </c>
      <c r="I1552" s="231"/>
      <c r="J1552" s="231"/>
      <c r="K1552" s="231"/>
      <c r="L1552" s="231"/>
      <c r="M1552" s="231"/>
      <c r="N1552" s="231" t="s">
        <v>7757</v>
      </c>
      <c r="O1552" s="246"/>
      <c r="P1552" s="246"/>
      <c r="Q1552" s="225"/>
      <c r="R1552" s="212" t="s">
        <v>2</v>
      </c>
      <c r="S1552" s="213" t="s">
        <v>7409</v>
      </c>
      <c r="T1552" s="233" t="s">
        <v>8167</v>
      </c>
      <c r="U1552" s="234" t="s">
        <v>7583</v>
      </c>
      <c r="V1552" s="234">
        <v>45643</v>
      </c>
      <c r="W1552" s="233" t="s">
        <v>7748</v>
      </c>
      <c r="X1552" s="234" t="s">
        <v>7746</v>
      </c>
      <c r="Y1552" s="234"/>
      <c r="Z1552" s="234"/>
      <c r="AA1552" s="243">
        <v>202411</v>
      </c>
      <c r="AB1552" s="243"/>
      <c r="AC1552" s="233" t="s">
        <v>7754</v>
      </c>
      <c r="AD1552" s="228" t="s">
        <v>4535</v>
      </c>
      <c r="AE1552" s="245">
        <v>0</v>
      </c>
      <c r="AF1552" s="228" t="s">
        <v>4535</v>
      </c>
      <c r="AG1552" s="239" t="str">
        <f>IFERROR(VLOOKUP(작성용!A:A,RM!A:D,4,0),"-")</f>
        <v>-</v>
      </c>
      <c r="AH1552" s="9" t="s">
        <v>7409</v>
      </c>
      <c r="AI1552" s="235" t="s">
        <v>7409</v>
      </c>
      <c r="AJ1552" s="235" t="s">
        <v>7409</v>
      </c>
      <c r="AK1552" s="235" t="s">
        <v>7751</v>
      </c>
      <c r="AL1552" s="235">
        <v>1551</v>
      </c>
    </row>
    <row r="1553" spans="1:38" x14ac:dyDescent="0.3">
      <c r="A1553" s="229">
        <v>6000751</v>
      </c>
      <c r="B1553" s="229" t="s">
        <v>7803</v>
      </c>
      <c r="C1553" s="241" t="s">
        <v>7422</v>
      </c>
      <c r="D1553" s="237" t="s">
        <v>7818</v>
      </c>
      <c r="E1553" s="236">
        <v>1311110435626</v>
      </c>
      <c r="F1553" s="240" t="s">
        <v>7765</v>
      </c>
      <c r="G1553" s="214">
        <v>0</v>
      </c>
      <c r="H1553" s="231" t="s">
        <v>7409</v>
      </c>
      <c r="I1553" s="231"/>
      <c r="J1553" s="231"/>
      <c r="K1553" s="231"/>
      <c r="L1553" s="231"/>
      <c r="M1553" s="231"/>
      <c r="N1553" s="231" t="s">
        <v>7757</v>
      </c>
      <c r="O1553" s="246"/>
      <c r="P1553" s="246"/>
      <c r="Q1553" s="225"/>
      <c r="R1553" s="212" t="s">
        <v>2</v>
      </c>
      <c r="S1553" s="213" t="s">
        <v>7409</v>
      </c>
      <c r="T1553" s="233" t="s">
        <v>8167</v>
      </c>
      <c r="U1553" s="234" t="s">
        <v>7583</v>
      </c>
      <c r="V1553" s="234">
        <v>45643</v>
      </c>
      <c r="W1553" s="233" t="s">
        <v>7748</v>
      </c>
      <c r="X1553" s="234" t="s">
        <v>7746</v>
      </c>
      <c r="Y1553" s="234"/>
      <c r="Z1553" s="234"/>
      <c r="AA1553" s="243">
        <v>202411</v>
      </c>
      <c r="AB1553" s="243"/>
      <c r="AC1553" s="233" t="s">
        <v>7754</v>
      </c>
      <c r="AD1553" s="228" t="s">
        <v>556</v>
      </c>
      <c r="AE1553" s="245">
        <v>0</v>
      </c>
      <c r="AF1553" s="228" t="s">
        <v>556</v>
      </c>
      <c r="AG1553" s="239" t="str">
        <f>IFERROR(VLOOKUP(작성용!A:A,RM!A:D,4,0),"-")</f>
        <v>-</v>
      </c>
      <c r="AH1553" s="9" t="s">
        <v>7409</v>
      </c>
      <c r="AI1553" s="235" t="s">
        <v>7409</v>
      </c>
      <c r="AJ1553" s="235" t="s">
        <v>7409</v>
      </c>
      <c r="AK1553" s="235" t="s">
        <v>7751</v>
      </c>
      <c r="AL1553" s="235">
        <v>1552</v>
      </c>
    </row>
    <row r="1554" spans="1:38" x14ac:dyDescent="0.3">
      <c r="A1554" s="229">
        <v>6000751</v>
      </c>
      <c r="B1554" s="229" t="s">
        <v>7803</v>
      </c>
      <c r="C1554" s="241" t="s">
        <v>7422</v>
      </c>
      <c r="D1554" s="237" t="s">
        <v>7819</v>
      </c>
      <c r="E1554" s="236">
        <v>1942110067240</v>
      </c>
      <c r="F1554" s="240" t="s">
        <v>7763</v>
      </c>
      <c r="G1554" s="214">
        <v>0</v>
      </c>
      <c r="H1554" s="231" t="s">
        <v>7409</v>
      </c>
      <c r="I1554" s="231"/>
      <c r="J1554" s="231"/>
      <c r="K1554" s="231"/>
      <c r="L1554" s="231"/>
      <c r="M1554" s="231"/>
      <c r="N1554" s="231" t="s">
        <v>7757</v>
      </c>
      <c r="O1554" s="246"/>
      <c r="P1554" s="246"/>
      <c r="Q1554" s="225"/>
      <c r="R1554" s="212" t="s">
        <v>2</v>
      </c>
      <c r="S1554" s="213" t="s">
        <v>7409</v>
      </c>
      <c r="T1554" s="233" t="s">
        <v>8167</v>
      </c>
      <c r="U1554" s="234" t="s">
        <v>7583</v>
      </c>
      <c r="V1554" s="234">
        <v>45643</v>
      </c>
      <c r="W1554" s="233" t="s">
        <v>7748</v>
      </c>
      <c r="X1554" s="234" t="s">
        <v>7746</v>
      </c>
      <c r="Y1554" s="234"/>
      <c r="Z1554" s="234"/>
      <c r="AA1554" s="243">
        <v>202411</v>
      </c>
      <c r="AB1554" s="243"/>
      <c r="AC1554" s="233" t="s">
        <v>7754</v>
      </c>
      <c r="AD1554" s="228" t="s">
        <v>694</v>
      </c>
      <c r="AE1554" s="245">
        <v>0</v>
      </c>
      <c r="AF1554" s="228" t="s">
        <v>694</v>
      </c>
      <c r="AG1554" s="239" t="str">
        <f>IFERROR(VLOOKUP(작성용!A:A,RM!A:D,4,0),"-")</f>
        <v>-</v>
      </c>
      <c r="AH1554" s="9" t="s">
        <v>7409</v>
      </c>
      <c r="AI1554" s="235" t="s">
        <v>7409</v>
      </c>
      <c r="AJ1554" s="235" t="s">
        <v>7409</v>
      </c>
      <c r="AK1554" s="235" t="s">
        <v>7751</v>
      </c>
      <c r="AL1554" s="235">
        <v>1553</v>
      </c>
    </row>
    <row r="1555" spans="1:38" x14ac:dyDescent="0.3">
      <c r="A1555" s="229">
        <v>6000751</v>
      </c>
      <c r="B1555" s="229" t="s">
        <v>7803</v>
      </c>
      <c r="C1555" s="241" t="s">
        <v>7422</v>
      </c>
      <c r="D1555" s="237" t="s">
        <v>7819</v>
      </c>
      <c r="E1555" s="236">
        <v>1942110067240</v>
      </c>
      <c r="F1555" s="240" t="s">
        <v>7756</v>
      </c>
      <c r="G1555" s="214">
        <v>0</v>
      </c>
      <c r="H1555" s="231" t="s">
        <v>7409</v>
      </c>
      <c r="I1555" s="231"/>
      <c r="J1555" s="231"/>
      <c r="K1555" s="231"/>
      <c r="L1555" s="231"/>
      <c r="M1555" s="231"/>
      <c r="N1555" s="231" t="s">
        <v>7757</v>
      </c>
      <c r="O1555" s="246"/>
      <c r="P1555" s="246"/>
      <c r="Q1555" s="225"/>
      <c r="R1555" s="212" t="s">
        <v>2</v>
      </c>
      <c r="S1555" s="213" t="s">
        <v>7409</v>
      </c>
      <c r="T1555" s="233" t="s">
        <v>8167</v>
      </c>
      <c r="U1555" s="234" t="s">
        <v>7583</v>
      </c>
      <c r="V1555" s="234">
        <v>45643</v>
      </c>
      <c r="W1555" s="233" t="s">
        <v>7748</v>
      </c>
      <c r="X1555" s="234" t="s">
        <v>7746</v>
      </c>
      <c r="Y1555" s="234"/>
      <c r="Z1555" s="234"/>
      <c r="AA1555" s="243">
        <v>202411</v>
      </c>
      <c r="AB1555" s="243"/>
      <c r="AC1555" s="233" t="s">
        <v>7754</v>
      </c>
      <c r="AD1555" s="228" t="s">
        <v>694</v>
      </c>
      <c r="AE1555" s="245">
        <v>0</v>
      </c>
      <c r="AF1555" s="228" t="s">
        <v>694</v>
      </c>
      <c r="AG1555" s="239" t="str">
        <f>IFERROR(VLOOKUP(작성용!A:A,RM!A:D,4,0),"-")</f>
        <v>-</v>
      </c>
      <c r="AH1555" s="9" t="s">
        <v>7409</v>
      </c>
      <c r="AI1555" s="235" t="s">
        <v>7409</v>
      </c>
      <c r="AJ1555" s="235" t="s">
        <v>7409</v>
      </c>
      <c r="AK1555" s="235" t="s">
        <v>7751</v>
      </c>
      <c r="AL1555" s="235">
        <v>1554</v>
      </c>
    </row>
    <row r="1556" spans="1:38" x14ac:dyDescent="0.3">
      <c r="A1556" s="229">
        <v>6000751</v>
      </c>
      <c r="B1556" s="229" t="s">
        <v>7803</v>
      </c>
      <c r="C1556" s="241" t="s">
        <v>7422</v>
      </c>
      <c r="D1556" s="237" t="s">
        <v>7820</v>
      </c>
      <c r="E1556" s="236">
        <v>1101118277603</v>
      </c>
      <c r="F1556" s="240" t="s">
        <v>7765</v>
      </c>
      <c r="G1556" s="214">
        <v>0</v>
      </c>
      <c r="H1556" s="231" t="s">
        <v>7409</v>
      </c>
      <c r="I1556" s="231"/>
      <c r="J1556" s="231"/>
      <c r="K1556" s="231"/>
      <c r="L1556" s="231"/>
      <c r="M1556" s="231"/>
      <c r="N1556" s="231" t="s">
        <v>7757</v>
      </c>
      <c r="O1556" s="246"/>
      <c r="P1556" s="246"/>
      <c r="Q1556" s="225"/>
      <c r="R1556" s="212" t="s">
        <v>2</v>
      </c>
      <c r="S1556" s="213" t="s">
        <v>7409</v>
      </c>
      <c r="T1556" s="233" t="s">
        <v>8167</v>
      </c>
      <c r="U1556" s="234" t="s">
        <v>7583</v>
      </c>
      <c r="V1556" s="234">
        <v>45643</v>
      </c>
      <c r="W1556" s="233" t="s">
        <v>7748</v>
      </c>
      <c r="X1556" s="234" t="s">
        <v>7746</v>
      </c>
      <c r="Y1556" s="234"/>
      <c r="Z1556" s="234"/>
      <c r="AA1556" s="243">
        <v>202411</v>
      </c>
      <c r="AB1556" s="243"/>
      <c r="AC1556" s="233" t="s">
        <v>7754</v>
      </c>
      <c r="AD1556" s="228" t="s">
        <v>7508</v>
      </c>
      <c r="AE1556" s="245">
        <v>0</v>
      </c>
      <c r="AF1556" s="228" t="s">
        <v>7508</v>
      </c>
      <c r="AG1556" s="239" t="str">
        <f>IFERROR(VLOOKUP(작성용!A:A,RM!A:D,4,0),"-")</f>
        <v>-</v>
      </c>
      <c r="AH1556" s="9" t="s">
        <v>7409</v>
      </c>
      <c r="AI1556" s="235" t="s">
        <v>7409</v>
      </c>
      <c r="AJ1556" s="235" t="s">
        <v>7409</v>
      </c>
      <c r="AK1556" s="235" t="s">
        <v>7751</v>
      </c>
      <c r="AL1556" s="235">
        <v>1555</v>
      </c>
    </row>
    <row r="1557" spans="1:38" x14ac:dyDescent="0.3">
      <c r="A1557" s="229">
        <v>6000751</v>
      </c>
      <c r="B1557" s="229" t="s">
        <v>7803</v>
      </c>
      <c r="C1557" s="241" t="s">
        <v>7422</v>
      </c>
      <c r="D1557" s="237" t="s">
        <v>7821</v>
      </c>
      <c r="E1557" s="236">
        <v>1311110719351</v>
      </c>
      <c r="F1557" s="240" t="s">
        <v>7760</v>
      </c>
      <c r="G1557" s="214">
        <v>0</v>
      </c>
      <c r="H1557" s="231" t="s">
        <v>7409</v>
      </c>
      <c r="I1557" s="231"/>
      <c r="J1557" s="231"/>
      <c r="K1557" s="231"/>
      <c r="L1557" s="231"/>
      <c r="M1557" s="231"/>
      <c r="N1557" s="231" t="s">
        <v>7757</v>
      </c>
      <c r="O1557" s="246"/>
      <c r="P1557" s="246"/>
      <c r="Q1557" s="225"/>
      <c r="R1557" s="212" t="s">
        <v>2</v>
      </c>
      <c r="S1557" s="213" t="s">
        <v>7409</v>
      </c>
      <c r="T1557" s="233" t="s">
        <v>8167</v>
      </c>
      <c r="U1557" s="234" t="s">
        <v>7583</v>
      </c>
      <c r="V1557" s="234">
        <v>45643</v>
      </c>
      <c r="W1557" s="233" t="s">
        <v>7748</v>
      </c>
      <c r="X1557" s="234" t="s">
        <v>7746</v>
      </c>
      <c r="Y1557" s="234"/>
      <c r="Z1557" s="234"/>
      <c r="AA1557" s="243">
        <v>202411</v>
      </c>
      <c r="AB1557" s="243"/>
      <c r="AC1557" s="233" t="s">
        <v>7754</v>
      </c>
      <c r="AD1557" s="228" t="s">
        <v>7513</v>
      </c>
      <c r="AE1557" s="245">
        <v>0</v>
      </c>
      <c r="AF1557" s="228" t="s">
        <v>7513</v>
      </c>
      <c r="AG1557" s="239" t="str">
        <f>IFERROR(VLOOKUP(작성용!A:A,RM!A:D,4,0),"-")</f>
        <v>-</v>
      </c>
      <c r="AH1557" s="9" t="s">
        <v>7409</v>
      </c>
      <c r="AI1557" s="235" t="s">
        <v>7409</v>
      </c>
      <c r="AJ1557" s="235" t="s">
        <v>7409</v>
      </c>
      <c r="AK1557" s="235" t="s">
        <v>7751</v>
      </c>
      <c r="AL1557" s="235">
        <v>1556</v>
      </c>
    </row>
    <row r="1558" spans="1:38" x14ac:dyDescent="0.3">
      <c r="A1558" s="229">
        <v>6000751</v>
      </c>
      <c r="B1558" s="229" t="s">
        <v>7803</v>
      </c>
      <c r="C1558" s="241" t="s">
        <v>7422</v>
      </c>
      <c r="D1558" s="237" t="s">
        <v>7822</v>
      </c>
      <c r="E1558" s="236">
        <v>1601110397409</v>
      </c>
      <c r="F1558" s="240" t="s">
        <v>7756</v>
      </c>
      <c r="G1558" s="214">
        <v>0</v>
      </c>
      <c r="H1558" s="231" t="s">
        <v>7409</v>
      </c>
      <c r="I1558" s="231"/>
      <c r="J1558" s="231"/>
      <c r="K1558" s="231"/>
      <c r="L1558" s="231"/>
      <c r="M1558" s="231"/>
      <c r="N1558" s="231" t="s">
        <v>7757</v>
      </c>
      <c r="O1558" s="246"/>
      <c r="P1558" s="246"/>
      <c r="Q1558" s="225"/>
      <c r="R1558" s="212" t="s">
        <v>2</v>
      </c>
      <c r="S1558" s="213" t="s">
        <v>7409</v>
      </c>
      <c r="T1558" s="233" t="s">
        <v>8167</v>
      </c>
      <c r="U1558" s="234" t="s">
        <v>7583</v>
      </c>
      <c r="V1558" s="234">
        <v>45643</v>
      </c>
      <c r="W1558" s="233" t="s">
        <v>7748</v>
      </c>
      <c r="X1558" s="234" t="s">
        <v>7746</v>
      </c>
      <c r="Y1558" s="234"/>
      <c r="Z1558" s="234"/>
      <c r="AA1558" s="243">
        <v>202411</v>
      </c>
      <c r="AB1558" s="243"/>
      <c r="AC1558" s="233" t="s">
        <v>7754</v>
      </c>
      <c r="AD1558" s="228" t="s">
        <v>3647</v>
      </c>
      <c r="AE1558" s="245">
        <v>0</v>
      </c>
      <c r="AF1558" s="228" t="s">
        <v>3647</v>
      </c>
      <c r="AG1558" s="239" t="str">
        <f>IFERROR(VLOOKUP(작성용!A:A,RM!A:D,4,0),"-")</f>
        <v>-</v>
      </c>
      <c r="AH1558" s="9" t="s">
        <v>7409</v>
      </c>
      <c r="AI1558" s="235" t="s">
        <v>7409</v>
      </c>
      <c r="AJ1558" s="235" t="s">
        <v>7409</v>
      </c>
      <c r="AK1558" s="235" t="s">
        <v>7751</v>
      </c>
      <c r="AL1558" s="235">
        <v>1557</v>
      </c>
    </row>
    <row r="1559" spans="1:38" x14ac:dyDescent="0.3">
      <c r="A1559" s="229">
        <v>6000751</v>
      </c>
      <c r="B1559" s="229" t="s">
        <v>7803</v>
      </c>
      <c r="C1559" s="241" t="s">
        <v>7422</v>
      </c>
      <c r="D1559" s="237" t="s">
        <v>7822</v>
      </c>
      <c r="E1559" s="236">
        <v>1601110397409</v>
      </c>
      <c r="F1559" s="240" t="s">
        <v>7765</v>
      </c>
      <c r="G1559" s="214">
        <v>0</v>
      </c>
      <c r="H1559" s="231" t="s">
        <v>7409</v>
      </c>
      <c r="I1559" s="231"/>
      <c r="J1559" s="231"/>
      <c r="K1559" s="231"/>
      <c r="L1559" s="231"/>
      <c r="M1559" s="231"/>
      <c r="N1559" s="231" t="s">
        <v>7757</v>
      </c>
      <c r="O1559" s="246"/>
      <c r="P1559" s="246"/>
      <c r="Q1559" s="225"/>
      <c r="R1559" s="212" t="s">
        <v>2</v>
      </c>
      <c r="S1559" s="213" t="s">
        <v>7409</v>
      </c>
      <c r="T1559" s="233" t="s">
        <v>8167</v>
      </c>
      <c r="U1559" s="234" t="s">
        <v>7583</v>
      </c>
      <c r="V1559" s="234">
        <v>45643</v>
      </c>
      <c r="W1559" s="233" t="s">
        <v>7748</v>
      </c>
      <c r="X1559" s="234" t="s">
        <v>7746</v>
      </c>
      <c r="Y1559" s="234"/>
      <c r="Z1559" s="234"/>
      <c r="AA1559" s="243">
        <v>202411</v>
      </c>
      <c r="AB1559" s="243"/>
      <c r="AC1559" s="233" t="s">
        <v>7754</v>
      </c>
      <c r="AD1559" s="228" t="s">
        <v>3647</v>
      </c>
      <c r="AE1559" s="245">
        <v>0</v>
      </c>
      <c r="AF1559" s="228" t="s">
        <v>3647</v>
      </c>
      <c r="AG1559" s="239" t="str">
        <f>IFERROR(VLOOKUP(작성용!A:A,RM!A:D,4,0),"-")</f>
        <v>-</v>
      </c>
      <c r="AH1559" s="9" t="s">
        <v>7409</v>
      </c>
      <c r="AI1559" s="235" t="s">
        <v>7409</v>
      </c>
      <c r="AJ1559" s="235" t="s">
        <v>7409</v>
      </c>
      <c r="AK1559" s="235" t="s">
        <v>7751</v>
      </c>
      <c r="AL1559" s="235">
        <v>1558</v>
      </c>
    </row>
    <row r="1560" spans="1:38" x14ac:dyDescent="0.3">
      <c r="A1560" s="229">
        <v>6000751</v>
      </c>
      <c r="B1560" s="229" t="s">
        <v>7803</v>
      </c>
      <c r="C1560" s="241" t="s">
        <v>7422</v>
      </c>
      <c r="D1560" s="237" t="s">
        <v>7823</v>
      </c>
      <c r="E1560" s="236">
        <v>1601110352510</v>
      </c>
      <c r="F1560" s="240" t="s">
        <v>7797</v>
      </c>
      <c r="G1560" s="214">
        <v>0</v>
      </c>
      <c r="H1560" s="231" t="s">
        <v>7409</v>
      </c>
      <c r="I1560" s="231"/>
      <c r="J1560" s="231"/>
      <c r="K1560" s="231"/>
      <c r="L1560" s="231"/>
      <c r="M1560" s="231"/>
      <c r="N1560" s="231" t="s">
        <v>7757</v>
      </c>
      <c r="O1560" s="246"/>
      <c r="P1560" s="246"/>
      <c r="Q1560" s="225"/>
      <c r="R1560" s="212" t="s">
        <v>2</v>
      </c>
      <c r="S1560" s="213" t="s">
        <v>7409</v>
      </c>
      <c r="T1560" s="233" t="s">
        <v>8167</v>
      </c>
      <c r="U1560" s="234" t="s">
        <v>7583</v>
      </c>
      <c r="V1560" s="234">
        <v>45643</v>
      </c>
      <c r="W1560" s="233" t="s">
        <v>7748</v>
      </c>
      <c r="X1560" s="234" t="s">
        <v>7746</v>
      </c>
      <c r="Y1560" s="234"/>
      <c r="Z1560" s="234"/>
      <c r="AA1560" s="243">
        <v>202411</v>
      </c>
      <c r="AB1560" s="243"/>
      <c r="AC1560" s="233" t="s">
        <v>7754</v>
      </c>
      <c r="AD1560" s="228" t="s">
        <v>3910</v>
      </c>
      <c r="AE1560" s="245">
        <v>0</v>
      </c>
      <c r="AF1560" s="228" t="s">
        <v>3910</v>
      </c>
      <c r="AG1560" s="239" t="str">
        <f>IFERROR(VLOOKUP(작성용!A:A,RM!A:D,4,0),"-")</f>
        <v>-</v>
      </c>
      <c r="AH1560" s="9" t="s">
        <v>7409</v>
      </c>
      <c r="AI1560" s="235" t="s">
        <v>7409</v>
      </c>
      <c r="AJ1560" s="235" t="s">
        <v>7409</v>
      </c>
      <c r="AK1560" s="235" t="s">
        <v>7751</v>
      </c>
      <c r="AL1560" s="235">
        <v>1559</v>
      </c>
    </row>
    <row r="1561" spans="1:38" x14ac:dyDescent="0.3">
      <c r="A1561" s="229">
        <v>6000751</v>
      </c>
      <c r="B1561" s="229" t="s">
        <v>7803</v>
      </c>
      <c r="C1561" s="241" t="s">
        <v>7422</v>
      </c>
      <c r="D1561" s="237" t="s">
        <v>7824</v>
      </c>
      <c r="E1561" s="236">
        <v>1311110657311</v>
      </c>
      <c r="F1561" s="240" t="s">
        <v>7765</v>
      </c>
      <c r="G1561" s="214">
        <v>0</v>
      </c>
      <c r="H1561" s="231" t="s">
        <v>7409</v>
      </c>
      <c r="I1561" s="231"/>
      <c r="J1561" s="231"/>
      <c r="K1561" s="231"/>
      <c r="L1561" s="231"/>
      <c r="M1561" s="231"/>
      <c r="N1561" s="231" t="s">
        <v>7757</v>
      </c>
      <c r="O1561" s="246"/>
      <c r="P1561" s="246"/>
      <c r="Q1561" s="225"/>
      <c r="R1561" s="212" t="s">
        <v>2</v>
      </c>
      <c r="S1561" s="213" t="s">
        <v>7409</v>
      </c>
      <c r="T1561" s="233" t="s">
        <v>8167</v>
      </c>
      <c r="U1561" s="234" t="s">
        <v>7583</v>
      </c>
      <c r="V1561" s="234">
        <v>45643</v>
      </c>
      <c r="W1561" s="233" t="s">
        <v>7748</v>
      </c>
      <c r="X1561" s="234" t="s">
        <v>7746</v>
      </c>
      <c r="Y1561" s="234"/>
      <c r="Z1561" s="234"/>
      <c r="AA1561" s="243">
        <v>202411</v>
      </c>
      <c r="AB1561" s="243"/>
      <c r="AC1561" s="233" t="s">
        <v>7754</v>
      </c>
      <c r="AD1561" s="228" t="s">
        <v>4535</v>
      </c>
      <c r="AE1561" s="245">
        <v>0</v>
      </c>
      <c r="AF1561" s="228" t="s">
        <v>4535</v>
      </c>
      <c r="AG1561" s="239" t="str">
        <f>IFERROR(VLOOKUP(작성용!A:A,RM!A:D,4,0),"-")</f>
        <v>-</v>
      </c>
      <c r="AH1561" s="9" t="s">
        <v>7409</v>
      </c>
      <c r="AI1561" s="235" t="s">
        <v>7409</v>
      </c>
      <c r="AJ1561" s="235" t="s">
        <v>7409</v>
      </c>
      <c r="AK1561" s="235" t="s">
        <v>7751</v>
      </c>
      <c r="AL1561" s="235">
        <v>1560</v>
      </c>
    </row>
    <row r="1562" spans="1:38" x14ac:dyDescent="0.3">
      <c r="A1562" s="229">
        <v>6000751</v>
      </c>
      <c r="B1562" s="229" t="s">
        <v>7803</v>
      </c>
      <c r="C1562" s="241" t="s">
        <v>7422</v>
      </c>
      <c r="D1562" s="237" t="s">
        <v>7825</v>
      </c>
      <c r="E1562" s="236">
        <v>1101117238490</v>
      </c>
      <c r="F1562" s="240" t="s">
        <v>7765</v>
      </c>
      <c r="G1562" s="214">
        <v>0</v>
      </c>
      <c r="H1562" s="231" t="s">
        <v>7409</v>
      </c>
      <c r="I1562" s="231"/>
      <c r="J1562" s="231"/>
      <c r="K1562" s="231"/>
      <c r="L1562" s="231"/>
      <c r="M1562" s="231"/>
      <c r="N1562" s="231" t="s">
        <v>7757</v>
      </c>
      <c r="O1562" s="246"/>
      <c r="P1562" s="246"/>
      <c r="Q1562" s="225"/>
      <c r="R1562" s="212" t="s">
        <v>2</v>
      </c>
      <c r="S1562" s="213" t="s">
        <v>7409</v>
      </c>
      <c r="T1562" s="233" t="s">
        <v>8167</v>
      </c>
      <c r="U1562" s="234" t="s">
        <v>7583</v>
      </c>
      <c r="V1562" s="234">
        <v>45643</v>
      </c>
      <c r="W1562" s="233" t="s">
        <v>7748</v>
      </c>
      <c r="X1562" s="234" t="s">
        <v>7746</v>
      </c>
      <c r="Y1562" s="234"/>
      <c r="Z1562" s="234"/>
      <c r="AA1562" s="243">
        <v>202411</v>
      </c>
      <c r="AB1562" s="243"/>
      <c r="AC1562" s="233" t="s">
        <v>7754</v>
      </c>
      <c r="AD1562" s="228" t="s">
        <v>3715</v>
      </c>
      <c r="AE1562" s="245">
        <v>0</v>
      </c>
      <c r="AF1562" s="228" t="s">
        <v>3715</v>
      </c>
      <c r="AG1562" s="239" t="str">
        <f>IFERROR(VLOOKUP(작성용!A:A,RM!A:D,4,0),"-")</f>
        <v>-</v>
      </c>
      <c r="AH1562" s="9" t="s">
        <v>7409</v>
      </c>
      <c r="AI1562" s="235" t="s">
        <v>7409</v>
      </c>
      <c r="AJ1562" s="235" t="s">
        <v>7409</v>
      </c>
      <c r="AK1562" s="235" t="s">
        <v>7751</v>
      </c>
      <c r="AL1562" s="235">
        <v>1561</v>
      </c>
    </row>
    <row r="1563" spans="1:38" x14ac:dyDescent="0.3">
      <c r="A1563" s="229">
        <v>6000751</v>
      </c>
      <c r="B1563" s="229" t="s">
        <v>7803</v>
      </c>
      <c r="C1563" s="241" t="s">
        <v>7422</v>
      </c>
      <c r="D1563" s="237" t="s">
        <v>7826</v>
      </c>
      <c r="E1563" s="236" t="s">
        <v>7827</v>
      </c>
      <c r="F1563" s="240" t="s">
        <v>7760</v>
      </c>
      <c r="G1563" s="214">
        <v>0</v>
      </c>
      <c r="H1563" s="231" t="s">
        <v>7409</v>
      </c>
      <c r="I1563" s="231"/>
      <c r="J1563" s="231"/>
      <c r="K1563" s="231"/>
      <c r="L1563" s="231"/>
      <c r="M1563" s="231"/>
      <c r="N1563" s="231" t="s">
        <v>7757</v>
      </c>
      <c r="O1563" s="246"/>
      <c r="P1563" s="246"/>
      <c r="Q1563" s="225"/>
      <c r="R1563" s="212" t="s">
        <v>2</v>
      </c>
      <c r="S1563" s="213" t="s">
        <v>7409</v>
      </c>
      <c r="T1563" s="233" t="s">
        <v>8167</v>
      </c>
      <c r="U1563" s="234" t="s">
        <v>7583</v>
      </c>
      <c r="V1563" s="234">
        <v>45643</v>
      </c>
      <c r="W1563" s="233" t="s">
        <v>7748</v>
      </c>
      <c r="X1563" s="234" t="s">
        <v>7746</v>
      </c>
      <c r="Y1563" s="234"/>
      <c r="Z1563" s="234"/>
      <c r="AA1563" s="243">
        <v>202411</v>
      </c>
      <c r="AB1563" s="243"/>
      <c r="AC1563" s="233" t="s">
        <v>7754</v>
      </c>
      <c r="AD1563" s="228" t="s">
        <v>7781</v>
      </c>
      <c r="AE1563" s="245">
        <v>0</v>
      </c>
      <c r="AF1563" s="228" t="s">
        <v>7781</v>
      </c>
      <c r="AG1563" s="239" t="str">
        <f>IFERROR(VLOOKUP(작성용!A:A,RM!A:D,4,0),"-")</f>
        <v>-</v>
      </c>
      <c r="AH1563" s="9" t="s">
        <v>7409</v>
      </c>
      <c r="AI1563" s="235" t="s">
        <v>7409</v>
      </c>
      <c r="AJ1563" s="235" t="s">
        <v>7409</v>
      </c>
      <c r="AK1563" s="235" t="s">
        <v>7751</v>
      </c>
      <c r="AL1563" s="235">
        <v>1562</v>
      </c>
    </row>
    <row r="1564" spans="1:38" x14ac:dyDescent="0.3">
      <c r="A1564" s="229">
        <v>6000751</v>
      </c>
      <c r="B1564" s="229" t="s">
        <v>7803</v>
      </c>
      <c r="C1564" s="241" t="s">
        <v>7422</v>
      </c>
      <c r="D1564" s="237" t="s">
        <v>7828</v>
      </c>
      <c r="E1564" s="236">
        <v>1801110555558</v>
      </c>
      <c r="F1564" s="240" t="s">
        <v>7765</v>
      </c>
      <c r="G1564" s="214">
        <v>0</v>
      </c>
      <c r="H1564" s="231" t="s">
        <v>7409</v>
      </c>
      <c r="I1564" s="231"/>
      <c r="J1564" s="231"/>
      <c r="K1564" s="231"/>
      <c r="L1564" s="231"/>
      <c r="M1564" s="231"/>
      <c r="N1564" s="231" t="s">
        <v>7757</v>
      </c>
      <c r="O1564" s="246"/>
      <c r="P1564" s="246"/>
      <c r="Q1564" s="225"/>
      <c r="R1564" s="212" t="s">
        <v>2</v>
      </c>
      <c r="S1564" s="213" t="s">
        <v>7409</v>
      </c>
      <c r="T1564" s="233" t="s">
        <v>8167</v>
      </c>
      <c r="U1564" s="234" t="s">
        <v>7583</v>
      </c>
      <c r="V1564" s="234">
        <v>45643</v>
      </c>
      <c r="W1564" s="233" t="s">
        <v>7748</v>
      </c>
      <c r="X1564" s="234" t="s">
        <v>7746</v>
      </c>
      <c r="Y1564" s="234"/>
      <c r="Z1564" s="234"/>
      <c r="AA1564" s="243">
        <v>202411</v>
      </c>
      <c r="AB1564" s="243"/>
      <c r="AC1564" s="233" t="s">
        <v>7754</v>
      </c>
      <c r="AD1564" s="228" t="s">
        <v>7447</v>
      </c>
      <c r="AE1564" s="245">
        <v>0</v>
      </c>
      <c r="AF1564" s="228" t="s">
        <v>7447</v>
      </c>
      <c r="AG1564" s="239" t="str">
        <f>IFERROR(VLOOKUP(작성용!A:A,RM!A:D,4,0),"-")</f>
        <v>-</v>
      </c>
      <c r="AH1564" s="9" t="s">
        <v>7409</v>
      </c>
      <c r="AI1564" s="235" t="s">
        <v>7409</v>
      </c>
      <c r="AJ1564" s="235" t="s">
        <v>7409</v>
      </c>
      <c r="AK1564" s="235" t="s">
        <v>7751</v>
      </c>
      <c r="AL1564" s="235">
        <v>1563</v>
      </c>
    </row>
    <row r="1565" spans="1:38" x14ac:dyDescent="0.3">
      <c r="A1565" s="229">
        <v>6000751</v>
      </c>
      <c r="B1565" s="229" t="s">
        <v>7803</v>
      </c>
      <c r="C1565" s="241" t="s">
        <v>7422</v>
      </c>
      <c r="D1565" s="237" t="s">
        <v>7829</v>
      </c>
      <c r="E1565" s="236">
        <v>1358110218933</v>
      </c>
      <c r="F1565" s="240" t="s">
        <v>7760</v>
      </c>
      <c r="G1565" s="214">
        <v>0</v>
      </c>
      <c r="H1565" s="231" t="s">
        <v>7409</v>
      </c>
      <c r="I1565" s="231"/>
      <c r="J1565" s="231"/>
      <c r="K1565" s="231"/>
      <c r="L1565" s="231"/>
      <c r="M1565" s="231"/>
      <c r="N1565" s="231" t="s">
        <v>7757</v>
      </c>
      <c r="O1565" s="246"/>
      <c r="P1565" s="246"/>
      <c r="Q1565" s="225"/>
      <c r="R1565" s="212" t="s">
        <v>2</v>
      </c>
      <c r="S1565" s="213" t="s">
        <v>7409</v>
      </c>
      <c r="T1565" s="233" t="s">
        <v>8167</v>
      </c>
      <c r="U1565" s="234" t="s">
        <v>7583</v>
      </c>
      <c r="V1565" s="234">
        <v>45643</v>
      </c>
      <c r="W1565" s="233" t="s">
        <v>7748</v>
      </c>
      <c r="X1565" s="234" t="s">
        <v>7746</v>
      </c>
      <c r="Y1565" s="234"/>
      <c r="Z1565" s="234"/>
      <c r="AA1565" s="243">
        <v>202411</v>
      </c>
      <c r="AB1565" s="243"/>
      <c r="AC1565" s="233" t="s">
        <v>7754</v>
      </c>
      <c r="AD1565" s="228" t="s">
        <v>7768</v>
      </c>
      <c r="AE1565" s="245">
        <v>0</v>
      </c>
      <c r="AF1565" s="228" t="s">
        <v>7768</v>
      </c>
      <c r="AG1565" s="239" t="str">
        <f>IFERROR(VLOOKUP(작성용!A:A,RM!A:D,4,0),"-")</f>
        <v>-</v>
      </c>
      <c r="AH1565" s="9" t="s">
        <v>7409</v>
      </c>
      <c r="AI1565" s="235" t="s">
        <v>7409</v>
      </c>
      <c r="AJ1565" s="235" t="s">
        <v>7409</v>
      </c>
      <c r="AK1565" s="235" t="s">
        <v>7751</v>
      </c>
      <c r="AL1565" s="235">
        <v>1564</v>
      </c>
    </row>
    <row r="1566" spans="1:38" x14ac:dyDescent="0.3">
      <c r="A1566" s="229">
        <v>6000751</v>
      </c>
      <c r="B1566" s="229" t="s">
        <v>7803</v>
      </c>
      <c r="C1566" s="241" t="s">
        <v>7422</v>
      </c>
      <c r="D1566" s="237" t="s">
        <v>7829</v>
      </c>
      <c r="E1566" s="236">
        <v>1358110218933</v>
      </c>
      <c r="F1566" s="240" t="s">
        <v>7765</v>
      </c>
      <c r="G1566" s="214">
        <v>0</v>
      </c>
      <c r="H1566" s="231" t="s">
        <v>7409</v>
      </c>
      <c r="I1566" s="231"/>
      <c r="J1566" s="231"/>
      <c r="K1566" s="231"/>
      <c r="L1566" s="231"/>
      <c r="M1566" s="231"/>
      <c r="N1566" s="231" t="s">
        <v>7757</v>
      </c>
      <c r="O1566" s="246"/>
      <c r="P1566" s="246"/>
      <c r="Q1566" s="225"/>
      <c r="R1566" s="212" t="s">
        <v>2</v>
      </c>
      <c r="S1566" s="213" t="s">
        <v>7409</v>
      </c>
      <c r="T1566" s="233" t="s">
        <v>8167</v>
      </c>
      <c r="U1566" s="234" t="s">
        <v>7583</v>
      </c>
      <c r="V1566" s="234">
        <v>45643</v>
      </c>
      <c r="W1566" s="233" t="s">
        <v>7748</v>
      </c>
      <c r="X1566" s="234" t="s">
        <v>7746</v>
      </c>
      <c r="Y1566" s="234"/>
      <c r="Z1566" s="234"/>
      <c r="AA1566" s="243">
        <v>202411</v>
      </c>
      <c r="AB1566" s="243"/>
      <c r="AC1566" s="233" t="s">
        <v>7754</v>
      </c>
      <c r="AD1566" s="228" t="s">
        <v>7768</v>
      </c>
      <c r="AE1566" s="245">
        <v>0</v>
      </c>
      <c r="AF1566" s="228" t="s">
        <v>7768</v>
      </c>
      <c r="AG1566" s="239" t="str">
        <f>IFERROR(VLOOKUP(작성용!A:A,RM!A:D,4,0),"-")</f>
        <v>-</v>
      </c>
      <c r="AH1566" s="9" t="s">
        <v>7409</v>
      </c>
      <c r="AI1566" s="235" t="s">
        <v>7409</v>
      </c>
      <c r="AJ1566" s="235" t="s">
        <v>7409</v>
      </c>
      <c r="AK1566" s="235" t="s">
        <v>7751</v>
      </c>
      <c r="AL1566" s="235">
        <v>1565</v>
      </c>
    </row>
    <row r="1567" spans="1:38" x14ac:dyDescent="0.3">
      <c r="A1567" s="229">
        <v>6000751</v>
      </c>
      <c r="B1567" s="229" t="s">
        <v>7803</v>
      </c>
      <c r="C1567" s="241" t="s">
        <v>7422</v>
      </c>
      <c r="D1567" s="237" t="s">
        <v>7830</v>
      </c>
      <c r="E1567" s="236">
        <v>1311110647726</v>
      </c>
      <c r="F1567" s="240" t="s">
        <v>7765</v>
      </c>
      <c r="G1567" s="214">
        <v>0</v>
      </c>
      <c r="H1567" s="231" t="s">
        <v>7409</v>
      </c>
      <c r="I1567" s="231"/>
      <c r="J1567" s="231"/>
      <c r="K1567" s="231"/>
      <c r="L1567" s="231"/>
      <c r="M1567" s="231"/>
      <c r="N1567" s="231" t="s">
        <v>7757</v>
      </c>
      <c r="O1567" s="246"/>
      <c r="P1567" s="246"/>
      <c r="Q1567" s="225"/>
      <c r="R1567" s="212" t="s">
        <v>2</v>
      </c>
      <c r="S1567" s="213" t="s">
        <v>7409</v>
      </c>
      <c r="T1567" s="233" t="s">
        <v>8167</v>
      </c>
      <c r="U1567" s="234" t="s">
        <v>7583</v>
      </c>
      <c r="V1567" s="234">
        <v>45643</v>
      </c>
      <c r="W1567" s="233" t="s">
        <v>7748</v>
      </c>
      <c r="X1567" s="234" t="s">
        <v>7746</v>
      </c>
      <c r="Y1567" s="234"/>
      <c r="Z1567" s="234"/>
      <c r="AA1567" s="243">
        <v>202411</v>
      </c>
      <c r="AB1567" s="243"/>
      <c r="AC1567" s="233" t="s">
        <v>7754</v>
      </c>
      <c r="AD1567" s="228" t="s">
        <v>7776</v>
      </c>
      <c r="AE1567" s="245">
        <v>0</v>
      </c>
      <c r="AF1567" s="228" t="s">
        <v>7776</v>
      </c>
      <c r="AG1567" s="239" t="str">
        <f>IFERROR(VLOOKUP(작성용!A:A,RM!A:D,4,0),"-")</f>
        <v>-</v>
      </c>
      <c r="AH1567" s="9" t="s">
        <v>7409</v>
      </c>
      <c r="AI1567" s="235" t="s">
        <v>7409</v>
      </c>
      <c r="AJ1567" s="235" t="s">
        <v>7409</v>
      </c>
      <c r="AK1567" s="235" t="s">
        <v>7751</v>
      </c>
      <c r="AL1567" s="235">
        <v>1566</v>
      </c>
    </row>
    <row r="1568" spans="1:38" x14ac:dyDescent="0.3">
      <c r="A1568" s="229">
        <v>6000751</v>
      </c>
      <c r="B1568" s="229" t="s">
        <v>7803</v>
      </c>
      <c r="C1568" s="241" t="s">
        <v>7422</v>
      </c>
      <c r="D1568" s="237" t="s">
        <v>7831</v>
      </c>
      <c r="E1568" s="236">
        <v>1101116241931</v>
      </c>
      <c r="F1568" s="240" t="s">
        <v>7763</v>
      </c>
      <c r="G1568" s="214">
        <v>0</v>
      </c>
      <c r="H1568" s="231" t="s">
        <v>7409</v>
      </c>
      <c r="I1568" s="231"/>
      <c r="J1568" s="231"/>
      <c r="K1568" s="231"/>
      <c r="L1568" s="231"/>
      <c r="M1568" s="231"/>
      <c r="N1568" s="231" t="s">
        <v>7757</v>
      </c>
      <c r="O1568" s="246"/>
      <c r="P1568" s="246"/>
      <c r="Q1568" s="225"/>
      <c r="R1568" s="212" t="s">
        <v>2</v>
      </c>
      <c r="S1568" s="213" t="s">
        <v>7409</v>
      </c>
      <c r="T1568" s="233" t="s">
        <v>8167</v>
      </c>
      <c r="U1568" s="234" t="s">
        <v>7583</v>
      </c>
      <c r="V1568" s="234">
        <v>45643</v>
      </c>
      <c r="W1568" s="233" t="s">
        <v>7748</v>
      </c>
      <c r="X1568" s="234" t="s">
        <v>7746</v>
      </c>
      <c r="Y1568" s="234"/>
      <c r="Z1568" s="234"/>
      <c r="AA1568" s="243">
        <v>202411</v>
      </c>
      <c r="AB1568" s="243"/>
      <c r="AC1568" s="233" t="s">
        <v>7754</v>
      </c>
      <c r="AD1568" s="228" t="s">
        <v>3757</v>
      </c>
      <c r="AE1568" s="245">
        <v>0</v>
      </c>
      <c r="AF1568" s="228" t="s">
        <v>3757</v>
      </c>
      <c r="AG1568" s="239" t="str">
        <f>IFERROR(VLOOKUP(작성용!A:A,RM!A:D,4,0),"-")</f>
        <v>-</v>
      </c>
      <c r="AH1568" s="9" t="s">
        <v>7409</v>
      </c>
      <c r="AI1568" s="235" t="s">
        <v>7409</v>
      </c>
      <c r="AJ1568" s="235" t="s">
        <v>7409</v>
      </c>
      <c r="AK1568" s="235" t="s">
        <v>7751</v>
      </c>
      <c r="AL1568" s="235">
        <v>1567</v>
      </c>
    </row>
    <row r="1569" spans="1:38" x14ac:dyDescent="0.3">
      <c r="A1569" s="229">
        <v>6000751</v>
      </c>
      <c r="B1569" s="229" t="s">
        <v>7803</v>
      </c>
      <c r="C1569" s="241" t="s">
        <v>7422</v>
      </c>
      <c r="D1569" s="237" t="s">
        <v>7832</v>
      </c>
      <c r="E1569" s="236">
        <v>1601110526868</v>
      </c>
      <c r="F1569" s="240" t="s">
        <v>7765</v>
      </c>
      <c r="G1569" s="214">
        <v>0</v>
      </c>
      <c r="H1569" s="231" t="s">
        <v>7409</v>
      </c>
      <c r="I1569" s="231"/>
      <c r="J1569" s="231"/>
      <c r="K1569" s="231"/>
      <c r="L1569" s="231"/>
      <c r="M1569" s="231"/>
      <c r="N1569" s="231" t="s">
        <v>7757</v>
      </c>
      <c r="O1569" s="246"/>
      <c r="P1569" s="246"/>
      <c r="Q1569" s="225"/>
      <c r="R1569" s="212" t="s">
        <v>2</v>
      </c>
      <c r="S1569" s="213" t="s">
        <v>7409</v>
      </c>
      <c r="T1569" s="233" t="s">
        <v>8167</v>
      </c>
      <c r="U1569" s="234" t="s">
        <v>7583</v>
      </c>
      <c r="V1569" s="234">
        <v>45643</v>
      </c>
      <c r="W1569" s="233" t="s">
        <v>7748</v>
      </c>
      <c r="X1569" s="234" t="s">
        <v>7746</v>
      </c>
      <c r="Y1569" s="234"/>
      <c r="Z1569" s="234"/>
      <c r="AA1569" s="243">
        <v>202411</v>
      </c>
      <c r="AB1569" s="243"/>
      <c r="AC1569" s="233" t="s">
        <v>7754</v>
      </c>
      <c r="AD1569" s="228" t="s">
        <v>7811</v>
      </c>
      <c r="AE1569" s="245">
        <v>0</v>
      </c>
      <c r="AF1569" s="228" t="s">
        <v>7811</v>
      </c>
      <c r="AG1569" s="239" t="str">
        <f>IFERROR(VLOOKUP(작성용!A:A,RM!A:D,4,0),"-")</f>
        <v>-</v>
      </c>
      <c r="AH1569" s="9" t="s">
        <v>7409</v>
      </c>
      <c r="AI1569" s="235" t="s">
        <v>7409</v>
      </c>
      <c r="AJ1569" s="235" t="s">
        <v>7409</v>
      </c>
      <c r="AK1569" s="235" t="s">
        <v>7751</v>
      </c>
      <c r="AL1569" s="235">
        <v>1568</v>
      </c>
    </row>
    <row r="1570" spans="1:38" x14ac:dyDescent="0.3">
      <c r="A1570" s="229">
        <v>6000526</v>
      </c>
      <c r="B1570" s="229" t="s">
        <v>7423</v>
      </c>
      <c r="C1570" s="241" t="s">
        <v>7422</v>
      </c>
      <c r="D1570" s="237" t="s">
        <v>7833</v>
      </c>
      <c r="E1570" s="236" t="s">
        <v>4006</v>
      </c>
      <c r="F1570" s="240" t="s">
        <v>7760</v>
      </c>
      <c r="G1570" s="214">
        <v>0</v>
      </c>
      <c r="H1570" s="231" t="s">
        <v>7409</v>
      </c>
      <c r="I1570" s="231"/>
      <c r="J1570" s="231"/>
      <c r="K1570" s="231"/>
      <c r="L1570" s="231"/>
      <c r="M1570" s="231"/>
      <c r="N1570" s="231" t="s">
        <v>7834</v>
      </c>
      <c r="O1570" s="246"/>
      <c r="P1570" s="246"/>
      <c r="Q1570" s="225"/>
      <c r="R1570" s="212" t="s">
        <v>2</v>
      </c>
      <c r="S1570" s="213" t="s">
        <v>7409</v>
      </c>
      <c r="T1570" s="233" t="s">
        <v>8167</v>
      </c>
      <c r="U1570" s="234" t="s">
        <v>7583</v>
      </c>
      <c r="V1570" s="234">
        <v>45643</v>
      </c>
      <c r="W1570" s="233" t="s">
        <v>7748</v>
      </c>
      <c r="X1570" s="234" t="s">
        <v>7746</v>
      </c>
      <c r="Y1570" s="234"/>
      <c r="Z1570" s="234"/>
      <c r="AA1570" s="243">
        <v>202411</v>
      </c>
      <c r="AB1570" s="243"/>
      <c r="AC1570" s="233" t="s">
        <v>7754</v>
      </c>
      <c r="AD1570" s="244" t="s">
        <v>7500</v>
      </c>
      <c r="AE1570" s="245">
        <v>0</v>
      </c>
      <c r="AF1570" s="244" t="s">
        <v>7500</v>
      </c>
      <c r="AG1570" s="239" t="str">
        <f>IFERROR(VLOOKUP(작성용!A:A,RM!A:D,4,0),"-")</f>
        <v>-</v>
      </c>
      <c r="AH1570" s="9" t="s">
        <v>7409</v>
      </c>
      <c r="AI1570" s="235" t="s">
        <v>7409</v>
      </c>
      <c r="AJ1570" s="235" t="s">
        <v>7409</v>
      </c>
      <c r="AK1570" s="235" t="s">
        <v>7751</v>
      </c>
      <c r="AL1570" s="235">
        <v>1569</v>
      </c>
    </row>
    <row r="1571" spans="1:38" x14ac:dyDescent="0.3">
      <c r="A1571" s="229">
        <v>6000526</v>
      </c>
      <c r="B1571" s="229" t="s">
        <v>7423</v>
      </c>
      <c r="C1571" s="241" t="s">
        <v>7422</v>
      </c>
      <c r="D1571" s="259" t="s">
        <v>7835</v>
      </c>
      <c r="E1571" s="236" t="s">
        <v>4007</v>
      </c>
      <c r="F1571" s="240" t="s">
        <v>7760</v>
      </c>
      <c r="G1571" s="214">
        <v>0</v>
      </c>
      <c r="H1571" s="231" t="s">
        <v>7409</v>
      </c>
      <c r="I1571" s="231"/>
      <c r="J1571" s="231"/>
      <c r="K1571" s="231"/>
      <c r="L1571" s="231"/>
      <c r="M1571" s="231"/>
      <c r="N1571" s="231" t="s">
        <v>7834</v>
      </c>
      <c r="O1571" s="246"/>
      <c r="P1571" s="246"/>
      <c r="Q1571" s="225"/>
      <c r="R1571" s="212" t="s">
        <v>2</v>
      </c>
      <c r="S1571" s="213" t="s">
        <v>7409</v>
      </c>
      <c r="T1571" s="233" t="s">
        <v>8167</v>
      </c>
      <c r="U1571" s="234" t="s">
        <v>7583</v>
      </c>
      <c r="V1571" s="234">
        <v>45643</v>
      </c>
      <c r="W1571" s="233" t="s">
        <v>7748</v>
      </c>
      <c r="X1571" s="234" t="s">
        <v>7746</v>
      </c>
      <c r="Y1571" s="234"/>
      <c r="Z1571" s="234"/>
      <c r="AA1571" s="243">
        <v>202411</v>
      </c>
      <c r="AB1571" s="243"/>
      <c r="AC1571" s="233" t="s">
        <v>7754</v>
      </c>
      <c r="AD1571" s="244" t="s">
        <v>7445</v>
      </c>
      <c r="AE1571" s="245">
        <v>0</v>
      </c>
      <c r="AF1571" s="244" t="s">
        <v>7445</v>
      </c>
      <c r="AG1571" s="239" t="str">
        <f>IFERROR(VLOOKUP(작성용!A:A,RM!A:D,4,0),"-")</f>
        <v>-</v>
      </c>
      <c r="AH1571" s="9" t="s">
        <v>7409</v>
      </c>
      <c r="AI1571" s="235" t="s">
        <v>7409</v>
      </c>
      <c r="AJ1571" s="235" t="s">
        <v>7409</v>
      </c>
      <c r="AK1571" s="235" t="s">
        <v>7751</v>
      </c>
      <c r="AL1571" s="235">
        <v>1570</v>
      </c>
    </row>
    <row r="1572" spans="1:38" x14ac:dyDescent="0.3">
      <c r="A1572" s="229">
        <v>6000526</v>
      </c>
      <c r="B1572" s="229" t="s">
        <v>7423</v>
      </c>
      <c r="C1572" s="241" t="s">
        <v>7422</v>
      </c>
      <c r="D1572" s="237" t="s">
        <v>7835</v>
      </c>
      <c r="E1572" s="236" t="s">
        <v>4007</v>
      </c>
      <c r="F1572" s="240" t="s">
        <v>7763</v>
      </c>
      <c r="G1572" s="214">
        <v>0</v>
      </c>
      <c r="H1572" s="231" t="s">
        <v>7409</v>
      </c>
      <c r="I1572" s="231"/>
      <c r="J1572" s="231"/>
      <c r="K1572" s="231"/>
      <c r="L1572" s="231"/>
      <c r="M1572" s="231"/>
      <c r="N1572" s="231" t="s">
        <v>7834</v>
      </c>
      <c r="O1572" s="246"/>
      <c r="P1572" s="246"/>
      <c r="Q1572" s="225"/>
      <c r="R1572" s="212" t="s">
        <v>2</v>
      </c>
      <c r="S1572" s="213" t="s">
        <v>7409</v>
      </c>
      <c r="T1572" s="233" t="s">
        <v>8167</v>
      </c>
      <c r="U1572" s="234" t="s">
        <v>7583</v>
      </c>
      <c r="V1572" s="234">
        <v>45643</v>
      </c>
      <c r="W1572" s="233" t="s">
        <v>7748</v>
      </c>
      <c r="X1572" s="234" t="s">
        <v>7746</v>
      </c>
      <c r="Y1572" s="234"/>
      <c r="Z1572" s="234"/>
      <c r="AA1572" s="243">
        <v>202411</v>
      </c>
      <c r="AB1572" s="243"/>
      <c r="AC1572" s="233" t="s">
        <v>7754</v>
      </c>
      <c r="AD1572" s="244" t="s">
        <v>7445</v>
      </c>
      <c r="AE1572" s="245">
        <v>0</v>
      </c>
      <c r="AF1572" s="244" t="s">
        <v>7445</v>
      </c>
      <c r="AG1572" s="239" t="str">
        <f>IFERROR(VLOOKUP(작성용!A:A,RM!A:D,4,0),"-")</f>
        <v>-</v>
      </c>
      <c r="AH1572" s="9" t="s">
        <v>7409</v>
      </c>
      <c r="AI1572" s="235" t="s">
        <v>7409</v>
      </c>
      <c r="AJ1572" s="235" t="s">
        <v>7409</v>
      </c>
      <c r="AK1572" s="235" t="s">
        <v>7751</v>
      </c>
      <c r="AL1572" s="235">
        <v>1571</v>
      </c>
    </row>
    <row r="1573" spans="1:38" x14ac:dyDescent="0.3">
      <c r="A1573" s="229">
        <v>6000526</v>
      </c>
      <c r="B1573" s="229" t="s">
        <v>7423</v>
      </c>
      <c r="C1573" s="241" t="s">
        <v>7422</v>
      </c>
      <c r="D1573" s="237" t="s">
        <v>7835</v>
      </c>
      <c r="E1573" s="236" t="s">
        <v>4007</v>
      </c>
      <c r="F1573" s="240" t="s">
        <v>7763</v>
      </c>
      <c r="G1573" s="214">
        <v>1</v>
      </c>
      <c r="H1573" s="231" t="s">
        <v>7409</v>
      </c>
      <c r="I1573" s="231"/>
      <c r="J1573" s="231"/>
      <c r="K1573" s="231"/>
      <c r="L1573" s="231"/>
      <c r="M1573" s="231"/>
      <c r="N1573" s="231" t="s">
        <v>7834</v>
      </c>
      <c r="O1573" s="246"/>
      <c r="P1573" s="246"/>
      <c r="Q1573" s="225"/>
      <c r="R1573" s="212" t="s">
        <v>2</v>
      </c>
      <c r="S1573" s="213" t="s">
        <v>7409</v>
      </c>
      <c r="T1573" s="233" t="s">
        <v>8167</v>
      </c>
      <c r="U1573" s="234" t="s">
        <v>7583</v>
      </c>
      <c r="V1573" s="234">
        <v>45643</v>
      </c>
      <c r="W1573" s="233" t="s">
        <v>7748</v>
      </c>
      <c r="X1573" s="234" t="s">
        <v>7746</v>
      </c>
      <c r="Y1573" s="234"/>
      <c r="Z1573" s="234"/>
      <c r="AA1573" s="243">
        <v>202411</v>
      </c>
      <c r="AB1573" s="243"/>
      <c r="AC1573" s="233" t="s">
        <v>7754</v>
      </c>
      <c r="AD1573" s="244" t="s">
        <v>7445</v>
      </c>
      <c r="AE1573" s="245">
        <v>0</v>
      </c>
      <c r="AF1573" s="244" t="s">
        <v>7445</v>
      </c>
      <c r="AG1573" s="239" t="str">
        <f>IFERROR(VLOOKUP(작성용!A:A,RM!A:D,4,0),"-")</f>
        <v>-</v>
      </c>
      <c r="AH1573" s="9" t="s">
        <v>7409</v>
      </c>
      <c r="AI1573" s="235" t="s">
        <v>7409</v>
      </c>
      <c r="AJ1573" s="235" t="s">
        <v>7409</v>
      </c>
      <c r="AK1573" s="235" t="s">
        <v>7751</v>
      </c>
      <c r="AL1573" s="235">
        <v>1572</v>
      </c>
    </row>
    <row r="1574" spans="1:38" x14ac:dyDescent="0.3">
      <c r="A1574" s="229">
        <v>6000526</v>
      </c>
      <c r="B1574" s="229" t="s">
        <v>7423</v>
      </c>
      <c r="C1574" s="241" t="s">
        <v>7422</v>
      </c>
      <c r="D1574" s="237" t="s">
        <v>7836</v>
      </c>
      <c r="E1574" s="236" t="s">
        <v>6109</v>
      </c>
      <c r="F1574" s="240" t="s">
        <v>7760</v>
      </c>
      <c r="G1574" s="214">
        <v>0</v>
      </c>
      <c r="H1574" s="231" t="s">
        <v>7409</v>
      </c>
      <c r="I1574" s="231"/>
      <c r="J1574" s="231"/>
      <c r="K1574" s="231"/>
      <c r="L1574" s="231"/>
      <c r="M1574" s="231"/>
      <c r="N1574" s="231" t="s">
        <v>7834</v>
      </c>
      <c r="O1574" s="246"/>
      <c r="P1574" s="246"/>
      <c r="Q1574" s="225"/>
      <c r="R1574" s="212" t="s">
        <v>2</v>
      </c>
      <c r="S1574" s="213" t="s">
        <v>7409</v>
      </c>
      <c r="T1574" s="233" t="s">
        <v>8167</v>
      </c>
      <c r="U1574" s="234" t="s">
        <v>7583</v>
      </c>
      <c r="V1574" s="234">
        <v>45643</v>
      </c>
      <c r="W1574" s="233" t="s">
        <v>7748</v>
      </c>
      <c r="X1574" s="234" t="s">
        <v>7746</v>
      </c>
      <c r="Y1574" s="234"/>
      <c r="Z1574" s="234"/>
      <c r="AA1574" s="243">
        <v>202411</v>
      </c>
      <c r="AB1574" s="243"/>
      <c r="AC1574" s="233" t="s">
        <v>7754</v>
      </c>
      <c r="AD1574" s="244" t="s">
        <v>7776</v>
      </c>
      <c r="AE1574" s="245">
        <v>0</v>
      </c>
      <c r="AF1574" s="244" t="s">
        <v>7776</v>
      </c>
      <c r="AG1574" s="239" t="str">
        <f>IFERROR(VLOOKUP(작성용!A:A,RM!A:D,4,0),"-")</f>
        <v>-</v>
      </c>
      <c r="AH1574" s="9" t="s">
        <v>7409</v>
      </c>
      <c r="AI1574" s="235" t="s">
        <v>7409</v>
      </c>
      <c r="AJ1574" s="235" t="s">
        <v>7409</v>
      </c>
      <c r="AK1574" s="235" t="s">
        <v>7751</v>
      </c>
      <c r="AL1574" s="235">
        <v>1573</v>
      </c>
    </row>
    <row r="1575" spans="1:38" x14ac:dyDescent="0.3">
      <c r="A1575" s="229">
        <v>6000526</v>
      </c>
      <c r="B1575" s="229" t="s">
        <v>7423</v>
      </c>
      <c r="C1575" s="241" t="s">
        <v>7422</v>
      </c>
      <c r="D1575" s="237" t="s">
        <v>7837</v>
      </c>
      <c r="E1575" s="236" t="s">
        <v>4008</v>
      </c>
      <c r="F1575" s="240" t="s">
        <v>7760</v>
      </c>
      <c r="G1575" s="214">
        <v>0</v>
      </c>
      <c r="H1575" s="231" t="s">
        <v>7409</v>
      </c>
      <c r="I1575" s="231"/>
      <c r="J1575" s="231"/>
      <c r="K1575" s="231"/>
      <c r="L1575" s="231"/>
      <c r="M1575" s="231"/>
      <c r="N1575" s="231" t="s">
        <v>7834</v>
      </c>
      <c r="O1575" s="246"/>
      <c r="P1575" s="246"/>
      <c r="Q1575" s="225"/>
      <c r="R1575" s="212" t="s">
        <v>2</v>
      </c>
      <c r="S1575" s="213" t="s">
        <v>7409</v>
      </c>
      <c r="T1575" s="233" t="s">
        <v>8167</v>
      </c>
      <c r="U1575" s="234" t="s">
        <v>7583</v>
      </c>
      <c r="V1575" s="234">
        <v>45643</v>
      </c>
      <c r="W1575" s="233" t="s">
        <v>7748</v>
      </c>
      <c r="X1575" s="234" t="s">
        <v>7746</v>
      </c>
      <c r="Y1575" s="234"/>
      <c r="Z1575" s="234"/>
      <c r="AA1575" s="243">
        <v>202411</v>
      </c>
      <c r="AB1575" s="243"/>
      <c r="AC1575" s="233" t="s">
        <v>7754</v>
      </c>
      <c r="AD1575" s="244" t="s">
        <v>7462</v>
      </c>
      <c r="AE1575" s="245">
        <v>0</v>
      </c>
      <c r="AF1575" s="244" t="s">
        <v>7462</v>
      </c>
      <c r="AG1575" s="239" t="str">
        <f>IFERROR(VLOOKUP(작성용!A:A,RM!A:D,4,0),"-")</f>
        <v>-</v>
      </c>
      <c r="AH1575" s="9" t="s">
        <v>7409</v>
      </c>
      <c r="AI1575" s="235" t="s">
        <v>7409</v>
      </c>
      <c r="AJ1575" s="235" t="s">
        <v>7409</v>
      </c>
      <c r="AK1575" s="235" t="s">
        <v>7751</v>
      </c>
      <c r="AL1575" s="235">
        <v>1574</v>
      </c>
    </row>
    <row r="1576" spans="1:38" x14ac:dyDescent="0.3">
      <c r="A1576" s="229">
        <v>6000526</v>
      </c>
      <c r="B1576" s="229" t="s">
        <v>7423</v>
      </c>
      <c r="C1576" s="241" t="s">
        <v>7422</v>
      </c>
      <c r="D1576" s="237" t="s">
        <v>7838</v>
      </c>
      <c r="E1576" s="236" t="s">
        <v>4009</v>
      </c>
      <c r="F1576" s="240" t="s">
        <v>7760</v>
      </c>
      <c r="G1576" s="214">
        <v>0</v>
      </c>
      <c r="H1576" s="231" t="s">
        <v>7409</v>
      </c>
      <c r="I1576" s="231"/>
      <c r="J1576" s="231"/>
      <c r="K1576" s="231"/>
      <c r="L1576" s="231"/>
      <c r="M1576" s="231"/>
      <c r="N1576" s="231" t="s">
        <v>7834</v>
      </c>
      <c r="O1576" s="246"/>
      <c r="P1576" s="246"/>
      <c r="Q1576" s="225"/>
      <c r="R1576" s="212" t="s">
        <v>2</v>
      </c>
      <c r="S1576" s="213" t="s">
        <v>7409</v>
      </c>
      <c r="T1576" s="233" t="s">
        <v>8167</v>
      </c>
      <c r="U1576" s="234" t="s">
        <v>7583</v>
      </c>
      <c r="V1576" s="234">
        <v>45643</v>
      </c>
      <c r="W1576" s="233" t="s">
        <v>7748</v>
      </c>
      <c r="X1576" s="234" t="s">
        <v>7746</v>
      </c>
      <c r="Y1576" s="234"/>
      <c r="Z1576" s="234"/>
      <c r="AA1576" s="243">
        <v>202411</v>
      </c>
      <c r="AB1576" s="243"/>
      <c r="AC1576" s="233" t="s">
        <v>7754</v>
      </c>
      <c r="AD1576" s="244" t="s">
        <v>7508</v>
      </c>
      <c r="AE1576" s="245">
        <v>0</v>
      </c>
      <c r="AF1576" s="244" t="s">
        <v>7508</v>
      </c>
      <c r="AG1576" s="239" t="str">
        <f>IFERROR(VLOOKUP(작성용!A:A,RM!A:D,4,0),"-")</f>
        <v>-</v>
      </c>
      <c r="AH1576" s="9" t="s">
        <v>7409</v>
      </c>
      <c r="AI1576" s="235" t="s">
        <v>7409</v>
      </c>
      <c r="AJ1576" s="235" t="s">
        <v>7409</v>
      </c>
      <c r="AK1576" s="235" t="s">
        <v>7751</v>
      </c>
      <c r="AL1576" s="235">
        <v>1575</v>
      </c>
    </row>
    <row r="1577" spans="1:38" x14ac:dyDescent="0.3">
      <c r="A1577" s="229">
        <v>6000526</v>
      </c>
      <c r="B1577" s="229" t="s">
        <v>7423</v>
      </c>
      <c r="C1577" s="241" t="s">
        <v>7422</v>
      </c>
      <c r="D1577" s="237" t="s">
        <v>7839</v>
      </c>
      <c r="E1577" s="236" t="s">
        <v>4010</v>
      </c>
      <c r="F1577" s="240" t="s">
        <v>7760</v>
      </c>
      <c r="G1577" s="214">
        <v>0</v>
      </c>
      <c r="H1577" s="231" t="s">
        <v>7409</v>
      </c>
      <c r="I1577" s="231"/>
      <c r="J1577" s="231"/>
      <c r="K1577" s="231"/>
      <c r="L1577" s="231"/>
      <c r="M1577" s="231"/>
      <c r="N1577" s="231" t="s">
        <v>7834</v>
      </c>
      <c r="O1577" s="246"/>
      <c r="P1577" s="246"/>
      <c r="Q1577" s="225"/>
      <c r="R1577" s="212" t="s">
        <v>2</v>
      </c>
      <c r="S1577" s="213" t="s">
        <v>7409</v>
      </c>
      <c r="T1577" s="233" t="s">
        <v>8167</v>
      </c>
      <c r="U1577" s="234" t="s">
        <v>7583</v>
      </c>
      <c r="V1577" s="234">
        <v>45643</v>
      </c>
      <c r="W1577" s="233" t="s">
        <v>7748</v>
      </c>
      <c r="X1577" s="234" t="s">
        <v>7746</v>
      </c>
      <c r="Y1577" s="234"/>
      <c r="Z1577" s="234"/>
      <c r="AA1577" s="243">
        <v>202411</v>
      </c>
      <c r="AB1577" s="243"/>
      <c r="AC1577" s="233" t="s">
        <v>7754</v>
      </c>
      <c r="AD1577" s="244" t="s">
        <v>7750</v>
      </c>
      <c r="AE1577" s="245">
        <v>0</v>
      </c>
      <c r="AF1577" s="244" t="s">
        <v>7750</v>
      </c>
      <c r="AG1577" s="239" t="str">
        <f>IFERROR(VLOOKUP(작성용!A:A,RM!A:D,4,0),"-")</f>
        <v>-</v>
      </c>
      <c r="AH1577" s="9" t="s">
        <v>7409</v>
      </c>
      <c r="AI1577" s="235" t="s">
        <v>7409</v>
      </c>
      <c r="AJ1577" s="235" t="s">
        <v>7409</v>
      </c>
      <c r="AK1577" s="235" t="s">
        <v>7751</v>
      </c>
      <c r="AL1577" s="235">
        <v>1576</v>
      </c>
    </row>
    <row r="1578" spans="1:38" x14ac:dyDescent="0.3">
      <c r="A1578" s="229">
        <v>6000526</v>
      </c>
      <c r="B1578" s="229" t="s">
        <v>7423</v>
      </c>
      <c r="C1578" s="241" t="s">
        <v>7422</v>
      </c>
      <c r="D1578" s="237" t="s">
        <v>7839</v>
      </c>
      <c r="E1578" s="236" t="s">
        <v>4010</v>
      </c>
      <c r="F1578" s="240" t="s">
        <v>7760</v>
      </c>
      <c r="G1578" s="214">
        <v>1</v>
      </c>
      <c r="H1578" s="231" t="s">
        <v>7409</v>
      </c>
      <c r="I1578" s="231"/>
      <c r="J1578" s="231"/>
      <c r="K1578" s="231"/>
      <c r="L1578" s="231"/>
      <c r="M1578" s="231"/>
      <c r="N1578" s="231" t="s">
        <v>7834</v>
      </c>
      <c r="O1578" s="246"/>
      <c r="P1578" s="246"/>
      <c r="Q1578" s="225"/>
      <c r="R1578" s="212" t="s">
        <v>2</v>
      </c>
      <c r="S1578" s="213" t="s">
        <v>7409</v>
      </c>
      <c r="T1578" s="233" t="s">
        <v>8167</v>
      </c>
      <c r="U1578" s="234" t="s">
        <v>7583</v>
      </c>
      <c r="V1578" s="234">
        <v>45643</v>
      </c>
      <c r="W1578" s="233" t="s">
        <v>7748</v>
      </c>
      <c r="X1578" s="234" t="s">
        <v>7746</v>
      </c>
      <c r="Y1578" s="234"/>
      <c r="Z1578" s="234"/>
      <c r="AA1578" s="243">
        <v>202411</v>
      </c>
      <c r="AB1578" s="243"/>
      <c r="AC1578" s="233" t="s">
        <v>7754</v>
      </c>
      <c r="AD1578" s="244" t="s">
        <v>7750</v>
      </c>
      <c r="AE1578" s="245">
        <v>0</v>
      </c>
      <c r="AF1578" s="244" t="s">
        <v>7750</v>
      </c>
      <c r="AG1578" s="239" t="str">
        <f>IFERROR(VLOOKUP(작성용!A:A,RM!A:D,4,0),"-")</f>
        <v>-</v>
      </c>
      <c r="AH1578" s="9" t="s">
        <v>7409</v>
      </c>
      <c r="AI1578" s="235" t="s">
        <v>7409</v>
      </c>
      <c r="AJ1578" s="235" t="s">
        <v>7409</v>
      </c>
      <c r="AK1578" s="235" t="s">
        <v>7751</v>
      </c>
      <c r="AL1578" s="235">
        <v>1577</v>
      </c>
    </row>
    <row r="1579" spans="1:38" x14ac:dyDescent="0.3">
      <c r="A1579" s="229">
        <v>6000526</v>
      </c>
      <c r="B1579" s="229" t="s">
        <v>7423</v>
      </c>
      <c r="C1579" s="241" t="s">
        <v>7422</v>
      </c>
      <c r="D1579" s="269" t="s">
        <v>7840</v>
      </c>
      <c r="E1579" s="236" t="s">
        <v>4011</v>
      </c>
      <c r="F1579" s="240" t="s">
        <v>7760</v>
      </c>
      <c r="G1579" s="214">
        <v>0</v>
      </c>
      <c r="H1579" s="231" t="s">
        <v>7409</v>
      </c>
      <c r="I1579" s="231"/>
      <c r="J1579" s="231"/>
      <c r="K1579" s="231"/>
      <c r="L1579" s="231"/>
      <c r="M1579" s="231"/>
      <c r="N1579" s="231" t="s">
        <v>7834</v>
      </c>
      <c r="O1579" s="246"/>
      <c r="P1579" s="246"/>
      <c r="Q1579" s="225"/>
      <c r="R1579" s="212" t="s">
        <v>2</v>
      </c>
      <c r="S1579" s="213" t="s">
        <v>7409</v>
      </c>
      <c r="T1579" s="233" t="s">
        <v>8167</v>
      </c>
      <c r="U1579" s="234" t="s">
        <v>7583</v>
      </c>
      <c r="V1579" s="234">
        <v>45643</v>
      </c>
      <c r="W1579" s="233" t="s">
        <v>7748</v>
      </c>
      <c r="X1579" s="234" t="s">
        <v>7746</v>
      </c>
      <c r="Y1579" s="234"/>
      <c r="Z1579" s="234"/>
      <c r="AA1579" s="243">
        <v>202411</v>
      </c>
      <c r="AB1579" s="243"/>
      <c r="AC1579" s="233" t="s">
        <v>7754</v>
      </c>
      <c r="AD1579" s="244" t="s">
        <v>7426</v>
      </c>
      <c r="AE1579" s="245">
        <v>0</v>
      </c>
      <c r="AF1579" s="244" t="s">
        <v>7426</v>
      </c>
      <c r="AG1579" s="239" t="str">
        <f>IFERROR(VLOOKUP(작성용!A:A,RM!A:D,4,0),"-")</f>
        <v>-</v>
      </c>
      <c r="AH1579" s="9" t="s">
        <v>7409</v>
      </c>
      <c r="AI1579" s="235" t="s">
        <v>7409</v>
      </c>
      <c r="AJ1579" s="235" t="s">
        <v>7409</v>
      </c>
      <c r="AK1579" s="235" t="s">
        <v>7751</v>
      </c>
      <c r="AL1579" s="235">
        <v>1578</v>
      </c>
    </row>
    <row r="1580" spans="1:38" x14ac:dyDescent="0.3">
      <c r="A1580" s="229">
        <v>6000526</v>
      </c>
      <c r="B1580" s="229" t="s">
        <v>7423</v>
      </c>
      <c r="C1580" s="241" t="s">
        <v>7422</v>
      </c>
      <c r="D1580" s="237" t="s">
        <v>7841</v>
      </c>
      <c r="E1580" s="236">
        <v>1101116710209</v>
      </c>
      <c r="F1580" s="240" t="s">
        <v>7765</v>
      </c>
      <c r="G1580" s="214">
        <v>0</v>
      </c>
      <c r="H1580" s="231" t="s">
        <v>7409</v>
      </c>
      <c r="I1580" s="231"/>
      <c r="J1580" s="231"/>
      <c r="K1580" s="231"/>
      <c r="L1580" s="231"/>
      <c r="M1580" s="231"/>
      <c r="N1580" s="231" t="s">
        <v>7834</v>
      </c>
      <c r="O1580" s="246"/>
      <c r="P1580" s="246"/>
      <c r="Q1580" s="225"/>
      <c r="R1580" s="212" t="s">
        <v>2</v>
      </c>
      <c r="S1580" s="213" t="s">
        <v>7409</v>
      </c>
      <c r="T1580" s="233" t="s">
        <v>8167</v>
      </c>
      <c r="U1580" s="234" t="s">
        <v>7583</v>
      </c>
      <c r="V1580" s="234">
        <v>45643</v>
      </c>
      <c r="W1580" s="233" t="s">
        <v>7748</v>
      </c>
      <c r="X1580" s="234" t="s">
        <v>7746</v>
      </c>
      <c r="Y1580" s="234"/>
      <c r="Z1580" s="234"/>
      <c r="AA1580" s="243">
        <v>202411</v>
      </c>
      <c r="AB1580" s="243"/>
      <c r="AC1580" s="233" t="s">
        <v>7754</v>
      </c>
      <c r="AD1580" s="244" t="s">
        <v>7781</v>
      </c>
      <c r="AE1580" s="245">
        <v>0</v>
      </c>
      <c r="AF1580" s="244" t="s">
        <v>7781</v>
      </c>
      <c r="AG1580" s="239" t="str">
        <f>IFERROR(VLOOKUP(작성용!A:A,RM!A:D,4,0),"-")</f>
        <v>-</v>
      </c>
      <c r="AH1580" s="9" t="s">
        <v>7409</v>
      </c>
      <c r="AI1580" s="235" t="s">
        <v>7409</v>
      </c>
      <c r="AJ1580" s="235" t="s">
        <v>7409</v>
      </c>
      <c r="AK1580" s="235" t="s">
        <v>7751</v>
      </c>
      <c r="AL1580" s="235">
        <v>1579</v>
      </c>
    </row>
    <row r="1581" spans="1:38" x14ac:dyDescent="0.3">
      <c r="A1581" s="229">
        <v>6000526</v>
      </c>
      <c r="B1581" s="229" t="s">
        <v>7423</v>
      </c>
      <c r="C1581" s="241" t="s">
        <v>7422</v>
      </c>
      <c r="D1581" s="269" t="s">
        <v>7842</v>
      </c>
      <c r="E1581" s="236">
        <v>1101117224887</v>
      </c>
      <c r="F1581" s="240" t="s">
        <v>7765</v>
      </c>
      <c r="G1581" s="214">
        <v>0</v>
      </c>
      <c r="H1581" s="231" t="s">
        <v>7409</v>
      </c>
      <c r="I1581" s="231"/>
      <c r="J1581" s="231"/>
      <c r="K1581" s="231"/>
      <c r="L1581" s="231"/>
      <c r="M1581" s="231"/>
      <c r="N1581" s="231" t="s">
        <v>7834</v>
      </c>
      <c r="O1581" s="246"/>
      <c r="P1581" s="246"/>
      <c r="Q1581" s="225"/>
      <c r="R1581" s="212" t="s">
        <v>2</v>
      </c>
      <c r="S1581" s="213" t="s">
        <v>7409</v>
      </c>
      <c r="T1581" s="233" t="s">
        <v>8167</v>
      </c>
      <c r="U1581" s="234" t="s">
        <v>7583</v>
      </c>
      <c r="V1581" s="234">
        <v>45643</v>
      </c>
      <c r="W1581" s="233" t="s">
        <v>7748</v>
      </c>
      <c r="X1581" s="234" t="s">
        <v>7746</v>
      </c>
      <c r="Y1581" s="234"/>
      <c r="Z1581" s="234"/>
      <c r="AA1581" s="243">
        <v>202411</v>
      </c>
      <c r="AB1581" s="243"/>
      <c r="AC1581" s="233" t="s">
        <v>7754</v>
      </c>
      <c r="AD1581" s="244" t="s">
        <v>7768</v>
      </c>
      <c r="AE1581" s="245">
        <v>0</v>
      </c>
      <c r="AF1581" s="244" t="s">
        <v>7768</v>
      </c>
      <c r="AG1581" s="239" t="str">
        <f>IFERROR(VLOOKUP(작성용!A:A,RM!A:D,4,0),"-")</f>
        <v>-</v>
      </c>
      <c r="AH1581" s="9" t="s">
        <v>7409</v>
      </c>
      <c r="AI1581" s="235" t="s">
        <v>7409</v>
      </c>
      <c r="AJ1581" s="235" t="s">
        <v>7409</v>
      </c>
      <c r="AK1581" s="235" t="s">
        <v>7751</v>
      </c>
      <c r="AL1581" s="235">
        <v>1580</v>
      </c>
    </row>
    <row r="1582" spans="1:38" x14ac:dyDescent="0.3">
      <c r="A1582" s="229">
        <v>6000526</v>
      </c>
      <c r="B1582" s="229" t="s">
        <v>7423</v>
      </c>
      <c r="C1582" s="241" t="s">
        <v>7422</v>
      </c>
      <c r="D1582" s="269" t="s">
        <v>7777</v>
      </c>
      <c r="E1582" s="236">
        <v>1101117430616</v>
      </c>
      <c r="F1582" s="240" t="s">
        <v>7765</v>
      </c>
      <c r="G1582" s="214">
        <v>0</v>
      </c>
      <c r="H1582" s="231" t="s">
        <v>7409</v>
      </c>
      <c r="I1582" s="231"/>
      <c r="J1582" s="231"/>
      <c r="K1582" s="231"/>
      <c r="L1582" s="231"/>
      <c r="M1582" s="231"/>
      <c r="N1582" s="231" t="s">
        <v>7834</v>
      </c>
      <c r="O1582" s="246"/>
      <c r="P1582" s="246"/>
      <c r="Q1582" s="225"/>
      <c r="R1582" s="212" t="s">
        <v>2</v>
      </c>
      <c r="S1582" s="213" t="s">
        <v>7409</v>
      </c>
      <c r="T1582" s="233" t="s">
        <v>8167</v>
      </c>
      <c r="U1582" s="234" t="s">
        <v>7583</v>
      </c>
      <c r="V1582" s="234">
        <v>45643</v>
      </c>
      <c r="W1582" s="233" t="s">
        <v>7748</v>
      </c>
      <c r="X1582" s="234" t="s">
        <v>7746</v>
      </c>
      <c r="Y1582" s="234"/>
      <c r="Z1582" s="234"/>
      <c r="AA1582" s="243">
        <v>202411</v>
      </c>
      <c r="AB1582" s="243"/>
      <c r="AC1582" s="233" t="s">
        <v>7754</v>
      </c>
      <c r="AD1582" s="244" t="s">
        <v>7503</v>
      </c>
      <c r="AE1582" s="245">
        <v>0</v>
      </c>
      <c r="AF1582" s="244" t="s">
        <v>7503</v>
      </c>
      <c r="AG1582" s="239" t="str">
        <f>IFERROR(VLOOKUP(작성용!A:A,RM!A:D,4,0),"-")</f>
        <v>-</v>
      </c>
      <c r="AH1582" s="9" t="s">
        <v>7409</v>
      </c>
      <c r="AI1582" s="235" t="s">
        <v>7409</v>
      </c>
      <c r="AJ1582" s="235" t="s">
        <v>7409</v>
      </c>
      <c r="AK1582" s="235" t="s">
        <v>7751</v>
      </c>
      <c r="AL1582" s="235">
        <v>1581</v>
      </c>
    </row>
    <row r="1583" spans="1:38" x14ac:dyDescent="0.3">
      <c r="A1583" s="229">
        <v>6000526</v>
      </c>
      <c r="B1583" s="229" t="s">
        <v>7423</v>
      </c>
      <c r="C1583" s="241" t="s">
        <v>7422</v>
      </c>
      <c r="D1583" s="237" t="s">
        <v>7777</v>
      </c>
      <c r="E1583" s="236">
        <v>1101117430616</v>
      </c>
      <c r="F1583" s="240" t="s">
        <v>7765</v>
      </c>
      <c r="G1583" s="214">
        <v>1</v>
      </c>
      <c r="H1583" s="231" t="s">
        <v>7409</v>
      </c>
      <c r="I1583" s="231"/>
      <c r="J1583" s="231"/>
      <c r="K1583" s="231"/>
      <c r="L1583" s="231"/>
      <c r="M1583" s="231"/>
      <c r="N1583" s="231" t="s">
        <v>7834</v>
      </c>
      <c r="O1583" s="246"/>
      <c r="P1583" s="246"/>
      <c r="Q1583" s="225"/>
      <c r="R1583" s="212" t="s">
        <v>2</v>
      </c>
      <c r="S1583" s="213" t="s">
        <v>7409</v>
      </c>
      <c r="T1583" s="233" t="s">
        <v>8167</v>
      </c>
      <c r="U1583" s="234" t="s">
        <v>7583</v>
      </c>
      <c r="V1583" s="234">
        <v>45643</v>
      </c>
      <c r="W1583" s="233" t="s">
        <v>7748</v>
      </c>
      <c r="X1583" s="234" t="s">
        <v>7746</v>
      </c>
      <c r="Y1583" s="234"/>
      <c r="Z1583" s="234"/>
      <c r="AA1583" s="243">
        <v>202411</v>
      </c>
      <c r="AB1583" s="243"/>
      <c r="AC1583" s="233" t="s">
        <v>7754</v>
      </c>
      <c r="AD1583" s="244" t="s">
        <v>7503</v>
      </c>
      <c r="AE1583" s="245">
        <v>0</v>
      </c>
      <c r="AF1583" s="244" t="s">
        <v>7503</v>
      </c>
      <c r="AG1583" s="239" t="str">
        <f>IFERROR(VLOOKUP(작성용!A:A,RM!A:D,4,0),"-")</f>
        <v>-</v>
      </c>
      <c r="AH1583" s="9" t="s">
        <v>7409</v>
      </c>
      <c r="AI1583" s="235" t="s">
        <v>7409</v>
      </c>
      <c r="AJ1583" s="235" t="s">
        <v>7409</v>
      </c>
      <c r="AK1583" s="235" t="s">
        <v>7751</v>
      </c>
      <c r="AL1583" s="235">
        <v>1582</v>
      </c>
    </row>
    <row r="1584" spans="1:38" x14ac:dyDescent="0.3">
      <c r="A1584" s="229">
        <v>6000526</v>
      </c>
      <c r="B1584" s="229" t="s">
        <v>7423</v>
      </c>
      <c r="C1584" s="241" t="s">
        <v>7422</v>
      </c>
      <c r="D1584" s="237" t="s">
        <v>7843</v>
      </c>
      <c r="E1584" s="236">
        <v>1615110228184</v>
      </c>
      <c r="F1584" s="240" t="s">
        <v>7765</v>
      </c>
      <c r="G1584" s="214">
        <v>0</v>
      </c>
      <c r="H1584" s="231" t="s">
        <v>7409</v>
      </c>
      <c r="I1584" s="231"/>
      <c r="J1584" s="231"/>
      <c r="K1584" s="231"/>
      <c r="L1584" s="231"/>
      <c r="M1584" s="231"/>
      <c r="N1584" s="231" t="s">
        <v>7834</v>
      </c>
      <c r="O1584" s="246"/>
      <c r="P1584" s="246"/>
      <c r="Q1584" s="225"/>
      <c r="R1584" s="212" t="s">
        <v>2</v>
      </c>
      <c r="S1584" s="213" t="s">
        <v>7409</v>
      </c>
      <c r="T1584" s="233" t="s">
        <v>8167</v>
      </c>
      <c r="U1584" s="234" t="s">
        <v>7583</v>
      </c>
      <c r="V1584" s="234">
        <v>45643</v>
      </c>
      <c r="W1584" s="233" t="s">
        <v>7748</v>
      </c>
      <c r="X1584" s="234" t="s">
        <v>7746</v>
      </c>
      <c r="Y1584" s="234"/>
      <c r="Z1584" s="234"/>
      <c r="AA1584" s="243">
        <v>202411</v>
      </c>
      <c r="AB1584" s="243"/>
      <c r="AC1584" s="233" t="s">
        <v>7754</v>
      </c>
      <c r="AD1584" s="279" t="s">
        <v>556</v>
      </c>
      <c r="AE1584" s="245">
        <v>0</v>
      </c>
      <c r="AF1584" s="279" t="s">
        <v>556</v>
      </c>
      <c r="AG1584" s="239" t="str">
        <f>IFERROR(VLOOKUP(작성용!A:A,RM!A:D,4,0),"-")</f>
        <v>-</v>
      </c>
      <c r="AH1584" s="9" t="s">
        <v>7409</v>
      </c>
      <c r="AI1584" s="235" t="s">
        <v>7409</v>
      </c>
      <c r="AJ1584" s="235" t="s">
        <v>7409</v>
      </c>
      <c r="AK1584" s="235" t="s">
        <v>7751</v>
      </c>
      <c r="AL1584" s="235">
        <v>1583</v>
      </c>
    </row>
    <row r="1585" spans="1:38" x14ac:dyDescent="0.3">
      <c r="A1585" s="229">
        <v>6000526</v>
      </c>
      <c r="B1585" s="229" t="s">
        <v>7423</v>
      </c>
      <c r="C1585" s="241" t="s">
        <v>7422</v>
      </c>
      <c r="D1585" s="237" t="s">
        <v>7843</v>
      </c>
      <c r="E1585" s="236">
        <v>1615110228184</v>
      </c>
      <c r="F1585" s="240" t="s">
        <v>7765</v>
      </c>
      <c r="G1585" s="214">
        <v>1</v>
      </c>
      <c r="H1585" s="231" t="s">
        <v>7409</v>
      </c>
      <c r="I1585" s="231"/>
      <c r="J1585" s="231"/>
      <c r="K1585" s="231"/>
      <c r="L1585" s="231"/>
      <c r="M1585" s="231"/>
      <c r="N1585" s="231" t="s">
        <v>7834</v>
      </c>
      <c r="O1585" s="246"/>
      <c r="P1585" s="246"/>
      <c r="Q1585" s="225"/>
      <c r="R1585" s="212" t="s">
        <v>2</v>
      </c>
      <c r="S1585" s="213" t="s">
        <v>7409</v>
      </c>
      <c r="T1585" s="233" t="s">
        <v>8167</v>
      </c>
      <c r="U1585" s="234" t="s">
        <v>7583</v>
      </c>
      <c r="V1585" s="234">
        <v>45643</v>
      </c>
      <c r="W1585" s="233" t="s">
        <v>7748</v>
      </c>
      <c r="X1585" s="234" t="s">
        <v>7746</v>
      </c>
      <c r="Y1585" s="234"/>
      <c r="Z1585" s="234"/>
      <c r="AA1585" s="243">
        <v>202411</v>
      </c>
      <c r="AB1585" s="243"/>
      <c r="AC1585" s="233" t="s">
        <v>7754</v>
      </c>
      <c r="AD1585" s="279" t="s">
        <v>556</v>
      </c>
      <c r="AE1585" s="245">
        <v>0</v>
      </c>
      <c r="AF1585" s="279" t="s">
        <v>556</v>
      </c>
      <c r="AG1585" s="239" t="str">
        <f>IFERROR(VLOOKUP(작성용!A:A,RM!A:D,4,0),"-")</f>
        <v>-</v>
      </c>
      <c r="AH1585" s="9" t="s">
        <v>7409</v>
      </c>
      <c r="AI1585" s="235" t="s">
        <v>7409</v>
      </c>
      <c r="AJ1585" s="235" t="s">
        <v>7409</v>
      </c>
      <c r="AK1585" s="235" t="s">
        <v>7751</v>
      </c>
      <c r="AL1585" s="235">
        <v>1584</v>
      </c>
    </row>
    <row r="1586" spans="1:38" x14ac:dyDescent="0.3">
      <c r="A1586" s="229">
        <v>6000526</v>
      </c>
      <c r="B1586" s="229" t="s">
        <v>7423</v>
      </c>
      <c r="C1586" s="241" t="s">
        <v>7422</v>
      </c>
      <c r="D1586" s="237" t="s">
        <v>7844</v>
      </c>
      <c r="E1586" s="236">
        <v>1101114035732</v>
      </c>
      <c r="F1586" s="240" t="s">
        <v>7756</v>
      </c>
      <c r="G1586" s="214">
        <v>0</v>
      </c>
      <c r="H1586" s="231" t="s">
        <v>7409</v>
      </c>
      <c r="I1586" s="231"/>
      <c r="J1586" s="231"/>
      <c r="K1586" s="231"/>
      <c r="L1586" s="231"/>
      <c r="M1586" s="231"/>
      <c r="N1586" s="231" t="s">
        <v>7834</v>
      </c>
      <c r="O1586" s="246"/>
      <c r="P1586" s="246"/>
      <c r="Q1586" s="225"/>
      <c r="R1586" s="212" t="s">
        <v>2</v>
      </c>
      <c r="S1586" s="213" t="s">
        <v>7409</v>
      </c>
      <c r="T1586" s="233" t="s">
        <v>8167</v>
      </c>
      <c r="U1586" s="234" t="s">
        <v>7583</v>
      </c>
      <c r="V1586" s="234">
        <v>45643</v>
      </c>
      <c r="W1586" s="233" t="s">
        <v>7748</v>
      </c>
      <c r="X1586" s="234" t="s">
        <v>7746</v>
      </c>
      <c r="Y1586" s="234"/>
      <c r="Z1586" s="234"/>
      <c r="AA1586" s="243">
        <v>202411</v>
      </c>
      <c r="AB1586" s="243"/>
      <c r="AC1586" s="233" t="s">
        <v>7754</v>
      </c>
      <c r="AD1586" s="279" t="s">
        <v>7845</v>
      </c>
      <c r="AE1586" s="245">
        <v>0</v>
      </c>
      <c r="AF1586" s="279" t="s">
        <v>7845</v>
      </c>
      <c r="AG1586" s="239" t="str">
        <f>IFERROR(VLOOKUP(작성용!A:A,RM!A:D,4,0),"-")</f>
        <v>-</v>
      </c>
      <c r="AH1586" s="9" t="s">
        <v>7409</v>
      </c>
      <c r="AI1586" s="235" t="s">
        <v>7409</v>
      </c>
      <c r="AJ1586" s="235" t="s">
        <v>7409</v>
      </c>
      <c r="AK1586" s="235" t="s">
        <v>7751</v>
      </c>
      <c r="AL1586" s="235">
        <v>1585</v>
      </c>
    </row>
    <row r="1587" spans="1:38" x14ac:dyDescent="0.3">
      <c r="A1587" s="229">
        <v>6000526</v>
      </c>
      <c r="B1587" s="229" t="s">
        <v>7423</v>
      </c>
      <c r="C1587" s="241" t="s">
        <v>7422</v>
      </c>
      <c r="D1587" s="237" t="s">
        <v>7844</v>
      </c>
      <c r="E1587" s="236">
        <v>1101114035732</v>
      </c>
      <c r="F1587" s="240" t="s">
        <v>7765</v>
      </c>
      <c r="G1587" s="214">
        <v>0</v>
      </c>
      <c r="H1587" s="231" t="s">
        <v>7409</v>
      </c>
      <c r="I1587" s="231"/>
      <c r="J1587" s="231"/>
      <c r="K1587" s="231"/>
      <c r="L1587" s="231"/>
      <c r="M1587" s="231"/>
      <c r="N1587" s="231" t="s">
        <v>7834</v>
      </c>
      <c r="O1587" s="246"/>
      <c r="P1587" s="246"/>
      <c r="Q1587" s="225"/>
      <c r="R1587" s="212" t="s">
        <v>2</v>
      </c>
      <c r="S1587" s="213" t="s">
        <v>7409</v>
      </c>
      <c r="T1587" s="233" t="s">
        <v>8167</v>
      </c>
      <c r="U1587" s="234" t="s">
        <v>7583</v>
      </c>
      <c r="V1587" s="234">
        <v>45643</v>
      </c>
      <c r="W1587" s="233" t="s">
        <v>7748</v>
      </c>
      <c r="X1587" s="234" t="s">
        <v>7746</v>
      </c>
      <c r="Y1587" s="234"/>
      <c r="Z1587" s="234"/>
      <c r="AA1587" s="243">
        <v>202411</v>
      </c>
      <c r="AB1587" s="243"/>
      <c r="AC1587" s="233" t="s">
        <v>7754</v>
      </c>
      <c r="AD1587" s="279" t="s">
        <v>7845</v>
      </c>
      <c r="AE1587" s="245">
        <v>0</v>
      </c>
      <c r="AF1587" s="279" t="s">
        <v>7845</v>
      </c>
      <c r="AG1587" s="239" t="str">
        <f>IFERROR(VLOOKUP(작성용!A:A,RM!A:D,4,0),"-")</f>
        <v>-</v>
      </c>
      <c r="AH1587" s="9" t="s">
        <v>7409</v>
      </c>
      <c r="AI1587" s="235" t="s">
        <v>7409</v>
      </c>
      <c r="AJ1587" s="235" t="s">
        <v>7409</v>
      </c>
      <c r="AK1587" s="235" t="s">
        <v>7751</v>
      </c>
      <c r="AL1587" s="235">
        <v>1586</v>
      </c>
    </row>
    <row r="1588" spans="1:38" x14ac:dyDescent="0.3">
      <c r="A1588" s="229">
        <v>6000526</v>
      </c>
      <c r="B1588" s="229" t="s">
        <v>7423</v>
      </c>
      <c r="C1588" s="241" t="s">
        <v>7422</v>
      </c>
      <c r="D1588" s="269" t="s">
        <v>7846</v>
      </c>
      <c r="E1588" s="236">
        <v>1101116414611</v>
      </c>
      <c r="F1588" s="240" t="s">
        <v>7765</v>
      </c>
      <c r="G1588" s="214">
        <v>1</v>
      </c>
      <c r="H1588" s="231" t="s">
        <v>7409</v>
      </c>
      <c r="I1588" s="231"/>
      <c r="J1588" s="231"/>
      <c r="K1588" s="231"/>
      <c r="L1588" s="231"/>
      <c r="M1588" s="231"/>
      <c r="N1588" s="231" t="s">
        <v>7834</v>
      </c>
      <c r="O1588" s="246"/>
      <c r="P1588" s="246"/>
      <c r="Q1588" s="225"/>
      <c r="R1588" s="212" t="s">
        <v>2</v>
      </c>
      <c r="S1588" s="213" t="s">
        <v>7409</v>
      </c>
      <c r="T1588" s="233" t="s">
        <v>8167</v>
      </c>
      <c r="U1588" s="234" t="s">
        <v>7583</v>
      </c>
      <c r="V1588" s="234">
        <v>45643</v>
      </c>
      <c r="W1588" s="233" t="s">
        <v>7748</v>
      </c>
      <c r="X1588" s="234" t="s">
        <v>7746</v>
      </c>
      <c r="Y1588" s="234"/>
      <c r="Z1588" s="234"/>
      <c r="AA1588" s="243">
        <v>202411</v>
      </c>
      <c r="AB1588" s="243"/>
      <c r="AC1588" s="233" t="s">
        <v>7754</v>
      </c>
      <c r="AD1588" s="244" t="s">
        <v>7451</v>
      </c>
      <c r="AE1588" s="245">
        <v>0</v>
      </c>
      <c r="AF1588" s="244" t="s">
        <v>7451</v>
      </c>
      <c r="AG1588" s="239" t="str">
        <f>IFERROR(VLOOKUP(작성용!A:A,RM!A:D,4,0),"-")</f>
        <v>-</v>
      </c>
      <c r="AH1588" s="9" t="s">
        <v>7409</v>
      </c>
      <c r="AI1588" s="235" t="s">
        <v>7409</v>
      </c>
      <c r="AJ1588" s="235" t="s">
        <v>7409</v>
      </c>
      <c r="AK1588" s="235" t="s">
        <v>7751</v>
      </c>
      <c r="AL1588" s="235">
        <v>1587</v>
      </c>
    </row>
    <row r="1589" spans="1:38" x14ac:dyDescent="0.3">
      <c r="A1589" s="229">
        <v>6000526</v>
      </c>
      <c r="B1589" s="229" t="s">
        <v>7423</v>
      </c>
      <c r="C1589" s="241" t="s">
        <v>7422</v>
      </c>
      <c r="D1589" s="237" t="s">
        <v>7846</v>
      </c>
      <c r="E1589" s="236">
        <v>1101116414611</v>
      </c>
      <c r="F1589" s="240" t="s">
        <v>7756</v>
      </c>
      <c r="G1589" s="214">
        <v>0</v>
      </c>
      <c r="H1589" s="231" t="s">
        <v>7409</v>
      </c>
      <c r="I1589" s="231"/>
      <c r="J1589" s="231"/>
      <c r="K1589" s="231"/>
      <c r="L1589" s="231"/>
      <c r="M1589" s="231"/>
      <c r="N1589" s="231" t="s">
        <v>7834</v>
      </c>
      <c r="O1589" s="246"/>
      <c r="P1589" s="246"/>
      <c r="Q1589" s="225"/>
      <c r="R1589" s="212" t="s">
        <v>2</v>
      </c>
      <c r="S1589" s="213" t="s">
        <v>7409</v>
      </c>
      <c r="T1589" s="233" t="s">
        <v>8167</v>
      </c>
      <c r="U1589" s="234" t="s">
        <v>7583</v>
      </c>
      <c r="V1589" s="234">
        <v>45643</v>
      </c>
      <c r="W1589" s="233" t="s">
        <v>7748</v>
      </c>
      <c r="X1589" s="234" t="s">
        <v>7746</v>
      </c>
      <c r="Y1589" s="234"/>
      <c r="Z1589" s="234"/>
      <c r="AA1589" s="243">
        <v>202411</v>
      </c>
      <c r="AB1589" s="243"/>
      <c r="AC1589" s="233" t="s">
        <v>7754</v>
      </c>
      <c r="AD1589" s="244" t="s">
        <v>7451</v>
      </c>
      <c r="AE1589" s="245">
        <v>0</v>
      </c>
      <c r="AF1589" s="244" t="s">
        <v>7451</v>
      </c>
      <c r="AG1589" s="239" t="str">
        <f>IFERROR(VLOOKUP(작성용!A:A,RM!A:D,4,0),"-")</f>
        <v>-</v>
      </c>
      <c r="AH1589" s="9" t="s">
        <v>7409</v>
      </c>
      <c r="AI1589" s="235" t="s">
        <v>7409</v>
      </c>
      <c r="AJ1589" s="235" t="s">
        <v>7409</v>
      </c>
      <c r="AK1589" s="235" t="s">
        <v>7751</v>
      </c>
      <c r="AL1589" s="235">
        <v>1588</v>
      </c>
    </row>
    <row r="1590" spans="1:38" x14ac:dyDescent="0.3">
      <c r="A1590" s="229">
        <v>6000526</v>
      </c>
      <c r="B1590" s="229" t="s">
        <v>7423</v>
      </c>
      <c r="C1590" s="241" t="s">
        <v>7422</v>
      </c>
      <c r="D1590" s="237" t="s">
        <v>7847</v>
      </c>
      <c r="E1590" s="236">
        <v>1101115462570</v>
      </c>
      <c r="F1590" s="240" t="s">
        <v>7763</v>
      </c>
      <c r="G1590" s="214">
        <v>0</v>
      </c>
      <c r="H1590" s="231" t="s">
        <v>7409</v>
      </c>
      <c r="I1590" s="231"/>
      <c r="J1590" s="231"/>
      <c r="K1590" s="231"/>
      <c r="L1590" s="231"/>
      <c r="M1590" s="231"/>
      <c r="N1590" s="231" t="s">
        <v>7834</v>
      </c>
      <c r="O1590" s="246"/>
      <c r="P1590" s="246"/>
      <c r="Q1590" s="225"/>
      <c r="R1590" s="212" t="s">
        <v>2</v>
      </c>
      <c r="S1590" s="213" t="s">
        <v>7409</v>
      </c>
      <c r="T1590" s="233" t="s">
        <v>8167</v>
      </c>
      <c r="U1590" s="234" t="s">
        <v>7583</v>
      </c>
      <c r="V1590" s="234">
        <v>45643</v>
      </c>
      <c r="W1590" s="233" t="s">
        <v>7748</v>
      </c>
      <c r="X1590" s="234" t="s">
        <v>7746</v>
      </c>
      <c r="Y1590" s="234"/>
      <c r="Z1590" s="234"/>
      <c r="AA1590" s="243">
        <v>202411</v>
      </c>
      <c r="AB1590" s="243"/>
      <c r="AC1590" s="233" t="s">
        <v>7754</v>
      </c>
      <c r="AD1590" s="244" t="s">
        <v>7845</v>
      </c>
      <c r="AE1590" s="245">
        <v>0</v>
      </c>
      <c r="AF1590" s="244" t="s">
        <v>7845</v>
      </c>
      <c r="AG1590" s="239" t="str">
        <f>IFERROR(VLOOKUP(작성용!A:A,RM!A:D,4,0),"-")</f>
        <v>-</v>
      </c>
      <c r="AH1590" s="9" t="s">
        <v>7409</v>
      </c>
      <c r="AI1590" s="235" t="s">
        <v>7409</v>
      </c>
      <c r="AJ1590" s="235" t="s">
        <v>7409</v>
      </c>
      <c r="AK1590" s="235" t="s">
        <v>7751</v>
      </c>
      <c r="AL1590" s="235">
        <v>1589</v>
      </c>
    </row>
    <row r="1591" spans="1:38" x14ac:dyDescent="0.3">
      <c r="A1591" s="229">
        <v>6000526</v>
      </c>
      <c r="B1591" s="229" t="s">
        <v>7423</v>
      </c>
      <c r="C1591" s="241" t="s">
        <v>7422</v>
      </c>
      <c r="D1591" s="269" t="s">
        <v>7848</v>
      </c>
      <c r="E1591" s="236">
        <v>1344110020923</v>
      </c>
      <c r="F1591" s="240" t="s">
        <v>7756</v>
      </c>
      <c r="G1591" s="214">
        <v>0</v>
      </c>
      <c r="H1591" s="231" t="s">
        <v>7409</v>
      </c>
      <c r="I1591" s="231"/>
      <c r="J1591" s="231"/>
      <c r="K1591" s="231"/>
      <c r="L1591" s="231"/>
      <c r="M1591" s="231"/>
      <c r="N1591" s="231" t="s">
        <v>7834</v>
      </c>
      <c r="O1591" s="246"/>
      <c r="P1591" s="246"/>
      <c r="Q1591" s="225"/>
      <c r="R1591" s="212" t="s">
        <v>2</v>
      </c>
      <c r="S1591" s="213" t="s">
        <v>7409</v>
      </c>
      <c r="T1591" s="233" t="s">
        <v>8167</v>
      </c>
      <c r="U1591" s="234" t="s">
        <v>7583</v>
      </c>
      <c r="V1591" s="234">
        <v>45643</v>
      </c>
      <c r="W1591" s="233" t="s">
        <v>7748</v>
      </c>
      <c r="X1591" s="234" t="s">
        <v>7746</v>
      </c>
      <c r="Y1591" s="234"/>
      <c r="Z1591" s="234"/>
      <c r="AA1591" s="243">
        <v>202411</v>
      </c>
      <c r="AB1591" s="243"/>
      <c r="AC1591" s="233" t="s">
        <v>7754</v>
      </c>
      <c r="AD1591" s="244" t="s">
        <v>7474</v>
      </c>
      <c r="AE1591" s="245">
        <v>0</v>
      </c>
      <c r="AF1591" s="244" t="s">
        <v>7474</v>
      </c>
      <c r="AG1591" s="239" t="str">
        <f>IFERROR(VLOOKUP(작성용!A:A,RM!A:D,4,0),"-")</f>
        <v>-</v>
      </c>
      <c r="AH1591" s="9" t="s">
        <v>7409</v>
      </c>
      <c r="AI1591" s="235" t="s">
        <v>7409</v>
      </c>
      <c r="AJ1591" s="235" t="s">
        <v>7409</v>
      </c>
      <c r="AK1591" s="235" t="s">
        <v>7751</v>
      </c>
      <c r="AL1591" s="235">
        <v>1590</v>
      </c>
    </row>
    <row r="1592" spans="1:38" x14ac:dyDescent="0.3">
      <c r="A1592" s="229">
        <v>6000526</v>
      </c>
      <c r="B1592" s="229" t="s">
        <v>7423</v>
      </c>
      <c r="C1592" s="241" t="s">
        <v>7422</v>
      </c>
      <c r="D1592" s="237" t="s">
        <v>7849</v>
      </c>
      <c r="E1592" s="236">
        <v>1752110036727</v>
      </c>
      <c r="F1592" s="240" t="s">
        <v>7765</v>
      </c>
      <c r="G1592" s="214">
        <v>1</v>
      </c>
      <c r="H1592" s="231" t="s">
        <v>7409</v>
      </c>
      <c r="I1592" s="231"/>
      <c r="J1592" s="231"/>
      <c r="K1592" s="231"/>
      <c r="L1592" s="231"/>
      <c r="M1592" s="231"/>
      <c r="N1592" s="231" t="s">
        <v>7834</v>
      </c>
      <c r="O1592" s="246"/>
      <c r="P1592" s="246"/>
      <c r="Q1592" s="225"/>
      <c r="R1592" s="212" t="s">
        <v>2</v>
      </c>
      <c r="S1592" s="213" t="s">
        <v>7409</v>
      </c>
      <c r="T1592" s="233" t="s">
        <v>8167</v>
      </c>
      <c r="U1592" s="234" t="s">
        <v>7583</v>
      </c>
      <c r="V1592" s="234">
        <v>45643</v>
      </c>
      <c r="W1592" s="233" t="s">
        <v>7748</v>
      </c>
      <c r="X1592" s="234" t="s">
        <v>7746</v>
      </c>
      <c r="Y1592" s="234"/>
      <c r="Z1592" s="234"/>
      <c r="AA1592" s="243">
        <v>202411</v>
      </c>
      <c r="AB1592" s="243"/>
      <c r="AC1592" s="233" t="s">
        <v>7754</v>
      </c>
      <c r="AD1592" s="244" t="s">
        <v>7497</v>
      </c>
      <c r="AE1592" s="245">
        <v>0</v>
      </c>
      <c r="AF1592" s="244" t="s">
        <v>7497</v>
      </c>
      <c r="AG1592" s="239" t="str">
        <f>IFERROR(VLOOKUP(작성용!A:A,RM!A:D,4,0),"-")</f>
        <v>-</v>
      </c>
      <c r="AH1592" s="9" t="s">
        <v>7409</v>
      </c>
      <c r="AI1592" s="235" t="s">
        <v>7409</v>
      </c>
      <c r="AJ1592" s="235" t="s">
        <v>7409</v>
      </c>
      <c r="AK1592" s="235" t="s">
        <v>7751</v>
      </c>
      <c r="AL1592" s="235">
        <v>1591</v>
      </c>
    </row>
    <row r="1593" spans="1:38" x14ac:dyDescent="0.3">
      <c r="A1593" s="229">
        <v>6000526</v>
      </c>
      <c r="B1593" s="229" t="s">
        <v>7423</v>
      </c>
      <c r="C1593" s="241" t="s">
        <v>7422</v>
      </c>
      <c r="D1593" s="269" t="s">
        <v>7850</v>
      </c>
      <c r="E1593" s="236">
        <v>1311110621184</v>
      </c>
      <c r="F1593" s="240" t="s">
        <v>7765</v>
      </c>
      <c r="G1593" s="214">
        <v>0</v>
      </c>
      <c r="H1593" s="231" t="s">
        <v>7409</v>
      </c>
      <c r="I1593" s="231"/>
      <c r="J1593" s="231"/>
      <c r="K1593" s="231"/>
      <c r="L1593" s="231"/>
      <c r="M1593" s="231"/>
      <c r="N1593" s="231" t="s">
        <v>7834</v>
      </c>
      <c r="O1593" s="246"/>
      <c r="P1593" s="246"/>
      <c r="Q1593" s="225"/>
      <c r="R1593" s="212" t="s">
        <v>2</v>
      </c>
      <c r="S1593" s="213" t="s">
        <v>7409</v>
      </c>
      <c r="T1593" s="233" t="s">
        <v>8167</v>
      </c>
      <c r="U1593" s="234" t="s">
        <v>7583</v>
      </c>
      <c r="V1593" s="234">
        <v>45643</v>
      </c>
      <c r="W1593" s="233" t="s">
        <v>7748</v>
      </c>
      <c r="X1593" s="234" t="s">
        <v>7746</v>
      </c>
      <c r="Y1593" s="234"/>
      <c r="Z1593" s="234"/>
      <c r="AA1593" s="243">
        <v>202411</v>
      </c>
      <c r="AB1593" s="243"/>
      <c r="AC1593" s="233" t="s">
        <v>7754</v>
      </c>
      <c r="AD1593" s="244" t="s">
        <v>7513</v>
      </c>
      <c r="AE1593" s="245">
        <v>0</v>
      </c>
      <c r="AF1593" s="244" t="s">
        <v>7513</v>
      </c>
      <c r="AG1593" s="239" t="str">
        <f>IFERROR(VLOOKUP(작성용!A:A,RM!A:D,4,0),"-")</f>
        <v>-</v>
      </c>
      <c r="AH1593" s="9" t="s">
        <v>7409</v>
      </c>
      <c r="AI1593" s="235" t="s">
        <v>7409</v>
      </c>
      <c r="AJ1593" s="235" t="s">
        <v>7409</v>
      </c>
      <c r="AK1593" s="235" t="s">
        <v>7751</v>
      </c>
      <c r="AL1593" s="235">
        <v>1592</v>
      </c>
    </row>
    <row r="1594" spans="1:38" x14ac:dyDescent="0.3">
      <c r="A1594" s="229">
        <v>6000526</v>
      </c>
      <c r="B1594" s="229" t="s">
        <v>7423</v>
      </c>
      <c r="C1594" s="241" t="s">
        <v>7422</v>
      </c>
      <c r="D1594" s="269" t="s">
        <v>7851</v>
      </c>
      <c r="E1594" s="236">
        <v>1601110397954</v>
      </c>
      <c r="F1594" s="240" t="s">
        <v>7765</v>
      </c>
      <c r="G1594" s="214">
        <v>0</v>
      </c>
      <c r="H1594" s="231" t="s">
        <v>7409</v>
      </c>
      <c r="I1594" s="231"/>
      <c r="J1594" s="231"/>
      <c r="K1594" s="231"/>
      <c r="L1594" s="231"/>
      <c r="M1594" s="231"/>
      <c r="N1594" s="231" t="s">
        <v>7834</v>
      </c>
      <c r="O1594" s="246"/>
      <c r="P1594" s="246"/>
      <c r="Q1594" s="225"/>
      <c r="R1594" s="212" t="s">
        <v>2</v>
      </c>
      <c r="S1594" s="213" t="s">
        <v>7409</v>
      </c>
      <c r="T1594" s="233" t="s">
        <v>8167</v>
      </c>
      <c r="U1594" s="234" t="s">
        <v>7583</v>
      </c>
      <c r="V1594" s="234">
        <v>45643</v>
      </c>
      <c r="W1594" s="233" t="s">
        <v>7748</v>
      </c>
      <c r="X1594" s="234" t="s">
        <v>7746</v>
      </c>
      <c r="Y1594" s="234"/>
      <c r="Z1594" s="234"/>
      <c r="AA1594" s="243">
        <v>202411</v>
      </c>
      <c r="AB1594" s="243"/>
      <c r="AC1594" s="233" t="s">
        <v>7754</v>
      </c>
      <c r="AD1594" s="244" t="s">
        <v>7480</v>
      </c>
      <c r="AE1594" s="245">
        <v>0</v>
      </c>
      <c r="AF1594" s="244" t="s">
        <v>7480</v>
      </c>
      <c r="AG1594" s="239" t="str">
        <f>IFERROR(VLOOKUP(작성용!A:A,RM!A:D,4,0),"-")</f>
        <v>-</v>
      </c>
      <c r="AH1594" s="9" t="s">
        <v>7409</v>
      </c>
      <c r="AI1594" s="235" t="s">
        <v>7409</v>
      </c>
      <c r="AJ1594" s="235" t="s">
        <v>7409</v>
      </c>
      <c r="AK1594" s="235" t="s">
        <v>7751</v>
      </c>
      <c r="AL1594" s="235">
        <v>1593</v>
      </c>
    </row>
    <row r="1595" spans="1:38" x14ac:dyDescent="0.3">
      <c r="A1595" s="229">
        <v>6000526</v>
      </c>
      <c r="B1595" s="229" t="s">
        <v>7423</v>
      </c>
      <c r="C1595" s="241" t="s">
        <v>7422</v>
      </c>
      <c r="D1595" s="237" t="s">
        <v>7851</v>
      </c>
      <c r="E1595" s="236">
        <v>1601110397954</v>
      </c>
      <c r="F1595" s="240" t="s">
        <v>7765</v>
      </c>
      <c r="G1595" s="214">
        <v>1</v>
      </c>
      <c r="H1595" s="231" t="s">
        <v>7409</v>
      </c>
      <c r="I1595" s="231"/>
      <c r="J1595" s="231"/>
      <c r="K1595" s="231"/>
      <c r="L1595" s="231"/>
      <c r="M1595" s="231"/>
      <c r="N1595" s="231" t="s">
        <v>7834</v>
      </c>
      <c r="O1595" s="246"/>
      <c r="P1595" s="246"/>
      <c r="Q1595" s="225"/>
      <c r="R1595" s="212" t="s">
        <v>2</v>
      </c>
      <c r="S1595" s="213" t="s">
        <v>7409</v>
      </c>
      <c r="T1595" s="233" t="s">
        <v>8167</v>
      </c>
      <c r="U1595" s="234" t="s">
        <v>7583</v>
      </c>
      <c r="V1595" s="234">
        <v>45643</v>
      </c>
      <c r="W1595" s="233" t="s">
        <v>7748</v>
      </c>
      <c r="X1595" s="234" t="s">
        <v>7746</v>
      </c>
      <c r="Y1595" s="234"/>
      <c r="Z1595" s="234"/>
      <c r="AA1595" s="243">
        <v>202411</v>
      </c>
      <c r="AB1595" s="243"/>
      <c r="AC1595" s="233" t="s">
        <v>7754</v>
      </c>
      <c r="AD1595" s="244" t="s">
        <v>7480</v>
      </c>
      <c r="AE1595" s="245">
        <v>0</v>
      </c>
      <c r="AF1595" s="244" t="s">
        <v>7480</v>
      </c>
      <c r="AG1595" s="239" t="str">
        <f>IFERROR(VLOOKUP(작성용!A:A,RM!A:D,4,0),"-")</f>
        <v>-</v>
      </c>
      <c r="AH1595" s="9" t="s">
        <v>7409</v>
      </c>
      <c r="AI1595" s="235" t="s">
        <v>7409</v>
      </c>
      <c r="AJ1595" s="235" t="s">
        <v>7409</v>
      </c>
      <c r="AK1595" s="235" t="s">
        <v>7751</v>
      </c>
      <c r="AL1595" s="235">
        <v>1594</v>
      </c>
    </row>
    <row r="1596" spans="1:38" x14ac:dyDescent="0.3">
      <c r="A1596" s="229">
        <v>6000526</v>
      </c>
      <c r="B1596" s="229" t="s">
        <v>7423</v>
      </c>
      <c r="C1596" s="241" t="s">
        <v>7422</v>
      </c>
      <c r="D1596" s="237" t="s">
        <v>7852</v>
      </c>
      <c r="E1596" s="236">
        <v>1101111874448</v>
      </c>
      <c r="F1596" s="240" t="s">
        <v>7765</v>
      </c>
      <c r="G1596" s="214">
        <v>0</v>
      </c>
      <c r="H1596" s="231" t="s">
        <v>7409</v>
      </c>
      <c r="I1596" s="231"/>
      <c r="J1596" s="231"/>
      <c r="K1596" s="231"/>
      <c r="L1596" s="231"/>
      <c r="M1596" s="231"/>
      <c r="N1596" s="231" t="s">
        <v>7834</v>
      </c>
      <c r="O1596" s="246"/>
      <c r="P1596" s="246"/>
      <c r="Q1596" s="225"/>
      <c r="R1596" s="212" t="s">
        <v>2</v>
      </c>
      <c r="S1596" s="213" t="s">
        <v>7409</v>
      </c>
      <c r="T1596" s="233" t="s">
        <v>8167</v>
      </c>
      <c r="U1596" s="234" t="s">
        <v>7583</v>
      </c>
      <c r="V1596" s="234">
        <v>45643</v>
      </c>
      <c r="W1596" s="233" t="s">
        <v>7748</v>
      </c>
      <c r="X1596" s="234" t="s">
        <v>7746</v>
      </c>
      <c r="Y1596" s="234"/>
      <c r="Z1596" s="234"/>
      <c r="AA1596" s="243">
        <v>202411</v>
      </c>
      <c r="AB1596" s="243"/>
      <c r="AC1596" s="233" t="s">
        <v>7754</v>
      </c>
      <c r="AD1596" s="279" t="s">
        <v>3757</v>
      </c>
      <c r="AE1596" s="245">
        <v>0</v>
      </c>
      <c r="AF1596" s="279" t="s">
        <v>3757</v>
      </c>
      <c r="AG1596" s="239" t="str">
        <f>IFERROR(VLOOKUP(작성용!A:A,RM!A:D,4,0),"-")</f>
        <v>-</v>
      </c>
      <c r="AH1596" s="9" t="s">
        <v>7409</v>
      </c>
      <c r="AI1596" s="235" t="s">
        <v>7409</v>
      </c>
      <c r="AJ1596" s="235" t="s">
        <v>7409</v>
      </c>
      <c r="AK1596" s="235" t="s">
        <v>7751</v>
      </c>
      <c r="AL1596" s="235">
        <v>1595</v>
      </c>
    </row>
    <row r="1597" spans="1:38" x14ac:dyDescent="0.3">
      <c r="A1597" s="229">
        <v>6000526</v>
      </c>
      <c r="B1597" s="229" t="s">
        <v>7423</v>
      </c>
      <c r="C1597" s="241" t="s">
        <v>7422</v>
      </c>
      <c r="D1597" s="269" t="s">
        <v>7853</v>
      </c>
      <c r="E1597" s="236">
        <v>1101116479201</v>
      </c>
      <c r="F1597" s="240" t="s">
        <v>7765</v>
      </c>
      <c r="G1597" s="214">
        <v>2</v>
      </c>
      <c r="H1597" s="231" t="s">
        <v>7409</v>
      </c>
      <c r="I1597" s="231"/>
      <c r="J1597" s="231"/>
      <c r="K1597" s="231"/>
      <c r="L1597" s="231"/>
      <c r="M1597" s="231"/>
      <c r="N1597" s="231" t="s">
        <v>7834</v>
      </c>
      <c r="O1597" s="246"/>
      <c r="P1597" s="246"/>
      <c r="Q1597" s="225"/>
      <c r="R1597" s="212" t="s">
        <v>2</v>
      </c>
      <c r="S1597" s="213" t="s">
        <v>7409</v>
      </c>
      <c r="T1597" s="233" t="s">
        <v>8167</v>
      </c>
      <c r="U1597" s="234" t="s">
        <v>7583</v>
      </c>
      <c r="V1597" s="234">
        <v>45643</v>
      </c>
      <c r="W1597" s="233" t="s">
        <v>7748</v>
      </c>
      <c r="X1597" s="234" t="s">
        <v>7746</v>
      </c>
      <c r="Y1597" s="234"/>
      <c r="Z1597" s="234"/>
      <c r="AA1597" s="243">
        <v>202411</v>
      </c>
      <c r="AB1597" s="243"/>
      <c r="AC1597" s="233" t="s">
        <v>7754</v>
      </c>
      <c r="AD1597" s="244" t="s">
        <v>7448</v>
      </c>
      <c r="AE1597" s="245">
        <v>0</v>
      </c>
      <c r="AF1597" s="244" t="s">
        <v>7448</v>
      </c>
      <c r="AG1597" s="239" t="str">
        <f>IFERROR(VLOOKUP(작성용!A:A,RM!A:D,4,0),"-")</f>
        <v>-</v>
      </c>
      <c r="AH1597" s="9" t="s">
        <v>7409</v>
      </c>
      <c r="AI1597" s="235" t="s">
        <v>7409</v>
      </c>
      <c r="AJ1597" s="235" t="s">
        <v>7409</v>
      </c>
      <c r="AK1597" s="235" t="s">
        <v>7751</v>
      </c>
      <c r="AL1597" s="235">
        <v>1596</v>
      </c>
    </row>
    <row r="1598" spans="1:38" x14ac:dyDescent="0.3">
      <c r="A1598" s="229">
        <v>6000526</v>
      </c>
      <c r="B1598" s="229" t="s">
        <v>7423</v>
      </c>
      <c r="C1598" s="241" t="s">
        <v>7422</v>
      </c>
      <c r="D1598" s="269" t="s">
        <v>7854</v>
      </c>
      <c r="E1598" s="236">
        <v>1101115707778</v>
      </c>
      <c r="F1598" s="240" t="s">
        <v>7765</v>
      </c>
      <c r="G1598" s="214">
        <v>0</v>
      </c>
      <c r="H1598" s="231" t="s">
        <v>7409</v>
      </c>
      <c r="I1598" s="231"/>
      <c r="J1598" s="231"/>
      <c r="K1598" s="231"/>
      <c r="L1598" s="231"/>
      <c r="M1598" s="231"/>
      <c r="N1598" s="231" t="s">
        <v>7834</v>
      </c>
      <c r="O1598" s="246"/>
      <c r="P1598" s="246"/>
      <c r="Q1598" s="225"/>
      <c r="R1598" s="212" t="s">
        <v>2</v>
      </c>
      <c r="S1598" s="213" t="s">
        <v>7409</v>
      </c>
      <c r="T1598" s="233" t="s">
        <v>8167</v>
      </c>
      <c r="U1598" s="234" t="s">
        <v>7583</v>
      </c>
      <c r="V1598" s="234">
        <v>45643</v>
      </c>
      <c r="W1598" s="233" t="s">
        <v>7748</v>
      </c>
      <c r="X1598" s="234" t="s">
        <v>7746</v>
      </c>
      <c r="Y1598" s="234"/>
      <c r="Z1598" s="234"/>
      <c r="AA1598" s="243">
        <v>202411</v>
      </c>
      <c r="AB1598" s="243"/>
      <c r="AC1598" s="233" t="s">
        <v>7754</v>
      </c>
      <c r="AD1598" s="244" t="s">
        <v>7451</v>
      </c>
      <c r="AE1598" s="245">
        <v>0</v>
      </c>
      <c r="AF1598" s="244" t="s">
        <v>7451</v>
      </c>
      <c r="AG1598" s="239" t="str">
        <f>IFERROR(VLOOKUP(작성용!A:A,RM!A:D,4,0),"-")</f>
        <v>-</v>
      </c>
      <c r="AH1598" s="9" t="s">
        <v>7409</v>
      </c>
      <c r="AI1598" s="235" t="s">
        <v>7409</v>
      </c>
      <c r="AJ1598" s="235" t="s">
        <v>7409</v>
      </c>
      <c r="AK1598" s="235" t="s">
        <v>7751</v>
      </c>
      <c r="AL1598" s="235">
        <v>1597</v>
      </c>
    </row>
    <row r="1599" spans="1:38" x14ac:dyDescent="0.3">
      <c r="A1599" s="229">
        <v>6000526</v>
      </c>
      <c r="B1599" s="229" t="s">
        <v>7423</v>
      </c>
      <c r="C1599" s="241" t="s">
        <v>7422</v>
      </c>
      <c r="D1599" s="237" t="s">
        <v>7854</v>
      </c>
      <c r="E1599" s="236">
        <v>1101115707778</v>
      </c>
      <c r="F1599" s="240" t="s">
        <v>7756</v>
      </c>
      <c r="G1599" s="214">
        <v>0</v>
      </c>
      <c r="H1599" s="231" t="s">
        <v>7409</v>
      </c>
      <c r="I1599" s="231"/>
      <c r="J1599" s="231"/>
      <c r="K1599" s="231"/>
      <c r="L1599" s="231"/>
      <c r="M1599" s="231"/>
      <c r="N1599" s="231" t="s">
        <v>7834</v>
      </c>
      <c r="O1599" s="246"/>
      <c r="P1599" s="246"/>
      <c r="Q1599" s="225"/>
      <c r="R1599" s="212" t="s">
        <v>2</v>
      </c>
      <c r="S1599" s="213" t="s">
        <v>7409</v>
      </c>
      <c r="T1599" s="233" t="s">
        <v>8167</v>
      </c>
      <c r="U1599" s="234" t="s">
        <v>7583</v>
      </c>
      <c r="V1599" s="234">
        <v>45643</v>
      </c>
      <c r="W1599" s="233" t="s">
        <v>7748</v>
      </c>
      <c r="X1599" s="234" t="s">
        <v>7746</v>
      </c>
      <c r="Y1599" s="234"/>
      <c r="Z1599" s="234"/>
      <c r="AA1599" s="243">
        <v>202411</v>
      </c>
      <c r="AB1599" s="243"/>
      <c r="AC1599" s="233" t="s">
        <v>7754</v>
      </c>
      <c r="AD1599" s="244" t="s">
        <v>7451</v>
      </c>
      <c r="AE1599" s="245">
        <v>0</v>
      </c>
      <c r="AF1599" s="244" t="s">
        <v>7451</v>
      </c>
      <c r="AG1599" s="239" t="str">
        <f>IFERROR(VLOOKUP(작성용!A:A,RM!A:D,4,0),"-")</f>
        <v>-</v>
      </c>
      <c r="AH1599" s="9" t="s">
        <v>7409</v>
      </c>
      <c r="AI1599" s="235" t="s">
        <v>7409</v>
      </c>
      <c r="AJ1599" s="235" t="s">
        <v>7409</v>
      </c>
      <c r="AK1599" s="235" t="s">
        <v>7751</v>
      </c>
      <c r="AL1599" s="235">
        <v>1598</v>
      </c>
    </row>
    <row r="1600" spans="1:38" x14ac:dyDescent="0.3">
      <c r="A1600" s="229">
        <v>6000526</v>
      </c>
      <c r="B1600" s="229" t="s">
        <v>7423</v>
      </c>
      <c r="C1600" s="241" t="s">
        <v>7422</v>
      </c>
      <c r="D1600" s="237" t="s">
        <v>7855</v>
      </c>
      <c r="E1600" s="236">
        <v>1311110499870</v>
      </c>
      <c r="F1600" s="240" t="s">
        <v>7765</v>
      </c>
      <c r="G1600" s="214">
        <v>0</v>
      </c>
      <c r="H1600" s="231" t="s">
        <v>7409</v>
      </c>
      <c r="I1600" s="231"/>
      <c r="J1600" s="231"/>
      <c r="K1600" s="231"/>
      <c r="L1600" s="231"/>
      <c r="M1600" s="231"/>
      <c r="N1600" s="231" t="s">
        <v>7834</v>
      </c>
      <c r="O1600" s="246"/>
      <c r="P1600" s="246"/>
      <c r="Q1600" s="225"/>
      <c r="R1600" s="212" t="s">
        <v>2</v>
      </c>
      <c r="S1600" s="213" t="s">
        <v>7409</v>
      </c>
      <c r="T1600" s="233" t="s">
        <v>8167</v>
      </c>
      <c r="U1600" s="234" t="s">
        <v>7583</v>
      </c>
      <c r="V1600" s="234">
        <v>45643</v>
      </c>
      <c r="W1600" s="233" t="s">
        <v>7748</v>
      </c>
      <c r="X1600" s="234" t="s">
        <v>7746</v>
      </c>
      <c r="Y1600" s="234"/>
      <c r="Z1600" s="234"/>
      <c r="AA1600" s="243">
        <v>202411</v>
      </c>
      <c r="AB1600" s="243"/>
      <c r="AC1600" s="233" t="s">
        <v>7754</v>
      </c>
      <c r="AD1600" s="244" t="s">
        <v>8175</v>
      </c>
      <c r="AE1600" s="245">
        <v>0</v>
      </c>
      <c r="AF1600" s="244" t="s">
        <v>7497</v>
      </c>
      <c r="AG1600" s="239" t="str">
        <f>IFERROR(VLOOKUP(작성용!A:A,RM!A:D,4,0),"-")</f>
        <v>-</v>
      </c>
      <c r="AH1600" s="9" t="s">
        <v>7409</v>
      </c>
      <c r="AI1600" s="235" t="s">
        <v>7409</v>
      </c>
      <c r="AJ1600" s="235" t="s">
        <v>7409</v>
      </c>
      <c r="AK1600" s="235" t="s">
        <v>7751</v>
      </c>
      <c r="AL1600" s="235">
        <v>1599</v>
      </c>
    </row>
    <row r="1601" spans="1:38" x14ac:dyDescent="0.3">
      <c r="A1601" s="229">
        <v>6000526</v>
      </c>
      <c r="B1601" s="229" t="s">
        <v>7423</v>
      </c>
      <c r="C1601" s="241" t="s">
        <v>7422</v>
      </c>
      <c r="D1601" s="269" t="s">
        <v>7856</v>
      </c>
      <c r="E1601" s="236">
        <v>1101115812288</v>
      </c>
      <c r="F1601" s="240" t="s">
        <v>7765</v>
      </c>
      <c r="G1601" s="214">
        <v>0</v>
      </c>
      <c r="H1601" s="231" t="s">
        <v>7409</v>
      </c>
      <c r="I1601" s="231"/>
      <c r="J1601" s="231"/>
      <c r="K1601" s="231"/>
      <c r="L1601" s="231"/>
      <c r="M1601" s="231"/>
      <c r="N1601" s="231" t="s">
        <v>7834</v>
      </c>
      <c r="O1601" s="246"/>
      <c r="P1601" s="246"/>
      <c r="Q1601" s="225"/>
      <c r="R1601" s="212" t="s">
        <v>2</v>
      </c>
      <c r="S1601" s="213" t="s">
        <v>7409</v>
      </c>
      <c r="T1601" s="233" t="s">
        <v>8167</v>
      </c>
      <c r="U1601" s="234" t="s">
        <v>7583</v>
      </c>
      <c r="V1601" s="234">
        <v>45643</v>
      </c>
      <c r="W1601" s="233" t="s">
        <v>7748</v>
      </c>
      <c r="X1601" s="234" t="s">
        <v>7746</v>
      </c>
      <c r="Y1601" s="234"/>
      <c r="Z1601" s="234"/>
      <c r="AA1601" s="243">
        <v>202411</v>
      </c>
      <c r="AB1601" s="243"/>
      <c r="AC1601" s="233" t="s">
        <v>7754</v>
      </c>
      <c r="AD1601" s="244" t="s">
        <v>7462</v>
      </c>
      <c r="AE1601" s="245">
        <v>0</v>
      </c>
      <c r="AF1601" s="244" t="s">
        <v>7462</v>
      </c>
      <c r="AG1601" s="239" t="str">
        <f>IFERROR(VLOOKUP(작성용!A:A,RM!A:D,4,0),"-")</f>
        <v>-</v>
      </c>
      <c r="AH1601" s="9" t="s">
        <v>7409</v>
      </c>
      <c r="AI1601" s="235" t="s">
        <v>7409</v>
      </c>
      <c r="AJ1601" s="235" t="s">
        <v>7409</v>
      </c>
      <c r="AK1601" s="235" t="s">
        <v>7751</v>
      </c>
      <c r="AL1601" s="235">
        <v>1600</v>
      </c>
    </row>
    <row r="1602" spans="1:38" x14ac:dyDescent="0.3">
      <c r="A1602" s="229">
        <v>6000526</v>
      </c>
      <c r="B1602" s="229" t="s">
        <v>7423</v>
      </c>
      <c r="C1602" s="241" t="s">
        <v>7422</v>
      </c>
      <c r="D1602" s="237" t="s">
        <v>7856</v>
      </c>
      <c r="E1602" s="236">
        <v>1101115812288</v>
      </c>
      <c r="F1602" s="240" t="s">
        <v>7756</v>
      </c>
      <c r="G1602" s="214">
        <v>0</v>
      </c>
      <c r="H1602" s="231" t="s">
        <v>7409</v>
      </c>
      <c r="I1602" s="231"/>
      <c r="J1602" s="231"/>
      <c r="K1602" s="231"/>
      <c r="L1602" s="231"/>
      <c r="M1602" s="231"/>
      <c r="N1602" s="231" t="s">
        <v>7834</v>
      </c>
      <c r="O1602" s="246"/>
      <c r="P1602" s="246"/>
      <c r="Q1602" s="225"/>
      <c r="R1602" s="212" t="s">
        <v>2</v>
      </c>
      <c r="S1602" s="213" t="s">
        <v>7409</v>
      </c>
      <c r="T1602" s="233" t="s">
        <v>8167</v>
      </c>
      <c r="U1602" s="234" t="s">
        <v>7583</v>
      </c>
      <c r="V1602" s="234">
        <v>45643</v>
      </c>
      <c r="W1602" s="233" t="s">
        <v>7748</v>
      </c>
      <c r="X1602" s="234" t="s">
        <v>7746</v>
      </c>
      <c r="Y1602" s="234"/>
      <c r="Z1602" s="234"/>
      <c r="AA1602" s="243">
        <v>202411</v>
      </c>
      <c r="AB1602" s="243"/>
      <c r="AC1602" s="233" t="s">
        <v>7754</v>
      </c>
      <c r="AD1602" s="244" t="s">
        <v>7462</v>
      </c>
      <c r="AE1602" s="245">
        <v>0</v>
      </c>
      <c r="AF1602" s="244" t="s">
        <v>7462</v>
      </c>
      <c r="AG1602" s="239" t="str">
        <f>IFERROR(VLOOKUP(작성용!A:A,RM!A:D,4,0),"-")</f>
        <v>-</v>
      </c>
      <c r="AH1602" s="9" t="s">
        <v>7409</v>
      </c>
      <c r="AI1602" s="235" t="s">
        <v>7409</v>
      </c>
      <c r="AJ1602" s="235" t="s">
        <v>7409</v>
      </c>
      <c r="AK1602" s="235" t="s">
        <v>7751</v>
      </c>
      <c r="AL1602" s="235">
        <v>1601</v>
      </c>
    </row>
    <row r="1603" spans="1:38" x14ac:dyDescent="0.3">
      <c r="A1603" s="229">
        <v>6000526</v>
      </c>
      <c r="B1603" s="229" t="s">
        <v>7423</v>
      </c>
      <c r="C1603" s="241" t="s">
        <v>7422</v>
      </c>
      <c r="D1603" s="237" t="s">
        <v>7856</v>
      </c>
      <c r="E1603" s="236">
        <v>1101115812288</v>
      </c>
      <c r="F1603" s="240" t="s">
        <v>7760</v>
      </c>
      <c r="G1603" s="214">
        <v>0</v>
      </c>
      <c r="H1603" s="231" t="s">
        <v>7409</v>
      </c>
      <c r="I1603" s="231"/>
      <c r="J1603" s="231"/>
      <c r="K1603" s="231"/>
      <c r="L1603" s="231"/>
      <c r="M1603" s="231"/>
      <c r="N1603" s="231" t="s">
        <v>7834</v>
      </c>
      <c r="O1603" s="246"/>
      <c r="P1603" s="246"/>
      <c r="Q1603" s="225"/>
      <c r="R1603" s="212" t="s">
        <v>2</v>
      </c>
      <c r="S1603" s="213" t="s">
        <v>7409</v>
      </c>
      <c r="T1603" s="233" t="s">
        <v>8167</v>
      </c>
      <c r="U1603" s="234" t="s">
        <v>7583</v>
      </c>
      <c r="V1603" s="234">
        <v>45643</v>
      </c>
      <c r="W1603" s="233" t="s">
        <v>7748</v>
      </c>
      <c r="X1603" s="234" t="s">
        <v>7746</v>
      </c>
      <c r="Y1603" s="234"/>
      <c r="Z1603" s="234"/>
      <c r="AA1603" s="243">
        <v>202411</v>
      </c>
      <c r="AB1603" s="243"/>
      <c r="AC1603" s="233" t="s">
        <v>7754</v>
      </c>
      <c r="AD1603" s="244" t="s">
        <v>7462</v>
      </c>
      <c r="AE1603" s="245">
        <v>0</v>
      </c>
      <c r="AF1603" s="244" t="s">
        <v>7462</v>
      </c>
      <c r="AG1603" s="239" t="str">
        <f>IFERROR(VLOOKUP(작성용!A:A,RM!A:D,4,0),"-")</f>
        <v>-</v>
      </c>
      <c r="AH1603" s="9" t="s">
        <v>7409</v>
      </c>
      <c r="AI1603" s="235" t="s">
        <v>7409</v>
      </c>
      <c r="AJ1603" s="235" t="s">
        <v>7409</v>
      </c>
      <c r="AK1603" s="235" t="s">
        <v>7751</v>
      </c>
      <c r="AL1603" s="235">
        <v>1602</v>
      </c>
    </row>
    <row r="1604" spans="1:38" x14ac:dyDescent="0.3">
      <c r="A1604" s="229">
        <v>6000526</v>
      </c>
      <c r="B1604" s="229" t="s">
        <v>7423</v>
      </c>
      <c r="C1604" s="241" t="s">
        <v>7422</v>
      </c>
      <c r="D1604" s="237" t="s">
        <v>7817</v>
      </c>
      <c r="E1604" s="236">
        <v>1101114734152</v>
      </c>
      <c r="F1604" s="240" t="s">
        <v>7756</v>
      </c>
      <c r="G1604" s="214">
        <v>0</v>
      </c>
      <c r="H1604" s="231" t="s">
        <v>7409</v>
      </c>
      <c r="I1604" s="231"/>
      <c r="J1604" s="231"/>
      <c r="K1604" s="231"/>
      <c r="L1604" s="231"/>
      <c r="M1604" s="231"/>
      <c r="N1604" s="231" t="s">
        <v>7834</v>
      </c>
      <c r="O1604" s="246"/>
      <c r="P1604" s="246"/>
      <c r="Q1604" s="225"/>
      <c r="R1604" s="212" t="s">
        <v>2</v>
      </c>
      <c r="S1604" s="213" t="s">
        <v>7409</v>
      </c>
      <c r="T1604" s="233" t="s">
        <v>8167</v>
      </c>
      <c r="U1604" s="234" t="s">
        <v>7583</v>
      </c>
      <c r="V1604" s="234">
        <v>45643</v>
      </c>
      <c r="W1604" s="233" t="s">
        <v>7748</v>
      </c>
      <c r="X1604" s="234" t="s">
        <v>7746</v>
      </c>
      <c r="Y1604" s="234"/>
      <c r="Z1604" s="234"/>
      <c r="AA1604" s="243">
        <v>202411</v>
      </c>
      <c r="AB1604" s="243"/>
      <c r="AC1604" s="233" t="s">
        <v>7754</v>
      </c>
      <c r="AD1604" s="244" t="s">
        <v>7811</v>
      </c>
      <c r="AE1604" s="245">
        <v>0</v>
      </c>
      <c r="AF1604" s="244" t="s">
        <v>7811</v>
      </c>
      <c r="AG1604" s="239" t="str">
        <f>IFERROR(VLOOKUP(작성용!A:A,RM!A:D,4,0),"-")</f>
        <v>-</v>
      </c>
      <c r="AH1604" s="9" t="s">
        <v>7409</v>
      </c>
      <c r="AI1604" s="235" t="s">
        <v>7409</v>
      </c>
      <c r="AJ1604" s="235" t="s">
        <v>7409</v>
      </c>
      <c r="AK1604" s="235" t="s">
        <v>7751</v>
      </c>
      <c r="AL1604" s="235">
        <v>1603</v>
      </c>
    </row>
    <row r="1605" spans="1:38" x14ac:dyDescent="0.3">
      <c r="A1605" s="229">
        <v>6000526</v>
      </c>
      <c r="B1605" s="229" t="s">
        <v>7423</v>
      </c>
      <c r="C1605" s="241" t="s">
        <v>7422</v>
      </c>
      <c r="D1605" s="237" t="s">
        <v>7857</v>
      </c>
      <c r="E1605" s="236">
        <v>1511110047732</v>
      </c>
      <c r="F1605" s="240" t="s">
        <v>7765</v>
      </c>
      <c r="G1605" s="214">
        <v>1</v>
      </c>
      <c r="H1605" s="231" t="s">
        <v>7409</v>
      </c>
      <c r="I1605" s="231"/>
      <c r="J1605" s="231"/>
      <c r="K1605" s="231"/>
      <c r="L1605" s="231"/>
      <c r="M1605" s="231"/>
      <c r="N1605" s="231" t="s">
        <v>7834</v>
      </c>
      <c r="O1605" s="246"/>
      <c r="P1605" s="246"/>
      <c r="Q1605" s="225"/>
      <c r="R1605" s="212" t="s">
        <v>2</v>
      </c>
      <c r="S1605" s="213" t="s">
        <v>7409</v>
      </c>
      <c r="T1605" s="233" t="s">
        <v>8167</v>
      </c>
      <c r="U1605" s="234" t="s">
        <v>7583</v>
      </c>
      <c r="V1605" s="234">
        <v>45643</v>
      </c>
      <c r="W1605" s="233" t="s">
        <v>7748</v>
      </c>
      <c r="X1605" s="234" t="s">
        <v>7746</v>
      </c>
      <c r="Y1605" s="234"/>
      <c r="Z1605" s="234"/>
      <c r="AA1605" s="243">
        <v>202411</v>
      </c>
      <c r="AB1605" s="243"/>
      <c r="AC1605" s="233" t="s">
        <v>7754</v>
      </c>
      <c r="AD1605" s="244" t="s">
        <v>7448</v>
      </c>
      <c r="AE1605" s="245">
        <v>0</v>
      </c>
      <c r="AF1605" s="244" t="s">
        <v>7448</v>
      </c>
      <c r="AG1605" s="239" t="str">
        <f>IFERROR(VLOOKUP(작성용!A:A,RM!A:D,4,0),"-")</f>
        <v>-</v>
      </c>
      <c r="AH1605" s="9" t="s">
        <v>7409</v>
      </c>
      <c r="AI1605" s="235" t="s">
        <v>7409</v>
      </c>
      <c r="AJ1605" s="235" t="s">
        <v>7409</v>
      </c>
      <c r="AK1605" s="235" t="s">
        <v>7751</v>
      </c>
      <c r="AL1605" s="235">
        <v>1604</v>
      </c>
    </row>
    <row r="1606" spans="1:38" x14ac:dyDescent="0.3">
      <c r="A1606" s="229">
        <v>6000526</v>
      </c>
      <c r="B1606" s="229" t="s">
        <v>7423</v>
      </c>
      <c r="C1606" s="241" t="s">
        <v>7422</v>
      </c>
      <c r="D1606" s="237" t="s">
        <v>7810</v>
      </c>
      <c r="E1606" s="236">
        <v>1311110654672</v>
      </c>
      <c r="F1606" s="240" t="s">
        <v>7765</v>
      </c>
      <c r="G1606" s="214">
        <v>0</v>
      </c>
      <c r="H1606" s="231" t="s">
        <v>7409</v>
      </c>
      <c r="I1606" s="231"/>
      <c r="J1606" s="231"/>
      <c r="K1606" s="231"/>
      <c r="L1606" s="231"/>
      <c r="M1606" s="231"/>
      <c r="N1606" s="231" t="s">
        <v>7834</v>
      </c>
      <c r="O1606" s="246"/>
      <c r="P1606" s="246"/>
      <c r="Q1606" s="225"/>
      <c r="R1606" s="212" t="s">
        <v>2</v>
      </c>
      <c r="S1606" s="213" t="s">
        <v>7409</v>
      </c>
      <c r="T1606" s="233" t="s">
        <v>8167</v>
      </c>
      <c r="U1606" s="234" t="s">
        <v>7583</v>
      </c>
      <c r="V1606" s="234">
        <v>45643</v>
      </c>
      <c r="W1606" s="233" t="s">
        <v>7748</v>
      </c>
      <c r="X1606" s="234" t="s">
        <v>7746</v>
      </c>
      <c r="Y1606" s="234"/>
      <c r="Z1606" s="234"/>
      <c r="AA1606" s="243">
        <v>202411</v>
      </c>
      <c r="AB1606" s="243"/>
      <c r="AC1606" s="233" t="s">
        <v>7754</v>
      </c>
      <c r="AD1606" s="244" t="s">
        <v>7811</v>
      </c>
      <c r="AE1606" s="245">
        <v>0</v>
      </c>
      <c r="AF1606" s="244" t="s">
        <v>7811</v>
      </c>
      <c r="AG1606" s="239" t="str">
        <f>IFERROR(VLOOKUP(작성용!A:A,RM!A:D,4,0),"-")</f>
        <v>-</v>
      </c>
      <c r="AH1606" s="9" t="s">
        <v>7409</v>
      </c>
      <c r="AI1606" s="235" t="s">
        <v>7409</v>
      </c>
      <c r="AJ1606" s="235" t="s">
        <v>7409</v>
      </c>
      <c r="AK1606" s="235" t="s">
        <v>7751</v>
      </c>
      <c r="AL1606" s="235">
        <v>1605</v>
      </c>
    </row>
    <row r="1607" spans="1:38" x14ac:dyDescent="0.3">
      <c r="A1607" s="229">
        <v>6000526</v>
      </c>
      <c r="B1607" s="229" t="s">
        <v>7423</v>
      </c>
      <c r="C1607" s="241" t="s">
        <v>7422</v>
      </c>
      <c r="D1607" s="269" t="s">
        <v>7858</v>
      </c>
      <c r="E1607" s="236">
        <v>1101117100681</v>
      </c>
      <c r="F1607" s="240" t="s">
        <v>7765</v>
      </c>
      <c r="G1607" s="214">
        <v>3</v>
      </c>
      <c r="H1607" s="231" t="s">
        <v>7409</v>
      </c>
      <c r="I1607" s="231"/>
      <c r="J1607" s="231"/>
      <c r="K1607" s="231"/>
      <c r="L1607" s="231"/>
      <c r="M1607" s="231"/>
      <c r="N1607" s="231" t="s">
        <v>7834</v>
      </c>
      <c r="O1607" s="246"/>
      <c r="P1607" s="246"/>
      <c r="Q1607" s="225"/>
      <c r="R1607" s="212" t="s">
        <v>2</v>
      </c>
      <c r="S1607" s="213" t="s">
        <v>7409</v>
      </c>
      <c r="T1607" s="233" t="s">
        <v>8167</v>
      </c>
      <c r="U1607" s="234" t="s">
        <v>7583</v>
      </c>
      <c r="V1607" s="234">
        <v>45643</v>
      </c>
      <c r="W1607" s="233" t="s">
        <v>7748</v>
      </c>
      <c r="X1607" s="234" t="s">
        <v>7746</v>
      </c>
      <c r="Y1607" s="234"/>
      <c r="Z1607" s="234"/>
      <c r="AA1607" s="243">
        <v>202411</v>
      </c>
      <c r="AB1607" s="243"/>
      <c r="AC1607" s="233" t="s">
        <v>7754</v>
      </c>
      <c r="AD1607" s="244" t="s">
        <v>7781</v>
      </c>
      <c r="AE1607" s="245">
        <v>0</v>
      </c>
      <c r="AF1607" s="244" t="s">
        <v>7781</v>
      </c>
      <c r="AG1607" s="239" t="str">
        <f>IFERROR(VLOOKUP(작성용!A:A,RM!A:D,4,0),"-")</f>
        <v>-</v>
      </c>
      <c r="AH1607" s="9" t="s">
        <v>7409</v>
      </c>
      <c r="AI1607" s="235" t="s">
        <v>7409</v>
      </c>
      <c r="AJ1607" s="235" t="s">
        <v>7409</v>
      </c>
      <c r="AK1607" s="235" t="s">
        <v>7751</v>
      </c>
      <c r="AL1607" s="235">
        <v>1606</v>
      </c>
    </row>
    <row r="1608" spans="1:38" x14ac:dyDescent="0.3">
      <c r="A1608" s="229">
        <v>6000526</v>
      </c>
      <c r="B1608" s="229" t="s">
        <v>7423</v>
      </c>
      <c r="C1608" s="241" t="s">
        <v>7422</v>
      </c>
      <c r="D1608" s="269" t="s">
        <v>7859</v>
      </c>
      <c r="E1608" s="236">
        <v>1101116455235</v>
      </c>
      <c r="F1608" s="240" t="s">
        <v>7765</v>
      </c>
      <c r="G1608" s="214">
        <v>0</v>
      </c>
      <c r="H1608" s="231" t="s">
        <v>7409</v>
      </c>
      <c r="I1608" s="231"/>
      <c r="J1608" s="231"/>
      <c r="K1608" s="231"/>
      <c r="L1608" s="231"/>
      <c r="M1608" s="231"/>
      <c r="N1608" s="231" t="s">
        <v>7834</v>
      </c>
      <c r="O1608" s="246"/>
      <c r="P1608" s="246"/>
      <c r="Q1608" s="225"/>
      <c r="R1608" s="212" t="s">
        <v>2</v>
      </c>
      <c r="S1608" s="213" t="s">
        <v>7409</v>
      </c>
      <c r="T1608" s="233" t="s">
        <v>8167</v>
      </c>
      <c r="U1608" s="234" t="s">
        <v>7583</v>
      </c>
      <c r="V1608" s="234">
        <v>45643</v>
      </c>
      <c r="W1608" s="233" t="s">
        <v>7748</v>
      </c>
      <c r="X1608" s="234" t="s">
        <v>7746</v>
      </c>
      <c r="Y1608" s="234"/>
      <c r="Z1608" s="234"/>
      <c r="AA1608" s="243">
        <v>202411</v>
      </c>
      <c r="AB1608" s="243"/>
      <c r="AC1608" s="233" t="s">
        <v>7754</v>
      </c>
      <c r="AD1608" s="244" t="s">
        <v>7426</v>
      </c>
      <c r="AE1608" s="245">
        <v>0</v>
      </c>
      <c r="AF1608" s="244" t="s">
        <v>7426</v>
      </c>
      <c r="AG1608" s="239" t="str">
        <f>IFERROR(VLOOKUP(작성용!A:A,RM!A:D,4,0),"-")</f>
        <v>-</v>
      </c>
      <c r="AH1608" s="9" t="s">
        <v>7409</v>
      </c>
      <c r="AI1608" s="235" t="s">
        <v>7409</v>
      </c>
      <c r="AJ1608" s="235" t="s">
        <v>7409</v>
      </c>
      <c r="AK1608" s="235" t="s">
        <v>7751</v>
      </c>
      <c r="AL1608" s="235">
        <v>1607</v>
      </c>
    </row>
    <row r="1609" spans="1:38" x14ac:dyDescent="0.3">
      <c r="A1609" s="229">
        <v>6000526</v>
      </c>
      <c r="B1609" s="229" t="s">
        <v>7423</v>
      </c>
      <c r="C1609" s="241" t="s">
        <v>7422</v>
      </c>
      <c r="D1609" s="269" t="s">
        <v>7860</v>
      </c>
      <c r="E1609" s="236">
        <v>1311110534650</v>
      </c>
      <c r="F1609" s="240" t="s">
        <v>7756</v>
      </c>
      <c r="G1609" s="214">
        <v>0</v>
      </c>
      <c r="H1609" s="231" t="s">
        <v>7409</v>
      </c>
      <c r="I1609" s="231"/>
      <c r="J1609" s="231"/>
      <c r="K1609" s="231"/>
      <c r="L1609" s="231"/>
      <c r="M1609" s="231"/>
      <c r="N1609" s="231" t="s">
        <v>7834</v>
      </c>
      <c r="O1609" s="246"/>
      <c r="P1609" s="246"/>
      <c r="Q1609" s="225"/>
      <c r="R1609" s="212" t="s">
        <v>2</v>
      </c>
      <c r="S1609" s="213" t="s">
        <v>7409</v>
      </c>
      <c r="T1609" s="233" t="s">
        <v>8167</v>
      </c>
      <c r="U1609" s="234" t="s">
        <v>7583</v>
      </c>
      <c r="V1609" s="234">
        <v>45643</v>
      </c>
      <c r="W1609" s="233" t="s">
        <v>7748</v>
      </c>
      <c r="X1609" s="234" t="s">
        <v>7746</v>
      </c>
      <c r="Y1609" s="234"/>
      <c r="Z1609" s="234"/>
      <c r="AA1609" s="243">
        <v>202411</v>
      </c>
      <c r="AB1609" s="243"/>
      <c r="AC1609" s="233" t="s">
        <v>7754</v>
      </c>
      <c r="AD1609" s="244" t="s">
        <v>7500</v>
      </c>
      <c r="AE1609" s="245">
        <v>0</v>
      </c>
      <c r="AF1609" s="244" t="s">
        <v>7500</v>
      </c>
      <c r="AG1609" s="239" t="str">
        <f>IFERROR(VLOOKUP(작성용!A:A,RM!A:D,4,0),"-")</f>
        <v>-</v>
      </c>
      <c r="AH1609" s="9" t="s">
        <v>7409</v>
      </c>
      <c r="AI1609" s="235" t="s">
        <v>7409</v>
      </c>
      <c r="AJ1609" s="235" t="s">
        <v>7409</v>
      </c>
      <c r="AK1609" s="235" t="s">
        <v>7751</v>
      </c>
      <c r="AL1609" s="235">
        <v>1608</v>
      </c>
    </row>
    <row r="1610" spans="1:38" x14ac:dyDescent="0.3">
      <c r="A1610" s="229">
        <v>6000526</v>
      </c>
      <c r="B1610" s="229" t="s">
        <v>7423</v>
      </c>
      <c r="C1610" s="241" t="s">
        <v>7422</v>
      </c>
      <c r="D1610" s="237" t="s">
        <v>7861</v>
      </c>
      <c r="E1610" s="236">
        <v>1101116823458</v>
      </c>
      <c r="F1610" s="240" t="s">
        <v>7765</v>
      </c>
      <c r="G1610" s="214">
        <v>0</v>
      </c>
      <c r="H1610" s="231" t="s">
        <v>7409</v>
      </c>
      <c r="I1610" s="231"/>
      <c r="J1610" s="231"/>
      <c r="K1610" s="231"/>
      <c r="L1610" s="231"/>
      <c r="M1610" s="231"/>
      <c r="N1610" s="231" t="s">
        <v>7834</v>
      </c>
      <c r="O1610" s="246"/>
      <c r="P1610" s="246"/>
      <c r="Q1610" s="225"/>
      <c r="R1610" s="212" t="s">
        <v>2</v>
      </c>
      <c r="S1610" s="213" t="s">
        <v>7409</v>
      </c>
      <c r="T1610" s="233" t="s">
        <v>8167</v>
      </c>
      <c r="U1610" s="234" t="s">
        <v>7583</v>
      </c>
      <c r="V1610" s="234">
        <v>45643</v>
      </c>
      <c r="W1610" s="233" t="s">
        <v>7748</v>
      </c>
      <c r="X1610" s="234" t="s">
        <v>7746</v>
      </c>
      <c r="Y1610" s="234"/>
      <c r="Z1610" s="234"/>
      <c r="AA1610" s="243">
        <v>202411</v>
      </c>
      <c r="AB1610" s="243"/>
      <c r="AC1610" s="233" t="s">
        <v>7754</v>
      </c>
      <c r="AD1610" s="244" t="s">
        <v>7772</v>
      </c>
      <c r="AE1610" s="245">
        <v>0</v>
      </c>
      <c r="AF1610" s="244" t="s">
        <v>7772</v>
      </c>
      <c r="AG1610" s="239" t="str">
        <f>IFERROR(VLOOKUP(작성용!A:A,RM!A:D,4,0),"-")</f>
        <v>-</v>
      </c>
      <c r="AH1610" s="9" t="s">
        <v>7409</v>
      </c>
      <c r="AI1610" s="235" t="s">
        <v>7409</v>
      </c>
      <c r="AJ1610" s="235" t="s">
        <v>7409</v>
      </c>
      <c r="AK1610" s="235" t="s">
        <v>7751</v>
      </c>
      <c r="AL1610" s="235">
        <v>1609</v>
      </c>
    </row>
    <row r="1611" spans="1:38" x14ac:dyDescent="0.3">
      <c r="A1611" s="229">
        <v>6000526</v>
      </c>
      <c r="B1611" s="229" t="s">
        <v>7423</v>
      </c>
      <c r="C1611" s="241" t="s">
        <v>7422</v>
      </c>
      <c r="D1611" s="269" t="s">
        <v>7862</v>
      </c>
      <c r="E1611" s="236">
        <v>1101117478088</v>
      </c>
      <c r="F1611" s="240" t="s">
        <v>7756</v>
      </c>
      <c r="G1611" s="214">
        <v>0</v>
      </c>
      <c r="H1611" s="231" t="s">
        <v>7409</v>
      </c>
      <c r="I1611" s="231"/>
      <c r="J1611" s="231"/>
      <c r="K1611" s="231"/>
      <c r="L1611" s="231"/>
      <c r="M1611" s="231"/>
      <c r="N1611" s="231" t="s">
        <v>7834</v>
      </c>
      <c r="O1611" s="246"/>
      <c r="P1611" s="246"/>
      <c r="Q1611" s="225"/>
      <c r="R1611" s="212" t="s">
        <v>2</v>
      </c>
      <c r="S1611" s="213" t="s">
        <v>7409</v>
      </c>
      <c r="T1611" s="233" t="s">
        <v>8167</v>
      </c>
      <c r="U1611" s="234" t="s">
        <v>7583</v>
      </c>
      <c r="V1611" s="234">
        <v>45643</v>
      </c>
      <c r="W1611" s="233" t="s">
        <v>7748</v>
      </c>
      <c r="X1611" s="234" t="s">
        <v>7746</v>
      </c>
      <c r="Y1611" s="234"/>
      <c r="Z1611" s="234"/>
      <c r="AA1611" s="243">
        <v>202411</v>
      </c>
      <c r="AB1611" s="243"/>
      <c r="AC1611" s="233" t="s">
        <v>7754</v>
      </c>
      <c r="AD1611" s="244" t="s">
        <v>7750</v>
      </c>
      <c r="AE1611" s="245">
        <v>0</v>
      </c>
      <c r="AF1611" s="244" t="s">
        <v>7750</v>
      </c>
      <c r="AG1611" s="239" t="str">
        <f>IFERROR(VLOOKUP(작성용!A:A,RM!A:D,4,0),"-")</f>
        <v>-</v>
      </c>
      <c r="AH1611" s="9" t="s">
        <v>7409</v>
      </c>
      <c r="AI1611" s="235" t="s">
        <v>7409</v>
      </c>
      <c r="AJ1611" s="235" t="s">
        <v>7409</v>
      </c>
      <c r="AK1611" s="235" t="s">
        <v>7751</v>
      </c>
      <c r="AL1611" s="235">
        <v>1610</v>
      </c>
    </row>
    <row r="1612" spans="1:38" x14ac:dyDescent="0.3">
      <c r="A1612" s="229">
        <v>6000526</v>
      </c>
      <c r="B1612" s="229" t="s">
        <v>7423</v>
      </c>
      <c r="C1612" s="241" t="s">
        <v>7422</v>
      </c>
      <c r="D1612" s="259" t="s">
        <v>7863</v>
      </c>
      <c r="E1612" s="236">
        <v>1358110177957</v>
      </c>
      <c r="F1612" s="240" t="s">
        <v>7763</v>
      </c>
      <c r="G1612" s="214">
        <v>0</v>
      </c>
      <c r="H1612" s="231" t="s">
        <v>7409</v>
      </c>
      <c r="I1612" s="231"/>
      <c r="J1612" s="231"/>
      <c r="K1612" s="231"/>
      <c r="L1612" s="231"/>
      <c r="M1612" s="231"/>
      <c r="N1612" s="231" t="s">
        <v>7834</v>
      </c>
      <c r="O1612" s="246"/>
      <c r="P1612" s="246"/>
      <c r="Q1612" s="225"/>
      <c r="R1612" s="212" t="s">
        <v>2</v>
      </c>
      <c r="S1612" s="213" t="s">
        <v>7409</v>
      </c>
      <c r="T1612" s="233" t="s">
        <v>8167</v>
      </c>
      <c r="U1612" s="234" t="s">
        <v>7583</v>
      </c>
      <c r="V1612" s="234">
        <v>45643</v>
      </c>
      <c r="W1612" s="233" t="s">
        <v>7748</v>
      </c>
      <c r="X1612" s="234" t="s">
        <v>7746</v>
      </c>
      <c r="Y1612" s="234"/>
      <c r="Z1612" s="234"/>
      <c r="AA1612" s="243">
        <v>202411</v>
      </c>
      <c r="AB1612" s="243"/>
      <c r="AC1612" s="233" t="s">
        <v>7754</v>
      </c>
      <c r="AD1612" s="244" t="s">
        <v>7788</v>
      </c>
      <c r="AE1612" s="245">
        <v>0</v>
      </c>
      <c r="AF1612" s="244" t="s">
        <v>7788</v>
      </c>
      <c r="AG1612" s="239" t="str">
        <f>IFERROR(VLOOKUP(작성용!A:A,RM!A:D,4,0),"-")</f>
        <v>-</v>
      </c>
      <c r="AH1612" s="9" t="s">
        <v>7409</v>
      </c>
      <c r="AI1612" s="235" t="s">
        <v>7409</v>
      </c>
      <c r="AJ1612" s="235" t="s">
        <v>7409</v>
      </c>
      <c r="AK1612" s="235" t="s">
        <v>7751</v>
      </c>
      <c r="AL1612" s="235">
        <v>1611</v>
      </c>
    </row>
    <row r="1613" spans="1:38" x14ac:dyDescent="0.3">
      <c r="A1613" s="229">
        <v>6000526</v>
      </c>
      <c r="B1613" s="229" t="s">
        <v>7423</v>
      </c>
      <c r="C1613" s="241" t="s">
        <v>7422</v>
      </c>
      <c r="D1613" s="237" t="s">
        <v>7864</v>
      </c>
      <c r="E1613" s="236">
        <v>1345110364816</v>
      </c>
      <c r="F1613" s="240" t="s">
        <v>7765</v>
      </c>
      <c r="G1613" s="214">
        <v>3</v>
      </c>
      <c r="H1613" s="231" t="s">
        <v>7409</v>
      </c>
      <c r="I1613" s="231"/>
      <c r="J1613" s="231"/>
      <c r="K1613" s="231"/>
      <c r="L1613" s="231"/>
      <c r="M1613" s="231"/>
      <c r="N1613" s="231" t="s">
        <v>7834</v>
      </c>
      <c r="O1613" s="246"/>
      <c r="P1613" s="246"/>
      <c r="Q1613" s="225"/>
      <c r="R1613" s="212" t="s">
        <v>2</v>
      </c>
      <c r="S1613" s="213" t="s">
        <v>7409</v>
      </c>
      <c r="T1613" s="233" t="s">
        <v>8167</v>
      </c>
      <c r="U1613" s="234" t="s">
        <v>7583</v>
      </c>
      <c r="V1613" s="234">
        <v>45643</v>
      </c>
      <c r="W1613" s="233" t="s">
        <v>7748</v>
      </c>
      <c r="X1613" s="234" t="s">
        <v>7746</v>
      </c>
      <c r="Y1613" s="234"/>
      <c r="Z1613" s="234"/>
      <c r="AA1613" s="243">
        <v>202411</v>
      </c>
      <c r="AB1613" s="243"/>
      <c r="AC1613" s="233" t="s">
        <v>7754</v>
      </c>
      <c r="AD1613" s="244" t="s">
        <v>7438</v>
      </c>
      <c r="AE1613" s="245">
        <v>0</v>
      </c>
      <c r="AF1613" s="244" t="s">
        <v>7438</v>
      </c>
      <c r="AG1613" s="239" t="str">
        <f>IFERROR(VLOOKUP(작성용!A:A,RM!A:D,4,0),"-")</f>
        <v>-</v>
      </c>
      <c r="AH1613" s="9" t="s">
        <v>7409</v>
      </c>
      <c r="AI1613" s="235" t="s">
        <v>7409</v>
      </c>
      <c r="AJ1613" s="235" t="s">
        <v>7409</v>
      </c>
      <c r="AK1613" s="235" t="s">
        <v>7751</v>
      </c>
      <c r="AL1613" s="235">
        <v>1612</v>
      </c>
    </row>
    <row r="1614" spans="1:38" x14ac:dyDescent="0.3">
      <c r="A1614" s="229">
        <v>6000526</v>
      </c>
      <c r="B1614" s="229" t="s">
        <v>7423</v>
      </c>
      <c r="C1614" s="241" t="s">
        <v>7422</v>
      </c>
      <c r="D1614" s="269" t="s">
        <v>7865</v>
      </c>
      <c r="E1614" s="236">
        <v>1101116637768</v>
      </c>
      <c r="F1614" s="240" t="s">
        <v>7765</v>
      </c>
      <c r="G1614" s="214">
        <v>0</v>
      </c>
      <c r="H1614" s="231" t="s">
        <v>7409</v>
      </c>
      <c r="I1614" s="231"/>
      <c r="J1614" s="231"/>
      <c r="K1614" s="231"/>
      <c r="L1614" s="231"/>
      <c r="M1614" s="231"/>
      <c r="N1614" s="231" t="s">
        <v>7834</v>
      </c>
      <c r="O1614" s="246"/>
      <c r="P1614" s="246"/>
      <c r="Q1614" s="225"/>
      <c r="R1614" s="212" t="s">
        <v>2</v>
      </c>
      <c r="S1614" s="213" t="s">
        <v>7409</v>
      </c>
      <c r="T1614" s="233" t="s">
        <v>8167</v>
      </c>
      <c r="U1614" s="234" t="s">
        <v>7583</v>
      </c>
      <c r="V1614" s="234">
        <v>45643</v>
      </c>
      <c r="W1614" s="233" t="s">
        <v>7748</v>
      </c>
      <c r="X1614" s="234" t="s">
        <v>7746</v>
      </c>
      <c r="Y1614" s="234"/>
      <c r="Z1614" s="234"/>
      <c r="AA1614" s="243">
        <v>202411</v>
      </c>
      <c r="AB1614" s="243"/>
      <c r="AC1614" s="233" t="s">
        <v>7754</v>
      </c>
      <c r="AD1614" s="244" t="s">
        <v>7428</v>
      </c>
      <c r="AE1614" s="245">
        <v>0</v>
      </c>
      <c r="AF1614" s="244" t="s">
        <v>7428</v>
      </c>
      <c r="AG1614" s="239" t="str">
        <f>IFERROR(VLOOKUP(작성용!A:A,RM!A:D,4,0),"-")</f>
        <v>-</v>
      </c>
      <c r="AH1614" s="9" t="s">
        <v>7409</v>
      </c>
      <c r="AI1614" s="235" t="s">
        <v>7409</v>
      </c>
      <c r="AJ1614" s="235" t="s">
        <v>7409</v>
      </c>
      <c r="AK1614" s="235" t="s">
        <v>7751</v>
      </c>
      <c r="AL1614" s="235">
        <v>1613</v>
      </c>
    </row>
    <row r="1615" spans="1:38" x14ac:dyDescent="0.3">
      <c r="A1615" s="229">
        <v>6000526</v>
      </c>
      <c r="B1615" s="229" t="s">
        <v>7423</v>
      </c>
      <c r="C1615" s="241" t="s">
        <v>7422</v>
      </c>
      <c r="D1615" s="269" t="s">
        <v>7866</v>
      </c>
      <c r="E1615" s="236">
        <v>1717110147784</v>
      </c>
      <c r="F1615" s="240" t="s">
        <v>7765</v>
      </c>
      <c r="G1615" s="214">
        <v>1</v>
      </c>
      <c r="H1615" s="231" t="s">
        <v>7409</v>
      </c>
      <c r="I1615" s="231"/>
      <c r="J1615" s="231"/>
      <c r="K1615" s="231"/>
      <c r="L1615" s="231"/>
      <c r="M1615" s="231"/>
      <c r="N1615" s="231" t="s">
        <v>7834</v>
      </c>
      <c r="O1615" s="246"/>
      <c r="P1615" s="246"/>
      <c r="Q1615" s="225"/>
      <c r="R1615" s="212" t="s">
        <v>2</v>
      </c>
      <c r="S1615" s="213" t="s">
        <v>7409</v>
      </c>
      <c r="T1615" s="233" t="s">
        <v>8167</v>
      </c>
      <c r="U1615" s="234" t="s">
        <v>7583</v>
      </c>
      <c r="V1615" s="234">
        <v>45643</v>
      </c>
      <c r="W1615" s="233" t="s">
        <v>7748</v>
      </c>
      <c r="X1615" s="234" t="s">
        <v>7746</v>
      </c>
      <c r="Y1615" s="234"/>
      <c r="Z1615" s="234"/>
      <c r="AA1615" s="243">
        <v>202411</v>
      </c>
      <c r="AB1615" s="243"/>
      <c r="AC1615" s="233" t="s">
        <v>7754</v>
      </c>
      <c r="AD1615" s="244" t="s">
        <v>7441</v>
      </c>
      <c r="AE1615" s="245">
        <v>0</v>
      </c>
      <c r="AF1615" s="244" t="s">
        <v>7441</v>
      </c>
      <c r="AG1615" s="239" t="str">
        <f>IFERROR(VLOOKUP(작성용!A:A,RM!A:D,4,0),"-")</f>
        <v>-</v>
      </c>
      <c r="AH1615" s="9" t="s">
        <v>7409</v>
      </c>
      <c r="AI1615" s="235" t="s">
        <v>7409</v>
      </c>
      <c r="AJ1615" s="235" t="s">
        <v>7409</v>
      </c>
      <c r="AK1615" s="235" t="s">
        <v>7751</v>
      </c>
      <c r="AL1615" s="235">
        <v>1614</v>
      </c>
    </row>
    <row r="1616" spans="1:38" x14ac:dyDescent="0.3">
      <c r="A1616" s="229">
        <v>6000526</v>
      </c>
      <c r="B1616" s="229" t="s">
        <v>7423</v>
      </c>
      <c r="C1616" s="241" t="s">
        <v>7422</v>
      </c>
      <c r="D1616" s="269" t="s">
        <v>7867</v>
      </c>
      <c r="E1616" s="236">
        <v>1348110066482</v>
      </c>
      <c r="F1616" s="240" t="s">
        <v>7765</v>
      </c>
      <c r="G1616" s="214">
        <v>0</v>
      </c>
      <c r="H1616" s="231" t="s">
        <v>7409</v>
      </c>
      <c r="I1616" s="231"/>
      <c r="J1616" s="231"/>
      <c r="K1616" s="231"/>
      <c r="L1616" s="231"/>
      <c r="M1616" s="231"/>
      <c r="N1616" s="231" t="s">
        <v>7834</v>
      </c>
      <c r="O1616" s="246"/>
      <c r="P1616" s="246"/>
      <c r="Q1616" s="225"/>
      <c r="R1616" s="212" t="s">
        <v>2</v>
      </c>
      <c r="S1616" s="213" t="s">
        <v>7409</v>
      </c>
      <c r="T1616" s="233" t="s">
        <v>8167</v>
      </c>
      <c r="U1616" s="234" t="s">
        <v>7583</v>
      </c>
      <c r="V1616" s="234">
        <v>45643</v>
      </c>
      <c r="W1616" s="233" t="s">
        <v>7748</v>
      </c>
      <c r="X1616" s="234" t="s">
        <v>7746</v>
      </c>
      <c r="Y1616" s="234"/>
      <c r="Z1616" s="234"/>
      <c r="AA1616" s="243">
        <v>202411</v>
      </c>
      <c r="AB1616" s="243"/>
      <c r="AC1616" s="233" t="s">
        <v>7754</v>
      </c>
      <c r="AD1616" s="244" t="s">
        <v>7462</v>
      </c>
      <c r="AE1616" s="245">
        <v>0</v>
      </c>
      <c r="AF1616" s="244" t="s">
        <v>7462</v>
      </c>
      <c r="AG1616" s="239" t="str">
        <f>IFERROR(VLOOKUP(작성용!A:A,RM!A:D,4,0),"-")</f>
        <v>-</v>
      </c>
      <c r="AH1616" s="9" t="s">
        <v>7409</v>
      </c>
      <c r="AI1616" s="235" t="s">
        <v>7409</v>
      </c>
      <c r="AJ1616" s="235" t="s">
        <v>7409</v>
      </c>
      <c r="AK1616" s="235" t="s">
        <v>7751</v>
      </c>
      <c r="AL1616" s="235">
        <v>1615</v>
      </c>
    </row>
    <row r="1617" spans="1:38" x14ac:dyDescent="0.3">
      <c r="A1617" s="229">
        <v>6000526</v>
      </c>
      <c r="B1617" s="229" t="s">
        <v>7423</v>
      </c>
      <c r="C1617" s="241" t="s">
        <v>7422</v>
      </c>
      <c r="D1617" s="237" t="s">
        <v>7867</v>
      </c>
      <c r="E1617" s="236">
        <v>1348110066482</v>
      </c>
      <c r="F1617" s="240" t="s">
        <v>7756</v>
      </c>
      <c r="G1617" s="214">
        <v>0</v>
      </c>
      <c r="H1617" s="231" t="s">
        <v>7409</v>
      </c>
      <c r="I1617" s="231"/>
      <c r="J1617" s="231"/>
      <c r="K1617" s="231"/>
      <c r="L1617" s="231"/>
      <c r="M1617" s="231"/>
      <c r="N1617" s="231" t="s">
        <v>7834</v>
      </c>
      <c r="O1617" s="246"/>
      <c r="P1617" s="246"/>
      <c r="Q1617" s="225"/>
      <c r="R1617" s="212" t="s">
        <v>2</v>
      </c>
      <c r="S1617" s="213" t="s">
        <v>7409</v>
      </c>
      <c r="T1617" s="233" t="s">
        <v>8167</v>
      </c>
      <c r="U1617" s="234" t="s">
        <v>7583</v>
      </c>
      <c r="V1617" s="234">
        <v>45643</v>
      </c>
      <c r="W1617" s="233" t="s">
        <v>7748</v>
      </c>
      <c r="X1617" s="234" t="s">
        <v>7746</v>
      </c>
      <c r="Y1617" s="234"/>
      <c r="Z1617" s="234"/>
      <c r="AA1617" s="243">
        <v>202411</v>
      </c>
      <c r="AB1617" s="243"/>
      <c r="AC1617" s="233" t="s">
        <v>7754</v>
      </c>
      <c r="AD1617" s="244" t="s">
        <v>7462</v>
      </c>
      <c r="AE1617" s="245">
        <v>0</v>
      </c>
      <c r="AF1617" s="244" t="s">
        <v>7462</v>
      </c>
      <c r="AG1617" s="239" t="str">
        <f>IFERROR(VLOOKUP(작성용!A:A,RM!A:D,4,0),"-")</f>
        <v>-</v>
      </c>
      <c r="AH1617" s="9" t="s">
        <v>7409</v>
      </c>
      <c r="AI1617" s="235" t="s">
        <v>7409</v>
      </c>
      <c r="AJ1617" s="235" t="s">
        <v>7409</v>
      </c>
      <c r="AK1617" s="235" t="s">
        <v>7751</v>
      </c>
      <c r="AL1617" s="235">
        <v>1616</v>
      </c>
    </row>
    <row r="1618" spans="1:38" x14ac:dyDescent="0.3">
      <c r="A1618" s="229">
        <v>6000526</v>
      </c>
      <c r="B1618" s="229" t="s">
        <v>7423</v>
      </c>
      <c r="C1618" s="241" t="s">
        <v>7422</v>
      </c>
      <c r="D1618" s="237" t="s">
        <v>7868</v>
      </c>
      <c r="E1618" s="236">
        <v>1101114800680</v>
      </c>
      <c r="F1618" s="240" t="s">
        <v>7765</v>
      </c>
      <c r="G1618" s="214">
        <v>0</v>
      </c>
      <c r="H1618" s="231" t="s">
        <v>7409</v>
      </c>
      <c r="I1618" s="231"/>
      <c r="J1618" s="231"/>
      <c r="K1618" s="231"/>
      <c r="L1618" s="231"/>
      <c r="M1618" s="231"/>
      <c r="N1618" s="231" t="s">
        <v>7834</v>
      </c>
      <c r="O1618" s="246"/>
      <c r="P1618" s="246"/>
      <c r="Q1618" s="225"/>
      <c r="R1618" s="212" t="s">
        <v>2</v>
      </c>
      <c r="S1618" s="213" t="s">
        <v>7409</v>
      </c>
      <c r="T1618" s="233" t="s">
        <v>8167</v>
      </c>
      <c r="U1618" s="234" t="s">
        <v>7583</v>
      </c>
      <c r="V1618" s="234">
        <v>45643</v>
      </c>
      <c r="W1618" s="233" t="s">
        <v>7748</v>
      </c>
      <c r="X1618" s="234" t="s">
        <v>7746</v>
      </c>
      <c r="Y1618" s="234"/>
      <c r="Z1618" s="234"/>
      <c r="AA1618" s="243">
        <v>202411</v>
      </c>
      <c r="AB1618" s="243"/>
      <c r="AC1618" s="233" t="s">
        <v>7754</v>
      </c>
      <c r="AD1618" s="244" t="s">
        <v>7772</v>
      </c>
      <c r="AE1618" s="245">
        <v>0</v>
      </c>
      <c r="AF1618" s="244" t="s">
        <v>7772</v>
      </c>
      <c r="AG1618" s="239" t="str">
        <f>IFERROR(VLOOKUP(작성용!A:A,RM!A:D,4,0),"-")</f>
        <v>-</v>
      </c>
      <c r="AH1618" s="9" t="s">
        <v>7409</v>
      </c>
      <c r="AI1618" s="235" t="s">
        <v>7409</v>
      </c>
      <c r="AJ1618" s="235" t="s">
        <v>7409</v>
      </c>
      <c r="AK1618" s="235" t="s">
        <v>7751</v>
      </c>
      <c r="AL1618" s="235">
        <v>1617</v>
      </c>
    </row>
    <row r="1619" spans="1:38" x14ac:dyDescent="0.3">
      <c r="A1619" s="229">
        <v>6000526</v>
      </c>
      <c r="B1619" s="229" t="s">
        <v>7423</v>
      </c>
      <c r="C1619" s="241" t="s">
        <v>7422</v>
      </c>
      <c r="D1619" s="237" t="s">
        <v>7869</v>
      </c>
      <c r="E1619" s="236">
        <v>1760110033320</v>
      </c>
      <c r="F1619" s="240" t="s">
        <v>7763</v>
      </c>
      <c r="G1619" s="214">
        <v>0</v>
      </c>
      <c r="H1619" s="231" t="s">
        <v>7409</v>
      </c>
      <c r="I1619" s="231"/>
      <c r="J1619" s="231"/>
      <c r="K1619" s="231"/>
      <c r="L1619" s="231"/>
      <c r="M1619" s="231"/>
      <c r="N1619" s="231" t="s">
        <v>7834</v>
      </c>
      <c r="O1619" s="246"/>
      <c r="P1619" s="246"/>
      <c r="Q1619" s="225"/>
      <c r="R1619" s="212" t="s">
        <v>2</v>
      </c>
      <c r="S1619" s="213" t="s">
        <v>7409</v>
      </c>
      <c r="T1619" s="233" t="s">
        <v>8167</v>
      </c>
      <c r="U1619" s="234" t="s">
        <v>7583</v>
      </c>
      <c r="V1619" s="234">
        <v>45643</v>
      </c>
      <c r="W1619" s="233" t="s">
        <v>7748</v>
      </c>
      <c r="X1619" s="234" t="s">
        <v>7746</v>
      </c>
      <c r="Y1619" s="234"/>
      <c r="Z1619" s="234"/>
      <c r="AA1619" s="243">
        <v>202411</v>
      </c>
      <c r="AB1619" s="243"/>
      <c r="AC1619" s="233" t="s">
        <v>7754</v>
      </c>
      <c r="AD1619" s="279" t="s">
        <v>7750</v>
      </c>
      <c r="AE1619" s="245">
        <v>0</v>
      </c>
      <c r="AF1619" s="279" t="s">
        <v>7750</v>
      </c>
      <c r="AG1619" s="239" t="str">
        <f>IFERROR(VLOOKUP(작성용!A:A,RM!A:D,4,0),"-")</f>
        <v>-</v>
      </c>
      <c r="AH1619" s="9" t="s">
        <v>7409</v>
      </c>
      <c r="AI1619" s="235" t="s">
        <v>7409</v>
      </c>
      <c r="AJ1619" s="235" t="s">
        <v>7409</v>
      </c>
      <c r="AK1619" s="235" t="s">
        <v>7751</v>
      </c>
      <c r="AL1619" s="235">
        <v>1618</v>
      </c>
    </row>
    <row r="1620" spans="1:38" x14ac:dyDescent="0.3">
      <c r="A1620" s="229">
        <v>6000526</v>
      </c>
      <c r="B1620" s="229" t="s">
        <v>7423</v>
      </c>
      <c r="C1620" s="241" t="s">
        <v>7422</v>
      </c>
      <c r="D1620" s="237" t="s">
        <v>7870</v>
      </c>
      <c r="E1620" s="236">
        <v>1311110409481</v>
      </c>
      <c r="F1620" s="240" t="s">
        <v>7763</v>
      </c>
      <c r="G1620" s="214">
        <v>1</v>
      </c>
      <c r="H1620" s="231" t="s">
        <v>7409</v>
      </c>
      <c r="I1620" s="231"/>
      <c r="J1620" s="231"/>
      <c r="K1620" s="231"/>
      <c r="L1620" s="231"/>
      <c r="M1620" s="231"/>
      <c r="N1620" s="231" t="s">
        <v>7834</v>
      </c>
      <c r="O1620" s="246"/>
      <c r="P1620" s="246"/>
      <c r="Q1620" s="225"/>
      <c r="R1620" s="212" t="s">
        <v>2</v>
      </c>
      <c r="S1620" s="213" t="s">
        <v>7409</v>
      </c>
      <c r="T1620" s="233" t="s">
        <v>8167</v>
      </c>
      <c r="U1620" s="234" t="s">
        <v>7583</v>
      </c>
      <c r="V1620" s="234">
        <v>45643</v>
      </c>
      <c r="W1620" s="233" t="s">
        <v>7748</v>
      </c>
      <c r="X1620" s="234" t="s">
        <v>7746</v>
      </c>
      <c r="Y1620" s="234"/>
      <c r="Z1620" s="234"/>
      <c r="AA1620" s="243">
        <v>202411</v>
      </c>
      <c r="AB1620" s="243"/>
      <c r="AC1620" s="233" t="s">
        <v>7754</v>
      </c>
      <c r="AD1620" s="244" t="s">
        <v>7788</v>
      </c>
      <c r="AE1620" s="245">
        <v>0</v>
      </c>
      <c r="AF1620" s="244" t="s">
        <v>7788</v>
      </c>
      <c r="AG1620" s="239" t="str">
        <f>IFERROR(VLOOKUP(작성용!A:A,RM!A:D,4,0),"-")</f>
        <v>-</v>
      </c>
      <c r="AH1620" s="9" t="s">
        <v>7409</v>
      </c>
      <c r="AI1620" s="235" t="s">
        <v>7409</v>
      </c>
      <c r="AJ1620" s="235" t="s">
        <v>7409</v>
      </c>
      <c r="AK1620" s="235" t="s">
        <v>7751</v>
      </c>
      <c r="AL1620" s="235">
        <v>1619</v>
      </c>
    </row>
    <row r="1621" spans="1:38" x14ac:dyDescent="0.3">
      <c r="A1621" s="229">
        <v>6000526</v>
      </c>
      <c r="B1621" s="229" t="s">
        <v>7423</v>
      </c>
      <c r="C1621" s="241" t="s">
        <v>7422</v>
      </c>
      <c r="D1621" s="269" t="s">
        <v>7871</v>
      </c>
      <c r="E1621" s="236">
        <v>1311110641645</v>
      </c>
      <c r="F1621" s="240" t="s">
        <v>7765</v>
      </c>
      <c r="G1621" s="214">
        <v>3</v>
      </c>
      <c r="H1621" s="231" t="s">
        <v>7409</v>
      </c>
      <c r="I1621" s="231"/>
      <c r="J1621" s="231"/>
      <c r="K1621" s="231"/>
      <c r="L1621" s="231"/>
      <c r="M1621" s="231"/>
      <c r="N1621" s="231" t="s">
        <v>7834</v>
      </c>
      <c r="O1621" s="246"/>
      <c r="P1621" s="246"/>
      <c r="Q1621" s="225"/>
      <c r="R1621" s="212" t="s">
        <v>2</v>
      </c>
      <c r="S1621" s="213" t="s">
        <v>7409</v>
      </c>
      <c r="T1621" s="233" t="s">
        <v>8167</v>
      </c>
      <c r="U1621" s="234" t="s">
        <v>7583</v>
      </c>
      <c r="V1621" s="234">
        <v>45643</v>
      </c>
      <c r="W1621" s="233" t="s">
        <v>7748</v>
      </c>
      <c r="X1621" s="234" t="s">
        <v>7746</v>
      </c>
      <c r="Y1621" s="234"/>
      <c r="Z1621" s="234"/>
      <c r="AA1621" s="243">
        <v>202411</v>
      </c>
      <c r="AB1621" s="243"/>
      <c r="AC1621" s="233" t="s">
        <v>7754</v>
      </c>
      <c r="AD1621" s="244" t="s">
        <v>7750</v>
      </c>
      <c r="AE1621" s="245">
        <v>0</v>
      </c>
      <c r="AF1621" s="244" t="s">
        <v>7750</v>
      </c>
      <c r="AG1621" s="239" t="str">
        <f>IFERROR(VLOOKUP(작성용!A:A,RM!A:D,4,0),"-")</f>
        <v>-</v>
      </c>
      <c r="AH1621" s="9" t="s">
        <v>7409</v>
      </c>
      <c r="AI1621" s="235" t="s">
        <v>7409</v>
      </c>
      <c r="AJ1621" s="235" t="s">
        <v>7409</v>
      </c>
      <c r="AK1621" s="235" t="s">
        <v>7751</v>
      </c>
      <c r="AL1621" s="235">
        <v>1620</v>
      </c>
    </row>
    <row r="1622" spans="1:38" x14ac:dyDescent="0.3">
      <c r="A1622" s="229">
        <v>6000526</v>
      </c>
      <c r="B1622" s="229" t="s">
        <v>7423</v>
      </c>
      <c r="C1622" s="241" t="s">
        <v>7422</v>
      </c>
      <c r="D1622" s="237" t="s">
        <v>7871</v>
      </c>
      <c r="E1622" s="236">
        <v>1311110641645</v>
      </c>
      <c r="F1622" s="240" t="s">
        <v>7765</v>
      </c>
      <c r="G1622" s="214">
        <v>1</v>
      </c>
      <c r="H1622" s="231" t="s">
        <v>7409</v>
      </c>
      <c r="I1622" s="231"/>
      <c r="J1622" s="231"/>
      <c r="K1622" s="231"/>
      <c r="L1622" s="231"/>
      <c r="M1622" s="231"/>
      <c r="N1622" s="231" t="s">
        <v>7834</v>
      </c>
      <c r="O1622" s="246"/>
      <c r="P1622" s="246"/>
      <c r="Q1622" s="225"/>
      <c r="R1622" s="212" t="s">
        <v>2</v>
      </c>
      <c r="S1622" s="213" t="s">
        <v>7409</v>
      </c>
      <c r="T1622" s="233" t="s">
        <v>8167</v>
      </c>
      <c r="U1622" s="234" t="s">
        <v>7583</v>
      </c>
      <c r="V1622" s="234">
        <v>45643</v>
      </c>
      <c r="W1622" s="233" t="s">
        <v>7748</v>
      </c>
      <c r="X1622" s="234" t="s">
        <v>7746</v>
      </c>
      <c r="Y1622" s="234"/>
      <c r="Z1622" s="234"/>
      <c r="AA1622" s="243">
        <v>202411</v>
      </c>
      <c r="AB1622" s="243"/>
      <c r="AC1622" s="233" t="s">
        <v>7754</v>
      </c>
      <c r="AD1622" s="244" t="s">
        <v>7750</v>
      </c>
      <c r="AE1622" s="245">
        <v>0</v>
      </c>
      <c r="AF1622" s="244" t="s">
        <v>7750</v>
      </c>
      <c r="AG1622" s="239" t="str">
        <f>IFERROR(VLOOKUP(작성용!A:A,RM!A:D,4,0),"-")</f>
        <v>-</v>
      </c>
      <c r="AH1622" s="9" t="s">
        <v>7409</v>
      </c>
      <c r="AI1622" s="235" t="s">
        <v>7409</v>
      </c>
      <c r="AJ1622" s="235" t="s">
        <v>7409</v>
      </c>
      <c r="AK1622" s="235" t="s">
        <v>7751</v>
      </c>
      <c r="AL1622" s="235">
        <v>1621</v>
      </c>
    </row>
    <row r="1623" spans="1:38" x14ac:dyDescent="0.3">
      <c r="A1623" s="229">
        <v>6000526</v>
      </c>
      <c r="B1623" s="229" t="s">
        <v>7423</v>
      </c>
      <c r="C1623" s="241" t="s">
        <v>7422</v>
      </c>
      <c r="D1623" s="237" t="s">
        <v>7872</v>
      </c>
      <c r="E1623" s="236">
        <v>1601110177281</v>
      </c>
      <c r="F1623" s="240" t="s">
        <v>7765</v>
      </c>
      <c r="G1623" s="214">
        <v>0</v>
      </c>
      <c r="H1623" s="231" t="s">
        <v>7409</v>
      </c>
      <c r="I1623" s="231"/>
      <c r="J1623" s="231"/>
      <c r="K1623" s="231"/>
      <c r="L1623" s="231"/>
      <c r="M1623" s="231"/>
      <c r="N1623" s="231" t="s">
        <v>7834</v>
      </c>
      <c r="O1623" s="246"/>
      <c r="P1623" s="246"/>
      <c r="Q1623" s="225"/>
      <c r="R1623" s="212" t="s">
        <v>2</v>
      </c>
      <c r="S1623" s="213" t="s">
        <v>7409</v>
      </c>
      <c r="T1623" s="233" t="s">
        <v>8167</v>
      </c>
      <c r="U1623" s="234" t="s">
        <v>7583</v>
      </c>
      <c r="V1623" s="234">
        <v>45643</v>
      </c>
      <c r="W1623" s="233" t="s">
        <v>7748</v>
      </c>
      <c r="X1623" s="234" t="s">
        <v>7746</v>
      </c>
      <c r="Y1623" s="234"/>
      <c r="Z1623" s="234"/>
      <c r="AA1623" s="243">
        <v>202411</v>
      </c>
      <c r="AB1623" s="243"/>
      <c r="AC1623" s="233" t="s">
        <v>7754</v>
      </c>
      <c r="AD1623" s="244" t="s">
        <v>7750</v>
      </c>
      <c r="AE1623" s="245">
        <v>0</v>
      </c>
      <c r="AF1623" s="244" t="s">
        <v>7750</v>
      </c>
      <c r="AG1623" s="239" t="str">
        <f>IFERROR(VLOOKUP(작성용!A:A,RM!A:D,4,0),"-")</f>
        <v>-</v>
      </c>
      <c r="AH1623" s="9" t="s">
        <v>7409</v>
      </c>
      <c r="AI1623" s="235" t="s">
        <v>7409</v>
      </c>
      <c r="AJ1623" s="235" t="s">
        <v>7409</v>
      </c>
      <c r="AK1623" s="235" t="s">
        <v>7751</v>
      </c>
      <c r="AL1623" s="235">
        <v>1622</v>
      </c>
    </row>
    <row r="1624" spans="1:38" x14ac:dyDescent="0.3">
      <c r="A1624" s="229">
        <v>6000526</v>
      </c>
      <c r="B1624" s="229" t="s">
        <v>7423</v>
      </c>
      <c r="C1624" s="241" t="s">
        <v>7422</v>
      </c>
      <c r="D1624" s="259" t="s">
        <v>7873</v>
      </c>
      <c r="E1624" s="236">
        <v>1601110527923</v>
      </c>
      <c r="F1624" s="240" t="s">
        <v>7765</v>
      </c>
      <c r="G1624" s="214">
        <v>0</v>
      </c>
      <c r="H1624" s="231" t="s">
        <v>7409</v>
      </c>
      <c r="I1624" s="231"/>
      <c r="J1624" s="231"/>
      <c r="K1624" s="231"/>
      <c r="L1624" s="231"/>
      <c r="M1624" s="231"/>
      <c r="N1624" s="231" t="s">
        <v>7834</v>
      </c>
      <c r="O1624" s="246"/>
      <c r="P1624" s="246"/>
      <c r="Q1624" s="225"/>
      <c r="R1624" s="212" t="s">
        <v>2</v>
      </c>
      <c r="S1624" s="213" t="s">
        <v>7409</v>
      </c>
      <c r="T1624" s="233" t="s">
        <v>8167</v>
      </c>
      <c r="U1624" s="234" t="s">
        <v>7583</v>
      </c>
      <c r="V1624" s="234">
        <v>45643</v>
      </c>
      <c r="W1624" s="233" t="s">
        <v>7748</v>
      </c>
      <c r="X1624" s="234" t="s">
        <v>7746</v>
      </c>
      <c r="Y1624" s="234"/>
      <c r="Z1624" s="234"/>
      <c r="AA1624" s="243">
        <v>202411</v>
      </c>
      <c r="AB1624" s="243"/>
      <c r="AC1624" s="233" t="s">
        <v>7754</v>
      </c>
      <c r="AD1624" s="244" t="s">
        <v>7474</v>
      </c>
      <c r="AE1624" s="245">
        <v>0</v>
      </c>
      <c r="AF1624" s="244" t="s">
        <v>7474</v>
      </c>
      <c r="AG1624" s="239" t="str">
        <f>IFERROR(VLOOKUP(작성용!A:A,RM!A:D,4,0),"-")</f>
        <v>-</v>
      </c>
      <c r="AH1624" s="9" t="s">
        <v>7409</v>
      </c>
      <c r="AI1624" s="235" t="s">
        <v>7409</v>
      </c>
      <c r="AJ1624" s="235" t="s">
        <v>7409</v>
      </c>
      <c r="AK1624" s="235" t="s">
        <v>7751</v>
      </c>
      <c r="AL1624" s="235">
        <v>1623</v>
      </c>
    </row>
    <row r="1625" spans="1:38" x14ac:dyDescent="0.3">
      <c r="A1625" s="229">
        <v>6000526</v>
      </c>
      <c r="B1625" s="229" t="s">
        <v>7423</v>
      </c>
      <c r="C1625" s="241" t="s">
        <v>7422</v>
      </c>
      <c r="D1625" s="237" t="s">
        <v>7874</v>
      </c>
      <c r="E1625" s="236">
        <v>1101113821249</v>
      </c>
      <c r="F1625" s="240" t="s">
        <v>7765</v>
      </c>
      <c r="G1625" s="214">
        <v>0</v>
      </c>
      <c r="H1625" s="231" t="s">
        <v>7409</v>
      </c>
      <c r="I1625" s="231"/>
      <c r="J1625" s="231"/>
      <c r="K1625" s="231"/>
      <c r="L1625" s="231"/>
      <c r="M1625" s="231"/>
      <c r="N1625" s="231" t="s">
        <v>7834</v>
      </c>
      <c r="O1625" s="246"/>
      <c r="P1625" s="246"/>
      <c r="Q1625" s="225"/>
      <c r="R1625" s="212" t="s">
        <v>2</v>
      </c>
      <c r="S1625" s="213" t="s">
        <v>7409</v>
      </c>
      <c r="T1625" s="233" t="s">
        <v>8167</v>
      </c>
      <c r="U1625" s="234" t="s">
        <v>7583</v>
      </c>
      <c r="V1625" s="234">
        <v>45643</v>
      </c>
      <c r="W1625" s="233" t="s">
        <v>7748</v>
      </c>
      <c r="X1625" s="234" t="s">
        <v>7746</v>
      </c>
      <c r="Y1625" s="234"/>
      <c r="Z1625" s="234"/>
      <c r="AA1625" s="243">
        <v>202411</v>
      </c>
      <c r="AB1625" s="243"/>
      <c r="AC1625" s="233" t="s">
        <v>7754</v>
      </c>
      <c r="AD1625" s="244" t="s">
        <v>7538</v>
      </c>
      <c r="AE1625" s="245">
        <v>0</v>
      </c>
      <c r="AF1625" s="244" t="s">
        <v>7538</v>
      </c>
      <c r="AG1625" s="239" t="str">
        <f>IFERROR(VLOOKUP(작성용!A:A,RM!A:D,4,0),"-")</f>
        <v>-</v>
      </c>
      <c r="AH1625" s="9" t="s">
        <v>7409</v>
      </c>
      <c r="AI1625" s="235" t="s">
        <v>7409</v>
      </c>
      <c r="AJ1625" s="235" t="s">
        <v>7409</v>
      </c>
      <c r="AK1625" s="235" t="s">
        <v>7751</v>
      </c>
      <c r="AL1625" s="235">
        <v>1624</v>
      </c>
    </row>
    <row r="1626" spans="1:38" x14ac:dyDescent="0.3">
      <c r="A1626" s="229">
        <v>6000526</v>
      </c>
      <c r="B1626" s="229" t="s">
        <v>7423</v>
      </c>
      <c r="C1626" s="241" t="s">
        <v>7422</v>
      </c>
      <c r="D1626" s="237" t="s">
        <v>7875</v>
      </c>
      <c r="E1626" s="236">
        <v>1311110644508</v>
      </c>
      <c r="F1626" s="240" t="s">
        <v>7765</v>
      </c>
      <c r="G1626" s="214">
        <v>0</v>
      </c>
      <c r="H1626" s="231" t="s">
        <v>7409</v>
      </c>
      <c r="I1626" s="231"/>
      <c r="J1626" s="231"/>
      <c r="K1626" s="231"/>
      <c r="L1626" s="231"/>
      <c r="M1626" s="231"/>
      <c r="N1626" s="231" t="s">
        <v>7834</v>
      </c>
      <c r="O1626" s="246"/>
      <c r="P1626" s="246"/>
      <c r="Q1626" s="225"/>
      <c r="R1626" s="212" t="s">
        <v>2</v>
      </c>
      <c r="S1626" s="213" t="s">
        <v>7409</v>
      </c>
      <c r="T1626" s="233" t="s">
        <v>8167</v>
      </c>
      <c r="U1626" s="234" t="s">
        <v>7583</v>
      </c>
      <c r="V1626" s="234">
        <v>45643</v>
      </c>
      <c r="W1626" s="233" t="s">
        <v>7748</v>
      </c>
      <c r="X1626" s="234" t="s">
        <v>7746</v>
      </c>
      <c r="Y1626" s="234"/>
      <c r="Z1626" s="234"/>
      <c r="AA1626" s="243">
        <v>202411</v>
      </c>
      <c r="AB1626" s="243"/>
      <c r="AC1626" s="233" t="s">
        <v>7754</v>
      </c>
      <c r="AD1626" s="244" t="s">
        <v>7538</v>
      </c>
      <c r="AE1626" s="245">
        <v>0</v>
      </c>
      <c r="AF1626" s="244" t="s">
        <v>7538</v>
      </c>
      <c r="AG1626" s="239" t="str">
        <f>IFERROR(VLOOKUP(작성용!A:A,RM!A:D,4,0),"-")</f>
        <v>-</v>
      </c>
      <c r="AH1626" s="9" t="s">
        <v>7409</v>
      </c>
      <c r="AI1626" s="235" t="s">
        <v>7409</v>
      </c>
      <c r="AJ1626" s="235" t="s">
        <v>7409</v>
      </c>
      <c r="AK1626" s="235" t="s">
        <v>7751</v>
      </c>
      <c r="AL1626" s="235">
        <v>1625</v>
      </c>
    </row>
    <row r="1627" spans="1:38" x14ac:dyDescent="0.3">
      <c r="A1627" s="229">
        <v>6000526</v>
      </c>
      <c r="B1627" s="229" t="s">
        <v>7423</v>
      </c>
      <c r="C1627" s="241" t="s">
        <v>7422</v>
      </c>
      <c r="D1627" s="269" t="s">
        <v>7764</v>
      </c>
      <c r="E1627" s="236">
        <v>1101115763910</v>
      </c>
      <c r="F1627" s="240" t="s">
        <v>7765</v>
      </c>
      <c r="G1627" s="214">
        <v>0</v>
      </c>
      <c r="H1627" s="231" t="s">
        <v>7409</v>
      </c>
      <c r="I1627" s="231"/>
      <c r="J1627" s="231"/>
      <c r="K1627" s="231"/>
      <c r="L1627" s="231"/>
      <c r="M1627" s="231"/>
      <c r="N1627" s="231" t="s">
        <v>7834</v>
      </c>
      <c r="O1627" s="246"/>
      <c r="P1627" s="246"/>
      <c r="Q1627" s="225"/>
      <c r="R1627" s="212" t="s">
        <v>2</v>
      </c>
      <c r="S1627" s="213" t="s">
        <v>7409</v>
      </c>
      <c r="T1627" s="233" t="s">
        <v>8167</v>
      </c>
      <c r="U1627" s="234" t="s">
        <v>7583</v>
      </c>
      <c r="V1627" s="234">
        <v>45643</v>
      </c>
      <c r="W1627" s="233" t="s">
        <v>7748</v>
      </c>
      <c r="X1627" s="234" t="s">
        <v>7746</v>
      </c>
      <c r="Y1627" s="234"/>
      <c r="Z1627" s="234"/>
      <c r="AA1627" s="243">
        <v>202411</v>
      </c>
      <c r="AB1627" s="243"/>
      <c r="AC1627" s="233" t="s">
        <v>7754</v>
      </c>
      <c r="AD1627" s="244" t="s">
        <v>7497</v>
      </c>
      <c r="AE1627" s="245">
        <v>0</v>
      </c>
      <c r="AF1627" s="244" t="s">
        <v>7497</v>
      </c>
      <c r="AG1627" s="239" t="str">
        <f>IFERROR(VLOOKUP(작성용!A:A,RM!A:D,4,0),"-")</f>
        <v>-</v>
      </c>
      <c r="AH1627" s="9" t="s">
        <v>7409</v>
      </c>
      <c r="AI1627" s="235" t="s">
        <v>7409</v>
      </c>
      <c r="AJ1627" s="235" t="s">
        <v>7409</v>
      </c>
      <c r="AK1627" s="235" t="s">
        <v>7751</v>
      </c>
      <c r="AL1627" s="235">
        <v>1626</v>
      </c>
    </row>
    <row r="1628" spans="1:38" x14ac:dyDescent="0.3">
      <c r="A1628" s="229">
        <v>6000526</v>
      </c>
      <c r="B1628" s="229" t="s">
        <v>7423</v>
      </c>
      <c r="C1628" s="241" t="s">
        <v>7422</v>
      </c>
      <c r="D1628" s="237" t="s">
        <v>7764</v>
      </c>
      <c r="E1628" s="236">
        <v>1101115763910</v>
      </c>
      <c r="F1628" s="240" t="s">
        <v>7765</v>
      </c>
      <c r="G1628" s="214">
        <v>1</v>
      </c>
      <c r="H1628" s="231" t="s">
        <v>7409</v>
      </c>
      <c r="I1628" s="231"/>
      <c r="J1628" s="231"/>
      <c r="K1628" s="231"/>
      <c r="L1628" s="231"/>
      <c r="M1628" s="231"/>
      <c r="N1628" s="231" t="s">
        <v>7834</v>
      </c>
      <c r="O1628" s="246"/>
      <c r="P1628" s="246"/>
      <c r="Q1628" s="225"/>
      <c r="R1628" s="212" t="s">
        <v>2</v>
      </c>
      <c r="S1628" s="213" t="s">
        <v>7409</v>
      </c>
      <c r="T1628" s="233" t="s">
        <v>8167</v>
      </c>
      <c r="U1628" s="234" t="s">
        <v>7583</v>
      </c>
      <c r="V1628" s="234">
        <v>45643</v>
      </c>
      <c r="W1628" s="233" t="s">
        <v>7748</v>
      </c>
      <c r="X1628" s="234" t="s">
        <v>7746</v>
      </c>
      <c r="Y1628" s="234"/>
      <c r="Z1628" s="234"/>
      <c r="AA1628" s="243">
        <v>202411</v>
      </c>
      <c r="AB1628" s="243"/>
      <c r="AC1628" s="233" t="s">
        <v>7754</v>
      </c>
      <c r="AD1628" s="244" t="s">
        <v>7497</v>
      </c>
      <c r="AE1628" s="245">
        <v>0</v>
      </c>
      <c r="AF1628" s="244" t="s">
        <v>7497</v>
      </c>
      <c r="AG1628" s="239" t="str">
        <f>IFERROR(VLOOKUP(작성용!A:A,RM!A:D,4,0),"-")</f>
        <v>-</v>
      </c>
      <c r="AH1628" s="9" t="s">
        <v>7409</v>
      </c>
      <c r="AI1628" s="235" t="s">
        <v>7409</v>
      </c>
      <c r="AJ1628" s="235" t="s">
        <v>7409</v>
      </c>
      <c r="AK1628" s="235" t="s">
        <v>7751</v>
      </c>
      <c r="AL1628" s="235">
        <v>1627</v>
      </c>
    </row>
    <row r="1629" spans="1:38" x14ac:dyDescent="0.3">
      <c r="A1629" s="229">
        <v>6000526</v>
      </c>
      <c r="B1629" s="229" t="s">
        <v>7423</v>
      </c>
      <c r="C1629" s="241" t="s">
        <v>7422</v>
      </c>
      <c r="D1629" s="237" t="s">
        <v>7876</v>
      </c>
      <c r="E1629" s="236">
        <v>1101112885949</v>
      </c>
      <c r="F1629" s="240" t="s">
        <v>7765</v>
      </c>
      <c r="G1629" s="214">
        <v>0</v>
      </c>
      <c r="H1629" s="231" t="s">
        <v>7409</v>
      </c>
      <c r="I1629" s="231"/>
      <c r="J1629" s="231"/>
      <c r="K1629" s="231"/>
      <c r="L1629" s="231"/>
      <c r="M1629" s="231"/>
      <c r="N1629" s="231" t="s">
        <v>7834</v>
      </c>
      <c r="O1629" s="246"/>
      <c r="P1629" s="246"/>
      <c r="Q1629" s="225"/>
      <c r="R1629" s="212" t="s">
        <v>2</v>
      </c>
      <c r="S1629" s="213" t="s">
        <v>7409</v>
      </c>
      <c r="T1629" s="233" t="s">
        <v>8167</v>
      </c>
      <c r="U1629" s="234" t="s">
        <v>7583</v>
      </c>
      <c r="V1629" s="234">
        <v>45643</v>
      </c>
      <c r="W1629" s="233" t="s">
        <v>7748</v>
      </c>
      <c r="X1629" s="234" t="s">
        <v>7746</v>
      </c>
      <c r="Y1629" s="234"/>
      <c r="Z1629" s="234"/>
      <c r="AA1629" s="243">
        <v>202411</v>
      </c>
      <c r="AB1629" s="243"/>
      <c r="AC1629" s="233" t="s">
        <v>7754</v>
      </c>
      <c r="AD1629" s="244" t="s">
        <v>7768</v>
      </c>
      <c r="AE1629" s="245">
        <v>0</v>
      </c>
      <c r="AF1629" s="244" t="s">
        <v>7768</v>
      </c>
      <c r="AG1629" s="239" t="str">
        <f>IFERROR(VLOOKUP(작성용!A:A,RM!A:D,4,0),"-")</f>
        <v>-</v>
      </c>
      <c r="AH1629" s="9" t="s">
        <v>7409</v>
      </c>
      <c r="AI1629" s="235" t="s">
        <v>7409</v>
      </c>
      <c r="AJ1629" s="235" t="s">
        <v>7409</v>
      </c>
      <c r="AK1629" s="235" t="s">
        <v>7751</v>
      </c>
      <c r="AL1629" s="235">
        <v>1628</v>
      </c>
    </row>
    <row r="1630" spans="1:38" x14ac:dyDescent="0.3">
      <c r="A1630" s="229">
        <v>6000526</v>
      </c>
      <c r="B1630" s="229" t="s">
        <v>7423</v>
      </c>
      <c r="C1630" s="241" t="s">
        <v>7422</v>
      </c>
      <c r="D1630" s="259" t="s">
        <v>7877</v>
      </c>
      <c r="E1630" s="236">
        <v>1101114962092</v>
      </c>
      <c r="F1630" s="240" t="s">
        <v>7763</v>
      </c>
      <c r="G1630" s="214">
        <v>0</v>
      </c>
      <c r="H1630" s="231" t="s">
        <v>7409</v>
      </c>
      <c r="I1630" s="231"/>
      <c r="J1630" s="231"/>
      <c r="K1630" s="231"/>
      <c r="L1630" s="231"/>
      <c r="M1630" s="231"/>
      <c r="N1630" s="231" t="s">
        <v>7834</v>
      </c>
      <c r="O1630" s="246"/>
      <c r="P1630" s="246"/>
      <c r="Q1630" s="225"/>
      <c r="R1630" s="212" t="s">
        <v>2</v>
      </c>
      <c r="S1630" s="213" t="s">
        <v>7409</v>
      </c>
      <c r="T1630" s="233" t="s">
        <v>8167</v>
      </c>
      <c r="U1630" s="234" t="s">
        <v>7583</v>
      </c>
      <c r="V1630" s="234">
        <v>45643</v>
      </c>
      <c r="W1630" s="233" t="s">
        <v>7748</v>
      </c>
      <c r="X1630" s="234" t="s">
        <v>7746</v>
      </c>
      <c r="Y1630" s="234"/>
      <c r="Z1630" s="234"/>
      <c r="AA1630" s="243">
        <v>202411</v>
      </c>
      <c r="AB1630" s="243"/>
      <c r="AC1630" s="233" t="s">
        <v>7754</v>
      </c>
      <c r="AD1630" s="279" t="s">
        <v>4012</v>
      </c>
      <c r="AE1630" s="245">
        <v>0</v>
      </c>
      <c r="AF1630" s="279" t="s">
        <v>4012</v>
      </c>
      <c r="AG1630" s="239" t="str">
        <f>IFERROR(VLOOKUP(작성용!A:A,RM!A:D,4,0),"-")</f>
        <v>-</v>
      </c>
      <c r="AH1630" s="9" t="s">
        <v>7409</v>
      </c>
      <c r="AI1630" s="235" t="s">
        <v>7409</v>
      </c>
      <c r="AJ1630" s="235" t="s">
        <v>7409</v>
      </c>
      <c r="AK1630" s="235" t="s">
        <v>7751</v>
      </c>
      <c r="AL1630" s="235">
        <v>1629</v>
      </c>
    </row>
    <row r="1631" spans="1:38" x14ac:dyDescent="0.3">
      <c r="A1631" s="229">
        <v>6000526</v>
      </c>
      <c r="B1631" s="229" t="s">
        <v>7423</v>
      </c>
      <c r="C1631" s="241" t="s">
        <v>7422</v>
      </c>
      <c r="D1631" s="237" t="s">
        <v>7878</v>
      </c>
      <c r="E1631" s="236">
        <v>1101117199957</v>
      </c>
      <c r="F1631" s="240" t="s">
        <v>7756</v>
      </c>
      <c r="G1631" s="214">
        <v>0</v>
      </c>
      <c r="H1631" s="231" t="s">
        <v>7409</v>
      </c>
      <c r="I1631" s="231"/>
      <c r="J1631" s="231"/>
      <c r="K1631" s="231"/>
      <c r="L1631" s="231"/>
      <c r="M1631" s="231"/>
      <c r="N1631" s="231" t="s">
        <v>7834</v>
      </c>
      <c r="O1631" s="246"/>
      <c r="P1631" s="246"/>
      <c r="Q1631" s="225"/>
      <c r="R1631" s="212" t="s">
        <v>2</v>
      </c>
      <c r="S1631" s="213" t="s">
        <v>7409</v>
      </c>
      <c r="T1631" s="233" t="s">
        <v>8167</v>
      </c>
      <c r="U1631" s="234" t="s">
        <v>7583</v>
      </c>
      <c r="V1631" s="234">
        <v>45643</v>
      </c>
      <c r="W1631" s="233" t="s">
        <v>7748</v>
      </c>
      <c r="X1631" s="234" t="s">
        <v>7746</v>
      </c>
      <c r="Y1631" s="234"/>
      <c r="Z1631" s="234"/>
      <c r="AA1631" s="243">
        <v>202411</v>
      </c>
      <c r="AB1631" s="243"/>
      <c r="AC1631" s="233" t="s">
        <v>7754</v>
      </c>
      <c r="AD1631" s="244" t="s">
        <v>7768</v>
      </c>
      <c r="AE1631" s="245">
        <v>0</v>
      </c>
      <c r="AF1631" s="244" t="s">
        <v>7768</v>
      </c>
      <c r="AG1631" s="239" t="str">
        <f>IFERROR(VLOOKUP(작성용!A:A,RM!A:D,4,0),"-")</f>
        <v>-</v>
      </c>
      <c r="AH1631" s="9" t="s">
        <v>7409</v>
      </c>
      <c r="AI1631" s="235" t="s">
        <v>7409</v>
      </c>
      <c r="AJ1631" s="235" t="s">
        <v>7409</v>
      </c>
      <c r="AK1631" s="235" t="s">
        <v>7751</v>
      </c>
      <c r="AL1631" s="235">
        <v>1630</v>
      </c>
    </row>
    <row r="1632" spans="1:38" x14ac:dyDescent="0.3">
      <c r="A1632" s="229">
        <v>6000526</v>
      </c>
      <c r="B1632" s="229" t="s">
        <v>7423</v>
      </c>
      <c r="C1632" s="241" t="s">
        <v>7422</v>
      </c>
      <c r="D1632" s="237" t="s">
        <v>7878</v>
      </c>
      <c r="E1632" s="236">
        <v>1101117199957</v>
      </c>
      <c r="F1632" s="240" t="s">
        <v>7765</v>
      </c>
      <c r="G1632" s="214">
        <v>0</v>
      </c>
      <c r="H1632" s="231" t="s">
        <v>7409</v>
      </c>
      <c r="I1632" s="231"/>
      <c r="J1632" s="231"/>
      <c r="K1632" s="231"/>
      <c r="L1632" s="231"/>
      <c r="M1632" s="231"/>
      <c r="N1632" s="231" t="s">
        <v>7834</v>
      </c>
      <c r="O1632" s="246"/>
      <c r="P1632" s="246"/>
      <c r="Q1632" s="225"/>
      <c r="R1632" s="212" t="s">
        <v>2</v>
      </c>
      <c r="S1632" s="213" t="s">
        <v>7409</v>
      </c>
      <c r="T1632" s="233" t="s">
        <v>8167</v>
      </c>
      <c r="U1632" s="234" t="s">
        <v>7583</v>
      </c>
      <c r="V1632" s="234">
        <v>45643</v>
      </c>
      <c r="W1632" s="233" t="s">
        <v>7748</v>
      </c>
      <c r="X1632" s="234" t="s">
        <v>7746</v>
      </c>
      <c r="Y1632" s="234"/>
      <c r="Z1632" s="234"/>
      <c r="AA1632" s="243">
        <v>202411</v>
      </c>
      <c r="AB1632" s="243"/>
      <c r="AC1632" s="233" t="s">
        <v>7754</v>
      </c>
      <c r="AD1632" s="244" t="s">
        <v>7768</v>
      </c>
      <c r="AE1632" s="245">
        <v>0</v>
      </c>
      <c r="AF1632" s="244" t="s">
        <v>7768</v>
      </c>
      <c r="AG1632" s="239" t="str">
        <f>IFERROR(VLOOKUP(작성용!A:A,RM!A:D,4,0),"-")</f>
        <v>-</v>
      </c>
      <c r="AH1632" s="9" t="s">
        <v>7409</v>
      </c>
      <c r="AI1632" s="235" t="s">
        <v>7409</v>
      </c>
      <c r="AJ1632" s="235" t="s">
        <v>7409</v>
      </c>
      <c r="AK1632" s="235" t="s">
        <v>7751</v>
      </c>
      <c r="AL1632" s="235">
        <v>1631</v>
      </c>
    </row>
    <row r="1633" spans="1:38" x14ac:dyDescent="0.3">
      <c r="A1633" s="229">
        <v>6000526</v>
      </c>
      <c r="B1633" s="229" t="s">
        <v>7423</v>
      </c>
      <c r="C1633" s="241" t="s">
        <v>7422</v>
      </c>
      <c r="D1633" s="269" t="s">
        <v>7879</v>
      </c>
      <c r="E1633" s="236">
        <v>1311110484201</v>
      </c>
      <c r="F1633" s="240" t="s">
        <v>7765</v>
      </c>
      <c r="G1633" s="214">
        <v>0</v>
      </c>
      <c r="H1633" s="231" t="s">
        <v>7409</v>
      </c>
      <c r="I1633" s="231"/>
      <c r="J1633" s="231"/>
      <c r="K1633" s="231"/>
      <c r="L1633" s="231"/>
      <c r="M1633" s="231"/>
      <c r="N1633" s="231" t="s">
        <v>7834</v>
      </c>
      <c r="O1633" s="246"/>
      <c r="P1633" s="246"/>
      <c r="Q1633" s="225"/>
      <c r="R1633" s="212" t="s">
        <v>2</v>
      </c>
      <c r="S1633" s="213" t="s">
        <v>7409</v>
      </c>
      <c r="T1633" s="233" t="s">
        <v>8167</v>
      </c>
      <c r="U1633" s="234" t="s">
        <v>7583</v>
      </c>
      <c r="V1633" s="234">
        <v>45643</v>
      </c>
      <c r="W1633" s="233" t="s">
        <v>7748</v>
      </c>
      <c r="X1633" s="234" t="s">
        <v>7746</v>
      </c>
      <c r="Y1633" s="234"/>
      <c r="Z1633" s="234"/>
      <c r="AA1633" s="243">
        <v>202411</v>
      </c>
      <c r="AB1633" s="243"/>
      <c r="AC1633" s="233" t="s">
        <v>7754</v>
      </c>
      <c r="AD1633" s="244" t="s">
        <v>7538</v>
      </c>
      <c r="AE1633" s="245">
        <v>0</v>
      </c>
      <c r="AF1633" s="244" t="s">
        <v>7538</v>
      </c>
      <c r="AG1633" s="239" t="str">
        <f>IFERROR(VLOOKUP(작성용!A:A,RM!A:D,4,0),"-")</f>
        <v>-</v>
      </c>
      <c r="AH1633" s="9" t="s">
        <v>7409</v>
      </c>
      <c r="AI1633" s="235" t="s">
        <v>7409</v>
      </c>
      <c r="AJ1633" s="235" t="s">
        <v>7409</v>
      </c>
      <c r="AK1633" s="235" t="s">
        <v>7751</v>
      </c>
      <c r="AL1633" s="235">
        <v>1632</v>
      </c>
    </row>
    <row r="1634" spans="1:38" x14ac:dyDescent="0.3">
      <c r="A1634" s="229">
        <v>6000526</v>
      </c>
      <c r="B1634" s="229" t="s">
        <v>7423</v>
      </c>
      <c r="C1634" s="241" t="s">
        <v>7422</v>
      </c>
      <c r="D1634" s="237" t="s">
        <v>7880</v>
      </c>
      <c r="E1634" s="236">
        <v>1101116630308</v>
      </c>
      <c r="F1634" s="240" t="s">
        <v>7765</v>
      </c>
      <c r="G1634" s="214">
        <v>0</v>
      </c>
      <c r="H1634" s="231" t="s">
        <v>7409</v>
      </c>
      <c r="I1634" s="231"/>
      <c r="J1634" s="231"/>
      <c r="K1634" s="231"/>
      <c r="L1634" s="231"/>
      <c r="M1634" s="231"/>
      <c r="N1634" s="231" t="s">
        <v>7834</v>
      </c>
      <c r="O1634" s="246"/>
      <c r="P1634" s="246"/>
      <c r="Q1634" s="225"/>
      <c r="R1634" s="212" t="s">
        <v>2</v>
      </c>
      <c r="S1634" s="213" t="s">
        <v>7409</v>
      </c>
      <c r="T1634" s="233" t="s">
        <v>8167</v>
      </c>
      <c r="U1634" s="234" t="s">
        <v>7583</v>
      </c>
      <c r="V1634" s="234">
        <v>45643</v>
      </c>
      <c r="W1634" s="233" t="s">
        <v>7748</v>
      </c>
      <c r="X1634" s="234" t="s">
        <v>7746</v>
      </c>
      <c r="Y1634" s="234"/>
      <c r="Z1634" s="234"/>
      <c r="AA1634" s="243">
        <v>202411</v>
      </c>
      <c r="AB1634" s="243"/>
      <c r="AC1634" s="233" t="s">
        <v>7754</v>
      </c>
      <c r="AD1634" s="244" t="s">
        <v>7500</v>
      </c>
      <c r="AE1634" s="245">
        <v>0</v>
      </c>
      <c r="AF1634" s="244" t="s">
        <v>7500</v>
      </c>
      <c r="AG1634" s="239" t="str">
        <f>IFERROR(VLOOKUP(작성용!A:A,RM!A:D,4,0),"-")</f>
        <v>-</v>
      </c>
      <c r="AH1634" s="9" t="s">
        <v>7409</v>
      </c>
      <c r="AI1634" s="235" t="s">
        <v>7409</v>
      </c>
      <c r="AJ1634" s="235" t="s">
        <v>7409</v>
      </c>
      <c r="AK1634" s="235" t="s">
        <v>7751</v>
      </c>
      <c r="AL1634" s="235">
        <v>1633</v>
      </c>
    </row>
    <row r="1635" spans="1:38" x14ac:dyDescent="0.3">
      <c r="A1635" s="229">
        <v>6000526</v>
      </c>
      <c r="B1635" s="229" t="s">
        <v>7423</v>
      </c>
      <c r="C1635" s="241" t="s">
        <v>7422</v>
      </c>
      <c r="D1635" s="269" t="s">
        <v>7881</v>
      </c>
      <c r="E1635" s="236">
        <v>1101116761096</v>
      </c>
      <c r="F1635" s="240" t="s">
        <v>7756</v>
      </c>
      <c r="G1635" s="214">
        <v>0</v>
      </c>
      <c r="H1635" s="231" t="s">
        <v>7409</v>
      </c>
      <c r="I1635" s="231"/>
      <c r="J1635" s="231"/>
      <c r="K1635" s="231"/>
      <c r="L1635" s="231"/>
      <c r="M1635" s="231"/>
      <c r="N1635" s="231" t="s">
        <v>7834</v>
      </c>
      <c r="O1635" s="246"/>
      <c r="P1635" s="246"/>
      <c r="Q1635" s="225"/>
      <c r="R1635" s="212" t="s">
        <v>2</v>
      </c>
      <c r="S1635" s="213" t="s">
        <v>7409</v>
      </c>
      <c r="T1635" s="233" t="s">
        <v>8167</v>
      </c>
      <c r="U1635" s="234" t="s">
        <v>7583</v>
      </c>
      <c r="V1635" s="234">
        <v>45643</v>
      </c>
      <c r="W1635" s="233" t="s">
        <v>7748</v>
      </c>
      <c r="X1635" s="234" t="s">
        <v>7746</v>
      </c>
      <c r="Y1635" s="234"/>
      <c r="Z1635" s="234"/>
      <c r="AA1635" s="243">
        <v>202411</v>
      </c>
      <c r="AB1635" s="243"/>
      <c r="AC1635" s="233" t="s">
        <v>7754</v>
      </c>
      <c r="AD1635" s="244" t="s">
        <v>7772</v>
      </c>
      <c r="AE1635" s="245">
        <v>0</v>
      </c>
      <c r="AF1635" s="244" t="s">
        <v>7772</v>
      </c>
      <c r="AG1635" s="239" t="str">
        <f>IFERROR(VLOOKUP(작성용!A:A,RM!A:D,4,0),"-")</f>
        <v>-</v>
      </c>
      <c r="AH1635" s="9" t="s">
        <v>7409</v>
      </c>
      <c r="AI1635" s="235" t="s">
        <v>7409</v>
      </c>
      <c r="AJ1635" s="235" t="s">
        <v>7409</v>
      </c>
      <c r="AK1635" s="235" t="s">
        <v>7751</v>
      </c>
      <c r="AL1635" s="235">
        <v>1634</v>
      </c>
    </row>
    <row r="1636" spans="1:38" x14ac:dyDescent="0.3">
      <c r="A1636" s="229">
        <v>6000526</v>
      </c>
      <c r="B1636" s="229" t="s">
        <v>7423</v>
      </c>
      <c r="C1636" s="241" t="s">
        <v>7422</v>
      </c>
      <c r="D1636" s="237" t="s">
        <v>7881</v>
      </c>
      <c r="E1636" s="236">
        <v>1101116761096</v>
      </c>
      <c r="F1636" s="240" t="s">
        <v>7765</v>
      </c>
      <c r="G1636" s="214">
        <v>5</v>
      </c>
      <c r="H1636" s="231" t="s">
        <v>7409</v>
      </c>
      <c r="I1636" s="231"/>
      <c r="J1636" s="231"/>
      <c r="K1636" s="231"/>
      <c r="L1636" s="231"/>
      <c r="M1636" s="231"/>
      <c r="N1636" s="231" t="s">
        <v>7834</v>
      </c>
      <c r="O1636" s="246"/>
      <c r="P1636" s="246"/>
      <c r="Q1636" s="225"/>
      <c r="R1636" s="212" t="s">
        <v>2</v>
      </c>
      <c r="S1636" s="213" t="s">
        <v>7409</v>
      </c>
      <c r="T1636" s="233" t="s">
        <v>8167</v>
      </c>
      <c r="U1636" s="234" t="s">
        <v>7583</v>
      </c>
      <c r="V1636" s="234">
        <v>45643</v>
      </c>
      <c r="W1636" s="233" t="s">
        <v>7748</v>
      </c>
      <c r="X1636" s="234" t="s">
        <v>7746</v>
      </c>
      <c r="Y1636" s="234"/>
      <c r="Z1636" s="234"/>
      <c r="AA1636" s="243">
        <v>202411</v>
      </c>
      <c r="AB1636" s="243"/>
      <c r="AC1636" s="233" t="s">
        <v>7754</v>
      </c>
      <c r="AD1636" s="244" t="s">
        <v>7772</v>
      </c>
      <c r="AE1636" s="245">
        <v>0</v>
      </c>
      <c r="AF1636" s="244" t="s">
        <v>7772</v>
      </c>
      <c r="AG1636" s="239" t="str">
        <f>IFERROR(VLOOKUP(작성용!A:A,RM!A:D,4,0),"-")</f>
        <v>-</v>
      </c>
      <c r="AH1636" s="9" t="s">
        <v>7409</v>
      </c>
      <c r="AI1636" s="235" t="s">
        <v>7409</v>
      </c>
      <c r="AJ1636" s="235" t="s">
        <v>7409</v>
      </c>
      <c r="AK1636" s="235" t="s">
        <v>7751</v>
      </c>
      <c r="AL1636" s="235">
        <v>1635</v>
      </c>
    </row>
    <row r="1637" spans="1:38" x14ac:dyDescent="0.3">
      <c r="A1637" s="229">
        <v>6000526</v>
      </c>
      <c r="B1637" s="229" t="s">
        <v>7423</v>
      </c>
      <c r="C1637" s="241" t="s">
        <v>7422</v>
      </c>
      <c r="D1637" s="237" t="s">
        <v>7882</v>
      </c>
      <c r="E1637" s="236">
        <v>1601110488696</v>
      </c>
      <c r="F1637" s="240" t="s">
        <v>7765</v>
      </c>
      <c r="G1637" s="214">
        <v>0</v>
      </c>
      <c r="H1637" s="231" t="s">
        <v>7409</v>
      </c>
      <c r="I1637" s="231"/>
      <c r="J1637" s="231"/>
      <c r="K1637" s="231"/>
      <c r="L1637" s="231"/>
      <c r="M1637" s="231"/>
      <c r="N1637" s="231" t="s">
        <v>7834</v>
      </c>
      <c r="O1637" s="246"/>
      <c r="P1637" s="246"/>
      <c r="Q1637" s="225"/>
      <c r="R1637" s="212" t="s">
        <v>2</v>
      </c>
      <c r="S1637" s="213" t="s">
        <v>7409</v>
      </c>
      <c r="T1637" s="233" t="s">
        <v>8167</v>
      </c>
      <c r="U1637" s="234" t="s">
        <v>7583</v>
      </c>
      <c r="V1637" s="234">
        <v>45643</v>
      </c>
      <c r="W1637" s="233" t="s">
        <v>7748</v>
      </c>
      <c r="X1637" s="234" t="s">
        <v>7746</v>
      </c>
      <c r="Y1637" s="234"/>
      <c r="Z1637" s="234"/>
      <c r="AA1637" s="243">
        <v>202411</v>
      </c>
      <c r="AB1637" s="243"/>
      <c r="AC1637" s="233" t="s">
        <v>7754</v>
      </c>
      <c r="AD1637" s="244" t="s">
        <v>7474</v>
      </c>
      <c r="AE1637" s="245">
        <v>0</v>
      </c>
      <c r="AF1637" s="244" t="s">
        <v>7474</v>
      </c>
      <c r="AG1637" s="239" t="str">
        <f>IFERROR(VLOOKUP(작성용!A:A,RM!A:D,4,0),"-")</f>
        <v>-</v>
      </c>
      <c r="AH1637" s="9" t="s">
        <v>7409</v>
      </c>
      <c r="AI1637" s="235" t="s">
        <v>7409</v>
      </c>
      <c r="AJ1637" s="235" t="s">
        <v>7409</v>
      </c>
      <c r="AK1637" s="235" t="s">
        <v>7751</v>
      </c>
      <c r="AL1637" s="235">
        <v>1636</v>
      </c>
    </row>
    <row r="1638" spans="1:38" x14ac:dyDescent="0.3">
      <c r="A1638" s="229">
        <v>6000526</v>
      </c>
      <c r="B1638" s="229" t="s">
        <v>7423</v>
      </c>
      <c r="C1638" s="241" t="s">
        <v>7422</v>
      </c>
      <c r="D1638" s="237" t="s">
        <v>7883</v>
      </c>
      <c r="E1638" s="236">
        <v>1648110117700</v>
      </c>
      <c r="F1638" s="240" t="s">
        <v>7765</v>
      </c>
      <c r="G1638" s="214">
        <v>0</v>
      </c>
      <c r="H1638" s="231" t="s">
        <v>7409</v>
      </c>
      <c r="I1638" s="231"/>
      <c r="J1638" s="231"/>
      <c r="K1638" s="231"/>
      <c r="L1638" s="231"/>
      <c r="M1638" s="231"/>
      <c r="N1638" s="231" t="s">
        <v>7834</v>
      </c>
      <c r="O1638" s="246"/>
      <c r="P1638" s="246"/>
      <c r="Q1638" s="225"/>
      <c r="R1638" s="212" t="s">
        <v>2</v>
      </c>
      <c r="S1638" s="213" t="s">
        <v>7409</v>
      </c>
      <c r="T1638" s="233" t="s">
        <v>8167</v>
      </c>
      <c r="U1638" s="234" t="s">
        <v>7583</v>
      </c>
      <c r="V1638" s="234">
        <v>45643</v>
      </c>
      <c r="W1638" s="233" t="s">
        <v>7748</v>
      </c>
      <c r="X1638" s="234" t="s">
        <v>7746</v>
      </c>
      <c r="Y1638" s="234"/>
      <c r="Z1638" s="234"/>
      <c r="AA1638" s="243">
        <v>202411</v>
      </c>
      <c r="AB1638" s="243"/>
      <c r="AC1638" s="233" t="s">
        <v>7754</v>
      </c>
      <c r="AD1638" s="244" t="s">
        <v>7445</v>
      </c>
      <c r="AE1638" s="245">
        <v>0</v>
      </c>
      <c r="AF1638" s="244" t="s">
        <v>7445</v>
      </c>
      <c r="AG1638" s="239" t="str">
        <f>IFERROR(VLOOKUP(작성용!A:A,RM!A:D,4,0),"-")</f>
        <v>-</v>
      </c>
      <c r="AH1638" s="9" t="s">
        <v>7409</v>
      </c>
      <c r="AI1638" s="235" t="s">
        <v>7409</v>
      </c>
      <c r="AJ1638" s="235" t="s">
        <v>7409</v>
      </c>
      <c r="AK1638" s="235" t="s">
        <v>7751</v>
      </c>
      <c r="AL1638" s="235">
        <v>1637</v>
      </c>
    </row>
    <row r="1639" spans="1:38" x14ac:dyDescent="0.3">
      <c r="A1639" s="229">
        <v>6000526</v>
      </c>
      <c r="B1639" s="229" t="s">
        <v>7423</v>
      </c>
      <c r="C1639" s="241" t="s">
        <v>7422</v>
      </c>
      <c r="D1639" s="269" t="s">
        <v>7884</v>
      </c>
      <c r="E1639" s="236">
        <v>1101116451530</v>
      </c>
      <c r="F1639" s="240" t="s">
        <v>7760</v>
      </c>
      <c r="G1639" s="214">
        <v>1</v>
      </c>
      <c r="H1639" s="231" t="s">
        <v>7409</v>
      </c>
      <c r="I1639" s="231"/>
      <c r="J1639" s="231"/>
      <c r="K1639" s="231"/>
      <c r="L1639" s="231"/>
      <c r="M1639" s="231"/>
      <c r="N1639" s="231" t="s">
        <v>7834</v>
      </c>
      <c r="O1639" s="246"/>
      <c r="P1639" s="246"/>
      <c r="Q1639" s="225"/>
      <c r="R1639" s="212" t="s">
        <v>2</v>
      </c>
      <c r="S1639" s="213" t="s">
        <v>7409</v>
      </c>
      <c r="T1639" s="233" t="s">
        <v>8167</v>
      </c>
      <c r="U1639" s="234" t="s">
        <v>7583</v>
      </c>
      <c r="V1639" s="234">
        <v>45643</v>
      </c>
      <c r="W1639" s="233" t="s">
        <v>7748</v>
      </c>
      <c r="X1639" s="234" t="s">
        <v>7746</v>
      </c>
      <c r="Y1639" s="234"/>
      <c r="Z1639" s="234"/>
      <c r="AA1639" s="243">
        <v>202411</v>
      </c>
      <c r="AB1639" s="243"/>
      <c r="AC1639" s="233" t="s">
        <v>7754</v>
      </c>
      <c r="AD1639" s="244" t="s">
        <v>7462</v>
      </c>
      <c r="AE1639" s="245">
        <v>0</v>
      </c>
      <c r="AF1639" s="244" t="s">
        <v>7462</v>
      </c>
      <c r="AG1639" s="239" t="str">
        <f>IFERROR(VLOOKUP(작성용!A:A,RM!A:D,4,0),"-")</f>
        <v>-</v>
      </c>
      <c r="AH1639" s="9" t="s">
        <v>7409</v>
      </c>
      <c r="AI1639" s="235" t="s">
        <v>7409</v>
      </c>
      <c r="AJ1639" s="235" t="s">
        <v>7409</v>
      </c>
      <c r="AK1639" s="235" t="s">
        <v>7751</v>
      </c>
      <c r="AL1639" s="235">
        <v>1638</v>
      </c>
    </row>
    <row r="1640" spans="1:38" x14ac:dyDescent="0.3">
      <c r="A1640" s="229">
        <v>6000526</v>
      </c>
      <c r="B1640" s="229" t="s">
        <v>7423</v>
      </c>
      <c r="C1640" s="241" t="s">
        <v>7422</v>
      </c>
      <c r="D1640" s="237" t="s">
        <v>7885</v>
      </c>
      <c r="E1640" s="236">
        <v>1345110316205</v>
      </c>
      <c r="F1640" s="240" t="s">
        <v>7886</v>
      </c>
      <c r="G1640" s="214">
        <v>0</v>
      </c>
      <c r="H1640" s="231" t="s">
        <v>7409</v>
      </c>
      <c r="I1640" s="231"/>
      <c r="J1640" s="231"/>
      <c r="K1640" s="231"/>
      <c r="L1640" s="231"/>
      <c r="M1640" s="231"/>
      <c r="N1640" s="231" t="s">
        <v>7834</v>
      </c>
      <c r="O1640" s="246"/>
      <c r="P1640" s="246"/>
      <c r="Q1640" s="225"/>
      <c r="R1640" s="212" t="s">
        <v>2</v>
      </c>
      <c r="S1640" s="213" t="s">
        <v>7409</v>
      </c>
      <c r="T1640" s="233" t="s">
        <v>8167</v>
      </c>
      <c r="U1640" s="234" t="s">
        <v>7583</v>
      </c>
      <c r="V1640" s="234">
        <v>45643</v>
      </c>
      <c r="W1640" s="233" t="s">
        <v>7748</v>
      </c>
      <c r="X1640" s="234" t="s">
        <v>7746</v>
      </c>
      <c r="Y1640" s="234"/>
      <c r="Z1640" s="234"/>
      <c r="AA1640" s="243">
        <v>202411</v>
      </c>
      <c r="AB1640" s="243"/>
      <c r="AC1640" s="233" t="s">
        <v>7754</v>
      </c>
      <c r="AD1640" s="244" t="s">
        <v>7768</v>
      </c>
      <c r="AE1640" s="245">
        <v>0</v>
      </c>
      <c r="AF1640" s="244" t="s">
        <v>7768</v>
      </c>
      <c r="AG1640" s="239" t="str">
        <f>IFERROR(VLOOKUP(작성용!A:A,RM!A:D,4,0),"-")</f>
        <v>-</v>
      </c>
      <c r="AH1640" s="9" t="s">
        <v>7409</v>
      </c>
      <c r="AI1640" s="235" t="s">
        <v>7409</v>
      </c>
      <c r="AJ1640" s="235" t="s">
        <v>7409</v>
      </c>
      <c r="AK1640" s="235" t="s">
        <v>7751</v>
      </c>
      <c r="AL1640" s="235">
        <v>1639</v>
      </c>
    </row>
    <row r="1641" spans="1:38" x14ac:dyDescent="0.3">
      <c r="A1641" s="229">
        <v>6000526</v>
      </c>
      <c r="B1641" s="229" t="s">
        <v>7423</v>
      </c>
      <c r="C1641" s="241" t="s">
        <v>7422</v>
      </c>
      <c r="D1641" s="237" t="s">
        <v>7887</v>
      </c>
      <c r="E1641" s="236">
        <v>1101116401684</v>
      </c>
      <c r="F1641" s="240" t="s">
        <v>7765</v>
      </c>
      <c r="G1641" s="214">
        <v>0</v>
      </c>
      <c r="H1641" s="231" t="s">
        <v>7409</v>
      </c>
      <c r="I1641" s="231"/>
      <c r="J1641" s="231"/>
      <c r="K1641" s="231"/>
      <c r="L1641" s="231"/>
      <c r="M1641" s="231"/>
      <c r="N1641" s="231" t="s">
        <v>7834</v>
      </c>
      <c r="O1641" s="246"/>
      <c r="P1641" s="246"/>
      <c r="Q1641" s="225"/>
      <c r="R1641" s="212" t="s">
        <v>2</v>
      </c>
      <c r="S1641" s="213" t="s">
        <v>7409</v>
      </c>
      <c r="T1641" s="233" t="s">
        <v>8167</v>
      </c>
      <c r="U1641" s="234" t="s">
        <v>7583</v>
      </c>
      <c r="V1641" s="234">
        <v>45643</v>
      </c>
      <c r="W1641" s="233" t="s">
        <v>7748</v>
      </c>
      <c r="X1641" s="234" t="s">
        <v>7746</v>
      </c>
      <c r="Y1641" s="234"/>
      <c r="Z1641" s="234"/>
      <c r="AA1641" s="243">
        <v>202411</v>
      </c>
      <c r="AB1641" s="243"/>
      <c r="AC1641" s="233" t="s">
        <v>7754</v>
      </c>
      <c r="AD1641" s="244" t="s">
        <v>7448</v>
      </c>
      <c r="AE1641" s="245">
        <v>0</v>
      </c>
      <c r="AF1641" s="244" t="s">
        <v>7448</v>
      </c>
      <c r="AG1641" s="239" t="str">
        <f>IFERROR(VLOOKUP(작성용!A:A,RM!A:D,4,0),"-")</f>
        <v>-</v>
      </c>
      <c r="AH1641" s="9" t="s">
        <v>7409</v>
      </c>
      <c r="AI1641" s="235" t="s">
        <v>7409</v>
      </c>
      <c r="AJ1641" s="235" t="s">
        <v>7409</v>
      </c>
      <c r="AK1641" s="235" t="s">
        <v>7751</v>
      </c>
      <c r="AL1641" s="235">
        <v>1640</v>
      </c>
    </row>
    <row r="1642" spans="1:38" x14ac:dyDescent="0.3">
      <c r="A1642" s="229">
        <v>6000526</v>
      </c>
      <c r="B1642" s="229" t="s">
        <v>7423</v>
      </c>
      <c r="C1642" s="241" t="s">
        <v>7422</v>
      </c>
      <c r="D1642" s="237" t="s">
        <v>7887</v>
      </c>
      <c r="E1642" s="236">
        <v>1101116401684</v>
      </c>
      <c r="F1642" s="240" t="s">
        <v>7756</v>
      </c>
      <c r="G1642" s="214">
        <v>0</v>
      </c>
      <c r="H1642" s="231" t="s">
        <v>7409</v>
      </c>
      <c r="I1642" s="231"/>
      <c r="J1642" s="231"/>
      <c r="K1642" s="231"/>
      <c r="L1642" s="231"/>
      <c r="M1642" s="231"/>
      <c r="N1642" s="231" t="s">
        <v>7834</v>
      </c>
      <c r="O1642" s="246"/>
      <c r="P1642" s="246"/>
      <c r="Q1642" s="225"/>
      <c r="R1642" s="212" t="s">
        <v>2</v>
      </c>
      <c r="S1642" s="213" t="s">
        <v>7409</v>
      </c>
      <c r="T1642" s="233" t="s">
        <v>8167</v>
      </c>
      <c r="U1642" s="234" t="s">
        <v>7583</v>
      </c>
      <c r="V1642" s="234">
        <v>45643</v>
      </c>
      <c r="W1642" s="233" t="s">
        <v>7748</v>
      </c>
      <c r="X1642" s="234" t="s">
        <v>7746</v>
      </c>
      <c r="Y1642" s="234"/>
      <c r="Z1642" s="234"/>
      <c r="AA1642" s="243">
        <v>202411</v>
      </c>
      <c r="AB1642" s="243"/>
      <c r="AC1642" s="233" t="s">
        <v>7754</v>
      </c>
      <c r="AD1642" s="244" t="s">
        <v>7448</v>
      </c>
      <c r="AE1642" s="245">
        <v>0</v>
      </c>
      <c r="AF1642" s="244" t="s">
        <v>7448</v>
      </c>
      <c r="AG1642" s="239" t="str">
        <f>IFERROR(VLOOKUP(작성용!A:A,RM!A:D,4,0),"-")</f>
        <v>-</v>
      </c>
      <c r="AH1642" s="9" t="s">
        <v>7409</v>
      </c>
      <c r="AI1642" s="235" t="s">
        <v>7409</v>
      </c>
      <c r="AJ1642" s="235" t="s">
        <v>7409</v>
      </c>
      <c r="AK1642" s="235" t="s">
        <v>7751</v>
      </c>
      <c r="AL1642" s="235">
        <v>1641</v>
      </c>
    </row>
    <row r="1643" spans="1:38" x14ac:dyDescent="0.3">
      <c r="A1643" s="229">
        <v>6000526</v>
      </c>
      <c r="B1643" s="229" t="s">
        <v>7423</v>
      </c>
      <c r="C1643" s="241" t="s">
        <v>7422</v>
      </c>
      <c r="D1643" s="237" t="s">
        <v>7888</v>
      </c>
      <c r="E1643" s="236">
        <v>1717110094836</v>
      </c>
      <c r="F1643" s="240" t="s">
        <v>7765</v>
      </c>
      <c r="G1643" s="214">
        <v>77</v>
      </c>
      <c r="H1643" s="231" t="s">
        <v>7409</v>
      </c>
      <c r="I1643" s="231"/>
      <c r="J1643" s="231"/>
      <c r="K1643" s="231"/>
      <c r="L1643" s="231"/>
      <c r="M1643" s="231"/>
      <c r="N1643" s="231" t="s">
        <v>7834</v>
      </c>
      <c r="O1643" s="246"/>
      <c r="P1643" s="246"/>
      <c r="Q1643" s="225"/>
      <c r="R1643" s="212" t="s">
        <v>2</v>
      </c>
      <c r="S1643" s="213" t="s">
        <v>7409</v>
      </c>
      <c r="T1643" s="233" t="s">
        <v>8167</v>
      </c>
      <c r="U1643" s="234" t="s">
        <v>7583</v>
      </c>
      <c r="V1643" s="234">
        <v>45643</v>
      </c>
      <c r="W1643" s="233" t="s">
        <v>7748</v>
      </c>
      <c r="X1643" s="234" t="s">
        <v>7746</v>
      </c>
      <c r="Y1643" s="234"/>
      <c r="Z1643" s="234"/>
      <c r="AA1643" s="243">
        <v>202411</v>
      </c>
      <c r="AB1643" s="243"/>
      <c r="AC1643" s="233" t="s">
        <v>7754</v>
      </c>
      <c r="AD1643" s="228" t="s">
        <v>3716</v>
      </c>
      <c r="AE1643" s="245">
        <v>0</v>
      </c>
      <c r="AF1643" s="228" t="s">
        <v>3716</v>
      </c>
      <c r="AG1643" s="239" t="str">
        <f>IFERROR(VLOOKUP(작성용!A:A,RM!A:D,4,0),"-")</f>
        <v>-</v>
      </c>
      <c r="AH1643" s="9" t="s">
        <v>7409</v>
      </c>
      <c r="AI1643" s="235" t="s">
        <v>7409</v>
      </c>
      <c r="AJ1643" s="235" t="s">
        <v>7409</v>
      </c>
      <c r="AK1643" s="235" t="s">
        <v>7751</v>
      </c>
      <c r="AL1643" s="235">
        <v>1642</v>
      </c>
    </row>
    <row r="1644" spans="1:38" x14ac:dyDescent="0.3">
      <c r="A1644" s="229">
        <v>6000526</v>
      </c>
      <c r="B1644" s="229" t="s">
        <v>7423</v>
      </c>
      <c r="C1644" s="241" t="s">
        <v>7422</v>
      </c>
      <c r="D1644" s="237" t="s">
        <v>7889</v>
      </c>
      <c r="E1644" s="236">
        <v>1101116362323</v>
      </c>
      <c r="F1644" s="240" t="s">
        <v>7756</v>
      </c>
      <c r="G1644" s="214">
        <v>0</v>
      </c>
      <c r="H1644" s="231" t="s">
        <v>7409</v>
      </c>
      <c r="I1644" s="231"/>
      <c r="J1644" s="231"/>
      <c r="K1644" s="231"/>
      <c r="L1644" s="231"/>
      <c r="M1644" s="231"/>
      <c r="N1644" s="231" t="s">
        <v>7834</v>
      </c>
      <c r="O1644" s="246"/>
      <c r="P1644" s="246"/>
      <c r="Q1644" s="225"/>
      <c r="R1644" s="212" t="s">
        <v>2</v>
      </c>
      <c r="S1644" s="213" t="s">
        <v>7409</v>
      </c>
      <c r="T1644" s="233" t="s">
        <v>8167</v>
      </c>
      <c r="U1644" s="234" t="s">
        <v>7583</v>
      </c>
      <c r="V1644" s="234">
        <v>45643</v>
      </c>
      <c r="W1644" s="233" t="s">
        <v>7748</v>
      </c>
      <c r="X1644" s="234" t="s">
        <v>7746</v>
      </c>
      <c r="Y1644" s="234"/>
      <c r="Z1644" s="234"/>
      <c r="AA1644" s="243">
        <v>202411</v>
      </c>
      <c r="AB1644" s="243"/>
      <c r="AC1644" s="233" t="s">
        <v>7754</v>
      </c>
      <c r="AD1644" s="228" t="s">
        <v>4536</v>
      </c>
      <c r="AE1644" s="245">
        <v>0</v>
      </c>
      <c r="AF1644" s="228" t="s">
        <v>4536</v>
      </c>
      <c r="AG1644" s="239" t="str">
        <f>IFERROR(VLOOKUP(작성용!A:A,RM!A:D,4,0),"-")</f>
        <v>-</v>
      </c>
      <c r="AH1644" s="9" t="s">
        <v>7409</v>
      </c>
      <c r="AI1644" s="235" t="s">
        <v>7409</v>
      </c>
      <c r="AJ1644" s="235" t="s">
        <v>7409</v>
      </c>
      <c r="AK1644" s="235" t="s">
        <v>7751</v>
      </c>
      <c r="AL1644" s="235">
        <v>1643</v>
      </c>
    </row>
    <row r="1645" spans="1:38" x14ac:dyDescent="0.3">
      <c r="A1645" s="229">
        <v>6000526</v>
      </c>
      <c r="B1645" s="229" t="s">
        <v>7423</v>
      </c>
      <c r="C1645" s="241" t="s">
        <v>7422</v>
      </c>
      <c r="D1645" s="237" t="s">
        <v>7889</v>
      </c>
      <c r="E1645" s="236">
        <v>1101116362323</v>
      </c>
      <c r="F1645" s="240" t="s">
        <v>7765</v>
      </c>
      <c r="G1645" s="214">
        <v>77</v>
      </c>
      <c r="H1645" s="231" t="s">
        <v>7409</v>
      </c>
      <c r="I1645" s="231"/>
      <c r="J1645" s="231"/>
      <c r="K1645" s="231"/>
      <c r="L1645" s="231"/>
      <c r="M1645" s="231"/>
      <c r="N1645" s="231" t="s">
        <v>7834</v>
      </c>
      <c r="O1645" s="246"/>
      <c r="P1645" s="246"/>
      <c r="Q1645" s="225"/>
      <c r="R1645" s="212" t="s">
        <v>2</v>
      </c>
      <c r="S1645" s="213" t="s">
        <v>7409</v>
      </c>
      <c r="T1645" s="233" t="s">
        <v>8167</v>
      </c>
      <c r="U1645" s="234" t="s">
        <v>7583</v>
      </c>
      <c r="V1645" s="234">
        <v>45643</v>
      </c>
      <c r="W1645" s="233" t="s">
        <v>7748</v>
      </c>
      <c r="X1645" s="234" t="s">
        <v>7746</v>
      </c>
      <c r="Y1645" s="234"/>
      <c r="Z1645" s="234"/>
      <c r="AA1645" s="243">
        <v>202411</v>
      </c>
      <c r="AB1645" s="243"/>
      <c r="AC1645" s="233" t="s">
        <v>7754</v>
      </c>
      <c r="AD1645" s="228" t="s">
        <v>4536</v>
      </c>
      <c r="AE1645" s="245">
        <v>0</v>
      </c>
      <c r="AF1645" s="228" t="s">
        <v>4536</v>
      </c>
      <c r="AG1645" s="239" t="str">
        <f>IFERROR(VLOOKUP(작성용!A:A,RM!A:D,4,0),"-")</f>
        <v>-</v>
      </c>
      <c r="AH1645" s="9" t="s">
        <v>7409</v>
      </c>
      <c r="AI1645" s="235" t="s">
        <v>7409</v>
      </c>
      <c r="AJ1645" s="235" t="s">
        <v>7409</v>
      </c>
      <c r="AK1645" s="235" t="s">
        <v>7751</v>
      </c>
      <c r="AL1645" s="235">
        <v>1644</v>
      </c>
    </row>
    <row r="1646" spans="1:38" x14ac:dyDescent="0.3">
      <c r="A1646" s="229">
        <v>6000526</v>
      </c>
      <c r="B1646" s="229" t="s">
        <v>7423</v>
      </c>
      <c r="C1646" s="241" t="s">
        <v>7422</v>
      </c>
      <c r="D1646" s="237" t="s">
        <v>7889</v>
      </c>
      <c r="E1646" s="236">
        <v>1101116362323</v>
      </c>
      <c r="F1646" s="240" t="s">
        <v>7765</v>
      </c>
      <c r="G1646" s="214">
        <v>771</v>
      </c>
      <c r="H1646" s="231" t="s">
        <v>7409</v>
      </c>
      <c r="I1646" s="231"/>
      <c r="J1646" s="231"/>
      <c r="K1646" s="231"/>
      <c r="L1646" s="231"/>
      <c r="M1646" s="231"/>
      <c r="N1646" s="231" t="s">
        <v>7834</v>
      </c>
      <c r="O1646" s="246"/>
      <c r="P1646" s="246"/>
      <c r="Q1646" s="225"/>
      <c r="R1646" s="212" t="s">
        <v>2</v>
      </c>
      <c r="S1646" s="213" t="s">
        <v>7409</v>
      </c>
      <c r="T1646" s="233" t="s">
        <v>8167</v>
      </c>
      <c r="U1646" s="234" t="s">
        <v>7583</v>
      </c>
      <c r="V1646" s="234">
        <v>45643</v>
      </c>
      <c r="W1646" s="233" t="s">
        <v>7748</v>
      </c>
      <c r="X1646" s="234" t="s">
        <v>7746</v>
      </c>
      <c r="Y1646" s="234"/>
      <c r="Z1646" s="234"/>
      <c r="AA1646" s="243">
        <v>202411</v>
      </c>
      <c r="AB1646" s="243"/>
      <c r="AC1646" s="233" t="s">
        <v>7754</v>
      </c>
      <c r="AD1646" s="228" t="s">
        <v>4536</v>
      </c>
      <c r="AE1646" s="245">
        <v>0</v>
      </c>
      <c r="AF1646" s="228" t="s">
        <v>4536</v>
      </c>
      <c r="AG1646" s="239" t="str">
        <f>IFERROR(VLOOKUP(작성용!A:A,RM!A:D,4,0),"-")</f>
        <v>-</v>
      </c>
      <c r="AH1646" s="9" t="s">
        <v>7409</v>
      </c>
      <c r="AI1646" s="235" t="s">
        <v>7409</v>
      </c>
      <c r="AJ1646" s="235" t="s">
        <v>7409</v>
      </c>
      <c r="AK1646" s="235" t="s">
        <v>7751</v>
      </c>
      <c r="AL1646" s="235">
        <v>1645</v>
      </c>
    </row>
    <row r="1647" spans="1:38" x14ac:dyDescent="0.3">
      <c r="A1647" s="229">
        <v>6000526</v>
      </c>
      <c r="B1647" s="229" t="s">
        <v>7423</v>
      </c>
      <c r="C1647" s="241" t="s">
        <v>7422</v>
      </c>
      <c r="D1647" s="237" t="s">
        <v>7890</v>
      </c>
      <c r="E1647" s="236" t="s">
        <v>7891</v>
      </c>
      <c r="F1647" s="240" t="s">
        <v>7763</v>
      </c>
      <c r="G1647" s="214">
        <v>77</v>
      </c>
      <c r="H1647" s="231" t="s">
        <v>7409</v>
      </c>
      <c r="I1647" s="231"/>
      <c r="J1647" s="231"/>
      <c r="K1647" s="231"/>
      <c r="L1647" s="231"/>
      <c r="M1647" s="231"/>
      <c r="N1647" s="231" t="s">
        <v>7834</v>
      </c>
      <c r="O1647" s="246"/>
      <c r="P1647" s="246"/>
      <c r="Q1647" s="225"/>
      <c r="R1647" s="212" t="s">
        <v>2</v>
      </c>
      <c r="S1647" s="213" t="s">
        <v>7409</v>
      </c>
      <c r="T1647" s="233" t="s">
        <v>8167</v>
      </c>
      <c r="U1647" s="234" t="s">
        <v>7583</v>
      </c>
      <c r="V1647" s="234">
        <v>45643</v>
      </c>
      <c r="W1647" s="233" t="s">
        <v>7748</v>
      </c>
      <c r="X1647" s="234" t="s">
        <v>7746</v>
      </c>
      <c r="Y1647" s="234"/>
      <c r="Z1647" s="234"/>
      <c r="AA1647" s="243">
        <v>202411</v>
      </c>
      <c r="AB1647" s="243"/>
      <c r="AC1647" s="233" t="s">
        <v>7754</v>
      </c>
      <c r="AD1647" s="244" t="s">
        <v>8174</v>
      </c>
      <c r="AE1647" s="245">
        <v>0</v>
      </c>
      <c r="AF1647" s="244" t="s">
        <v>7845</v>
      </c>
      <c r="AG1647" s="239" t="str">
        <f>IFERROR(VLOOKUP(작성용!A:A,RM!A:D,4,0),"-")</f>
        <v>-</v>
      </c>
      <c r="AH1647" s="9" t="s">
        <v>7409</v>
      </c>
      <c r="AI1647" s="235" t="s">
        <v>7409</v>
      </c>
      <c r="AJ1647" s="235" t="s">
        <v>7409</v>
      </c>
      <c r="AK1647" s="235" t="s">
        <v>7751</v>
      </c>
      <c r="AL1647" s="235">
        <v>1646</v>
      </c>
    </row>
    <row r="1648" spans="1:38" x14ac:dyDescent="0.3">
      <c r="A1648" s="229">
        <v>6000526</v>
      </c>
      <c r="B1648" s="229" t="s">
        <v>7423</v>
      </c>
      <c r="C1648" s="241" t="s">
        <v>7422</v>
      </c>
      <c r="D1648" s="237" t="s">
        <v>7892</v>
      </c>
      <c r="E1648" s="236">
        <v>1101116595742</v>
      </c>
      <c r="F1648" s="240" t="s">
        <v>7763</v>
      </c>
      <c r="G1648" s="214">
        <v>77</v>
      </c>
      <c r="H1648" s="231" t="s">
        <v>7409</v>
      </c>
      <c r="I1648" s="231"/>
      <c r="J1648" s="231"/>
      <c r="K1648" s="231"/>
      <c r="L1648" s="231"/>
      <c r="M1648" s="231"/>
      <c r="N1648" s="231" t="s">
        <v>7834</v>
      </c>
      <c r="O1648" s="246"/>
      <c r="P1648" s="246"/>
      <c r="Q1648" s="225"/>
      <c r="R1648" s="212" t="s">
        <v>2</v>
      </c>
      <c r="S1648" s="213" t="s">
        <v>7409</v>
      </c>
      <c r="T1648" s="233" t="s">
        <v>8167</v>
      </c>
      <c r="U1648" s="234" t="s">
        <v>7583</v>
      </c>
      <c r="V1648" s="234">
        <v>45643</v>
      </c>
      <c r="W1648" s="233" t="s">
        <v>7748</v>
      </c>
      <c r="X1648" s="234" t="s">
        <v>7746</v>
      </c>
      <c r="Y1648" s="234"/>
      <c r="Z1648" s="234"/>
      <c r="AA1648" s="243">
        <v>202411</v>
      </c>
      <c r="AB1648" s="243"/>
      <c r="AC1648" s="233" t="s">
        <v>7754</v>
      </c>
      <c r="AD1648" s="244" t="s">
        <v>7776</v>
      </c>
      <c r="AE1648" s="245">
        <v>0</v>
      </c>
      <c r="AF1648" s="244" t="s">
        <v>7776</v>
      </c>
      <c r="AG1648" s="239" t="str">
        <f>IFERROR(VLOOKUP(작성용!A:A,RM!A:D,4,0),"-")</f>
        <v>-</v>
      </c>
      <c r="AH1648" s="9" t="s">
        <v>7409</v>
      </c>
      <c r="AI1648" s="235" t="s">
        <v>7409</v>
      </c>
      <c r="AJ1648" s="235" t="s">
        <v>7409</v>
      </c>
      <c r="AK1648" s="235" t="s">
        <v>7751</v>
      </c>
      <c r="AL1648" s="235">
        <v>1647</v>
      </c>
    </row>
    <row r="1649" spans="1:38" x14ac:dyDescent="0.3">
      <c r="A1649" s="229">
        <v>6000526</v>
      </c>
      <c r="B1649" s="229" t="s">
        <v>7423</v>
      </c>
      <c r="C1649" s="241" t="s">
        <v>7422</v>
      </c>
      <c r="D1649" s="269" t="s">
        <v>7870</v>
      </c>
      <c r="E1649" s="236">
        <v>1311110409481</v>
      </c>
      <c r="F1649" s="240" t="s">
        <v>7763</v>
      </c>
      <c r="G1649" s="214">
        <v>2</v>
      </c>
      <c r="H1649" s="231" t="s">
        <v>7409</v>
      </c>
      <c r="I1649" s="231"/>
      <c r="J1649" s="231"/>
      <c r="K1649" s="231"/>
      <c r="L1649" s="231"/>
      <c r="M1649" s="231"/>
      <c r="N1649" s="231" t="s">
        <v>7834</v>
      </c>
      <c r="O1649" s="246"/>
      <c r="P1649" s="246"/>
      <c r="Q1649" s="225"/>
      <c r="R1649" s="212" t="s">
        <v>2</v>
      </c>
      <c r="S1649" s="213" t="s">
        <v>7409</v>
      </c>
      <c r="T1649" s="233" t="s">
        <v>8167</v>
      </c>
      <c r="U1649" s="234" t="s">
        <v>7583</v>
      </c>
      <c r="V1649" s="234">
        <v>45643</v>
      </c>
      <c r="W1649" s="233" t="s">
        <v>7748</v>
      </c>
      <c r="X1649" s="234" t="s">
        <v>7746</v>
      </c>
      <c r="Y1649" s="234"/>
      <c r="Z1649" s="234"/>
      <c r="AA1649" s="243">
        <v>202411</v>
      </c>
      <c r="AB1649" s="243"/>
      <c r="AC1649" s="233" t="s">
        <v>7754</v>
      </c>
      <c r="AD1649" s="228" t="s">
        <v>4012</v>
      </c>
      <c r="AE1649" s="245">
        <v>0</v>
      </c>
      <c r="AF1649" s="228" t="s">
        <v>4012</v>
      </c>
      <c r="AG1649" s="239" t="str">
        <f>IFERROR(VLOOKUP(작성용!A:A,RM!A:D,4,0),"-")</f>
        <v>-</v>
      </c>
      <c r="AH1649" s="9" t="s">
        <v>7409</v>
      </c>
      <c r="AI1649" s="235" t="s">
        <v>7409</v>
      </c>
      <c r="AJ1649" s="235" t="s">
        <v>7409</v>
      </c>
      <c r="AK1649" s="235" t="s">
        <v>7751</v>
      </c>
      <c r="AL1649" s="235">
        <v>1648</v>
      </c>
    </row>
    <row r="1650" spans="1:38" x14ac:dyDescent="0.3">
      <c r="A1650" s="229">
        <v>6000526</v>
      </c>
      <c r="B1650" s="229" t="s">
        <v>7423</v>
      </c>
      <c r="C1650" s="241" t="s">
        <v>7422</v>
      </c>
      <c r="D1650" s="237" t="s">
        <v>7876</v>
      </c>
      <c r="E1650" s="236">
        <v>1101112885949</v>
      </c>
      <c r="F1650" s="240" t="s">
        <v>7765</v>
      </c>
      <c r="G1650" s="214">
        <v>77</v>
      </c>
      <c r="H1650" s="231" t="s">
        <v>7409</v>
      </c>
      <c r="I1650" s="231"/>
      <c r="J1650" s="231"/>
      <c r="K1650" s="231"/>
      <c r="L1650" s="231"/>
      <c r="M1650" s="231"/>
      <c r="N1650" s="231" t="s">
        <v>7834</v>
      </c>
      <c r="O1650" s="246"/>
      <c r="P1650" s="246"/>
      <c r="Q1650" s="225"/>
      <c r="R1650" s="212" t="s">
        <v>2</v>
      </c>
      <c r="S1650" s="213" t="s">
        <v>7409</v>
      </c>
      <c r="T1650" s="233" t="s">
        <v>8167</v>
      </c>
      <c r="U1650" s="234" t="s">
        <v>7583</v>
      </c>
      <c r="V1650" s="234">
        <v>45643</v>
      </c>
      <c r="W1650" s="233" t="s">
        <v>7748</v>
      </c>
      <c r="X1650" s="234" t="s">
        <v>7746</v>
      </c>
      <c r="Y1650" s="234"/>
      <c r="Z1650" s="234"/>
      <c r="AA1650" s="243">
        <v>202411</v>
      </c>
      <c r="AB1650" s="243"/>
      <c r="AC1650" s="233" t="s">
        <v>7754</v>
      </c>
      <c r="AD1650" s="228" t="s">
        <v>7768</v>
      </c>
      <c r="AE1650" s="245">
        <v>0</v>
      </c>
      <c r="AF1650" s="228" t="s">
        <v>7768</v>
      </c>
      <c r="AG1650" s="239" t="str">
        <f>IFERROR(VLOOKUP(작성용!A:A,RM!A:D,4,0),"-")</f>
        <v>-</v>
      </c>
      <c r="AH1650" s="9" t="s">
        <v>7409</v>
      </c>
      <c r="AI1650" s="235" t="s">
        <v>7409</v>
      </c>
      <c r="AJ1650" s="235" t="s">
        <v>7409</v>
      </c>
      <c r="AK1650" s="235" t="s">
        <v>7751</v>
      </c>
      <c r="AL1650" s="235">
        <v>1649</v>
      </c>
    </row>
    <row r="1651" spans="1:38" x14ac:dyDescent="0.3">
      <c r="A1651" s="229">
        <v>6000526</v>
      </c>
      <c r="B1651" s="229" t="s">
        <v>7423</v>
      </c>
      <c r="C1651" s="241" t="s">
        <v>7422</v>
      </c>
      <c r="D1651" s="237" t="s">
        <v>7893</v>
      </c>
      <c r="E1651" s="236">
        <v>2301110290731</v>
      </c>
      <c r="F1651" s="240" t="s">
        <v>7763</v>
      </c>
      <c r="G1651" s="214">
        <v>77</v>
      </c>
      <c r="H1651" s="231" t="s">
        <v>7409</v>
      </c>
      <c r="I1651" s="231"/>
      <c r="J1651" s="231"/>
      <c r="K1651" s="231"/>
      <c r="L1651" s="231"/>
      <c r="M1651" s="231"/>
      <c r="N1651" s="231" t="s">
        <v>7834</v>
      </c>
      <c r="O1651" s="246"/>
      <c r="P1651" s="246"/>
      <c r="Q1651" s="225"/>
      <c r="R1651" s="212" t="s">
        <v>2</v>
      </c>
      <c r="S1651" s="213" t="s">
        <v>7409</v>
      </c>
      <c r="T1651" s="233" t="s">
        <v>8167</v>
      </c>
      <c r="U1651" s="234" t="s">
        <v>7583</v>
      </c>
      <c r="V1651" s="234">
        <v>45643</v>
      </c>
      <c r="W1651" s="233" t="s">
        <v>7748</v>
      </c>
      <c r="X1651" s="234" t="s">
        <v>7746</v>
      </c>
      <c r="Y1651" s="234"/>
      <c r="Z1651" s="234"/>
      <c r="AA1651" s="243">
        <v>202411</v>
      </c>
      <c r="AB1651" s="243"/>
      <c r="AC1651" s="233" t="s">
        <v>7754</v>
      </c>
      <c r="AD1651" s="244" t="s">
        <v>7811</v>
      </c>
      <c r="AE1651" s="245">
        <v>0</v>
      </c>
      <c r="AF1651" s="244" t="s">
        <v>7811</v>
      </c>
      <c r="AG1651" s="239" t="str">
        <f>IFERROR(VLOOKUP(작성용!A:A,RM!A:D,4,0),"-")</f>
        <v>-</v>
      </c>
      <c r="AH1651" s="9" t="s">
        <v>7409</v>
      </c>
      <c r="AI1651" s="235" t="s">
        <v>7409</v>
      </c>
      <c r="AJ1651" s="235" t="s">
        <v>7409</v>
      </c>
      <c r="AK1651" s="235" t="s">
        <v>7751</v>
      </c>
      <c r="AL1651" s="235">
        <v>1650</v>
      </c>
    </row>
    <row r="1652" spans="1:38" x14ac:dyDescent="0.3">
      <c r="A1652" s="229">
        <v>6000526</v>
      </c>
      <c r="B1652" s="229" t="s">
        <v>7423</v>
      </c>
      <c r="C1652" s="241" t="s">
        <v>7422</v>
      </c>
      <c r="D1652" s="237" t="s">
        <v>7894</v>
      </c>
      <c r="E1652" s="236">
        <v>1101118519360</v>
      </c>
      <c r="F1652" s="240" t="s">
        <v>7797</v>
      </c>
      <c r="G1652" s="214">
        <v>77</v>
      </c>
      <c r="H1652" s="231" t="s">
        <v>7409</v>
      </c>
      <c r="I1652" s="231"/>
      <c r="J1652" s="231"/>
      <c r="K1652" s="231"/>
      <c r="L1652" s="231"/>
      <c r="M1652" s="231"/>
      <c r="N1652" s="231" t="s">
        <v>7834</v>
      </c>
      <c r="O1652" s="246"/>
      <c r="P1652" s="246"/>
      <c r="Q1652" s="225"/>
      <c r="R1652" s="212" t="s">
        <v>2</v>
      </c>
      <c r="S1652" s="213" t="s">
        <v>7409</v>
      </c>
      <c r="T1652" s="233" t="s">
        <v>8167</v>
      </c>
      <c r="U1652" s="234" t="s">
        <v>7583</v>
      </c>
      <c r="V1652" s="234">
        <v>45643</v>
      </c>
      <c r="W1652" s="233" t="s">
        <v>7748</v>
      </c>
      <c r="X1652" s="234" t="s">
        <v>7746</v>
      </c>
      <c r="Y1652" s="234"/>
      <c r="Z1652" s="234"/>
      <c r="AA1652" s="243">
        <v>202411</v>
      </c>
      <c r="AB1652" s="243"/>
      <c r="AC1652" s="233" t="s">
        <v>7754</v>
      </c>
      <c r="AD1652" s="244" t="s">
        <v>7781</v>
      </c>
      <c r="AE1652" s="245">
        <v>0</v>
      </c>
      <c r="AF1652" s="244" t="s">
        <v>7781</v>
      </c>
      <c r="AG1652" s="239" t="str">
        <f>IFERROR(VLOOKUP(작성용!A:A,RM!A:D,4,0),"-")</f>
        <v>-</v>
      </c>
      <c r="AH1652" s="9" t="s">
        <v>7409</v>
      </c>
      <c r="AI1652" s="235" t="s">
        <v>7409</v>
      </c>
      <c r="AJ1652" s="235" t="s">
        <v>7409</v>
      </c>
      <c r="AK1652" s="235" t="s">
        <v>7751</v>
      </c>
      <c r="AL1652" s="235">
        <v>1651</v>
      </c>
    </row>
    <row r="1653" spans="1:38" x14ac:dyDescent="0.3">
      <c r="A1653" s="229">
        <v>6000540</v>
      </c>
      <c r="B1653" s="229" t="s">
        <v>7427</v>
      </c>
      <c r="C1653" s="241" t="s">
        <v>7422</v>
      </c>
      <c r="D1653" s="269" t="s">
        <v>7895</v>
      </c>
      <c r="E1653" s="236">
        <v>1101110516695</v>
      </c>
      <c r="F1653" s="240" t="s">
        <v>7756</v>
      </c>
      <c r="G1653" s="214">
        <v>0</v>
      </c>
      <c r="H1653" s="231" t="s">
        <v>7409</v>
      </c>
      <c r="I1653" s="231"/>
      <c r="J1653" s="231"/>
      <c r="K1653" s="231"/>
      <c r="L1653" s="231"/>
      <c r="M1653" s="231"/>
      <c r="N1653" s="231" t="s">
        <v>7757</v>
      </c>
      <c r="O1653" s="246"/>
      <c r="P1653" s="246"/>
      <c r="Q1653" s="225"/>
      <c r="R1653" s="212" t="s">
        <v>2</v>
      </c>
      <c r="S1653" s="213" t="s">
        <v>7409</v>
      </c>
      <c r="T1653" s="233" t="s">
        <v>8167</v>
      </c>
      <c r="U1653" s="234" t="s">
        <v>7583</v>
      </c>
      <c r="V1653" s="234">
        <v>45643</v>
      </c>
      <c r="W1653" s="233" t="s">
        <v>7748</v>
      </c>
      <c r="X1653" s="234" t="s">
        <v>7746</v>
      </c>
      <c r="Y1653" s="234"/>
      <c r="Z1653" s="234"/>
      <c r="AA1653" s="243">
        <v>202411</v>
      </c>
      <c r="AB1653" s="243"/>
      <c r="AC1653" s="233" t="s">
        <v>7754</v>
      </c>
      <c r="AD1653" s="244" t="s">
        <v>7454</v>
      </c>
      <c r="AE1653" s="245">
        <v>0.4</v>
      </c>
      <c r="AF1653" s="244" t="s">
        <v>7454</v>
      </c>
      <c r="AG1653" s="239" t="str">
        <f>IFERROR(VLOOKUP(작성용!A:A,RM!A:D,4,0),"-")</f>
        <v>-</v>
      </c>
      <c r="AH1653" s="9" t="s">
        <v>7409</v>
      </c>
      <c r="AI1653" s="235" t="s">
        <v>7409</v>
      </c>
      <c r="AJ1653" s="235" t="s">
        <v>7409</v>
      </c>
      <c r="AK1653" s="235" t="s">
        <v>7751</v>
      </c>
      <c r="AL1653" s="235">
        <v>1652</v>
      </c>
    </row>
    <row r="1654" spans="1:38" x14ac:dyDescent="0.3">
      <c r="A1654" s="229">
        <v>6000540</v>
      </c>
      <c r="B1654" s="229" t="s">
        <v>7427</v>
      </c>
      <c r="C1654" s="241" t="s">
        <v>7422</v>
      </c>
      <c r="D1654" s="259" t="s">
        <v>7896</v>
      </c>
      <c r="E1654" s="236">
        <v>1812110002530</v>
      </c>
      <c r="F1654" s="240" t="s">
        <v>7756</v>
      </c>
      <c r="G1654" s="214">
        <v>0</v>
      </c>
      <c r="H1654" s="231" t="s">
        <v>7409</v>
      </c>
      <c r="I1654" s="231"/>
      <c r="J1654" s="231"/>
      <c r="K1654" s="231"/>
      <c r="L1654" s="231"/>
      <c r="M1654" s="231"/>
      <c r="N1654" s="231" t="s">
        <v>7757</v>
      </c>
      <c r="O1654" s="246"/>
      <c r="P1654" s="246"/>
      <c r="Q1654" s="225"/>
      <c r="R1654" s="212" t="s">
        <v>2</v>
      </c>
      <c r="S1654" s="213" t="s">
        <v>7409</v>
      </c>
      <c r="T1654" s="233" t="s">
        <v>8167</v>
      </c>
      <c r="U1654" s="234" t="s">
        <v>7583</v>
      </c>
      <c r="V1654" s="234">
        <v>45643</v>
      </c>
      <c r="W1654" s="233" t="s">
        <v>7748</v>
      </c>
      <c r="X1654" s="234" t="s">
        <v>7746</v>
      </c>
      <c r="Y1654" s="234"/>
      <c r="Z1654" s="234"/>
      <c r="AA1654" s="243">
        <v>202411</v>
      </c>
      <c r="AB1654" s="243"/>
      <c r="AC1654" s="233" t="s">
        <v>7754</v>
      </c>
      <c r="AD1654" s="244" t="s">
        <v>7538</v>
      </c>
      <c r="AE1654" s="245">
        <v>0.4</v>
      </c>
      <c r="AF1654" s="244" t="s">
        <v>7538</v>
      </c>
      <c r="AG1654" s="239" t="str">
        <f>IFERROR(VLOOKUP(작성용!A:A,RM!A:D,4,0),"-")</f>
        <v>-</v>
      </c>
      <c r="AH1654" s="9" t="s">
        <v>7409</v>
      </c>
      <c r="AI1654" s="235" t="s">
        <v>7409</v>
      </c>
      <c r="AJ1654" s="235" t="s">
        <v>7409</v>
      </c>
      <c r="AK1654" s="235" t="s">
        <v>7751</v>
      </c>
      <c r="AL1654" s="235">
        <v>1653</v>
      </c>
    </row>
    <row r="1655" spans="1:38" x14ac:dyDescent="0.3">
      <c r="A1655" s="229">
        <v>6000540</v>
      </c>
      <c r="B1655" s="229" t="s">
        <v>7427</v>
      </c>
      <c r="C1655" s="241" t="s">
        <v>7422</v>
      </c>
      <c r="D1655" s="269" t="s">
        <v>7897</v>
      </c>
      <c r="E1655" s="236">
        <v>1101118041537</v>
      </c>
      <c r="F1655" s="240" t="s">
        <v>7756</v>
      </c>
      <c r="G1655" s="214">
        <v>0</v>
      </c>
      <c r="H1655" s="231" t="s">
        <v>7409</v>
      </c>
      <c r="I1655" s="231"/>
      <c r="J1655" s="231"/>
      <c r="K1655" s="231"/>
      <c r="L1655" s="231"/>
      <c r="M1655" s="231"/>
      <c r="N1655" s="231" t="s">
        <v>7757</v>
      </c>
      <c r="O1655" s="246"/>
      <c r="P1655" s="246"/>
      <c r="Q1655" s="225"/>
      <c r="R1655" s="212" t="s">
        <v>2</v>
      </c>
      <c r="S1655" s="213" t="s">
        <v>7409</v>
      </c>
      <c r="T1655" s="233" t="s">
        <v>8167</v>
      </c>
      <c r="U1655" s="234" t="s">
        <v>7583</v>
      </c>
      <c r="V1655" s="234">
        <v>45643</v>
      </c>
      <c r="W1655" s="233" t="s">
        <v>7748</v>
      </c>
      <c r="X1655" s="234" t="s">
        <v>7746</v>
      </c>
      <c r="Y1655" s="234"/>
      <c r="Z1655" s="234"/>
      <c r="AA1655" s="243">
        <v>202411</v>
      </c>
      <c r="AB1655" s="243"/>
      <c r="AC1655" s="233" t="s">
        <v>7754</v>
      </c>
      <c r="AD1655" s="244" t="s">
        <v>7428</v>
      </c>
      <c r="AE1655" s="245">
        <v>0.4</v>
      </c>
      <c r="AF1655" s="244" t="s">
        <v>7428</v>
      </c>
      <c r="AG1655" s="239" t="str">
        <f>IFERROR(VLOOKUP(작성용!A:A,RM!A:D,4,0),"-")</f>
        <v>-</v>
      </c>
      <c r="AH1655" s="9" t="s">
        <v>7409</v>
      </c>
      <c r="AI1655" s="235" t="s">
        <v>7409</v>
      </c>
      <c r="AJ1655" s="235" t="s">
        <v>7409</v>
      </c>
      <c r="AK1655" s="235" t="s">
        <v>7751</v>
      </c>
      <c r="AL1655" s="235">
        <v>1654</v>
      </c>
    </row>
    <row r="1656" spans="1:38" x14ac:dyDescent="0.3">
      <c r="A1656" s="229">
        <v>6000540</v>
      </c>
      <c r="B1656" s="229" t="s">
        <v>7427</v>
      </c>
      <c r="C1656" s="241" t="s">
        <v>7422</v>
      </c>
      <c r="D1656" s="237" t="s">
        <v>7898</v>
      </c>
      <c r="E1656" s="236">
        <v>1311110241776</v>
      </c>
      <c r="F1656" s="240" t="s">
        <v>7756</v>
      </c>
      <c r="G1656" s="214">
        <v>0</v>
      </c>
      <c r="H1656" s="231" t="s">
        <v>7409</v>
      </c>
      <c r="I1656" s="231"/>
      <c r="J1656" s="231"/>
      <c r="K1656" s="231"/>
      <c r="L1656" s="231"/>
      <c r="M1656" s="231"/>
      <c r="N1656" s="231" t="s">
        <v>7757</v>
      </c>
      <c r="O1656" s="246"/>
      <c r="P1656" s="246"/>
      <c r="Q1656" s="225"/>
      <c r="R1656" s="212" t="s">
        <v>2</v>
      </c>
      <c r="S1656" s="213" t="s">
        <v>7409</v>
      </c>
      <c r="T1656" s="233" t="s">
        <v>8167</v>
      </c>
      <c r="U1656" s="234" t="s">
        <v>7583</v>
      </c>
      <c r="V1656" s="234">
        <v>45643</v>
      </c>
      <c r="W1656" s="233" t="s">
        <v>7748</v>
      </c>
      <c r="X1656" s="234" t="s">
        <v>7746</v>
      </c>
      <c r="Y1656" s="234"/>
      <c r="Z1656" s="234"/>
      <c r="AA1656" s="243">
        <v>202411</v>
      </c>
      <c r="AB1656" s="243"/>
      <c r="AC1656" s="233" t="s">
        <v>7754</v>
      </c>
      <c r="AD1656" s="244" t="s">
        <v>7503</v>
      </c>
      <c r="AE1656" s="245">
        <v>0</v>
      </c>
      <c r="AF1656" s="244" t="s">
        <v>7503</v>
      </c>
      <c r="AG1656" s="239" t="str">
        <f>IFERROR(VLOOKUP(작성용!A:A,RM!A:D,4,0),"-")</f>
        <v>-</v>
      </c>
      <c r="AH1656" s="9" t="s">
        <v>7409</v>
      </c>
      <c r="AI1656" s="235" t="s">
        <v>7409</v>
      </c>
      <c r="AJ1656" s="235" t="s">
        <v>7409</v>
      </c>
      <c r="AK1656" s="235" t="s">
        <v>7751</v>
      </c>
      <c r="AL1656" s="235">
        <v>1655</v>
      </c>
    </row>
    <row r="1657" spans="1:38" x14ac:dyDescent="0.3">
      <c r="A1657" s="229">
        <v>6000540</v>
      </c>
      <c r="B1657" s="229" t="s">
        <v>7427</v>
      </c>
      <c r="C1657" s="241" t="s">
        <v>7422</v>
      </c>
      <c r="D1657" s="237" t="s">
        <v>7898</v>
      </c>
      <c r="E1657" s="236">
        <v>1311110241776</v>
      </c>
      <c r="F1657" s="240" t="s">
        <v>7753</v>
      </c>
      <c r="G1657" s="214">
        <v>0</v>
      </c>
      <c r="H1657" s="231" t="s">
        <v>7409</v>
      </c>
      <c r="I1657" s="231"/>
      <c r="J1657" s="231"/>
      <c r="K1657" s="231"/>
      <c r="L1657" s="231"/>
      <c r="M1657" s="231"/>
      <c r="N1657" s="231" t="s">
        <v>7757</v>
      </c>
      <c r="O1657" s="246"/>
      <c r="P1657" s="246"/>
      <c r="Q1657" s="225"/>
      <c r="R1657" s="212" t="s">
        <v>2</v>
      </c>
      <c r="S1657" s="213" t="s">
        <v>7409</v>
      </c>
      <c r="T1657" s="233" t="s">
        <v>8167</v>
      </c>
      <c r="U1657" s="234" t="s">
        <v>7583</v>
      </c>
      <c r="V1657" s="234">
        <v>45643</v>
      </c>
      <c r="W1657" s="233" t="s">
        <v>7748</v>
      </c>
      <c r="X1657" s="234" t="s">
        <v>7746</v>
      </c>
      <c r="Y1657" s="234"/>
      <c r="Z1657" s="234"/>
      <c r="AA1657" s="243">
        <v>202411</v>
      </c>
      <c r="AB1657" s="243"/>
      <c r="AC1657" s="233" t="s">
        <v>7754</v>
      </c>
      <c r="AD1657" s="244" t="s">
        <v>7503</v>
      </c>
      <c r="AE1657" s="245">
        <v>0</v>
      </c>
      <c r="AF1657" s="244" t="s">
        <v>7503</v>
      </c>
      <c r="AG1657" s="239" t="str">
        <f>IFERROR(VLOOKUP(작성용!A:A,RM!A:D,4,0),"-")</f>
        <v>-</v>
      </c>
      <c r="AH1657" s="9" t="s">
        <v>7409</v>
      </c>
      <c r="AI1657" s="235" t="s">
        <v>7409</v>
      </c>
      <c r="AJ1657" s="235" t="s">
        <v>7409</v>
      </c>
      <c r="AK1657" s="235" t="s">
        <v>7751</v>
      </c>
      <c r="AL1657" s="235">
        <v>1656</v>
      </c>
    </row>
    <row r="1658" spans="1:38" x14ac:dyDescent="0.3">
      <c r="A1658" s="229">
        <v>6000688</v>
      </c>
      <c r="B1658" s="229" t="s">
        <v>7433</v>
      </c>
      <c r="C1658" s="241" t="s">
        <v>7422</v>
      </c>
      <c r="D1658" s="259" t="s">
        <v>7899</v>
      </c>
      <c r="E1658" s="236">
        <v>1101111849714</v>
      </c>
      <c r="F1658" s="240" t="s">
        <v>7886</v>
      </c>
      <c r="G1658" s="214">
        <v>0</v>
      </c>
      <c r="H1658" s="231" t="s">
        <v>7409</v>
      </c>
      <c r="I1658" s="231"/>
      <c r="J1658" s="231"/>
      <c r="K1658" s="231"/>
      <c r="L1658" s="231"/>
      <c r="M1658" s="231"/>
      <c r="N1658" s="231" t="s">
        <v>7757</v>
      </c>
      <c r="O1658" s="246"/>
      <c r="P1658" s="246"/>
      <c r="Q1658" s="225"/>
      <c r="R1658" s="212" t="s">
        <v>2</v>
      </c>
      <c r="S1658" s="213" t="s">
        <v>7409</v>
      </c>
      <c r="T1658" s="233" t="s">
        <v>8167</v>
      </c>
      <c r="U1658" s="234" t="s">
        <v>7583</v>
      </c>
      <c r="V1658" s="234">
        <v>45643</v>
      </c>
      <c r="W1658" s="233" t="s">
        <v>7748</v>
      </c>
      <c r="X1658" s="234" t="s">
        <v>7746</v>
      </c>
      <c r="Y1658" s="234"/>
      <c r="Z1658" s="234"/>
      <c r="AA1658" s="243">
        <v>202411</v>
      </c>
      <c r="AB1658" s="243"/>
      <c r="AC1658" s="233" t="s">
        <v>7754</v>
      </c>
      <c r="AD1658" s="228" t="s">
        <v>7845</v>
      </c>
      <c r="AE1658" s="245">
        <v>0.4</v>
      </c>
      <c r="AF1658" s="228" t="s">
        <v>7845</v>
      </c>
      <c r="AG1658" s="239" t="str">
        <f>IFERROR(VLOOKUP(작성용!A:A,RM!A:D,4,0),"-")</f>
        <v>-</v>
      </c>
      <c r="AH1658" s="9" t="s">
        <v>7409</v>
      </c>
      <c r="AI1658" s="235" t="s">
        <v>7900</v>
      </c>
      <c r="AJ1658" s="235" t="s">
        <v>7409</v>
      </c>
      <c r="AK1658" s="235" t="s">
        <v>7751</v>
      </c>
      <c r="AL1658" s="235">
        <v>1657</v>
      </c>
    </row>
    <row r="1659" spans="1:38" x14ac:dyDescent="0.3">
      <c r="A1659" s="229">
        <v>6000688</v>
      </c>
      <c r="B1659" s="229" t="s">
        <v>7433</v>
      </c>
      <c r="C1659" s="241" t="s">
        <v>7422</v>
      </c>
      <c r="D1659" s="237" t="s">
        <v>7899</v>
      </c>
      <c r="E1659" s="236">
        <v>1101111849714</v>
      </c>
      <c r="F1659" s="240" t="s">
        <v>7763</v>
      </c>
      <c r="G1659" s="214">
        <v>0</v>
      </c>
      <c r="H1659" s="231" t="s">
        <v>7409</v>
      </c>
      <c r="I1659" s="231"/>
      <c r="J1659" s="231"/>
      <c r="K1659" s="231"/>
      <c r="L1659" s="231"/>
      <c r="M1659" s="231"/>
      <c r="N1659" s="231" t="s">
        <v>7757</v>
      </c>
      <c r="O1659" s="246"/>
      <c r="P1659" s="246"/>
      <c r="Q1659" s="225"/>
      <c r="R1659" s="212" t="s">
        <v>2</v>
      </c>
      <c r="S1659" s="213" t="s">
        <v>7409</v>
      </c>
      <c r="T1659" s="233" t="s">
        <v>8167</v>
      </c>
      <c r="U1659" s="234" t="s">
        <v>7583</v>
      </c>
      <c r="V1659" s="234">
        <v>45643</v>
      </c>
      <c r="W1659" s="233" t="s">
        <v>7748</v>
      </c>
      <c r="X1659" s="234" t="s">
        <v>7746</v>
      </c>
      <c r="Y1659" s="234"/>
      <c r="Z1659" s="234"/>
      <c r="AA1659" s="243">
        <v>202411</v>
      </c>
      <c r="AB1659" s="243"/>
      <c r="AC1659" s="233" t="s">
        <v>7754</v>
      </c>
      <c r="AD1659" s="228" t="s">
        <v>7845</v>
      </c>
      <c r="AE1659" s="245">
        <v>0</v>
      </c>
      <c r="AF1659" s="228" t="s">
        <v>7845</v>
      </c>
      <c r="AG1659" s="239" t="str">
        <f>IFERROR(VLOOKUP(작성용!A:A,RM!A:D,4,0),"-")</f>
        <v>-</v>
      </c>
      <c r="AH1659" s="9" t="s">
        <v>7409</v>
      </c>
      <c r="AI1659" s="235" t="s">
        <v>7900</v>
      </c>
      <c r="AJ1659" s="235" t="s">
        <v>7409</v>
      </c>
      <c r="AK1659" s="235" t="s">
        <v>7751</v>
      </c>
      <c r="AL1659" s="235">
        <v>1658</v>
      </c>
    </row>
    <row r="1660" spans="1:38" x14ac:dyDescent="0.3">
      <c r="A1660" s="229">
        <v>6000688</v>
      </c>
      <c r="B1660" s="229" t="s">
        <v>7433</v>
      </c>
      <c r="C1660" s="241" t="s">
        <v>7422</v>
      </c>
      <c r="D1660" s="269" t="s">
        <v>7901</v>
      </c>
      <c r="E1660" s="236" t="s">
        <v>7902</v>
      </c>
      <c r="F1660" s="240" t="s">
        <v>7756</v>
      </c>
      <c r="G1660" s="214">
        <v>0</v>
      </c>
      <c r="H1660" s="231" t="s">
        <v>7409</v>
      </c>
      <c r="I1660" s="231"/>
      <c r="J1660" s="231"/>
      <c r="K1660" s="231"/>
      <c r="L1660" s="231"/>
      <c r="M1660" s="231"/>
      <c r="N1660" s="231" t="s">
        <v>7757</v>
      </c>
      <c r="O1660" s="246"/>
      <c r="P1660" s="246"/>
      <c r="Q1660" s="225"/>
      <c r="R1660" s="212" t="s">
        <v>2</v>
      </c>
      <c r="S1660" s="213" t="s">
        <v>7409</v>
      </c>
      <c r="T1660" s="233" t="s">
        <v>8167</v>
      </c>
      <c r="U1660" s="234" t="s">
        <v>7583</v>
      </c>
      <c r="V1660" s="234">
        <v>45643</v>
      </c>
      <c r="W1660" s="233" t="s">
        <v>7748</v>
      </c>
      <c r="X1660" s="234" t="s">
        <v>7746</v>
      </c>
      <c r="Y1660" s="234"/>
      <c r="Z1660" s="234"/>
      <c r="AA1660" s="243">
        <v>202411</v>
      </c>
      <c r="AB1660" s="243"/>
      <c r="AC1660" s="233" t="s">
        <v>7754</v>
      </c>
      <c r="AD1660" s="244" t="s">
        <v>7811</v>
      </c>
      <c r="AE1660" s="245">
        <v>0.4</v>
      </c>
      <c r="AF1660" s="244" t="s">
        <v>7811</v>
      </c>
      <c r="AG1660" s="239" t="str">
        <f>IFERROR(VLOOKUP(작성용!A:A,RM!A:D,4,0),"-")</f>
        <v>-</v>
      </c>
      <c r="AH1660" s="9" t="s">
        <v>7409</v>
      </c>
      <c r="AI1660" s="235" t="s">
        <v>7409</v>
      </c>
      <c r="AJ1660" s="235" t="s">
        <v>7409</v>
      </c>
      <c r="AK1660" s="235" t="s">
        <v>7751</v>
      </c>
      <c r="AL1660" s="235">
        <v>1659</v>
      </c>
    </row>
    <row r="1661" spans="1:38" x14ac:dyDescent="0.3">
      <c r="A1661" s="229">
        <v>6000688</v>
      </c>
      <c r="B1661" s="229" t="s">
        <v>7433</v>
      </c>
      <c r="C1661" s="241" t="s">
        <v>7422</v>
      </c>
      <c r="D1661" s="237" t="s">
        <v>7903</v>
      </c>
      <c r="E1661" s="236">
        <v>1101116827658</v>
      </c>
      <c r="F1661" s="240" t="s">
        <v>7756</v>
      </c>
      <c r="G1661" s="214">
        <v>0</v>
      </c>
      <c r="H1661" s="231" t="s">
        <v>7409</v>
      </c>
      <c r="I1661" s="231"/>
      <c r="J1661" s="231"/>
      <c r="K1661" s="231"/>
      <c r="L1661" s="231"/>
      <c r="M1661" s="231"/>
      <c r="N1661" s="231" t="s">
        <v>7757</v>
      </c>
      <c r="O1661" s="246"/>
      <c r="P1661" s="246"/>
      <c r="Q1661" s="225"/>
      <c r="R1661" s="212" t="s">
        <v>2</v>
      </c>
      <c r="S1661" s="213" t="s">
        <v>7409</v>
      </c>
      <c r="T1661" s="233" t="s">
        <v>8167</v>
      </c>
      <c r="U1661" s="234" t="s">
        <v>7583</v>
      </c>
      <c r="V1661" s="234">
        <v>45643</v>
      </c>
      <c r="W1661" s="233" t="s">
        <v>7748</v>
      </c>
      <c r="X1661" s="234" t="s">
        <v>7746</v>
      </c>
      <c r="Y1661" s="234"/>
      <c r="Z1661" s="234"/>
      <c r="AA1661" s="243">
        <v>202411</v>
      </c>
      <c r="AB1661" s="243"/>
      <c r="AC1661" s="233" t="s">
        <v>7754</v>
      </c>
      <c r="AD1661" s="244" t="s">
        <v>7508</v>
      </c>
      <c r="AE1661" s="245">
        <v>0</v>
      </c>
      <c r="AF1661" s="244" t="s">
        <v>7508</v>
      </c>
      <c r="AG1661" s="239" t="str">
        <f>IFERROR(VLOOKUP(작성용!A:A,RM!A:D,4,0),"-")</f>
        <v>-</v>
      </c>
      <c r="AH1661" s="9" t="s">
        <v>7409</v>
      </c>
      <c r="AI1661" s="235" t="s">
        <v>7409</v>
      </c>
      <c r="AJ1661" s="235" t="s">
        <v>7409</v>
      </c>
      <c r="AK1661" s="235" t="s">
        <v>7751</v>
      </c>
      <c r="AL1661" s="235">
        <v>1660</v>
      </c>
    </row>
    <row r="1662" spans="1:38" x14ac:dyDescent="0.3">
      <c r="A1662" s="229">
        <v>6000688</v>
      </c>
      <c r="B1662" s="229" t="s">
        <v>7433</v>
      </c>
      <c r="C1662" s="241" t="s">
        <v>7422</v>
      </c>
      <c r="D1662" s="269" t="s">
        <v>7904</v>
      </c>
      <c r="E1662" s="236">
        <v>1801110046937</v>
      </c>
      <c r="F1662" s="240" t="s">
        <v>7756</v>
      </c>
      <c r="G1662" s="214">
        <v>0</v>
      </c>
      <c r="H1662" s="231" t="s">
        <v>7409</v>
      </c>
      <c r="I1662" s="231"/>
      <c r="J1662" s="231"/>
      <c r="K1662" s="231"/>
      <c r="L1662" s="231"/>
      <c r="M1662" s="231"/>
      <c r="N1662" s="231" t="s">
        <v>7757</v>
      </c>
      <c r="O1662" s="246"/>
      <c r="P1662" s="246"/>
      <c r="Q1662" s="225"/>
      <c r="R1662" s="212" t="s">
        <v>2</v>
      </c>
      <c r="S1662" s="213" t="s">
        <v>7409</v>
      </c>
      <c r="T1662" s="233" t="s">
        <v>8167</v>
      </c>
      <c r="U1662" s="234" t="s">
        <v>7583</v>
      </c>
      <c r="V1662" s="234">
        <v>45643</v>
      </c>
      <c r="W1662" s="233" t="s">
        <v>7748</v>
      </c>
      <c r="X1662" s="234" t="s">
        <v>7746</v>
      </c>
      <c r="Y1662" s="234"/>
      <c r="Z1662" s="234"/>
      <c r="AA1662" s="243">
        <v>202411</v>
      </c>
      <c r="AB1662" s="243"/>
      <c r="AC1662" s="233" t="s">
        <v>7754</v>
      </c>
      <c r="AD1662" s="244" t="s">
        <v>7772</v>
      </c>
      <c r="AE1662" s="245">
        <v>0.4</v>
      </c>
      <c r="AF1662" s="244" t="s">
        <v>7772</v>
      </c>
      <c r="AG1662" s="239" t="str">
        <f>IFERROR(VLOOKUP(작성용!A:A,RM!A:D,4,0),"-")</f>
        <v>-</v>
      </c>
      <c r="AH1662" s="9" t="s">
        <v>7409</v>
      </c>
      <c r="AI1662" s="235" t="s">
        <v>7409</v>
      </c>
      <c r="AJ1662" s="235" t="s">
        <v>7409</v>
      </c>
      <c r="AK1662" s="235" t="s">
        <v>7751</v>
      </c>
      <c r="AL1662" s="235">
        <v>1661</v>
      </c>
    </row>
    <row r="1663" spans="1:38" x14ac:dyDescent="0.3">
      <c r="A1663" s="229">
        <v>6000688</v>
      </c>
      <c r="B1663" s="229" t="s">
        <v>7433</v>
      </c>
      <c r="C1663" s="241" t="s">
        <v>7422</v>
      </c>
      <c r="D1663" s="269" t="s">
        <v>7905</v>
      </c>
      <c r="E1663" s="236">
        <v>1801111029099</v>
      </c>
      <c r="F1663" s="240" t="s">
        <v>7756</v>
      </c>
      <c r="G1663" s="214">
        <v>0</v>
      </c>
      <c r="H1663" s="231" t="s">
        <v>7409</v>
      </c>
      <c r="I1663" s="231"/>
      <c r="J1663" s="231"/>
      <c r="K1663" s="231"/>
      <c r="L1663" s="231"/>
      <c r="M1663" s="231"/>
      <c r="N1663" s="231" t="s">
        <v>7757</v>
      </c>
      <c r="O1663" s="246"/>
      <c r="P1663" s="246"/>
      <c r="Q1663" s="225"/>
      <c r="R1663" s="212" t="s">
        <v>2</v>
      </c>
      <c r="S1663" s="213" t="s">
        <v>7409</v>
      </c>
      <c r="T1663" s="233" t="s">
        <v>8167</v>
      </c>
      <c r="U1663" s="234" t="s">
        <v>7583</v>
      </c>
      <c r="V1663" s="234">
        <v>45643</v>
      </c>
      <c r="W1663" s="233" t="s">
        <v>7748</v>
      </c>
      <c r="X1663" s="234" t="s">
        <v>7746</v>
      </c>
      <c r="Y1663" s="234"/>
      <c r="Z1663" s="234"/>
      <c r="AA1663" s="243">
        <v>202411</v>
      </c>
      <c r="AB1663" s="243"/>
      <c r="AC1663" s="233" t="s">
        <v>7754</v>
      </c>
      <c r="AD1663" s="244" t="s">
        <v>7845</v>
      </c>
      <c r="AE1663" s="245">
        <v>0.4</v>
      </c>
      <c r="AF1663" s="244" t="s">
        <v>7845</v>
      </c>
      <c r="AG1663" s="239" t="str">
        <f>IFERROR(VLOOKUP(작성용!A:A,RM!A:D,4,0),"-")</f>
        <v>-</v>
      </c>
      <c r="AH1663" s="9" t="s">
        <v>7409</v>
      </c>
      <c r="AI1663" s="235" t="s">
        <v>7409</v>
      </c>
      <c r="AJ1663" s="235" t="s">
        <v>7409</v>
      </c>
      <c r="AK1663" s="235" t="s">
        <v>7751</v>
      </c>
      <c r="AL1663" s="235">
        <v>1662</v>
      </c>
    </row>
    <row r="1664" spans="1:38" x14ac:dyDescent="0.3">
      <c r="A1664" s="229">
        <v>6000688</v>
      </c>
      <c r="B1664" s="229" t="s">
        <v>7433</v>
      </c>
      <c r="C1664" s="241" t="s">
        <v>7422</v>
      </c>
      <c r="D1664" s="259" t="s">
        <v>7906</v>
      </c>
      <c r="E1664" s="236" t="s">
        <v>7907</v>
      </c>
      <c r="F1664" s="240" t="s">
        <v>7756</v>
      </c>
      <c r="G1664" s="214">
        <v>0</v>
      </c>
      <c r="H1664" s="231" t="s">
        <v>7409</v>
      </c>
      <c r="I1664" s="231"/>
      <c r="J1664" s="231"/>
      <c r="K1664" s="231"/>
      <c r="L1664" s="231"/>
      <c r="M1664" s="231"/>
      <c r="N1664" s="231" t="s">
        <v>7757</v>
      </c>
      <c r="O1664" s="246"/>
      <c r="P1664" s="246"/>
      <c r="Q1664" s="225"/>
      <c r="R1664" s="212" t="s">
        <v>2</v>
      </c>
      <c r="S1664" s="213" t="s">
        <v>7409</v>
      </c>
      <c r="T1664" s="233" t="s">
        <v>8167</v>
      </c>
      <c r="U1664" s="234" t="s">
        <v>7583</v>
      </c>
      <c r="V1664" s="234">
        <v>45643</v>
      </c>
      <c r="W1664" s="233" t="s">
        <v>7748</v>
      </c>
      <c r="X1664" s="234" t="s">
        <v>7746</v>
      </c>
      <c r="Y1664" s="234"/>
      <c r="Z1664" s="234"/>
      <c r="AA1664" s="243">
        <v>202411</v>
      </c>
      <c r="AB1664" s="243"/>
      <c r="AC1664" s="233" t="s">
        <v>7754</v>
      </c>
      <c r="AD1664" s="228" t="s">
        <v>3715</v>
      </c>
      <c r="AE1664" s="245">
        <v>0.4</v>
      </c>
      <c r="AF1664" s="228" t="s">
        <v>3715</v>
      </c>
      <c r="AG1664" s="239" t="str">
        <f>IFERROR(VLOOKUP(작성용!A:A,RM!A:D,4,0),"-")</f>
        <v>-</v>
      </c>
      <c r="AH1664" s="9" t="s">
        <v>7409</v>
      </c>
      <c r="AI1664" s="235" t="s">
        <v>7409</v>
      </c>
      <c r="AJ1664" s="235" t="s">
        <v>7409</v>
      </c>
      <c r="AK1664" s="235" t="s">
        <v>7751</v>
      </c>
      <c r="AL1664" s="235">
        <v>1663</v>
      </c>
    </row>
    <row r="1665" spans="1:38" x14ac:dyDescent="0.3">
      <c r="A1665" s="229">
        <v>6000688</v>
      </c>
      <c r="B1665" s="229" t="s">
        <v>7433</v>
      </c>
      <c r="C1665" s="241" t="s">
        <v>7422</v>
      </c>
      <c r="D1665" s="269" t="s">
        <v>7908</v>
      </c>
      <c r="E1665" s="236" t="s">
        <v>7909</v>
      </c>
      <c r="F1665" s="240" t="s">
        <v>7756</v>
      </c>
      <c r="G1665" s="214">
        <v>0</v>
      </c>
      <c r="H1665" s="231" t="s">
        <v>7409</v>
      </c>
      <c r="I1665" s="231"/>
      <c r="J1665" s="231"/>
      <c r="K1665" s="231"/>
      <c r="L1665" s="231"/>
      <c r="M1665" s="231"/>
      <c r="N1665" s="231" t="s">
        <v>7757</v>
      </c>
      <c r="O1665" s="246"/>
      <c r="P1665" s="246"/>
      <c r="Q1665" s="225"/>
      <c r="R1665" s="212" t="s">
        <v>2</v>
      </c>
      <c r="S1665" s="213" t="s">
        <v>7409</v>
      </c>
      <c r="T1665" s="233" t="s">
        <v>8167</v>
      </c>
      <c r="U1665" s="234" t="s">
        <v>7583</v>
      </c>
      <c r="V1665" s="234">
        <v>45643</v>
      </c>
      <c r="W1665" s="233" t="s">
        <v>7748</v>
      </c>
      <c r="X1665" s="234" t="s">
        <v>7746</v>
      </c>
      <c r="Y1665" s="234"/>
      <c r="Z1665" s="234"/>
      <c r="AA1665" s="243">
        <v>202411</v>
      </c>
      <c r="AB1665" s="243"/>
      <c r="AC1665" s="233" t="s">
        <v>7754</v>
      </c>
      <c r="AD1665" s="228" t="s">
        <v>7776</v>
      </c>
      <c r="AE1665" s="245">
        <v>0.4</v>
      </c>
      <c r="AF1665" s="228" t="s">
        <v>7776</v>
      </c>
      <c r="AG1665" s="239" t="str">
        <f>IFERROR(VLOOKUP(작성용!A:A,RM!A:D,4,0),"-")</f>
        <v>-</v>
      </c>
      <c r="AH1665" s="9" t="s">
        <v>7409</v>
      </c>
      <c r="AI1665" s="235" t="s">
        <v>7409</v>
      </c>
      <c r="AJ1665" s="235" t="s">
        <v>7409</v>
      </c>
      <c r="AK1665" s="235" t="s">
        <v>7751</v>
      </c>
      <c r="AL1665" s="235">
        <v>1664</v>
      </c>
    </row>
    <row r="1666" spans="1:38" x14ac:dyDescent="0.3">
      <c r="A1666" s="229">
        <v>6000688</v>
      </c>
      <c r="B1666" s="229" t="s">
        <v>7433</v>
      </c>
      <c r="C1666" s="241" t="s">
        <v>7422</v>
      </c>
      <c r="D1666" s="269" t="s">
        <v>7910</v>
      </c>
      <c r="E1666" s="236">
        <v>1101111361669</v>
      </c>
      <c r="F1666" s="240" t="s">
        <v>7756</v>
      </c>
      <c r="G1666" s="214">
        <v>0</v>
      </c>
      <c r="H1666" s="231" t="s">
        <v>7409</v>
      </c>
      <c r="I1666" s="231"/>
      <c r="J1666" s="231"/>
      <c r="K1666" s="231"/>
      <c r="L1666" s="231"/>
      <c r="M1666" s="231"/>
      <c r="N1666" s="231" t="s">
        <v>7757</v>
      </c>
      <c r="O1666" s="246"/>
      <c r="P1666" s="246"/>
      <c r="Q1666" s="225"/>
      <c r="R1666" s="212" t="s">
        <v>2</v>
      </c>
      <c r="S1666" s="213" t="s">
        <v>7409</v>
      </c>
      <c r="T1666" s="233" t="s">
        <v>8167</v>
      </c>
      <c r="U1666" s="234" t="s">
        <v>7583</v>
      </c>
      <c r="V1666" s="234">
        <v>45643</v>
      </c>
      <c r="W1666" s="233" t="s">
        <v>7748</v>
      </c>
      <c r="X1666" s="234" t="s">
        <v>7746</v>
      </c>
      <c r="Y1666" s="234"/>
      <c r="Z1666" s="234"/>
      <c r="AA1666" s="243">
        <v>202411</v>
      </c>
      <c r="AB1666" s="243"/>
      <c r="AC1666" s="233" t="s">
        <v>7754</v>
      </c>
      <c r="AD1666" s="228" t="s">
        <v>556</v>
      </c>
      <c r="AE1666" s="245">
        <v>0</v>
      </c>
      <c r="AF1666" s="228" t="s">
        <v>556</v>
      </c>
      <c r="AG1666" s="239" t="str">
        <f>IFERROR(VLOOKUP(작성용!A:A,RM!A:D,4,0),"-")</f>
        <v>-</v>
      </c>
      <c r="AH1666" s="9" t="s">
        <v>7409</v>
      </c>
      <c r="AI1666" s="235" t="s">
        <v>7409</v>
      </c>
      <c r="AJ1666" s="235" t="s">
        <v>7409</v>
      </c>
      <c r="AK1666" s="235" t="s">
        <v>7751</v>
      </c>
      <c r="AL1666" s="235">
        <v>1665</v>
      </c>
    </row>
    <row r="1667" spans="1:38" x14ac:dyDescent="0.3">
      <c r="A1667" s="229">
        <v>6000688</v>
      </c>
      <c r="B1667" s="229" t="s">
        <v>7433</v>
      </c>
      <c r="C1667" s="241" t="s">
        <v>7422</v>
      </c>
      <c r="D1667" s="269" t="s">
        <v>7911</v>
      </c>
      <c r="E1667" s="236" t="s">
        <v>7912</v>
      </c>
      <c r="F1667" s="240" t="s">
        <v>7756</v>
      </c>
      <c r="G1667" s="214">
        <v>0</v>
      </c>
      <c r="H1667" s="231" t="s">
        <v>7409</v>
      </c>
      <c r="I1667" s="231"/>
      <c r="J1667" s="231"/>
      <c r="K1667" s="231"/>
      <c r="L1667" s="231"/>
      <c r="M1667" s="231"/>
      <c r="N1667" s="231" t="s">
        <v>7757</v>
      </c>
      <c r="O1667" s="246"/>
      <c r="P1667" s="246"/>
      <c r="Q1667" s="225"/>
      <c r="R1667" s="212" t="s">
        <v>2</v>
      </c>
      <c r="S1667" s="213" t="s">
        <v>7409</v>
      </c>
      <c r="T1667" s="233" t="s">
        <v>8167</v>
      </c>
      <c r="U1667" s="234" t="s">
        <v>7583</v>
      </c>
      <c r="V1667" s="234">
        <v>45643</v>
      </c>
      <c r="W1667" s="233" t="s">
        <v>7748</v>
      </c>
      <c r="X1667" s="234" t="s">
        <v>7746</v>
      </c>
      <c r="Y1667" s="234"/>
      <c r="Z1667" s="234"/>
      <c r="AA1667" s="243">
        <v>202411</v>
      </c>
      <c r="AB1667" s="243"/>
      <c r="AC1667" s="233" t="s">
        <v>7754</v>
      </c>
      <c r="AD1667" s="228" t="s">
        <v>7811</v>
      </c>
      <c r="AE1667" s="245">
        <v>0.4</v>
      </c>
      <c r="AF1667" s="228" t="s">
        <v>7811</v>
      </c>
      <c r="AG1667" s="239" t="str">
        <f>IFERROR(VLOOKUP(작성용!A:A,RM!A:D,4,0),"-")</f>
        <v>-</v>
      </c>
      <c r="AH1667" s="9" t="s">
        <v>7409</v>
      </c>
      <c r="AI1667" s="235" t="s">
        <v>7409</v>
      </c>
      <c r="AJ1667" s="235" t="s">
        <v>7409</v>
      </c>
      <c r="AK1667" s="235" t="s">
        <v>7751</v>
      </c>
      <c r="AL1667" s="235">
        <v>1666</v>
      </c>
    </row>
    <row r="1668" spans="1:38" x14ac:dyDescent="0.3">
      <c r="A1668" s="229">
        <v>6000688</v>
      </c>
      <c r="B1668" s="229" t="s">
        <v>7433</v>
      </c>
      <c r="C1668" s="241" t="s">
        <v>7422</v>
      </c>
      <c r="D1668" s="269" t="s">
        <v>7913</v>
      </c>
      <c r="E1668" s="236">
        <v>1101111932626</v>
      </c>
      <c r="F1668" s="240" t="s">
        <v>7756</v>
      </c>
      <c r="G1668" s="214">
        <v>0</v>
      </c>
      <c r="H1668" s="231" t="s">
        <v>7409</v>
      </c>
      <c r="I1668" s="231"/>
      <c r="J1668" s="231"/>
      <c r="K1668" s="231"/>
      <c r="L1668" s="231"/>
      <c r="M1668" s="231"/>
      <c r="N1668" s="231" t="s">
        <v>7757</v>
      </c>
      <c r="O1668" s="246"/>
      <c r="P1668" s="246"/>
      <c r="Q1668" s="225"/>
      <c r="R1668" s="212" t="s">
        <v>2</v>
      </c>
      <c r="S1668" s="213" t="s">
        <v>7409</v>
      </c>
      <c r="T1668" s="233" t="s">
        <v>8167</v>
      </c>
      <c r="U1668" s="234" t="s">
        <v>7583</v>
      </c>
      <c r="V1668" s="234">
        <v>45643</v>
      </c>
      <c r="W1668" s="233" t="s">
        <v>7748</v>
      </c>
      <c r="X1668" s="234" t="s">
        <v>7746</v>
      </c>
      <c r="Y1668" s="234"/>
      <c r="Z1668" s="234"/>
      <c r="AA1668" s="243">
        <v>202411</v>
      </c>
      <c r="AB1668" s="243"/>
      <c r="AC1668" s="233" t="s">
        <v>7754</v>
      </c>
      <c r="AD1668" s="228" t="s">
        <v>7513</v>
      </c>
      <c r="AE1668" s="245">
        <v>0</v>
      </c>
      <c r="AF1668" s="228" t="s">
        <v>7513</v>
      </c>
      <c r="AG1668" s="239" t="str">
        <f>IFERROR(VLOOKUP(작성용!A:A,RM!A:D,4,0),"-")</f>
        <v>-</v>
      </c>
      <c r="AH1668" s="9" t="s">
        <v>7409</v>
      </c>
      <c r="AI1668" s="235" t="s">
        <v>7409</v>
      </c>
      <c r="AJ1668" s="235" t="s">
        <v>7409</v>
      </c>
      <c r="AK1668" s="235" t="s">
        <v>7751</v>
      </c>
      <c r="AL1668" s="235">
        <v>1667</v>
      </c>
    </row>
    <row r="1669" spans="1:38" x14ac:dyDescent="0.3">
      <c r="A1669" s="229">
        <v>6000688</v>
      </c>
      <c r="B1669" s="229" t="s">
        <v>7433</v>
      </c>
      <c r="C1669" s="241" t="s">
        <v>7422</v>
      </c>
      <c r="D1669" s="269" t="s">
        <v>7899</v>
      </c>
      <c r="E1669" s="236">
        <v>1101112551996</v>
      </c>
      <c r="F1669" s="240" t="s">
        <v>7756</v>
      </c>
      <c r="G1669" s="214">
        <v>0</v>
      </c>
      <c r="H1669" s="231" t="s">
        <v>7409</v>
      </c>
      <c r="I1669" s="231"/>
      <c r="J1669" s="231"/>
      <c r="K1669" s="231"/>
      <c r="L1669" s="231"/>
      <c r="M1669" s="231"/>
      <c r="N1669" s="231" t="s">
        <v>7757</v>
      </c>
      <c r="O1669" s="246"/>
      <c r="P1669" s="246"/>
      <c r="Q1669" s="225"/>
      <c r="R1669" s="212" t="s">
        <v>2</v>
      </c>
      <c r="S1669" s="213" t="s">
        <v>7409</v>
      </c>
      <c r="T1669" s="233" t="s">
        <v>8167</v>
      </c>
      <c r="U1669" s="234" t="s">
        <v>7583</v>
      </c>
      <c r="V1669" s="234">
        <v>45643</v>
      </c>
      <c r="W1669" s="233" t="s">
        <v>7748</v>
      </c>
      <c r="X1669" s="234" t="s">
        <v>7746</v>
      </c>
      <c r="Y1669" s="234"/>
      <c r="Z1669" s="234"/>
      <c r="AA1669" s="243">
        <v>202411</v>
      </c>
      <c r="AB1669" s="243"/>
      <c r="AC1669" s="233" t="s">
        <v>7754</v>
      </c>
      <c r="AD1669" s="228" t="s">
        <v>7845</v>
      </c>
      <c r="AE1669" s="245">
        <v>0</v>
      </c>
      <c r="AF1669" s="228" t="s">
        <v>7845</v>
      </c>
      <c r="AG1669" s="239" t="str">
        <f>IFERROR(VLOOKUP(작성용!A:A,RM!A:D,4,0),"-")</f>
        <v>-</v>
      </c>
      <c r="AH1669" s="9" t="s">
        <v>7409</v>
      </c>
      <c r="AI1669" s="235" t="s">
        <v>7900</v>
      </c>
      <c r="AJ1669" s="235" t="s">
        <v>7409</v>
      </c>
      <c r="AK1669" s="235" t="s">
        <v>7751</v>
      </c>
      <c r="AL1669" s="235">
        <v>1668</v>
      </c>
    </row>
    <row r="1670" spans="1:38" x14ac:dyDescent="0.3">
      <c r="A1670" s="229">
        <v>6000688</v>
      </c>
      <c r="B1670" s="229" t="s">
        <v>7433</v>
      </c>
      <c r="C1670" s="241" t="s">
        <v>7422</v>
      </c>
      <c r="D1670" s="237" t="s">
        <v>7914</v>
      </c>
      <c r="E1670" s="236">
        <v>1101117126017</v>
      </c>
      <c r="F1670" s="240" t="s">
        <v>7756</v>
      </c>
      <c r="G1670" s="214">
        <v>0</v>
      </c>
      <c r="H1670" s="231" t="s">
        <v>7409</v>
      </c>
      <c r="I1670" s="231"/>
      <c r="J1670" s="231"/>
      <c r="K1670" s="231"/>
      <c r="L1670" s="231"/>
      <c r="M1670" s="231"/>
      <c r="N1670" s="231" t="s">
        <v>7757</v>
      </c>
      <c r="O1670" s="246"/>
      <c r="P1670" s="246"/>
      <c r="Q1670" s="225"/>
      <c r="R1670" s="212" t="s">
        <v>2</v>
      </c>
      <c r="S1670" s="213" t="s">
        <v>7409</v>
      </c>
      <c r="T1670" s="233" t="s">
        <v>8167</v>
      </c>
      <c r="U1670" s="234" t="s">
        <v>7583</v>
      </c>
      <c r="V1670" s="234">
        <v>45643</v>
      </c>
      <c r="W1670" s="233" t="s">
        <v>7748</v>
      </c>
      <c r="X1670" s="234" t="s">
        <v>7746</v>
      </c>
      <c r="Y1670" s="234"/>
      <c r="Z1670" s="234"/>
      <c r="AA1670" s="243">
        <v>202411</v>
      </c>
      <c r="AB1670" s="243"/>
      <c r="AC1670" s="233" t="s">
        <v>7754</v>
      </c>
      <c r="AD1670" s="228" t="s">
        <v>7447</v>
      </c>
      <c r="AE1670" s="245">
        <v>0</v>
      </c>
      <c r="AF1670" s="228" t="s">
        <v>7447</v>
      </c>
      <c r="AG1670" s="239" t="str">
        <f>IFERROR(VLOOKUP(작성용!A:A,RM!A:D,4,0),"-")</f>
        <v>-</v>
      </c>
      <c r="AH1670" s="9" t="s">
        <v>7409</v>
      </c>
      <c r="AI1670" s="235" t="s">
        <v>7409</v>
      </c>
      <c r="AJ1670" s="235" t="s">
        <v>7409</v>
      </c>
      <c r="AK1670" s="235" t="s">
        <v>7751</v>
      </c>
      <c r="AL1670" s="235">
        <v>1669</v>
      </c>
    </row>
    <row r="1671" spans="1:38" x14ac:dyDescent="0.3">
      <c r="A1671" s="229">
        <v>6000688</v>
      </c>
      <c r="B1671" s="229" t="s">
        <v>7433</v>
      </c>
      <c r="C1671" s="241" t="s">
        <v>7422</v>
      </c>
      <c r="D1671" s="269" t="s">
        <v>7915</v>
      </c>
      <c r="E1671" s="236" t="s">
        <v>3662</v>
      </c>
      <c r="F1671" s="240" t="s">
        <v>7756</v>
      </c>
      <c r="G1671" s="214">
        <v>0</v>
      </c>
      <c r="H1671" s="231" t="s">
        <v>7409</v>
      </c>
      <c r="I1671" s="231"/>
      <c r="J1671" s="231"/>
      <c r="K1671" s="231"/>
      <c r="L1671" s="231"/>
      <c r="M1671" s="231"/>
      <c r="N1671" s="231" t="s">
        <v>7757</v>
      </c>
      <c r="O1671" s="246"/>
      <c r="P1671" s="246"/>
      <c r="Q1671" s="225"/>
      <c r="R1671" s="212" t="s">
        <v>2</v>
      </c>
      <c r="S1671" s="213" t="s">
        <v>7409</v>
      </c>
      <c r="T1671" s="233" t="s">
        <v>8167</v>
      </c>
      <c r="U1671" s="234" t="s">
        <v>7583</v>
      </c>
      <c r="V1671" s="234">
        <v>45643</v>
      </c>
      <c r="W1671" s="233" t="s">
        <v>7748</v>
      </c>
      <c r="X1671" s="234" t="s">
        <v>7746</v>
      </c>
      <c r="Y1671" s="234"/>
      <c r="Z1671" s="234"/>
      <c r="AA1671" s="243">
        <v>202411</v>
      </c>
      <c r="AB1671" s="243"/>
      <c r="AC1671" s="233" t="s">
        <v>7754</v>
      </c>
      <c r="AD1671" s="228" t="s">
        <v>3713</v>
      </c>
      <c r="AE1671" s="245">
        <v>0</v>
      </c>
      <c r="AF1671" s="228" t="s">
        <v>3713</v>
      </c>
      <c r="AG1671" s="239" t="str">
        <f>IFERROR(VLOOKUP(작성용!A:A,RM!A:D,4,0),"-")</f>
        <v>-</v>
      </c>
      <c r="AH1671" s="9" t="s">
        <v>7409</v>
      </c>
      <c r="AI1671" s="235" t="s">
        <v>7409</v>
      </c>
      <c r="AJ1671" s="235" t="s">
        <v>7409</v>
      </c>
      <c r="AK1671" s="235" t="s">
        <v>7751</v>
      </c>
      <c r="AL1671" s="235">
        <v>1670</v>
      </c>
    </row>
    <row r="1672" spans="1:38" x14ac:dyDescent="0.3">
      <c r="A1672" s="229">
        <v>6000688</v>
      </c>
      <c r="B1672" s="229" t="s">
        <v>7433</v>
      </c>
      <c r="C1672" s="241" t="s">
        <v>7422</v>
      </c>
      <c r="D1672" s="237" t="s">
        <v>7916</v>
      </c>
      <c r="E1672" s="236">
        <v>1201110801119</v>
      </c>
      <c r="F1672" s="240" t="s">
        <v>7756</v>
      </c>
      <c r="G1672" s="214">
        <v>0</v>
      </c>
      <c r="H1672" s="231" t="s">
        <v>7409</v>
      </c>
      <c r="I1672" s="231"/>
      <c r="J1672" s="231"/>
      <c r="K1672" s="231"/>
      <c r="L1672" s="231"/>
      <c r="M1672" s="231"/>
      <c r="N1672" s="231" t="s">
        <v>7757</v>
      </c>
      <c r="O1672" s="246"/>
      <c r="P1672" s="246"/>
      <c r="Q1672" s="225"/>
      <c r="R1672" s="212" t="s">
        <v>2</v>
      </c>
      <c r="S1672" s="213" t="s">
        <v>7409</v>
      </c>
      <c r="T1672" s="233" t="s">
        <v>8167</v>
      </c>
      <c r="U1672" s="234" t="s">
        <v>7583</v>
      </c>
      <c r="V1672" s="234">
        <v>45643</v>
      </c>
      <c r="W1672" s="233" t="s">
        <v>7748</v>
      </c>
      <c r="X1672" s="234" t="s">
        <v>7746</v>
      </c>
      <c r="Y1672" s="234"/>
      <c r="Z1672" s="234"/>
      <c r="AA1672" s="243">
        <v>202411</v>
      </c>
      <c r="AB1672" s="243"/>
      <c r="AC1672" s="233" t="s">
        <v>7754</v>
      </c>
      <c r="AD1672" s="228" t="s">
        <v>7750</v>
      </c>
      <c r="AE1672" s="245">
        <v>0</v>
      </c>
      <c r="AF1672" s="228" t="s">
        <v>7750</v>
      </c>
      <c r="AG1672" s="239" t="str">
        <f>IFERROR(VLOOKUP(작성용!A:A,RM!A:D,4,0),"-")</f>
        <v>-</v>
      </c>
      <c r="AH1672" s="9" t="s">
        <v>7409</v>
      </c>
      <c r="AI1672" s="235" t="s">
        <v>7409</v>
      </c>
      <c r="AJ1672" s="235" t="s">
        <v>7409</v>
      </c>
      <c r="AK1672" s="235" t="s">
        <v>7751</v>
      </c>
      <c r="AL1672" s="235">
        <v>1671</v>
      </c>
    </row>
    <row r="1673" spans="1:38" x14ac:dyDescent="0.3">
      <c r="A1673" s="229">
        <v>6000688</v>
      </c>
      <c r="B1673" s="229" t="s">
        <v>7433</v>
      </c>
      <c r="C1673" s="241" t="s">
        <v>7422</v>
      </c>
      <c r="D1673" s="259" t="s">
        <v>7917</v>
      </c>
      <c r="E1673" s="236">
        <v>1101116335289</v>
      </c>
      <c r="F1673" s="240" t="s">
        <v>7756</v>
      </c>
      <c r="G1673" s="214">
        <v>0</v>
      </c>
      <c r="H1673" s="231" t="s">
        <v>7409</v>
      </c>
      <c r="I1673" s="231"/>
      <c r="J1673" s="231"/>
      <c r="K1673" s="231"/>
      <c r="L1673" s="231"/>
      <c r="M1673" s="231"/>
      <c r="N1673" s="231" t="s">
        <v>7757</v>
      </c>
      <c r="O1673" s="246"/>
      <c r="P1673" s="246"/>
      <c r="Q1673" s="225"/>
      <c r="R1673" s="212" t="s">
        <v>2</v>
      </c>
      <c r="S1673" s="213" t="s">
        <v>7409</v>
      </c>
      <c r="T1673" s="233" t="s">
        <v>8167</v>
      </c>
      <c r="U1673" s="234" t="s">
        <v>7583</v>
      </c>
      <c r="V1673" s="234">
        <v>45643</v>
      </c>
      <c r="W1673" s="233" t="s">
        <v>7748</v>
      </c>
      <c r="X1673" s="234" t="s">
        <v>7746</v>
      </c>
      <c r="Y1673" s="234"/>
      <c r="Z1673" s="234"/>
      <c r="AA1673" s="243">
        <v>202411</v>
      </c>
      <c r="AB1673" s="243"/>
      <c r="AC1673" s="233" t="s">
        <v>7754</v>
      </c>
      <c r="AD1673" s="228" t="s">
        <v>7768</v>
      </c>
      <c r="AE1673" s="245">
        <v>0</v>
      </c>
      <c r="AF1673" s="228" t="s">
        <v>7768</v>
      </c>
      <c r="AG1673" s="239" t="str">
        <f>IFERROR(VLOOKUP(작성용!A:A,RM!A:D,4,0),"-")</f>
        <v>-</v>
      </c>
      <c r="AH1673" s="9" t="s">
        <v>7409</v>
      </c>
      <c r="AI1673" s="235" t="s">
        <v>7409</v>
      </c>
      <c r="AJ1673" s="235" t="s">
        <v>7409</v>
      </c>
      <c r="AK1673" s="235" t="s">
        <v>7751</v>
      </c>
      <c r="AL1673" s="235">
        <v>1672</v>
      </c>
    </row>
    <row r="1674" spans="1:38" x14ac:dyDescent="0.3">
      <c r="A1674" s="229">
        <v>6000688</v>
      </c>
      <c r="B1674" s="229" t="s">
        <v>7433</v>
      </c>
      <c r="C1674" s="241" t="s">
        <v>7422</v>
      </c>
      <c r="D1674" s="269" t="s">
        <v>7918</v>
      </c>
      <c r="E1674" s="236">
        <v>1358110113365</v>
      </c>
      <c r="F1674" s="240" t="s">
        <v>7756</v>
      </c>
      <c r="G1674" s="214">
        <v>0</v>
      </c>
      <c r="H1674" s="231" t="s">
        <v>7409</v>
      </c>
      <c r="I1674" s="231"/>
      <c r="J1674" s="231"/>
      <c r="K1674" s="231"/>
      <c r="L1674" s="231"/>
      <c r="M1674" s="231"/>
      <c r="N1674" s="231" t="s">
        <v>7757</v>
      </c>
      <c r="O1674" s="246"/>
      <c r="P1674" s="246"/>
      <c r="Q1674" s="225"/>
      <c r="R1674" s="212" t="s">
        <v>2</v>
      </c>
      <c r="S1674" s="213" t="s">
        <v>7409</v>
      </c>
      <c r="T1674" s="233" t="s">
        <v>8167</v>
      </c>
      <c r="U1674" s="234" t="s">
        <v>7583</v>
      </c>
      <c r="V1674" s="234">
        <v>45643</v>
      </c>
      <c r="W1674" s="233" t="s">
        <v>7748</v>
      </c>
      <c r="X1674" s="234" t="s">
        <v>7746</v>
      </c>
      <c r="Y1674" s="234"/>
      <c r="Z1674" s="234"/>
      <c r="AA1674" s="243">
        <v>202411</v>
      </c>
      <c r="AB1674" s="243"/>
      <c r="AC1674" s="233" t="s">
        <v>7754</v>
      </c>
      <c r="AD1674" s="228" t="s">
        <v>3943</v>
      </c>
      <c r="AE1674" s="245">
        <v>0</v>
      </c>
      <c r="AF1674" s="228" t="s">
        <v>3943</v>
      </c>
      <c r="AG1674" s="239" t="str">
        <f>IFERROR(VLOOKUP(작성용!A:A,RM!A:D,4,0),"-")</f>
        <v>-</v>
      </c>
      <c r="AH1674" s="9" t="s">
        <v>7409</v>
      </c>
      <c r="AI1674" s="235" t="s">
        <v>7409</v>
      </c>
      <c r="AJ1674" s="235" t="s">
        <v>7409</v>
      </c>
      <c r="AK1674" s="235" t="s">
        <v>7751</v>
      </c>
      <c r="AL1674" s="235">
        <v>1673</v>
      </c>
    </row>
    <row r="1675" spans="1:38" x14ac:dyDescent="0.3">
      <c r="A1675" s="229">
        <v>6000688</v>
      </c>
      <c r="B1675" s="229" t="s">
        <v>7433</v>
      </c>
      <c r="C1675" s="241" t="s">
        <v>7422</v>
      </c>
      <c r="D1675" s="269" t="s">
        <v>7919</v>
      </c>
      <c r="E1675" s="236">
        <v>1101115657775</v>
      </c>
      <c r="F1675" s="240" t="s">
        <v>7756</v>
      </c>
      <c r="G1675" s="214">
        <v>0</v>
      </c>
      <c r="H1675" s="231" t="s">
        <v>7409</v>
      </c>
      <c r="I1675" s="231"/>
      <c r="J1675" s="231"/>
      <c r="K1675" s="231"/>
      <c r="L1675" s="231"/>
      <c r="M1675" s="231"/>
      <c r="N1675" s="231" t="s">
        <v>7757</v>
      </c>
      <c r="O1675" s="246"/>
      <c r="P1675" s="246"/>
      <c r="Q1675" s="225"/>
      <c r="R1675" s="212" t="s">
        <v>2</v>
      </c>
      <c r="S1675" s="213" t="s">
        <v>7409</v>
      </c>
      <c r="T1675" s="233" t="s">
        <v>8167</v>
      </c>
      <c r="U1675" s="234" t="s">
        <v>7583</v>
      </c>
      <c r="V1675" s="234">
        <v>45643</v>
      </c>
      <c r="W1675" s="233" t="s">
        <v>7748</v>
      </c>
      <c r="X1675" s="234" t="s">
        <v>7746</v>
      </c>
      <c r="Y1675" s="234"/>
      <c r="Z1675" s="234"/>
      <c r="AA1675" s="243">
        <v>202411</v>
      </c>
      <c r="AB1675" s="243"/>
      <c r="AC1675" s="233" t="s">
        <v>7754</v>
      </c>
      <c r="AD1675" s="228" t="s">
        <v>4535</v>
      </c>
      <c r="AE1675" s="245">
        <v>0</v>
      </c>
      <c r="AF1675" s="228" t="s">
        <v>4535</v>
      </c>
      <c r="AG1675" s="239" t="str">
        <f>IFERROR(VLOOKUP(작성용!A:A,RM!A:D,4,0),"-")</f>
        <v>-</v>
      </c>
      <c r="AH1675" s="9" t="s">
        <v>7409</v>
      </c>
      <c r="AI1675" s="235" t="s">
        <v>7409</v>
      </c>
      <c r="AJ1675" s="235" t="s">
        <v>7409</v>
      </c>
      <c r="AK1675" s="235" t="s">
        <v>7751</v>
      </c>
      <c r="AL1675" s="235">
        <v>1674</v>
      </c>
    </row>
    <row r="1676" spans="1:38" x14ac:dyDescent="0.3">
      <c r="A1676" s="229">
        <v>6000688</v>
      </c>
      <c r="B1676" s="229" t="s">
        <v>7433</v>
      </c>
      <c r="C1676" s="241" t="s">
        <v>7422</v>
      </c>
      <c r="D1676" s="237" t="s">
        <v>7920</v>
      </c>
      <c r="E1676" s="236" t="s">
        <v>7921</v>
      </c>
      <c r="F1676" s="240" t="s">
        <v>7756</v>
      </c>
      <c r="G1676" s="214">
        <v>0</v>
      </c>
      <c r="H1676" s="231" t="s">
        <v>7409</v>
      </c>
      <c r="I1676" s="231"/>
      <c r="J1676" s="231"/>
      <c r="K1676" s="231"/>
      <c r="L1676" s="231"/>
      <c r="M1676" s="231"/>
      <c r="N1676" s="231" t="s">
        <v>7757</v>
      </c>
      <c r="O1676" s="246"/>
      <c r="P1676" s="246"/>
      <c r="Q1676" s="225"/>
      <c r="R1676" s="212" t="s">
        <v>2</v>
      </c>
      <c r="S1676" s="213" t="s">
        <v>7409</v>
      </c>
      <c r="T1676" s="233" t="s">
        <v>8167</v>
      </c>
      <c r="U1676" s="234" t="s">
        <v>7583</v>
      </c>
      <c r="V1676" s="234">
        <v>45643</v>
      </c>
      <c r="W1676" s="233" t="s">
        <v>7748</v>
      </c>
      <c r="X1676" s="234" t="s">
        <v>7746</v>
      </c>
      <c r="Y1676" s="234"/>
      <c r="Z1676" s="234"/>
      <c r="AA1676" s="243">
        <v>202411</v>
      </c>
      <c r="AB1676" s="243"/>
      <c r="AC1676" s="233" t="s">
        <v>7754</v>
      </c>
      <c r="AD1676" s="228" t="s">
        <v>4535</v>
      </c>
      <c r="AE1676" s="245">
        <v>0</v>
      </c>
      <c r="AF1676" s="228" t="s">
        <v>4535</v>
      </c>
      <c r="AG1676" s="239" t="str">
        <f>IFERROR(VLOOKUP(작성용!A:A,RM!A:D,4,0),"-")</f>
        <v>-</v>
      </c>
      <c r="AH1676" s="9" t="s">
        <v>7409</v>
      </c>
      <c r="AI1676" s="235" t="s">
        <v>7409</v>
      </c>
      <c r="AJ1676" s="235" t="s">
        <v>7409</v>
      </c>
      <c r="AK1676" s="235" t="s">
        <v>7751</v>
      </c>
      <c r="AL1676" s="235">
        <v>1675</v>
      </c>
    </row>
    <row r="1677" spans="1:38" x14ac:dyDescent="0.3">
      <c r="A1677" s="229">
        <v>6000537</v>
      </c>
      <c r="B1677" s="229" t="s">
        <v>7436</v>
      </c>
      <c r="C1677" s="241" t="s">
        <v>7422</v>
      </c>
      <c r="D1677" s="237" t="s">
        <v>7922</v>
      </c>
      <c r="E1677" s="236">
        <v>1801111204261</v>
      </c>
      <c r="F1677" s="240" t="s">
        <v>7765</v>
      </c>
      <c r="G1677" s="214">
        <v>3</v>
      </c>
      <c r="H1677" s="231" t="s">
        <v>7409</v>
      </c>
      <c r="I1677" s="231"/>
      <c r="J1677" s="231"/>
      <c r="K1677" s="231"/>
      <c r="L1677" s="231"/>
      <c r="M1677" s="231"/>
      <c r="N1677" s="231" t="s">
        <v>7757</v>
      </c>
      <c r="O1677" s="246"/>
      <c r="P1677" s="246"/>
      <c r="Q1677" s="225"/>
      <c r="R1677" s="212" t="s">
        <v>2</v>
      </c>
      <c r="S1677" s="213" t="s">
        <v>7409</v>
      </c>
      <c r="T1677" s="233" t="s">
        <v>8167</v>
      </c>
      <c r="U1677" s="234" t="s">
        <v>7583</v>
      </c>
      <c r="V1677" s="234">
        <v>45643</v>
      </c>
      <c r="W1677" s="233" t="s">
        <v>7748</v>
      </c>
      <c r="X1677" s="234" t="s">
        <v>7746</v>
      </c>
      <c r="Y1677" s="234"/>
      <c r="Z1677" s="234"/>
      <c r="AA1677" s="243">
        <v>202411</v>
      </c>
      <c r="AB1677" s="243"/>
      <c r="AC1677" s="233" t="s">
        <v>7754</v>
      </c>
      <c r="AD1677" s="244" t="s">
        <v>7508</v>
      </c>
      <c r="AE1677" s="245">
        <v>0</v>
      </c>
      <c r="AF1677" s="244" t="s">
        <v>7508</v>
      </c>
      <c r="AG1677" s="239" t="str">
        <f>IFERROR(VLOOKUP(작성용!A:A,RM!A:D,4,0),"-")</f>
        <v>-</v>
      </c>
      <c r="AH1677" s="9" t="s">
        <v>7409</v>
      </c>
      <c r="AI1677" s="235" t="s">
        <v>7409</v>
      </c>
      <c r="AJ1677" s="235" t="s">
        <v>7409</v>
      </c>
      <c r="AK1677" s="235" t="s">
        <v>7751</v>
      </c>
      <c r="AL1677" s="235">
        <v>1676</v>
      </c>
    </row>
    <row r="1678" spans="1:38" x14ac:dyDescent="0.3">
      <c r="A1678" s="229">
        <v>6000537</v>
      </c>
      <c r="B1678" s="229" t="s">
        <v>7436</v>
      </c>
      <c r="C1678" s="241" t="s">
        <v>7422</v>
      </c>
      <c r="D1678" s="259" t="s">
        <v>7923</v>
      </c>
      <c r="E1678" s="236">
        <v>1101117254925</v>
      </c>
      <c r="F1678" s="240" t="s">
        <v>7765</v>
      </c>
      <c r="G1678" s="214">
        <v>1</v>
      </c>
      <c r="H1678" s="231" t="s">
        <v>7409</v>
      </c>
      <c r="I1678" s="231"/>
      <c r="J1678" s="231"/>
      <c r="K1678" s="231"/>
      <c r="L1678" s="231"/>
      <c r="M1678" s="231"/>
      <c r="N1678" s="231" t="s">
        <v>7757</v>
      </c>
      <c r="O1678" s="246"/>
      <c r="P1678" s="246"/>
      <c r="Q1678" s="225"/>
      <c r="R1678" s="212" t="s">
        <v>2</v>
      </c>
      <c r="S1678" s="213" t="s">
        <v>7409</v>
      </c>
      <c r="T1678" s="233" t="s">
        <v>8167</v>
      </c>
      <c r="U1678" s="234" t="s">
        <v>7583</v>
      </c>
      <c r="V1678" s="234">
        <v>45643</v>
      </c>
      <c r="W1678" s="233" t="s">
        <v>7748</v>
      </c>
      <c r="X1678" s="234" t="s">
        <v>7746</v>
      </c>
      <c r="Y1678" s="234"/>
      <c r="Z1678" s="234"/>
      <c r="AA1678" s="243">
        <v>202411</v>
      </c>
      <c r="AB1678" s="243"/>
      <c r="AC1678" s="233" t="s">
        <v>7754</v>
      </c>
      <c r="AD1678" s="244" t="s">
        <v>7438</v>
      </c>
      <c r="AE1678" s="245">
        <v>0.4</v>
      </c>
      <c r="AF1678" s="244" t="s">
        <v>7438</v>
      </c>
      <c r="AG1678" s="239" t="str">
        <f>IFERROR(VLOOKUP(작성용!A:A,RM!A:D,4,0),"-")</f>
        <v>-</v>
      </c>
      <c r="AH1678" s="9" t="s">
        <v>7409</v>
      </c>
      <c r="AI1678" s="235" t="s">
        <v>7409</v>
      </c>
      <c r="AJ1678" s="235" t="s">
        <v>7409</v>
      </c>
      <c r="AK1678" s="235" t="s">
        <v>7751</v>
      </c>
      <c r="AL1678" s="235">
        <v>1677</v>
      </c>
    </row>
    <row r="1679" spans="1:38" x14ac:dyDescent="0.3">
      <c r="A1679" s="229">
        <v>6000537</v>
      </c>
      <c r="B1679" s="229" t="s">
        <v>7436</v>
      </c>
      <c r="C1679" s="241" t="s">
        <v>7422</v>
      </c>
      <c r="D1679" s="269" t="s">
        <v>7924</v>
      </c>
      <c r="E1679" s="236">
        <v>1101116702157</v>
      </c>
      <c r="F1679" s="240" t="s">
        <v>7765</v>
      </c>
      <c r="G1679" s="214">
        <v>0</v>
      </c>
      <c r="H1679" s="231" t="s">
        <v>7409</v>
      </c>
      <c r="I1679" s="231"/>
      <c r="J1679" s="231"/>
      <c r="K1679" s="231"/>
      <c r="L1679" s="231"/>
      <c r="M1679" s="231"/>
      <c r="N1679" s="231" t="s">
        <v>7757</v>
      </c>
      <c r="O1679" s="246"/>
      <c r="P1679" s="246"/>
      <c r="Q1679" s="225"/>
      <c r="R1679" s="212" t="s">
        <v>2</v>
      </c>
      <c r="S1679" s="213" t="s">
        <v>7409</v>
      </c>
      <c r="T1679" s="233" t="s">
        <v>8167</v>
      </c>
      <c r="U1679" s="234" t="s">
        <v>7583</v>
      </c>
      <c r="V1679" s="234">
        <v>45643</v>
      </c>
      <c r="W1679" s="233" t="s">
        <v>7748</v>
      </c>
      <c r="X1679" s="234" t="s">
        <v>7746</v>
      </c>
      <c r="Y1679" s="234"/>
      <c r="Z1679" s="234"/>
      <c r="AA1679" s="243">
        <v>202411</v>
      </c>
      <c r="AB1679" s="243"/>
      <c r="AC1679" s="233" t="s">
        <v>7754</v>
      </c>
      <c r="AD1679" s="244" t="s">
        <v>7438</v>
      </c>
      <c r="AE1679" s="245">
        <v>0.4</v>
      </c>
      <c r="AF1679" s="244" t="s">
        <v>7438</v>
      </c>
      <c r="AG1679" s="239" t="str">
        <f>IFERROR(VLOOKUP(작성용!A:A,RM!A:D,4,0),"-")</f>
        <v>-</v>
      </c>
      <c r="AH1679" s="9" t="s">
        <v>7409</v>
      </c>
      <c r="AI1679" s="235" t="s">
        <v>7409</v>
      </c>
      <c r="AJ1679" s="235" t="s">
        <v>7409</v>
      </c>
      <c r="AK1679" s="235" t="s">
        <v>7751</v>
      </c>
      <c r="AL1679" s="235">
        <v>1678</v>
      </c>
    </row>
    <row r="1680" spans="1:38" x14ac:dyDescent="0.3">
      <c r="A1680" s="229">
        <v>6000537</v>
      </c>
      <c r="B1680" s="229" t="s">
        <v>7436</v>
      </c>
      <c r="C1680" s="241" t="s">
        <v>7422</v>
      </c>
      <c r="D1680" s="259" t="s">
        <v>7925</v>
      </c>
      <c r="E1680" s="236">
        <v>1101116254041</v>
      </c>
      <c r="F1680" s="240" t="s">
        <v>7765</v>
      </c>
      <c r="G1680" s="214">
        <v>2</v>
      </c>
      <c r="H1680" s="231" t="s">
        <v>7409</v>
      </c>
      <c r="I1680" s="231"/>
      <c r="J1680" s="231"/>
      <c r="K1680" s="231"/>
      <c r="L1680" s="231"/>
      <c r="M1680" s="231"/>
      <c r="N1680" s="231" t="s">
        <v>7757</v>
      </c>
      <c r="O1680" s="246"/>
      <c r="P1680" s="246"/>
      <c r="Q1680" s="225"/>
      <c r="R1680" s="212" t="s">
        <v>2</v>
      </c>
      <c r="S1680" s="213" t="s">
        <v>7409</v>
      </c>
      <c r="T1680" s="233" t="s">
        <v>8167</v>
      </c>
      <c r="U1680" s="234" t="s">
        <v>7583</v>
      </c>
      <c r="V1680" s="234">
        <v>45643</v>
      </c>
      <c r="W1680" s="233" t="s">
        <v>7748</v>
      </c>
      <c r="X1680" s="234" t="s">
        <v>7746</v>
      </c>
      <c r="Y1680" s="234"/>
      <c r="Z1680" s="234"/>
      <c r="AA1680" s="243">
        <v>202411</v>
      </c>
      <c r="AB1680" s="243"/>
      <c r="AC1680" s="233" t="s">
        <v>7754</v>
      </c>
      <c r="AD1680" s="244" t="s">
        <v>7451</v>
      </c>
      <c r="AE1680" s="245">
        <v>0</v>
      </c>
      <c r="AF1680" s="244" t="s">
        <v>7451</v>
      </c>
      <c r="AG1680" s="239" t="str">
        <f>IFERROR(VLOOKUP(작성용!A:A,RM!A:D,4,0),"-")</f>
        <v>-</v>
      </c>
      <c r="AH1680" s="9" t="s">
        <v>7409</v>
      </c>
      <c r="AI1680" s="235" t="s">
        <v>7409</v>
      </c>
      <c r="AJ1680" s="235" t="s">
        <v>7409</v>
      </c>
      <c r="AK1680" s="235" t="s">
        <v>7751</v>
      </c>
      <c r="AL1680" s="235">
        <v>1679</v>
      </c>
    </row>
    <row r="1681" spans="1:38" x14ac:dyDescent="0.3">
      <c r="A1681" s="229">
        <v>6000537</v>
      </c>
      <c r="B1681" s="229" t="s">
        <v>7436</v>
      </c>
      <c r="C1681" s="241" t="s">
        <v>7422</v>
      </c>
      <c r="D1681" s="269" t="s">
        <v>7926</v>
      </c>
      <c r="E1681" s="236">
        <v>1101116131348</v>
      </c>
      <c r="F1681" s="240" t="s">
        <v>7756</v>
      </c>
      <c r="G1681" s="214">
        <v>0</v>
      </c>
      <c r="H1681" s="231" t="s">
        <v>7409</v>
      </c>
      <c r="I1681" s="231"/>
      <c r="J1681" s="231"/>
      <c r="K1681" s="231"/>
      <c r="L1681" s="231"/>
      <c r="M1681" s="231"/>
      <c r="N1681" s="231" t="s">
        <v>7757</v>
      </c>
      <c r="O1681" s="246"/>
      <c r="P1681" s="246"/>
      <c r="Q1681" s="225"/>
      <c r="R1681" s="212" t="s">
        <v>2</v>
      </c>
      <c r="S1681" s="213" t="s">
        <v>7409</v>
      </c>
      <c r="T1681" s="233" t="s">
        <v>8167</v>
      </c>
      <c r="U1681" s="234" t="s">
        <v>7583</v>
      </c>
      <c r="V1681" s="234">
        <v>45643</v>
      </c>
      <c r="W1681" s="233" t="s">
        <v>7748</v>
      </c>
      <c r="X1681" s="234" t="s">
        <v>7746</v>
      </c>
      <c r="Y1681" s="234"/>
      <c r="Z1681" s="234"/>
      <c r="AA1681" s="243">
        <v>202411</v>
      </c>
      <c r="AB1681" s="243"/>
      <c r="AC1681" s="233" t="s">
        <v>7754</v>
      </c>
      <c r="AD1681" s="244" t="s">
        <v>7454</v>
      </c>
      <c r="AE1681" s="245">
        <v>0.4</v>
      </c>
      <c r="AF1681" s="244" t="s">
        <v>7454</v>
      </c>
      <c r="AG1681" s="239" t="str">
        <f>IFERROR(VLOOKUP(작성용!A:A,RM!A:D,4,0),"-")</f>
        <v>-</v>
      </c>
      <c r="AH1681" s="9" t="s">
        <v>7409</v>
      </c>
      <c r="AI1681" s="235" t="s">
        <v>7409</v>
      </c>
      <c r="AJ1681" s="235" t="s">
        <v>7409</v>
      </c>
      <c r="AK1681" s="235" t="s">
        <v>7751</v>
      </c>
      <c r="AL1681" s="235">
        <v>1680</v>
      </c>
    </row>
    <row r="1682" spans="1:38" x14ac:dyDescent="0.3">
      <c r="A1682" s="229">
        <v>6000537</v>
      </c>
      <c r="B1682" s="229" t="s">
        <v>7436</v>
      </c>
      <c r="C1682" s="241" t="s">
        <v>7422</v>
      </c>
      <c r="D1682" s="269" t="s">
        <v>7927</v>
      </c>
      <c r="E1682" s="236">
        <v>1311110414464</v>
      </c>
      <c r="F1682" s="240" t="s">
        <v>7765</v>
      </c>
      <c r="G1682" s="214">
        <v>0</v>
      </c>
      <c r="H1682" s="231" t="s">
        <v>7409</v>
      </c>
      <c r="I1682" s="231"/>
      <c r="J1682" s="231"/>
      <c r="K1682" s="231"/>
      <c r="L1682" s="231"/>
      <c r="M1682" s="231"/>
      <c r="N1682" s="231" t="s">
        <v>7757</v>
      </c>
      <c r="O1682" s="246"/>
      <c r="P1682" s="246"/>
      <c r="Q1682" s="225"/>
      <c r="R1682" s="212" t="s">
        <v>2</v>
      </c>
      <c r="S1682" s="213" t="s">
        <v>7409</v>
      </c>
      <c r="T1682" s="233" t="s">
        <v>8167</v>
      </c>
      <c r="U1682" s="234" t="s">
        <v>7583</v>
      </c>
      <c r="V1682" s="234">
        <v>45643</v>
      </c>
      <c r="W1682" s="233" t="s">
        <v>7748</v>
      </c>
      <c r="X1682" s="234" t="s">
        <v>7746</v>
      </c>
      <c r="Y1682" s="234"/>
      <c r="Z1682" s="234"/>
      <c r="AA1682" s="243">
        <v>202411</v>
      </c>
      <c r="AB1682" s="243"/>
      <c r="AC1682" s="233" t="s">
        <v>7754</v>
      </c>
      <c r="AD1682" s="244" t="s">
        <v>7474</v>
      </c>
      <c r="AE1682" s="245">
        <v>0.4</v>
      </c>
      <c r="AF1682" s="244" t="s">
        <v>7474</v>
      </c>
      <c r="AG1682" s="239" t="str">
        <f>IFERROR(VLOOKUP(작성용!A:A,RM!A:D,4,0),"-")</f>
        <v>-</v>
      </c>
      <c r="AH1682" s="9" t="s">
        <v>7409</v>
      </c>
      <c r="AI1682" s="235" t="s">
        <v>7409</v>
      </c>
      <c r="AJ1682" s="235" t="s">
        <v>7409</v>
      </c>
      <c r="AK1682" s="235" t="s">
        <v>7751</v>
      </c>
      <c r="AL1682" s="235">
        <v>1681</v>
      </c>
    </row>
    <row r="1683" spans="1:38" x14ac:dyDescent="0.3">
      <c r="A1683" s="229">
        <v>6000537</v>
      </c>
      <c r="B1683" s="229" t="s">
        <v>7436</v>
      </c>
      <c r="C1683" s="241" t="s">
        <v>7422</v>
      </c>
      <c r="D1683" s="269" t="s">
        <v>7928</v>
      </c>
      <c r="E1683" s="236">
        <v>1101115119080</v>
      </c>
      <c r="F1683" s="240" t="s">
        <v>7765</v>
      </c>
      <c r="G1683" s="214">
        <v>0</v>
      </c>
      <c r="H1683" s="231" t="s">
        <v>7409</v>
      </c>
      <c r="I1683" s="231"/>
      <c r="J1683" s="231"/>
      <c r="K1683" s="231"/>
      <c r="L1683" s="231"/>
      <c r="M1683" s="231"/>
      <c r="N1683" s="231" t="s">
        <v>7757</v>
      </c>
      <c r="O1683" s="246"/>
      <c r="P1683" s="246"/>
      <c r="Q1683" s="225"/>
      <c r="R1683" s="212" t="s">
        <v>2</v>
      </c>
      <c r="S1683" s="213" t="s">
        <v>7409</v>
      </c>
      <c r="T1683" s="233" t="s">
        <v>8167</v>
      </c>
      <c r="U1683" s="234" t="s">
        <v>7583</v>
      </c>
      <c r="V1683" s="234">
        <v>45643</v>
      </c>
      <c r="W1683" s="233" t="s">
        <v>7748</v>
      </c>
      <c r="X1683" s="234" t="s">
        <v>7746</v>
      </c>
      <c r="Y1683" s="234"/>
      <c r="Z1683" s="234"/>
      <c r="AA1683" s="243">
        <v>202411</v>
      </c>
      <c r="AB1683" s="243"/>
      <c r="AC1683" s="233" t="s">
        <v>7754</v>
      </c>
      <c r="AD1683" s="244" t="s">
        <v>7441</v>
      </c>
      <c r="AE1683" s="245">
        <v>0.4</v>
      </c>
      <c r="AF1683" s="244" t="s">
        <v>7441</v>
      </c>
      <c r="AG1683" s="239" t="str">
        <f>IFERROR(VLOOKUP(작성용!A:A,RM!A:D,4,0),"-")</f>
        <v>-</v>
      </c>
      <c r="AH1683" s="9" t="s">
        <v>7409</v>
      </c>
      <c r="AI1683" s="235" t="s">
        <v>7409</v>
      </c>
      <c r="AJ1683" s="235" t="s">
        <v>7409</v>
      </c>
      <c r="AK1683" s="235" t="s">
        <v>7751</v>
      </c>
      <c r="AL1683" s="235">
        <v>1682</v>
      </c>
    </row>
    <row r="1684" spans="1:38" x14ac:dyDescent="0.3">
      <c r="A1684" s="229">
        <v>6000537</v>
      </c>
      <c r="B1684" s="229" t="s">
        <v>7436</v>
      </c>
      <c r="C1684" s="241" t="s">
        <v>7422</v>
      </c>
      <c r="D1684" s="237" t="s">
        <v>7928</v>
      </c>
      <c r="E1684" s="236">
        <v>1101115119080</v>
      </c>
      <c r="F1684" s="240" t="s">
        <v>7765</v>
      </c>
      <c r="G1684" s="214">
        <v>1</v>
      </c>
      <c r="H1684" s="231" t="s">
        <v>7409</v>
      </c>
      <c r="I1684" s="231"/>
      <c r="J1684" s="231"/>
      <c r="K1684" s="231"/>
      <c r="L1684" s="231"/>
      <c r="M1684" s="231"/>
      <c r="N1684" s="231" t="s">
        <v>7757</v>
      </c>
      <c r="O1684" s="246"/>
      <c r="P1684" s="246"/>
      <c r="Q1684" s="225"/>
      <c r="R1684" s="212" t="s">
        <v>2</v>
      </c>
      <c r="S1684" s="213" t="s">
        <v>7409</v>
      </c>
      <c r="T1684" s="233" t="s">
        <v>8167</v>
      </c>
      <c r="U1684" s="234" t="s">
        <v>7583</v>
      </c>
      <c r="V1684" s="234">
        <v>45643</v>
      </c>
      <c r="W1684" s="233" t="s">
        <v>7748</v>
      </c>
      <c r="X1684" s="234" t="s">
        <v>7746</v>
      </c>
      <c r="Y1684" s="234"/>
      <c r="Z1684" s="234"/>
      <c r="AA1684" s="243">
        <v>202411</v>
      </c>
      <c r="AB1684" s="243"/>
      <c r="AC1684" s="233" t="s">
        <v>7754</v>
      </c>
      <c r="AD1684" s="244" t="s">
        <v>7441</v>
      </c>
      <c r="AE1684" s="245">
        <v>0</v>
      </c>
      <c r="AF1684" s="244" t="s">
        <v>7441</v>
      </c>
      <c r="AG1684" s="239" t="str">
        <f>IFERROR(VLOOKUP(작성용!A:A,RM!A:D,4,0),"-")</f>
        <v>-</v>
      </c>
      <c r="AH1684" s="9" t="s">
        <v>7409</v>
      </c>
      <c r="AI1684" s="235" t="s">
        <v>7409</v>
      </c>
      <c r="AJ1684" s="235" t="s">
        <v>7409</v>
      </c>
      <c r="AK1684" s="235" t="s">
        <v>7751</v>
      </c>
      <c r="AL1684" s="235">
        <v>1683</v>
      </c>
    </row>
    <row r="1685" spans="1:38" x14ac:dyDescent="0.3">
      <c r="A1685" s="229">
        <v>6000537</v>
      </c>
      <c r="B1685" s="229" t="s">
        <v>7436</v>
      </c>
      <c r="C1685" s="241" t="s">
        <v>7422</v>
      </c>
      <c r="D1685" s="237" t="s">
        <v>7929</v>
      </c>
      <c r="E1685" s="236">
        <v>1101116250784</v>
      </c>
      <c r="F1685" s="240" t="s">
        <v>7765</v>
      </c>
      <c r="G1685" s="214">
        <v>0</v>
      </c>
      <c r="H1685" s="231" t="s">
        <v>7409</v>
      </c>
      <c r="I1685" s="231"/>
      <c r="J1685" s="231"/>
      <c r="K1685" s="231"/>
      <c r="L1685" s="231"/>
      <c r="M1685" s="231"/>
      <c r="N1685" s="231" t="s">
        <v>7757</v>
      </c>
      <c r="O1685" s="246"/>
      <c r="P1685" s="246"/>
      <c r="Q1685" s="225"/>
      <c r="R1685" s="212" t="s">
        <v>2</v>
      </c>
      <c r="S1685" s="213" t="s">
        <v>7409</v>
      </c>
      <c r="T1685" s="233" t="s">
        <v>8167</v>
      </c>
      <c r="U1685" s="234" t="s">
        <v>7583</v>
      </c>
      <c r="V1685" s="234">
        <v>45643</v>
      </c>
      <c r="W1685" s="233" t="s">
        <v>7748</v>
      </c>
      <c r="X1685" s="234" t="s">
        <v>7746</v>
      </c>
      <c r="Y1685" s="234"/>
      <c r="Z1685" s="234"/>
      <c r="AA1685" s="243">
        <v>202411</v>
      </c>
      <c r="AB1685" s="243"/>
      <c r="AC1685" s="233" t="s">
        <v>7754</v>
      </c>
      <c r="AD1685" s="244" t="s">
        <v>7462</v>
      </c>
      <c r="AE1685" s="245">
        <v>0</v>
      </c>
      <c r="AF1685" s="244" t="s">
        <v>7462</v>
      </c>
      <c r="AG1685" s="239" t="str">
        <f>IFERROR(VLOOKUP(작성용!A:A,RM!A:D,4,0),"-")</f>
        <v>-</v>
      </c>
      <c r="AH1685" s="9" t="s">
        <v>7409</v>
      </c>
      <c r="AI1685" s="235" t="s">
        <v>7409</v>
      </c>
      <c r="AJ1685" s="235" t="s">
        <v>7409</v>
      </c>
      <c r="AK1685" s="235" t="s">
        <v>7751</v>
      </c>
      <c r="AL1685" s="235">
        <v>1684</v>
      </c>
    </row>
    <row r="1686" spans="1:38" x14ac:dyDescent="0.3">
      <c r="A1686" s="229">
        <v>6000537</v>
      </c>
      <c r="B1686" s="229" t="s">
        <v>7436</v>
      </c>
      <c r="C1686" s="241" t="s">
        <v>7422</v>
      </c>
      <c r="D1686" s="237" t="s">
        <v>7930</v>
      </c>
      <c r="E1686" s="236">
        <v>1311110348580</v>
      </c>
      <c r="F1686" s="240" t="s">
        <v>7765</v>
      </c>
      <c r="G1686" s="214">
        <v>0</v>
      </c>
      <c r="H1686" s="231" t="s">
        <v>7409</v>
      </c>
      <c r="I1686" s="231"/>
      <c r="J1686" s="231"/>
      <c r="K1686" s="231"/>
      <c r="L1686" s="231"/>
      <c r="M1686" s="231"/>
      <c r="N1686" s="231" t="s">
        <v>7757</v>
      </c>
      <c r="O1686" s="246"/>
      <c r="P1686" s="246"/>
      <c r="Q1686" s="225"/>
      <c r="R1686" s="212" t="s">
        <v>2</v>
      </c>
      <c r="S1686" s="213" t="s">
        <v>7409</v>
      </c>
      <c r="T1686" s="233" t="s">
        <v>8167</v>
      </c>
      <c r="U1686" s="234" t="s">
        <v>7583</v>
      </c>
      <c r="V1686" s="234">
        <v>45643</v>
      </c>
      <c r="W1686" s="233" t="s">
        <v>7748</v>
      </c>
      <c r="X1686" s="234" t="s">
        <v>7746</v>
      </c>
      <c r="Y1686" s="234"/>
      <c r="Z1686" s="234"/>
      <c r="AA1686" s="243">
        <v>202411</v>
      </c>
      <c r="AB1686" s="243"/>
      <c r="AC1686" s="233" t="s">
        <v>7754</v>
      </c>
      <c r="AD1686" s="244" t="s">
        <v>7426</v>
      </c>
      <c r="AE1686" s="245">
        <v>0</v>
      </c>
      <c r="AF1686" s="244" t="s">
        <v>7426</v>
      </c>
      <c r="AG1686" s="239" t="str">
        <f>IFERROR(VLOOKUP(작성용!A:A,RM!A:D,4,0),"-")</f>
        <v>-</v>
      </c>
      <c r="AH1686" s="9" t="s">
        <v>7409</v>
      </c>
      <c r="AI1686" s="235" t="s">
        <v>7409</v>
      </c>
      <c r="AJ1686" s="235" t="s">
        <v>7409</v>
      </c>
      <c r="AK1686" s="235" t="s">
        <v>7751</v>
      </c>
      <c r="AL1686" s="235">
        <v>1685</v>
      </c>
    </row>
    <row r="1687" spans="1:38" x14ac:dyDescent="0.3">
      <c r="A1687" s="229">
        <v>6000537</v>
      </c>
      <c r="B1687" s="229" t="s">
        <v>7436</v>
      </c>
      <c r="C1687" s="241" t="s">
        <v>7422</v>
      </c>
      <c r="D1687" s="259" t="s">
        <v>7881</v>
      </c>
      <c r="E1687" s="236">
        <v>1101116761096</v>
      </c>
      <c r="F1687" s="240" t="s">
        <v>7765</v>
      </c>
      <c r="G1687" s="214">
        <v>0</v>
      </c>
      <c r="H1687" s="231" t="s">
        <v>7409</v>
      </c>
      <c r="I1687" s="231"/>
      <c r="J1687" s="231"/>
      <c r="K1687" s="231"/>
      <c r="L1687" s="231"/>
      <c r="M1687" s="231"/>
      <c r="N1687" s="231" t="s">
        <v>7757</v>
      </c>
      <c r="O1687" s="246"/>
      <c r="P1687" s="246"/>
      <c r="Q1687" s="225"/>
      <c r="R1687" s="212" t="s">
        <v>2</v>
      </c>
      <c r="S1687" s="213" t="s">
        <v>7409</v>
      </c>
      <c r="T1687" s="233" t="s">
        <v>8167</v>
      </c>
      <c r="U1687" s="234" t="s">
        <v>7583</v>
      </c>
      <c r="V1687" s="234">
        <v>45643</v>
      </c>
      <c r="W1687" s="233" t="s">
        <v>7748</v>
      </c>
      <c r="X1687" s="234" t="s">
        <v>7746</v>
      </c>
      <c r="Y1687" s="234"/>
      <c r="Z1687" s="234"/>
      <c r="AA1687" s="243">
        <v>202411</v>
      </c>
      <c r="AB1687" s="243"/>
      <c r="AC1687" s="233" t="s">
        <v>7754</v>
      </c>
      <c r="AD1687" s="244" t="s">
        <v>7772</v>
      </c>
      <c r="AE1687" s="245">
        <v>0</v>
      </c>
      <c r="AF1687" s="244" t="s">
        <v>7772</v>
      </c>
      <c r="AG1687" s="239" t="str">
        <f>IFERROR(VLOOKUP(작성용!A:A,RM!A:D,4,0),"-")</f>
        <v>-</v>
      </c>
      <c r="AH1687" s="9" t="s">
        <v>7409</v>
      </c>
      <c r="AI1687" s="235" t="s">
        <v>7409</v>
      </c>
      <c r="AJ1687" s="235" t="s">
        <v>7409</v>
      </c>
      <c r="AK1687" s="235" t="s">
        <v>7751</v>
      </c>
      <c r="AL1687" s="235">
        <v>1686</v>
      </c>
    </row>
    <row r="1688" spans="1:38" x14ac:dyDescent="0.3">
      <c r="A1688" s="229">
        <v>6000537</v>
      </c>
      <c r="B1688" s="229" t="s">
        <v>7436</v>
      </c>
      <c r="C1688" s="241" t="s">
        <v>7422</v>
      </c>
      <c r="D1688" s="237" t="s">
        <v>7881</v>
      </c>
      <c r="E1688" s="236">
        <v>1101116761096</v>
      </c>
      <c r="F1688" s="240" t="s">
        <v>7765</v>
      </c>
      <c r="G1688" s="214">
        <v>1</v>
      </c>
      <c r="H1688" s="231" t="s">
        <v>7409</v>
      </c>
      <c r="I1688" s="231"/>
      <c r="J1688" s="231"/>
      <c r="K1688" s="231"/>
      <c r="L1688" s="231"/>
      <c r="M1688" s="231"/>
      <c r="N1688" s="231" t="s">
        <v>7757</v>
      </c>
      <c r="O1688" s="246"/>
      <c r="P1688" s="246"/>
      <c r="Q1688" s="225"/>
      <c r="R1688" s="212" t="s">
        <v>2</v>
      </c>
      <c r="S1688" s="213" t="s">
        <v>7409</v>
      </c>
      <c r="T1688" s="233" t="s">
        <v>8167</v>
      </c>
      <c r="U1688" s="234" t="s">
        <v>7583</v>
      </c>
      <c r="V1688" s="234">
        <v>45643</v>
      </c>
      <c r="W1688" s="233" t="s">
        <v>7748</v>
      </c>
      <c r="X1688" s="234" t="s">
        <v>7746</v>
      </c>
      <c r="Y1688" s="234"/>
      <c r="Z1688" s="234"/>
      <c r="AA1688" s="243">
        <v>202411</v>
      </c>
      <c r="AB1688" s="243"/>
      <c r="AC1688" s="233" t="s">
        <v>7754</v>
      </c>
      <c r="AD1688" s="244" t="s">
        <v>7772</v>
      </c>
      <c r="AE1688" s="245">
        <v>0</v>
      </c>
      <c r="AF1688" s="244" t="s">
        <v>7772</v>
      </c>
      <c r="AG1688" s="239" t="str">
        <f>IFERROR(VLOOKUP(작성용!A:A,RM!A:D,4,0),"-")</f>
        <v>-</v>
      </c>
      <c r="AH1688" s="9" t="s">
        <v>7409</v>
      </c>
      <c r="AI1688" s="235" t="s">
        <v>7409</v>
      </c>
      <c r="AJ1688" s="235" t="s">
        <v>7409</v>
      </c>
      <c r="AK1688" s="235" t="s">
        <v>7751</v>
      </c>
      <c r="AL1688" s="235">
        <v>1687</v>
      </c>
    </row>
    <row r="1689" spans="1:38" x14ac:dyDescent="0.3">
      <c r="A1689" s="229">
        <v>6000537</v>
      </c>
      <c r="B1689" s="229" t="s">
        <v>7436</v>
      </c>
      <c r="C1689" s="241" t="s">
        <v>7422</v>
      </c>
      <c r="D1689" s="237" t="s">
        <v>7931</v>
      </c>
      <c r="E1689" s="236" t="s">
        <v>7932</v>
      </c>
      <c r="F1689" s="240" t="s">
        <v>7763</v>
      </c>
      <c r="G1689" s="214">
        <v>0</v>
      </c>
      <c r="H1689" s="231" t="s">
        <v>7409</v>
      </c>
      <c r="I1689" s="231"/>
      <c r="J1689" s="231"/>
      <c r="K1689" s="231"/>
      <c r="L1689" s="231"/>
      <c r="M1689" s="231"/>
      <c r="N1689" s="231" t="s">
        <v>7757</v>
      </c>
      <c r="O1689" s="246"/>
      <c r="P1689" s="246"/>
      <c r="Q1689" s="225"/>
      <c r="R1689" s="212" t="s">
        <v>2</v>
      </c>
      <c r="S1689" s="213" t="s">
        <v>7409</v>
      </c>
      <c r="T1689" s="233" t="s">
        <v>8167</v>
      </c>
      <c r="U1689" s="234" t="s">
        <v>7583</v>
      </c>
      <c r="V1689" s="234">
        <v>45643</v>
      </c>
      <c r="W1689" s="233" t="s">
        <v>7748</v>
      </c>
      <c r="X1689" s="234" t="s">
        <v>7746</v>
      </c>
      <c r="Y1689" s="234"/>
      <c r="Z1689" s="234"/>
      <c r="AA1689" s="243">
        <v>202411</v>
      </c>
      <c r="AB1689" s="243"/>
      <c r="AC1689" s="233" t="s">
        <v>7754</v>
      </c>
      <c r="AD1689" s="244" t="s">
        <v>7438</v>
      </c>
      <c r="AE1689" s="245">
        <v>0</v>
      </c>
      <c r="AF1689" s="244" t="s">
        <v>7438</v>
      </c>
      <c r="AG1689" s="239" t="str">
        <f>IFERROR(VLOOKUP(작성용!A:A,RM!A:D,4,0),"-")</f>
        <v>-</v>
      </c>
      <c r="AH1689" s="9" t="s">
        <v>7409</v>
      </c>
      <c r="AI1689" s="235" t="s">
        <v>7409</v>
      </c>
      <c r="AJ1689" s="235" t="s">
        <v>7409</v>
      </c>
      <c r="AK1689" s="235" t="s">
        <v>7751</v>
      </c>
      <c r="AL1689" s="235">
        <v>1688</v>
      </c>
    </row>
    <row r="1690" spans="1:38" x14ac:dyDescent="0.3">
      <c r="A1690" s="229">
        <v>6000537</v>
      </c>
      <c r="B1690" s="229" t="s">
        <v>7436</v>
      </c>
      <c r="C1690" s="241" t="s">
        <v>7422</v>
      </c>
      <c r="D1690" s="259" t="s">
        <v>7933</v>
      </c>
      <c r="E1690" s="236" t="s">
        <v>3920</v>
      </c>
      <c r="F1690" s="240" t="s">
        <v>7765</v>
      </c>
      <c r="G1690" s="214">
        <v>0</v>
      </c>
      <c r="H1690" s="231" t="s">
        <v>7409</v>
      </c>
      <c r="I1690" s="231"/>
      <c r="J1690" s="231"/>
      <c r="K1690" s="231"/>
      <c r="L1690" s="231"/>
      <c r="M1690" s="231"/>
      <c r="N1690" s="231" t="s">
        <v>7757</v>
      </c>
      <c r="O1690" s="246"/>
      <c r="P1690" s="246"/>
      <c r="Q1690" s="225"/>
      <c r="R1690" s="212" t="s">
        <v>2</v>
      </c>
      <c r="S1690" s="213" t="s">
        <v>7409</v>
      </c>
      <c r="T1690" s="233" t="s">
        <v>8167</v>
      </c>
      <c r="U1690" s="234" t="s">
        <v>7583</v>
      </c>
      <c r="V1690" s="234">
        <v>45643</v>
      </c>
      <c r="W1690" s="233" t="s">
        <v>7748</v>
      </c>
      <c r="X1690" s="234" t="s">
        <v>7746</v>
      </c>
      <c r="Y1690" s="234"/>
      <c r="Z1690" s="234"/>
      <c r="AA1690" s="243">
        <v>202411</v>
      </c>
      <c r="AB1690" s="243"/>
      <c r="AC1690" s="233" t="s">
        <v>7754</v>
      </c>
      <c r="AD1690" s="244" t="s">
        <v>7538</v>
      </c>
      <c r="AE1690" s="245">
        <v>0</v>
      </c>
      <c r="AF1690" s="244" t="s">
        <v>7538</v>
      </c>
      <c r="AG1690" s="239" t="str">
        <f>IFERROR(VLOOKUP(작성용!A:A,RM!A:D,4,0),"-")</f>
        <v>-</v>
      </c>
      <c r="AH1690" s="9" t="s">
        <v>7409</v>
      </c>
      <c r="AI1690" s="235" t="s">
        <v>7409</v>
      </c>
      <c r="AJ1690" s="235" t="s">
        <v>7409</v>
      </c>
      <c r="AK1690" s="235" t="s">
        <v>7751</v>
      </c>
      <c r="AL1690" s="235">
        <v>1689</v>
      </c>
    </row>
    <row r="1691" spans="1:38" x14ac:dyDescent="0.3">
      <c r="A1691" s="229">
        <v>6000537</v>
      </c>
      <c r="B1691" s="229" t="s">
        <v>7436</v>
      </c>
      <c r="C1691" s="241" t="s">
        <v>7422</v>
      </c>
      <c r="D1691" s="237" t="s">
        <v>7934</v>
      </c>
      <c r="E1691" s="236" t="s">
        <v>7935</v>
      </c>
      <c r="F1691" s="240" t="s">
        <v>7765</v>
      </c>
      <c r="G1691" s="214">
        <v>0</v>
      </c>
      <c r="H1691" s="231" t="s">
        <v>7409</v>
      </c>
      <c r="I1691" s="231"/>
      <c r="J1691" s="231"/>
      <c r="K1691" s="231"/>
      <c r="L1691" s="231"/>
      <c r="M1691" s="231"/>
      <c r="N1691" s="231" t="s">
        <v>7757</v>
      </c>
      <c r="O1691" s="246"/>
      <c r="P1691" s="246"/>
      <c r="Q1691" s="225"/>
      <c r="R1691" s="212" t="s">
        <v>2</v>
      </c>
      <c r="S1691" s="213" t="s">
        <v>7409</v>
      </c>
      <c r="T1691" s="233" t="s">
        <v>8167</v>
      </c>
      <c r="U1691" s="234" t="s">
        <v>7583</v>
      </c>
      <c r="V1691" s="234">
        <v>45643</v>
      </c>
      <c r="W1691" s="233" t="s">
        <v>7748</v>
      </c>
      <c r="X1691" s="234" t="s">
        <v>7746</v>
      </c>
      <c r="Y1691" s="234"/>
      <c r="Z1691" s="234"/>
      <c r="AA1691" s="243">
        <v>202411</v>
      </c>
      <c r="AB1691" s="243"/>
      <c r="AC1691" s="233" t="s">
        <v>7754</v>
      </c>
      <c r="AD1691" s="244" t="s">
        <v>7500</v>
      </c>
      <c r="AE1691" s="245">
        <v>0</v>
      </c>
      <c r="AF1691" s="244" t="s">
        <v>7500</v>
      </c>
      <c r="AG1691" s="239" t="str">
        <f>IFERROR(VLOOKUP(작성용!A:A,RM!A:D,4,0),"-")</f>
        <v>-</v>
      </c>
      <c r="AH1691" s="9" t="s">
        <v>7409</v>
      </c>
      <c r="AI1691" s="235" t="s">
        <v>7409</v>
      </c>
      <c r="AJ1691" s="235" t="s">
        <v>7409</v>
      </c>
      <c r="AK1691" s="235" t="s">
        <v>7751</v>
      </c>
      <c r="AL1691" s="235">
        <v>1690</v>
      </c>
    </row>
    <row r="1692" spans="1:38" x14ac:dyDescent="0.3">
      <c r="A1692" s="229">
        <v>6000537</v>
      </c>
      <c r="B1692" s="229" t="s">
        <v>7436</v>
      </c>
      <c r="C1692" s="241" t="s">
        <v>7422</v>
      </c>
      <c r="D1692" s="269" t="s">
        <v>7936</v>
      </c>
      <c r="E1692" s="236">
        <v>1311110583318</v>
      </c>
      <c r="F1692" s="240" t="s">
        <v>7765</v>
      </c>
      <c r="G1692" s="214">
        <v>0</v>
      </c>
      <c r="H1692" s="231" t="s">
        <v>7409</v>
      </c>
      <c r="I1692" s="231"/>
      <c r="J1692" s="231"/>
      <c r="K1692" s="231"/>
      <c r="L1692" s="231"/>
      <c r="M1692" s="231"/>
      <c r="N1692" s="231" t="s">
        <v>7757</v>
      </c>
      <c r="O1692" s="246"/>
      <c r="P1692" s="246"/>
      <c r="Q1692" s="225"/>
      <c r="R1692" s="212" t="s">
        <v>2</v>
      </c>
      <c r="S1692" s="213" t="s">
        <v>7409</v>
      </c>
      <c r="T1692" s="233" t="s">
        <v>8167</v>
      </c>
      <c r="U1692" s="234" t="s">
        <v>7583</v>
      </c>
      <c r="V1692" s="234">
        <v>45643</v>
      </c>
      <c r="W1692" s="233" t="s">
        <v>7748</v>
      </c>
      <c r="X1692" s="234" t="s">
        <v>7746</v>
      </c>
      <c r="Y1692" s="234"/>
      <c r="Z1692" s="234"/>
      <c r="AA1692" s="243">
        <v>202411</v>
      </c>
      <c r="AB1692" s="243"/>
      <c r="AC1692" s="233" t="s">
        <v>7754</v>
      </c>
      <c r="AD1692" s="244" t="s">
        <v>7500</v>
      </c>
      <c r="AE1692" s="245">
        <v>0.4</v>
      </c>
      <c r="AF1692" s="244" t="s">
        <v>7500</v>
      </c>
      <c r="AG1692" s="239" t="str">
        <f>IFERROR(VLOOKUP(작성용!A:A,RM!A:D,4,0),"-")</f>
        <v>-</v>
      </c>
      <c r="AH1692" s="9" t="s">
        <v>7409</v>
      </c>
      <c r="AI1692" s="235" t="s">
        <v>7409</v>
      </c>
      <c r="AJ1692" s="235" t="s">
        <v>7409</v>
      </c>
      <c r="AK1692" s="235" t="s">
        <v>7751</v>
      </c>
      <c r="AL1692" s="235">
        <v>1691</v>
      </c>
    </row>
    <row r="1693" spans="1:38" x14ac:dyDescent="0.3">
      <c r="A1693" s="229">
        <v>6000537</v>
      </c>
      <c r="B1693" s="229" t="s">
        <v>7436</v>
      </c>
      <c r="C1693" s="241" t="s">
        <v>7422</v>
      </c>
      <c r="D1693" s="269" t="s">
        <v>7937</v>
      </c>
      <c r="E1693" s="236">
        <v>1101116504818</v>
      </c>
      <c r="F1693" s="240" t="s">
        <v>7756</v>
      </c>
      <c r="G1693" s="214">
        <v>0</v>
      </c>
      <c r="H1693" s="231" t="s">
        <v>7409</v>
      </c>
      <c r="I1693" s="231"/>
      <c r="J1693" s="231"/>
      <c r="K1693" s="231"/>
      <c r="L1693" s="231"/>
      <c r="M1693" s="231"/>
      <c r="N1693" s="231" t="s">
        <v>7757</v>
      </c>
      <c r="O1693" s="246"/>
      <c r="P1693" s="246"/>
      <c r="Q1693" s="225"/>
      <c r="R1693" s="212" t="s">
        <v>2</v>
      </c>
      <c r="S1693" s="213" t="s">
        <v>7409</v>
      </c>
      <c r="T1693" s="233" t="s">
        <v>8167</v>
      </c>
      <c r="U1693" s="234" t="s">
        <v>7583</v>
      </c>
      <c r="V1693" s="234">
        <v>45643</v>
      </c>
      <c r="W1693" s="233" t="s">
        <v>7748</v>
      </c>
      <c r="X1693" s="234" t="s">
        <v>7746</v>
      </c>
      <c r="Y1693" s="234"/>
      <c r="Z1693" s="234"/>
      <c r="AA1693" s="243">
        <v>202411</v>
      </c>
      <c r="AB1693" s="243"/>
      <c r="AC1693" s="233" t="s">
        <v>7754</v>
      </c>
      <c r="AD1693" s="244" t="s">
        <v>7426</v>
      </c>
      <c r="AE1693" s="245">
        <v>0.4</v>
      </c>
      <c r="AF1693" s="244" t="s">
        <v>7426</v>
      </c>
      <c r="AG1693" s="239" t="str">
        <f>IFERROR(VLOOKUP(작성용!A:A,RM!A:D,4,0),"-")</f>
        <v>-</v>
      </c>
      <c r="AH1693" s="9" t="s">
        <v>7409</v>
      </c>
      <c r="AI1693" s="235" t="s">
        <v>7409</v>
      </c>
      <c r="AJ1693" s="235" t="s">
        <v>7409</v>
      </c>
      <c r="AK1693" s="235" t="s">
        <v>7751</v>
      </c>
      <c r="AL1693" s="235">
        <v>1692</v>
      </c>
    </row>
    <row r="1694" spans="1:38" x14ac:dyDescent="0.3">
      <c r="A1694" s="229">
        <v>6000537</v>
      </c>
      <c r="B1694" s="229" t="s">
        <v>7436</v>
      </c>
      <c r="C1694" s="241" t="s">
        <v>7422</v>
      </c>
      <c r="D1694" s="237" t="s">
        <v>7937</v>
      </c>
      <c r="E1694" s="236">
        <v>1101116504818</v>
      </c>
      <c r="F1694" s="240" t="s">
        <v>7765</v>
      </c>
      <c r="G1694" s="214">
        <v>0</v>
      </c>
      <c r="H1694" s="231" t="s">
        <v>7409</v>
      </c>
      <c r="I1694" s="231"/>
      <c r="J1694" s="231"/>
      <c r="K1694" s="231"/>
      <c r="L1694" s="231"/>
      <c r="M1694" s="231"/>
      <c r="N1694" s="231" t="s">
        <v>7757</v>
      </c>
      <c r="O1694" s="246"/>
      <c r="P1694" s="246"/>
      <c r="Q1694" s="225"/>
      <c r="R1694" s="212" t="s">
        <v>2</v>
      </c>
      <c r="S1694" s="213" t="s">
        <v>7409</v>
      </c>
      <c r="T1694" s="233" t="s">
        <v>8167</v>
      </c>
      <c r="U1694" s="234" t="s">
        <v>7583</v>
      </c>
      <c r="V1694" s="234">
        <v>45643</v>
      </c>
      <c r="W1694" s="233" t="s">
        <v>7748</v>
      </c>
      <c r="X1694" s="234" t="s">
        <v>7746</v>
      </c>
      <c r="Y1694" s="234"/>
      <c r="Z1694" s="234"/>
      <c r="AA1694" s="243">
        <v>202411</v>
      </c>
      <c r="AB1694" s="243"/>
      <c r="AC1694" s="233" t="s">
        <v>7754</v>
      </c>
      <c r="AD1694" s="244" t="s">
        <v>7426</v>
      </c>
      <c r="AE1694" s="245">
        <v>0</v>
      </c>
      <c r="AF1694" s="244" t="s">
        <v>7426</v>
      </c>
      <c r="AG1694" s="239" t="str">
        <f>IFERROR(VLOOKUP(작성용!A:A,RM!A:D,4,0),"-")</f>
        <v>-</v>
      </c>
      <c r="AH1694" s="9" t="s">
        <v>7409</v>
      </c>
      <c r="AI1694" s="235" t="s">
        <v>7409</v>
      </c>
      <c r="AJ1694" s="235" t="s">
        <v>7409</v>
      </c>
      <c r="AK1694" s="235" t="s">
        <v>7751</v>
      </c>
      <c r="AL1694" s="235">
        <v>1693</v>
      </c>
    </row>
    <row r="1695" spans="1:38" x14ac:dyDescent="0.3">
      <c r="A1695" s="229">
        <v>6000537</v>
      </c>
      <c r="B1695" s="229" t="s">
        <v>7436</v>
      </c>
      <c r="C1695" s="241" t="s">
        <v>7422</v>
      </c>
      <c r="D1695" s="237" t="s">
        <v>7937</v>
      </c>
      <c r="E1695" s="236">
        <v>1101116504818</v>
      </c>
      <c r="F1695" s="240" t="s">
        <v>7765</v>
      </c>
      <c r="G1695" s="214">
        <v>1</v>
      </c>
      <c r="H1695" s="231" t="s">
        <v>7409</v>
      </c>
      <c r="I1695" s="231"/>
      <c r="J1695" s="231"/>
      <c r="K1695" s="231"/>
      <c r="L1695" s="231"/>
      <c r="M1695" s="231"/>
      <c r="N1695" s="231" t="s">
        <v>7757</v>
      </c>
      <c r="O1695" s="246"/>
      <c r="P1695" s="246"/>
      <c r="Q1695" s="225"/>
      <c r="R1695" s="212" t="s">
        <v>2</v>
      </c>
      <c r="S1695" s="213" t="s">
        <v>7409</v>
      </c>
      <c r="T1695" s="233" t="s">
        <v>8167</v>
      </c>
      <c r="U1695" s="234" t="s">
        <v>7583</v>
      </c>
      <c r="V1695" s="234">
        <v>45643</v>
      </c>
      <c r="W1695" s="233" t="s">
        <v>7748</v>
      </c>
      <c r="X1695" s="234" t="s">
        <v>7746</v>
      </c>
      <c r="Y1695" s="234"/>
      <c r="Z1695" s="234"/>
      <c r="AA1695" s="243">
        <v>202411</v>
      </c>
      <c r="AB1695" s="243"/>
      <c r="AC1695" s="233" t="s">
        <v>7754</v>
      </c>
      <c r="AD1695" s="244" t="s">
        <v>7426</v>
      </c>
      <c r="AE1695" s="245">
        <v>0</v>
      </c>
      <c r="AF1695" s="244" t="s">
        <v>7426</v>
      </c>
      <c r="AG1695" s="239" t="str">
        <f>IFERROR(VLOOKUP(작성용!A:A,RM!A:D,4,0),"-")</f>
        <v>-</v>
      </c>
      <c r="AH1695" s="9" t="s">
        <v>7409</v>
      </c>
      <c r="AI1695" s="235" t="s">
        <v>7409</v>
      </c>
      <c r="AJ1695" s="235" t="s">
        <v>7409</v>
      </c>
      <c r="AK1695" s="235" t="s">
        <v>7751</v>
      </c>
      <c r="AL1695" s="235">
        <v>1694</v>
      </c>
    </row>
    <row r="1696" spans="1:38" x14ac:dyDescent="0.3">
      <c r="A1696" s="229">
        <v>6000537</v>
      </c>
      <c r="B1696" s="229" t="s">
        <v>7436</v>
      </c>
      <c r="C1696" s="241" t="s">
        <v>7422</v>
      </c>
      <c r="D1696" s="237" t="s">
        <v>7938</v>
      </c>
      <c r="E1696" s="236">
        <v>1101117487401</v>
      </c>
      <c r="F1696" s="240" t="s">
        <v>7760</v>
      </c>
      <c r="G1696" s="214">
        <v>0</v>
      </c>
      <c r="H1696" s="231" t="s">
        <v>7409</v>
      </c>
      <c r="I1696" s="231"/>
      <c r="J1696" s="231"/>
      <c r="K1696" s="231"/>
      <c r="L1696" s="231"/>
      <c r="M1696" s="231"/>
      <c r="N1696" s="231" t="s">
        <v>7757</v>
      </c>
      <c r="O1696" s="246"/>
      <c r="P1696" s="246"/>
      <c r="Q1696" s="225"/>
      <c r="R1696" s="212" t="s">
        <v>2</v>
      </c>
      <c r="S1696" s="213" t="s">
        <v>7409</v>
      </c>
      <c r="T1696" s="233" t="s">
        <v>8167</v>
      </c>
      <c r="U1696" s="234" t="s">
        <v>7583</v>
      </c>
      <c r="V1696" s="234">
        <v>45643</v>
      </c>
      <c r="W1696" s="233" t="s">
        <v>7748</v>
      </c>
      <c r="X1696" s="234" t="s">
        <v>7746</v>
      </c>
      <c r="Y1696" s="234"/>
      <c r="Z1696" s="234"/>
      <c r="AA1696" s="243">
        <v>202411</v>
      </c>
      <c r="AB1696" s="243"/>
      <c r="AC1696" s="233" t="s">
        <v>7754</v>
      </c>
      <c r="AD1696" s="244" t="s">
        <v>7781</v>
      </c>
      <c r="AE1696" s="245">
        <v>0</v>
      </c>
      <c r="AF1696" s="244" t="s">
        <v>7781</v>
      </c>
      <c r="AG1696" s="239" t="str">
        <f>IFERROR(VLOOKUP(작성용!A:A,RM!A:D,4,0),"-")</f>
        <v>-</v>
      </c>
      <c r="AH1696" s="9" t="s">
        <v>7409</v>
      </c>
      <c r="AI1696" s="235" t="s">
        <v>7409</v>
      </c>
      <c r="AJ1696" s="235" t="s">
        <v>7409</v>
      </c>
      <c r="AK1696" s="235" t="s">
        <v>7751</v>
      </c>
      <c r="AL1696" s="235">
        <v>1695</v>
      </c>
    </row>
    <row r="1697" spans="1:38" x14ac:dyDescent="0.3">
      <c r="A1697" s="229">
        <v>6000537</v>
      </c>
      <c r="B1697" s="229" t="s">
        <v>7436</v>
      </c>
      <c r="C1697" s="241" t="s">
        <v>7422</v>
      </c>
      <c r="D1697" s="237" t="s">
        <v>7938</v>
      </c>
      <c r="E1697" s="236">
        <v>1101117487401</v>
      </c>
      <c r="F1697" s="240" t="s">
        <v>7760</v>
      </c>
      <c r="G1697" s="214">
        <v>1</v>
      </c>
      <c r="H1697" s="231" t="s">
        <v>7409</v>
      </c>
      <c r="I1697" s="231"/>
      <c r="J1697" s="231"/>
      <c r="K1697" s="231"/>
      <c r="L1697" s="231"/>
      <c r="M1697" s="231"/>
      <c r="N1697" s="231" t="s">
        <v>7757</v>
      </c>
      <c r="O1697" s="246"/>
      <c r="P1697" s="246"/>
      <c r="Q1697" s="225"/>
      <c r="R1697" s="212" t="s">
        <v>2</v>
      </c>
      <c r="S1697" s="213" t="s">
        <v>7409</v>
      </c>
      <c r="T1697" s="233" t="s">
        <v>8167</v>
      </c>
      <c r="U1697" s="234" t="s">
        <v>7583</v>
      </c>
      <c r="V1697" s="234">
        <v>45643</v>
      </c>
      <c r="W1697" s="233" t="s">
        <v>7748</v>
      </c>
      <c r="X1697" s="234" t="s">
        <v>7746</v>
      </c>
      <c r="Y1697" s="234"/>
      <c r="Z1697" s="234"/>
      <c r="AA1697" s="243">
        <v>202411</v>
      </c>
      <c r="AB1697" s="243"/>
      <c r="AC1697" s="233" t="s">
        <v>7754</v>
      </c>
      <c r="AD1697" s="244" t="s">
        <v>7781</v>
      </c>
      <c r="AE1697" s="245">
        <v>0</v>
      </c>
      <c r="AF1697" s="244" t="s">
        <v>7781</v>
      </c>
      <c r="AG1697" s="239" t="str">
        <f>IFERROR(VLOOKUP(작성용!A:A,RM!A:D,4,0),"-")</f>
        <v>-</v>
      </c>
      <c r="AH1697" s="9" t="s">
        <v>7409</v>
      </c>
      <c r="AI1697" s="235" t="s">
        <v>7409</v>
      </c>
      <c r="AJ1697" s="235" t="s">
        <v>7409</v>
      </c>
      <c r="AK1697" s="235" t="s">
        <v>7751</v>
      </c>
      <c r="AL1697" s="235">
        <v>1696</v>
      </c>
    </row>
    <row r="1698" spans="1:38" x14ac:dyDescent="0.3">
      <c r="A1698" s="229">
        <v>6000537</v>
      </c>
      <c r="B1698" s="229" t="s">
        <v>7436</v>
      </c>
      <c r="C1698" s="241" t="s">
        <v>7422</v>
      </c>
      <c r="D1698" s="259" t="s">
        <v>7939</v>
      </c>
      <c r="E1698" s="236">
        <v>1101115723146</v>
      </c>
      <c r="F1698" s="240" t="s">
        <v>7765</v>
      </c>
      <c r="G1698" s="214">
        <v>1</v>
      </c>
      <c r="H1698" s="231" t="s">
        <v>7409</v>
      </c>
      <c r="I1698" s="231"/>
      <c r="J1698" s="231"/>
      <c r="K1698" s="231"/>
      <c r="L1698" s="231"/>
      <c r="M1698" s="231"/>
      <c r="N1698" s="231" t="s">
        <v>7757</v>
      </c>
      <c r="O1698" s="246"/>
      <c r="P1698" s="246"/>
      <c r="Q1698" s="225"/>
      <c r="R1698" s="212" t="s">
        <v>2</v>
      </c>
      <c r="S1698" s="213" t="s">
        <v>7409</v>
      </c>
      <c r="T1698" s="233" t="s">
        <v>8167</v>
      </c>
      <c r="U1698" s="234" t="s">
        <v>7583</v>
      </c>
      <c r="V1698" s="234">
        <v>45643</v>
      </c>
      <c r="W1698" s="233" t="s">
        <v>7748</v>
      </c>
      <c r="X1698" s="234" t="s">
        <v>7746</v>
      </c>
      <c r="Y1698" s="234"/>
      <c r="Z1698" s="234"/>
      <c r="AA1698" s="243">
        <v>202411</v>
      </c>
      <c r="AB1698" s="243"/>
      <c r="AC1698" s="233" t="s">
        <v>7754</v>
      </c>
      <c r="AD1698" s="244" t="s">
        <v>7474</v>
      </c>
      <c r="AE1698" s="245">
        <v>0.4</v>
      </c>
      <c r="AF1698" s="244" t="s">
        <v>7474</v>
      </c>
      <c r="AG1698" s="239" t="str">
        <f>IFERROR(VLOOKUP(작성용!A:A,RM!A:D,4,0),"-")</f>
        <v>-</v>
      </c>
      <c r="AH1698" s="9" t="s">
        <v>7409</v>
      </c>
      <c r="AI1698" s="235" t="s">
        <v>7409</v>
      </c>
      <c r="AJ1698" s="235" t="s">
        <v>7409</v>
      </c>
      <c r="AK1698" s="235" t="s">
        <v>7751</v>
      </c>
      <c r="AL1698" s="235">
        <v>1697</v>
      </c>
    </row>
    <row r="1699" spans="1:38" x14ac:dyDescent="0.3">
      <c r="A1699" s="229">
        <v>6000537</v>
      </c>
      <c r="B1699" s="229" t="s">
        <v>7436</v>
      </c>
      <c r="C1699" s="241" t="s">
        <v>7422</v>
      </c>
      <c r="D1699" s="237" t="s">
        <v>7939</v>
      </c>
      <c r="E1699" s="236">
        <v>1101115723146</v>
      </c>
      <c r="F1699" s="240" t="s">
        <v>7765</v>
      </c>
      <c r="G1699" s="214">
        <v>2</v>
      </c>
      <c r="H1699" s="231" t="s">
        <v>7409</v>
      </c>
      <c r="I1699" s="231"/>
      <c r="J1699" s="231"/>
      <c r="K1699" s="231"/>
      <c r="L1699" s="231"/>
      <c r="M1699" s="231"/>
      <c r="N1699" s="231" t="s">
        <v>7757</v>
      </c>
      <c r="O1699" s="246"/>
      <c r="P1699" s="246"/>
      <c r="Q1699" s="225"/>
      <c r="R1699" s="212" t="s">
        <v>2</v>
      </c>
      <c r="S1699" s="213" t="s">
        <v>7409</v>
      </c>
      <c r="T1699" s="233" t="s">
        <v>8167</v>
      </c>
      <c r="U1699" s="234" t="s">
        <v>7583</v>
      </c>
      <c r="V1699" s="234">
        <v>45643</v>
      </c>
      <c r="W1699" s="233" t="s">
        <v>7748</v>
      </c>
      <c r="X1699" s="234" t="s">
        <v>7746</v>
      </c>
      <c r="Y1699" s="234"/>
      <c r="Z1699" s="234"/>
      <c r="AA1699" s="243">
        <v>202411</v>
      </c>
      <c r="AB1699" s="243"/>
      <c r="AC1699" s="233" t="s">
        <v>7754</v>
      </c>
      <c r="AD1699" s="244" t="s">
        <v>7474</v>
      </c>
      <c r="AE1699" s="245">
        <v>0</v>
      </c>
      <c r="AF1699" s="244" t="s">
        <v>7474</v>
      </c>
      <c r="AG1699" s="239" t="str">
        <f>IFERROR(VLOOKUP(작성용!A:A,RM!A:D,4,0),"-")</f>
        <v>-</v>
      </c>
      <c r="AH1699" s="9" t="s">
        <v>7409</v>
      </c>
      <c r="AI1699" s="235" t="s">
        <v>7409</v>
      </c>
      <c r="AJ1699" s="235" t="s">
        <v>7409</v>
      </c>
      <c r="AK1699" s="235" t="s">
        <v>7751</v>
      </c>
      <c r="AL1699" s="235">
        <v>1698</v>
      </c>
    </row>
    <row r="1700" spans="1:38" x14ac:dyDescent="0.3">
      <c r="A1700" s="229">
        <v>6000537</v>
      </c>
      <c r="B1700" s="229" t="s">
        <v>7436</v>
      </c>
      <c r="C1700" s="241" t="s">
        <v>7422</v>
      </c>
      <c r="D1700" s="237" t="s">
        <v>7940</v>
      </c>
      <c r="E1700" s="236">
        <v>1101116417607</v>
      </c>
      <c r="F1700" s="240" t="s">
        <v>7765</v>
      </c>
      <c r="G1700" s="214">
        <v>2</v>
      </c>
      <c r="H1700" s="231" t="s">
        <v>7409</v>
      </c>
      <c r="I1700" s="231"/>
      <c r="J1700" s="231"/>
      <c r="K1700" s="231"/>
      <c r="L1700" s="231"/>
      <c r="M1700" s="231"/>
      <c r="N1700" s="231" t="s">
        <v>7757</v>
      </c>
      <c r="O1700" s="246"/>
      <c r="P1700" s="246"/>
      <c r="Q1700" s="225"/>
      <c r="R1700" s="212" t="s">
        <v>2</v>
      </c>
      <c r="S1700" s="213" t="s">
        <v>7409</v>
      </c>
      <c r="T1700" s="233" t="s">
        <v>8167</v>
      </c>
      <c r="U1700" s="234" t="s">
        <v>7583</v>
      </c>
      <c r="V1700" s="234">
        <v>45643</v>
      </c>
      <c r="W1700" s="233" t="s">
        <v>7748</v>
      </c>
      <c r="X1700" s="234" t="s">
        <v>7746</v>
      </c>
      <c r="Y1700" s="234"/>
      <c r="Z1700" s="234"/>
      <c r="AA1700" s="243">
        <v>202411</v>
      </c>
      <c r="AB1700" s="243"/>
      <c r="AC1700" s="233" t="s">
        <v>7754</v>
      </c>
      <c r="AD1700" s="244" t="s">
        <v>7781</v>
      </c>
      <c r="AE1700" s="245">
        <v>0</v>
      </c>
      <c r="AF1700" s="244" t="s">
        <v>7781</v>
      </c>
      <c r="AG1700" s="239" t="str">
        <f>IFERROR(VLOOKUP(작성용!A:A,RM!A:D,4,0),"-")</f>
        <v>-</v>
      </c>
      <c r="AH1700" s="9" t="s">
        <v>7409</v>
      </c>
      <c r="AI1700" s="235" t="s">
        <v>7409</v>
      </c>
      <c r="AJ1700" s="235" t="s">
        <v>7409</v>
      </c>
      <c r="AK1700" s="235" t="s">
        <v>7751</v>
      </c>
      <c r="AL1700" s="235">
        <v>1699</v>
      </c>
    </row>
    <row r="1701" spans="1:38" x14ac:dyDescent="0.3">
      <c r="A1701" s="229">
        <v>6000537</v>
      </c>
      <c r="B1701" s="229" t="s">
        <v>7436</v>
      </c>
      <c r="C1701" s="241" t="s">
        <v>7422</v>
      </c>
      <c r="D1701" s="237" t="s">
        <v>7940</v>
      </c>
      <c r="E1701" s="236">
        <v>1101116417607</v>
      </c>
      <c r="F1701" s="240" t="s">
        <v>7765</v>
      </c>
      <c r="G1701" s="214">
        <v>3</v>
      </c>
      <c r="H1701" s="231" t="s">
        <v>7409</v>
      </c>
      <c r="I1701" s="231"/>
      <c r="J1701" s="231"/>
      <c r="K1701" s="231"/>
      <c r="L1701" s="231"/>
      <c r="M1701" s="231"/>
      <c r="N1701" s="231" t="s">
        <v>7757</v>
      </c>
      <c r="O1701" s="246"/>
      <c r="P1701" s="246"/>
      <c r="Q1701" s="225"/>
      <c r="R1701" s="212" t="s">
        <v>2</v>
      </c>
      <c r="S1701" s="213" t="s">
        <v>7409</v>
      </c>
      <c r="T1701" s="233" t="s">
        <v>8167</v>
      </c>
      <c r="U1701" s="234" t="s">
        <v>7583</v>
      </c>
      <c r="V1701" s="234">
        <v>45643</v>
      </c>
      <c r="W1701" s="233" t="s">
        <v>7748</v>
      </c>
      <c r="X1701" s="234" t="s">
        <v>7746</v>
      </c>
      <c r="Y1701" s="234"/>
      <c r="Z1701" s="234"/>
      <c r="AA1701" s="243">
        <v>202411</v>
      </c>
      <c r="AB1701" s="243"/>
      <c r="AC1701" s="233" t="s">
        <v>7754</v>
      </c>
      <c r="AD1701" s="244" t="s">
        <v>7781</v>
      </c>
      <c r="AE1701" s="245">
        <v>0</v>
      </c>
      <c r="AF1701" s="244" t="s">
        <v>7781</v>
      </c>
      <c r="AG1701" s="239" t="str">
        <f>IFERROR(VLOOKUP(작성용!A:A,RM!A:D,4,0),"-")</f>
        <v>-</v>
      </c>
      <c r="AH1701" s="9" t="s">
        <v>7409</v>
      </c>
      <c r="AI1701" s="235" t="s">
        <v>7409</v>
      </c>
      <c r="AJ1701" s="235" t="s">
        <v>7409</v>
      </c>
      <c r="AK1701" s="235" t="s">
        <v>7751</v>
      </c>
      <c r="AL1701" s="235">
        <v>1700</v>
      </c>
    </row>
    <row r="1702" spans="1:38" x14ac:dyDescent="0.3">
      <c r="A1702" s="229">
        <v>6000537</v>
      </c>
      <c r="B1702" s="229" t="s">
        <v>7436</v>
      </c>
      <c r="C1702" s="241" t="s">
        <v>7422</v>
      </c>
      <c r="D1702" s="237" t="s">
        <v>7941</v>
      </c>
      <c r="E1702" s="236" t="s">
        <v>7942</v>
      </c>
      <c r="F1702" s="240" t="s">
        <v>7765</v>
      </c>
      <c r="G1702" s="214">
        <v>0</v>
      </c>
      <c r="H1702" s="231" t="s">
        <v>7409</v>
      </c>
      <c r="I1702" s="231"/>
      <c r="J1702" s="231"/>
      <c r="K1702" s="231"/>
      <c r="L1702" s="231"/>
      <c r="M1702" s="231"/>
      <c r="N1702" s="231" t="s">
        <v>7757</v>
      </c>
      <c r="O1702" s="246"/>
      <c r="P1702" s="246"/>
      <c r="Q1702" s="225"/>
      <c r="R1702" s="212" t="s">
        <v>2</v>
      </c>
      <c r="S1702" s="213" t="s">
        <v>7409</v>
      </c>
      <c r="T1702" s="233" t="s">
        <v>8167</v>
      </c>
      <c r="U1702" s="234" t="s">
        <v>7583</v>
      </c>
      <c r="V1702" s="234">
        <v>45643</v>
      </c>
      <c r="W1702" s="233" t="s">
        <v>7748</v>
      </c>
      <c r="X1702" s="234" t="s">
        <v>7746</v>
      </c>
      <c r="Y1702" s="234"/>
      <c r="Z1702" s="234"/>
      <c r="AA1702" s="243">
        <v>202411</v>
      </c>
      <c r="AB1702" s="243"/>
      <c r="AC1702" s="233" t="s">
        <v>7754</v>
      </c>
      <c r="AD1702" s="244" t="s">
        <v>7508</v>
      </c>
      <c r="AE1702" s="245">
        <v>0</v>
      </c>
      <c r="AF1702" s="244" t="s">
        <v>7508</v>
      </c>
      <c r="AG1702" s="239" t="str">
        <f>IFERROR(VLOOKUP(작성용!A:A,RM!A:D,4,0),"-")</f>
        <v>-</v>
      </c>
      <c r="AH1702" s="9" t="s">
        <v>7409</v>
      </c>
      <c r="AI1702" s="235" t="s">
        <v>7409</v>
      </c>
      <c r="AJ1702" s="235" t="s">
        <v>7409</v>
      </c>
      <c r="AK1702" s="235" t="s">
        <v>7751</v>
      </c>
      <c r="AL1702" s="235">
        <v>1701</v>
      </c>
    </row>
    <row r="1703" spans="1:38" x14ac:dyDescent="0.3">
      <c r="A1703" s="229">
        <v>6000537</v>
      </c>
      <c r="B1703" s="229" t="s">
        <v>7436</v>
      </c>
      <c r="C1703" s="241" t="s">
        <v>7422</v>
      </c>
      <c r="D1703" s="237" t="s">
        <v>7943</v>
      </c>
      <c r="E1703" s="236" t="s">
        <v>7944</v>
      </c>
      <c r="F1703" s="240" t="s">
        <v>7760</v>
      </c>
      <c r="G1703" s="214">
        <v>0</v>
      </c>
      <c r="H1703" s="231" t="s">
        <v>7409</v>
      </c>
      <c r="I1703" s="231"/>
      <c r="J1703" s="231"/>
      <c r="K1703" s="231"/>
      <c r="L1703" s="231"/>
      <c r="M1703" s="231"/>
      <c r="N1703" s="231" t="s">
        <v>7757</v>
      </c>
      <c r="O1703" s="246"/>
      <c r="P1703" s="246"/>
      <c r="Q1703" s="225"/>
      <c r="R1703" s="212" t="s">
        <v>2</v>
      </c>
      <c r="S1703" s="213" t="s">
        <v>7409</v>
      </c>
      <c r="T1703" s="233" t="s">
        <v>8167</v>
      </c>
      <c r="U1703" s="234" t="s">
        <v>7583</v>
      </c>
      <c r="V1703" s="234">
        <v>45643</v>
      </c>
      <c r="W1703" s="233" t="s">
        <v>7748</v>
      </c>
      <c r="X1703" s="234" t="s">
        <v>7746</v>
      </c>
      <c r="Y1703" s="234"/>
      <c r="Z1703" s="234"/>
      <c r="AA1703" s="243">
        <v>202411</v>
      </c>
      <c r="AB1703" s="243"/>
      <c r="AC1703" s="233" t="s">
        <v>7754</v>
      </c>
      <c r="AD1703" s="244" t="s">
        <v>7503</v>
      </c>
      <c r="AE1703" s="245">
        <v>0</v>
      </c>
      <c r="AF1703" s="244" t="s">
        <v>7503</v>
      </c>
      <c r="AG1703" s="239" t="str">
        <f>IFERROR(VLOOKUP(작성용!A:A,RM!A:D,4,0),"-")</f>
        <v>-</v>
      </c>
      <c r="AH1703" s="9" t="s">
        <v>7409</v>
      </c>
      <c r="AI1703" s="235" t="s">
        <v>7409</v>
      </c>
      <c r="AJ1703" s="235" t="s">
        <v>7409</v>
      </c>
      <c r="AK1703" s="235" t="s">
        <v>7751</v>
      </c>
      <c r="AL1703" s="235">
        <v>1702</v>
      </c>
    </row>
    <row r="1704" spans="1:38" x14ac:dyDescent="0.3">
      <c r="A1704" s="229">
        <v>6000537</v>
      </c>
      <c r="B1704" s="229" t="s">
        <v>7436</v>
      </c>
      <c r="C1704" s="241" t="s">
        <v>7422</v>
      </c>
      <c r="D1704" s="237" t="s">
        <v>7945</v>
      </c>
      <c r="E1704" s="236">
        <v>1101116858950</v>
      </c>
      <c r="F1704" s="240" t="s">
        <v>7765</v>
      </c>
      <c r="G1704" s="214">
        <v>0</v>
      </c>
      <c r="H1704" s="231" t="s">
        <v>7409</v>
      </c>
      <c r="I1704" s="231"/>
      <c r="J1704" s="231"/>
      <c r="K1704" s="231"/>
      <c r="L1704" s="231"/>
      <c r="M1704" s="231"/>
      <c r="N1704" s="231" t="s">
        <v>7757</v>
      </c>
      <c r="O1704" s="246"/>
      <c r="P1704" s="246"/>
      <c r="Q1704" s="225"/>
      <c r="R1704" s="212" t="s">
        <v>2</v>
      </c>
      <c r="S1704" s="213" t="s">
        <v>7409</v>
      </c>
      <c r="T1704" s="233" t="s">
        <v>8167</v>
      </c>
      <c r="U1704" s="234" t="s">
        <v>7583</v>
      </c>
      <c r="V1704" s="234">
        <v>45643</v>
      </c>
      <c r="W1704" s="233" t="s">
        <v>7748</v>
      </c>
      <c r="X1704" s="234" t="s">
        <v>7746</v>
      </c>
      <c r="Y1704" s="234"/>
      <c r="Z1704" s="234"/>
      <c r="AA1704" s="243">
        <v>202411</v>
      </c>
      <c r="AB1704" s="243"/>
      <c r="AC1704" s="233" t="s">
        <v>7754</v>
      </c>
      <c r="AD1704" s="244" t="s">
        <v>7845</v>
      </c>
      <c r="AE1704" s="245">
        <v>0</v>
      </c>
      <c r="AF1704" s="244" t="s">
        <v>7845</v>
      </c>
      <c r="AG1704" s="239" t="str">
        <f>IFERROR(VLOOKUP(작성용!A:A,RM!A:D,4,0),"-")</f>
        <v>-</v>
      </c>
      <c r="AH1704" s="9" t="s">
        <v>7409</v>
      </c>
      <c r="AI1704" s="235" t="s">
        <v>7409</v>
      </c>
      <c r="AJ1704" s="235" t="s">
        <v>7409</v>
      </c>
      <c r="AK1704" s="235" t="s">
        <v>7751</v>
      </c>
      <c r="AL1704" s="235">
        <v>1703</v>
      </c>
    </row>
    <row r="1705" spans="1:38" x14ac:dyDescent="0.3">
      <c r="A1705" s="229">
        <v>6000537</v>
      </c>
      <c r="B1705" s="229" t="s">
        <v>7436</v>
      </c>
      <c r="C1705" s="241" t="s">
        <v>7422</v>
      </c>
      <c r="D1705" s="269" t="s">
        <v>7946</v>
      </c>
      <c r="E1705" s="236">
        <v>1101116635530</v>
      </c>
      <c r="F1705" s="240" t="s">
        <v>7765</v>
      </c>
      <c r="G1705" s="214">
        <v>0</v>
      </c>
      <c r="H1705" s="231" t="s">
        <v>7409</v>
      </c>
      <c r="I1705" s="231"/>
      <c r="J1705" s="231"/>
      <c r="K1705" s="231"/>
      <c r="L1705" s="231"/>
      <c r="M1705" s="231"/>
      <c r="N1705" s="231" t="s">
        <v>7757</v>
      </c>
      <c r="O1705" s="246"/>
      <c r="P1705" s="246"/>
      <c r="Q1705" s="225"/>
      <c r="R1705" s="212" t="s">
        <v>2</v>
      </c>
      <c r="S1705" s="213" t="s">
        <v>7409</v>
      </c>
      <c r="T1705" s="233" t="s">
        <v>8167</v>
      </c>
      <c r="U1705" s="234" t="s">
        <v>7583</v>
      </c>
      <c r="V1705" s="234">
        <v>45643</v>
      </c>
      <c r="W1705" s="233" t="s">
        <v>7748</v>
      </c>
      <c r="X1705" s="234" t="s">
        <v>7746</v>
      </c>
      <c r="Y1705" s="234"/>
      <c r="Z1705" s="234"/>
      <c r="AA1705" s="243">
        <v>202411</v>
      </c>
      <c r="AB1705" s="243"/>
      <c r="AC1705" s="233" t="s">
        <v>7754</v>
      </c>
      <c r="AD1705" s="244" t="s">
        <v>7451</v>
      </c>
      <c r="AE1705" s="245">
        <v>0.4</v>
      </c>
      <c r="AF1705" s="244" t="s">
        <v>7451</v>
      </c>
      <c r="AG1705" s="239" t="str">
        <f>IFERROR(VLOOKUP(작성용!A:A,RM!A:D,4,0),"-")</f>
        <v>-</v>
      </c>
      <c r="AH1705" s="9" t="s">
        <v>7409</v>
      </c>
      <c r="AI1705" s="235" t="s">
        <v>7409</v>
      </c>
      <c r="AJ1705" s="235" t="s">
        <v>7409</v>
      </c>
      <c r="AK1705" s="235" t="s">
        <v>7751</v>
      </c>
      <c r="AL1705" s="235">
        <v>1704</v>
      </c>
    </row>
    <row r="1706" spans="1:38" x14ac:dyDescent="0.3">
      <c r="A1706" s="229">
        <v>6000537</v>
      </c>
      <c r="B1706" s="229" t="s">
        <v>7436</v>
      </c>
      <c r="C1706" s="241" t="s">
        <v>7422</v>
      </c>
      <c r="D1706" s="237" t="s">
        <v>7946</v>
      </c>
      <c r="E1706" s="236">
        <v>1101116635530</v>
      </c>
      <c r="F1706" s="240" t="s">
        <v>7756</v>
      </c>
      <c r="G1706" s="214">
        <v>0</v>
      </c>
      <c r="H1706" s="231" t="s">
        <v>7409</v>
      </c>
      <c r="I1706" s="231"/>
      <c r="J1706" s="231"/>
      <c r="K1706" s="231"/>
      <c r="L1706" s="231"/>
      <c r="M1706" s="231"/>
      <c r="N1706" s="231" t="s">
        <v>7757</v>
      </c>
      <c r="O1706" s="246"/>
      <c r="P1706" s="246"/>
      <c r="Q1706" s="225"/>
      <c r="R1706" s="212" t="s">
        <v>2</v>
      </c>
      <c r="S1706" s="213" t="s">
        <v>7409</v>
      </c>
      <c r="T1706" s="233" t="s">
        <v>8167</v>
      </c>
      <c r="U1706" s="234" t="s">
        <v>7583</v>
      </c>
      <c r="V1706" s="234">
        <v>45643</v>
      </c>
      <c r="W1706" s="233" t="s">
        <v>7748</v>
      </c>
      <c r="X1706" s="234" t="s">
        <v>7746</v>
      </c>
      <c r="Y1706" s="234"/>
      <c r="Z1706" s="234"/>
      <c r="AA1706" s="243">
        <v>202411</v>
      </c>
      <c r="AB1706" s="243"/>
      <c r="AC1706" s="233" t="s">
        <v>7754</v>
      </c>
      <c r="AD1706" s="244" t="s">
        <v>7451</v>
      </c>
      <c r="AE1706" s="245">
        <v>0</v>
      </c>
      <c r="AF1706" s="244" t="s">
        <v>7451</v>
      </c>
      <c r="AG1706" s="239" t="str">
        <f>IFERROR(VLOOKUP(작성용!A:A,RM!A:D,4,0),"-")</f>
        <v>-</v>
      </c>
      <c r="AH1706" s="9" t="s">
        <v>7409</v>
      </c>
      <c r="AI1706" s="235" t="s">
        <v>7409</v>
      </c>
      <c r="AJ1706" s="235" t="s">
        <v>7409</v>
      </c>
      <c r="AK1706" s="235" t="s">
        <v>7751</v>
      </c>
      <c r="AL1706" s="235">
        <v>1705</v>
      </c>
    </row>
    <row r="1707" spans="1:38" x14ac:dyDescent="0.3">
      <c r="A1707" s="229">
        <v>6000537</v>
      </c>
      <c r="B1707" s="229" t="s">
        <v>7436</v>
      </c>
      <c r="C1707" s="241" t="s">
        <v>7422</v>
      </c>
      <c r="D1707" s="259" t="s">
        <v>7947</v>
      </c>
      <c r="E1707" s="236">
        <v>1801110925248</v>
      </c>
      <c r="F1707" s="240" t="s">
        <v>7765</v>
      </c>
      <c r="G1707" s="214">
        <v>0</v>
      </c>
      <c r="H1707" s="231" t="s">
        <v>7409</v>
      </c>
      <c r="I1707" s="231"/>
      <c r="J1707" s="231"/>
      <c r="K1707" s="231"/>
      <c r="L1707" s="231"/>
      <c r="M1707" s="231"/>
      <c r="N1707" s="231" t="s">
        <v>7757</v>
      </c>
      <c r="O1707" s="246"/>
      <c r="P1707" s="246"/>
      <c r="Q1707" s="225"/>
      <c r="R1707" s="212" t="s">
        <v>2</v>
      </c>
      <c r="S1707" s="213" t="s">
        <v>7409</v>
      </c>
      <c r="T1707" s="233" t="s">
        <v>8167</v>
      </c>
      <c r="U1707" s="234" t="s">
        <v>7583</v>
      </c>
      <c r="V1707" s="234">
        <v>45643</v>
      </c>
      <c r="W1707" s="233" t="s">
        <v>7748</v>
      </c>
      <c r="X1707" s="234" t="s">
        <v>7746</v>
      </c>
      <c r="Y1707" s="234"/>
      <c r="Z1707" s="234"/>
      <c r="AA1707" s="243">
        <v>202411</v>
      </c>
      <c r="AB1707" s="243"/>
      <c r="AC1707" s="233" t="s">
        <v>7754</v>
      </c>
      <c r="AD1707" s="244" t="s">
        <v>7513</v>
      </c>
      <c r="AE1707" s="245">
        <v>0.4</v>
      </c>
      <c r="AF1707" s="244" t="s">
        <v>7513</v>
      </c>
      <c r="AG1707" s="239" t="str">
        <f>IFERROR(VLOOKUP(작성용!A:A,RM!A:D,4,0),"-")</f>
        <v>-</v>
      </c>
      <c r="AH1707" s="9" t="s">
        <v>7409</v>
      </c>
      <c r="AI1707" s="235" t="s">
        <v>7409</v>
      </c>
      <c r="AJ1707" s="235" t="s">
        <v>7409</v>
      </c>
      <c r="AK1707" s="235" t="s">
        <v>7751</v>
      </c>
      <c r="AL1707" s="235">
        <v>1706</v>
      </c>
    </row>
    <row r="1708" spans="1:38" x14ac:dyDescent="0.3">
      <c r="A1708" s="229">
        <v>6000537</v>
      </c>
      <c r="B1708" s="229" t="s">
        <v>7436</v>
      </c>
      <c r="C1708" s="241" t="s">
        <v>7422</v>
      </c>
      <c r="D1708" s="269" t="s">
        <v>7866</v>
      </c>
      <c r="E1708" s="236">
        <v>1717110147784</v>
      </c>
      <c r="F1708" s="240" t="s">
        <v>7765</v>
      </c>
      <c r="G1708" s="214">
        <v>4</v>
      </c>
      <c r="H1708" s="231" t="s">
        <v>7409</v>
      </c>
      <c r="I1708" s="231"/>
      <c r="J1708" s="231"/>
      <c r="K1708" s="231"/>
      <c r="L1708" s="231"/>
      <c r="M1708" s="231"/>
      <c r="N1708" s="231" t="s">
        <v>7757</v>
      </c>
      <c r="O1708" s="246"/>
      <c r="P1708" s="246"/>
      <c r="Q1708" s="225"/>
      <c r="R1708" s="212" t="s">
        <v>2</v>
      </c>
      <c r="S1708" s="213" t="s">
        <v>7409</v>
      </c>
      <c r="T1708" s="233" t="s">
        <v>8167</v>
      </c>
      <c r="U1708" s="234" t="s">
        <v>7583</v>
      </c>
      <c r="V1708" s="234">
        <v>45643</v>
      </c>
      <c r="W1708" s="233" t="s">
        <v>7748</v>
      </c>
      <c r="X1708" s="234" t="s">
        <v>7746</v>
      </c>
      <c r="Y1708" s="234"/>
      <c r="Z1708" s="234"/>
      <c r="AA1708" s="243">
        <v>202411</v>
      </c>
      <c r="AB1708" s="243"/>
      <c r="AC1708" s="233" t="s">
        <v>7754</v>
      </c>
      <c r="AD1708" s="244" t="s">
        <v>7441</v>
      </c>
      <c r="AE1708" s="245">
        <v>0</v>
      </c>
      <c r="AF1708" s="244" t="s">
        <v>7441</v>
      </c>
      <c r="AG1708" s="239" t="str">
        <f>IFERROR(VLOOKUP(작성용!A:A,RM!A:D,4,0),"-")</f>
        <v>-</v>
      </c>
      <c r="AH1708" s="9" t="s">
        <v>7409</v>
      </c>
      <c r="AI1708" s="235" t="s">
        <v>7409</v>
      </c>
      <c r="AJ1708" s="235" t="s">
        <v>7409</v>
      </c>
      <c r="AK1708" s="235" t="s">
        <v>7751</v>
      </c>
      <c r="AL1708" s="235">
        <v>1707</v>
      </c>
    </row>
    <row r="1709" spans="1:38" x14ac:dyDescent="0.3">
      <c r="A1709" s="229">
        <v>6000537</v>
      </c>
      <c r="B1709" s="229" t="s">
        <v>7436</v>
      </c>
      <c r="C1709" s="241" t="s">
        <v>7422</v>
      </c>
      <c r="D1709" s="237" t="s">
        <v>7871</v>
      </c>
      <c r="E1709" s="236">
        <v>1311110641645</v>
      </c>
      <c r="F1709" s="240" t="s">
        <v>7765</v>
      </c>
      <c r="G1709" s="214">
        <v>0</v>
      </c>
      <c r="H1709" s="231" t="s">
        <v>7409</v>
      </c>
      <c r="I1709" s="231"/>
      <c r="J1709" s="231"/>
      <c r="K1709" s="231"/>
      <c r="L1709" s="231"/>
      <c r="M1709" s="231"/>
      <c r="N1709" s="231" t="s">
        <v>7757</v>
      </c>
      <c r="O1709" s="246"/>
      <c r="P1709" s="246"/>
      <c r="Q1709" s="225"/>
      <c r="R1709" s="212" t="s">
        <v>2</v>
      </c>
      <c r="S1709" s="213" t="s">
        <v>7409</v>
      </c>
      <c r="T1709" s="233" t="s">
        <v>8167</v>
      </c>
      <c r="U1709" s="234" t="s">
        <v>7583</v>
      </c>
      <c r="V1709" s="234">
        <v>45643</v>
      </c>
      <c r="W1709" s="233" t="s">
        <v>7748</v>
      </c>
      <c r="X1709" s="234" t="s">
        <v>7746</v>
      </c>
      <c r="Y1709" s="234"/>
      <c r="Z1709" s="234"/>
      <c r="AA1709" s="243">
        <v>202411</v>
      </c>
      <c r="AB1709" s="243"/>
      <c r="AC1709" s="233" t="s">
        <v>7754</v>
      </c>
      <c r="AD1709" s="244" t="s">
        <v>7750</v>
      </c>
      <c r="AE1709" s="245">
        <v>0</v>
      </c>
      <c r="AF1709" s="244" t="s">
        <v>7750</v>
      </c>
      <c r="AG1709" s="239" t="str">
        <f>IFERROR(VLOOKUP(작성용!A:A,RM!A:D,4,0),"-")</f>
        <v>-</v>
      </c>
      <c r="AH1709" s="9" t="s">
        <v>7409</v>
      </c>
      <c r="AI1709" s="235" t="s">
        <v>7409</v>
      </c>
      <c r="AJ1709" s="235" t="s">
        <v>7409</v>
      </c>
      <c r="AK1709" s="235" t="s">
        <v>7751</v>
      </c>
      <c r="AL1709" s="235">
        <v>1708</v>
      </c>
    </row>
    <row r="1710" spans="1:38" x14ac:dyDescent="0.3">
      <c r="A1710" s="229">
        <v>6000537</v>
      </c>
      <c r="B1710" s="229" t="s">
        <v>7436</v>
      </c>
      <c r="C1710" s="241" t="s">
        <v>7422</v>
      </c>
      <c r="D1710" s="237" t="s">
        <v>7948</v>
      </c>
      <c r="E1710" s="236" t="s">
        <v>7949</v>
      </c>
      <c r="F1710" s="240" t="s">
        <v>7765</v>
      </c>
      <c r="G1710" s="214">
        <v>0</v>
      </c>
      <c r="H1710" s="231" t="s">
        <v>7409</v>
      </c>
      <c r="I1710" s="231"/>
      <c r="J1710" s="231"/>
      <c r="K1710" s="231"/>
      <c r="L1710" s="231"/>
      <c r="M1710" s="231"/>
      <c r="N1710" s="231" t="s">
        <v>7757</v>
      </c>
      <c r="O1710" s="246"/>
      <c r="P1710" s="246"/>
      <c r="Q1710" s="225"/>
      <c r="R1710" s="212" t="s">
        <v>2</v>
      </c>
      <c r="S1710" s="213" t="s">
        <v>7409</v>
      </c>
      <c r="T1710" s="233" t="s">
        <v>8167</v>
      </c>
      <c r="U1710" s="234" t="s">
        <v>7583</v>
      </c>
      <c r="V1710" s="234">
        <v>45643</v>
      </c>
      <c r="W1710" s="233" t="s">
        <v>7748</v>
      </c>
      <c r="X1710" s="234" t="s">
        <v>7746</v>
      </c>
      <c r="Y1710" s="234"/>
      <c r="Z1710" s="234"/>
      <c r="AA1710" s="243">
        <v>202411</v>
      </c>
      <c r="AB1710" s="243"/>
      <c r="AC1710" s="233" t="s">
        <v>7754</v>
      </c>
      <c r="AD1710" s="244" t="s">
        <v>7447</v>
      </c>
      <c r="AE1710" s="245">
        <v>0</v>
      </c>
      <c r="AF1710" s="244" t="s">
        <v>7447</v>
      </c>
      <c r="AG1710" s="239" t="str">
        <f>IFERROR(VLOOKUP(작성용!A:A,RM!A:D,4,0),"-")</f>
        <v>-</v>
      </c>
      <c r="AH1710" s="9" t="s">
        <v>7409</v>
      </c>
      <c r="AI1710" s="235" t="s">
        <v>7409</v>
      </c>
      <c r="AJ1710" s="235" t="s">
        <v>7409</v>
      </c>
      <c r="AK1710" s="235" t="s">
        <v>7751</v>
      </c>
      <c r="AL1710" s="235">
        <v>1709</v>
      </c>
    </row>
    <row r="1711" spans="1:38" x14ac:dyDescent="0.3">
      <c r="A1711" s="229">
        <v>6000537</v>
      </c>
      <c r="B1711" s="229" t="s">
        <v>7436</v>
      </c>
      <c r="C1711" s="241" t="s">
        <v>7422</v>
      </c>
      <c r="D1711" s="237" t="s">
        <v>7950</v>
      </c>
      <c r="E1711" s="236" t="s">
        <v>7236</v>
      </c>
      <c r="F1711" s="240" t="s">
        <v>7765</v>
      </c>
      <c r="G1711" s="214">
        <v>0</v>
      </c>
      <c r="H1711" s="231" t="s">
        <v>7409</v>
      </c>
      <c r="I1711" s="231"/>
      <c r="J1711" s="231"/>
      <c r="K1711" s="231"/>
      <c r="L1711" s="231"/>
      <c r="M1711" s="231"/>
      <c r="N1711" s="231" t="s">
        <v>7757</v>
      </c>
      <c r="O1711" s="246"/>
      <c r="P1711" s="246"/>
      <c r="Q1711" s="225"/>
      <c r="R1711" s="212" t="s">
        <v>2</v>
      </c>
      <c r="S1711" s="213" t="s">
        <v>7409</v>
      </c>
      <c r="T1711" s="233" t="s">
        <v>8167</v>
      </c>
      <c r="U1711" s="234" t="s">
        <v>7583</v>
      </c>
      <c r="V1711" s="234">
        <v>45643</v>
      </c>
      <c r="W1711" s="233" t="s">
        <v>7748</v>
      </c>
      <c r="X1711" s="234" t="s">
        <v>7746</v>
      </c>
      <c r="Y1711" s="234"/>
      <c r="Z1711" s="234"/>
      <c r="AA1711" s="243">
        <v>202411</v>
      </c>
      <c r="AB1711" s="243"/>
      <c r="AC1711" s="233" t="s">
        <v>7754</v>
      </c>
      <c r="AD1711" s="244" t="s">
        <v>7445</v>
      </c>
      <c r="AE1711" s="245">
        <v>0</v>
      </c>
      <c r="AF1711" s="244" t="s">
        <v>7445</v>
      </c>
      <c r="AG1711" s="239" t="str">
        <f>IFERROR(VLOOKUP(작성용!A:A,RM!A:D,4,0),"-")</f>
        <v>-</v>
      </c>
      <c r="AH1711" s="9" t="s">
        <v>7409</v>
      </c>
      <c r="AI1711" s="235" t="s">
        <v>7409</v>
      </c>
      <c r="AJ1711" s="235" t="s">
        <v>7409</v>
      </c>
      <c r="AK1711" s="235" t="s">
        <v>7751</v>
      </c>
      <c r="AL1711" s="235">
        <v>1710</v>
      </c>
    </row>
    <row r="1712" spans="1:38" x14ac:dyDescent="0.3">
      <c r="A1712" s="229">
        <v>6000537</v>
      </c>
      <c r="B1712" s="229" t="s">
        <v>7436</v>
      </c>
      <c r="C1712" s="241" t="s">
        <v>7422</v>
      </c>
      <c r="D1712" s="237" t="s">
        <v>7950</v>
      </c>
      <c r="E1712" s="236" t="s">
        <v>7236</v>
      </c>
      <c r="F1712" s="240" t="s">
        <v>7756</v>
      </c>
      <c r="G1712" s="214">
        <v>0</v>
      </c>
      <c r="H1712" s="231" t="s">
        <v>7409</v>
      </c>
      <c r="I1712" s="231"/>
      <c r="J1712" s="231"/>
      <c r="K1712" s="231"/>
      <c r="L1712" s="231"/>
      <c r="M1712" s="231"/>
      <c r="N1712" s="231" t="s">
        <v>7757</v>
      </c>
      <c r="O1712" s="246"/>
      <c r="P1712" s="246"/>
      <c r="Q1712" s="225"/>
      <c r="R1712" s="212" t="s">
        <v>2</v>
      </c>
      <c r="S1712" s="213" t="s">
        <v>7409</v>
      </c>
      <c r="T1712" s="233" t="s">
        <v>8167</v>
      </c>
      <c r="U1712" s="234" t="s">
        <v>7583</v>
      </c>
      <c r="V1712" s="234">
        <v>45643</v>
      </c>
      <c r="W1712" s="233" t="s">
        <v>7748</v>
      </c>
      <c r="X1712" s="234" t="s">
        <v>7746</v>
      </c>
      <c r="Y1712" s="234"/>
      <c r="Z1712" s="234"/>
      <c r="AA1712" s="243">
        <v>202411</v>
      </c>
      <c r="AB1712" s="243"/>
      <c r="AC1712" s="233" t="s">
        <v>7754</v>
      </c>
      <c r="AD1712" s="244" t="s">
        <v>7445</v>
      </c>
      <c r="AE1712" s="245">
        <v>0</v>
      </c>
      <c r="AF1712" s="244" t="s">
        <v>7445</v>
      </c>
      <c r="AG1712" s="239" t="str">
        <f>IFERROR(VLOOKUP(작성용!A:A,RM!A:D,4,0),"-")</f>
        <v>-</v>
      </c>
      <c r="AH1712" s="9" t="s">
        <v>7409</v>
      </c>
      <c r="AI1712" s="235" t="s">
        <v>7409</v>
      </c>
      <c r="AJ1712" s="235" t="s">
        <v>7409</v>
      </c>
      <c r="AK1712" s="235" t="s">
        <v>7751</v>
      </c>
      <c r="AL1712" s="235">
        <v>1711</v>
      </c>
    </row>
    <row r="1713" spans="1:38" x14ac:dyDescent="0.3">
      <c r="A1713" s="229">
        <v>6000537</v>
      </c>
      <c r="B1713" s="229" t="s">
        <v>7436</v>
      </c>
      <c r="C1713" s="241" t="s">
        <v>7422</v>
      </c>
      <c r="D1713" s="237" t="s">
        <v>7951</v>
      </c>
      <c r="E1713" s="236" t="s">
        <v>7952</v>
      </c>
      <c r="F1713" s="240" t="s">
        <v>7765</v>
      </c>
      <c r="G1713" s="214">
        <v>0</v>
      </c>
      <c r="H1713" s="231" t="s">
        <v>7409</v>
      </c>
      <c r="I1713" s="231"/>
      <c r="J1713" s="231"/>
      <c r="K1713" s="231"/>
      <c r="L1713" s="231"/>
      <c r="M1713" s="231"/>
      <c r="N1713" s="231" t="s">
        <v>7757</v>
      </c>
      <c r="O1713" s="246"/>
      <c r="P1713" s="246"/>
      <c r="Q1713" s="225"/>
      <c r="R1713" s="212" t="s">
        <v>2</v>
      </c>
      <c r="S1713" s="213" t="s">
        <v>7409</v>
      </c>
      <c r="T1713" s="233" t="s">
        <v>8167</v>
      </c>
      <c r="U1713" s="234" t="s">
        <v>7583</v>
      </c>
      <c r="V1713" s="234">
        <v>45643</v>
      </c>
      <c r="W1713" s="233" t="s">
        <v>7748</v>
      </c>
      <c r="X1713" s="234" t="s">
        <v>7746</v>
      </c>
      <c r="Y1713" s="234"/>
      <c r="Z1713" s="234"/>
      <c r="AA1713" s="243">
        <v>202411</v>
      </c>
      <c r="AB1713" s="243"/>
      <c r="AC1713" s="233" t="s">
        <v>7754</v>
      </c>
      <c r="AD1713" s="244" t="s">
        <v>7462</v>
      </c>
      <c r="AE1713" s="245">
        <v>0</v>
      </c>
      <c r="AF1713" s="244" t="s">
        <v>7462</v>
      </c>
      <c r="AG1713" s="239" t="str">
        <f>IFERROR(VLOOKUP(작성용!A:A,RM!A:D,4,0),"-")</f>
        <v>-</v>
      </c>
      <c r="AH1713" s="9" t="s">
        <v>7409</v>
      </c>
      <c r="AI1713" s="235" t="s">
        <v>7409</v>
      </c>
      <c r="AJ1713" s="235" t="s">
        <v>7409</v>
      </c>
      <c r="AK1713" s="235" t="s">
        <v>7751</v>
      </c>
      <c r="AL1713" s="235">
        <v>1712</v>
      </c>
    </row>
    <row r="1714" spans="1:38" x14ac:dyDescent="0.3">
      <c r="A1714" s="229">
        <v>6000537</v>
      </c>
      <c r="B1714" s="229" t="s">
        <v>7436</v>
      </c>
      <c r="C1714" s="241" t="s">
        <v>7422</v>
      </c>
      <c r="D1714" s="237" t="s">
        <v>7953</v>
      </c>
      <c r="E1714" s="236" t="s">
        <v>7954</v>
      </c>
      <c r="F1714" s="240" t="s">
        <v>7765</v>
      </c>
      <c r="G1714" s="214">
        <v>0</v>
      </c>
      <c r="H1714" s="231" t="s">
        <v>7409</v>
      </c>
      <c r="I1714" s="231"/>
      <c r="J1714" s="231"/>
      <c r="K1714" s="231"/>
      <c r="L1714" s="231"/>
      <c r="M1714" s="231"/>
      <c r="N1714" s="231" t="s">
        <v>7757</v>
      </c>
      <c r="O1714" s="246"/>
      <c r="P1714" s="246"/>
      <c r="Q1714" s="225"/>
      <c r="R1714" s="212" t="s">
        <v>2</v>
      </c>
      <c r="S1714" s="213" t="s">
        <v>7409</v>
      </c>
      <c r="T1714" s="233" t="s">
        <v>8167</v>
      </c>
      <c r="U1714" s="234" t="s">
        <v>7583</v>
      </c>
      <c r="V1714" s="234">
        <v>45643</v>
      </c>
      <c r="W1714" s="233" t="s">
        <v>7748</v>
      </c>
      <c r="X1714" s="234" t="s">
        <v>7746</v>
      </c>
      <c r="Y1714" s="234"/>
      <c r="Z1714" s="234"/>
      <c r="AA1714" s="243">
        <v>202411</v>
      </c>
      <c r="AB1714" s="243"/>
      <c r="AC1714" s="233" t="s">
        <v>7754</v>
      </c>
      <c r="AD1714" s="244" t="s">
        <v>7500</v>
      </c>
      <c r="AE1714" s="245">
        <v>0</v>
      </c>
      <c r="AF1714" s="244" t="s">
        <v>7500</v>
      </c>
      <c r="AG1714" s="239" t="str">
        <f>IFERROR(VLOOKUP(작성용!A:A,RM!A:D,4,0),"-")</f>
        <v>-</v>
      </c>
      <c r="AH1714" s="9" t="s">
        <v>7409</v>
      </c>
      <c r="AI1714" s="235" t="s">
        <v>7409</v>
      </c>
      <c r="AJ1714" s="235" t="s">
        <v>7409</v>
      </c>
      <c r="AK1714" s="235" t="s">
        <v>7751</v>
      </c>
      <c r="AL1714" s="235">
        <v>1713</v>
      </c>
    </row>
    <row r="1715" spans="1:38" x14ac:dyDescent="0.3">
      <c r="A1715" s="229">
        <v>6000537</v>
      </c>
      <c r="B1715" s="229" t="s">
        <v>7436</v>
      </c>
      <c r="C1715" s="241" t="s">
        <v>7422</v>
      </c>
      <c r="D1715" s="237" t="s">
        <v>7955</v>
      </c>
      <c r="E1715" s="236">
        <v>1311110547356</v>
      </c>
      <c r="F1715" s="240" t="s">
        <v>7760</v>
      </c>
      <c r="G1715" s="214">
        <v>0</v>
      </c>
      <c r="H1715" s="231" t="s">
        <v>7409</v>
      </c>
      <c r="I1715" s="231"/>
      <c r="J1715" s="231"/>
      <c r="K1715" s="231"/>
      <c r="L1715" s="231"/>
      <c r="M1715" s="231"/>
      <c r="N1715" s="231" t="s">
        <v>7757</v>
      </c>
      <c r="O1715" s="246"/>
      <c r="P1715" s="246"/>
      <c r="Q1715" s="225"/>
      <c r="R1715" s="212" t="s">
        <v>2</v>
      </c>
      <c r="S1715" s="213" t="s">
        <v>7409</v>
      </c>
      <c r="T1715" s="233" t="s">
        <v>8167</v>
      </c>
      <c r="U1715" s="234" t="s">
        <v>7583</v>
      </c>
      <c r="V1715" s="234">
        <v>45643</v>
      </c>
      <c r="W1715" s="233" t="s">
        <v>7748</v>
      </c>
      <c r="X1715" s="234" t="s">
        <v>7746</v>
      </c>
      <c r="Y1715" s="234"/>
      <c r="Z1715" s="234"/>
      <c r="AA1715" s="243">
        <v>202411</v>
      </c>
      <c r="AB1715" s="243"/>
      <c r="AC1715" s="233" t="s">
        <v>7754</v>
      </c>
      <c r="AD1715" s="244" t="s">
        <v>7508</v>
      </c>
      <c r="AE1715" s="245">
        <v>0</v>
      </c>
      <c r="AF1715" s="244" t="s">
        <v>7508</v>
      </c>
      <c r="AG1715" s="239" t="str">
        <f>IFERROR(VLOOKUP(작성용!A:A,RM!A:D,4,0),"-")</f>
        <v>-</v>
      </c>
      <c r="AH1715" s="9" t="s">
        <v>7409</v>
      </c>
      <c r="AI1715" s="235" t="s">
        <v>7409</v>
      </c>
      <c r="AJ1715" s="235" t="s">
        <v>7409</v>
      </c>
      <c r="AK1715" s="235" t="s">
        <v>7751</v>
      </c>
      <c r="AL1715" s="235">
        <v>1714</v>
      </c>
    </row>
    <row r="1716" spans="1:38" x14ac:dyDescent="0.3">
      <c r="A1716" s="229">
        <v>6000537</v>
      </c>
      <c r="B1716" s="229" t="s">
        <v>7436</v>
      </c>
      <c r="C1716" s="241" t="s">
        <v>7422</v>
      </c>
      <c r="D1716" s="237" t="s">
        <v>7956</v>
      </c>
      <c r="E1716" s="236">
        <v>1348110144444</v>
      </c>
      <c r="F1716" s="240" t="s">
        <v>7765</v>
      </c>
      <c r="G1716" s="214">
        <v>0</v>
      </c>
      <c r="H1716" s="231" t="s">
        <v>7409</v>
      </c>
      <c r="I1716" s="231"/>
      <c r="J1716" s="231"/>
      <c r="K1716" s="231"/>
      <c r="L1716" s="231"/>
      <c r="M1716" s="231"/>
      <c r="N1716" s="231" t="s">
        <v>7757</v>
      </c>
      <c r="O1716" s="246"/>
      <c r="P1716" s="246"/>
      <c r="Q1716" s="225"/>
      <c r="R1716" s="212" t="s">
        <v>2</v>
      </c>
      <c r="S1716" s="213" t="s">
        <v>7409</v>
      </c>
      <c r="T1716" s="233" t="s">
        <v>8167</v>
      </c>
      <c r="U1716" s="234" t="s">
        <v>7583</v>
      </c>
      <c r="V1716" s="234">
        <v>45643</v>
      </c>
      <c r="W1716" s="233" t="s">
        <v>7748</v>
      </c>
      <c r="X1716" s="234" t="s">
        <v>7746</v>
      </c>
      <c r="Y1716" s="234"/>
      <c r="Z1716" s="234"/>
      <c r="AA1716" s="243">
        <v>202411</v>
      </c>
      <c r="AB1716" s="243"/>
      <c r="AC1716" s="233" t="s">
        <v>7754</v>
      </c>
      <c r="AD1716" s="244" t="s">
        <v>7750</v>
      </c>
      <c r="AE1716" s="245">
        <v>0</v>
      </c>
      <c r="AF1716" s="244" t="s">
        <v>7750</v>
      </c>
      <c r="AG1716" s="239" t="str">
        <f>IFERROR(VLOOKUP(작성용!A:A,RM!A:D,4,0),"-")</f>
        <v>-</v>
      </c>
      <c r="AH1716" s="9" t="s">
        <v>7409</v>
      </c>
      <c r="AI1716" s="235" t="s">
        <v>7409</v>
      </c>
      <c r="AJ1716" s="235" t="s">
        <v>7409</v>
      </c>
      <c r="AK1716" s="235" t="s">
        <v>7751</v>
      </c>
      <c r="AL1716" s="235">
        <v>1715</v>
      </c>
    </row>
    <row r="1717" spans="1:38" x14ac:dyDescent="0.3">
      <c r="A1717" s="229">
        <v>6000537</v>
      </c>
      <c r="B1717" s="229" t="s">
        <v>7436</v>
      </c>
      <c r="C1717" s="241" t="s">
        <v>7422</v>
      </c>
      <c r="D1717" s="269" t="s">
        <v>7957</v>
      </c>
      <c r="E1717" s="236">
        <v>1311110464675</v>
      </c>
      <c r="F1717" s="240" t="s">
        <v>7765</v>
      </c>
      <c r="G1717" s="214">
        <v>2</v>
      </c>
      <c r="H1717" s="231" t="s">
        <v>7409</v>
      </c>
      <c r="I1717" s="231"/>
      <c r="J1717" s="231"/>
      <c r="K1717" s="231"/>
      <c r="L1717" s="231"/>
      <c r="M1717" s="231"/>
      <c r="N1717" s="231" t="s">
        <v>7757</v>
      </c>
      <c r="O1717" s="246"/>
      <c r="P1717" s="246"/>
      <c r="Q1717" s="225"/>
      <c r="R1717" s="212" t="s">
        <v>2</v>
      </c>
      <c r="S1717" s="213" t="s">
        <v>7409</v>
      </c>
      <c r="T1717" s="233" t="s">
        <v>8167</v>
      </c>
      <c r="U1717" s="234" t="s">
        <v>7583</v>
      </c>
      <c r="V1717" s="234">
        <v>45643</v>
      </c>
      <c r="W1717" s="233" t="s">
        <v>7748</v>
      </c>
      <c r="X1717" s="234" t="s">
        <v>7746</v>
      </c>
      <c r="Y1717" s="234"/>
      <c r="Z1717" s="234"/>
      <c r="AA1717" s="243">
        <v>202411</v>
      </c>
      <c r="AB1717" s="243"/>
      <c r="AC1717" s="233" t="s">
        <v>7754</v>
      </c>
      <c r="AD1717" s="244" t="s">
        <v>7497</v>
      </c>
      <c r="AE1717" s="245">
        <v>0.4</v>
      </c>
      <c r="AF1717" s="244" t="s">
        <v>7497</v>
      </c>
      <c r="AG1717" s="239" t="str">
        <f>IFERROR(VLOOKUP(작성용!A:A,RM!A:D,4,0),"-")</f>
        <v>-</v>
      </c>
      <c r="AH1717" s="9" t="s">
        <v>7409</v>
      </c>
      <c r="AI1717" s="235" t="s">
        <v>7409</v>
      </c>
      <c r="AJ1717" s="235" t="s">
        <v>7409</v>
      </c>
      <c r="AK1717" s="235" t="s">
        <v>7751</v>
      </c>
      <c r="AL1717" s="235">
        <v>1716</v>
      </c>
    </row>
    <row r="1718" spans="1:38" x14ac:dyDescent="0.3">
      <c r="A1718" s="229">
        <v>6000537</v>
      </c>
      <c r="B1718" s="229" t="s">
        <v>7436</v>
      </c>
      <c r="C1718" s="241" t="s">
        <v>7422</v>
      </c>
      <c r="D1718" s="269" t="s">
        <v>7958</v>
      </c>
      <c r="E1718" s="236">
        <v>1311110465110</v>
      </c>
      <c r="F1718" s="240" t="s">
        <v>7765</v>
      </c>
      <c r="G1718" s="214">
        <v>0</v>
      </c>
      <c r="H1718" s="231" t="s">
        <v>7409</v>
      </c>
      <c r="I1718" s="231"/>
      <c r="J1718" s="231"/>
      <c r="K1718" s="231"/>
      <c r="L1718" s="231"/>
      <c r="M1718" s="231"/>
      <c r="N1718" s="231" t="s">
        <v>7757</v>
      </c>
      <c r="O1718" s="246"/>
      <c r="P1718" s="246"/>
      <c r="Q1718" s="225"/>
      <c r="R1718" s="212" t="s">
        <v>2</v>
      </c>
      <c r="S1718" s="213" t="s">
        <v>7409</v>
      </c>
      <c r="T1718" s="233" t="s">
        <v>8167</v>
      </c>
      <c r="U1718" s="234" t="s">
        <v>7583</v>
      </c>
      <c r="V1718" s="234">
        <v>45643</v>
      </c>
      <c r="W1718" s="233" t="s">
        <v>7748</v>
      </c>
      <c r="X1718" s="234" t="s">
        <v>7746</v>
      </c>
      <c r="Y1718" s="234"/>
      <c r="Z1718" s="234"/>
      <c r="AA1718" s="243">
        <v>202411</v>
      </c>
      <c r="AB1718" s="243"/>
      <c r="AC1718" s="233" t="s">
        <v>7754</v>
      </c>
      <c r="AD1718" s="244" t="s">
        <v>7497</v>
      </c>
      <c r="AE1718" s="245">
        <v>0.4</v>
      </c>
      <c r="AF1718" s="244" t="s">
        <v>7497</v>
      </c>
      <c r="AG1718" s="239" t="str">
        <f>IFERROR(VLOOKUP(작성용!A:A,RM!A:D,4,0),"-")</f>
        <v>-</v>
      </c>
      <c r="AH1718" s="9" t="s">
        <v>7409</v>
      </c>
      <c r="AI1718" s="235" t="s">
        <v>7409</v>
      </c>
      <c r="AJ1718" s="235" t="s">
        <v>7409</v>
      </c>
      <c r="AK1718" s="235" t="s">
        <v>7751</v>
      </c>
      <c r="AL1718" s="235">
        <v>1717</v>
      </c>
    </row>
    <row r="1719" spans="1:38" x14ac:dyDescent="0.3">
      <c r="A1719" s="229">
        <v>6000537</v>
      </c>
      <c r="B1719" s="229" t="s">
        <v>7436</v>
      </c>
      <c r="C1719" s="241" t="s">
        <v>7422</v>
      </c>
      <c r="D1719" s="237" t="s">
        <v>7959</v>
      </c>
      <c r="E1719" s="236">
        <v>1101117261558</v>
      </c>
      <c r="F1719" s="240" t="s">
        <v>7765</v>
      </c>
      <c r="G1719" s="214">
        <v>0</v>
      </c>
      <c r="H1719" s="231" t="s">
        <v>7409</v>
      </c>
      <c r="I1719" s="231"/>
      <c r="J1719" s="231"/>
      <c r="K1719" s="231"/>
      <c r="L1719" s="231"/>
      <c r="M1719" s="231"/>
      <c r="N1719" s="231" t="s">
        <v>7757</v>
      </c>
      <c r="O1719" s="246"/>
      <c r="P1719" s="246"/>
      <c r="Q1719" s="225"/>
      <c r="R1719" s="212" t="s">
        <v>2</v>
      </c>
      <c r="S1719" s="213" t="s">
        <v>7409</v>
      </c>
      <c r="T1719" s="233" t="s">
        <v>8167</v>
      </c>
      <c r="U1719" s="234" t="s">
        <v>7583</v>
      </c>
      <c r="V1719" s="234">
        <v>45643</v>
      </c>
      <c r="W1719" s="233" t="s">
        <v>7748</v>
      </c>
      <c r="X1719" s="234" t="s">
        <v>7746</v>
      </c>
      <c r="Y1719" s="234"/>
      <c r="Z1719" s="234"/>
      <c r="AA1719" s="243">
        <v>202411</v>
      </c>
      <c r="AB1719" s="243"/>
      <c r="AC1719" s="233" t="s">
        <v>7754</v>
      </c>
      <c r="AD1719" s="244" t="s">
        <v>7469</v>
      </c>
      <c r="AE1719" s="245">
        <v>0</v>
      </c>
      <c r="AF1719" s="244" t="s">
        <v>7469</v>
      </c>
      <c r="AG1719" s="239" t="str">
        <f>IFERROR(VLOOKUP(작성용!A:A,RM!A:D,4,0),"-")</f>
        <v>-</v>
      </c>
      <c r="AH1719" s="9" t="s">
        <v>7409</v>
      </c>
      <c r="AI1719" s="235" t="s">
        <v>7409</v>
      </c>
      <c r="AJ1719" s="235" t="s">
        <v>7409</v>
      </c>
      <c r="AK1719" s="235" t="s">
        <v>7751</v>
      </c>
      <c r="AL1719" s="235">
        <v>1718</v>
      </c>
    </row>
    <row r="1720" spans="1:38" x14ac:dyDescent="0.3">
      <c r="A1720" s="229">
        <v>6000537</v>
      </c>
      <c r="B1720" s="229" t="s">
        <v>7436</v>
      </c>
      <c r="C1720" s="241" t="s">
        <v>7422</v>
      </c>
      <c r="D1720" s="269" t="s">
        <v>7960</v>
      </c>
      <c r="E1720" s="236">
        <v>1101117269370</v>
      </c>
      <c r="F1720" s="240" t="s">
        <v>7756</v>
      </c>
      <c r="G1720" s="214">
        <v>0</v>
      </c>
      <c r="H1720" s="231" t="s">
        <v>7409</v>
      </c>
      <c r="I1720" s="231"/>
      <c r="J1720" s="231"/>
      <c r="K1720" s="231"/>
      <c r="L1720" s="231"/>
      <c r="M1720" s="231"/>
      <c r="N1720" s="231" t="s">
        <v>7757</v>
      </c>
      <c r="O1720" s="246"/>
      <c r="P1720" s="246"/>
      <c r="Q1720" s="225"/>
      <c r="R1720" s="212" t="s">
        <v>2</v>
      </c>
      <c r="S1720" s="213" t="s">
        <v>7409</v>
      </c>
      <c r="T1720" s="233" t="s">
        <v>8167</v>
      </c>
      <c r="U1720" s="234" t="s">
        <v>7583</v>
      </c>
      <c r="V1720" s="234">
        <v>45643</v>
      </c>
      <c r="W1720" s="233" t="s">
        <v>7748</v>
      </c>
      <c r="X1720" s="234" t="s">
        <v>7746</v>
      </c>
      <c r="Y1720" s="234"/>
      <c r="Z1720" s="234"/>
      <c r="AA1720" s="243">
        <v>202411</v>
      </c>
      <c r="AB1720" s="243"/>
      <c r="AC1720" s="233" t="s">
        <v>7754</v>
      </c>
      <c r="AD1720" s="244" t="s">
        <v>7513</v>
      </c>
      <c r="AE1720" s="245">
        <v>0.4</v>
      </c>
      <c r="AF1720" s="244" t="s">
        <v>7513</v>
      </c>
      <c r="AG1720" s="239" t="str">
        <f>IFERROR(VLOOKUP(작성용!A:A,RM!A:D,4,0),"-")</f>
        <v>-</v>
      </c>
      <c r="AH1720" s="9" t="s">
        <v>7409</v>
      </c>
      <c r="AI1720" s="235" t="s">
        <v>7409</v>
      </c>
      <c r="AJ1720" s="235" t="s">
        <v>7409</v>
      </c>
      <c r="AK1720" s="235" t="s">
        <v>7751</v>
      </c>
      <c r="AL1720" s="235">
        <v>1719</v>
      </c>
    </row>
    <row r="1721" spans="1:38" x14ac:dyDescent="0.3">
      <c r="A1721" s="229">
        <v>6000537</v>
      </c>
      <c r="B1721" s="229" t="s">
        <v>7436</v>
      </c>
      <c r="C1721" s="241" t="s">
        <v>7422</v>
      </c>
      <c r="D1721" s="237" t="s">
        <v>7961</v>
      </c>
      <c r="E1721" s="236" t="s">
        <v>7962</v>
      </c>
      <c r="F1721" s="240" t="s">
        <v>7765</v>
      </c>
      <c r="G1721" s="214">
        <v>0</v>
      </c>
      <c r="H1721" s="231" t="s">
        <v>7409</v>
      </c>
      <c r="I1721" s="231"/>
      <c r="J1721" s="231"/>
      <c r="K1721" s="231"/>
      <c r="L1721" s="231"/>
      <c r="M1721" s="231"/>
      <c r="N1721" s="231" t="s">
        <v>7757</v>
      </c>
      <c r="O1721" s="246"/>
      <c r="P1721" s="246"/>
      <c r="Q1721" s="225"/>
      <c r="R1721" s="212" t="s">
        <v>2</v>
      </c>
      <c r="S1721" s="213" t="s">
        <v>7409</v>
      </c>
      <c r="T1721" s="233" t="s">
        <v>8167</v>
      </c>
      <c r="U1721" s="234" t="s">
        <v>7583</v>
      </c>
      <c r="V1721" s="234">
        <v>45643</v>
      </c>
      <c r="W1721" s="233" t="s">
        <v>7748</v>
      </c>
      <c r="X1721" s="234" t="s">
        <v>7746</v>
      </c>
      <c r="Y1721" s="234"/>
      <c r="Z1721" s="234"/>
      <c r="AA1721" s="243">
        <v>202411</v>
      </c>
      <c r="AB1721" s="243"/>
      <c r="AC1721" s="233" t="s">
        <v>7754</v>
      </c>
      <c r="AD1721" s="244" t="s">
        <v>7538</v>
      </c>
      <c r="AE1721" s="245">
        <v>0</v>
      </c>
      <c r="AF1721" s="244" t="s">
        <v>7538</v>
      </c>
      <c r="AG1721" s="239" t="str">
        <f>IFERROR(VLOOKUP(작성용!A:A,RM!A:D,4,0),"-")</f>
        <v>-</v>
      </c>
      <c r="AH1721" s="9" t="s">
        <v>7409</v>
      </c>
      <c r="AI1721" s="235" t="s">
        <v>7409</v>
      </c>
      <c r="AJ1721" s="235" t="s">
        <v>7409</v>
      </c>
      <c r="AK1721" s="235" t="s">
        <v>7751</v>
      </c>
      <c r="AL1721" s="235">
        <v>1720</v>
      </c>
    </row>
    <row r="1722" spans="1:38" x14ac:dyDescent="0.3">
      <c r="A1722" s="229">
        <v>6000537</v>
      </c>
      <c r="B1722" s="229" t="s">
        <v>7436</v>
      </c>
      <c r="C1722" s="241" t="s">
        <v>7422</v>
      </c>
      <c r="D1722" s="237" t="s">
        <v>7858</v>
      </c>
      <c r="E1722" s="236">
        <v>1101117100681</v>
      </c>
      <c r="F1722" s="240" t="s">
        <v>7765</v>
      </c>
      <c r="G1722" s="214">
        <v>0</v>
      </c>
      <c r="H1722" s="231" t="s">
        <v>7409</v>
      </c>
      <c r="I1722" s="231"/>
      <c r="J1722" s="231"/>
      <c r="K1722" s="231"/>
      <c r="L1722" s="231"/>
      <c r="M1722" s="231"/>
      <c r="N1722" s="231" t="s">
        <v>7757</v>
      </c>
      <c r="O1722" s="246"/>
      <c r="P1722" s="246"/>
      <c r="Q1722" s="225"/>
      <c r="R1722" s="212" t="s">
        <v>2</v>
      </c>
      <c r="S1722" s="213" t="s">
        <v>7409</v>
      </c>
      <c r="T1722" s="233" t="s">
        <v>8167</v>
      </c>
      <c r="U1722" s="234" t="s">
        <v>7583</v>
      </c>
      <c r="V1722" s="234">
        <v>45643</v>
      </c>
      <c r="W1722" s="233" t="s">
        <v>7748</v>
      </c>
      <c r="X1722" s="234" t="s">
        <v>7746</v>
      </c>
      <c r="Y1722" s="234"/>
      <c r="Z1722" s="234"/>
      <c r="AA1722" s="243">
        <v>202411</v>
      </c>
      <c r="AB1722" s="243"/>
      <c r="AC1722" s="233" t="s">
        <v>7754</v>
      </c>
      <c r="AD1722" s="244" t="s">
        <v>7781</v>
      </c>
      <c r="AE1722" s="245">
        <v>0</v>
      </c>
      <c r="AF1722" s="244" t="s">
        <v>7781</v>
      </c>
      <c r="AG1722" s="239" t="str">
        <f>IFERROR(VLOOKUP(작성용!A:A,RM!A:D,4,0),"-")</f>
        <v>-</v>
      </c>
      <c r="AH1722" s="9" t="s">
        <v>7409</v>
      </c>
      <c r="AI1722" s="235" t="s">
        <v>7409</v>
      </c>
      <c r="AJ1722" s="235" t="s">
        <v>7409</v>
      </c>
      <c r="AK1722" s="235" t="s">
        <v>7751</v>
      </c>
      <c r="AL1722" s="235">
        <v>1721</v>
      </c>
    </row>
    <row r="1723" spans="1:38" x14ac:dyDescent="0.3">
      <c r="A1723" s="229">
        <v>6000537</v>
      </c>
      <c r="B1723" s="229" t="s">
        <v>7436</v>
      </c>
      <c r="C1723" s="241" t="s">
        <v>7422</v>
      </c>
      <c r="D1723" s="269" t="s">
        <v>7936</v>
      </c>
      <c r="E1723" s="236">
        <v>1311110583318</v>
      </c>
      <c r="F1723" s="240" t="s">
        <v>7765</v>
      </c>
      <c r="G1723" s="214">
        <v>1</v>
      </c>
      <c r="H1723" s="231" t="s">
        <v>7409</v>
      </c>
      <c r="I1723" s="231"/>
      <c r="J1723" s="231"/>
      <c r="K1723" s="231"/>
      <c r="L1723" s="231"/>
      <c r="M1723" s="231"/>
      <c r="N1723" s="231" t="s">
        <v>7757</v>
      </c>
      <c r="O1723" s="246"/>
      <c r="P1723" s="246"/>
      <c r="Q1723" s="225"/>
      <c r="R1723" s="212" t="s">
        <v>2</v>
      </c>
      <c r="S1723" s="213" t="s">
        <v>7409</v>
      </c>
      <c r="T1723" s="233" t="s">
        <v>8167</v>
      </c>
      <c r="U1723" s="234" t="s">
        <v>7583</v>
      </c>
      <c r="V1723" s="234">
        <v>45643</v>
      </c>
      <c r="W1723" s="233" t="s">
        <v>7748</v>
      </c>
      <c r="X1723" s="234" t="s">
        <v>7746</v>
      </c>
      <c r="Y1723" s="234"/>
      <c r="Z1723" s="234"/>
      <c r="AA1723" s="243">
        <v>202411</v>
      </c>
      <c r="AB1723" s="243"/>
      <c r="AC1723" s="233" t="s">
        <v>7754</v>
      </c>
      <c r="AD1723" s="244" t="s">
        <v>7500</v>
      </c>
      <c r="AE1723" s="245">
        <v>0</v>
      </c>
      <c r="AF1723" s="244" t="s">
        <v>7500</v>
      </c>
      <c r="AG1723" s="239" t="str">
        <f>IFERROR(VLOOKUP(작성용!A:A,RM!A:D,4,0),"-")</f>
        <v>-</v>
      </c>
      <c r="AH1723" s="9" t="s">
        <v>7409</v>
      </c>
      <c r="AI1723" s="235" t="s">
        <v>7409</v>
      </c>
      <c r="AJ1723" s="235" t="s">
        <v>7409</v>
      </c>
      <c r="AK1723" s="235" t="s">
        <v>7751</v>
      </c>
      <c r="AL1723" s="235">
        <v>1722</v>
      </c>
    </row>
    <row r="1724" spans="1:38" x14ac:dyDescent="0.3">
      <c r="A1724" s="229">
        <v>6000537</v>
      </c>
      <c r="B1724" s="229" t="s">
        <v>7436</v>
      </c>
      <c r="C1724" s="241" t="s">
        <v>7422</v>
      </c>
      <c r="D1724" s="259" t="s">
        <v>7871</v>
      </c>
      <c r="E1724" s="236">
        <v>1311110641645</v>
      </c>
      <c r="F1724" s="240" t="s">
        <v>7765</v>
      </c>
      <c r="G1724" s="214">
        <v>2</v>
      </c>
      <c r="H1724" s="231" t="s">
        <v>7409</v>
      </c>
      <c r="I1724" s="231"/>
      <c r="J1724" s="231"/>
      <c r="K1724" s="231"/>
      <c r="L1724" s="231"/>
      <c r="M1724" s="231"/>
      <c r="N1724" s="231" t="s">
        <v>7757</v>
      </c>
      <c r="O1724" s="246"/>
      <c r="P1724" s="246"/>
      <c r="Q1724" s="225"/>
      <c r="R1724" s="212" t="s">
        <v>2</v>
      </c>
      <c r="S1724" s="213" t="s">
        <v>7409</v>
      </c>
      <c r="T1724" s="233" t="s">
        <v>8167</v>
      </c>
      <c r="U1724" s="234" t="s">
        <v>7583</v>
      </c>
      <c r="V1724" s="234">
        <v>45643</v>
      </c>
      <c r="W1724" s="233" t="s">
        <v>7748</v>
      </c>
      <c r="X1724" s="234" t="s">
        <v>7746</v>
      </c>
      <c r="Y1724" s="234"/>
      <c r="Z1724" s="234"/>
      <c r="AA1724" s="243">
        <v>202411</v>
      </c>
      <c r="AB1724" s="243"/>
      <c r="AC1724" s="233" t="s">
        <v>7754</v>
      </c>
      <c r="AD1724" s="244" t="s">
        <v>7750</v>
      </c>
      <c r="AE1724" s="245">
        <v>0</v>
      </c>
      <c r="AF1724" s="244" t="s">
        <v>7750</v>
      </c>
      <c r="AG1724" s="239" t="str">
        <f>IFERROR(VLOOKUP(작성용!A:A,RM!A:D,4,0),"-")</f>
        <v>-</v>
      </c>
      <c r="AH1724" s="9" t="s">
        <v>7409</v>
      </c>
      <c r="AI1724" s="235" t="s">
        <v>7409</v>
      </c>
      <c r="AJ1724" s="235" t="s">
        <v>7409</v>
      </c>
      <c r="AK1724" s="235" t="s">
        <v>7751</v>
      </c>
      <c r="AL1724" s="235">
        <v>1723</v>
      </c>
    </row>
    <row r="1725" spans="1:38" x14ac:dyDescent="0.3">
      <c r="A1725" s="229">
        <v>6000537</v>
      </c>
      <c r="B1725" s="229" t="s">
        <v>7436</v>
      </c>
      <c r="C1725" s="241" t="s">
        <v>7422</v>
      </c>
      <c r="D1725" s="237" t="s">
        <v>7940</v>
      </c>
      <c r="E1725" s="236">
        <v>1101116417607</v>
      </c>
      <c r="F1725" s="240" t="s">
        <v>7756</v>
      </c>
      <c r="G1725" s="214">
        <v>0</v>
      </c>
      <c r="H1725" s="231" t="s">
        <v>7409</v>
      </c>
      <c r="I1725" s="231"/>
      <c r="J1725" s="231"/>
      <c r="K1725" s="231"/>
      <c r="L1725" s="231"/>
      <c r="M1725" s="231"/>
      <c r="N1725" s="231" t="s">
        <v>7757</v>
      </c>
      <c r="O1725" s="246"/>
      <c r="P1725" s="246"/>
      <c r="Q1725" s="225"/>
      <c r="R1725" s="212" t="s">
        <v>2</v>
      </c>
      <c r="S1725" s="213" t="s">
        <v>7409</v>
      </c>
      <c r="T1725" s="233" t="s">
        <v>8167</v>
      </c>
      <c r="U1725" s="234" t="s">
        <v>7583</v>
      </c>
      <c r="V1725" s="234">
        <v>45643</v>
      </c>
      <c r="W1725" s="233" t="s">
        <v>7748</v>
      </c>
      <c r="X1725" s="234" t="s">
        <v>7746</v>
      </c>
      <c r="Y1725" s="234"/>
      <c r="Z1725" s="234"/>
      <c r="AA1725" s="243">
        <v>202411</v>
      </c>
      <c r="AB1725" s="243"/>
      <c r="AC1725" s="233" t="s">
        <v>7754</v>
      </c>
      <c r="AD1725" s="228" t="s">
        <v>4536</v>
      </c>
      <c r="AE1725" s="245">
        <v>0</v>
      </c>
      <c r="AF1725" s="228" t="s">
        <v>4536</v>
      </c>
      <c r="AG1725" s="239" t="str">
        <f>IFERROR(VLOOKUP(작성용!A:A,RM!A:D,4,0),"-")</f>
        <v>-</v>
      </c>
      <c r="AH1725" s="9" t="s">
        <v>7409</v>
      </c>
      <c r="AI1725" s="235" t="s">
        <v>7409</v>
      </c>
      <c r="AJ1725" s="235" t="s">
        <v>7409</v>
      </c>
      <c r="AK1725" s="235" t="s">
        <v>7751</v>
      </c>
      <c r="AL1725" s="235">
        <v>1724</v>
      </c>
    </row>
    <row r="1726" spans="1:38" x14ac:dyDescent="0.3">
      <c r="A1726" s="229">
        <v>6000537</v>
      </c>
      <c r="B1726" s="229" t="s">
        <v>7436</v>
      </c>
      <c r="C1726" s="241" t="s">
        <v>7422</v>
      </c>
      <c r="D1726" s="237" t="s">
        <v>7940</v>
      </c>
      <c r="E1726" s="236">
        <v>1101116417607</v>
      </c>
      <c r="F1726" s="240" t="s">
        <v>7765</v>
      </c>
      <c r="G1726" s="214">
        <v>0</v>
      </c>
      <c r="H1726" s="231" t="s">
        <v>7409</v>
      </c>
      <c r="I1726" s="231"/>
      <c r="J1726" s="231"/>
      <c r="K1726" s="231"/>
      <c r="L1726" s="231"/>
      <c r="M1726" s="231"/>
      <c r="N1726" s="231" t="s">
        <v>7757</v>
      </c>
      <c r="O1726" s="246"/>
      <c r="P1726" s="246"/>
      <c r="Q1726" s="225"/>
      <c r="R1726" s="212" t="s">
        <v>2</v>
      </c>
      <c r="S1726" s="213" t="s">
        <v>7409</v>
      </c>
      <c r="T1726" s="233" t="s">
        <v>8167</v>
      </c>
      <c r="U1726" s="234" t="s">
        <v>7583</v>
      </c>
      <c r="V1726" s="234">
        <v>45643</v>
      </c>
      <c r="W1726" s="233" t="s">
        <v>7748</v>
      </c>
      <c r="X1726" s="234" t="s">
        <v>7746</v>
      </c>
      <c r="Y1726" s="234"/>
      <c r="Z1726" s="234"/>
      <c r="AA1726" s="243">
        <v>202411</v>
      </c>
      <c r="AB1726" s="243"/>
      <c r="AC1726" s="233" t="s">
        <v>7754</v>
      </c>
      <c r="AD1726" s="228" t="s">
        <v>4536</v>
      </c>
      <c r="AE1726" s="245">
        <v>0</v>
      </c>
      <c r="AF1726" s="228" t="s">
        <v>4536</v>
      </c>
      <c r="AG1726" s="239" t="str">
        <f>IFERROR(VLOOKUP(작성용!A:A,RM!A:D,4,0),"-")</f>
        <v>-</v>
      </c>
      <c r="AH1726" s="9" t="s">
        <v>7409</v>
      </c>
      <c r="AI1726" s="235" t="s">
        <v>7409</v>
      </c>
      <c r="AJ1726" s="235" t="s">
        <v>7409</v>
      </c>
      <c r="AK1726" s="235" t="s">
        <v>7751</v>
      </c>
      <c r="AL1726" s="235">
        <v>1725</v>
      </c>
    </row>
    <row r="1727" spans="1:38" x14ac:dyDescent="0.3">
      <c r="A1727" s="229">
        <v>6000537</v>
      </c>
      <c r="B1727" s="229" t="s">
        <v>7436</v>
      </c>
      <c r="C1727" s="241" t="s">
        <v>7422</v>
      </c>
      <c r="D1727" s="237" t="s">
        <v>7958</v>
      </c>
      <c r="E1727" s="236">
        <v>1311110465110</v>
      </c>
      <c r="F1727" s="240" t="s">
        <v>7765</v>
      </c>
      <c r="G1727" s="214">
        <v>0</v>
      </c>
      <c r="H1727" s="231" t="s">
        <v>7409</v>
      </c>
      <c r="I1727" s="231"/>
      <c r="J1727" s="231"/>
      <c r="K1727" s="231"/>
      <c r="L1727" s="231"/>
      <c r="M1727" s="231"/>
      <c r="N1727" s="231" t="s">
        <v>7757</v>
      </c>
      <c r="O1727" s="246"/>
      <c r="P1727" s="246"/>
      <c r="Q1727" s="225"/>
      <c r="R1727" s="212" t="s">
        <v>2</v>
      </c>
      <c r="S1727" s="213" t="s">
        <v>7409</v>
      </c>
      <c r="T1727" s="233" t="s">
        <v>8167</v>
      </c>
      <c r="U1727" s="234" t="s">
        <v>7583</v>
      </c>
      <c r="V1727" s="234">
        <v>45643</v>
      </c>
      <c r="W1727" s="233" t="s">
        <v>7748</v>
      </c>
      <c r="X1727" s="234" t="s">
        <v>7746</v>
      </c>
      <c r="Y1727" s="234"/>
      <c r="Z1727" s="234"/>
      <c r="AA1727" s="243">
        <v>202411</v>
      </c>
      <c r="AB1727" s="243"/>
      <c r="AC1727" s="233" t="s">
        <v>7754</v>
      </c>
      <c r="AD1727" s="228" t="s">
        <v>3714</v>
      </c>
      <c r="AE1727" s="245">
        <v>0</v>
      </c>
      <c r="AF1727" s="228" t="s">
        <v>3714</v>
      </c>
      <c r="AG1727" s="239" t="str">
        <f>IFERROR(VLOOKUP(작성용!A:A,RM!A:D,4,0),"-")</f>
        <v>-</v>
      </c>
      <c r="AH1727" s="9" t="s">
        <v>7409</v>
      </c>
      <c r="AI1727" s="235" t="s">
        <v>7409</v>
      </c>
      <c r="AJ1727" s="235" t="s">
        <v>7409</v>
      </c>
      <c r="AK1727" s="235" t="s">
        <v>7751</v>
      </c>
      <c r="AL1727" s="235">
        <v>1726</v>
      </c>
    </row>
    <row r="1728" spans="1:38" x14ac:dyDescent="0.3">
      <c r="A1728" s="229">
        <v>6000537</v>
      </c>
      <c r="B1728" s="229" t="s">
        <v>7436</v>
      </c>
      <c r="C1728" s="241" t="s">
        <v>7422</v>
      </c>
      <c r="D1728" s="237" t="s">
        <v>7961</v>
      </c>
      <c r="E1728" s="236" t="s">
        <v>7962</v>
      </c>
      <c r="F1728" s="240" t="s">
        <v>7760</v>
      </c>
      <c r="G1728" s="214">
        <v>0</v>
      </c>
      <c r="H1728" s="231" t="s">
        <v>7409</v>
      </c>
      <c r="I1728" s="231"/>
      <c r="J1728" s="231"/>
      <c r="K1728" s="231"/>
      <c r="L1728" s="231"/>
      <c r="M1728" s="231"/>
      <c r="N1728" s="231" t="s">
        <v>7757</v>
      </c>
      <c r="O1728" s="246"/>
      <c r="P1728" s="246"/>
      <c r="Q1728" s="225"/>
      <c r="R1728" s="212" t="s">
        <v>2</v>
      </c>
      <c r="S1728" s="213" t="s">
        <v>7409</v>
      </c>
      <c r="T1728" s="233" t="s">
        <v>8167</v>
      </c>
      <c r="U1728" s="234" t="s">
        <v>7583</v>
      </c>
      <c r="V1728" s="234">
        <v>45643</v>
      </c>
      <c r="W1728" s="233" t="s">
        <v>7748</v>
      </c>
      <c r="X1728" s="234" t="s">
        <v>7746</v>
      </c>
      <c r="Y1728" s="234"/>
      <c r="Z1728" s="234"/>
      <c r="AA1728" s="243">
        <v>202411</v>
      </c>
      <c r="AB1728" s="243"/>
      <c r="AC1728" s="233" t="s">
        <v>7754</v>
      </c>
      <c r="AD1728" s="228" t="s">
        <v>3757</v>
      </c>
      <c r="AE1728" s="245">
        <v>0</v>
      </c>
      <c r="AF1728" s="228" t="s">
        <v>3757</v>
      </c>
      <c r="AG1728" s="239" t="str">
        <f>IFERROR(VLOOKUP(작성용!A:A,RM!A:D,4,0),"-")</f>
        <v>-</v>
      </c>
      <c r="AH1728" s="9" t="s">
        <v>7409</v>
      </c>
      <c r="AI1728" s="235" t="s">
        <v>7409</v>
      </c>
      <c r="AJ1728" s="235" t="s">
        <v>7409</v>
      </c>
      <c r="AK1728" s="235" t="s">
        <v>7751</v>
      </c>
      <c r="AL1728" s="235">
        <v>1727</v>
      </c>
    </row>
    <row r="1729" spans="1:38" x14ac:dyDescent="0.3">
      <c r="A1729" s="229">
        <v>6000537</v>
      </c>
      <c r="B1729" s="229" t="s">
        <v>7436</v>
      </c>
      <c r="C1729" s="241" t="s">
        <v>7422</v>
      </c>
      <c r="D1729" s="269" t="s">
        <v>7963</v>
      </c>
      <c r="E1729" s="236">
        <v>1717110134533</v>
      </c>
      <c r="F1729" s="240" t="s">
        <v>7765</v>
      </c>
      <c r="G1729" s="214">
        <v>0</v>
      </c>
      <c r="H1729" s="231" t="s">
        <v>7409</v>
      </c>
      <c r="I1729" s="231"/>
      <c r="J1729" s="231"/>
      <c r="K1729" s="231"/>
      <c r="L1729" s="231"/>
      <c r="M1729" s="231"/>
      <c r="N1729" s="231" t="s">
        <v>7757</v>
      </c>
      <c r="O1729" s="246"/>
      <c r="P1729" s="246"/>
      <c r="Q1729" s="225"/>
      <c r="R1729" s="212" t="s">
        <v>2</v>
      </c>
      <c r="S1729" s="213" t="s">
        <v>7409</v>
      </c>
      <c r="T1729" s="233" t="s">
        <v>8167</v>
      </c>
      <c r="U1729" s="234" t="s">
        <v>7583</v>
      </c>
      <c r="V1729" s="234">
        <v>45643</v>
      </c>
      <c r="W1729" s="233" t="s">
        <v>7748</v>
      </c>
      <c r="X1729" s="234" t="s">
        <v>7746</v>
      </c>
      <c r="Y1729" s="234"/>
      <c r="Z1729" s="234"/>
      <c r="AA1729" s="243">
        <v>202411</v>
      </c>
      <c r="AB1729" s="243"/>
      <c r="AC1729" s="233" t="s">
        <v>7754</v>
      </c>
      <c r="AD1729" s="228" t="s">
        <v>3923</v>
      </c>
      <c r="AE1729" s="245">
        <v>0.4</v>
      </c>
      <c r="AF1729" s="228" t="s">
        <v>3923</v>
      </c>
      <c r="AG1729" s="239" t="str">
        <f>IFERROR(VLOOKUP(작성용!A:A,RM!A:D,4,0),"-")</f>
        <v>-</v>
      </c>
      <c r="AH1729" s="9" t="s">
        <v>7409</v>
      </c>
      <c r="AI1729" s="235" t="s">
        <v>7409</v>
      </c>
      <c r="AJ1729" s="235" t="s">
        <v>7409</v>
      </c>
      <c r="AK1729" s="235" t="s">
        <v>7751</v>
      </c>
      <c r="AL1729" s="235">
        <v>1728</v>
      </c>
    </row>
    <row r="1730" spans="1:38" x14ac:dyDescent="0.3">
      <c r="A1730" s="229">
        <v>6000537</v>
      </c>
      <c r="B1730" s="229" t="s">
        <v>7436</v>
      </c>
      <c r="C1730" s="241" t="s">
        <v>7422</v>
      </c>
      <c r="D1730" s="237" t="s">
        <v>7963</v>
      </c>
      <c r="E1730" s="236">
        <v>1717110134533</v>
      </c>
      <c r="F1730" s="240" t="s">
        <v>7765</v>
      </c>
      <c r="G1730" s="214">
        <v>1</v>
      </c>
      <c r="H1730" s="231" t="s">
        <v>7409</v>
      </c>
      <c r="I1730" s="231"/>
      <c r="J1730" s="231"/>
      <c r="K1730" s="231"/>
      <c r="L1730" s="231"/>
      <c r="M1730" s="231"/>
      <c r="N1730" s="231" t="s">
        <v>7757</v>
      </c>
      <c r="O1730" s="246"/>
      <c r="P1730" s="246"/>
      <c r="Q1730" s="225"/>
      <c r="R1730" s="212" t="s">
        <v>2</v>
      </c>
      <c r="S1730" s="213" t="s">
        <v>7409</v>
      </c>
      <c r="T1730" s="233" t="s">
        <v>8167</v>
      </c>
      <c r="U1730" s="234" t="s">
        <v>7583</v>
      </c>
      <c r="V1730" s="234">
        <v>45643</v>
      </c>
      <c r="W1730" s="233" t="s">
        <v>7748</v>
      </c>
      <c r="X1730" s="234" t="s">
        <v>7746</v>
      </c>
      <c r="Y1730" s="234"/>
      <c r="Z1730" s="234"/>
      <c r="AA1730" s="243">
        <v>202411</v>
      </c>
      <c r="AB1730" s="243"/>
      <c r="AC1730" s="233" t="s">
        <v>7754</v>
      </c>
      <c r="AD1730" s="228" t="s">
        <v>3923</v>
      </c>
      <c r="AE1730" s="245">
        <v>0</v>
      </c>
      <c r="AF1730" s="228" t="s">
        <v>3923</v>
      </c>
      <c r="AG1730" s="239" t="str">
        <f>IFERROR(VLOOKUP(작성용!A:A,RM!A:D,4,0),"-")</f>
        <v>-</v>
      </c>
      <c r="AH1730" s="9" t="s">
        <v>7409</v>
      </c>
      <c r="AI1730" s="235" t="s">
        <v>7409</v>
      </c>
      <c r="AJ1730" s="235" t="s">
        <v>7409</v>
      </c>
      <c r="AK1730" s="235" t="s">
        <v>7751</v>
      </c>
      <c r="AL1730" s="235">
        <v>1729</v>
      </c>
    </row>
    <row r="1731" spans="1:38" x14ac:dyDescent="0.3">
      <c r="A1731" s="229">
        <v>6000537</v>
      </c>
      <c r="B1731" s="229" t="s">
        <v>7436</v>
      </c>
      <c r="C1731" s="241" t="s">
        <v>7422</v>
      </c>
      <c r="D1731" s="237" t="s">
        <v>7964</v>
      </c>
      <c r="E1731" s="236">
        <v>1101116275485</v>
      </c>
      <c r="F1731" s="240" t="s">
        <v>7765</v>
      </c>
      <c r="G1731" s="214">
        <v>0</v>
      </c>
      <c r="H1731" s="231" t="s">
        <v>7409</v>
      </c>
      <c r="I1731" s="231"/>
      <c r="J1731" s="231"/>
      <c r="K1731" s="231"/>
      <c r="L1731" s="231"/>
      <c r="M1731" s="231"/>
      <c r="N1731" s="231" t="s">
        <v>7757</v>
      </c>
      <c r="O1731" s="246"/>
      <c r="P1731" s="246"/>
      <c r="Q1731" s="225"/>
      <c r="R1731" s="212" t="s">
        <v>2</v>
      </c>
      <c r="S1731" s="213" t="s">
        <v>7409</v>
      </c>
      <c r="T1731" s="233" t="s">
        <v>8167</v>
      </c>
      <c r="U1731" s="234" t="s">
        <v>7583</v>
      </c>
      <c r="V1731" s="234">
        <v>45643</v>
      </c>
      <c r="W1731" s="233" t="s">
        <v>7748</v>
      </c>
      <c r="X1731" s="234" t="s">
        <v>7746</v>
      </c>
      <c r="Y1731" s="234"/>
      <c r="Z1731" s="234"/>
      <c r="AA1731" s="243">
        <v>202411</v>
      </c>
      <c r="AB1731" s="243"/>
      <c r="AC1731" s="233" t="s">
        <v>7754</v>
      </c>
      <c r="AD1731" s="228" t="s">
        <v>3715</v>
      </c>
      <c r="AE1731" s="245">
        <v>0</v>
      </c>
      <c r="AF1731" s="228" t="s">
        <v>3715</v>
      </c>
      <c r="AG1731" s="239" t="str">
        <f>IFERROR(VLOOKUP(작성용!A:A,RM!A:D,4,0),"-")</f>
        <v>-</v>
      </c>
      <c r="AH1731" s="9" t="s">
        <v>7409</v>
      </c>
      <c r="AI1731" s="235" t="s">
        <v>7409</v>
      </c>
      <c r="AJ1731" s="235" t="s">
        <v>7409</v>
      </c>
      <c r="AK1731" s="235" t="s">
        <v>7751</v>
      </c>
      <c r="AL1731" s="235">
        <v>1730</v>
      </c>
    </row>
    <row r="1732" spans="1:38" x14ac:dyDescent="0.3">
      <c r="A1732" s="229">
        <v>6000537</v>
      </c>
      <c r="B1732" s="229" t="s">
        <v>7436</v>
      </c>
      <c r="C1732" s="241" t="s">
        <v>7422</v>
      </c>
      <c r="D1732" s="237" t="s">
        <v>7965</v>
      </c>
      <c r="E1732" s="236">
        <v>1211110324590</v>
      </c>
      <c r="F1732" s="240" t="s">
        <v>7765</v>
      </c>
      <c r="G1732" s="214">
        <v>0</v>
      </c>
      <c r="H1732" s="231" t="s">
        <v>7409</v>
      </c>
      <c r="I1732" s="231"/>
      <c r="J1732" s="231"/>
      <c r="K1732" s="231"/>
      <c r="L1732" s="231"/>
      <c r="M1732" s="231"/>
      <c r="N1732" s="231" t="s">
        <v>7757</v>
      </c>
      <c r="O1732" s="246"/>
      <c r="P1732" s="246"/>
      <c r="Q1732" s="225"/>
      <c r="R1732" s="212" t="s">
        <v>2</v>
      </c>
      <c r="S1732" s="213" t="s">
        <v>7409</v>
      </c>
      <c r="T1732" s="233" t="s">
        <v>8167</v>
      </c>
      <c r="U1732" s="234" t="s">
        <v>7583</v>
      </c>
      <c r="V1732" s="234">
        <v>45643</v>
      </c>
      <c r="W1732" s="233" t="s">
        <v>7748</v>
      </c>
      <c r="X1732" s="234" t="s">
        <v>7746</v>
      </c>
      <c r="Y1732" s="234"/>
      <c r="Z1732" s="234"/>
      <c r="AA1732" s="243">
        <v>202411</v>
      </c>
      <c r="AB1732" s="243"/>
      <c r="AC1732" s="233" t="s">
        <v>7754</v>
      </c>
      <c r="AD1732" s="228" t="s">
        <v>3757</v>
      </c>
      <c r="AE1732" s="245">
        <v>0</v>
      </c>
      <c r="AF1732" s="228" t="s">
        <v>3757</v>
      </c>
      <c r="AG1732" s="239" t="str">
        <f>IFERROR(VLOOKUP(작성용!A:A,RM!A:D,4,0),"-")</f>
        <v>-</v>
      </c>
      <c r="AH1732" s="9" t="s">
        <v>7409</v>
      </c>
      <c r="AI1732" s="235" t="s">
        <v>7409</v>
      </c>
      <c r="AJ1732" s="235" t="s">
        <v>7409</v>
      </c>
      <c r="AK1732" s="235" t="s">
        <v>7751</v>
      </c>
      <c r="AL1732" s="235">
        <v>1731</v>
      </c>
    </row>
    <row r="1733" spans="1:38" x14ac:dyDescent="0.3">
      <c r="A1733" s="229">
        <v>6000537</v>
      </c>
      <c r="B1733" s="229" t="s">
        <v>7436</v>
      </c>
      <c r="C1733" s="241" t="s">
        <v>7422</v>
      </c>
      <c r="D1733" s="237" t="s">
        <v>7966</v>
      </c>
      <c r="E1733" s="236" t="s">
        <v>7967</v>
      </c>
      <c r="F1733" s="240" t="s">
        <v>7753</v>
      </c>
      <c r="G1733" s="214">
        <v>0</v>
      </c>
      <c r="H1733" s="231" t="s">
        <v>7409</v>
      </c>
      <c r="I1733" s="231"/>
      <c r="J1733" s="231"/>
      <c r="K1733" s="231"/>
      <c r="L1733" s="231"/>
      <c r="M1733" s="231"/>
      <c r="N1733" s="231" t="s">
        <v>7757</v>
      </c>
      <c r="O1733" s="246"/>
      <c r="P1733" s="246"/>
      <c r="Q1733" s="225"/>
      <c r="R1733" s="212" t="s">
        <v>2</v>
      </c>
      <c r="S1733" s="213" t="s">
        <v>7409</v>
      </c>
      <c r="T1733" s="233" t="s">
        <v>8167</v>
      </c>
      <c r="U1733" s="234" t="s">
        <v>7583</v>
      </c>
      <c r="V1733" s="234">
        <v>45643</v>
      </c>
      <c r="W1733" s="233" t="s">
        <v>7748</v>
      </c>
      <c r="X1733" s="234" t="s">
        <v>7746</v>
      </c>
      <c r="Y1733" s="234"/>
      <c r="Z1733" s="234"/>
      <c r="AA1733" s="243">
        <v>202411</v>
      </c>
      <c r="AB1733" s="243"/>
      <c r="AC1733" s="233" t="s">
        <v>7754</v>
      </c>
      <c r="AD1733" s="228" t="s">
        <v>7845</v>
      </c>
      <c r="AE1733" s="245">
        <v>0</v>
      </c>
      <c r="AF1733" s="228" t="s">
        <v>7845</v>
      </c>
      <c r="AG1733" s="239" t="str">
        <f>IFERROR(VLOOKUP(작성용!A:A,RM!A:D,4,0),"-")</f>
        <v>-</v>
      </c>
      <c r="AH1733" s="9" t="s">
        <v>7409</v>
      </c>
      <c r="AI1733" s="235" t="s">
        <v>7409</v>
      </c>
      <c r="AJ1733" s="235" t="s">
        <v>7409</v>
      </c>
      <c r="AK1733" s="235" t="s">
        <v>7751</v>
      </c>
      <c r="AL1733" s="235">
        <v>1732</v>
      </c>
    </row>
    <row r="1734" spans="1:38" x14ac:dyDescent="0.3">
      <c r="A1734" s="229">
        <v>6000537</v>
      </c>
      <c r="B1734" s="229" t="s">
        <v>7436</v>
      </c>
      <c r="C1734" s="241" t="s">
        <v>7422</v>
      </c>
      <c r="D1734" s="237" t="s">
        <v>7968</v>
      </c>
      <c r="E1734" s="236">
        <v>1101116584034</v>
      </c>
      <c r="F1734" s="240" t="s">
        <v>7765</v>
      </c>
      <c r="G1734" s="214">
        <v>1</v>
      </c>
      <c r="H1734" s="231" t="s">
        <v>7409</v>
      </c>
      <c r="I1734" s="231"/>
      <c r="J1734" s="231"/>
      <c r="K1734" s="231"/>
      <c r="L1734" s="231"/>
      <c r="M1734" s="231"/>
      <c r="N1734" s="231" t="s">
        <v>7757</v>
      </c>
      <c r="O1734" s="246"/>
      <c r="P1734" s="246"/>
      <c r="Q1734" s="225"/>
      <c r="R1734" s="212" t="s">
        <v>2</v>
      </c>
      <c r="S1734" s="213" t="s">
        <v>7409</v>
      </c>
      <c r="T1734" s="233" t="s">
        <v>8167</v>
      </c>
      <c r="U1734" s="234" t="s">
        <v>7583</v>
      </c>
      <c r="V1734" s="234">
        <v>45643</v>
      </c>
      <c r="W1734" s="233" t="s">
        <v>7748</v>
      </c>
      <c r="X1734" s="234" t="s">
        <v>7746</v>
      </c>
      <c r="Y1734" s="234"/>
      <c r="Z1734" s="234"/>
      <c r="AA1734" s="243">
        <v>202411</v>
      </c>
      <c r="AB1734" s="243"/>
      <c r="AC1734" s="233" t="s">
        <v>7754</v>
      </c>
      <c r="AD1734" s="228" t="s">
        <v>3757</v>
      </c>
      <c r="AE1734" s="245">
        <v>0</v>
      </c>
      <c r="AF1734" s="228" t="s">
        <v>3757</v>
      </c>
      <c r="AG1734" s="239" t="str">
        <f>IFERROR(VLOOKUP(작성용!A:A,RM!A:D,4,0),"-")</f>
        <v>-</v>
      </c>
      <c r="AH1734" s="9" t="s">
        <v>7409</v>
      </c>
      <c r="AI1734" s="235" t="s">
        <v>7409</v>
      </c>
      <c r="AJ1734" s="235" t="s">
        <v>7409</v>
      </c>
      <c r="AK1734" s="235" t="s">
        <v>7751</v>
      </c>
      <c r="AL1734" s="235">
        <v>1733</v>
      </c>
    </row>
    <row r="1735" spans="1:38" x14ac:dyDescent="0.3">
      <c r="A1735" s="229">
        <v>6000537</v>
      </c>
      <c r="B1735" s="229" t="s">
        <v>7436</v>
      </c>
      <c r="C1735" s="241" t="s">
        <v>7422</v>
      </c>
      <c r="D1735" s="237" t="s">
        <v>7969</v>
      </c>
      <c r="E1735" s="236">
        <v>1201111151365</v>
      </c>
      <c r="F1735" s="240" t="s">
        <v>7765</v>
      </c>
      <c r="G1735" s="214">
        <v>0</v>
      </c>
      <c r="H1735" s="231" t="s">
        <v>7409</v>
      </c>
      <c r="I1735" s="231"/>
      <c r="J1735" s="231"/>
      <c r="K1735" s="231"/>
      <c r="L1735" s="231"/>
      <c r="M1735" s="231"/>
      <c r="N1735" s="231" t="s">
        <v>7757</v>
      </c>
      <c r="O1735" s="246"/>
      <c r="P1735" s="246"/>
      <c r="Q1735" s="225"/>
      <c r="R1735" s="212" t="s">
        <v>2</v>
      </c>
      <c r="S1735" s="213" t="s">
        <v>7409</v>
      </c>
      <c r="T1735" s="233" t="s">
        <v>8167</v>
      </c>
      <c r="U1735" s="234" t="s">
        <v>7583</v>
      </c>
      <c r="V1735" s="234">
        <v>45643</v>
      </c>
      <c r="W1735" s="233" t="s">
        <v>7748</v>
      </c>
      <c r="X1735" s="234" t="s">
        <v>7746</v>
      </c>
      <c r="Y1735" s="234"/>
      <c r="Z1735" s="234"/>
      <c r="AA1735" s="243">
        <v>202411</v>
      </c>
      <c r="AB1735" s="243"/>
      <c r="AC1735" s="233" t="s">
        <v>7754</v>
      </c>
      <c r="AD1735" s="228" t="s">
        <v>3645</v>
      </c>
      <c r="AE1735" s="245">
        <v>0</v>
      </c>
      <c r="AF1735" s="228" t="s">
        <v>3645</v>
      </c>
      <c r="AG1735" s="239" t="str">
        <f>IFERROR(VLOOKUP(작성용!A:A,RM!A:D,4,0),"-")</f>
        <v>-</v>
      </c>
      <c r="AH1735" s="9" t="s">
        <v>7409</v>
      </c>
      <c r="AI1735" s="235" t="s">
        <v>7409</v>
      </c>
      <c r="AJ1735" s="235" t="s">
        <v>7409</v>
      </c>
      <c r="AK1735" s="235" t="s">
        <v>7751</v>
      </c>
      <c r="AL1735" s="235">
        <v>1734</v>
      </c>
    </row>
    <row r="1736" spans="1:38" x14ac:dyDescent="0.3">
      <c r="A1736" s="229">
        <v>6000537</v>
      </c>
      <c r="B1736" s="229" t="s">
        <v>7436</v>
      </c>
      <c r="C1736" s="241" t="s">
        <v>7422</v>
      </c>
      <c r="D1736" s="237" t="s">
        <v>7969</v>
      </c>
      <c r="E1736" s="236">
        <v>1201111151365</v>
      </c>
      <c r="F1736" s="240" t="s">
        <v>7756</v>
      </c>
      <c r="G1736" s="214">
        <v>0</v>
      </c>
      <c r="H1736" s="231" t="s">
        <v>7409</v>
      </c>
      <c r="I1736" s="231"/>
      <c r="J1736" s="231"/>
      <c r="K1736" s="231"/>
      <c r="L1736" s="231"/>
      <c r="M1736" s="231"/>
      <c r="N1736" s="231" t="s">
        <v>7757</v>
      </c>
      <c r="O1736" s="246"/>
      <c r="P1736" s="246"/>
      <c r="Q1736" s="225"/>
      <c r="R1736" s="212" t="s">
        <v>2</v>
      </c>
      <c r="S1736" s="213" t="s">
        <v>7409</v>
      </c>
      <c r="T1736" s="233" t="s">
        <v>8167</v>
      </c>
      <c r="U1736" s="234" t="s">
        <v>7583</v>
      </c>
      <c r="V1736" s="234">
        <v>45643</v>
      </c>
      <c r="W1736" s="233" t="s">
        <v>7748</v>
      </c>
      <c r="X1736" s="234" t="s">
        <v>7746</v>
      </c>
      <c r="Y1736" s="234"/>
      <c r="Z1736" s="234"/>
      <c r="AA1736" s="243">
        <v>202411</v>
      </c>
      <c r="AB1736" s="243"/>
      <c r="AC1736" s="233" t="s">
        <v>7754</v>
      </c>
      <c r="AD1736" s="228" t="s">
        <v>3645</v>
      </c>
      <c r="AE1736" s="245">
        <v>0</v>
      </c>
      <c r="AF1736" s="228" t="s">
        <v>3645</v>
      </c>
      <c r="AG1736" s="239" t="str">
        <f>IFERROR(VLOOKUP(작성용!A:A,RM!A:D,4,0),"-")</f>
        <v>-</v>
      </c>
      <c r="AH1736" s="9" t="s">
        <v>7409</v>
      </c>
      <c r="AI1736" s="235" t="s">
        <v>7409</v>
      </c>
      <c r="AJ1736" s="235" t="s">
        <v>7409</v>
      </c>
      <c r="AK1736" s="235" t="s">
        <v>7751</v>
      </c>
      <c r="AL1736" s="235">
        <v>1735</v>
      </c>
    </row>
    <row r="1737" spans="1:38" x14ac:dyDescent="0.3">
      <c r="A1737" s="229">
        <v>6000537</v>
      </c>
      <c r="B1737" s="229" t="s">
        <v>7436</v>
      </c>
      <c r="C1737" s="241" t="s">
        <v>7422</v>
      </c>
      <c r="D1737" s="237" t="s">
        <v>7970</v>
      </c>
      <c r="E1737" s="236">
        <v>1101112200585</v>
      </c>
      <c r="F1737" s="240" t="s">
        <v>7765</v>
      </c>
      <c r="G1737" s="214">
        <v>0</v>
      </c>
      <c r="H1737" s="231" t="s">
        <v>7409</v>
      </c>
      <c r="I1737" s="231"/>
      <c r="J1737" s="231"/>
      <c r="K1737" s="231"/>
      <c r="L1737" s="231"/>
      <c r="M1737" s="231"/>
      <c r="N1737" s="231" t="s">
        <v>7757</v>
      </c>
      <c r="O1737" s="246"/>
      <c r="P1737" s="246"/>
      <c r="Q1737" s="225"/>
      <c r="R1737" s="212" t="s">
        <v>2</v>
      </c>
      <c r="S1737" s="213" t="s">
        <v>7409</v>
      </c>
      <c r="T1737" s="233" t="s">
        <v>8167</v>
      </c>
      <c r="U1737" s="234" t="s">
        <v>7583</v>
      </c>
      <c r="V1737" s="234">
        <v>45643</v>
      </c>
      <c r="W1737" s="233" t="s">
        <v>7748</v>
      </c>
      <c r="X1737" s="234" t="s">
        <v>7746</v>
      </c>
      <c r="Y1737" s="234"/>
      <c r="Z1737" s="234"/>
      <c r="AA1737" s="243">
        <v>202411</v>
      </c>
      <c r="AB1737" s="243"/>
      <c r="AC1737" s="233" t="s">
        <v>7754</v>
      </c>
      <c r="AD1737" s="228" t="s">
        <v>3757</v>
      </c>
      <c r="AE1737" s="245">
        <v>0</v>
      </c>
      <c r="AF1737" s="228" t="s">
        <v>3757</v>
      </c>
      <c r="AG1737" s="239" t="str">
        <f>IFERROR(VLOOKUP(작성용!A:A,RM!A:D,4,0),"-")</f>
        <v>-</v>
      </c>
      <c r="AH1737" s="9" t="s">
        <v>7409</v>
      </c>
      <c r="AI1737" s="235" t="s">
        <v>7409</v>
      </c>
      <c r="AJ1737" s="235" t="s">
        <v>7409</v>
      </c>
      <c r="AK1737" s="235" t="s">
        <v>7751</v>
      </c>
      <c r="AL1737" s="235">
        <v>1736</v>
      </c>
    </row>
    <row r="1738" spans="1:38" x14ac:dyDescent="0.3">
      <c r="A1738" s="229">
        <v>6000537</v>
      </c>
      <c r="B1738" s="229" t="s">
        <v>7436</v>
      </c>
      <c r="C1738" s="241" t="s">
        <v>7422</v>
      </c>
      <c r="D1738" s="237" t="s">
        <v>7971</v>
      </c>
      <c r="E1738" s="236" t="s">
        <v>7972</v>
      </c>
      <c r="F1738" s="240" t="s">
        <v>7760</v>
      </c>
      <c r="G1738" s="214">
        <v>0</v>
      </c>
      <c r="H1738" s="231" t="s">
        <v>7409</v>
      </c>
      <c r="I1738" s="231"/>
      <c r="J1738" s="231"/>
      <c r="K1738" s="231"/>
      <c r="L1738" s="231"/>
      <c r="M1738" s="231"/>
      <c r="N1738" s="231" t="s">
        <v>7757</v>
      </c>
      <c r="O1738" s="246"/>
      <c r="P1738" s="246"/>
      <c r="Q1738" s="225"/>
      <c r="R1738" s="212" t="s">
        <v>2</v>
      </c>
      <c r="S1738" s="213" t="s">
        <v>7409</v>
      </c>
      <c r="T1738" s="233" t="s">
        <v>8167</v>
      </c>
      <c r="U1738" s="234" t="s">
        <v>7583</v>
      </c>
      <c r="V1738" s="234">
        <v>45643</v>
      </c>
      <c r="W1738" s="233" t="s">
        <v>7748</v>
      </c>
      <c r="X1738" s="234" t="s">
        <v>7746</v>
      </c>
      <c r="Y1738" s="234"/>
      <c r="Z1738" s="234"/>
      <c r="AA1738" s="243">
        <v>202411</v>
      </c>
      <c r="AB1738" s="243"/>
      <c r="AC1738" s="233" t="s">
        <v>7754</v>
      </c>
      <c r="AD1738" s="228" t="s">
        <v>7513</v>
      </c>
      <c r="AE1738" s="245">
        <v>0</v>
      </c>
      <c r="AF1738" s="228" t="s">
        <v>7513</v>
      </c>
      <c r="AG1738" s="239" t="str">
        <f>IFERROR(VLOOKUP(작성용!A:A,RM!A:D,4,0),"-")</f>
        <v>-</v>
      </c>
      <c r="AH1738" s="9" t="s">
        <v>7409</v>
      </c>
      <c r="AI1738" s="235" t="s">
        <v>7409</v>
      </c>
      <c r="AJ1738" s="235" t="s">
        <v>7409</v>
      </c>
      <c r="AK1738" s="235" t="s">
        <v>7751</v>
      </c>
      <c r="AL1738" s="235">
        <v>1737</v>
      </c>
    </row>
    <row r="1739" spans="1:38" x14ac:dyDescent="0.3">
      <c r="A1739" s="229">
        <v>6000537</v>
      </c>
      <c r="B1739" s="229" t="s">
        <v>7436</v>
      </c>
      <c r="C1739" s="241" t="s">
        <v>7422</v>
      </c>
      <c r="D1739" s="237" t="s">
        <v>7973</v>
      </c>
      <c r="E1739" s="236" t="s">
        <v>7974</v>
      </c>
      <c r="F1739" s="240" t="s">
        <v>7797</v>
      </c>
      <c r="G1739" s="214">
        <v>0</v>
      </c>
      <c r="H1739" s="231" t="s">
        <v>7409</v>
      </c>
      <c r="I1739" s="231"/>
      <c r="J1739" s="231"/>
      <c r="K1739" s="231"/>
      <c r="L1739" s="231"/>
      <c r="M1739" s="231"/>
      <c r="N1739" s="231" t="s">
        <v>7757</v>
      </c>
      <c r="O1739" s="246"/>
      <c r="P1739" s="246"/>
      <c r="Q1739" s="225"/>
      <c r="R1739" s="212" t="s">
        <v>2</v>
      </c>
      <c r="S1739" s="213" t="s">
        <v>7409</v>
      </c>
      <c r="T1739" s="233" t="s">
        <v>8167</v>
      </c>
      <c r="U1739" s="234" t="s">
        <v>7583</v>
      </c>
      <c r="V1739" s="234">
        <v>45643</v>
      </c>
      <c r="W1739" s="233" t="s">
        <v>7748</v>
      </c>
      <c r="X1739" s="234" t="s">
        <v>7746</v>
      </c>
      <c r="Y1739" s="234"/>
      <c r="Z1739" s="234"/>
      <c r="AA1739" s="243">
        <v>202411</v>
      </c>
      <c r="AB1739" s="243"/>
      <c r="AC1739" s="233" t="s">
        <v>7754</v>
      </c>
      <c r="AD1739" s="228" t="s">
        <v>7508</v>
      </c>
      <c r="AE1739" s="245">
        <v>0</v>
      </c>
      <c r="AF1739" s="228" t="s">
        <v>7508</v>
      </c>
      <c r="AG1739" s="239" t="str">
        <f>IFERROR(VLOOKUP(작성용!A:A,RM!A:D,4,0),"-")</f>
        <v>-</v>
      </c>
      <c r="AH1739" s="9" t="s">
        <v>7409</v>
      </c>
      <c r="AI1739" s="235" t="s">
        <v>7409</v>
      </c>
      <c r="AJ1739" s="235" t="s">
        <v>7409</v>
      </c>
      <c r="AK1739" s="235" t="s">
        <v>7751</v>
      </c>
      <c r="AL1739" s="235">
        <v>1738</v>
      </c>
    </row>
    <row r="1740" spans="1:38" x14ac:dyDescent="0.3">
      <c r="A1740" s="229">
        <v>6000537</v>
      </c>
      <c r="B1740" s="229" t="s">
        <v>7436</v>
      </c>
      <c r="C1740" s="241" t="s">
        <v>7422</v>
      </c>
      <c r="D1740" s="237" t="s">
        <v>7975</v>
      </c>
      <c r="E1740" s="236">
        <v>1101117442710</v>
      </c>
      <c r="F1740" s="240" t="s">
        <v>7763</v>
      </c>
      <c r="G1740" s="214">
        <v>77</v>
      </c>
      <c r="H1740" s="231" t="s">
        <v>7409</v>
      </c>
      <c r="I1740" s="231"/>
      <c r="J1740" s="231"/>
      <c r="K1740" s="231"/>
      <c r="L1740" s="231"/>
      <c r="M1740" s="231"/>
      <c r="N1740" s="231" t="s">
        <v>7757</v>
      </c>
      <c r="O1740" s="246"/>
      <c r="P1740" s="246"/>
      <c r="Q1740" s="225"/>
      <c r="R1740" s="212" t="s">
        <v>2</v>
      </c>
      <c r="S1740" s="213" t="s">
        <v>7409</v>
      </c>
      <c r="T1740" s="233" t="s">
        <v>8167</v>
      </c>
      <c r="U1740" s="234" t="s">
        <v>7583</v>
      </c>
      <c r="V1740" s="234">
        <v>45643</v>
      </c>
      <c r="W1740" s="233" t="s">
        <v>7748</v>
      </c>
      <c r="X1740" s="234" t="s">
        <v>7746</v>
      </c>
      <c r="Y1740" s="234"/>
      <c r="Z1740" s="234"/>
      <c r="AA1740" s="243">
        <v>202411</v>
      </c>
      <c r="AB1740" s="243"/>
      <c r="AC1740" s="233" t="s">
        <v>7754</v>
      </c>
      <c r="AD1740" s="228" t="s">
        <v>4012</v>
      </c>
      <c r="AE1740" s="245">
        <v>0</v>
      </c>
      <c r="AF1740" s="228" t="s">
        <v>4012</v>
      </c>
      <c r="AG1740" s="239" t="str">
        <f>IFERROR(VLOOKUP(작성용!A:A,RM!A:D,4,0),"-")</f>
        <v>-</v>
      </c>
      <c r="AH1740" s="9" t="s">
        <v>7409</v>
      </c>
      <c r="AI1740" s="235" t="s">
        <v>7409</v>
      </c>
      <c r="AJ1740" s="235" t="s">
        <v>7409</v>
      </c>
      <c r="AK1740" s="235" t="s">
        <v>7751</v>
      </c>
      <c r="AL1740" s="235">
        <v>1739</v>
      </c>
    </row>
    <row r="1741" spans="1:38" x14ac:dyDescent="0.3">
      <c r="A1741" s="229">
        <v>6000537</v>
      </c>
      <c r="B1741" s="229" t="s">
        <v>7436</v>
      </c>
      <c r="C1741" s="241" t="s">
        <v>7422</v>
      </c>
      <c r="D1741" s="237" t="s">
        <v>7976</v>
      </c>
      <c r="E1741" s="236">
        <v>1101118994835</v>
      </c>
      <c r="F1741" s="240" t="s">
        <v>7760</v>
      </c>
      <c r="G1741" s="214">
        <v>77</v>
      </c>
      <c r="H1741" s="231" t="s">
        <v>7409</v>
      </c>
      <c r="I1741" s="231"/>
      <c r="J1741" s="231"/>
      <c r="K1741" s="231"/>
      <c r="L1741" s="231"/>
      <c r="M1741" s="231"/>
      <c r="N1741" s="231" t="s">
        <v>7757</v>
      </c>
      <c r="O1741" s="246"/>
      <c r="P1741" s="246"/>
      <c r="Q1741" s="225"/>
      <c r="R1741" s="212" t="s">
        <v>2</v>
      </c>
      <c r="S1741" s="213" t="s">
        <v>7409</v>
      </c>
      <c r="T1741" s="233" t="s">
        <v>8167</v>
      </c>
      <c r="U1741" s="234" t="s">
        <v>7583</v>
      </c>
      <c r="V1741" s="234">
        <v>45643</v>
      </c>
      <c r="W1741" s="233" t="s">
        <v>7748</v>
      </c>
      <c r="X1741" s="234" t="s">
        <v>7746</v>
      </c>
      <c r="Y1741" s="234"/>
      <c r="Z1741" s="234"/>
      <c r="AA1741" s="243">
        <v>202411</v>
      </c>
      <c r="AB1741" s="243"/>
      <c r="AC1741" s="233" t="s">
        <v>7754</v>
      </c>
      <c r="AD1741" s="228" t="s">
        <v>7776</v>
      </c>
      <c r="AE1741" s="245">
        <v>0</v>
      </c>
      <c r="AF1741" s="228" t="s">
        <v>7776</v>
      </c>
      <c r="AG1741" s="239" t="str">
        <f>IFERROR(VLOOKUP(작성용!A:A,RM!A:D,4,0),"-")</f>
        <v>-</v>
      </c>
      <c r="AH1741" s="9" t="s">
        <v>7409</v>
      </c>
      <c r="AI1741" s="235" t="s">
        <v>7409</v>
      </c>
      <c r="AJ1741" s="235" t="s">
        <v>7409</v>
      </c>
      <c r="AK1741" s="235" t="s">
        <v>7751</v>
      </c>
      <c r="AL1741" s="235">
        <v>1740</v>
      </c>
    </row>
    <row r="1742" spans="1:38" x14ac:dyDescent="0.3">
      <c r="A1742" s="229">
        <v>6000537</v>
      </c>
      <c r="B1742" s="229" t="s">
        <v>7436</v>
      </c>
      <c r="C1742" s="241" t="s">
        <v>7422</v>
      </c>
      <c r="D1742" s="237" t="s">
        <v>7964</v>
      </c>
      <c r="E1742" s="236">
        <v>1101116275485</v>
      </c>
      <c r="F1742" s="240" t="s">
        <v>7765</v>
      </c>
      <c r="G1742" s="214">
        <v>77</v>
      </c>
      <c r="H1742" s="231" t="s">
        <v>7409</v>
      </c>
      <c r="I1742" s="231"/>
      <c r="J1742" s="231"/>
      <c r="K1742" s="231"/>
      <c r="L1742" s="231"/>
      <c r="M1742" s="231"/>
      <c r="N1742" s="231" t="s">
        <v>7757</v>
      </c>
      <c r="O1742" s="246"/>
      <c r="P1742" s="246"/>
      <c r="Q1742" s="225"/>
      <c r="R1742" s="212" t="s">
        <v>2</v>
      </c>
      <c r="S1742" s="213" t="s">
        <v>7409</v>
      </c>
      <c r="T1742" s="233" t="s">
        <v>8167</v>
      </c>
      <c r="U1742" s="234" t="s">
        <v>7583</v>
      </c>
      <c r="V1742" s="234">
        <v>45643</v>
      </c>
      <c r="W1742" s="233" t="s">
        <v>7748</v>
      </c>
      <c r="X1742" s="234" t="s">
        <v>7746</v>
      </c>
      <c r="Y1742" s="234"/>
      <c r="Z1742" s="234"/>
      <c r="AA1742" s="243">
        <v>202411</v>
      </c>
      <c r="AB1742" s="243"/>
      <c r="AC1742" s="233" t="s">
        <v>7754</v>
      </c>
      <c r="AD1742" s="228" t="s">
        <v>7462</v>
      </c>
      <c r="AE1742" s="245">
        <v>0</v>
      </c>
      <c r="AF1742" s="228" t="s">
        <v>7462</v>
      </c>
      <c r="AG1742" s="239" t="str">
        <f>IFERROR(VLOOKUP(작성용!A:A,RM!A:D,4,0),"-")</f>
        <v>-</v>
      </c>
      <c r="AH1742" s="9" t="s">
        <v>7409</v>
      </c>
      <c r="AI1742" s="235" t="s">
        <v>7409</v>
      </c>
      <c r="AJ1742" s="235" t="s">
        <v>7409</v>
      </c>
      <c r="AK1742" s="235" t="s">
        <v>7751</v>
      </c>
      <c r="AL1742" s="235">
        <v>1741</v>
      </c>
    </row>
    <row r="1743" spans="1:38" x14ac:dyDescent="0.3">
      <c r="A1743" s="229">
        <v>6000337</v>
      </c>
      <c r="B1743" s="229" t="s">
        <v>7450</v>
      </c>
      <c r="C1743" s="241" t="s">
        <v>7422</v>
      </c>
      <c r="D1743" s="237" t="s">
        <v>7977</v>
      </c>
      <c r="E1743" s="236">
        <v>1101115944312</v>
      </c>
      <c r="F1743" s="240" t="s">
        <v>7756</v>
      </c>
      <c r="G1743" s="214">
        <v>0</v>
      </c>
      <c r="H1743" s="231" t="s">
        <v>7409</v>
      </c>
      <c r="I1743" s="231"/>
      <c r="J1743" s="231"/>
      <c r="K1743" s="231"/>
      <c r="L1743" s="231"/>
      <c r="M1743" s="231"/>
      <c r="N1743" s="231" t="s">
        <v>7834</v>
      </c>
      <c r="O1743" s="246"/>
      <c r="P1743" s="246"/>
      <c r="Q1743" s="225"/>
      <c r="R1743" s="212" t="s">
        <v>2</v>
      </c>
      <c r="S1743" s="213" t="s">
        <v>7409</v>
      </c>
      <c r="T1743" s="233" t="s">
        <v>8167</v>
      </c>
      <c r="U1743" s="234" t="s">
        <v>7583</v>
      </c>
      <c r="V1743" s="234">
        <v>45643</v>
      </c>
      <c r="W1743" s="233" t="s">
        <v>7748</v>
      </c>
      <c r="X1743" s="234" t="s">
        <v>7746</v>
      </c>
      <c r="Y1743" s="234"/>
      <c r="Z1743" s="234"/>
      <c r="AA1743" s="243">
        <v>202411</v>
      </c>
      <c r="AB1743" s="243"/>
      <c r="AC1743" s="233" t="s">
        <v>7754</v>
      </c>
      <c r="AD1743" s="244" t="s">
        <v>7426</v>
      </c>
      <c r="AE1743" s="245">
        <v>0.4</v>
      </c>
      <c r="AF1743" s="244" t="s">
        <v>7426</v>
      </c>
      <c r="AG1743" s="239" t="str">
        <f>IFERROR(VLOOKUP(작성용!A:A,RM!A:D,4,0),"-")</f>
        <v>-</v>
      </c>
      <c r="AH1743" s="9" t="s">
        <v>7409</v>
      </c>
      <c r="AI1743" s="235" t="s">
        <v>7409</v>
      </c>
      <c r="AJ1743" s="235" t="s">
        <v>7409</v>
      </c>
      <c r="AK1743" s="235" t="s">
        <v>7751</v>
      </c>
      <c r="AL1743" s="235">
        <v>1742</v>
      </c>
    </row>
    <row r="1744" spans="1:38" x14ac:dyDescent="0.3">
      <c r="A1744" s="229">
        <v>6000337</v>
      </c>
      <c r="B1744" s="229" t="s">
        <v>7450</v>
      </c>
      <c r="C1744" s="241" t="s">
        <v>7422</v>
      </c>
      <c r="D1744" s="237" t="s">
        <v>7978</v>
      </c>
      <c r="E1744" s="236">
        <v>1101114855172</v>
      </c>
      <c r="F1744" s="240" t="s">
        <v>7756</v>
      </c>
      <c r="G1744" s="214">
        <v>0</v>
      </c>
      <c r="H1744" s="231" t="s">
        <v>7409</v>
      </c>
      <c r="I1744" s="231"/>
      <c r="J1744" s="231"/>
      <c r="K1744" s="231"/>
      <c r="L1744" s="231"/>
      <c r="M1744" s="231"/>
      <c r="N1744" s="231" t="s">
        <v>7834</v>
      </c>
      <c r="O1744" s="246"/>
      <c r="P1744" s="246"/>
      <c r="Q1744" s="225"/>
      <c r="R1744" s="212" t="s">
        <v>2</v>
      </c>
      <c r="S1744" s="213" t="s">
        <v>7409</v>
      </c>
      <c r="T1744" s="233" t="s">
        <v>8167</v>
      </c>
      <c r="U1744" s="234" t="s">
        <v>7583</v>
      </c>
      <c r="V1744" s="234">
        <v>45643</v>
      </c>
      <c r="W1744" s="233" t="s">
        <v>7748</v>
      </c>
      <c r="X1744" s="234" t="s">
        <v>7746</v>
      </c>
      <c r="Y1744" s="234"/>
      <c r="Z1744" s="234"/>
      <c r="AA1744" s="243">
        <v>202411</v>
      </c>
      <c r="AB1744" s="243"/>
      <c r="AC1744" s="233" t="s">
        <v>7754</v>
      </c>
      <c r="AD1744" s="244" t="s">
        <v>7811</v>
      </c>
      <c r="AE1744" s="245">
        <v>0.4</v>
      </c>
      <c r="AF1744" s="244" t="s">
        <v>3725</v>
      </c>
      <c r="AG1744" s="239" t="str">
        <f>IFERROR(VLOOKUP(작성용!A:A,RM!A:D,4,0),"-")</f>
        <v>-</v>
      </c>
      <c r="AH1744" s="9" t="s">
        <v>7409</v>
      </c>
      <c r="AI1744" s="235" t="s">
        <v>7409</v>
      </c>
      <c r="AJ1744" s="235" t="s">
        <v>7409</v>
      </c>
      <c r="AK1744" s="235" t="s">
        <v>7751</v>
      </c>
      <c r="AL1744" s="235">
        <v>1743</v>
      </c>
    </row>
    <row r="1745" spans="1:38" x14ac:dyDescent="0.3">
      <c r="A1745" s="229">
        <v>6000337</v>
      </c>
      <c r="B1745" s="229" t="s">
        <v>7450</v>
      </c>
      <c r="C1745" s="241" t="s">
        <v>7422</v>
      </c>
      <c r="D1745" s="237" t="s">
        <v>7979</v>
      </c>
      <c r="E1745" s="236">
        <v>1701110604795</v>
      </c>
      <c r="F1745" s="240" t="s">
        <v>3990</v>
      </c>
      <c r="G1745" s="214">
        <v>0</v>
      </c>
      <c r="H1745" s="231" t="s">
        <v>7409</v>
      </c>
      <c r="I1745" s="231"/>
      <c r="J1745" s="231"/>
      <c r="K1745" s="231"/>
      <c r="L1745" s="231"/>
      <c r="M1745" s="231"/>
      <c r="N1745" s="231" t="s">
        <v>7834</v>
      </c>
      <c r="O1745" s="246"/>
      <c r="P1745" s="246"/>
      <c r="Q1745" s="225"/>
      <c r="R1745" s="212" t="s">
        <v>2</v>
      </c>
      <c r="S1745" s="213" t="s">
        <v>7409</v>
      </c>
      <c r="T1745" s="233" t="s">
        <v>8167</v>
      </c>
      <c r="U1745" s="234" t="s">
        <v>7583</v>
      </c>
      <c r="V1745" s="234">
        <v>45643</v>
      </c>
      <c r="W1745" s="233" t="s">
        <v>7748</v>
      </c>
      <c r="X1745" s="234" t="s">
        <v>7746</v>
      </c>
      <c r="Y1745" s="234"/>
      <c r="Z1745" s="234"/>
      <c r="AA1745" s="243">
        <v>202411</v>
      </c>
      <c r="AB1745" s="243"/>
      <c r="AC1745" s="233" t="s">
        <v>7754</v>
      </c>
      <c r="AD1745" s="244" t="s">
        <v>7448</v>
      </c>
      <c r="AE1745" s="245">
        <v>0.4</v>
      </c>
      <c r="AF1745" s="244" t="s">
        <v>7448</v>
      </c>
      <c r="AG1745" s="239" t="str">
        <f>IFERROR(VLOOKUP(작성용!A:A,RM!A:D,4,0),"-")</f>
        <v>-</v>
      </c>
      <c r="AH1745" s="9" t="s">
        <v>7409</v>
      </c>
      <c r="AI1745" s="235" t="s">
        <v>7409</v>
      </c>
      <c r="AJ1745" s="235" t="s">
        <v>7409</v>
      </c>
      <c r="AK1745" s="235" t="s">
        <v>7751</v>
      </c>
      <c r="AL1745" s="235">
        <v>1744</v>
      </c>
    </row>
    <row r="1746" spans="1:38" x14ac:dyDescent="0.3">
      <c r="A1746" s="229">
        <v>6000337</v>
      </c>
      <c r="B1746" s="229" t="s">
        <v>7450</v>
      </c>
      <c r="C1746" s="241" t="s">
        <v>7422</v>
      </c>
      <c r="D1746" s="237" t="s">
        <v>7980</v>
      </c>
      <c r="E1746" s="236">
        <v>1701110604795</v>
      </c>
      <c r="F1746" s="240" t="s">
        <v>7765</v>
      </c>
      <c r="G1746" s="214">
        <v>0</v>
      </c>
      <c r="H1746" s="231" t="s">
        <v>7409</v>
      </c>
      <c r="I1746" s="231"/>
      <c r="J1746" s="231"/>
      <c r="K1746" s="231"/>
      <c r="L1746" s="231"/>
      <c r="M1746" s="231"/>
      <c r="N1746" s="231" t="s">
        <v>7834</v>
      </c>
      <c r="O1746" s="246"/>
      <c r="P1746" s="246"/>
      <c r="Q1746" s="225"/>
      <c r="R1746" s="212" t="s">
        <v>2</v>
      </c>
      <c r="S1746" s="213" t="s">
        <v>7409</v>
      </c>
      <c r="T1746" s="233" t="s">
        <v>8167</v>
      </c>
      <c r="U1746" s="234" t="s">
        <v>7583</v>
      </c>
      <c r="V1746" s="234">
        <v>45643</v>
      </c>
      <c r="W1746" s="233" t="s">
        <v>7748</v>
      </c>
      <c r="X1746" s="234" t="s">
        <v>7746</v>
      </c>
      <c r="Y1746" s="234"/>
      <c r="Z1746" s="234"/>
      <c r="AA1746" s="243">
        <v>202411</v>
      </c>
      <c r="AB1746" s="243"/>
      <c r="AC1746" s="233" t="s">
        <v>7754</v>
      </c>
      <c r="AD1746" s="244" t="s">
        <v>7448</v>
      </c>
      <c r="AE1746" s="245">
        <v>0</v>
      </c>
      <c r="AF1746" s="244" t="s">
        <v>7448</v>
      </c>
      <c r="AG1746" s="239" t="str">
        <f>IFERROR(VLOOKUP(작성용!A:A,RM!A:D,4,0),"-")</f>
        <v>-</v>
      </c>
      <c r="AH1746" s="9" t="s">
        <v>7409</v>
      </c>
      <c r="AI1746" s="235" t="s">
        <v>7409</v>
      </c>
      <c r="AJ1746" s="235" t="s">
        <v>7409</v>
      </c>
      <c r="AK1746" s="235" t="s">
        <v>7751</v>
      </c>
      <c r="AL1746" s="235">
        <v>1745</v>
      </c>
    </row>
    <row r="1747" spans="1:38" x14ac:dyDescent="0.3">
      <c r="A1747" s="229">
        <v>6000337</v>
      </c>
      <c r="B1747" s="229" t="s">
        <v>7450</v>
      </c>
      <c r="C1747" s="241" t="s">
        <v>7422</v>
      </c>
      <c r="D1747" s="237" t="s">
        <v>7981</v>
      </c>
      <c r="E1747" s="236" t="s">
        <v>7982</v>
      </c>
      <c r="F1747" s="240" t="s">
        <v>7760</v>
      </c>
      <c r="G1747" s="214">
        <v>0</v>
      </c>
      <c r="H1747" s="231" t="s">
        <v>7409</v>
      </c>
      <c r="I1747" s="231"/>
      <c r="J1747" s="231"/>
      <c r="K1747" s="231"/>
      <c r="L1747" s="231"/>
      <c r="M1747" s="231"/>
      <c r="N1747" s="231" t="s">
        <v>7834</v>
      </c>
      <c r="O1747" s="246"/>
      <c r="P1747" s="246"/>
      <c r="Q1747" s="225"/>
      <c r="R1747" s="212" t="s">
        <v>2</v>
      </c>
      <c r="S1747" s="213" t="s">
        <v>7409</v>
      </c>
      <c r="T1747" s="233" t="s">
        <v>8167</v>
      </c>
      <c r="U1747" s="234" t="s">
        <v>7583</v>
      </c>
      <c r="V1747" s="234">
        <v>45643</v>
      </c>
      <c r="W1747" s="233" t="s">
        <v>7748</v>
      </c>
      <c r="X1747" s="234" t="s">
        <v>7746</v>
      </c>
      <c r="Y1747" s="234"/>
      <c r="Z1747" s="234"/>
      <c r="AA1747" s="243">
        <v>202411</v>
      </c>
      <c r="AB1747" s="243"/>
      <c r="AC1747" s="233" t="s">
        <v>7754</v>
      </c>
      <c r="AD1747" s="244" t="s">
        <v>7508</v>
      </c>
      <c r="AE1747" s="245">
        <v>0.4</v>
      </c>
      <c r="AF1747" s="244" t="s">
        <v>7508</v>
      </c>
      <c r="AG1747" s="239" t="str">
        <f>IFERROR(VLOOKUP(작성용!A:A,RM!A:D,4,0),"-")</f>
        <v>-</v>
      </c>
      <c r="AH1747" s="9" t="s">
        <v>7409</v>
      </c>
      <c r="AI1747" s="235" t="s">
        <v>7409</v>
      </c>
      <c r="AJ1747" s="235" t="s">
        <v>7409</v>
      </c>
      <c r="AK1747" s="235" t="s">
        <v>7751</v>
      </c>
      <c r="AL1747" s="235">
        <v>1746</v>
      </c>
    </row>
    <row r="1748" spans="1:38" x14ac:dyDescent="0.3">
      <c r="A1748" s="229">
        <v>6000337</v>
      </c>
      <c r="B1748" s="229" t="s">
        <v>7450</v>
      </c>
      <c r="C1748" s="241" t="s">
        <v>7422</v>
      </c>
      <c r="D1748" s="237" t="s">
        <v>7983</v>
      </c>
      <c r="E1748" s="236">
        <v>1101117919553</v>
      </c>
      <c r="F1748" s="240" t="s">
        <v>7763</v>
      </c>
      <c r="G1748" s="214">
        <v>0</v>
      </c>
      <c r="H1748" s="231" t="s">
        <v>7409</v>
      </c>
      <c r="I1748" s="231"/>
      <c r="J1748" s="231"/>
      <c r="K1748" s="231"/>
      <c r="L1748" s="231"/>
      <c r="M1748" s="231"/>
      <c r="N1748" s="231" t="s">
        <v>7834</v>
      </c>
      <c r="O1748" s="246"/>
      <c r="P1748" s="246"/>
      <c r="Q1748" s="225"/>
      <c r="R1748" s="212" t="s">
        <v>2</v>
      </c>
      <c r="S1748" s="213" t="s">
        <v>7409</v>
      </c>
      <c r="T1748" s="233" t="s">
        <v>8167</v>
      </c>
      <c r="U1748" s="234" t="s">
        <v>7583</v>
      </c>
      <c r="V1748" s="234">
        <v>45643</v>
      </c>
      <c r="W1748" s="233" t="s">
        <v>7748</v>
      </c>
      <c r="X1748" s="234" t="s">
        <v>7746</v>
      </c>
      <c r="Y1748" s="234"/>
      <c r="Z1748" s="234"/>
      <c r="AA1748" s="243">
        <v>202411</v>
      </c>
      <c r="AB1748" s="243"/>
      <c r="AC1748" s="233" t="s">
        <v>7754</v>
      </c>
      <c r="AD1748" s="244" t="s">
        <v>7462</v>
      </c>
      <c r="AE1748" s="245">
        <v>0</v>
      </c>
      <c r="AF1748" s="244" t="s">
        <v>7462</v>
      </c>
      <c r="AG1748" s="239" t="str">
        <f>IFERROR(VLOOKUP(작성용!A:A,RM!A:D,4,0),"-")</f>
        <v>-</v>
      </c>
      <c r="AH1748" s="9" t="s">
        <v>7409</v>
      </c>
      <c r="AI1748" s="235" t="s">
        <v>7409</v>
      </c>
      <c r="AJ1748" s="235" t="s">
        <v>7409</v>
      </c>
      <c r="AK1748" s="235" t="s">
        <v>7751</v>
      </c>
      <c r="AL1748" s="235">
        <v>1747</v>
      </c>
    </row>
    <row r="1749" spans="1:38" x14ac:dyDescent="0.3">
      <c r="A1749" s="229">
        <v>6000337</v>
      </c>
      <c r="B1749" s="229" t="s">
        <v>7450</v>
      </c>
      <c r="C1749" s="241" t="s">
        <v>7422</v>
      </c>
      <c r="D1749" s="237" t="s">
        <v>7983</v>
      </c>
      <c r="E1749" s="236">
        <v>1101117919553</v>
      </c>
      <c r="F1749" s="240" t="s">
        <v>7886</v>
      </c>
      <c r="G1749" s="214">
        <v>0</v>
      </c>
      <c r="H1749" s="231" t="s">
        <v>7409</v>
      </c>
      <c r="I1749" s="231"/>
      <c r="J1749" s="231"/>
      <c r="K1749" s="231"/>
      <c r="L1749" s="231"/>
      <c r="M1749" s="231"/>
      <c r="N1749" s="231" t="s">
        <v>7834</v>
      </c>
      <c r="O1749" s="246"/>
      <c r="P1749" s="246"/>
      <c r="Q1749" s="225"/>
      <c r="R1749" s="212" t="s">
        <v>2</v>
      </c>
      <c r="S1749" s="213" t="s">
        <v>7409</v>
      </c>
      <c r="T1749" s="233" t="s">
        <v>8167</v>
      </c>
      <c r="U1749" s="234" t="s">
        <v>7583</v>
      </c>
      <c r="V1749" s="234">
        <v>45643</v>
      </c>
      <c r="W1749" s="233" t="s">
        <v>7748</v>
      </c>
      <c r="X1749" s="234" t="s">
        <v>7746</v>
      </c>
      <c r="Y1749" s="234"/>
      <c r="Z1749" s="234"/>
      <c r="AA1749" s="243">
        <v>202411</v>
      </c>
      <c r="AB1749" s="243"/>
      <c r="AC1749" s="233" t="s">
        <v>7754</v>
      </c>
      <c r="AD1749" s="244" t="s">
        <v>7462</v>
      </c>
      <c r="AE1749" s="245">
        <v>0</v>
      </c>
      <c r="AF1749" s="244" t="s">
        <v>7462</v>
      </c>
      <c r="AG1749" s="239" t="str">
        <f>IFERROR(VLOOKUP(작성용!A:A,RM!A:D,4,0),"-")</f>
        <v>-</v>
      </c>
      <c r="AH1749" s="9" t="s">
        <v>7409</v>
      </c>
      <c r="AI1749" s="235" t="s">
        <v>7409</v>
      </c>
      <c r="AJ1749" s="235" t="s">
        <v>7409</v>
      </c>
      <c r="AK1749" s="235" t="s">
        <v>7751</v>
      </c>
      <c r="AL1749" s="235">
        <v>1748</v>
      </c>
    </row>
    <row r="1750" spans="1:38" x14ac:dyDescent="0.3">
      <c r="A1750" s="229">
        <v>6000337</v>
      </c>
      <c r="B1750" s="229" t="s">
        <v>7450</v>
      </c>
      <c r="C1750" s="241" t="s">
        <v>7422</v>
      </c>
      <c r="D1750" s="237" t="s">
        <v>7983</v>
      </c>
      <c r="E1750" s="236">
        <v>1101117919553</v>
      </c>
      <c r="F1750" s="240" t="s">
        <v>7756</v>
      </c>
      <c r="G1750" s="214">
        <v>0</v>
      </c>
      <c r="H1750" s="231" t="s">
        <v>7409</v>
      </c>
      <c r="I1750" s="231"/>
      <c r="J1750" s="231"/>
      <c r="K1750" s="231"/>
      <c r="L1750" s="231"/>
      <c r="M1750" s="231"/>
      <c r="N1750" s="231" t="s">
        <v>7834</v>
      </c>
      <c r="O1750" s="246"/>
      <c r="P1750" s="246"/>
      <c r="Q1750" s="225"/>
      <c r="R1750" s="212" t="s">
        <v>2</v>
      </c>
      <c r="S1750" s="213" t="s">
        <v>7409</v>
      </c>
      <c r="T1750" s="233" t="s">
        <v>8167</v>
      </c>
      <c r="U1750" s="234" t="s">
        <v>7583</v>
      </c>
      <c r="V1750" s="234">
        <v>45643</v>
      </c>
      <c r="W1750" s="233" t="s">
        <v>7748</v>
      </c>
      <c r="X1750" s="234" t="s">
        <v>7746</v>
      </c>
      <c r="Y1750" s="234"/>
      <c r="Z1750" s="234"/>
      <c r="AA1750" s="243">
        <v>202411</v>
      </c>
      <c r="AB1750" s="243"/>
      <c r="AC1750" s="233" t="s">
        <v>7754</v>
      </c>
      <c r="AD1750" s="244" t="s">
        <v>7462</v>
      </c>
      <c r="AE1750" s="245">
        <v>0.4</v>
      </c>
      <c r="AF1750" s="244" t="s">
        <v>7462</v>
      </c>
      <c r="AG1750" s="239" t="str">
        <f>IFERROR(VLOOKUP(작성용!A:A,RM!A:D,4,0),"-")</f>
        <v>-</v>
      </c>
      <c r="AH1750" s="9" t="s">
        <v>7409</v>
      </c>
      <c r="AI1750" s="235" t="s">
        <v>7409</v>
      </c>
      <c r="AJ1750" s="235" t="s">
        <v>7409</v>
      </c>
      <c r="AK1750" s="235" t="s">
        <v>7751</v>
      </c>
      <c r="AL1750" s="235">
        <v>1749</v>
      </c>
    </row>
    <row r="1751" spans="1:38" x14ac:dyDescent="0.3">
      <c r="A1751" s="229">
        <v>6000337</v>
      </c>
      <c r="B1751" s="229" t="s">
        <v>7450</v>
      </c>
      <c r="C1751" s="241" t="s">
        <v>7422</v>
      </c>
      <c r="D1751" s="259" t="s">
        <v>7984</v>
      </c>
      <c r="E1751" s="236" t="s">
        <v>7985</v>
      </c>
      <c r="F1751" s="240" t="s">
        <v>7756</v>
      </c>
      <c r="G1751" s="214">
        <v>0</v>
      </c>
      <c r="H1751" s="231" t="s">
        <v>7409</v>
      </c>
      <c r="I1751" s="231"/>
      <c r="J1751" s="231"/>
      <c r="K1751" s="231"/>
      <c r="L1751" s="231"/>
      <c r="M1751" s="231"/>
      <c r="N1751" s="231" t="s">
        <v>7834</v>
      </c>
      <c r="O1751" s="246"/>
      <c r="P1751" s="246"/>
      <c r="Q1751" s="225"/>
      <c r="R1751" s="212" t="s">
        <v>2</v>
      </c>
      <c r="S1751" s="213" t="s">
        <v>7409</v>
      </c>
      <c r="T1751" s="233" t="s">
        <v>8167</v>
      </c>
      <c r="U1751" s="234" t="s">
        <v>7583</v>
      </c>
      <c r="V1751" s="234">
        <v>45643</v>
      </c>
      <c r="W1751" s="233" t="s">
        <v>7748</v>
      </c>
      <c r="X1751" s="234" t="s">
        <v>7746</v>
      </c>
      <c r="Y1751" s="234"/>
      <c r="Z1751" s="234"/>
      <c r="AA1751" s="243">
        <v>202411</v>
      </c>
      <c r="AB1751" s="243"/>
      <c r="AC1751" s="233" t="s">
        <v>7754</v>
      </c>
      <c r="AD1751" s="244" t="s">
        <v>7438</v>
      </c>
      <c r="AE1751" s="245">
        <v>0</v>
      </c>
      <c r="AF1751" s="244" t="s">
        <v>7438</v>
      </c>
      <c r="AG1751" s="239" t="str">
        <f>IFERROR(VLOOKUP(작성용!A:A,RM!A:D,4,0),"-")</f>
        <v>-</v>
      </c>
      <c r="AH1751" s="9" t="s">
        <v>7409</v>
      </c>
      <c r="AI1751" s="235" t="s">
        <v>7409</v>
      </c>
      <c r="AJ1751" s="235" t="s">
        <v>7409</v>
      </c>
      <c r="AK1751" s="235" t="s">
        <v>7751</v>
      </c>
      <c r="AL1751" s="235">
        <v>1750</v>
      </c>
    </row>
    <row r="1752" spans="1:38" x14ac:dyDescent="0.3">
      <c r="A1752" s="229">
        <v>6000337</v>
      </c>
      <c r="B1752" s="229" t="s">
        <v>7450</v>
      </c>
      <c r="C1752" s="241" t="s">
        <v>7422</v>
      </c>
      <c r="D1752" s="237" t="s">
        <v>7986</v>
      </c>
      <c r="E1752" s="236">
        <v>1101116002010</v>
      </c>
      <c r="F1752" s="240" t="s">
        <v>7756</v>
      </c>
      <c r="G1752" s="214">
        <v>0</v>
      </c>
      <c r="H1752" s="231" t="s">
        <v>7409</v>
      </c>
      <c r="I1752" s="231"/>
      <c r="J1752" s="231"/>
      <c r="K1752" s="231"/>
      <c r="L1752" s="231"/>
      <c r="M1752" s="231"/>
      <c r="N1752" s="231" t="s">
        <v>7834</v>
      </c>
      <c r="O1752" s="246"/>
      <c r="P1752" s="246"/>
      <c r="Q1752" s="225"/>
      <c r="R1752" s="212" t="s">
        <v>2</v>
      </c>
      <c r="S1752" s="213" t="s">
        <v>7409</v>
      </c>
      <c r="T1752" s="233" t="s">
        <v>8167</v>
      </c>
      <c r="U1752" s="234" t="s">
        <v>7583</v>
      </c>
      <c r="V1752" s="234">
        <v>45643</v>
      </c>
      <c r="W1752" s="233" t="s">
        <v>7748</v>
      </c>
      <c r="X1752" s="234" t="s">
        <v>7746</v>
      </c>
      <c r="Y1752" s="234"/>
      <c r="Z1752" s="234"/>
      <c r="AA1752" s="243">
        <v>202411</v>
      </c>
      <c r="AB1752" s="243"/>
      <c r="AC1752" s="233" t="s">
        <v>7754</v>
      </c>
      <c r="AD1752" s="244" t="s">
        <v>7447</v>
      </c>
      <c r="AE1752" s="245">
        <v>0.4</v>
      </c>
      <c r="AF1752" s="244" t="s">
        <v>7447</v>
      </c>
      <c r="AG1752" s="239" t="str">
        <f>IFERROR(VLOOKUP(작성용!A:A,RM!A:D,4,0),"-")</f>
        <v>-</v>
      </c>
      <c r="AH1752" s="9" t="s">
        <v>7409</v>
      </c>
      <c r="AI1752" s="235" t="s">
        <v>7409</v>
      </c>
      <c r="AJ1752" s="235" t="s">
        <v>7409</v>
      </c>
      <c r="AK1752" s="235" t="s">
        <v>7751</v>
      </c>
      <c r="AL1752" s="235">
        <v>1751</v>
      </c>
    </row>
    <row r="1753" spans="1:38" x14ac:dyDescent="0.3">
      <c r="A1753" s="229">
        <v>6000337</v>
      </c>
      <c r="B1753" s="229" t="s">
        <v>7450</v>
      </c>
      <c r="C1753" s="241" t="s">
        <v>7422</v>
      </c>
      <c r="D1753" s="237" t="s">
        <v>7987</v>
      </c>
      <c r="E1753" s="236">
        <v>1101114211209</v>
      </c>
      <c r="F1753" s="240" t="s">
        <v>7756</v>
      </c>
      <c r="G1753" s="214">
        <v>0</v>
      </c>
      <c r="H1753" s="231" t="s">
        <v>7409</v>
      </c>
      <c r="I1753" s="231"/>
      <c r="J1753" s="231"/>
      <c r="K1753" s="231"/>
      <c r="L1753" s="231"/>
      <c r="M1753" s="231"/>
      <c r="N1753" s="231" t="s">
        <v>7834</v>
      </c>
      <c r="O1753" s="246"/>
      <c r="P1753" s="246"/>
      <c r="Q1753" s="225"/>
      <c r="R1753" s="212" t="s">
        <v>2</v>
      </c>
      <c r="S1753" s="213" t="s">
        <v>7409</v>
      </c>
      <c r="T1753" s="233" t="s">
        <v>8167</v>
      </c>
      <c r="U1753" s="234" t="s">
        <v>7583</v>
      </c>
      <c r="V1753" s="234">
        <v>45643</v>
      </c>
      <c r="W1753" s="233" t="s">
        <v>7748</v>
      </c>
      <c r="X1753" s="234" t="s">
        <v>7746</v>
      </c>
      <c r="Y1753" s="234"/>
      <c r="Z1753" s="234"/>
      <c r="AA1753" s="243">
        <v>202411</v>
      </c>
      <c r="AB1753" s="243"/>
      <c r="AC1753" s="233" t="s">
        <v>7754</v>
      </c>
      <c r="AD1753" s="244" t="s">
        <v>7768</v>
      </c>
      <c r="AE1753" s="245">
        <v>0.4</v>
      </c>
      <c r="AF1753" s="244" t="s">
        <v>7768</v>
      </c>
      <c r="AG1753" s="239" t="str">
        <f>IFERROR(VLOOKUP(작성용!A:A,RM!A:D,4,0),"-")</f>
        <v>-</v>
      </c>
      <c r="AH1753" s="9" t="s">
        <v>7409</v>
      </c>
      <c r="AI1753" s="235" t="s">
        <v>7409</v>
      </c>
      <c r="AJ1753" s="235" t="s">
        <v>7409</v>
      </c>
      <c r="AK1753" s="235" t="s">
        <v>7751</v>
      </c>
      <c r="AL1753" s="235">
        <v>1752</v>
      </c>
    </row>
    <row r="1754" spans="1:38" x14ac:dyDescent="0.3">
      <c r="A1754" s="229">
        <v>6000337</v>
      </c>
      <c r="B1754" s="229" t="s">
        <v>7450</v>
      </c>
      <c r="C1754" s="241" t="s">
        <v>7422</v>
      </c>
      <c r="D1754" s="237" t="s">
        <v>7987</v>
      </c>
      <c r="E1754" s="236">
        <v>1101114211209</v>
      </c>
      <c r="F1754" s="240" t="s">
        <v>7765</v>
      </c>
      <c r="G1754" s="214">
        <v>1</v>
      </c>
      <c r="H1754" s="231" t="s">
        <v>7409</v>
      </c>
      <c r="I1754" s="231"/>
      <c r="J1754" s="231"/>
      <c r="K1754" s="231"/>
      <c r="L1754" s="231"/>
      <c r="M1754" s="231"/>
      <c r="N1754" s="231" t="s">
        <v>7834</v>
      </c>
      <c r="O1754" s="246"/>
      <c r="P1754" s="246"/>
      <c r="Q1754" s="225"/>
      <c r="R1754" s="212" t="s">
        <v>2</v>
      </c>
      <c r="S1754" s="213" t="s">
        <v>7409</v>
      </c>
      <c r="T1754" s="233" t="s">
        <v>8167</v>
      </c>
      <c r="U1754" s="234" t="s">
        <v>7583</v>
      </c>
      <c r="V1754" s="234">
        <v>45643</v>
      </c>
      <c r="W1754" s="233" t="s">
        <v>7748</v>
      </c>
      <c r="X1754" s="234" t="s">
        <v>7746</v>
      </c>
      <c r="Y1754" s="234"/>
      <c r="Z1754" s="234"/>
      <c r="AA1754" s="243">
        <v>202411</v>
      </c>
      <c r="AB1754" s="243"/>
      <c r="AC1754" s="233" t="s">
        <v>7754</v>
      </c>
      <c r="AD1754" s="244" t="s">
        <v>7768</v>
      </c>
      <c r="AE1754" s="245">
        <v>0</v>
      </c>
      <c r="AF1754" s="244" t="s">
        <v>7768</v>
      </c>
      <c r="AG1754" s="239" t="str">
        <f>IFERROR(VLOOKUP(작성용!A:A,RM!A:D,4,0),"-")</f>
        <v>-</v>
      </c>
      <c r="AH1754" s="9" t="s">
        <v>7409</v>
      </c>
      <c r="AI1754" s="235" t="s">
        <v>7409</v>
      </c>
      <c r="AJ1754" s="235" t="s">
        <v>7409</v>
      </c>
      <c r="AK1754" s="235" t="s">
        <v>7751</v>
      </c>
      <c r="AL1754" s="235">
        <v>1753</v>
      </c>
    </row>
    <row r="1755" spans="1:38" x14ac:dyDescent="0.3">
      <c r="A1755" s="229">
        <v>6000337</v>
      </c>
      <c r="B1755" s="229" t="s">
        <v>7450</v>
      </c>
      <c r="C1755" s="241" t="s">
        <v>7422</v>
      </c>
      <c r="D1755" s="237" t="s">
        <v>7977</v>
      </c>
      <c r="E1755" s="236">
        <v>1101115944312</v>
      </c>
      <c r="F1755" s="240" t="s">
        <v>7765</v>
      </c>
      <c r="G1755" s="214">
        <v>3</v>
      </c>
      <c r="H1755" s="231" t="s">
        <v>7409</v>
      </c>
      <c r="I1755" s="231"/>
      <c r="J1755" s="231"/>
      <c r="K1755" s="231"/>
      <c r="L1755" s="231"/>
      <c r="M1755" s="231"/>
      <c r="N1755" s="231" t="s">
        <v>7834</v>
      </c>
      <c r="O1755" s="246"/>
      <c r="P1755" s="246"/>
      <c r="Q1755" s="225"/>
      <c r="R1755" s="212" t="s">
        <v>2</v>
      </c>
      <c r="S1755" s="213" t="s">
        <v>7409</v>
      </c>
      <c r="T1755" s="233" t="s">
        <v>8167</v>
      </c>
      <c r="U1755" s="234" t="s">
        <v>7583</v>
      </c>
      <c r="V1755" s="234">
        <v>45643</v>
      </c>
      <c r="W1755" s="233" t="s">
        <v>7748</v>
      </c>
      <c r="X1755" s="234" t="s">
        <v>7746</v>
      </c>
      <c r="Y1755" s="234"/>
      <c r="Z1755" s="234"/>
      <c r="AA1755" s="243">
        <v>202411</v>
      </c>
      <c r="AB1755" s="243"/>
      <c r="AC1755" s="233" t="s">
        <v>7754</v>
      </c>
      <c r="AD1755" s="244" t="s">
        <v>7426</v>
      </c>
      <c r="AE1755" s="245">
        <v>0</v>
      </c>
      <c r="AF1755" s="244" t="s">
        <v>7426</v>
      </c>
      <c r="AG1755" s="239" t="str">
        <f>IFERROR(VLOOKUP(작성용!A:A,RM!A:D,4,0),"-")</f>
        <v>-</v>
      </c>
      <c r="AH1755" s="9" t="s">
        <v>7409</v>
      </c>
      <c r="AI1755" s="235" t="s">
        <v>7988</v>
      </c>
      <c r="AJ1755" s="235" t="s">
        <v>7409</v>
      </c>
      <c r="AK1755" s="235" t="s">
        <v>7751</v>
      </c>
      <c r="AL1755" s="235">
        <v>1754</v>
      </c>
    </row>
    <row r="1756" spans="1:38" x14ac:dyDescent="0.3">
      <c r="A1756" s="229">
        <v>6000337</v>
      </c>
      <c r="B1756" s="229" t="s">
        <v>7450</v>
      </c>
      <c r="C1756" s="241" t="s">
        <v>7422</v>
      </c>
      <c r="D1756" s="237" t="s">
        <v>7977</v>
      </c>
      <c r="E1756" s="236">
        <v>1101115944312</v>
      </c>
      <c r="F1756" s="240" t="s">
        <v>7763</v>
      </c>
      <c r="G1756" s="214">
        <v>2</v>
      </c>
      <c r="H1756" s="231" t="s">
        <v>7409</v>
      </c>
      <c r="I1756" s="231"/>
      <c r="J1756" s="231"/>
      <c r="K1756" s="231"/>
      <c r="L1756" s="231"/>
      <c r="M1756" s="231"/>
      <c r="N1756" s="231" t="s">
        <v>7834</v>
      </c>
      <c r="O1756" s="246"/>
      <c r="P1756" s="246"/>
      <c r="Q1756" s="225"/>
      <c r="R1756" s="212" t="s">
        <v>2</v>
      </c>
      <c r="S1756" s="213" t="s">
        <v>7409</v>
      </c>
      <c r="T1756" s="233" t="s">
        <v>8167</v>
      </c>
      <c r="U1756" s="234" t="s">
        <v>7583</v>
      </c>
      <c r="V1756" s="234">
        <v>45643</v>
      </c>
      <c r="W1756" s="233" t="s">
        <v>7748</v>
      </c>
      <c r="X1756" s="234" t="s">
        <v>7746</v>
      </c>
      <c r="Y1756" s="234"/>
      <c r="Z1756" s="234"/>
      <c r="AA1756" s="243">
        <v>202411</v>
      </c>
      <c r="AB1756" s="243"/>
      <c r="AC1756" s="233" t="s">
        <v>7754</v>
      </c>
      <c r="AD1756" s="244" t="s">
        <v>7426</v>
      </c>
      <c r="AE1756" s="245">
        <v>0</v>
      </c>
      <c r="AF1756" s="244" t="s">
        <v>7426</v>
      </c>
      <c r="AG1756" s="239" t="str">
        <f>IFERROR(VLOOKUP(작성용!A:A,RM!A:D,4,0),"-")</f>
        <v>-</v>
      </c>
      <c r="AH1756" s="9" t="s">
        <v>7409</v>
      </c>
      <c r="AI1756" s="235" t="s">
        <v>7988</v>
      </c>
      <c r="AJ1756" s="235" t="s">
        <v>7409</v>
      </c>
      <c r="AK1756" s="235" t="s">
        <v>7751</v>
      </c>
      <c r="AL1756" s="235">
        <v>1755</v>
      </c>
    </row>
    <row r="1757" spans="1:38" x14ac:dyDescent="0.3">
      <c r="A1757" s="229">
        <v>6000337</v>
      </c>
      <c r="B1757" s="229" t="s">
        <v>7450</v>
      </c>
      <c r="C1757" s="241" t="s">
        <v>7422</v>
      </c>
      <c r="D1757" s="237" t="s">
        <v>7980</v>
      </c>
      <c r="E1757" s="236">
        <v>1701110604795</v>
      </c>
      <c r="F1757" s="240" t="s">
        <v>7765</v>
      </c>
      <c r="G1757" s="214">
        <v>1</v>
      </c>
      <c r="H1757" s="231" t="s">
        <v>7409</v>
      </c>
      <c r="I1757" s="231"/>
      <c r="J1757" s="231"/>
      <c r="K1757" s="231"/>
      <c r="L1757" s="231"/>
      <c r="M1757" s="231"/>
      <c r="N1757" s="231" t="s">
        <v>7834</v>
      </c>
      <c r="O1757" s="246"/>
      <c r="P1757" s="246"/>
      <c r="Q1757" s="225"/>
      <c r="R1757" s="212" t="s">
        <v>2</v>
      </c>
      <c r="S1757" s="213" t="s">
        <v>7409</v>
      </c>
      <c r="T1757" s="233" t="s">
        <v>8167</v>
      </c>
      <c r="U1757" s="234" t="s">
        <v>7583</v>
      </c>
      <c r="V1757" s="234">
        <v>45643</v>
      </c>
      <c r="W1757" s="233" t="s">
        <v>7748</v>
      </c>
      <c r="X1757" s="234" t="s">
        <v>7746</v>
      </c>
      <c r="Y1757" s="234"/>
      <c r="Z1757" s="234"/>
      <c r="AA1757" s="243">
        <v>202411</v>
      </c>
      <c r="AB1757" s="243"/>
      <c r="AC1757" s="233" t="s">
        <v>7754</v>
      </c>
      <c r="AD1757" s="244" t="s">
        <v>7448</v>
      </c>
      <c r="AE1757" s="245">
        <v>0</v>
      </c>
      <c r="AF1757" s="244" t="s">
        <v>7448</v>
      </c>
      <c r="AG1757" s="239" t="str">
        <f>IFERROR(VLOOKUP(작성용!A:A,RM!A:D,4,0),"-")</f>
        <v>-</v>
      </c>
      <c r="AH1757" s="9" t="s">
        <v>7409</v>
      </c>
      <c r="AI1757" s="235" t="s">
        <v>7409</v>
      </c>
      <c r="AJ1757" s="235" t="s">
        <v>7409</v>
      </c>
      <c r="AK1757" s="235" t="s">
        <v>7751</v>
      </c>
      <c r="AL1757" s="235">
        <v>1756</v>
      </c>
    </row>
    <row r="1758" spans="1:38" x14ac:dyDescent="0.3">
      <c r="A1758" s="229">
        <v>6000326</v>
      </c>
      <c r="B1758" s="229" t="s">
        <v>7460</v>
      </c>
      <c r="C1758" s="241" t="s">
        <v>7422</v>
      </c>
      <c r="D1758" s="237" t="s">
        <v>7989</v>
      </c>
      <c r="E1758" s="236">
        <v>1201110795817</v>
      </c>
      <c r="F1758" s="240" t="s">
        <v>7765</v>
      </c>
      <c r="G1758" s="214">
        <v>0</v>
      </c>
      <c r="H1758" s="231" t="s">
        <v>7409</v>
      </c>
      <c r="I1758" s="231"/>
      <c r="J1758" s="231"/>
      <c r="K1758" s="231"/>
      <c r="L1758" s="231"/>
      <c r="M1758" s="231"/>
      <c r="N1758" s="231" t="s">
        <v>7834</v>
      </c>
      <c r="O1758" s="246"/>
      <c r="P1758" s="246"/>
      <c r="Q1758" s="225"/>
      <c r="R1758" s="212" t="s">
        <v>2</v>
      </c>
      <c r="S1758" s="213" t="s">
        <v>7409</v>
      </c>
      <c r="T1758" s="233" t="s">
        <v>8167</v>
      </c>
      <c r="U1758" s="234" t="s">
        <v>7583</v>
      </c>
      <c r="V1758" s="234">
        <v>45643</v>
      </c>
      <c r="W1758" s="233" t="s">
        <v>7748</v>
      </c>
      <c r="X1758" s="234" t="s">
        <v>7746</v>
      </c>
      <c r="Y1758" s="234"/>
      <c r="Z1758" s="234"/>
      <c r="AA1758" s="243">
        <v>202411</v>
      </c>
      <c r="AB1758" s="243"/>
      <c r="AC1758" s="233" t="s">
        <v>7754</v>
      </c>
      <c r="AD1758" s="244" t="s">
        <v>7451</v>
      </c>
      <c r="AE1758" s="245">
        <v>0.4</v>
      </c>
      <c r="AF1758" s="244" t="s">
        <v>7451</v>
      </c>
      <c r="AG1758" s="239" t="str">
        <f>IFERROR(VLOOKUP(작성용!A:A,RM!A:D,4,0),"-")</f>
        <v>-</v>
      </c>
      <c r="AH1758" s="9" t="s">
        <v>7409</v>
      </c>
      <c r="AI1758" s="235" t="s">
        <v>7409</v>
      </c>
      <c r="AJ1758" s="235" t="s">
        <v>7409</v>
      </c>
      <c r="AK1758" s="235" t="s">
        <v>7751</v>
      </c>
      <c r="AL1758" s="235">
        <v>1757</v>
      </c>
    </row>
    <row r="1759" spans="1:38" x14ac:dyDescent="0.3">
      <c r="A1759" s="229">
        <v>6000326</v>
      </c>
      <c r="B1759" s="229" t="s">
        <v>7460</v>
      </c>
      <c r="C1759" s="241" t="s">
        <v>7422</v>
      </c>
      <c r="D1759" s="237" t="s">
        <v>7989</v>
      </c>
      <c r="E1759" s="236">
        <v>1201110795817</v>
      </c>
      <c r="F1759" s="240" t="s">
        <v>7756</v>
      </c>
      <c r="G1759" s="214">
        <v>0</v>
      </c>
      <c r="H1759" s="231" t="s">
        <v>7409</v>
      </c>
      <c r="I1759" s="231"/>
      <c r="J1759" s="231"/>
      <c r="K1759" s="231"/>
      <c r="L1759" s="231"/>
      <c r="M1759" s="231"/>
      <c r="N1759" s="231" t="s">
        <v>7834</v>
      </c>
      <c r="O1759" s="246"/>
      <c r="P1759" s="246"/>
      <c r="Q1759" s="225"/>
      <c r="R1759" s="212" t="s">
        <v>2</v>
      </c>
      <c r="S1759" s="213" t="s">
        <v>7409</v>
      </c>
      <c r="T1759" s="233" t="s">
        <v>8167</v>
      </c>
      <c r="U1759" s="234" t="s">
        <v>7583</v>
      </c>
      <c r="V1759" s="234">
        <v>45643</v>
      </c>
      <c r="W1759" s="233" t="s">
        <v>7748</v>
      </c>
      <c r="X1759" s="234" t="s">
        <v>7746</v>
      </c>
      <c r="Y1759" s="234"/>
      <c r="Z1759" s="234"/>
      <c r="AA1759" s="243">
        <v>202411</v>
      </c>
      <c r="AB1759" s="243"/>
      <c r="AC1759" s="233" t="s">
        <v>7754</v>
      </c>
      <c r="AD1759" s="244" t="s">
        <v>7451</v>
      </c>
      <c r="AE1759" s="245">
        <v>0</v>
      </c>
      <c r="AF1759" s="244" t="s">
        <v>7451</v>
      </c>
      <c r="AG1759" s="239" t="str">
        <f>IFERROR(VLOOKUP(작성용!A:A,RM!A:D,4,0),"-")</f>
        <v>-</v>
      </c>
      <c r="AH1759" s="9" t="s">
        <v>7409</v>
      </c>
      <c r="AI1759" s="235" t="s">
        <v>7409</v>
      </c>
      <c r="AJ1759" s="235" t="s">
        <v>7409</v>
      </c>
      <c r="AK1759" s="235" t="s">
        <v>7751</v>
      </c>
      <c r="AL1759" s="235">
        <v>1758</v>
      </c>
    </row>
    <row r="1760" spans="1:38" x14ac:dyDescent="0.3">
      <c r="A1760" s="229">
        <v>6000326</v>
      </c>
      <c r="B1760" s="229" t="s">
        <v>7460</v>
      </c>
      <c r="C1760" s="241" t="s">
        <v>7422</v>
      </c>
      <c r="D1760" s="259" t="s">
        <v>7990</v>
      </c>
      <c r="E1760" s="236">
        <v>1701110534314</v>
      </c>
      <c r="F1760" s="240" t="s">
        <v>7765</v>
      </c>
      <c r="G1760" s="214">
        <v>0</v>
      </c>
      <c r="H1760" s="231" t="s">
        <v>7409</v>
      </c>
      <c r="I1760" s="231"/>
      <c r="J1760" s="231"/>
      <c r="K1760" s="231"/>
      <c r="L1760" s="231"/>
      <c r="M1760" s="231"/>
      <c r="N1760" s="231" t="s">
        <v>7834</v>
      </c>
      <c r="O1760" s="246"/>
      <c r="P1760" s="246"/>
      <c r="Q1760" s="225"/>
      <c r="R1760" s="212" t="s">
        <v>2</v>
      </c>
      <c r="S1760" s="213" t="s">
        <v>7409</v>
      </c>
      <c r="T1760" s="233" t="s">
        <v>8167</v>
      </c>
      <c r="U1760" s="234" t="s">
        <v>7583</v>
      </c>
      <c r="V1760" s="234">
        <v>45643</v>
      </c>
      <c r="W1760" s="233" t="s">
        <v>7748</v>
      </c>
      <c r="X1760" s="234" t="s">
        <v>7746</v>
      </c>
      <c r="Y1760" s="234"/>
      <c r="Z1760" s="234"/>
      <c r="AA1760" s="243">
        <v>202411</v>
      </c>
      <c r="AB1760" s="243"/>
      <c r="AC1760" s="233" t="s">
        <v>7754</v>
      </c>
      <c r="AD1760" s="244" t="s">
        <v>7441</v>
      </c>
      <c r="AE1760" s="245">
        <v>0</v>
      </c>
      <c r="AF1760" s="244" t="s">
        <v>7441</v>
      </c>
      <c r="AG1760" s="239" t="str">
        <f>IFERROR(VLOOKUP(작성용!A:A,RM!A:D,4,0),"-")</f>
        <v>-</v>
      </c>
      <c r="AH1760" s="9" t="s">
        <v>7409</v>
      </c>
      <c r="AI1760" s="235" t="s">
        <v>7409</v>
      </c>
      <c r="AJ1760" s="235" t="s">
        <v>7409</v>
      </c>
      <c r="AK1760" s="235" t="s">
        <v>7751</v>
      </c>
      <c r="AL1760" s="235">
        <v>1759</v>
      </c>
    </row>
    <row r="1761" spans="1:38" x14ac:dyDescent="0.3">
      <c r="A1761" s="229">
        <v>6000326</v>
      </c>
      <c r="B1761" s="229" t="s">
        <v>7460</v>
      </c>
      <c r="C1761" s="241" t="s">
        <v>7422</v>
      </c>
      <c r="D1761" s="237" t="s">
        <v>7991</v>
      </c>
      <c r="E1761" s="236">
        <v>1101115927342</v>
      </c>
      <c r="F1761" s="240" t="s">
        <v>7765</v>
      </c>
      <c r="G1761" s="214">
        <v>0</v>
      </c>
      <c r="H1761" s="231" t="s">
        <v>7409</v>
      </c>
      <c r="I1761" s="231"/>
      <c r="J1761" s="231"/>
      <c r="K1761" s="231"/>
      <c r="L1761" s="231"/>
      <c r="M1761" s="231"/>
      <c r="N1761" s="231" t="s">
        <v>7834</v>
      </c>
      <c r="O1761" s="246"/>
      <c r="P1761" s="246"/>
      <c r="Q1761" s="225"/>
      <c r="R1761" s="212" t="s">
        <v>2</v>
      </c>
      <c r="S1761" s="213" t="s">
        <v>7409</v>
      </c>
      <c r="T1761" s="233" t="s">
        <v>8167</v>
      </c>
      <c r="U1761" s="234" t="s">
        <v>7583</v>
      </c>
      <c r="V1761" s="234">
        <v>45643</v>
      </c>
      <c r="W1761" s="233" t="s">
        <v>7748</v>
      </c>
      <c r="X1761" s="234" t="s">
        <v>7746</v>
      </c>
      <c r="Y1761" s="234"/>
      <c r="Z1761" s="234"/>
      <c r="AA1761" s="243">
        <v>202411</v>
      </c>
      <c r="AB1761" s="243"/>
      <c r="AC1761" s="233" t="s">
        <v>7754</v>
      </c>
      <c r="AD1761" s="244" t="s">
        <v>7508</v>
      </c>
      <c r="AE1761" s="245">
        <v>0.4</v>
      </c>
      <c r="AF1761" s="244" t="s">
        <v>7508</v>
      </c>
      <c r="AG1761" s="239" t="str">
        <f>IFERROR(VLOOKUP(작성용!A:A,RM!A:D,4,0),"-")</f>
        <v>-</v>
      </c>
      <c r="AH1761" s="9" t="s">
        <v>7409</v>
      </c>
      <c r="AI1761" s="235" t="s">
        <v>7409</v>
      </c>
      <c r="AJ1761" s="235" t="s">
        <v>7409</v>
      </c>
      <c r="AK1761" s="235" t="s">
        <v>7751</v>
      </c>
      <c r="AL1761" s="235">
        <v>1760</v>
      </c>
    </row>
    <row r="1762" spans="1:38" x14ac:dyDescent="0.3">
      <c r="A1762" s="229">
        <v>6000326</v>
      </c>
      <c r="B1762" s="229" t="s">
        <v>7460</v>
      </c>
      <c r="C1762" s="241" t="s">
        <v>7422</v>
      </c>
      <c r="D1762" s="237" t="s">
        <v>7991</v>
      </c>
      <c r="E1762" s="236">
        <v>1101115927342</v>
      </c>
      <c r="F1762" s="240" t="s">
        <v>7765</v>
      </c>
      <c r="G1762" s="214">
        <v>1</v>
      </c>
      <c r="H1762" s="231" t="s">
        <v>7409</v>
      </c>
      <c r="I1762" s="231"/>
      <c r="J1762" s="231"/>
      <c r="K1762" s="231"/>
      <c r="L1762" s="231"/>
      <c r="M1762" s="231"/>
      <c r="N1762" s="231" t="s">
        <v>7834</v>
      </c>
      <c r="O1762" s="246"/>
      <c r="P1762" s="246"/>
      <c r="Q1762" s="225"/>
      <c r="R1762" s="212" t="s">
        <v>2</v>
      </c>
      <c r="S1762" s="213" t="s">
        <v>7409</v>
      </c>
      <c r="T1762" s="233" t="s">
        <v>8167</v>
      </c>
      <c r="U1762" s="234" t="s">
        <v>7583</v>
      </c>
      <c r="V1762" s="234">
        <v>45643</v>
      </c>
      <c r="W1762" s="233" t="s">
        <v>7748</v>
      </c>
      <c r="X1762" s="234" t="s">
        <v>7746</v>
      </c>
      <c r="Y1762" s="234"/>
      <c r="Z1762" s="234"/>
      <c r="AA1762" s="243">
        <v>202411</v>
      </c>
      <c r="AB1762" s="243"/>
      <c r="AC1762" s="233" t="s">
        <v>7754</v>
      </c>
      <c r="AD1762" s="244" t="s">
        <v>7508</v>
      </c>
      <c r="AE1762" s="245">
        <v>0</v>
      </c>
      <c r="AF1762" s="244" t="s">
        <v>7508</v>
      </c>
      <c r="AG1762" s="239" t="str">
        <f>IFERROR(VLOOKUP(작성용!A:A,RM!A:D,4,0),"-")</f>
        <v>-</v>
      </c>
      <c r="AH1762" s="9" t="s">
        <v>7409</v>
      </c>
      <c r="AI1762" s="235" t="s">
        <v>7409</v>
      </c>
      <c r="AJ1762" s="235" t="s">
        <v>7409</v>
      </c>
      <c r="AK1762" s="235" t="s">
        <v>7751</v>
      </c>
      <c r="AL1762" s="235">
        <v>1761</v>
      </c>
    </row>
    <row r="1763" spans="1:38" x14ac:dyDescent="0.3">
      <c r="A1763" s="229">
        <v>6000326</v>
      </c>
      <c r="B1763" s="229" t="s">
        <v>7460</v>
      </c>
      <c r="C1763" s="241" t="s">
        <v>7422</v>
      </c>
      <c r="D1763" s="237" t="s">
        <v>7992</v>
      </c>
      <c r="E1763" s="236">
        <v>1701110182014</v>
      </c>
      <c r="F1763" s="240" t="s">
        <v>7756</v>
      </c>
      <c r="G1763" s="214">
        <v>0</v>
      </c>
      <c r="H1763" s="231" t="s">
        <v>7409</v>
      </c>
      <c r="I1763" s="231"/>
      <c r="J1763" s="231"/>
      <c r="K1763" s="231"/>
      <c r="L1763" s="231"/>
      <c r="M1763" s="231"/>
      <c r="N1763" s="231" t="s">
        <v>7834</v>
      </c>
      <c r="O1763" s="246"/>
      <c r="P1763" s="246"/>
      <c r="Q1763" s="225"/>
      <c r="R1763" s="212" t="s">
        <v>2</v>
      </c>
      <c r="S1763" s="213" t="s">
        <v>7409</v>
      </c>
      <c r="T1763" s="233" t="s">
        <v>8167</v>
      </c>
      <c r="U1763" s="234" t="s">
        <v>7583</v>
      </c>
      <c r="V1763" s="234">
        <v>45643</v>
      </c>
      <c r="W1763" s="233" t="s">
        <v>7748</v>
      </c>
      <c r="X1763" s="234" t="s">
        <v>7746</v>
      </c>
      <c r="Y1763" s="234"/>
      <c r="Z1763" s="234"/>
      <c r="AA1763" s="243">
        <v>202411</v>
      </c>
      <c r="AB1763" s="243"/>
      <c r="AC1763" s="233" t="s">
        <v>7754</v>
      </c>
      <c r="AD1763" s="244" t="s">
        <v>7454</v>
      </c>
      <c r="AE1763" s="245">
        <v>0.4</v>
      </c>
      <c r="AF1763" s="244" t="s">
        <v>7454</v>
      </c>
      <c r="AG1763" s="239" t="str">
        <f>IFERROR(VLOOKUP(작성용!A:A,RM!A:D,4,0),"-")</f>
        <v>-</v>
      </c>
      <c r="AH1763" s="9" t="s">
        <v>7409</v>
      </c>
      <c r="AI1763" s="235" t="s">
        <v>7409</v>
      </c>
      <c r="AJ1763" s="235" t="s">
        <v>7409</v>
      </c>
      <c r="AK1763" s="235" t="s">
        <v>7751</v>
      </c>
      <c r="AL1763" s="235">
        <v>1762</v>
      </c>
    </row>
    <row r="1764" spans="1:38" x14ac:dyDescent="0.3">
      <c r="A1764" s="229">
        <v>6000326</v>
      </c>
      <c r="B1764" s="229" t="s">
        <v>7460</v>
      </c>
      <c r="C1764" s="241" t="s">
        <v>7422</v>
      </c>
      <c r="D1764" s="237" t="s">
        <v>7993</v>
      </c>
      <c r="E1764" s="236">
        <v>1601110433518</v>
      </c>
      <c r="F1764" s="240" t="s">
        <v>7756</v>
      </c>
      <c r="G1764" s="214">
        <v>0</v>
      </c>
      <c r="H1764" s="231" t="s">
        <v>7409</v>
      </c>
      <c r="I1764" s="231"/>
      <c r="J1764" s="231"/>
      <c r="K1764" s="231"/>
      <c r="L1764" s="231"/>
      <c r="M1764" s="231"/>
      <c r="N1764" s="231" t="s">
        <v>7834</v>
      </c>
      <c r="O1764" s="246"/>
      <c r="P1764" s="246"/>
      <c r="Q1764" s="225"/>
      <c r="R1764" s="212" t="s">
        <v>2</v>
      </c>
      <c r="S1764" s="213" t="s">
        <v>7409</v>
      </c>
      <c r="T1764" s="233" t="s">
        <v>8167</v>
      </c>
      <c r="U1764" s="234" t="s">
        <v>7583</v>
      </c>
      <c r="V1764" s="234">
        <v>45643</v>
      </c>
      <c r="W1764" s="233" t="s">
        <v>7748</v>
      </c>
      <c r="X1764" s="234" t="s">
        <v>7746</v>
      </c>
      <c r="Y1764" s="234"/>
      <c r="Z1764" s="234"/>
      <c r="AA1764" s="243">
        <v>202411</v>
      </c>
      <c r="AB1764" s="243"/>
      <c r="AC1764" s="233" t="s">
        <v>7754</v>
      </c>
      <c r="AD1764" s="244" t="s">
        <v>7750</v>
      </c>
      <c r="AE1764" s="245">
        <v>0</v>
      </c>
      <c r="AF1764" s="244" t="s">
        <v>7750</v>
      </c>
      <c r="AG1764" s="239" t="str">
        <f>IFERROR(VLOOKUP(작성용!A:A,RM!A:D,4,0),"-")</f>
        <v>-</v>
      </c>
      <c r="AH1764" s="9" t="s">
        <v>7409</v>
      </c>
      <c r="AI1764" s="235" t="s">
        <v>7409</v>
      </c>
      <c r="AJ1764" s="235" t="s">
        <v>7409</v>
      </c>
      <c r="AK1764" s="235" t="s">
        <v>7751</v>
      </c>
      <c r="AL1764" s="235">
        <v>1763</v>
      </c>
    </row>
    <row r="1765" spans="1:38" x14ac:dyDescent="0.3">
      <c r="A1765" s="229">
        <v>6000326</v>
      </c>
      <c r="B1765" s="229" t="s">
        <v>7460</v>
      </c>
      <c r="C1765" s="241" t="s">
        <v>7422</v>
      </c>
      <c r="D1765" s="237" t="s">
        <v>7994</v>
      </c>
      <c r="E1765" s="236">
        <v>1101115956482</v>
      </c>
      <c r="F1765" s="240" t="s">
        <v>7765</v>
      </c>
      <c r="G1765" s="214">
        <v>0</v>
      </c>
      <c r="H1765" s="231" t="s">
        <v>7409</v>
      </c>
      <c r="I1765" s="231"/>
      <c r="J1765" s="231"/>
      <c r="K1765" s="231"/>
      <c r="L1765" s="231"/>
      <c r="M1765" s="231"/>
      <c r="N1765" s="231" t="s">
        <v>7834</v>
      </c>
      <c r="O1765" s="246"/>
      <c r="P1765" s="246"/>
      <c r="Q1765" s="225"/>
      <c r="R1765" s="212" t="s">
        <v>2</v>
      </c>
      <c r="S1765" s="213" t="s">
        <v>7409</v>
      </c>
      <c r="T1765" s="233" t="s">
        <v>8167</v>
      </c>
      <c r="U1765" s="234" t="s">
        <v>7583</v>
      </c>
      <c r="V1765" s="234">
        <v>45643</v>
      </c>
      <c r="W1765" s="233" t="s">
        <v>7748</v>
      </c>
      <c r="X1765" s="234" t="s">
        <v>7746</v>
      </c>
      <c r="Y1765" s="234"/>
      <c r="Z1765" s="234"/>
      <c r="AA1765" s="243">
        <v>202411</v>
      </c>
      <c r="AB1765" s="243"/>
      <c r="AC1765" s="233" t="s">
        <v>7754</v>
      </c>
      <c r="AD1765" s="244" t="s">
        <v>7448</v>
      </c>
      <c r="AE1765" s="245">
        <v>0</v>
      </c>
      <c r="AF1765" s="244" t="s">
        <v>7448</v>
      </c>
      <c r="AG1765" s="239" t="str">
        <f>IFERROR(VLOOKUP(작성용!A:A,RM!A:D,4,0),"-")</f>
        <v>-</v>
      </c>
      <c r="AH1765" s="9" t="s">
        <v>7409</v>
      </c>
      <c r="AI1765" s="235" t="s">
        <v>7409</v>
      </c>
      <c r="AJ1765" s="235" t="s">
        <v>7409</v>
      </c>
      <c r="AK1765" s="235" t="s">
        <v>7751</v>
      </c>
      <c r="AL1765" s="235">
        <v>1764</v>
      </c>
    </row>
    <row r="1766" spans="1:38" x14ac:dyDescent="0.3">
      <c r="A1766" s="229">
        <v>6000326</v>
      </c>
      <c r="B1766" s="229" t="s">
        <v>7460</v>
      </c>
      <c r="C1766" s="241" t="s">
        <v>7422</v>
      </c>
      <c r="D1766" s="237" t="s">
        <v>7994</v>
      </c>
      <c r="E1766" s="236">
        <v>1101115956482</v>
      </c>
      <c r="F1766" s="240" t="s">
        <v>7765</v>
      </c>
      <c r="G1766" s="214">
        <v>1</v>
      </c>
      <c r="H1766" s="231" t="s">
        <v>7409</v>
      </c>
      <c r="I1766" s="231"/>
      <c r="J1766" s="231"/>
      <c r="K1766" s="231"/>
      <c r="L1766" s="231"/>
      <c r="M1766" s="231"/>
      <c r="N1766" s="231" t="s">
        <v>7834</v>
      </c>
      <c r="O1766" s="246"/>
      <c r="P1766" s="246"/>
      <c r="Q1766" s="225"/>
      <c r="R1766" s="212" t="s">
        <v>2</v>
      </c>
      <c r="S1766" s="213" t="s">
        <v>7409</v>
      </c>
      <c r="T1766" s="233" t="s">
        <v>8167</v>
      </c>
      <c r="U1766" s="234" t="s">
        <v>7583</v>
      </c>
      <c r="V1766" s="234">
        <v>45643</v>
      </c>
      <c r="W1766" s="233" t="s">
        <v>7748</v>
      </c>
      <c r="X1766" s="234" t="s">
        <v>7746</v>
      </c>
      <c r="Y1766" s="234"/>
      <c r="Z1766" s="234"/>
      <c r="AA1766" s="243">
        <v>202411</v>
      </c>
      <c r="AB1766" s="243"/>
      <c r="AC1766" s="233" t="s">
        <v>7754</v>
      </c>
      <c r="AD1766" s="244" t="s">
        <v>7448</v>
      </c>
      <c r="AE1766" s="245">
        <v>0</v>
      </c>
      <c r="AF1766" s="244" t="s">
        <v>7448</v>
      </c>
      <c r="AG1766" s="239" t="str">
        <f>IFERROR(VLOOKUP(작성용!A:A,RM!A:D,4,0),"-")</f>
        <v>-</v>
      </c>
      <c r="AH1766" s="9" t="s">
        <v>7409</v>
      </c>
      <c r="AI1766" s="235" t="s">
        <v>7409</v>
      </c>
      <c r="AJ1766" s="235" t="s">
        <v>7409</v>
      </c>
      <c r="AK1766" s="235" t="s">
        <v>7751</v>
      </c>
      <c r="AL1766" s="235">
        <v>1765</v>
      </c>
    </row>
    <row r="1767" spans="1:38" x14ac:dyDescent="0.3">
      <c r="A1767" s="229">
        <v>6000326</v>
      </c>
      <c r="B1767" s="229" t="s">
        <v>7460</v>
      </c>
      <c r="C1767" s="241" t="s">
        <v>7422</v>
      </c>
      <c r="D1767" s="237" t="s">
        <v>7994</v>
      </c>
      <c r="E1767" s="236">
        <v>1101115956482</v>
      </c>
      <c r="F1767" s="240" t="s">
        <v>7756</v>
      </c>
      <c r="G1767" s="214">
        <v>0</v>
      </c>
      <c r="H1767" s="231" t="s">
        <v>7409</v>
      </c>
      <c r="I1767" s="231"/>
      <c r="J1767" s="231"/>
      <c r="K1767" s="231"/>
      <c r="L1767" s="231"/>
      <c r="M1767" s="231"/>
      <c r="N1767" s="231" t="s">
        <v>7834</v>
      </c>
      <c r="O1767" s="246"/>
      <c r="P1767" s="246"/>
      <c r="Q1767" s="225"/>
      <c r="R1767" s="212" t="s">
        <v>2</v>
      </c>
      <c r="S1767" s="213" t="s">
        <v>7409</v>
      </c>
      <c r="T1767" s="233" t="s">
        <v>8167</v>
      </c>
      <c r="U1767" s="234" t="s">
        <v>7583</v>
      </c>
      <c r="V1767" s="234">
        <v>45643</v>
      </c>
      <c r="W1767" s="233" t="s">
        <v>7748</v>
      </c>
      <c r="X1767" s="234" t="s">
        <v>7746</v>
      </c>
      <c r="Y1767" s="234"/>
      <c r="Z1767" s="234"/>
      <c r="AA1767" s="243">
        <v>202411</v>
      </c>
      <c r="AB1767" s="243"/>
      <c r="AC1767" s="233" t="s">
        <v>7754</v>
      </c>
      <c r="AD1767" s="244" t="s">
        <v>7448</v>
      </c>
      <c r="AE1767" s="245">
        <v>0</v>
      </c>
      <c r="AF1767" s="244" t="s">
        <v>7448</v>
      </c>
      <c r="AG1767" s="239" t="str">
        <f>IFERROR(VLOOKUP(작성용!A:A,RM!A:D,4,0),"-")</f>
        <v>-</v>
      </c>
      <c r="AH1767" s="9" t="s">
        <v>7409</v>
      </c>
      <c r="AI1767" s="235" t="s">
        <v>7409</v>
      </c>
      <c r="AJ1767" s="235" t="s">
        <v>7409</v>
      </c>
      <c r="AK1767" s="235" t="s">
        <v>7751</v>
      </c>
      <c r="AL1767" s="235">
        <v>1766</v>
      </c>
    </row>
    <row r="1768" spans="1:38" x14ac:dyDescent="0.3">
      <c r="A1768" s="229">
        <v>6000326</v>
      </c>
      <c r="B1768" s="229" t="s">
        <v>7460</v>
      </c>
      <c r="C1768" s="241" t="s">
        <v>7422</v>
      </c>
      <c r="D1768" s="237" t="s">
        <v>7995</v>
      </c>
      <c r="E1768" s="236">
        <v>1101116163763</v>
      </c>
      <c r="F1768" s="240" t="s">
        <v>7760</v>
      </c>
      <c r="G1768" s="214">
        <v>0</v>
      </c>
      <c r="H1768" s="231" t="s">
        <v>7409</v>
      </c>
      <c r="I1768" s="231"/>
      <c r="J1768" s="231"/>
      <c r="K1768" s="231"/>
      <c r="L1768" s="231"/>
      <c r="M1768" s="231"/>
      <c r="N1768" s="231" t="s">
        <v>7834</v>
      </c>
      <c r="O1768" s="246"/>
      <c r="P1768" s="246"/>
      <c r="Q1768" s="225"/>
      <c r="R1768" s="212" t="s">
        <v>2</v>
      </c>
      <c r="S1768" s="213" t="s">
        <v>7409</v>
      </c>
      <c r="T1768" s="233" t="s">
        <v>8167</v>
      </c>
      <c r="U1768" s="234" t="s">
        <v>7583</v>
      </c>
      <c r="V1768" s="234">
        <v>45643</v>
      </c>
      <c r="W1768" s="233" t="s">
        <v>7748</v>
      </c>
      <c r="X1768" s="234" t="s">
        <v>7746</v>
      </c>
      <c r="Y1768" s="234"/>
      <c r="Z1768" s="234"/>
      <c r="AA1768" s="243">
        <v>202411</v>
      </c>
      <c r="AB1768" s="243"/>
      <c r="AC1768" s="233" t="s">
        <v>7754</v>
      </c>
      <c r="AD1768" s="244" t="s">
        <v>7508</v>
      </c>
      <c r="AE1768" s="245">
        <v>0.4</v>
      </c>
      <c r="AF1768" s="244" t="s">
        <v>7508</v>
      </c>
      <c r="AG1768" s="239" t="str">
        <f>IFERROR(VLOOKUP(작성용!A:A,RM!A:D,4,0),"-")</f>
        <v>-</v>
      </c>
      <c r="AH1768" s="9" t="s">
        <v>7409</v>
      </c>
      <c r="AI1768" s="235" t="s">
        <v>7409</v>
      </c>
      <c r="AJ1768" s="235" t="s">
        <v>7409</v>
      </c>
      <c r="AK1768" s="235" t="s">
        <v>7751</v>
      </c>
      <c r="AL1768" s="235">
        <v>1767</v>
      </c>
    </row>
    <row r="1769" spans="1:38" x14ac:dyDescent="0.3">
      <c r="A1769" s="229">
        <v>6000326</v>
      </c>
      <c r="B1769" s="229" t="s">
        <v>7460</v>
      </c>
      <c r="C1769" s="241" t="s">
        <v>7422</v>
      </c>
      <c r="D1769" s="237" t="s">
        <v>7857</v>
      </c>
      <c r="E1769" s="236">
        <v>1511110047732</v>
      </c>
      <c r="F1769" s="240" t="s">
        <v>7765</v>
      </c>
      <c r="G1769" s="214">
        <v>0</v>
      </c>
      <c r="H1769" s="231" t="s">
        <v>7409</v>
      </c>
      <c r="I1769" s="231"/>
      <c r="J1769" s="231"/>
      <c r="K1769" s="231"/>
      <c r="L1769" s="231"/>
      <c r="M1769" s="231"/>
      <c r="N1769" s="231" t="s">
        <v>7834</v>
      </c>
      <c r="O1769" s="246"/>
      <c r="P1769" s="246"/>
      <c r="Q1769" s="225"/>
      <c r="R1769" s="212" t="s">
        <v>2</v>
      </c>
      <c r="S1769" s="213" t="s">
        <v>7409</v>
      </c>
      <c r="T1769" s="233" t="s">
        <v>8167</v>
      </c>
      <c r="U1769" s="234" t="s">
        <v>7583</v>
      </c>
      <c r="V1769" s="234">
        <v>45643</v>
      </c>
      <c r="W1769" s="233" t="s">
        <v>7748</v>
      </c>
      <c r="X1769" s="234" t="s">
        <v>7746</v>
      </c>
      <c r="Y1769" s="234"/>
      <c r="Z1769" s="234"/>
      <c r="AA1769" s="243">
        <v>202411</v>
      </c>
      <c r="AB1769" s="243"/>
      <c r="AC1769" s="233" t="s">
        <v>7754</v>
      </c>
      <c r="AD1769" s="244" t="s">
        <v>7448</v>
      </c>
      <c r="AE1769" s="245">
        <v>0</v>
      </c>
      <c r="AF1769" s="244" t="s">
        <v>7448</v>
      </c>
      <c r="AG1769" s="239" t="str">
        <f>IFERROR(VLOOKUP(작성용!A:A,RM!A:D,4,0),"-")</f>
        <v>-</v>
      </c>
      <c r="AH1769" s="9" t="s">
        <v>7409</v>
      </c>
      <c r="AI1769" s="235" t="s">
        <v>7409</v>
      </c>
      <c r="AJ1769" s="235" t="s">
        <v>7409</v>
      </c>
      <c r="AK1769" s="235" t="s">
        <v>7751</v>
      </c>
      <c r="AL1769" s="235">
        <v>1768</v>
      </c>
    </row>
    <row r="1770" spans="1:38" x14ac:dyDescent="0.3">
      <c r="A1770" s="229">
        <v>6000326</v>
      </c>
      <c r="B1770" s="229" t="s">
        <v>7460</v>
      </c>
      <c r="C1770" s="241" t="s">
        <v>7422</v>
      </c>
      <c r="D1770" s="237" t="s">
        <v>7996</v>
      </c>
      <c r="E1770" s="236" t="s">
        <v>7997</v>
      </c>
      <c r="F1770" s="240" t="s">
        <v>7765</v>
      </c>
      <c r="G1770" s="214">
        <v>0</v>
      </c>
      <c r="H1770" s="231" t="s">
        <v>7409</v>
      </c>
      <c r="I1770" s="231"/>
      <c r="J1770" s="231"/>
      <c r="K1770" s="231"/>
      <c r="L1770" s="231"/>
      <c r="M1770" s="231"/>
      <c r="N1770" s="231" t="s">
        <v>7834</v>
      </c>
      <c r="O1770" s="246"/>
      <c r="P1770" s="246"/>
      <c r="Q1770" s="225"/>
      <c r="R1770" s="212" t="s">
        <v>2</v>
      </c>
      <c r="S1770" s="213" t="s">
        <v>7409</v>
      </c>
      <c r="T1770" s="233" t="s">
        <v>8167</v>
      </c>
      <c r="U1770" s="234" t="s">
        <v>7583</v>
      </c>
      <c r="V1770" s="234">
        <v>45643</v>
      </c>
      <c r="W1770" s="233" t="s">
        <v>7748</v>
      </c>
      <c r="X1770" s="234" t="s">
        <v>7746</v>
      </c>
      <c r="Y1770" s="234"/>
      <c r="Z1770" s="234"/>
      <c r="AA1770" s="243">
        <v>202411</v>
      </c>
      <c r="AB1770" s="243"/>
      <c r="AC1770" s="233" t="s">
        <v>7754</v>
      </c>
      <c r="AD1770" s="244" t="s">
        <v>7768</v>
      </c>
      <c r="AE1770" s="245">
        <v>0.4</v>
      </c>
      <c r="AF1770" s="244" t="s">
        <v>7768</v>
      </c>
      <c r="AG1770" s="239" t="str">
        <f>IFERROR(VLOOKUP(작성용!A:A,RM!A:D,4,0),"-")</f>
        <v>-</v>
      </c>
      <c r="AH1770" s="9" t="s">
        <v>7409</v>
      </c>
      <c r="AI1770" s="235" t="s">
        <v>7409</v>
      </c>
      <c r="AJ1770" s="235" t="s">
        <v>7409</v>
      </c>
      <c r="AK1770" s="235" t="s">
        <v>7751</v>
      </c>
      <c r="AL1770" s="235">
        <v>1769</v>
      </c>
    </row>
    <row r="1771" spans="1:38" x14ac:dyDescent="0.3">
      <c r="A1771" s="229">
        <v>6000326</v>
      </c>
      <c r="B1771" s="229" t="s">
        <v>7460</v>
      </c>
      <c r="C1771" s="241" t="s">
        <v>7422</v>
      </c>
      <c r="D1771" s="237" t="s">
        <v>7998</v>
      </c>
      <c r="E1771" s="236">
        <v>1101115995993</v>
      </c>
      <c r="F1771" s="240" t="s">
        <v>7756</v>
      </c>
      <c r="G1771" s="214">
        <v>0</v>
      </c>
      <c r="H1771" s="231" t="s">
        <v>7409</v>
      </c>
      <c r="I1771" s="231"/>
      <c r="J1771" s="231"/>
      <c r="K1771" s="231"/>
      <c r="L1771" s="231"/>
      <c r="M1771" s="231"/>
      <c r="N1771" s="231" t="s">
        <v>7834</v>
      </c>
      <c r="O1771" s="246"/>
      <c r="P1771" s="246"/>
      <c r="Q1771" s="225"/>
      <c r="R1771" s="212" t="s">
        <v>2</v>
      </c>
      <c r="S1771" s="213" t="s">
        <v>7409</v>
      </c>
      <c r="T1771" s="233" t="s">
        <v>8167</v>
      </c>
      <c r="U1771" s="234" t="s">
        <v>7583</v>
      </c>
      <c r="V1771" s="234">
        <v>45643</v>
      </c>
      <c r="W1771" s="233" t="s">
        <v>7748</v>
      </c>
      <c r="X1771" s="234" t="s">
        <v>7746</v>
      </c>
      <c r="Y1771" s="234"/>
      <c r="Z1771" s="234"/>
      <c r="AA1771" s="243">
        <v>202411</v>
      </c>
      <c r="AB1771" s="243"/>
      <c r="AC1771" s="233" t="s">
        <v>7754</v>
      </c>
      <c r="AD1771" s="244" t="s">
        <v>7447</v>
      </c>
      <c r="AE1771" s="245">
        <v>0.4</v>
      </c>
      <c r="AF1771" s="244" t="s">
        <v>7447</v>
      </c>
      <c r="AG1771" s="239" t="str">
        <f>IFERROR(VLOOKUP(작성용!A:A,RM!A:D,4,0),"-")</f>
        <v>-</v>
      </c>
      <c r="AH1771" s="9" t="s">
        <v>7409</v>
      </c>
      <c r="AI1771" s="235" t="s">
        <v>7409</v>
      </c>
      <c r="AJ1771" s="235" t="s">
        <v>7409</v>
      </c>
      <c r="AK1771" s="235" t="s">
        <v>7751</v>
      </c>
      <c r="AL1771" s="235">
        <v>1770</v>
      </c>
    </row>
    <row r="1772" spans="1:38" x14ac:dyDescent="0.3">
      <c r="A1772" s="229">
        <v>6000326</v>
      </c>
      <c r="B1772" s="229" t="s">
        <v>7460</v>
      </c>
      <c r="C1772" s="241" t="s">
        <v>7422</v>
      </c>
      <c r="D1772" s="237" t="s">
        <v>7999</v>
      </c>
      <c r="E1772" s="236">
        <v>2301110296432</v>
      </c>
      <c r="F1772" s="240" t="s">
        <v>7756</v>
      </c>
      <c r="G1772" s="214">
        <v>0</v>
      </c>
      <c r="H1772" s="231" t="s">
        <v>7409</v>
      </c>
      <c r="I1772" s="231"/>
      <c r="J1772" s="231"/>
      <c r="K1772" s="231"/>
      <c r="L1772" s="231"/>
      <c r="M1772" s="231"/>
      <c r="N1772" s="231" t="s">
        <v>7834</v>
      </c>
      <c r="O1772" s="246"/>
      <c r="P1772" s="246"/>
      <c r="Q1772" s="225"/>
      <c r="R1772" s="212" t="s">
        <v>2</v>
      </c>
      <c r="S1772" s="213" t="s">
        <v>7409</v>
      </c>
      <c r="T1772" s="233" t="s">
        <v>8167</v>
      </c>
      <c r="U1772" s="234" t="s">
        <v>7583</v>
      </c>
      <c r="V1772" s="234">
        <v>45643</v>
      </c>
      <c r="W1772" s="233" t="s">
        <v>7748</v>
      </c>
      <c r="X1772" s="234" t="s">
        <v>7746</v>
      </c>
      <c r="Y1772" s="234"/>
      <c r="Z1772" s="234"/>
      <c r="AA1772" s="243">
        <v>202411</v>
      </c>
      <c r="AB1772" s="243"/>
      <c r="AC1772" s="233" t="s">
        <v>7754</v>
      </c>
      <c r="AD1772" s="244" t="s">
        <v>7781</v>
      </c>
      <c r="AE1772" s="245">
        <v>0.4</v>
      </c>
      <c r="AF1772" s="244" t="s">
        <v>7781</v>
      </c>
      <c r="AG1772" s="239" t="str">
        <f>IFERROR(VLOOKUP(작성용!A:A,RM!A:D,4,0),"-")</f>
        <v>-</v>
      </c>
      <c r="AH1772" s="9" t="s">
        <v>7409</v>
      </c>
      <c r="AI1772" s="235" t="s">
        <v>7409</v>
      </c>
      <c r="AJ1772" s="235" t="s">
        <v>7409</v>
      </c>
      <c r="AK1772" s="235" t="s">
        <v>7751</v>
      </c>
      <c r="AL1772" s="235">
        <v>1771</v>
      </c>
    </row>
    <row r="1773" spans="1:38" x14ac:dyDescent="0.3">
      <c r="A1773" s="229">
        <v>6000326</v>
      </c>
      <c r="B1773" s="229" t="s">
        <v>7460</v>
      </c>
      <c r="C1773" s="241" t="s">
        <v>7422</v>
      </c>
      <c r="D1773" s="237" t="s">
        <v>8000</v>
      </c>
      <c r="E1773" s="236">
        <v>1201110950833</v>
      </c>
      <c r="F1773" s="240" t="s">
        <v>7765</v>
      </c>
      <c r="G1773" s="214">
        <v>0</v>
      </c>
      <c r="H1773" s="231" t="s">
        <v>7409</v>
      </c>
      <c r="I1773" s="231"/>
      <c r="J1773" s="231"/>
      <c r="K1773" s="231"/>
      <c r="L1773" s="231"/>
      <c r="M1773" s="231"/>
      <c r="N1773" s="231" t="s">
        <v>7834</v>
      </c>
      <c r="O1773" s="246"/>
      <c r="P1773" s="246"/>
      <c r="Q1773" s="225"/>
      <c r="R1773" s="212" t="s">
        <v>2</v>
      </c>
      <c r="S1773" s="213" t="s">
        <v>7409</v>
      </c>
      <c r="T1773" s="233" t="s">
        <v>8167</v>
      </c>
      <c r="U1773" s="234" t="s">
        <v>7583</v>
      </c>
      <c r="V1773" s="234">
        <v>45643</v>
      </c>
      <c r="W1773" s="233" t="s">
        <v>7748</v>
      </c>
      <c r="X1773" s="234" t="s">
        <v>7746</v>
      </c>
      <c r="Y1773" s="234"/>
      <c r="Z1773" s="234"/>
      <c r="AA1773" s="243">
        <v>202411</v>
      </c>
      <c r="AB1773" s="243"/>
      <c r="AC1773" s="233" t="s">
        <v>7754</v>
      </c>
      <c r="AD1773" s="244" t="s">
        <v>7497</v>
      </c>
      <c r="AE1773" s="245">
        <v>0</v>
      </c>
      <c r="AF1773" s="244" t="s">
        <v>7497</v>
      </c>
      <c r="AG1773" s="239" t="str">
        <f>IFERROR(VLOOKUP(작성용!A:A,RM!A:D,4,0),"-")</f>
        <v>-</v>
      </c>
      <c r="AH1773" s="9" t="s">
        <v>7409</v>
      </c>
      <c r="AI1773" s="235" t="s">
        <v>7409</v>
      </c>
      <c r="AJ1773" s="235" t="s">
        <v>7409</v>
      </c>
      <c r="AK1773" s="235" t="s">
        <v>7751</v>
      </c>
      <c r="AL1773" s="235">
        <v>1772</v>
      </c>
    </row>
    <row r="1774" spans="1:38" x14ac:dyDescent="0.3">
      <c r="A1774" s="229">
        <v>6000326</v>
      </c>
      <c r="B1774" s="229" t="s">
        <v>7460</v>
      </c>
      <c r="C1774" s="241" t="s">
        <v>7422</v>
      </c>
      <c r="D1774" s="237" t="s">
        <v>8000</v>
      </c>
      <c r="E1774" s="236">
        <v>1201110950833</v>
      </c>
      <c r="F1774" s="240" t="s">
        <v>7765</v>
      </c>
      <c r="G1774" s="214">
        <v>1</v>
      </c>
      <c r="H1774" s="231" t="s">
        <v>7409</v>
      </c>
      <c r="I1774" s="231"/>
      <c r="J1774" s="231"/>
      <c r="K1774" s="231"/>
      <c r="L1774" s="231"/>
      <c r="M1774" s="231"/>
      <c r="N1774" s="231" t="s">
        <v>7834</v>
      </c>
      <c r="O1774" s="246"/>
      <c r="P1774" s="246"/>
      <c r="Q1774" s="225"/>
      <c r="R1774" s="212" t="s">
        <v>2</v>
      </c>
      <c r="S1774" s="213" t="s">
        <v>7409</v>
      </c>
      <c r="T1774" s="233" t="s">
        <v>8167</v>
      </c>
      <c r="U1774" s="234" t="s">
        <v>7583</v>
      </c>
      <c r="V1774" s="234">
        <v>45643</v>
      </c>
      <c r="W1774" s="233" t="s">
        <v>7748</v>
      </c>
      <c r="X1774" s="234" t="s">
        <v>7746</v>
      </c>
      <c r="Y1774" s="234"/>
      <c r="Z1774" s="234"/>
      <c r="AA1774" s="243">
        <v>202411</v>
      </c>
      <c r="AB1774" s="243"/>
      <c r="AC1774" s="233" t="s">
        <v>7754</v>
      </c>
      <c r="AD1774" s="244" t="s">
        <v>7497</v>
      </c>
      <c r="AE1774" s="245">
        <v>0</v>
      </c>
      <c r="AF1774" s="244" t="s">
        <v>7497</v>
      </c>
      <c r="AG1774" s="239" t="str">
        <f>IFERROR(VLOOKUP(작성용!A:A,RM!A:D,4,0),"-")</f>
        <v>-</v>
      </c>
      <c r="AH1774" s="9" t="s">
        <v>7409</v>
      </c>
      <c r="AI1774" s="235" t="s">
        <v>7409</v>
      </c>
      <c r="AJ1774" s="235" t="s">
        <v>7409</v>
      </c>
      <c r="AK1774" s="235" t="s">
        <v>7751</v>
      </c>
      <c r="AL1774" s="235">
        <v>1773</v>
      </c>
    </row>
    <row r="1775" spans="1:38" x14ac:dyDescent="0.3">
      <c r="A1775" s="229">
        <v>6000326</v>
      </c>
      <c r="B1775" s="229" t="s">
        <v>7460</v>
      </c>
      <c r="C1775" s="241" t="s">
        <v>7422</v>
      </c>
      <c r="D1775" s="269" t="s">
        <v>8001</v>
      </c>
      <c r="E1775" s="236" t="s">
        <v>8002</v>
      </c>
      <c r="F1775" s="240" t="s">
        <v>7765</v>
      </c>
      <c r="G1775" s="214">
        <v>0</v>
      </c>
      <c r="H1775" s="231" t="s">
        <v>7409</v>
      </c>
      <c r="I1775" s="231"/>
      <c r="J1775" s="231"/>
      <c r="K1775" s="231"/>
      <c r="L1775" s="231"/>
      <c r="M1775" s="231"/>
      <c r="N1775" s="231" t="s">
        <v>7834</v>
      </c>
      <c r="O1775" s="246"/>
      <c r="P1775" s="246"/>
      <c r="Q1775" s="225"/>
      <c r="R1775" s="212" t="s">
        <v>2</v>
      </c>
      <c r="S1775" s="213" t="s">
        <v>7409</v>
      </c>
      <c r="T1775" s="233" t="s">
        <v>8167</v>
      </c>
      <c r="U1775" s="234" t="s">
        <v>7583</v>
      </c>
      <c r="V1775" s="234">
        <v>45643</v>
      </c>
      <c r="W1775" s="233" t="s">
        <v>7748</v>
      </c>
      <c r="X1775" s="234" t="s">
        <v>7746</v>
      </c>
      <c r="Y1775" s="234"/>
      <c r="Z1775" s="234"/>
      <c r="AA1775" s="243">
        <v>202411</v>
      </c>
      <c r="AB1775" s="243"/>
      <c r="AC1775" s="233" t="s">
        <v>7754</v>
      </c>
      <c r="AD1775" s="244" t="s">
        <v>7513</v>
      </c>
      <c r="AE1775" s="245">
        <v>0</v>
      </c>
      <c r="AF1775" s="244" t="s">
        <v>7513</v>
      </c>
      <c r="AG1775" s="239" t="str">
        <f>IFERROR(VLOOKUP(작성용!A:A,RM!A:D,4,0),"-")</f>
        <v>-</v>
      </c>
      <c r="AH1775" s="9" t="s">
        <v>7409</v>
      </c>
      <c r="AI1775" s="235" t="s">
        <v>7409</v>
      </c>
      <c r="AJ1775" s="235" t="s">
        <v>7409</v>
      </c>
      <c r="AK1775" s="235" t="s">
        <v>7751</v>
      </c>
      <c r="AL1775" s="235">
        <v>1774</v>
      </c>
    </row>
    <row r="1776" spans="1:38" x14ac:dyDescent="0.3">
      <c r="A1776" s="229">
        <v>6000326</v>
      </c>
      <c r="B1776" s="229" t="s">
        <v>7460</v>
      </c>
      <c r="C1776" s="241" t="s">
        <v>7422</v>
      </c>
      <c r="D1776" s="269" t="s">
        <v>8001</v>
      </c>
      <c r="E1776" s="236" t="s">
        <v>8002</v>
      </c>
      <c r="F1776" s="240" t="s">
        <v>7765</v>
      </c>
      <c r="G1776" s="214">
        <v>1</v>
      </c>
      <c r="H1776" s="231" t="s">
        <v>7409</v>
      </c>
      <c r="I1776" s="231"/>
      <c r="J1776" s="231"/>
      <c r="K1776" s="231"/>
      <c r="L1776" s="231"/>
      <c r="M1776" s="231"/>
      <c r="N1776" s="231" t="s">
        <v>7834</v>
      </c>
      <c r="O1776" s="246"/>
      <c r="P1776" s="246"/>
      <c r="Q1776" s="225"/>
      <c r="R1776" s="212" t="s">
        <v>2</v>
      </c>
      <c r="S1776" s="213" t="s">
        <v>7409</v>
      </c>
      <c r="T1776" s="233" t="s">
        <v>8167</v>
      </c>
      <c r="U1776" s="234" t="s">
        <v>7583</v>
      </c>
      <c r="V1776" s="234">
        <v>45643</v>
      </c>
      <c r="W1776" s="233" t="s">
        <v>7748</v>
      </c>
      <c r="X1776" s="234" t="s">
        <v>7746</v>
      </c>
      <c r="Y1776" s="234"/>
      <c r="Z1776" s="234"/>
      <c r="AA1776" s="243">
        <v>202411</v>
      </c>
      <c r="AB1776" s="243"/>
      <c r="AC1776" s="233" t="s">
        <v>7754</v>
      </c>
      <c r="AD1776" s="244" t="s">
        <v>7513</v>
      </c>
      <c r="AE1776" s="245">
        <v>0</v>
      </c>
      <c r="AF1776" s="244" t="s">
        <v>7513</v>
      </c>
      <c r="AG1776" s="239" t="str">
        <f>IFERROR(VLOOKUP(작성용!A:A,RM!A:D,4,0),"-")</f>
        <v>-</v>
      </c>
      <c r="AH1776" s="9" t="s">
        <v>7409</v>
      </c>
      <c r="AI1776" s="235" t="s">
        <v>7409</v>
      </c>
      <c r="AJ1776" s="235" t="s">
        <v>7409</v>
      </c>
      <c r="AK1776" s="235" t="s">
        <v>7751</v>
      </c>
      <c r="AL1776" s="235">
        <v>1775</v>
      </c>
    </row>
    <row r="1777" spans="1:38" x14ac:dyDescent="0.3">
      <c r="A1777" s="229">
        <v>6000326</v>
      </c>
      <c r="B1777" s="229" t="s">
        <v>7460</v>
      </c>
      <c r="C1777" s="241" t="s">
        <v>7422</v>
      </c>
      <c r="D1777" s="269" t="s">
        <v>8001</v>
      </c>
      <c r="E1777" s="236" t="s">
        <v>8002</v>
      </c>
      <c r="F1777" s="240" t="s">
        <v>7765</v>
      </c>
      <c r="G1777" s="214">
        <v>2</v>
      </c>
      <c r="H1777" s="231" t="s">
        <v>7409</v>
      </c>
      <c r="I1777" s="231"/>
      <c r="J1777" s="231"/>
      <c r="K1777" s="231"/>
      <c r="L1777" s="231"/>
      <c r="M1777" s="231"/>
      <c r="N1777" s="231" t="s">
        <v>7834</v>
      </c>
      <c r="O1777" s="246"/>
      <c r="P1777" s="246"/>
      <c r="Q1777" s="225"/>
      <c r="R1777" s="212" t="s">
        <v>2</v>
      </c>
      <c r="S1777" s="213" t="s">
        <v>7409</v>
      </c>
      <c r="T1777" s="233" t="s">
        <v>8167</v>
      </c>
      <c r="U1777" s="234" t="s">
        <v>7583</v>
      </c>
      <c r="V1777" s="234">
        <v>45643</v>
      </c>
      <c r="W1777" s="233" t="s">
        <v>7748</v>
      </c>
      <c r="X1777" s="234" t="s">
        <v>7746</v>
      </c>
      <c r="Y1777" s="234"/>
      <c r="Z1777" s="234"/>
      <c r="AA1777" s="243">
        <v>202411</v>
      </c>
      <c r="AB1777" s="243"/>
      <c r="AC1777" s="233" t="s">
        <v>7754</v>
      </c>
      <c r="AD1777" s="244" t="s">
        <v>7513</v>
      </c>
      <c r="AE1777" s="245">
        <v>0</v>
      </c>
      <c r="AF1777" s="244" t="s">
        <v>7513</v>
      </c>
      <c r="AG1777" s="239" t="str">
        <f>IFERROR(VLOOKUP(작성용!A:A,RM!A:D,4,0),"-")</f>
        <v>-</v>
      </c>
      <c r="AH1777" s="9" t="s">
        <v>7409</v>
      </c>
      <c r="AI1777" s="235" t="s">
        <v>7409</v>
      </c>
      <c r="AJ1777" s="235" t="s">
        <v>7409</v>
      </c>
      <c r="AK1777" s="235" t="s">
        <v>7751</v>
      </c>
      <c r="AL1777" s="235">
        <v>1776</v>
      </c>
    </row>
    <row r="1778" spans="1:38" x14ac:dyDescent="0.3">
      <c r="A1778" s="229">
        <v>6000326</v>
      </c>
      <c r="B1778" s="229" t="s">
        <v>7460</v>
      </c>
      <c r="C1778" s="241" t="s">
        <v>7422</v>
      </c>
      <c r="D1778" s="237" t="s">
        <v>8003</v>
      </c>
      <c r="E1778" s="236">
        <v>1311110472941</v>
      </c>
      <c r="F1778" s="240" t="s">
        <v>7765</v>
      </c>
      <c r="G1778" s="214">
        <v>0</v>
      </c>
      <c r="H1778" s="231" t="s">
        <v>7409</v>
      </c>
      <c r="I1778" s="231"/>
      <c r="J1778" s="231"/>
      <c r="K1778" s="231"/>
      <c r="L1778" s="231"/>
      <c r="M1778" s="231"/>
      <c r="N1778" s="231" t="s">
        <v>7834</v>
      </c>
      <c r="O1778" s="246"/>
      <c r="P1778" s="246"/>
      <c r="Q1778" s="225"/>
      <c r="R1778" s="212" t="s">
        <v>2</v>
      </c>
      <c r="S1778" s="213" t="s">
        <v>7409</v>
      </c>
      <c r="T1778" s="233" t="s">
        <v>8167</v>
      </c>
      <c r="U1778" s="234" t="s">
        <v>7583</v>
      </c>
      <c r="V1778" s="234">
        <v>45643</v>
      </c>
      <c r="W1778" s="233" t="s">
        <v>7748</v>
      </c>
      <c r="X1778" s="234" t="s">
        <v>7746</v>
      </c>
      <c r="Y1778" s="234"/>
      <c r="Z1778" s="234"/>
      <c r="AA1778" s="243">
        <v>202411</v>
      </c>
      <c r="AB1778" s="243"/>
      <c r="AC1778" s="233" t="s">
        <v>7754</v>
      </c>
      <c r="AD1778" s="244" t="s">
        <v>7768</v>
      </c>
      <c r="AE1778" s="245">
        <v>0.4</v>
      </c>
      <c r="AF1778" s="244" t="s">
        <v>7768</v>
      </c>
      <c r="AG1778" s="239" t="str">
        <f>IFERROR(VLOOKUP(작성용!A:A,RM!A:D,4,0),"-")</f>
        <v>-</v>
      </c>
      <c r="AH1778" s="9" t="s">
        <v>7409</v>
      </c>
      <c r="AI1778" s="235" t="s">
        <v>7409</v>
      </c>
      <c r="AJ1778" s="235" t="s">
        <v>7409</v>
      </c>
      <c r="AK1778" s="235" t="s">
        <v>7751</v>
      </c>
      <c r="AL1778" s="235">
        <v>1777</v>
      </c>
    </row>
    <row r="1779" spans="1:38" x14ac:dyDescent="0.3">
      <c r="A1779" s="229">
        <v>6000326</v>
      </c>
      <c r="B1779" s="229" t="s">
        <v>7460</v>
      </c>
      <c r="C1779" s="241" t="s">
        <v>7422</v>
      </c>
      <c r="D1779" s="237" t="s">
        <v>8003</v>
      </c>
      <c r="E1779" s="236">
        <v>1311110472941</v>
      </c>
      <c r="F1779" s="240" t="s">
        <v>7765</v>
      </c>
      <c r="G1779" s="214">
        <v>2</v>
      </c>
      <c r="H1779" s="231" t="s">
        <v>7409</v>
      </c>
      <c r="I1779" s="231"/>
      <c r="J1779" s="231"/>
      <c r="K1779" s="231"/>
      <c r="L1779" s="231"/>
      <c r="M1779" s="231"/>
      <c r="N1779" s="231" t="s">
        <v>7834</v>
      </c>
      <c r="O1779" s="246"/>
      <c r="P1779" s="246"/>
      <c r="Q1779" s="225"/>
      <c r="R1779" s="212" t="s">
        <v>2</v>
      </c>
      <c r="S1779" s="213" t="s">
        <v>7409</v>
      </c>
      <c r="T1779" s="233" t="s">
        <v>8167</v>
      </c>
      <c r="U1779" s="234" t="s">
        <v>7583</v>
      </c>
      <c r="V1779" s="234">
        <v>45643</v>
      </c>
      <c r="W1779" s="233" t="s">
        <v>7748</v>
      </c>
      <c r="X1779" s="234" t="s">
        <v>7746</v>
      </c>
      <c r="Y1779" s="234"/>
      <c r="Z1779" s="234"/>
      <c r="AA1779" s="243">
        <v>202411</v>
      </c>
      <c r="AB1779" s="243"/>
      <c r="AC1779" s="233" t="s">
        <v>7754</v>
      </c>
      <c r="AD1779" s="244" t="s">
        <v>7768</v>
      </c>
      <c r="AE1779" s="245">
        <v>0</v>
      </c>
      <c r="AF1779" s="244" t="s">
        <v>7768</v>
      </c>
      <c r="AG1779" s="239" t="str">
        <f>IFERROR(VLOOKUP(작성용!A:A,RM!A:D,4,0),"-")</f>
        <v>-</v>
      </c>
      <c r="AH1779" s="9" t="s">
        <v>7409</v>
      </c>
      <c r="AI1779" s="235" t="s">
        <v>7409</v>
      </c>
      <c r="AJ1779" s="235" t="s">
        <v>7409</v>
      </c>
      <c r="AK1779" s="235" t="s">
        <v>7751</v>
      </c>
      <c r="AL1779" s="235">
        <v>1778</v>
      </c>
    </row>
    <row r="1780" spans="1:38" x14ac:dyDescent="0.3">
      <c r="A1780" s="229">
        <v>6000326</v>
      </c>
      <c r="B1780" s="229" t="s">
        <v>7460</v>
      </c>
      <c r="C1780" s="241" t="s">
        <v>7422</v>
      </c>
      <c r="D1780" s="237" t="s">
        <v>8004</v>
      </c>
      <c r="E1780" s="236">
        <v>1717110129857</v>
      </c>
      <c r="F1780" s="240" t="s">
        <v>7756</v>
      </c>
      <c r="G1780" s="214">
        <v>0</v>
      </c>
      <c r="H1780" s="231" t="s">
        <v>7409</v>
      </c>
      <c r="I1780" s="231"/>
      <c r="J1780" s="231"/>
      <c r="K1780" s="231"/>
      <c r="L1780" s="231"/>
      <c r="M1780" s="231"/>
      <c r="N1780" s="231" t="s">
        <v>7834</v>
      </c>
      <c r="O1780" s="246"/>
      <c r="P1780" s="246"/>
      <c r="Q1780" s="225"/>
      <c r="R1780" s="212" t="s">
        <v>2</v>
      </c>
      <c r="S1780" s="213" t="s">
        <v>7409</v>
      </c>
      <c r="T1780" s="233" t="s">
        <v>8167</v>
      </c>
      <c r="U1780" s="234" t="s">
        <v>7583</v>
      </c>
      <c r="V1780" s="234">
        <v>45643</v>
      </c>
      <c r="W1780" s="233" t="s">
        <v>7748</v>
      </c>
      <c r="X1780" s="234" t="s">
        <v>7746</v>
      </c>
      <c r="Y1780" s="234"/>
      <c r="Z1780" s="234"/>
      <c r="AA1780" s="243">
        <v>202411</v>
      </c>
      <c r="AB1780" s="243"/>
      <c r="AC1780" s="233" t="s">
        <v>7754</v>
      </c>
      <c r="AD1780" s="244" t="s">
        <v>7538</v>
      </c>
      <c r="AE1780" s="245">
        <v>0.4</v>
      </c>
      <c r="AF1780" s="244" t="s">
        <v>7538</v>
      </c>
      <c r="AG1780" s="239" t="str">
        <f>IFERROR(VLOOKUP(작성용!A:A,RM!A:D,4,0),"-")</f>
        <v>-</v>
      </c>
      <c r="AH1780" s="9" t="s">
        <v>7409</v>
      </c>
      <c r="AI1780" s="235" t="s">
        <v>7409</v>
      </c>
      <c r="AJ1780" s="235" t="s">
        <v>7409</v>
      </c>
      <c r="AK1780" s="235" t="s">
        <v>7751</v>
      </c>
      <c r="AL1780" s="235">
        <v>1779</v>
      </c>
    </row>
    <row r="1781" spans="1:38" x14ac:dyDescent="0.3">
      <c r="A1781" s="229">
        <v>6000326</v>
      </c>
      <c r="B1781" s="229" t="s">
        <v>7460</v>
      </c>
      <c r="C1781" s="241" t="s">
        <v>7422</v>
      </c>
      <c r="D1781" s="237" t="s">
        <v>8005</v>
      </c>
      <c r="E1781" s="236">
        <v>1101115937797</v>
      </c>
      <c r="F1781" s="240" t="s">
        <v>7765</v>
      </c>
      <c r="G1781" s="214">
        <v>0</v>
      </c>
      <c r="H1781" s="231" t="s">
        <v>7409</v>
      </c>
      <c r="I1781" s="231"/>
      <c r="J1781" s="231"/>
      <c r="K1781" s="231"/>
      <c r="L1781" s="231"/>
      <c r="M1781" s="231"/>
      <c r="N1781" s="231" t="s">
        <v>7834</v>
      </c>
      <c r="O1781" s="246"/>
      <c r="P1781" s="246"/>
      <c r="Q1781" s="225"/>
      <c r="R1781" s="212" t="s">
        <v>2</v>
      </c>
      <c r="S1781" s="213" t="s">
        <v>7409</v>
      </c>
      <c r="T1781" s="233" t="s">
        <v>8167</v>
      </c>
      <c r="U1781" s="234" t="s">
        <v>7583</v>
      </c>
      <c r="V1781" s="234">
        <v>45643</v>
      </c>
      <c r="W1781" s="233" t="s">
        <v>7748</v>
      </c>
      <c r="X1781" s="234" t="s">
        <v>7746</v>
      </c>
      <c r="Y1781" s="234"/>
      <c r="Z1781" s="234"/>
      <c r="AA1781" s="243">
        <v>202411</v>
      </c>
      <c r="AB1781" s="243"/>
      <c r="AC1781" s="233" t="s">
        <v>7754</v>
      </c>
      <c r="AD1781" s="244" t="s">
        <v>7768</v>
      </c>
      <c r="AE1781" s="245">
        <v>0.4</v>
      </c>
      <c r="AF1781" s="244" t="s">
        <v>7768</v>
      </c>
      <c r="AG1781" s="239" t="str">
        <f>IFERROR(VLOOKUP(작성용!A:A,RM!A:D,4,0),"-")</f>
        <v>-</v>
      </c>
      <c r="AH1781" s="9" t="s">
        <v>7409</v>
      </c>
      <c r="AI1781" s="235" t="s">
        <v>7409</v>
      </c>
      <c r="AJ1781" s="235" t="s">
        <v>7409</v>
      </c>
      <c r="AK1781" s="235" t="s">
        <v>7751</v>
      </c>
      <c r="AL1781" s="235">
        <v>1780</v>
      </c>
    </row>
    <row r="1782" spans="1:38" x14ac:dyDescent="0.3">
      <c r="A1782" s="229">
        <v>6000326</v>
      </c>
      <c r="B1782" s="229" t="s">
        <v>7460</v>
      </c>
      <c r="C1782" s="241" t="s">
        <v>7422</v>
      </c>
      <c r="D1782" s="237" t="s">
        <v>8006</v>
      </c>
      <c r="E1782" s="236">
        <v>1348110407800</v>
      </c>
      <c r="F1782" s="240" t="s">
        <v>7756</v>
      </c>
      <c r="G1782" s="214">
        <v>0</v>
      </c>
      <c r="H1782" s="231" t="s">
        <v>7409</v>
      </c>
      <c r="I1782" s="231"/>
      <c r="J1782" s="231"/>
      <c r="K1782" s="231"/>
      <c r="L1782" s="231"/>
      <c r="M1782" s="231"/>
      <c r="N1782" s="231" t="s">
        <v>7834</v>
      </c>
      <c r="O1782" s="246"/>
      <c r="P1782" s="246"/>
      <c r="Q1782" s="225"/>
      <c r="R1782" s="212" t="s">
        <v>2</v>
      </c>
      <c r="S1782" s="213" t="s">
        <v>7409</v>
      </c>
      <c r="T1782" s="233" t="s">
        <v>8167</v>
      </c>
      <c r="U1782" s="234" t="s">
        <v>7583</v>
      </c>
      <c r="V1782" s="234">
        <v>45643</v>
      </c>
      <c r="W1782" s="233" t="s">
        <v>7748</v>
      </c>
      <c r="X1782" s="234" t="s">
        <v>7746</v>
      </c>
      <c r="Y1782" s="234"/>
      <c r="Z1782" s="234"/>
      <c r="AA1782" s="243">
        <v>202411</v>
      </c>
      <c r="AB1782" s="243"/>
      <c r="AC1782" s="233" t="s">
        <v>7754</v>
      </c>
      <c r="AD1782" s="244" t="s">
        <v>7428</v>
      </c>
      <c r="AE1782" s="245">
        <v>0</v>
      </c>
      <c r="AF1782" s="244" t="s">
        <v>7428</v>
      </c>
      <c r="AG1782" s="239" t="str">
        <f>IFERROR(VLOOKUP(작성용!A:A,RM!A:D,4,0),"-")</f>
        <v>-</v>
      </c>
      <c r="AH1782" s="9" t="s">
        <v>7409</v>
      </c>
      <c r="AI1782" s="235" t="s">
        <v>7409</v>
      </c>
      <c r="AJ1782" s="235" t="s">
        <v>7409</v>
      </c>
      <c r="AK1782" s="235" t="s">
        <v>7751</v>
      </c>
      <c r="AL1782" s="235">
        <v>1781</v>
      </c>
    </row>
    <row r="1783" spans="1:38" x14ac:dyDescent="0.3">
      <c r="A1783" s="229">
        <v>6000326</v>
      </c>
      <c r="B1783" s="229" t="s">
        <v>7460</v>
      </c>
      <c r="C1783" s="241" t="s">
        <v>7422</v>
      </c>
      <c r="D1783" s="237" t="s">
        <v>8007</v>
      </c>
      <c r="E1783" s="236">
        <v>1545110080872</v>
      </c>
      <c r="F1783" s="240" t="s">
        <v>7756</v>
      </c>
      <c r="G1783" s="214">
        <v>0</v>
      </c>
      <c r="H1783" s="231" t="s">
        <v>7409</v>
      </c>
      <c r="I1783" s="231"/>
      <c r="J1783" s="231"/>
      <c r="K1783" s="231"/>
      <c r="L1783" s="231"/>
      <c r="M1783" s="231"/>
      <c r="N1783" s="231" t="s">
        <v>7834</v>
      </c>
      <c r="O1783" s="246"/>
      <c r="P1783" s="246"/>
      <c r="Q1783" s="225"/>
      <c r="R1783" s="212" t="s">
        <v>2</v>
      </c>
      <c r="S1783" s="213" t="s">
        <v>7409</v>
      </c>
      <c r="T1783" s="233" t="s">
        <v>8167</v>
      </c>
      <c r="U1783" s="234" t="s">
        <v>7583</v>
      </c>
      <c r="V1783" s="234">
        <v>45643</v>
      </c>
      <c r="W1783" s="233" t="s">
        <v>7748</v>
      </c>
      <c r="X1783" s="234" t="s">
        <v>7746</v>
      </c>
      <c r="Y1783" s="234"/>
      <c r="Z1783" s="234"/>
      <c r="AA1783" s="243">
        <v>202411</v>
      </c>
      <c r="AB1783" s="243"/>
      <c r="AC1783" s="233" t="s">
        <v>7754</v>
      </c>
      <c r="AD1783" s="244" t="s">
        <v>7503</v>
      </c>
      <c r="AE1783" s="245">
        <v>0.4</v>
      </c>
      <c r="AF1783" s="244" t="s">
        <v>7503</v>
      </c>
      <c r="AG1783" s="239" t="str">
        <f>IFERROR(VLOOKUP(작성용!A:A,RM!A:D,4,0),"-")</f>
        <v>-</v>
      </c>
      <c r="AH1783" s="9" t="s">
        <v>7409</v>
      </c>
      <c r="AI1783" s="235" t="s">
        <v>7409</v>
      </c>
      <c r="AJ1783" s="235" t="s">
        <v>7409</v>
      </c>
      <c r="AK1783" s="235" t="s">
        <v>7751</v>
      </c>
      <c r="AL1783" s="235">
        <v>1782</v>
      </c>
    </row>
    <row r="1784" spans="1:38" x14ac:dyDescent="0.3">
      <c r="A1784" s="229">
        <v>6000326</v>
      </c>
      <c r="B1784" s="229" t="s">
        <v>7460</v>
      </c>
      <c r="C1784" s="241" t="s">
        <v>7422</v>
      </c>
      <c r="D1784" s="237" t="s">
        <v>8008</v>
      </c>
      <c r="E1784" s="236">
        <v>1101115190832</v>
      </c>
      <c r="F1784" s="240" t="s">
        <v>7756</v>
      </c>
      <c r="G1784" s="214">
        <v>0</v>
      </c>
      <c r="H1784" s="231" t="s">
        <v>7409</v>
      </c>
      <c r="I1784" s="231"/>
      <c r="J1784" s="231"/>
      <c r="K1784" s="231"/>
      <c r="L1784" s="231"/>
      <c r="M1784" s="231"/>
      <c r="N1784" s="231" t="s">
        <v>7834</v>
      </c>
      <c r="O1784" s="246"/>
      <c r="P1784" s="246"/>
      <c r="Q1784" s="225"/>
      <c r="R1784" s="212" t="s">
        <v>2</v>
      </c>
      <c r="S1784" s="213" t="s">
        <v>7409</v>
      </c>
      <c r="T1784" s="233" t="s">
        <v>8167</v>
      </c>
      <c r="U1784" s="234" t="s">
        <v>7583</v>
      </c>
      <c r="V1784" s="234">
        <v>45643</v>
      </c>
      <c r="W1784" s="233" t="s">
        <v>7748</v>
      </c>
      <c r="X1784" s="234" t="s">
        <v>7746</v>
      </c>
      <c r="Y1784" s="234"/>
      <c r="Z1784" s="234"/>
      <c r="AA1784" s="243">
        <v>202411</v>
      </c>
      <c r="AB1784" s="243"/>
      <c r="AC1784" s="233" t="s">
        <v>7754</v>
      </c>
      <c r="AD1784" s="244" t="s">
        <v>7428</v>
      </c>
      <c r="AE1784" s="245">
        <v>0.4</v>
      </c>
      <c r="AF1784" s="244" t="s">
        <v>7428</v>
      </c>
      <c r="AG1784" s="239" t="str">
        <f>IFERROR(VLOOKUP(작성용!A:A,RM!A:D,4,0),"-")</f>
        <v>-</v>
      </c>
      <c r="AH1784" s="9" t="s">
        <v>7409</v>
      </c>
      <c r="AI1784" s="235" t="s">
        <v>7409</v>
      </c>
      <c r="AJ1784" s="235" t="s">
        <v>7409</v>
      </c>
      <c r="AK1784" s="235" t="s">
        <v>7751</v>
      </c>
      <c r="AL1784" s="235">
        <v>1783</v>
      </c>
    </row>
    <row r="1785" spans="1:38" x14ac:dyDescent="0.3">
      <c r="A1785" s="229">
        <v>6000326</v>
      </c>
      <c r="B1785" s="229" t="s">
        <v>7460</v>
      </c>
      <c r="C1785" s="241" t="s">
        <v>7422</v>
      </c>
      <c r="D1785" s="237" t="s">
        <v>8009</v>
      </c>
      <c r="E1785" s="236">
        <v>1311110215979</v>
      </c>
      <c r="F1785" s="240" t="s">
        <v>7765</v>
      </c>
      <c r="G1785" s="214">
        <v>0</v>
      </c>
      <c r="H1785" s="231" t="s">
        <v>7409</v>
      </c>
      <c r="I1785" s="231"/>
      <c r="J1785" s="231"/>
      <c r="K1785" s="231"/>
      <c r="L1785" s="231"/>
      <c r="M1785" s="231"/>
      <c r="N1785" s="231" t="s">
        <v>7834</v>
      </c>
      <c r="O1785" s="246"/>
      <c r="P1785" s="246"/>
      <c r="Q1785" s="225"/>
      <c r="R1785" s="212" t="s">
        <v>2</v>
      </c>
      <c r="S1785" s="213" t="s">
        <v>7409</v>
      </c>
      <c r="T1785" s="233" t="s">
        <v>8167</v>
      </c>
      <c r="U1785" s="234" t="s">
        <v>7583</v>
      </c>
      <c r="V1785" s="234">
        <v>45643</v>
      </c>
      <c r="W1785" s="233" t="s">
        <v>7748</v>
      </c>
      <c r="X1785" s="234" t="s">
        <v>7746</v>
      </c>
      <c r="Y1785" s="234"/>
      <c r="Z1785" s="234"/>
      <c r="AA1785" s="243">
        <v>202411</v>
      </c>
      <c r="AB1785" s="243"/>
      <c r="AC1785" s="233" t="s">
        <v>7754</v>
      </c>
      <c r="AD1785" s="244" t="s">
        <v>7538</v>
      </c>
      <c r="AE1785" s="245">
        <v>0.4</v>
      </c>
      <c r="AF1785" s="244" t="s">
        <v>7538</v>
      </c>
      <c r="AG1785" s="239" t="str">
        <f>IFERROR(VLOOKUP(작성용!A:A,RM!A:D,4,0),"-")</f>
        <v>-</v>
      </c>
      <c r="AH1785" s="9" t="s">
        <v>7409</v>
      </c>
      <c r="AI1785" s="235" t="s">
        <v>7409</v>
      </c>
      <c r="AJ1785" s="235" t="s">
        <v>7409</v>
      </c>
      <c r="AK1785" s="235" t="s">
        <v>7751</v>
      </c>
      <c r="AL1785" s="235">
        <v>1784</v>
      </c>
    </row>
    <row r="1786" spans="1:38" x14ac:dyDescent="0.3">
      <c r="A1786" s="229">
        <v>6000326</v>
      </c>
      <c r="B1786" s="229" t="s">
        <v>7460</v>
      </c>
      <c r="C1786" s="241" t="s">
        <v>7422</v>
      </c>
      <c r="D1786" s="237" t="s">
        <v>8010</v>
      </c>
      <c r="E1786" s="236">
        <v>1101116858413</v>
      </c>
      <c r="F1786" s="240" t="s">
        <v>7760</v>
      </c>
      <c r="G1786" s="214">
        <v>0</v>
      </c>
      <c r="H1786" s="231" t="s">
        <v>7409</v>
      </c>
      <c r="I1786" s="231"/>
      <c r="J1786" s="231"/>
      <c r="K1786" s="231"/>
      <c r="L1786" s="231"/>
      <c r="M1786" s="231"/>
      <c r="N1786" s="231" t="s">
        <v>7834</v>
      </c>
      <c r="O1786" s="246"/>
      <c r="P1786" s="246"/>
      <c r="Q1786" s="225"/>
      <c r="R1786" s="212" t="s">
        <v>2</v>
      </c>
      <c r="S1786" s="213" t="s">
        <v>7409</v>
      </c>
      <c r="T1786" s="233" t="s">
        <v>8167</v>
      </c>
      <c r="U1786" s="234" t="s">
        <v>7583</v>
      </c>
      <c r="V1786" s="234">
        <v>45643</v>
      </c>
      <c r="W1786" s="233" t="s">
        <v>7748</v>
      </c>
      <c r="X1786" s="234" t="s">
        <v>7746</v>
      </c>
      <c r="Y1786" s="234"/>
      <c r="Z1786" s="234"/>
      <c r="AA1786" s="243">
        <v>202411</v>
      </c>
      <c r="AB1786" s="243"/>
      <c r="AC1786" s="233" t="s">
        <v>7754</v>
      </c>
      <c r="AD1786" s="244" t="s">
        <v>7781</v>
      </c>
      <c r="AE1786" s="245">
        <v>0.4</v>
      </c>
      <c r="AF1786" s="244" t="s">
        <v>7781</v>
      </c>
      <c r="AG1786" s="239" t="str">
        <f>IFERROR(VLOOKUP(작성용!A:A,RM!A:D,4,0),"-")</f>
        <v>-</v>
      </c>
      <c r="AH1786" s="9" t="s">
        <v>7409</v>
      </c>
      <c r="AI1786" s="235" t="s">
        <v>7409</v>
      </c>
      <c r="AJ1786" s="235" t="s">
        <v>7409</v>
      </c>
      <c r="AK1786" s="235" t="s">
        <v>7751</v>
      </c>
      <c r="AL1786" s="235">
        <v>1785</v>
      </c>
    </row>
    <row r="1787" spans="1:38" x14ac:dyDescent="0.3">
      <c r="A1787" s="229">
        <v>6000326</v>
      </c>
      <c r="B1787" s="229" t="s">
        <v>7460</v>
      </c>
      <c r="C1787" s="241" t="s">
        <v>7422</v>
      </c>
      <c r="D1787" s="269" t="s">
        <v>8011</v>
      </c>
      <c r="E1787" s="236" t="s">
        <v>8012</v>
      </c>
      <c r="F1787" s="240" t="s">
        <v>7765</v>
      </c>
      <c r="G1787" s="214">
        <v>0</v>
      </c>
      <c r="H1787" s="231" t="s">
        <v>7409</v>
      </c>
      <c r="I1787" s="231"/>
      <c r="J1787" s="231"/>
      <c r="K1787" s="231"/>
      <c r="L1787" s="231"/>
      <c r="M1787" s="231"/>
      <c r="N1787" s="231" t="s">
        <v>7834</v>
      </c>
      <c r="O1787" s="246"/>
      <c r="P1787" s="246"/>
      <c r="Q1787" s="225"/>
      <c r="R1787" s="212" t="s">
        <v>2</v>
      </c>
      <c r="S1787" s="213" t="s">
        <v>7409</v>
      </c>
      <c r="T1787" s="233" t="s">
        <v>8167</v>
      </c>
      <c r="U1787" s="234" t="s">
        <v>7583</v>
      </c>
      <c r="V1787" s="234">
        <v>45643</v>
      </c>
      <c r="W1787" s="233" t="s">
        <v>7748</v>
      </c>
      <c r="X1787" s="234" t="s">
        <v>7746</v>
      </c>
      <c r="Y1787" s="234"/>
      <c r="Z1787" s="234"/>
      <c r="AA1787" s="243">
        <v>202411</v>
      </c>
      <c r="AB1787" s="243"/>
      <c r="AC1787" s="233" t="s">
        <v>7754</v>
      </c>
      <c r="AD1787" s="244" t="s">
        <v>7438</v>
      </c>
      <c r="AE1787" s="245">
        <v>0</v>
      </c>
      <c r="AF1787" s="244" t="s">
        <v>7438</v>
      </c>
      <c r="AG1787" s="239" t="str">
        <f>IFERROR(VLOOKUP(작성용!A:A,RM!A:D,4,0),"-")</f>
        <v>-</v>
      </c>
      <c r="AH1787" s="9" t="s">
        <v>7409</v>
      </c>
      <c r="AI1787" s="235" t="s">
        <v>7409</v>
      </c>
      <c r="AJ1787" s="235" t="s">
        <v>7409</v>
      </c>
      <c r="AK1787" s="235" t="s">
        <v>7751</v>
      </c>
      <c r="AL1787" s="235">
        <v>1786</v>
      </c>
    </row>
    <row r="1788" spans="1:38" x14ac:dyDescent="0.3">
      <c r="A1788" s="229">
        <v>6000326</v>
      </c>
      <c r="B1788" s="229" t="s">
        <v>7460</v>
      </c>
      <c r="C1788" s="241" t="s">
        <v>7422</v>
      </c>
      <c r="D1788" s="269" t="s">
        <v>8013</v>
      </c>
      <c r="E1788" s="236" t="s">
        <v>8014</v>
      </c>
      <c r="F1788" s="240" t="s">
        <v>7760</v>
      </c>
      <c r="G1788" s="214">
        <v>0</v>
      </c>
      <c r="H1788" s="231" t="s">
        <v>7409</v>
      </c>
      <c r="I1788" s="231"/>
      <c r="J1788" s="231"/>
      <c r="K1788" s="231"/>
      <c r="L1788" s="231"/>
      <c r="M1788" s="231"/>
      <c r="N1788" s="231" t="s">
        <v>7834</v>
      </c>
      <c r="O1788" s="246"/>
      <c r="P1788" s="246"/>
      <c r="Q1788" s="225"/>
      <c r="R1788" s="212" t="s">
        <v>2</v>
      </c>
      <c r="S1788" s="213" t="s">
        <v>7409</v>
      </c>
      <c r="T1788" s="233" t="s">
        <v>8167</v>
      </c>
      <c r="U1788" s="234" t="s">
        <v>7583</v>
      </c>
      <c r="V1788" s="234">
        <v>45643</v>
      </c>
      <c r="W1788" s="233" t="s">
        <v>7748</v>
      </c>
      <c r="X1788" s="234" t="s">
        <v>7746</v>
      </c>
      <c r="Y1788" s="234"/>
      <c r="Z1788" s="234"/>
      <c r="AA1788" s="243">
        <v>202411</v>
      </c>
      <c r="AB1788" s="243"/>
      <c r="AC1788" s="233" t="s">
        <v>7754</v>
      </c>
      <c r="AD1788" s="244" t="s">
        <v>7428</v>
      </c>
      <c r="AE1788" s="245">
        <v>0</v>
      </c>
      <c r="AF1788" s="244" t="s">
        <v>7428</v>
      </c>
      <c r="AG1788" s="239" t="str">
        <f>IFERROR(VLOOKUP(작성용!A:A,RM!A:D,4,0),"-")</f>
        <v>-</v>
      </c>
      <c r="AH1788" s="9" t="s">
        <v>7409</v>
      </c>
      <c r="AI1788" s="235" t="s">
        <v>7409</v>
      </c>
      <c r="AJ1788" s="235" t="s">
        <v>7409</v>
      </c>
      <c r="AK1788" s="235" t="s">
        <v>7751</v>
      </c>
      <c r="AL1788" s="235">
        <v>1787</v>
      </c>
    </row>
    <row r="1789" spans="1:38" x14ac:dyDescent="0.3">
      <c r="A1789" s="229">
        <v>6000326</v>
      </c>
      <c r="B1789" s="229" t="s">
        <v>7460</v>
      </c>
      <c r="C1789" s="241" t="s">
        <v>7422</v>
      </c>
      <c r="D1789" s="237" t="s">
        <v>8015</v>
      </c>
      <c r="E1789" s="236" t="s">
        <v>3922</v>
      </c>
      <c r="F1789" s="240" t="s">
        <v>7760</v>
      </c>
      <c r="G1789" s="214">
        <v>0</v>
      </c>
      <c r="H1789" s="231" t="s">
        <v>7409</v>
      </c>
      <c r="I1789" s="231"/>
      <c r="J1789" s="231"/>
      <c r="K1789" s="231"/>
      <c r="L1789" s="231"/>
      <c r="M1789" s="231"/>
      <c r="N1789" s="231" t="s">
        <v>7834</v>
      </c>
      <c r="O1789" s="246"/>
      <c r="P1789" s="246"/>
      <c r="Q1789" s="225"/>
      <c r="R1789" s="212" t="s">
        <v>2</v>
      </c>
      <c r="S1789" s="213" t="s">
        <v>7409</v>
      </c>
      <c r="T1789" s="233" t="s">
        <v>8167</v>
      </c>
      <c r="U1789" s="234" t="s">
        <v>7583</v>
      </c>
      <c r="V1789" s="234">
        <v>45643</v>
      </c>
      <c r="W1789" s="233" t="s">
        <v>7748</v>
      </c>
      <c r="X1789" s="234" t="s">
        <v>7746</v>
      </c>
      <c r="Y1789" s="234"/>
      <c r="Z1789" s="234"/>
      <c r="AA1789" s="243">
        <v>202411</v>
      </c>
      <c r="AB1789" s="243"/>
      <c r="AC1789" s="233" t="s">
        <v>7754</v>
      </c>
      <c r="AD1789" s="244" t="s">
        <v>7428</v>
      </c>
      <c r="AE1789" s="245">
        <v>0</v>
      </c>
      <c r="AF1789" s="244" t="s">
        <v>7428</v>
      </c>
      <c r="AG1789" s="239" t="str">
        <f>IFERROR(VLOOKUP(작성용!A:A,RM!A:D,4,0),"-")</f>
        <v>-</v>
      </c>
      <c r="AH1789" s="9" t="s">
        <v>7409</v>
      </c>
      <c r="AI1789" s="235" t="s">
        <v>7409</v>
      </c>
      <c r="AJ1789" s="235" t="s">
        <v>7409</v>
      </c>
      <c r="AK1789" s="235" t="s">
        <v>7751</v>
      </c>
      <c r="AL1789" s="235">
        <v>1788</v>
      </c>
    </row>
    <row r="1790" spans="1:38" x14ac:dyDescent="0.3">
      <c r="A1790" s="229">
        <v>6000326</v>
      </c>
      <c r="B1790" s="229" t="s">
        <v>7460</v>
      </c>
      <c r="C1790" s="241" t="s">
        <v>7422</v>
      </c>
      <c r="D1790" s="237" t="s">
        <v>8015</v>
      </c>
      <c r="E1790" s="236" t="s">
        <v>3922</v>
      </c>
      <c r="F1790" s="240" t="s">
        <v>7760</v>
      </c>
      <c r="G1790" s="214">
        <v>5</v>
      </c>
      <c r="H1790" s="231" t="s">
        <v>7409</v>
      </c>
      <c r="I1790" s="231"/>
      <c r="J1790" s="231"/>
      <c r="K1790" s="231"/>
      <c r="L1790" s="231"/>
      <c r="M1790" s="231"/>
      <c r="N1790" s="231" t="s">
        <v>7834</v>
      </c>
      <c r="O1790" s="246"/>
      <c r="P1790" s="246"/>
      <c r="Q1790" s="225"/>
      <c r="R1790" s="212" t="s">
        <v>2</v>
      </c>
      <c r="S1790" s="213" t="s">
        <v>7409</v>
      </c>
      <c r="T1790" s="233" t="s">
        <v>8167</v>
      </c>
      <c r="U1790" s="234" t="s">
        <v>7583</v>
      </c>
      <c r="V1790" s="234">
        <v>45643</v>
      </c>
      <c r="W1790" s="233" t="s">
        <v>7748</v>
      </c>
      <c r="X1790" s="234" t="s">
        <v>7746</v>
      </c>
      <c r="Y1790" s="234"/>
      <c r="Z1790" s="234"/>
      <c r="AA1790" s="243">
        <v>202411</v>
      </c>
      <c r="AB1790" s="243"/>
      <c r="AC1790" s="233" t="s">
        <v>7754</v>
      </c>
      <c r="AD1790" s="244" t="s">
        <v>7428</v>
      </c>
      <c r="AE1790" s="245">
        <v>0</v>
      </c>
      <c r="AF1790" s="244" t="s">
        <v>7428</v>
      </c>
      <c r="AG1790" s="239" t="str">
        <f>IFERROR(VLOOKUP(작성용!A:A,RM!A:D,4,0),"-")</f>
        <v>-</v>
      </c>
      <c r="AH1790" s="9" t="s">
        <v>7409</v>
      </c>
      <c r="AI1790" s="235" t="s">
        <v>7409</v>
      </c>
      <c r="AJ1790" s="235" t="s">
        <v>7409</v>
      </c>
      <c r="AK1790" s="235" t="s">
        <v>7751</v>
      </c>
      <c r="AL1790" s="235">
        <v>1789</v>
      </c>
    </row>
    <row r="1791" spans="1:38" x14ac:dyDescent="0.3">
      <c r="A1791" s="229">
        <v>6000326</v>
      </c>
      <c r="B1791" s="229" t="s">
        <v>7460</v>
      </c>
      <c r="C1791" s="241" t="s">
        <v>7422</v>
      </c>
      <c r="D1791" s="237" t="s">
        <v>8016</v>
      </c>
      <c r="E1791" s="236" t="s">
        <v>8017</v>
      </c>
      <c r="F1791" s="240" t="s">
        <v>7765</v>
      </c>
      <c r="G1791" s="214">
        <v>0</v>
      </c>
      <c r="H1791" s="231" t="s">
        <v>7409</v>
      </c>
      <c r="I1791" s="231"/>
      <c r="J1791" s="231"/>
      <c r="K1791" s="231"/>
      <c r="L1791" s="231"/>
      <c r="M1791" s="231"/>
      <c r="N1791" s="231" t="s">
        <v>7834</v>
      </c>
      <c r="O1791" s="246"/>
      <c r="P1791" s="246"/>
      <c r="Q1791" s="225"/>
      <c r="R1791" s="212" t="s">
        <v>2</v>
      </c>
      <c r="S1791" s="213" t="s">
        <v>7409</v>
      </c>
      <c r="T1791" s="233" t="s">
        <v>8167</v>
      </c>
      <c r="U1791" s="234" t="s">
        <v>7583</v>
      </c>
      <c r="V1791" s="234">
        <v>45643</v>
      </c>
      <c r="W1791" s="233" t="s">
        <v>7748</v>
      </c>
      <c r="X1791" s="234" t="s">
        <v>7746</v>
      </c>
      <c r="Y1791" s="234"/>
      <c r="Z1791" s="234"/>
      <c r="AA1791" s="243">
        <v>202411</v>
      </c>
      <c r="AB1791" s="243"/>
      <c r="AC1791" s="233" t="s">
        <v>7754</v>
      </c>
      <c r="AD1791" s="244" t="s">
        <v>7500</v>
      </c>
      <c r="AE1791" s="245">
        <v>0.4</v>
      </c>
      <c r="AF1791" s="244" t="s">
        <v>7500</v>
      </c>
      <c r="AG1791" s="239" t="str">
        <f>IFERROR(VLOOKUP(작성용!A:A,RM!A:D,4,0),"-")</f>
        <v>-</v>
      </c>
      <c r="AH1791" s="9" t="s">
        <v>7409</v>
      </c>
      <c r="AI1791" s="235" t="s">
        <v>7409</v>
      </c>
      <c r="AJ1791" s="235" t="s">
        <v>7409</v>
      </c>
      <c r="AK1791" s="235" t="s">
        <v>7751</v>
      </c>
      <c r="AL1791" s="235">
        <v>1790</v>
      </c>
    </row>
    <row r="1792" spans="1:38" x14ac:dyDescent="0.3">
      <c r="A1792" s="229">
        <v>6000326</v>
      </c>
      <c r="B1792" s="229" t="s">
        <v>7460</v>
      </c>
      <c r="C1792" s="241" t="s">
        <v>7422</v>
      </c>
      <c r="D1792" s="237" t="s">
        <v>8018</v>
      </c>
      <c r="E1792" s="236">
        <v>1101114898916</v>
      </c>
      <c r="F1792" s="240" t="s">
        <v>7765</v>
      </c>
      <c r="G1792" s="214">
        <v>0</v>
      </c>
      <c r="H1792" s="231" t="s">
        <v>7409</v>
      </c>
      <c r="I1792" s="231"/>
      <c r="J1792" s="231"/>
      <c r="K1792" s="231"/>
      <c r="L1792" s="231"/>
      <c r="M1792" s="231"/>
      <c r="N1792" s="231" t="s">
        <v>7834</v>
      </c>
      <c r="O1792" s="246"/>
      <c r="P1792" s="246"/>
      <c r="Q1792" s="225"/>
      <c r="R1792" s="212" t="s">
        <v>2</v>
      </c>
      <c r="S1792" s="213" t="s">
        <v>7409</v>
      </c>
      <c r="T1792" s="233" t="s">
        <v>8167</v>
      </c>
      <c r="U1792" s="234" t="s">
        <v>7583</v>
      </c>
      <c r="V1792" s="234">
        <v>45643</v>
      </c>
      <c r="W1792" s="233" t="s">
        <v>7748</v>
      </c>
      <c r="X1792" s="234" t="s">
        <v>7746</v>
      </c>
      <c r="Y1792" s="234"/>
      <c r="Z1792" s="234"/>
      <c r="AA1792" s="243">
        <v>202411</v>
      </c>
      <c r="AB1792" s="243"/>
      <c r="AC1792" s="233" t="s">
        <v>7754</v>
      </c>
      <c r="AD1792" s="244" t="s">
        <v>7480</v>
      </c>
      <c r="AE1792" s="245">
        <v>0.4</v>
      </c>
      <c r="AF1792" s="244" t="s">
        <v>7480</v>
      </c>
      <c r="AG1792" s="239" t="str">
        <f>IFERROR(VLOOKUP(작성용!A:A,RM!A:D,4,0),"-")</f>
        <v>-</v>
      </c>
      <c r="AH1792" s="9" t="s">
        <v>7409</v>
      </c>
      <c r="AI1792" s="235" t="s">
        <v>7409</v>
      </c>
      <c r="AJ1792" s="235" t="s">
        <v>7409</v>
      </c>
      <c r="AK1792" s="235" t="s">
        <v>7751</v>
      </c>
      <c r="AL1792" s="235">
        <v>1791</v>
      </c>
    </row>
    <row r="1793" spans="1:38" x14ac:dyDescent="0.3">
      <c r="A1793" s="229">
        <v>6000326</v>
      </c>
      <c r="B1793" s="229" t="s">
        <v>7460</v>
      </c>
      <c r="C1793" s="241" t="s">
        <v>7422</v>
      </c>
      <c r="D1793" s="237" t="s">
        <v>8018</v>
      </c>
      <c r="E1793" s="236">
        <v>1101114898916</v>
      </c>
      <c r="F1793" s="240" t="s">
        <v>7765</v>
      </c>
      <c r="G1793" s="214">
        <v>1</v>
      </c>
      <c r="H1793" s="231" t="s">
        <v>7409</v>
      </c>
      <c r="I1793" s="231"/>
      <c r="J1793" s="231"/>
      <c r="K1793" s="231"/>
      <c r="L1793" s="231"/>
      <c r="M1793" s="231"/>
      <c r="N1793" s="231" t="s">
        <v>7834</v>
      </c>
      <c r="O1793" s="246"/>
      <c r="P1793" s="246"/>
      <c r="Q1793" s="225"/>
      <c r="R1793" s="212" t="s">
        <v>2</v>
      </c>
      <c r="S1793" s="213" t="s">
        <v>7409</v>
      </c>
      <c r="T1793" s="233" t="s">
        <v>8167</v>
      </c>
      <c r="U1793" s="234" t="s">
        <v>7583</v>
      </c>
      <c r="V1793" s="234">
        <v>45643</v>
      </c>
      <c r="W1793" s="233" t="s">
        <v>7748</v>
      </c>
      <c r="X1793" s="234" t="s">
        <v>7746</v>
      </c>
      <c r="Y1793" s="234"/>
      <c r="Z1793" s="234"/>
      <c r="AA1793" s="243">
        <v>202411</v>
      </c>
      <c r="AB1793" s="243"/>
      <c r="AC1793" s="233" t="s">
        <v>7754</v>
      </c>
      <c r="AD1793" s="244" t="s">
        <v>7480</v>
      </c>
      <c r="AE1793" s="245">
        <v>0</v>
      </c>
      <c r="AF1793" s="244" t="s">
        <v>7480</v>
      </c>
      <c r="AG1793" s="239" t="str">
        <f>IFERROR(VLOOKUP(작성용!A:A,RM!A:D,4,0),"-")</f>
        <v>-</v>
      </c>
      <c r="AH1793" s="9" t="s">
        <v>7409</v>
      </c>
      <c r="AI1793" s="235" t="s">
        <v>7409</v>
      </c>
      <c r="AJ1793" s="235" t="s">
        <v>7409</v>
      </c>
      <c r="AK1793" s="235" t="s">
        <v>7751</v>
      </c>
      <c r="AL1793" s="235">
        <v>1792</v>
      </c>
    </row>
    <row r="1794" spans="1:38" x14ac:dyDescent="0.3">
      <c r="A1794" s="229">
        <v>6000326</v>
      </c>
      <c r="B1794" s="229" t="s">
        <v>7460</v>
      </c>
      <c r="C1794" s="241" t="s">
        <v>7422</v>
      </c>
      <c r="D1794" s="237" t="s">
        <v>8019</v>
      </c>
      <c r="E1794" s="236">
        <v>1101115279826</v>
      </c>
      <c r="F1794" s="240" t="s">
        <v>7765</v>
      </c>
      <c r="G1794" s="214">
        <v>0</v>
      </c>
      <c r="H1794" s="231" t="s">
        <v>7409</v>
      </c>
      <c r="I1794" s="231"/>
      <c r="J1794" s="231"/>
      <c r="K1794" s="231"/>
      <c r="L1794" s="231"/>
      <c r="M1794" s="231"/>
      <c r="N1794" s="231" t="s">
        <v>7834</v>
      </c>
      <c r="O1794" s="246"/>
      <c r="P1794" s="246"/>
      <c r="Q1794" s="225"/>
      <c r="R1794" s="212" t="s">
        <v>2</v>
      </c>
      <c r="S1794" s="213" t="s">
        <v>7409</v>
      </c>
      <c r="T1794" s="233" t="s">
        <v>8167</v>
      </c>
      <c r="U1794" s="234" t="s">
        <v>7583</v>
      </c>
      <c r="V1794" s="234">
        <v>45643</v>
      </c>
      <c r="W1794" s="233" t="s">
        <v>7748</v>
      </c>
      <c r="X1794" s="234" t="s">
        <v>7746</v>
      </c>
      <c r="Y1794" s="234"/>
      <c r="Z1794" s="234"/>
      <c r="AA1794" s="243">
        <v>202411</v>
      </c>
      <c r="AB1794" s="243"/>
      <c r="AC1794" s="233" t="s">
        <v>7754</v>
      </c>
      <c r="AD1794" s="244" t="s">
        <v>7438</v>
      </c>
      <c r="AE1794" s="245">
        <v>0.4</v>
      </c>
      <c r="AF1794" s="244" t="s">
        <v>7438</v>
      </c>
      <c r="AG1794" s="239" t="str">
        <f>IFERROR(VLOOKUP(작성용!A:A,RM!A:D,4,0),"-")</f>
        <v>-</v>
      </c>
      <c r="AH1794" s="9" t="s">
        <v>7409</v>
      </c>
      <c r="AI1794" s="235" t="s">
        <v>7409</v>
      </c>
      <c r="AJ1794" s="235" t="s">
        <v>7409</v>
      </c>
      <c r="AK1794" s="235" t="s">
        <v>7751</v>
      </c>
      <c r="AL1794" s="235">
        <v>1793</v>
      </c>
    </row>
    <row r="1795" spans="1:38" x14ac:dyDescent="0.3">
      <c r="A1795" s="229">
        <v>6000326</v>
      </c>
      <c r="B1795" s="229" t="s">
        <v>7460</v>
      </c>
      <c r="C1795" s="241" t="s">
        <v>7422</v>
      </c>
      <c r="D1795" s="237" t="s">
        <v>8019</v>
      </c>
      <c r="E1795" s="236">
        <v>1101115279826</v>
      </c>
      <c r="F1795" s="240" t="s">
        <v>7765</v>
      </c>
      <c r="G1795" s="214">
        <v>1</v>
      </c>
      <c r="H1795" s="231" t="s">
        <v>7409</v>
      </c>
      <c r="I1795" s="231"/>
      <c r="J1795" s="231"/>
      <c r="K1795" s="231"/>
      <c r="L1795" s="231"/>
      <c r="M1795" s="231"/>
      <c r="N1795" s="231" t="s">
        <v>7834</v>
      </c>
      <c r="O1795" s="246"/>
      <c r="P1795" s="246"/>
      <c r="Q1795" s="225"/>
      <c r="R1795" s="212" t="s">
        <v>2</v>
      </c>
      <c r="S1795" s="213" t="s">
        <v>7409</v>
      </c>
      <c r="T1795" s="233" t="s">
        <v>8167</v>
      </c>
      <c r="U1795" s="234" t="s">
        <v>7583</v>
      </c>
      <c r="V1795" s="234">
        <v>45643</v>
      </c>
      <c r="W1795" s="233" t="s">
        <v>7748</v>
      </c>
      <c r="X1795" s="234" t="s">
        <v>7746</v>
      </c>
      <c r="Y1795" s="234"/>
      <c r="Z1795" s="234"/>
      <c r="AA1795" s="243">
        <v>202411</v>
      </c>
      <c r="AB1795" s="243"/>
      <c r="AC1795" s="233" t="s">
        <v>7754</v>
      </c>
      <c r="AD1795" s="244" t="s">
        <v>7438</v>
      </c>
      <c r="AE1795" s="245">
        <v>0</v>
      </c>
      <c r="AF1795" s="244" t="s">
        <v>7438</v>
      </c>
      <c r="AG1795" s="239" t="str">
        <f>IFERROR(VLOOKUP(작성용!A:A,RM!A:D,4,0),"-")</f>
        <v>-</v>
      </c>
      <c r="AH1795" s="9" t="s">
        <v>7409</v>
      </c>
      <c r="AI1795" s="235" t="s">
        <v>7409</v>
      </c>
      <c r="AJ1795" s="235" t="s">
        <v>7409</v>
      </c>
      <c r="AK1795" s="235" t="s">
        <v>7751</v>
      </c>
      <c r="AL1795" s="235">
        <v>1794</v>
      </c>
    </row>
    <row r="1796" spans="1:38" x14ac:dyDescent="0.3">
      <c r="A1796" s="229">
        <v>6000326</v>
      </c>
      <c r="B1796" s="229" t="s">
        <v>7460</v>
      </c>
      <c r="C1796" s="241" t="s">
        <v>7422</v>
      </c>
      <c r="D1796" s="237" t="s">
        <v>8020</v>
      </c>
      <c r="E1796" s="236">
        <v>1101116029387</v>
      </c>
      <c r="F1796" s="240" t="s">
        <v>7765</v>
      </c>
      <c r="G1796" s="214">
        <v>0</v>
      </c>
      <c r="H1796" s="231" t="s">
        <v>7409</v>
      </c>
      <c r="I1796" s="231"/>
      <c r="J1796" s="231"/>
      <c r="K1796" s="231"/>
      <c r="L1796" s="231"/>
      <c r="M1796" s="231"/>
      <c r="N1796" s="231" t="s">
        <v>7834</v>
      </c>
      <c r="O1796" s="246"/>
      <c r="P1796" s="246"/>
      <c r="Q1796" s="225"/>
      <c r="R1796" s="212" t="s">
        <v>2</v>
      </c>
      <c r="S1796" s="213" t="s">
        <v>7409</v>
      </c>
      <c r="T1796" s="233" t="s">
        <v>8167</v>
      </c>
      <c r="U1796" s="234" t="s">
        <v>7583</v>
      </c>
      <c r="V1796" s="234">
        <v>45643</v>
      </c>
      <c r="W1796" s="233" t="s">
        <v>7748</v>
      </c>
      <c r="X1796" s="234" t="s">
        <v>7746</v>
      </c>
      <c r="Y1796" s="234"/>
      <c r="Z1796" s="234"/>
      <c r="AA1796" s="243">
        <v>202411</v>
      </c>
      <c r="AB1796" s="243"/>
      <c r="AC1796" s="233" t="s">
        <v>7754</v>
      </c>
      <c r="AD1796" s="244" t="s">
        <v>7845</v>
      </c>
      <c r="AE1796" s="245">
        <v>0.4</v>
      </c>
      <c r="AF1796" s="244" t="s">
        <v>7845</v>
      </c>
      <c r="AG1796" s="239" t="str">
        <f>IFERROR(VLOOKUP(작성용!A:A,RM!A:D,4,0),"-")</f>
        <v>-</v>
      </c>
      <c r="AH1796" s="9" t="s">
        <v>7409</v>
      </c>
      <c r="AI1796" s="235" t="s">
        <v>7409</v>
      </c>
      <c r="AJ1796" s="235" t="s">
        <v>7409</v>
      </c>
      <c r="AK1796" s="235" t="s">
        <v>7751</v>
      </c>
      <c r="AL1796" s="235">
        <v>1795</v>
      </c>
    </row>
    <row r="1797" spans="1:38" x14ac:dyDescent="0.3">
      <c r="A1797" s="229">
        <v>6000326</v>
      </c>
      <c r="B1797" s="229" t="s">
        <v>7460</v>
      </c>
      <c r="C1797" s="241" t="s">
        <v>7422</v>
      </c>
      <c r="D1797" s="237" t="s">
        <v>8020</v>
      </c>
      <c r="E1797" s="236">
        <v>1101116029387</v>
      </c>
      <c r="F1797" s="240" t="s">
        <v>7765</v>
      </c>
      <c r="G1797" s="214">
        <v>1</v>
      </c>
      <c r="H1797" s="231" t="s">
        <v>7409</v>
      </c>
      <c r="I1797" s="231"/>
      <c r="J1797" s="231"/>
      <c r="K1797" s="231"/>
      <c r="L1797" s="231"/>
      <c r="M1797" s="231"/>
      <c r="N1797" s="231" t="s">
        <v>7834</v>
      </c>
      <c r="O1797" s="246"/>
      <c r="P1797" s="246"/>
      <c r="Q1797" s="225"/>
      <c r="R1797" s="212" t="s">
        <v>2</v>
      </c>
      <c r="S1797" s="213" t="s">
        <v>7409</v>
      </c>
      <c r="T1797" s="233" t="s">
        <v>8167</v>
      </c>
      <c r="U1797" s="234" t="s">
        <v>7583</v>
      </c>
      <c r="V1797" s="234">
        <v>45643</v>
      </c>
      <c r="W1797" s="233" t="s">
        <v>7748</v>
      </c>
      <c r="X1797" s="234" t="s">
        <v>7746</v>
      </c>
      <c r="Y1797" s="234"/>
      <c r="Z1797" s="234"/>
      <c r="AA1797" s="243">
        <v>202411</v>
      </c>
      <c r="AB1797" s="243"/>
      <c r="AC1797" s="233" t="s">
        <v>7754</v>
      </c>
      <c r="AD1797" s="244" t="s">
        <v>7845</v>
      </c>
      <c r="AE1797" s="245">
        <v>0</v>
      </c>
      <c r="AF1797" s="244" t="s">
        <v>7845</v>
      </c>
      <c r="AG1797" s="239" t="str">
        <f>IFERROR(VLOOKUP(작성용!A:A,RM!A:D,4,0),"-")</f>
        <v>-</v>
      </c>
      <c r="AH1797" s="9" t="s">
        <v>7409</v>
      </c>
      <c r="AI1797" s="235" t="s">
        <v>7409</v>
      </c>
      <c r="AJ1797" s="235" t="s">
        <v>7409</v>
      </c>
      <c r="AK1797" s="235" t="s">
        <v>7751</v>
      </c>
      <c r="AL1797" s="235">
        <v>1796</v>
      </c>
    </row>
    <row r="1798" spans="1:38" x14ac:dyDescent="0.3">
      <c r="A1798" s="229">
        <v>6000326</v>
      </c>
      <c r="B1798" s="229" t="s">
        <v>7460</v>
      </c>
      <c r="C1798" s="241" t="s">
        <v>7422</v>
      </c>
      <c r="D1798" s="237" t="s">
        <v>7862</v>
      </c>
      <c r="E1798" s="236">
        <v>1101117478088</v>
      </c>
      <c r="F1798" s="240" t="s">
        <v>7756</v>
      </c>
      <c r="G1798" s="214">
        <v>0</v>
      </c>
      <c r="H1798" s="231" t="s">
        <v>7409</v>
      </c>
      <c r="I1798" s="231"/>
      <c r="J1798" s="231"/>
      <c r="K1798" s="231"/>
      <c r="L1798" s="231"/>
      <c r="M1798" s="231"/>
      <c r="N1798" s="231" t="s">
        <v>7834</v>
      </c>
      <c r="O1798" s="246"/>
      <c r="P1798" s="246"/>
      <c r="Q1798" s="225"/>
      <c r="R1798" s="212" t="s">
        <v>2</v>
      </c>
      <c r="S1798" s="213" t="s">
        <v>7409</v>
      </c>
      <c r="T1798" s="233" t="s">
        <v>8167</v>
      </c>
      <c r="U1798" s="234" t="s">
        <v>7583</v>
      </c>
      <c r="V1798" s="234">
        <v>45643</v>
      </c>
      <c r="W1798" s="233" t="s">
        <v>7748</v>
      </c>
      <c r="X1798" s="234" t="s">
        <v>7746</v>
      </c>
      <c r="Y1798" s="234"/>
      <c r="Z1798" s="234"/>
      <c r="AA1798" s="243">
        <v>202411</v>
      </c>
      <c r="AB1798" s="243"/>
      <c r="AC1798" s="233" t="s">
        <v>7754</v>
      </c>
      <c r="AD1798" s="244" t="s">
        <v>7750</v>
      </c>
      <c r="AE1798" s="245">
        <v>0</v>
      </c>
      <c r="AF1798" s="244" t="s">
        <v>7750</v>
      </c>
      <c r="AG1798" s="239" t="str">
        <f>IFERROR(VLOOKUP(작성용!A:A,RM!A:D,4,0),"-")</f>
        <v>-</v>
      </c>
      <c r="AH1798" s="9" t="s">
        <v>7409</v>
      </c>
      <c r="AI1798" s="235" t="s">
        <v>7409</v>
      </c>
      <c r="AJ1798" s="235" t="s">
        <v>7409</v>
      </c>
      <c r="AK1798" s="235" t="s">
        <v>7751</v>
      </c>
      <c r="AL1798" s="235">
        <v>1797</v>
      </c>
    </row>
    <row r="1799" spans="1:38" x14ac:dyDescent="0.3">
      <c r="A1799" s="229">
        <v>6000326</v>
      </c>
      <c r="B1799" s="229" t="s">
        <v>7460</v>
      </c>
      <c r="C1799" s="241" t="s">
        <v>7422</v>
      </c>
      <c r="D1799" s="237" t="s">
        <v>7991</v>
      </c>
      <c r="E1799" s="236">
        <v>1101115927342</v>
      </c>
      <c r="F1799" s="240" t="s">
        <v>7756</v>
      </c>
      <c r="G1799" s="214">
        <v>0</v>
      </c>
      <c r="H1799" s="231" t="s">
        <v>7409</v>
      </c>
      <c r="I1799" s="231"/>
      <c r="J1799" s="231"/>
      <c r="K1799" s="231"/>
      <c r="L1799" s="231"/>
      <c r="M1799" s="231"/>
      <c r="N1799" s="231" t="s">
        <v>7834</v>
      </c>
      <c r="O1799" s="246"/>
      <c r="P1799" s="246"/>
      <c r="Q1799" s="225"/>
      <c r="R1799" s="212" t="s">
        <v>2</v>
      </c>
      <c r="S1799" s="213" t="s">
        <v>7409</v>
      </c>
      <c r="T1799" s="233" t="s">
        <v>8167</v>
      </c>
      <c r="U1799" s="234" t="s">
        <v>7583</v>
      </c>
      <c r="V1799" s="234">
        <v>45643</v>
      </c>
      <c r="W1799" s="233" t="s">
        <v>7748</v>
      </c>
      <c r="X1799" s="234" t="s">
        <v>7746</v>
      </c>
      <c r="Y1799" s="234"/>
      <c r="Z1799" s="234"/>
      <c r="AA1799" s="243">
        <v>202411</v>
      </c>
      <c r="AB1799" s="243"/>
      <c r="AC1799" s="233" t="s">
        <v>7754</v>
      </c>
      <c r="AD1799" s="244" t="s">
        <v>7508</v>
      </c>
      <c r="AE1799" s="245">
        <v>0</v>
      </c>
      <c r="AF1799" s="244" t="s">
        <v>7508</v>
      </c>
      <c r="AG1799" s="239" t="str">
        <f>IFERROR(VLOOKUP(작성용!A:A,RM!A:D,4,0),"-")</f>
        <v>-</v>
      </c>
      <c r="AH1799" s="9" t="s">
        <v>7409</v>
      </c>
      <c r="AI1799" s="235" t="s">
        <v>7409</v>
      </c>
      <c r="AJ1799" s="235" t="s">
        <v>7409</v>
      </c>
      <c r="AK1799" s="235" t="s">
        <v>7751</v>
      </c>
      <c r="AL1799" s="235">
        <v>1798</v>
      </c>
    </row>
    <row r="1800" spans="1:38" x14ac:dyDescent="0.3">
      <c r="A1800" s="229">
        <v>6000339</v>
      </c>
      <c r="B1800" s="229" t="s">
        <v>7490</v>
      </c>
      <c r="C1800" s="241" t="s">
        <v>7422</v>
      </c>
      <c r="D1800" s="237" t="s">
        <v>8021</v>
      </c>
      <c r="E1800" s="236">
        <v>1101112566763</v>
      </c>
      <c r="F1800" s="240" t="s">
        <v>7756</v>
      </c>
      <c r="G1800" s="214">
        <v>0</v>
      </c>
      <c r="H1800" s="231" t="s">
        <v>7409</v>
      </c>
      <c r="I1800" s="231"/>
      <c r="J1800" s="231"/>
      <c r="K1800" s="231"/>
      <c r="L1800" s="231"/>
      <c r="M1800" s="231"/>
      <c r="N1800" s="231" t="s">
        <v>7757</v>
      </c>
      <c r="O1800" s="246"/>
      <c r="P1800" s="246"/>
      <c r="Q1800" s="225"/>
      <c r="R1800" s="212" t="s">
        <v>2</v>
      </c>
      <c r="S1800" s="213" t="s">
        <v>7409</v>
      </c>
      <c r="T1800" s="233" t="s">
        <v>8167</v>
      </c>
      <c r="U1800" s="234" t="s">
        <v>7583</v>
      </c>
      <c r="V1800" s="234">
        <v>45643</v>
      </c>
      <c r="W1800" s="233" t="s">
        <v>7748</v>
      </c>
      <c r="X1800" s="234" t="s">
        <v>7746</v>
      </c>
      <c r="Y1800" s="234"/>
      <c r="Z1800" s="234"/>
      <c r="AA1800" s="243">
        <v>202411</v>
      </c>
      <c r="AB1800" s="243"/>
      <c r="AC1800" s="233" t="s">
        <v>7754</v>
      </c>
      <c r="AD1800" s="244" t="s">
        <v>7432</v>
      </c>
      <c r="AE1800" s="245">
        <v>0</v>
      </c>
      <c r="AF1800" s="244" t="s">
        <v>7432</v>
      </c>
      <c r="AG1800" s="239" t="str">
        <f>IFERROR(VLOOKUP(작성용!A:A,RM!A:D,4,0),"-")</f>
        <v>-</v>
      </c>
      <c r="AH1800" s="9" t="s">
        <v>7409</v>
      </c>
      <c r="AI1800" s="235" t="s">
        <v>7409</v>
      </c>
      <c r="AJ1800" s="235" t="s">
        <v>7409</v>
      </c>
      <c r="AK1800" s="235" t="s">
        <v>7751</v>
      </c>
      <c r="AL1800" s="235">
        <v>1799</v>
      </c>
    </row>
    <row r="1801" spans="1:38" x14ac:dyDescent="0.3">
      <c r="A1801" s="229">
        <v>6000339</v>
      </c>
      <c r="B1801" s="229" t="s">
        <v>7490</v>
      </c>
      <c r="C1801" s="241" t="s">
        <v>7422</v>
      </c>
      <c r="D1801" s="237" t="s">
        <v>8022</v>
      </c>
      <c r="E1801" s="236">
        <v>1101113947805</v>
      </c>
      <c r="F1801" s="240" t="s">
        <v>7756</v>
      </c>
      <c r="G1801" s="214">
        <v>0</v>
      </c>
      <c r="H1801" s="231" t="s">
        <v>7409</v>
      </c>
      <c r="I1801" s="231"/>
      <c r="J1801" s="231"/>
      <c r="K1801" s="231"/>
      <c r="L1801" s="231"/>
      <c r="M1801" s="231"/>
      <c r="N1801" s="231" t="s">
        <v>7757</v>
      </c>
      <c r="O1801" s="246"/>
      <c r="P1801" s="246"/>
      <c r="Q1801" s="225"/>
      <c r="R1801" s="212" t="s">
        <v>2</v>
      </c>
      <c r="S1801" s="213" t="s">
        <v>7409</v>
      </c>
      <c r="T1801" s="233" t="s">
        <v>8167</v>
      </c>
      <c r="U1801" s="234" t="s">
        <v>7583</v>
      </c>
      <c r="V1801" s="234">
        <v>45643</v>
      </c>
      <c r="W1801" s="233" t="s">
        <v>7748</v>
      </c>
      <c r="X1801" s="234" t="s">
        <v>7746</v>
      </c>
      <c r="Y1801" s="234"/>
      <c r="Z1801" s="234"/>
      <c r="AA1801" s="243">
        <v>202411</v>
      </c>
      <c r="AB1801" s="243"/>
      <c r="AC1801" s="233" t="s">
        <v>7754</v>
      </c>
      <c r="AD1801" s="244" t="s">
        <v>7776</v>
      </c>
      <c r="AE1801" s="245">
        <v>0.4</v>
      </c>
      <c r="AF1801" s="244" t="s">
        <v>7776</v>
      </c>
      <c r="AG1801" s="239" t="str">
        <f>IFERROR(VLOOKUP(작성용!A:A,RM!A:D,4,0),"-")</f>
        <v>-</v>
      </c>
      <c r="AH1801" s="9" t="s">
        <v>7409</v>
      </c>
      <c r="AI1801" s="235" t="s">
        <v>7409</v>
      </c>
      <c r="AJ1801" s="235" t="s">
        <v>7409</v>
      </c>
      <c r="AK1801" s="235" t="s">
        <v>7751</v>
      </c>
      <c r="AL1801" s="235">
        <v>1800</v>
      </c>
    </row>
    <row r="1802" spans="1:38" x14ac:dyDescent="0.3">
      <c r="A1802" s="229">
        <v>6000339</v>
      </c>
      <c r="B1802" s="229" t="s">
        <v>7490</v>
      </c>
      <c r="C1802" s="241" t="s">
        <v>7422</v>
      </c>
      <c r="D1802" s="237" t="s">
        <v>8023</v>
      </c>
      <c r="E1802" s="236">
        <v>1101112921313</v>
      </c>
      <c r="F1802" s="240" t="s">
        <v>7756</v>
      </c>
      <c r="G1802" s="214">
        <v>0</v>
      </c>
      <c r="H1802" s="231" t="s">
        <v>7409</v>
      </c>
      <c r="I1802" s="231"/>
      <c r="J1802" s="231"/>
      <c r="K1802" s="231"/>
      <c r="L1802" s="231"/>
      <c r="M1802" s="231"/>
      <c r="N1802" s="231" t="s">
        <v>7757</v>
      </c>
      <c r="O1802" s="246"/>
      <c r="P1802" s="246"/>
      <c r="Q1802" s="225"/>
      <c r="R1802" s="212" t="s">
        <v>2</v>
      </c>
      <c r="S1802" s="213" t="s">
        <v>7409</v>
      </c>
      <c r="T1802" s="233" t="s">
        <v>8167</v>
      </c>
      <c r="U1802" s="234" t="s">
        <v>7583</v>
      </c>
      <c r="V1802" s="234">
        <v>45643</v>
      </c>
      <c r="W1802" s="233" t="s">
        <v>7748</v>
      </c>
      <c r="X1802" s="234" t="s">
        <v>7746</v>
      </c>
      <c r="Y1802" s="234"/>
      <c r="Z1802" s="234"/>
      <c r="AA1802" s="243">
        <v>202411</v>
      </c>
      <c r="AB1802" s="243"/>
      <c r="AC1802" s="233" t="s">
        <v>7754</v>
      </c>
      <c r="AD1802" s="244" t="s">
        <v>7432</v>
      </c>
      <c r="AE1802" s="245">
        <v>0</v>
      </c>
      <c r="AF1802" s="244" t="s">
        <v>7432</v>
      </c>
      <c r="AG1802" s="239" t="str">
        <f>IFERROR(VLOOKUP(작성용!A:A,RM!A:D,4,0),"-")</f>
        <v>-</v>
      </c>
      <c r="AH1802" s="9" t="s">
        <v>8024</v>
      </c>
      <c r="AI1802" s="235" t="s">
        <v>8024</v>
      </c>
      <c r="AJ1802" s="235" t="s">
        <v>8024</v>
      </c>
      <c r="AK1802" s="235" t="s">
        <v>7751</v>
      </c>
      <c r="AL1802" s="235">
        <v>1801</v>
      </c>
    </row>
    <row r="1803" spans="1:38" x14ac:dyDescent="0.3">
      <c r="A1803" s="229">
        <v>6000339</v>
      </c>
      <c r="B1803" s="229" t="s">
        <v>7490</v>
      </c>
      <c r="C1803" s="241" t="s">
        <v>7422</v>
      </c>
      <c r="D1803" s="237" t="s">
        <v>8025</v>
      </c>
      <c r="E1803" s="236">
        <v>1101113238999</v>
      </c>
      <c r="F1803" s="240" t="s">
        <v>7756</v>
      </c>
      <c r="G1803" s="214">
        <v>0</v>
      </c>
      <c r="H1803" s="231" t="s">
        <v>8024</v>
      </c>
      <c r="I1803" s="231"/>
      <c r="J1803" s="231"/>
      <c r="K1803" s="231"/>
      <c r="L1803" s="231"/>
      <c r="M1803" s="231"/>
      <c r="N1803" s="231" t="s">
        <v>7757</v>
      </c>
      <c r="O1803" s="246"/>
      <c r="P1803" s="246"/>
      <c r="Q1803" s="225"/>
      <c r="R1803" s="212" t="s">
        <v>2</v>
      </c>
      <c r="S1803" s="213" t="s">
        <v>8024</v>
      </c>
      <c r="T1803" s="233" t="s">
        <v>8167</v>
      </c>
      <c r="U1803" s="234" t="s">
        <v>7583</v>
      </c>
      <c r="V1803" s="234">
        <v>45643</v>
      </c>
      <c r="W1803" s="233" t="s">
        <v>7748</v>
      </c>
      <c r="X1803" s="234" t="s">
        <v>7746</v>
      </c>
      <c r="Y1803" s="234"/>
      <c r="Z1803" s="234"/>
      <c r="AA1803" s="243">
        <v>202411</v>
      </c>
      <c r="AB1803" s="243"/>
      <c r="AC1803" s="233" t="s">
        <v>7754</v>
      </c>
      <c r="AD1803" s="244" t="s">
        <v>7462</v>
      </c>
      <c r="AE1803" s="245">
        <v>0.4</v>
      </c>
      <c r="AF1803" s="244" t="s">
        <v>7462</v>
      </c>
      <c r="AG1803" s="239" t="str">
        <f>IFERROR(VLOOKUP(작성용!A:A,RM!A:D,4,0),"-")</f>
        <v>-</v>
      </c>
      <c r="AH1803" s="9" t="s">
        <v>7746</v>
      </c>
      <c r="AI1803" s="235" t="s">
        <v>7746</v>
      </c>
      <c r="AJ1803" s="235" t="s">
        <v>7409</v>
      </c>
      <c r="AK1803" s="235" t="s">
        <v>7751</v>
      </c>
      <c r="AL1803" s="235">
        <v>1802</v>
      </c>
    </row>
    <row r="1804" spans="1:38" x14ac:dyDescent="0.3">
      <c r="A1804" s="229">
        <v>6000339</v>
      </c>
      <c r="B1804" s="229" t="s">
        <v>7490</v>
      </c>
      <c r="C1804" s="241" t="s">
        <v>7422</v>
      </c>
      <c r="D1804" s="237" t="s">
        <v>8026</v>
      </c>
      <c r="E1804" s="236">
        <v>1101113333963</v>
      </c>
      <c r="F1804" s="240" t="s">
        <v>7753</v>
      </c>
      <c r="G1804" s="214">
        <v>0</v>
      </c>
      <c r="H1804" s="231" t="s">
        <v>7409</v>
      </c>
      <c r="I1804" s="231"/>
      <c r="J1804" s="231"/>
      <c r="K1804" s="231"/>
      <c r="L1804" s="231"/>
      <c r="M1804" s="231"/>
      <c r="N1804" s="231" t="s">
        <v>7757</v>
      </c>
      <c r="O1804" s="246"/>
      <c r="P1804" s="246"/>
      <c r="Q1804" s="225"/>
      <c r="R1804" s="212" t="s">
        <v>2</v>
      </c>
      <c r="S1804" s="213" t="s">
        <v>7409</v>
      </c>
      <c r="T1804" s="233" t="s">
        <v>8167</v>
      </c>
      <c r="U1804" s="234" t="s">
        <v>7583</v>
      </c>
      <c r="V1804" s="234">
        <v>45643</v>
      </c>
      <c r="W1804" s="233" t="s">
        <v>7748</v>
      </c>
      <c r="X1804" s="234" t="s">
        <v>7746</v>
      </c>
      <c r="Y1804" s="234"/>
      <c r="Z1804" s="234"/>
      <c r="AA1804" s="243">
        <v>202411</v>
      </c>
      <c r="AB1804" s="243"/>
      <c r="AC1804" s="233" t="s">
        <v>7754</v>
      </c>
      <c r="AD1804" s="244" t="s">
        <v>7451</v>
      </c>
      <c r="AE1804" s="245">
        <v>0.4</v>
      </c>
      <c r="AF1804" s="244" t="s">
        <v>7451</v>
      </c>
      <c r="AG1804" s="239" t="str">
        <f>IFERROR(VLOOKUP(작성용!A:A,RM!A:D,4,0),"-")</f>
        <v>-</v>
      </c>
      <c r="AH1804" s="9" t="s">
        <v>7409</v>
      </c>
      <c r="AI1804" s="235" t="s">
        <v>7409</v>
      </c>
      <c r="AJ1804" s="235" t="s">
        <v>7409</v>
      </c>
      <c r="AK1804" s="235" t="s">
        <v>7751</v>
      </c>
      <c r="AL1804" s="235">
        <v>1803</v>
      </c>
    </row>
    <row r="1805" spans="1:38" x14ac:dyDescent="0.3">
      <c r="A1805" s="229">
        <v>6000896</v>
      </c>
      <c r="B1805" s="229" t="s">
        <v>8027</v>
      </c>
      <c r="C1805" s="241" t="s">
        <v>7422</v>
      </c>
      <c r="D1805" s="237" t="s">
        <v>8028</v>
      </c>
      <c r="E1805" s="263">
        <v>1101116159150</v>
      </c>
      <c r="F1805" s="230" t="s">
        <v>7765</v>
      </c>
      <c r="G1805" s="280">
        <v>0</v>
      </c>
      <c r="H1805" s="231" t="s">
        <v>7409</v>
      </c>
      <c r="I1805" s="231"/>
      <c r="J1805" s="231"/>
      <c r="K1805" s="231"/>
      <c r="L1805" s="231"/>
      <c r="M1805" s="231"/>
      <c r="N1805" s="230" t="s">
        <v>8029</v>
      </c>
      <c r="O1805" s="230"/>
      <c r="P1805" s="230"/>
      <c r="Q1805" s="230"/>
      <c r="R1805" s="232" t="s">
        <v>7409</v>
      </c>
      <c r="S1805" s="232" t="s">
        <v>7409</v>
      </c>
      <c r="T1805" s="233" t="s">
        <v>8167</v>
      </c>
      <c r="U1805" s="234" t="s">
        <v>7583</v>
      </c>
      <c r="V1805" s="234">
        <v>45643</v>
      </c>
      <c r="W1805" s="233" t="s">
        <v>7748</v>
      </c>
      <c r="X1805" s="234" t="s">
        <v>7746</v>
      </c>
      <c r="Y1805" s="234"/>
      <c r="Z1805" s="234"/>
      <c r="AA1805" s="243">
        <v>202411</v>
      </c>
      <c r="AB1805" s="243"/>
      <c r="AC1805" s="244" t="s">
        <v>7754</v>
      </c>
      <c r="AD1805" s="244" t="s">
        <v>7445</v>
      </c>
      <c r="AE1805" s="245">
        <v>0.4</v>
      </c>
      <c r="AF1805" s="244" t="s">
        <v>7445</v>
      </c>
      <c r="AG1805" s="239" t="str">
        <f>IFERROR(VLOOKUP(작성용!A:A,RM!A:D,4,0),"-")</f>
        <v>-</v>
      </c>
      <c r="AH1805" s="9" t="s">
        <v>8030</v>
      </c>
      <c r="AI1805" s="281" t="s">
        <v>3527</v>
      </c>
      <c r="AJ1805" s="235" t="s">
        <v>7409</v>
      </c>
      <c r="AK1805" s="235" t="s">
        <v>7751</v>
      </c>
      <c r="AL1805" s="235">
        <v>1804</v>
      </c>
    </row>
    <row r="1806" spans="1:38" x14ac:dyDescent="0.3">
      <c r="A1806" s="229">
        <v>6000896</v>
      </c>
      <c r="B1806" s="229" t="s">
        <v>8027</v>
      </c>
      <c r="C1806" s="241" t="s">
        <v>7422</v>
      </c>
      <c r="D1806" s="259" t="s">
        <v>8031</v>
      </c>
      <c r="E1806" s="263">
        <v>1101114632893</v>
      </c>
      <c r="F1806" s="230" t="s">
        <v>7756</v>
      </c>
      <c r="G1806" s="280">
        <v>0</v>
      </c>
      <c r="H1806" s="231" t="s">
        <v>7409</v>
      </c>
      <c r="I1806" s="231"/>
      <c r="J1806" s="231"/>
      <c r="K1806" s="231"/>
      <c r="L1806" s="231"/>
      <c r="M1806" s="231"/>
      <c r="N1806" s="230" t="s">
        <v>8029</v>
      </c>
      <c r="O1806" s="230"/>
      <c r="P1806" s="230"/>
      <c r="Q1806" s="230"/>
      <c r="R1806" s="232" t="s">
        <v>7409</v>
      </c>
      <c r="S1806" s="232" t="s">
        <v>7409</v>
      </c>
      <c r="T1806" s="233" t="s">
        <v>8167</v>
      </c>
      <c r="U1806" s="234" t="s">
        <v>7583</v>
      </c>
      <c r="V1806" s="234">
        <v>45643</v>
      </c>
      <c r="W1806" s="233" t="s">
        <v>7748</v>
      </c>
      <c r="X1806" s="234" t="s">
        <v>7746</v>
      </c>
      <c r="Y1806" s="234"/>
      <c r="Z1806" s="234"/>
      <c r="AA1806" s="243">
        <v>202411</v>
      </c>
      <c r="AB1806" s="243"/>
      <c r="AC1806" s="244" t="s">
        <v>7754</v>
      </c>
      <c r="AD1806" s="244" t="s">
        <v>7480</v>
      </c>
      <c r="AE1806" s="245">
        <v>0</v>
      </c>
      <c r="AF1806" s="244" t="s">
        <v>7480</v>
      </c>
      <c r="AG1806" s="239" t="str">
        <f>IFERROR(VLOOKUP(작성용!A:A,RM!A:D,4,0),"-")</f>
        <v>-</v>
      </c>
      <c r="AH1806" s="9" t="s">
        <v>7409</v>
      </c>
      <c r="AI1806" s="281" t="s">
        <v>7409</v>
      </c>
      <c r="AJ1806" s="235" t="s">
        <v>7409</v>
      </c>
      <c r="AK1806" s="235" t="s">
        <v>7751</v>
      </c>
      <c r="AL1806" s="235">
        <v>1805</v>
      </c>
    </row>
    <row r="1807" spans="1:38" x14ac:dyDescent="0.3">
      <c r="A1807" s="229">
        <v>6000896</v>
      </c>
      <c r="B1807" s="229" t="s">
        <v>8027</v>
      </c>
      <c r="C1807" s="241" t="s">
        <v>7422</v>
      </c>
      <c r="D1807" s="237" t="s">
        <v>8032</v>
      </c>
      <c r="E1807" s="263">
        <v>1648110064018</v>
      </c>
      <c r="F1807" s="230" t="s">
        <v>7765</v>
      </c>
      <c r="G1807" s="280">
        <v>0</v>
      </c>
      <c r="H1807" s="231" t="s">
        <v>7409</v>
      </c>
      <c r="I1807" s="231"/>
      <c r="J1807" s="231"/>
      <c r="K1807" s="231"/>
      <c r="L1807" s="231"/>
      <c r="M1807" s="231"/>
      <c r="N1807" s="230" t="s">
        <v>8029</v>
      </c>
      <c r="O1807" s="230"/>
      <c r="P1807" s="230"/>
      <c r="Q1807" s="230"/>
      <c r="R1807" s="232" t="s">
        <v>7409</v>
      </c>
      <c r="S1807" s="232" t="s">
        <v>7409</v>
      </c>
      <c r="T1807" s="233" t="s">
        <v>8167</v>
      </c>
      <c r="U1807" s="234" t="s">
        <v>7583</v>
      </c>
      <c r="V1807" s="234">
        <v>45643</v>
      </c>
      <c r="W1807" s="233" t="s">
        <v>7748</v>
      </c>
      <c r="X1807" s="234" t="s">
        <v>7746</v>
      </c>
      <c r="Y1807" s="234"/>
      <c r="Z1807" s="234"/>
      <c r="AA1807" s="243">
        <v>202411</v>
      </c>
      <c r="AB1807" s="243"/>
      <c r="AC1807" s="244" t="s">
        <v>7754</v>
      </c>
      <c r="AD1807" s="244" t="s">
        <v>7497</v>
      </c>
      <c r="AE1807" s="245">
        <v>0.4</v>
      </c>
      <c r="AF1807" s="244" t="s">
        <v>7497</v>
      </c>
      <c r="AG1807" s="239" t="str">
        <f>IFERROR(VLOOKUP(작성용!A:A,RM!A:D,4,0),"-")</f>
        <v>-</v>
      </c>
      <c r="AH1807" s="9" t="s">
        <v>7409</v>
      </c>
      <c r="AI1807" s="281" t="s">
        <v>7409</v>
      </c>
      <c r="AJ1807" s="235" t="s">
        <v>7409</v>
      </c>
      <c r="AK1807" s="235" t="s">
        <v>7751</v>
      </c>
      <c r="AL1807" s="235">
        <v>1806</v>
      </c>
    </row>
    <row r="1808" spans="1:38" x14ac:dyDescent="0.3">
      <c r="A1808" s="229">
        <v>6000896</v>
      </c>
      <c r="B1808" s="229" t="s">
        <v>8027</v>
      </c>
      <c r="C1808" s="241" t="s">
        <v>7422</v>
      </c>
      <c r="D1808" s="269" t="s">
        <v>8033</v>
      </c>
      <c r="E1808" s="263">
        <v>1101116224599</v>
      </c>
      <c r="F1808" s="230" t="s">
        <v>7765</v>
      </c>
      <c r="G1808" s="214">
        <v>1</v>
      </c>
      <c r="H1808" s="231" t="s">
        <v>7409</v>
      </c>
      <c r="I1808" s="231"/>
      <c r="J1808" s="231"/>
      <c r="K1808" s="231"/>
      <c r="L1808" s="231"/>
      <c r="M1808" s="231"/>
      <c r="N1808" s="230" t="s">
        <v>8029</v>
      </c>
      <c r="O1808" s="230"/>
      <c r="P1808" s="230"/>
      <c r="Q1808" s="230"/>
      <c r="R1808" s="232" t="s">
        <v>7409</v>
      </c>
      <c r="S1808" s="232" t="s">
        <v>7409</v>
      </c>
      <c r="T1808" s="233" t="s">
        <v>8167</v>
      </c>
      <c r="U1808" s="234" t="s">
        <v>7583</v>
      </c>
      <c r="V1808" s="234">
        <v>45643</v>
      </c>
      <c r="W1808" s="233" t="s">
        <v>7748</v>
      </c>
      <c r="X1808" s="234" t="s">
        <v>7746</v>
      </c>
      <c r="Y1808" s="234"/>
      <c r="Z1808" s="234"/>
      <c r="AA1808" s="243">
        <v>202411</v>
      </c>
      <c r="AB1808" s="243"/>
      <c r="AC1808" s="244" t="s">
        <v>7754</v>
      </c>
      <c r="AD1808" s="244" t="s">
        <v>3910</v>
      </c>
      <c r="AE1808" s="245">
        <v>0</v>
      </c>
      <c r="AF1808" s="244" t="s">
        <v>3910</v>
      </c>
      <c r="AG1808" s="239" t="str">
        <f>IFERROR(VLOOKUP(작성용!A:A,RM!A:D,4,0),"-")</f>
        <v>-</v>
      </c>
      <c r="AH1808" s="9" t="s">
        <v>7409</v>
      </c>
      <c r="AI1808" s="281" t="s">
        <v>7409</v>
      </c>
      <c r="AJ1808" s="235" t="s">
        <v>7409</v>
      </c>
      <c r="AK1808" s="235" t="s">
        <v>7751</v>
      </c>
      <c r="AL1808" s="235">
        <v>1807</v>
      </c>
    </row>
    <row r="1809" spans="1:38" x14ac:dyDescent="0.3">
      <c r="A1809" s="229">
        <v>6000896</v>
      </c>
      <c r="B1809" s="229" t="s">
        <v>8027</v>
      </c>
      <c r="C1809" s="241" t="s">
        <v>7422</v>
      </c>
      <c r="D1809" s="237" t="s">
        <v>8034</v>
      </c>
      <c r="E1809" s="263">
        <v>1101115049055</v>
      </c>
      <c r="F1809" s="230" t="s">
        <v>7756</v>
      </c>
      <c r="G1809" s="280">
        <v>0</v>
      </c>
      <c r="H1809" s="231" t="s">
        <v>7409</v>
      </c>
      <c r="I1809" s="231"/>
      <c r="J1809" s="231"/>
      <c r="K1809" s="231"/>
      <c r="L1809" s="231"/>
      <c r="M1809" s="231"/>
      <c r="N1809" s="230" t="s">
        <v>8029</v>
      </c>
      <c r="O1809" s="230"/>
      <c r="P1809" s="230"/>
      <c r="Q1809" s="230"/>
      <c r="R1809" s="232" t="s">
        <v>7409</v>
      </c>
      <c r="S1809" s="232" t="s">
        <v>7409</v>
      </c>
      <c r="T1809" s="233" t="s">
        <v>8167</v>
      </c>
      <c r="U1809" s="234" t="s">
        <v>7583</v>
      </c>
      <c r="V1809" s="234">
        <v>45643</v>
      </c>
      <c r="W1809" s="233" t="s">
        <v>7748</v>
      </c>
      <c r="X1809" s="234" t="s">
        <v>7746</v>
      </c>
      <c r="Y1809" s="234"/>
      <c r="Z1809" s="234"/>
      <c r="AA1809" s="243">
        <v>202411</v>
      </c>
      <c r="AB1809" s="243"/>
      <c r="AC1809" s="244" t="s">
        <v>7754</v>
      </c>
      <c r="AD1809" s="244" t="s">
        <v>7426</v>
      </c>
      <c r="AE1809" s="245">
        <v>0.4</v>
      </c>
      <c r="AF1809" s="244" t="s">
        <v>7426</v>
      </c>
      <c r="AG1809" s="239" t="str">
        <f>IFERROR(VLOOKUP(작성용!A:A,RM!A:D,4,0),"-")</f>
        <v>-</v>
      </c>
      <c r="AH1809" s="9" t="s">
        <v>7409</v>
      </c>
      <c r="AI1809" s="281" t="s">
        <v>7409</v>
      </c>
      <c r="AJ1809" s="235" t="s">
        <v>7409</v>
      </c>
      <c r="AK1809" s="235" t="s">
        <v>7751</v>
      </c>
      <c r="AL1809" s="235">
        <v>1808</v>
      </c>
    </row>
    <row r="1810" spans="1:38" x14ac:dyDescent="0.3">
      <c r="A1810" s="229">
        <v>6000896</v>
      </c>
      <c r="B1810" s="229" t="s">
        <v>8027</v>
      </c>
      <c r="C1810" s="241" t="s">
        <v>7422</v>
      </c>
      <c r="D1810" s="237" t="s">
        <v>8035</v>
      </c>
      <c r="E1810" s="263">
        <v>1311110475515</v>
      </c>
      <c r="F1810" s="230" t="s">
        <v>7765</v>
      </c>
      <c r="G1810" s="280">
        <v>0</v>
      </c>
      <c r="H1810" s="231" t="s">
        <v>7409</v>
      </c>
      <c r="I1810" s="231"/>
      <c r="J1810" s="231"/>
      <c r="K1810" s="231"/>
      <c r="L1810" s="231"/>
      <c r="M1810" s="231"/>
      <c r="N1810" s="230" t="s">
        <v>8029</v>
      </c>
      <c r="O1810" s="230"/>
      <c r="P1810" s="230"/>
      <c r="Q1810" s="230"/>
      <c r="R1810" s="232" t="s">
        <v>7409</v>
      </c>
      <c r="S1810" s="232" t="s">
        <v>7409</v>
      </c>
      <c r="T1810" s="233" t="s">
        <v>8167</v>
      </c>
      <c r="U1810" s="234" t="s">
        <v>7583</v>
      </c>
      <c r="V1810" s="234">
        <v>45643</v>
      </c>
      <c r="W1810" s="233" t="s">
        <v>7748</v>
      </c>
      <c r="X1810" s="234" t="s">
        <v>7746</v>
      </c>
      <c r="Y1810" s="234"/>
      <c r="Z1810" s="234"/>
      <c r="AA1810" s="243">
        <v>202411</v>
      </c>
      <c r="AB1810" s="243"/>
      <c r="AC1810" s="244" t="s">
        <v>7754</v>
      </c>
      <c r="AD1810" s="244" t="s">
        <v>7462</v>
      </c>
      <c r="AE1810" s="245">
        <v>0.4</v>
      </c>
      <c r="AF1810" s="244" t="s">
        <v>7462</v>
      </c>
      <c r="AG1810" s="239" t="str">
        <f>IFERROR(VLOOKUP(작성용!A:A,RM!A:D,4,0),"-")</f>
        <v>-</v>
      </c>
      <c r="AH1810" s="9" t="s">
        <v>7409</v>
      </c>
      <c r="AI1810" s="281" t="s">
        <v>7409</v>
      </c>
      <c r="AJ1810" s="235" t="s">
        <v>7409</v>
      </c>
      <c r="AK1810" s="235" t="s">
        <v>7751</v>
      </c>
      <c r="AL1810" s="235">
        <v>1809</v>
      </c>
    </row>
    <row r="1811" spans="1:38" x14ac:dyDescent="0.3">
      <c r="A1811" s="229">
        <v>6000896</v>
      </c>
      <c r="B1811" s="229" t="s">
        <v>8027</v>
      </c>
      <c r="C1811" s="241" t="s">
        <v>7422</v>
      </c>
      <c r="D1811" s="237" t="s">
        <v>8036</v>
      </c>
      <c r="E1811" s="263">
        <v>1101115454543</v>
      </c>
      <c r="F1811" s="230" t="s">
        <v>7765</v>
      </c>
      <c r="G1811" s="280">
        <v>0</v>
      </c>
      <c r="H1811" s="231" t="s">
        <v>7409</v>
      </c>
      <c r="I1811" s="231"/>
      <c r="J1811" s="231"/>
      <c r="K1811" s="231"/>
      <c r="L1811" s="231"/>
      <c r="M1811" s="231"/>
      <c r="N1811" s="230" t="s">
        <v>8029</v>
      </c>
      <c r="O1811" s="230"/>
      <c r="P1811" s="230"/>
      <c r="Q1811" s="230"/>
      <c r="R1811" s="232" t="s">
        <v>7409</v>
      </c>
      <c r="S1811" s="232" t="s">
        <v>7409</v>
      </c>
      <c r="T1811" s="233" t="s">
        <v>8167</v>
      </c>
      <c r="U1811" s="234" t="s">
        <v>7583</v>
      </c>
      <c r="V1811" s="234">
        <v>45643</v>
      </c>
      <c r="W1811" s="233" t="s">
        <v>7748</v>
      </c>
      <c r="X1811" s="234" t="s">
        <v>7746</v>
      </c>
      <c r="Y1811" s="234"/>
      <c r="Z1811" s="234"/>
      <c r="AA1811" s="243">
        <v>202411</v>
      </c>
      <c r="AB1811" s="243"/>
      <c r="AC1811" s="244" t="s">
        <v>7754</v>
      </c>
      <c r="AD1811" s="244" t="s">
        <v>7811</v>
      </c>
      <c r="AE1811" s="245">
        <v>0.4</v>
      </c>
      <c r="AF1811" s="244" t="s">
        <v>7811</v>
      </c>
      <c r="AG1811" s="239" t="str">
        <f>IFERROR(VLOOKUP(작성용!A:A,RM!A:D,4,0),"-")</f>
        <v>-</v>
      </c>
      <c r="AH1811" s="9" t="s">
        <v>7409</v>
      </c>
      <c r="AI1811" s="281" t="s">
        <v>7409</v>
      </c>
      <c r="AJ1811" s="235" t="s">
        <v>7409</v>
      </c>
      <c r="AK1811" s="235" t="s">
        <v>7751</v>
      </c>
      <c r="AL1811" s="235">
        <v>1810</v>
      </c>
    </row>
    <row r="1812" spans="1:38" x14ac:dyDescent="0.3">
      <c r="A1812" s="229">
        <v>6000896</v>
      </c>
      <c r="B1812" s="229" t="s">
        <v>8027</v>
      </c>
      <c r="C1812" s="241" t="s">
        <v>7422</v>
      </c>
      <c r="D1812" s="237" t="s">
        <v>8037</v>
      </c>
      <c r="E1812" s="263" t="s">
        <v>8038</v>
      </c>
      <c r="F1812" s="230" t="s">
        <v>7760</v>
      </c>
      <c r="G1812" s="280">
        <v>0</v>
      </c>
      <c r="H1812" s="231" t="s">
        <v>7409</v>
      </c>
      <c r="I1812" s="231"/>
      <c r="J1812" s="231"/>
      <c r="K1812" s="231"/>
      <c r="L1812" s="231"/>
      <c r="M1812" s="231"/>
      <c r="N1812" s="230" t="s">
        <v>8029</v>
      </c>
      <c r="O1812" s="230"/>
      <c r="P1812" s="230"/>
      <c r="Q1812" s="230"/>
      <c r="R1812" s="232" t="s">
        <v>7409</v>
      </c>
      <c r="S1812" s="232" t="s">
        <v>7409</v>
      </c>
      <c r="T1812" s="233" t="s">
        <v>8167</v>
      </c>
      <c r="U1812" s="234" t="s">
        <v>7583</v>
      </c>
      <c r="V1812" s="234">
        <v>45643</v>
      </c>
      <c r="W1812" s="233" t="s">
        <v>7748</v>
      </c>
      <c r="X1812" s="234" t="s">
        <v>7746</v>
      </c>
      <c r="Y1812" s="234"/>
      <c r="Z1812" s="234"/>
      <c r="AA1812" s="243">
        <v>202411</v>
      </c>
      <c r="AB1812" s="243"/>
      <c r="AC1812" s="244" t="s">
        <v>7754</v>
      </c>
      <c r="AD1812" s="244" t="s">
        <v>7508</v>
      </c>
      <c r="AE1812" s="245">
        <v>0.4</v>
      </c>
      <c r="AF1812" s="244" t="s">
        <v>7508</v>
      </c>
      <c r="AG1812" s="239" t="str">
        <f>IFERROR(VLOOKUP(작성용!A:A,RM!A:D,4,0),"-")</f>
        <v>-</v>
      </c>
      <c r="AH1812" s="9" t="s">
        <v>7409</v>
      </c>
      <c r="AI1812" s="281" t="s">
        <v>7409</v>
      </c>
      <c r="AJ1812" s="235" t="s">
        <v>7409</v>
      </c>
      <c r="AK1812" s="235" t="s">
        <v>7751</v>
      </c>
      <c r="AL1812" s="235">
        <v>1811</v>
      </c>
    </row>
    <row r="1813" spans="1:38" x14ac:dyDescent="0.3">
      <c r="A1813" s="229">
        <v>6000896</v>
      </c>
      <c r="B1813" s="229" t="s">
        <v>8027</v>
      </c>
      <c r="C1813" s="241" t="s">
        <v>7422</v>
      </c>
      <c r="D1813" s="237" t="s">
        <v>8039</v>
      </c>
      <c r="E1813" s="263">
        <v>1101115532167</v>
      </c>
      <c r="F1813" s="230" t="s">
        <v>7763</v>
      </c>
      <c r="G1813" s="280">
        <v>2</v>
      </c>
      <c r="H1813" s="231" t="s">
        <v>7409</v>
      </c>
      <c r="I1813" s="231"/>
      <c r="J1813" s="231"/>
      <c r="K1813" s="231"/>
      <c r="L1813" s="231"/>
      <c r="M1813" s="231"/>
      <c r="N1813" s="230" t="s">
        <v>8029</v>
      </c>
      <c r="O1813" s="230"/>
      <c r="P1813" s="230"/>
      <c r="Q1813" s="230"/>
      <c r="R1813" s="232" t="s">
        <v>7409</v>
      </c>
      <c r="S1813" s="232" t="s">
        <v>7409</v>
      </c>
      <c r="T1813" s="233" t="s">
        <v>8167</v>
      </c>
      <c r="U1813" s="234" t="s">
        <v>7583</v>
      </c>
      <c r="V1813" s="234">
        <v>45643</v>
      </c>
      <c r="W1813" s="233" t="s">
        <v>7748</v>
      </c>
      <c r="X1813" s="234" t="s">
        <v>7746</v>
      </c>
      <c r="Y1813" s="234"/>
      <c r="Z1813" s="234"/>
      <c r="AA1813" s="243">
        <v>202411</v>
      </c>
      <c r="AB1813" s="243"/>
      <c r="AC1813" s="244" t="s">
        <v>7754</v>
      </c>
      <c r="AD1813" s="244" t="s">
        <v>7503</v>
      </c>
      <c r="AE1813" s="245">
        <v>0.4</v>
      </c>
      <c r="AF1813" s="244" t="s">
        <v>7503</v>
      </c>
      <c r="AG1813" s="239" t="str">
        <f>IFERROR(VLOOKUP(작성용!A:A,RM!A:D,4,0),"-")</f>
        <v>-</v>
      </c>
      <c r="AH1813" s="9" t="s">
        <v>7409</v>
      </c>
      <c r="AI1813" s="281" t="s">
        <v>7409</v>
      </c>
      <c r="AJ1813" s="235" t="s">
        <v>7409</v>
      </c>
      <c r="AK1813" s="235" t="s">
        <v>7751</v>
      </c>
      <c r="AL1813" s="235">
        <v>1812</v>
      </c>
    </row>
    <row r="1814" spans="1:38" x14ac:dyDescent="0.3">
      <c r="A1814" s="229">
        <v>6000896</v>
      </c>
      <c r="B1814" s="229" t="s">
        <v>8027</v>
      </c>
      <c r="C1814" s="241" t="s">
        <v>7422</v>
      </c>
      <c r="D1814" s="237" t="s">
        <v>8040</v>
      </c>
      <c r="E1814" s="263">
        <v>1101116377877</v>
      </c>
      <c r="F1814" s="230" t="s">
        <v>7756</v>
      </c>
      <c r="G1814" s="214">
        <v>1</v>
      </c>
      <c r="H1814" s="231" t="s">
        <v>7409</v>
      </c>
      <c r="I1814" s="231"/>
      <c r="J1814" s="231"/>
      <c r="K1814" s="231"/>
      <c r="L1814" s="231"/>
      <c r="M1814" s="231"/>
      <c r="N1814" s="230" t="s">
        <v>8029</v>
      </c>
      <c r="O1814" s="230"/>
      <c r="P1814" s="230"/>
      <c r="Q1814" s="230"/>
      <c r="R1814" s="232" t="s">
        <v>7409</v>
      </c>
      <c r="S1814" s="232" t="s">
        <v>7409</v>
      </c>
      <c r="T1814" s="233" t="s">
        <v>8167</v>
      </c>
      <c r="U1814" s="234" t="s">
        <v>7583</v>
      </c>
      <c r="V1814" s="234">
        <v>45643</v>
      </c>
      <c r="W1814" s="233" t="s">
        <v>7748</v>
      </c>
      <c r="X1814" s="234" t="s">
        <v>7746</v>
      </c>
      <c r="Y1814" s="234"/>
      <c r="Z1814" s="234"/>
      <c r="AA1814" s="243">
        <v>202411</v>
      </c>
      <c r="AB1814" s="243"/>
      <c r="AC1814" s="244" t="s">
        <v>7754</v>
      </c>
      <c r="AD1814" s="244" t="s">
        <v>4539</v>
      </c>
      <c r="AE1814" s="245">
        <v>0</v>
      </c>
      <c r="AF1814" s="244" t="s">
        <v>4539</v>
      </c>
      <c r="AG1814" s="239" t="str">
        <f>IFERROR(VLOOKUP(작성용!A:A,RM!A:D,4,0),"-")</f>
        <v>-</v>
      </c>
      <c r="AH1814" s="9" t="s">
        <v>7409</v>
      </c>
      <c r="AI1814" s="281" t="s">
        <v>7409</v>
      </c>
      <c r="AJ1814" s="235" t="s">
        <v>7409</v>
      </c>
      <c r="AK1814" s="235" t="s">
        <v>7751</v>
      </c>
      <c r="AL1814" s="235">
        <v>1813</v>
      </c>
    </row>
    <row r="1815" spans="1:38" x14ac:dyDescent="0.3">
      <c r="A1815" s="229">
        <v>6000896</v>
      </c>
      <c r="B1815" s="229" t="s">
        <v>8027</v>
      </c>
      <c r="C1815" s="241" t="s">
        <v>7422</v>
      </c>
      <c r="D1815" s="237" t="s">
        <v>8041</v>
      </c>
      <c r="E1815" s="263" t="s">
        <v>8042</v>
      </c>
      <c r="F1815" s="230" t="s">
        <v>7756</v>
      </c>
      <c r="G1815" s="214">
        <v>1</v>
      </c>
      <c r="H1815" s="231" t="s">
        <v>7409</v>
      </c>
      <c r="I1815" s="231"/>
      <c r="J1815" s="231"/>
      <c r="K1815" s="231"/>
      <c r="L1815" s="231"/>
      <c r="M1815" s="231"/>
      <c r="N1815" s="230" t="s">
        <v>8029</v>
      </c>
      <c r="O1815" s="230"/>
      <c r="P1815" s="230"/>
      <c r="Q1815" s="230"/>
      <c r="R1815" s="232" t="s">
        <v>7409</v>
      </c>
      <c r="S1815" s="232" t="s">
        <v>7409</v>
      </c>
      <c r="T1815" s="233" t="s">
        <v>8167</v>
      </c>
      <c r="U1815" s="234" t="s">
        <v>7583</v>
      </c>
      <c r="V1815" s="234">
        <v>45643</v>
      </c>
      <c r="W1815" s="233" t="s">
        <v>7748</v>
      </c>
      <c r="X1815" s="234" t="s">
        <v>7746</v>
      </c>
      <c r="Y1815" s="234"/>
      <c r="Z1815" s="234"/>
      <c r="AA1815" s="243">
        <v>202411</v>
      </c>
      <c r="AB1815" s="243"/>
      <c r="AC1815" s="244" t="s">
        <v>7754</v>
      </c>
      <c r="AD1815" s="244" t="s">
        <v>4536</v>
      </c>
      <c r="AE1815" s="245">
        <v>0.4</v>
      </c>
      <c r="AF1815" s="244" t="s">
        <v>4536</v>
      </c>
      <c r="AG1815" s="239" t="str">
        <f>IFERROR(VLOOKUP(작성용!A:A,RM!A:D,4,0),"-")</f>
        <v>-</v>
      </c>
      <c r="AH1815" s="9" t="s">
        <v>7409</v>
      </c>
      <c r="AI1815" s="281" t="s">
        <v>7409</v>
      </c>
      <c r="AJ1815" s="235" t="s">
        <v>7409</v>
      </c>
      <c r="AK1815" s="235" t="s">
        <v>7751</v>
      </c>
      <c r="AL1815" s="235">
        <v>1814</v>
      </c>
    </row>
    <row r="1816" spans="1:38" x14ac:dyDescent="0.3">
      <c r="A1816" s="229">
        <v>6000896</v>
      </c>
      <c r="B1816" s="229" t="s">
        <v>8027</v>
      </c>
      <c r="C1816" s="241" t="s">
        <v>7422</v>
      </c>
      <c r="D1816" s="237" t="s">
        <v>8043</v>
      </c>
      <c r="E1816" s="263">
        <v>1101113870098</v>
      </c>
      <c r="F1816" s="230" t="s">
        <v>7756</v>
      </c>
      <c r="G1816" s="214">
        <v>1</v>
      </c>
      <c r="H1816" s="231" t="s">
        <v>7409</v>
      </c>
      <c r="I1816" s="231"/>
      <c r="J1816" s="231"/>
      <c r="K1816" s="231"/>
      <c r="L1816" s="231"/>
      <c r="M1816" s="231"/>
      <c r="N1816" s="230" t="s">
        <v>8029</v>
      </c>
      <c r="O1816" s="230"/>
      <c r="P1816" s="230"/>
      <c r="Q1816" s="230"/>
      <c r="R1816" s="232" t="s">
        <v>7409</v>
      </c>
      <c r="S1816" s="232" t="s">
        <v>7409</v>
      </c>
      <c r="T1816" s="233" t="s">
        <v>8167</v>
      </c>
      <c r="U1816" s="234" t="s">
        <v>7583</v>
      </c>
      <c r="V1816" s="234">
        <v>45643</v>
      </c>
      <c r="W1816" s="233" t="s">
        <v>7748</v>
      </c>
      <c r="X1816" s="234" t="s">
        <v>7746</v>
      </c>
      <c r="Y1816" s="234"/>
      <c r="Z1816" s="234"/>
      <c r="AA1816" s="243">
        <v>202411</v>
      </c>
      <c r="AB1816" s="243"/>
      <c r="AC1816" s="244" t="s">
        <v>7754</v>
      </c>
      <c r="AD1816" s="244" t="s">
        <v>7538</v>
      </c>
      <c r="AE1816" s="245">
        <v>0.4</v>
      </c>
      <c r="AF1816" s="244" t="s">
        <v>7538</v>
      </c>
      <c r="AG1816" s="239" t="str">
        <f>IFERROR(VLOOKUP(작성용!A:A,RM!A:D,4,0),"-")</f>
        <v>-</v>
      </c>
      <c r="AH1816" s="9" t="s">
        <v>7409</v>
      </c>
      <c r="AI1816" s="281" t="s">
        <v>7409</v>
      </c>
      <c r="AJ1816" s="235" t="s">
        <v>7409</v>
      </c>
      <c r="AK1816" s="235" t="s">
        <v>7751</v>
      </c>
      <c r="AL1816" s="235">
        <v>1815</v>
      </c>
    </row>
    <row r="1817" spans="1:38" x14ac:dyDescent="0.3">
      <c r="A1817" s="229">
        <v>6000896</v>
      </c>
      <c r="B1817" s="229" t="s">
        <v>8027</v>
      </c>
      <c r="C1817" s="241" t="s">
        <v>7422</v>
      </c>
      <c r="D1817" s="237" t="s">
        <v>8044</v>
      </c>
      <c r="E1817" s="263">
        <v>1311110236222</v>
      </c>
      <c r="F1817" s="230" t="s">
        <v>7756</v>
      </c>
      <c r="G1817" s="280">
        <v>3</v>
      </c>
      <c r="H1817" s="231" t="s">
        <v>7409</v>
      </c>
      <c r="I1817" s="231"/>
      <c r="J1817" s="231"/>
      <c r="K1817" s="231"/>
      <c r="L1817" s="231"/>
      <c r="M1817" s="231"/>
      <c r="N1817" s="230" t="s">
        <v>8029</v>
      </c>
      <c r="O1817" s="230"/>
      <c r="P1817" s="230"/>
      <c r="Q1817" s="230"/>
      <c r="R1817" s="232" t="s">
        <v>7409</v>
      </c>
      <c r="S1817" s="232" t="s">
        <v>7409</v>
      </c>
      <c r="T1817" s="233" t="s">
        <v>8167</v>
      </c>
      <c r="U1817" s="234" t="s">
        <v>7583</v>
      </c>
      <c r="V1817" s="234">
        <v>45643</v>
      </c>
      <c r="W1817" s="233" t="s">
        <v>7748</v>
      </c>
      <c r="X1817" s="234" t="s">
        <v>7746</v>
      </c>
      <c r="Y1817" s="234"/>
      <c r="Z1817" s="234"/>
      <c r="AA1817" s="243">
        <v>202411</v>
      </c>
      <c r="AB1817" s="243"/>
      <c r="AC1817" s="244" t="s">
        <v>7754</v>
      </c>
      <c r="AD1817" s="244" t="s">
        <v>7469</v>
      </c>
      <c r="AE1817" s="245">
        <v>0.4</v>
      </c>
      <c r="AF1817" s="244" t="s">
        <v>7469</v>
      </c>
      <c r="AG1817" s="239" t="str">
        <f>IFERROR(VLOOKUP(작성용!A:A,RM!A:D,4,0),"-")</f>
        <v>-</v>
      </c>
      <c r="AH1817" s="9" t="s">
        <v>7409</v>
      </c>
      <c r="AI1817" s="281" t="s">
        <v>7409</v>
      </c>
      <c r="AJ1817" s="235" t="s">
        <v>7409</v>
      </c>
      <c r="AK1817" s="235" t="s">
        <v>7751</v>
      </c>
      <c r="AL1817" s="235">
        <v>1816</v>
      </c>
    </row>
    <row r="1818" spans="1:38" x14ac:dyDescent="0.3">
      <c r="A1818" s="229">
        <v>6000896</v>
      </c>
      <c r="B1818" s="229" t="s">
        <v>8027</v>
      </c>
      <c r="C1818" s="241" t="s">
        <v>7422</v>
      </c>
      <c r="D1818" s="237" t="s">
        <v>8045</v>
      </c>
      <c r="E1818" s="263">
        <v>1341110497855</v>
      </c>
      <c r="F1818" s="230" t="s">
        <v>7765</v>
      </c>
      <c r="G1818" s="280">
        <v>0</v>
      </c>
      <c r="H1818" s="231" t="s">
        <v>7409</v>
      </c>
      <c r="I1818" s="231"/>
      <c r="J1818" s="231"/>
      <c r="K1818" s="231"/>
      <c r="L1818" s="231"/>
      <c r="M1818" s="231"/>
      <c r="N1818" s="230" t="s">
        <v>8029</v>
      </c>
      <c r="O1818" s="230"/>
      <c r="P1818" s="230"/>
      <c r="Q1818" s="230"/>
      <c r="R1818" s="232" t="s">
        <v>7409</v>
      </c>
      <c r="S1818" s="232" t="s">
        <v>7409</v>
      </c>
      <c r="T1818" s="233" t="s">
        <v>8167</v>
      </c>
      <c r="U1818" s="234" t="s">
        <v>7583</v>
      </c>
      <c r="V1818" s="234">
        <v>45643</v>
      </c>
      <c r="W1818" s="233" t="s">
        <v>7748</v>
      </c>
      <c r="X1818" s="234" t="s">
        <v>7746</v>
      </c>
      <c r="Y1818" s="234"/>
      <c r="Z1818" s="234"/>
      <c r="AA1818" s="243">
        <v>202411</v>
      </c>
      <c r="AB1818" s="243"/>
      <c r="AC1818" s="244" t="s">
        <v>7754</v>
      </c>
      <c r="AD1818" s="244" t="s">
        <v>7508</v>
      </c>
      <c r="AE1818" s="245">
        <v>0.4</v>
      </c>
      <c r="AF1818" s="244" t="s">
        <v>7508</v>
      </c>
      <c r="AG1818" s="239" t="str">
        <f>IFERROR(VLOOKUP(작성용!A:A,RM!A:D,4,0),"-")</f>
        <v>-</v>
      </c>
      <c r="AH1818" s="9" t="s">
        <v>7409</v>
      </c>
      <c r="AI1818" s="281" t="s">
        <v>7409</v>
      </c>
      <c r="AJ1818" s="235" t="s">
        <v>7409</v>
      </c>
      <c r="AK1818" s="235" t="s">
        <v>7751</v>
      </c>
      <c r="AL1818" s="235">
        <v>1817</v>
      </c>
    </row>
    <row r="1819" spans="1:38" x14ac:dyDescent="0.3">
      <c r="A1819" s="229">
        <v>6000896</v>
      </c>
      <c r="B1819" s="229" t="s">
        <v>8027</v>
      </c>
      <c r="C1819" s="241" t="s">
        <v>7422</v>
      </c>
      <c r="D1819" s="269" t="s">
        <v>8046</v>
      </c>
      <c r="E1819" s="263">
        <v>1311110667229</v>
      </c>
      <c r="F1819" s="230" t="s">
        <v>7756</v>
      </c>
      <c r="G1819" s="280">
        <v>0</v>
      </c>
      <c r="H1819" s="231" t="s">
        <v>7409</v>
      </c>
      <c r="I1819" s="231"/>
      <c r="J1819" s="231"/>
      <c r="K1819" s="231"/>
      <c r="L1819" s="231"/>
      <c r="M1819" s="231"/>
      <c r="N1819" s="230" t="s">
        <v>8029</v>
      </c>
      <c r="O1819" s="230"/>
      <c r="P1819" s="230"/>
      <c r="Q1819" s="230"/>
      <c r="R1819" s="232" t="s">
        <v>7409</v>
      </c>
      <c r="S1819" s="232" t="s">
        <v>7409</v>
      </c>
      <c r="T1819" s="233" t="s">
        <v>8167</v>
      </c>
      <c r="U1819" s="234" t="s">
        <v>7583</v>
      </c>
      <c r="V1819" s="234">
        <v>45643</v>
      </c>
      <c r="W1819" s="233" t="s">
        <v>7748</v>
      </c>
      <c r="X1819" s="234" t="s">
        <v>7746</v>
      </c>
      <c r="Y1819" s="234"/>
      <c r="Z1819" s="234"/>
      <c r="AA1819" s="243">
        <v>202411</v>
      </c>
      <c r="AB1819" s="243"/>
      <c r="AC1819" s="244" t="s">
        <v>7754</v>
      </c>
      <c r="AD1819" s="244" t="s">
        <v>7469</v>
      </c>
      <c r="AE1819" s="245">
        <v>0</v>
      </c>
      <c r="AF1819" s="244" t="s">
        <v>7469</v>
      </c>
      <c r="AG1819" s="239" t="str">
        <f>IFERROR(VLOOKUP(작성용!A:A,RM!A:D,4,0),"-")</f>
        <v>-</v>
      </c>
      <c r="AH1819" s="9" t="s">
        <v>7409</v>
      </c>
      <c r="AI1819" s="281" t="s">
        <v>7409</v>
      </c>
      <c r="AJ1819" s="235" t="s">
        <v>7409</v>
      </c>
      <c r="AK1819" s="235" t="s">
        <v>7751</v>
      </c>
      <c r="AL1819" s="235">
        <v>1818</v>
      </c>
    </row>
    <row r="1820" spans="1:38" x14ac:dyDescent="0.3">
      <c r="A1820" s="222">
        <v>6000091</v>
      </c>
      <c r="B1820" s="222" t="s">
        <v>7477</v>
      </c>
      <c r="C1820" s="241" t="s">
        <v>7422</v>
      </c>
      <c r="D1820" s="237" t="s">
        <v>8047</v>
      </c>
      <c r="E1820" s="236">
        <v>1601110247430</v>
      </c>
      <c r="F1820" s="240" t="s">
        <v>7756</v>
      </c>
      <c r="G1820" s="242">
        <v>0</v>
      </c>
      <c r="H1820" s="223" t="s">
        <v>7409</v>
      </c>
      <c r="I1820" s="223"/>
      <c r="J1820" s="231"/>
      <c r="K1820" s="223"/>
      <c r="L1820" s="223"/>
      <c r="M1820" s="223"/>
      <c r="N1820" s="230" t="s">
        <v>8048</v>
      </c>
      <c r="O1820" s="225"/>
      <c r="P1820" s="225"/>
      <c r="Q1820" s="225"/>
      <c r="R1820" s="212" t="s">
        <v>2</v>
      </c>
      <c r="S1820" s="212" t="s">
        <v>7409</v>
      </c>
      <c r="T1820" s="233" t="s">
        <v>8167</v>
      </c>
      <c r="U1820" s="234" t="s">
        <v>7583</v>
      </c>
      <c r="V1820" s="234">
        <v>45643</v>
      </c>
      <c r="W1820" s="233" t="s">
        <v>7748</v>
      </c>
      <c r="X1820" s="234" t="s">
        <v>7746</v>
      </c>
      <c r="Y1820" s="234"/>
      <c r="Z1820" s="234"/>
      <c r="AA1820" s="243">
        <v>202411</v>
      </c>
      <c r="AB1820" s="243"/>
      <c r="AC1820" s="244" t="s">
        <v>7754</v>
      </c>
      <c r="AD1820" s="244" t="s">
        <v>7508</v>
      </c>
      <c r="AE1820" s="245">
        <v>0.4</v>
      </c>
      <c r="AF1820" s="244" t="s">
        <v>7508</v>
      </c>
      <c r="AG1820" s="239" t="str">
        <f>IFERROR(VLOOKUP(작성용!A:A,RM!A:D,4,0),"-")</f>
        <v>-</v>
      </c>
      <c r="AH1820" s="9" t="s">
        <v>7409</v>
      </c>
      <c r="AI1820" s="235" t="s">
        <v>7409</v>
      </c>
      <c r="AJ1820" s="235" t="s">
        <v>7409</v>
      </c>
      <c r="AK1820" s="235" t="s">
        <v>7751</v>
      </c>
      <c r="AL1820" s="235">
        <v>1819</v>
      </c>
    </row>
    <row r="1821" spans="1:38" x14ac:dyDescent="0.3">
      <c r="A1821" s="222">
        <v>6000091</v>
      </c>
      <c r="B1821" s="222" t="s">
        <v>7477</v>
      </c>
      <c r="C1821" s="241" t="s">
        <v>7422</v>
      </c>
      <c r="D1821" s="237" t="s">
        <v>8049</v>
      </c>
      <c r="E1821" s="236">
        <v>1101112031930</v>
      </c>
      <c r="F1821" s="240" t="s">
        <v>7765</v>
      </c>
      <c r="G1821" s="242">
        <v>0</v>
      </c>
      <c r="H1821" s="223" t="s">
        <v>7409</v>
      </c>
      <c r="I1821" s="223"/>
      <c r="J1821" s="231"/>
      <c r="K1821" s="223"/>
      <c r="L1821" s="223"/>
      <c r="M1821" s="223"/>
      <c r="N1821" s="230" t="s">
        <v>8048</v>
      </c>
      <c r="O1821" s="225"/>
      <c r="P1821" s="225"/>
      <c r="Q1821" s="225"/>
      <c r="R1821" s="212" t="s">
        <v>2</v>
      </c>
      <c r="S1821" s="212" t="s">
        <v>7409</v>
      </c>
      <c r="T1821" s="233" t="s">
        <v>8167</v>
      </c>
      <c r="U1821" s="234" t="s">
        <v>7583</v>
      </c>
      <c r="V1821" s="234">
        <v>45643</v>
      </c>
      <c r="W1821" s="233" t="s">
        <v>7748</v>
      </c>
      <c r="X1821" s="234" t="s">
        <v>7746</v>
      </c>
      <c r="Y1821" s="234"/>
      <c r="Z1821" s="234"/>
      <c r="AA1821" s="243">
        <v>202411</v>
      </c>
      <c r="AB1821" s="243"/>
      <c r="AC1821" s="244" t="s">
        <v>7754</v>
      </c>
      <c r="AD1821" s="244" t="s">
        <v>7538</v>
      </c>
      <c r="AE1821" s="245">
        <v>0.4</v>
      </c>
      <c r="AF1821" s="244" t="s">
        <v>7538</v>
      </c>
      <c r="AG1821" s="239" t="str">
        <f>IFERROR(VLOOKUP(작성용!A:A,RM!A:D,4,0),"-")</f>
        <v>-</v>
      </c>
      <c r="AH1821" s="9" t="s">
        <v>7409</v>
      </c>
      <c r="AI1821" s="235" t="s">
        <v>7409</v>
      </c>
      <c r="AJ1821" s="235" t="s">
        <v>7409</v>
      </c>
      <c r="AK1821" s="235" t="s">
        <v>7751</v>
      </c>
      <c r="AL1821" s="235">
        <v>1820</v>
      </c>
    </row>
    <row r="1822" spans="1:38" x14ac:dyDescent="0.3">
      <c r="A1822" s="222">
        <v>6000091</v>
      </c>
      <c r="B1822" s="222" t="s">
        <v>7477</v>
      </c>
      <c r="C1822" s="241" t="s">
        <v>7422</v>
      </c>
      <c r="D1822" s="237" t="s">
        <v>8050</v>
      </c>
      <c r="E1822" s="236">
        <v>1101115245744</v>
      </c>
      <c r="F1822" s="240" t="s">
        <v>7763</v>
      </c>
      <c r="G1822" s="242">
        <v>0</v>
      </c>
      <c r="H1822" s="223" t="s">
        <v>7409</v>
      </c>
      <c r="I1822" s="223"/>
      <c r="J1822" s="231"/>
      <c r="K1822" s="223"/>
      <c r="L1822" s="223"/>
      <c r="M1822" s="223"/>
      <c r="N1822" s="230" t="s">
        <v>8048</v>
      </c>
      <c r="O1822" s="225"/>
      <c r="P1822" s="225"/>
      <c r="Q1822" s="225"/>
      <c r="R1822" s="212" t="s">
        <v>2</v>
      </c>
      <c r="S1822" s="212" t="s">
        <v>7409</v>
      </c>
      <c r="T1822" s="233" t="s">
        <v>8167</v>
      </c>
      <c r="U1822" s="234" t="s">
        <v>7583</v>
      </c>
      <c r="V1822" s="234">
        <v>45643</v>
      </c>
      <c r="W1822" s="233" t="s">
        <v>7748</v>
      </c>
      <c r="X1822" s="234" t="s">
        <v>7746</v>
      </c>
      <c r="Y1822" s="234"/>
      <c r="Z1822" s="234"/>
      <c r="AA1822" s="243">
        <v>202411</v>
      </c>
      <c r="AB1822" s="243"/>
      <c r="AC1822" s="244" t="s">
        <v>7754</v>
      </c>
      <c r="AD1822" s="244" t="s">
        <v>7454</v>
      </c>
      <c r="AE1822" s="245">
        <v>0.4</v>
      </c>
      <c r="AF1822" s="244" t="s">
        <v>7454</v>
      </c>
      <c r="AG1822" s="239" t="str">
        <f>IFERROR(VLOOKUP(작성용!A:A,RM!A:D,4,0),"-")</f>
        <v>-</v>
      </c>
      <c r="AH1822" s="9" t="s">
        <v>7409</v>
      </c>
      <c r="AI1822" s="235" t="s">
        <v>7409</v>
      </c>
      <c r="AJ1822" s="235" t="s">
        <v>7409</v>
      </c>
      <c r="AK1822" s="235" t="s">
        <v>7751</v>
      </c>
      <c r="AL1822" s="235">
        <v>1821</v>
      </c>
    </row>
    <row r="1823" spans="1:38" x14ac:dyDescent="0.3">
      <c r="A1823" s="222">
        <v>6000439</v>
      </c>
      <c r="B1823" s="222" t="s">
        <v>7581</v>
      </c>
      <c r="C1823" s="241" t="s">
        <v>7422</v>
      </c>
      <c r="D1823" s="269" t="s">
        <v>8051</v>
      </c>
      <c r="E1823" s="236">
        <v>1101116370087</v>
      </c>
      <c r="F1823" s="225" t="s">
        <v>7765</v>
      </c>
      <c r="G1823" s="242">
        <v>0</v>
      </c>
      <c r="H1823" s="223" t="s">
        <v>7409</v>
      </c>
      <c r="I1823" s="223"/>
      <c r="J1823" s="223"/>
      <c r="K1823" s="223"/>
      <c r="L1823" s="223"/>
      <c r="M1823" s="223"/>
      <c r="N1823" s="225" t="s">
        <v>7414</v>
      </c>
      <c r="O1823" s="225"/>
      <c r="P1823" s="225"/>
      <c r="Q1823" s="240"/>
      <c r="R1823" s="212" t="s">
        <v>7409</v>
      </c>
      <c r="S1823" s="213" t="s">
        <v>7409</v>
      </c>
      <c r="T1823" s="233" t="s">
        <v>8167</v>
      </c>
      <c r="U1823" s="234" t="s">
        <v>7583</v>
      </c>
      <c r="V1823" s="234">
        <v>45643</v>
      </c>
      <c r="W1823" s="233" t="s">
        <v>7748</v>
      </c>
      <c r="X1823" s="234" t="s">
        <v>7746</v>
      </c>
      <c r="Y1823" s="234"/>
      <c r="Z1823" s="234"/>
      <c r="AA1823" s="243">
        <v>202411</v>
      </c>
      <c r="AB1823" s="243"/>
      <c r="AC1823" s="244" t="s">
        <v>7754</v>
      </c>
      <c r="AD1823" s="243" t="s">
        <v>7503</v>
      </c>
      <c r="AE1823" s="245">
        <v>0</v>
      </c>
      <c r="AF1823" s="243" t="s">
        <v>7503</v>
      </c>
      <c r="AG1823" s="239" t="str">
        <f>IFERROR(VLOOKUP(작성용!A:A,RM!A:D,4,0),"-")</f>
        <v>-</v>
      </c>
      <c r="AH1823" s="9" t="s">
        <v>7409</v>
      </c>
      <c r="AI1823" s="235" t="s">
        <v>7409</v>
      </c>
      <c r="AJ1823" s="235" t="s">
        <v>7409</v>
      </c>
      <c r="AK1823" s="235" t="s">
        <v>7751</v>
      </c>
      <c r="AL1823" s="235">
        <v>1822</v>
      </c>
    </row>
    <row r="1824" spans="1:38" x14ac:dyDescent="0.3">
      <c r="A1824" s="222">
        <v>6000439</v>
      </c>
      <c r="B1824" s="222" t="s">
        <v>7581</v>
      </c>
      <c r="C1824" s="241" t="s">
        <v>7422</v>
      </c>
      <c r="D1824" s="269" t="s">
        <v>8052</v>
      </c>
      <c r="E1824" s="236" t="s">
        <v>8053</v>
      </c>
      <c r="F1824" s="225" t="s">
        <v>7760</v>
      </c>
      <c r="G1824" s="242">
        <v>0</v>
      </c>
      <c r="H1824" s="223" t="s">
        <v>7409</v>
      </c>
      <c r="I1824" s="223"/>
      <c r="J1824" s="223"/>
      <c r="K1824" s="223"/>
      <c r="L1824" s="223"/>
      <c r="M1824" s="223"/>
      <c r="N1824" s="225" t="s">
        <v>7414</v>
      </c>
      <c r="O1824" s="225"/>
      <c r="P1824" s="225"/>
      <c r="Q1824" s="240"/>
      <c r="R1824" s="212" t="s">
        <v>7409</v>
      </c>
      <c r="S1824" s="213" t="s">
        <v>7409</v>
      </c>
      <c r="T1824" s="233" t="s">
        <v>8167</v>
      </c>
      <c r="U1824" s="234" t="s">
        <v>7583</v>
      </c>
      <c r="V1824" s="234">
        <v>45643</v>
      </c>
      <c r="W1824" s="233" t="s">
        <v>7748</v>
      </c>
      <c r="X1824" s="234" t="s">
        <v>7746</v>
      </c>
      <c r="Y1824" s="234"/>
      <c r="Z1824" s="234"/>
      <c r="AA1824" s="243">
        <v>202411</v>
      </c>
      <c r="AB1824" s="243"/>
      <c r="AC1824" s="244" t="s">
        <v>7754</v>
      </c>
      <c r="AD1824" s="244" t="s">
        <v>7469</v>
      </c>
      <c r="AE1824" s="245">
        <v>0.4</v>
      </c>
      <c r="AF1824" s="244" t="s">
        <v>7469</v>
      </c>
      <c r="AG1824" s="239" t="str">
        <f>IFERROR(VLOOKUP(작성용!A:A,RM!A:D,4,0),"-")</f>
        <v>-</v>
      </c>
      <c r="AH1824" s="9" t="s">
        <v>7409</v>
      </c>
      <c r="AI1824" s="235" t="s">
        <v>7409</v>
      </c>
      <c r="AJ1824" s="235" t="s">
        <v>7409</v>
      </c>
      <c r="AK1824" s="235" t="s">
        <v>7751</v>
      </c>
      <c r="AL1824" s="235">
        <v>1823</v>
      </c>
    </row>
    <row r="1825" spans="1:38" x14ac:dyDescent="0.3">
      <c r="A1825" s="222">
        <v>6000439</v>
      </c>
      <c r="B1825" s="222" t="s">
        <v>7581</v>
      </c>
      <c r="C1825" s="241" t="s">
        <v>7422</v>
      </c>
      <c r="D1825" s="278" t="s">
        <v>8054</v>
      </c>
      <c r="E1825" s="236" t="s">
        <v>4654</v>
      </c>
      <c r="F1825" s="225" t="s">
        <v>7760</v>
      </c>
      <c r="G1825" s="242">
        <v>0</v>
      </c>
      <c r="H1825" s="223" t="s">
        <v>7409</v>
      </c>
      <c r="I1825" s="223"/>
      <c r="J1825" s="223"/>
      <c r="K1825" s="223"/>
      <c r="L1825" s="223"/>
      <c r="M1825" s="223"/>
      <c r="N1825" s="225" t="s">
        <v>7414</v>
      </c>
      <c r="O1825" s="225"/>
      <c r="P1825" s="225"/>
      <c r="Q1825" s="240"/>
      <c r="R1825" s="212" t="s">
        <v>7409</v>
      </c>
      <c r="S1825" s="213" t="s">
        <v>7409</v>
      </c>
      <c r="T1825" s="233" t="s">
        <v>8167</v>
      </c>
      <c r="U1825" s="234" t="s">
        <v>7583</v>
      </c>
      <c r="V1825" s="234">
        <v>45643</v>
      </c>
      <c r="W1825" s="233" t="s">
        <v>7748</v>
      </c>
      <c r="X1825" s="234" t="s">
        <v>7746</v>
      </c>
      <c r="Y1825" s="234"/>
      <c r="Z1825" s="234"/>
      <c r="AA1825" s="243">
        <v>202411</v>
      </c>
      <c r="AB1825" s="243"/>
      <c r="AC1825" s="244" t="s">
        <v>7754</v>
      </c>
      <c r="AD1825" s="244" t="s">
        <v>7768</v>
      </c>
      <c r="AE1825" s="245">
        <v>0</v>
      </c>
      <c r="AF1825" s="244" t="s">
        <v>7452</v>
      </c>
      <c r="AG1825" s="239" t="str">
        <f>IFERROR(VLOOKUP(작성용!A:A,RM!A:D,4,0),"-")</f>
        <v>-</v>
      </c>
      <c r="AH1825" s="9" t="s">
        <v>7409</v>
      </c>
      <c r="AI1825" s="235" t="s">
        <v>7409</v>
      </c>
      <c r="AJ1825" s="235" t="s">
        <v>7409</v>
      </c>
      <c r="AK1825" s="235" t="s">
        <v>7751</v>
      </c>
      <c r="AL1825" s="235">
        <v>1824</v>
      </c>
    </row>
    <row r="1826" spans="1:38" x14ac:dyDescent="0.3">
      <c r="A1826" s="222">
        <v>6000439</v>
      </c>
      <c r="B1826" s="222" t="s">
        <v>7581</v>
      </c>
      <c r="C1826" s="241" t="s">
        <v>7422</v>
      </c>
      <c r="D1826" s="256" t="s">
        <v>8013</v>
      </c>
      <c r="E1826" s="236" t="s">
        <v>8014</v>
      </c>
      <c r="F1826" s="225" t="s">
        <v>7797</v>
      </c>
      <c r="G1826" s="242">
        <v>0</v>
      </c>
      <c r="H1826" s="223" t="s">
        <v>7409</v>
      </c>
      <c r="I1826" s="223"/>
      <c r="J1826" s="223"/>
      <c r="K1826" s="223"/>
      <c r="L1826" s="223"/>
      <c r="M1826" s="223"/>
      <c r="N1826" s="225" t="s">
        <v>7414</v>
      </c>
      <c r="O1826" s="225"/>
      <c r="P1826" s="225"/>
      <c r="Q1826" s="240"/>
      <c r="R1826" s="212" t="s">
        <v>7409</v>
      </c>
      <c r="S1826" s="213" t="s">
        <v>7409</v>
      </c>
      <c r="T1826" s="233" t="s">
        <v>8167</v>
      </c>
      <c r="U1826" s="234" t="s">
        <v>7583</v>
      </c>
      <c r="V1826" s="234">
        <v>45643</v>
      </c>
      <c r="W1826" s="233" t="s">
        <v>7748</v>
      </c>
      <c r="X1826" s="234" t="s">
        <v>7746</v>
      </c>
      <c r="Y1826" s="234"/>
      <c r="Z1826" s="234"/>
      <c r="AA1826" s="243">
        <v>202411</v>
      </c>
      <c r="AB1826" s="243"/>
      <c r="AC1826" s="244" t="s">
        <v>7754</v>
      </c>
      <c r="AD1826" s="244" t="s">
        <v>7428</v>
      </c>
      <c r="AE1826" s="245">
        <v>0</v>
      </c>
      <c r="AF1826" s="244" t="s">
        <v>7428</v>
      </c>
      <c r="AG1826" s="239" t="str">
        <f>IFERROR(VLOOKUP(작성용!A:A,RM!A:D,4,0),"-")</f>
        <v>-</v>
      </c>
      <c r="AH1826" s="9" t="s">
        <v>7409</v>
      </c>
      <c r="AI1826" s="235" t="s">
        <v>7409</v>
      </c>
      <c r="AJ1826" s="235" t="s">
        <v>7409</v>
      </c>
      <c r="AK1826" s="235" t="s">
        <v>7751</v>
      </c>
      <c r="AL1826" s="235">
        <v>1825</v>
      </c>
    </row>
    <row r="1827" spans="1:38" x14ac:dyDescent="0.3">
      <c r="A1827" s="222">
        <v>6000439</v>
      </c>
      <c r="B1827" s="222" t="s">
        <v>7581</v>
      </c>
      <c r="C1827" s="241" t="s">
        <v>7422</v>
      </c>
      <c r="D1827" s="278" t="s">
        <v>8055</v>
      </c>
      <c r="E1827" s="236" t="s">
        <v>4653</v>
      </c>
      <c r="F1827" s="225" t="s">
        <v>7760</v>
      </c>
      <c r="G1827" s="242">
        <v>0</v>
      </c>
      <c r="H1827" s="223" t="s">
        <v>7409</v>
      </c>
      <c r="I1827" s="223"/>
      <c r="J1827" s="223"/>
      <c r="K1827" s="223"/>
      <c r="L1827" s="223"/>
      <c r="M1827" s="223"/>
      <c r="N1827" s="225" t="s">
        <v>7414</v>
      </c>
      <c r="O1827" s="225"/>
      <c r="P1827" s="225"/>
      <c r="Q1827" s="240"/>
      <c r="R1827" s="212" t="s">
        <v>7409</v>
      </c>
      <c r="S1827" s="213" t="s">
        <v>7409</v>
      </c>
      <c r="T1827" s="233" t="s">
        <v>8167</v>
      </c>
      <c r="U1827" s="234" t="s">
        <v>7583</v>
      </c>
      <c r="V1827" s="234">
        <v>45643</v>
      </c>
      <c r="W1827" s="233" t="s">
        <v>7748</v>
      </c>
      <c r="X1827" s="234" t="s">
        <v>7746</v>
      </c>
      <c r="Y1827" s="234"/>
      <c r="Z1827" s="234"/>
      <c r="AA1827" s="243">
        <v>202411</v>
      </c>
      <c r="AB1827" s="243"/>
      <c r="AC1827" s="244" t="s">
        <v>7754</v>
      </c>
      <c r="AD1827" s="244" t="s">
        <v>7497</v>
      </c>
      <c r="AE1827" s="245">
        <v>0</v>
      </c>
      <c r="AF1827" s="244" t="s">
        <v>7497</v>
      </c>
      <c r="AG1827" s="239" t="str">
        <f>IFERROR(VLOOKUP(작성용!A:A,RM!A:D,4,0),"-")</f>
        <v>-</v>
      </c>
      <c r="AH1827" s="9" t="s">
        <v>7409</v>
      </c>
      <c r="AI1827" s="235" t="s">
        <v>7409</v>
      </c>
      <c r="AJ1827" s="235" t="s">
        <v>7409</v>
      </c>
      <c r="AK1827" s="235" t="s">
        <v>7751</v>
      </c>
      <c r="AL1827" s="235">
        <v>1826</v>
      </c>
    </row>
    <row r="1828" spans="1:38" x14ac:dyDescent="0.3">
      <c r="A1828" s="222">
        <v>6000439</v>
      </c>
      <c r="B1828" s="222" t="s">
        <v>7581</v>
      </c>
      <c r="C1828" s="241" t="s">
        <v>7422</v>
      </c>
      <c r="D1828" s="278" t="s">
        <v>8056</v>
      </c>
      <c r="E1828" s="236" t="s">
        <v>8057</v>
      </c>
      <c r="F1828" s="225" t="s">
        <v>7760</v>
      </c>
      <c r="G1828" s="242">
        <v>0</v>
      </c>
      <c r="H1828" s="223" t="s">
        <v>7409</v>
      </c>
      <c r="I1828" s="223"/>
      <c r="J1828" s="223"/>
      <c r="K1828" s="223"/>
      <c r="L1828" s="223"/>
      <c r="M1828" s="223"/>
      <c r="N1828" s="225" t="s">
        <v>7414</v>
      </c>
      <c r="O1828" s="225"/>
      <c r="P1828" s="225"/>
      <c r="Q1828" s="240"/>
      <c r="R1828" s="212" t="s">
        <v>7409</v>
      </c>
      <c r="S1828" s="213" t="s">
        <v>7409</v>
      </c>
      <c r="T1828" s="233" t="s">
        <v>8167</v>
      </c>
      <c r="U1828" s="234" t="s">
        <v>7583</v>
      </c>
      <c r="V1828" s="234">
        <v>45643</v>
      </c>
      <c r="W1828" s="233" t="s">
        <v>7748</v>
      </c>
      <c r="X1828" s="234" t="s">
        <v>7746</v>
      </c>
      <c r="Y1828" s="234"/>
      <c r="Z1828" s="234"/>
      <c r="AA1828" s="243">
        <v>202411</v>
      </c>
      <c r="AB1828" s="243"/>
      <c r="AC1828" s="244" t="s">
        <v>7754</v>
      </c>
      <c r="AD1828" s="244" t="s">
        <v>7445</v>
      </c>
      <c r="AE1828" s="245">
        <v>0</v>
      </c>
      <c r="AF1828" s="244" t="s">
        <v>7445</v>
      </c>
      <c r="AG1828" s="239" t="str">
        <f>IFERROR(VLOOKUP(작성용!A:A,RM!A:D,4,0),"-")</f>
        <v>-</v>
      </c>
      <c r="AH1828" s="9" t="s">
        <v>7409</v>
      </c>
      <c r="AI1828" s="235" t="s">
        <v>7409</v>
      </c>
      <c r="AJ1828" s="235" t="s">
        <v>7409</v>
      </c>
      <c r="AK1828" s="235" t="s">
        <v>7751</v>
      </c>
      <c r="AL1828" s="235">
        <v>1827</v>
      </c>
    </row>
    <row r="1829" spans="1:38" x14ac:dyDescent="0.3">
      <c r="A1829" s="222">
        <v>6000439</v>
      </c>
      <c r="B1829" s="222" t="s">
        <v>7581</v>
      </c>
      <c r="C1829" s="241" t="s">
        <v>7422</v>
      </c>
      <c r="D1829" s="278" t="s">
        <v>7953</v>
      </c>
      <c r="E1829" s="236" t="s">
        <v>7954</v>
      </c>
      <c r="F1829" s="225" t="s">
        <v>7756</v>
      </c>
      <c r="G1829" s="242">
        <v>0</v>
      </c>
      <c r="H1829" s="223" t="s">
        <v>7409</v>
      </c>
      <c r="I1829" s="223"/>
      <c r="J1829" s="223"/>
      <c r="K1829" s="223"/>
      <c r="L1829" s="223"/>
      <c r="M1829" s="223"/>
      <c r="N1829" s="225" t="s">
        <v>7414</v>
      </c>
      <c r="O1829" s="225"/>
      <c r="P1829" s="225"/>
      <c r="Q1829" s="240"/>
      <c r="R1829" s="212" t="s">
        <v>7409</v>
      </c>
      <c r="S1829" s="213" t="s">
        <v>7409</v>
      </c>
      <c r="T1829" s="233" t="s">
        <v>8167</v>
      </c>
      <c r="U1829" s="234" t="s">
        <v>7583</v>
      </c>
      <c r="V1829" s="234">
        <v>45643</v>
      </c>
      <c r="W1829" s="233" t="s">
        <v>7748</v>
      </c>
      <c r="X1829" s="234" t="s">
        <v>7746</v>
      </c>
      <c r="Y1829" s="234"/>
      <c r="Z1829" s="234"/>
      <c r="AA1829" s="243">
        <v>202411</v>
      </c>
      <c r="AB1829" s="243"/>
      <c r="AC1829" s="244" t="s">
        <v>7754</v>
      </c>
      <c r="AD1829" s="244" t="s">
        <v>3650</v>
      </c>
      <c r="AE1829" s="245">
        <v>0</v>
      </c>
      <c r="AF1829" s="244" t="s">
        <v>8058</v>
      </c>
      <c r="AG1829" s="239" t="str">
        <f>IFERROR(VLOOKUP(작성용!A:A,RM!A:D,4,0),"-")</f>
        <v>-</v>
      </c>
      <c r="AH1829" s="9" t="s">
        <v>7409</v>
      </c>
      <c r="AI1829" s="235" t="s">
        <v>8059</v>
      </c>
      <c r="AJ1829" s="235" t="s">
        <v>7409</v>
      </c>
      <c r="AK1829" s="235" t="s">
        <v>7751</v>
      </c>
      <c r="AL1829" s="235">
        <v>1828</v>
      </c>
    </row>
    <row r="1830" spans="1:38" x14ac:dyDescent="0.3">
      <c r="A1830" s="222">
        <v>6000439</v>
      </c>
      <c r="B1830" s="222" t="s">
        <v>7581</v>
      </c>
      <c r="C1830" s="241" t="s">
        <v>7422</v>
      </c>
      <c r="D1830" s="278" t="s">
        <v>8060</v>
      </c>
      <c r="E1830" s="236" t="s">
        <v>8061</v>
      </c>
      <c r="F1830" s="225" t="s">
        <v>7760</v>
      </c>
      <c r="G1830" s="242">
        <v>0</v>
      </c>
      <c r="H1830" s="223" t="s">
        <v>7409</v>
      </c>
      <c r="I1830" s="223"/>
      <c r="J1830" s="223"/>
      <c r="K1830" s="223"/>
      <c r="L1830" s="223"/>
      <c r="M1830" s="223"/>
      <c r="N1830" s="225" t="s">
        <v>7414</v>
      </c>
      <c r="O1830" s="225"/>
      <c r="P1830" s="225"/>
      <c r="Q1830" s="240"/>
      <c r="R1830" s="212" t="s">
        <v>7409</v>
      </c>
      <c r="S1830" s="213" t="s">
        <v>7409</v>
      </c>
      <c r="T1830" s="233" t="s">
        <v>8167</v>
      </c>
      <c r="U1830" s="234" t="s">
        <v>7583</v>
      </c>
      <c r="V1830" s="234">
        <v>45643</v>
      </c>
      <c r="W1830" s="233" t="s">
        <v>7748</v>
      </c>
      <c r="X1830" s="234" t="s">
        <v>7746</v>
      </c>
      <c r="Y1830" s="234"/>
      <c r="Z1830" s="234"/>
      <c r="AA1830" s="243">
        <v>202411</v>
      </c>
      <c r="AB1830" s="243"/>
      <c r="AC1830" s="244" t="s">
        <v>7754</v>
      </c>
      <c r="AD1830" s="244" t="s">
        <v>3910</v>
      </c>
      <c r="AE1830" s="245">
        <v>0</v>
      </c>
      <c r="AF1830" s="244" t="s">
        <v>7513</v>
      </c>
      <c r="AG1830" s="239" t="str">
        <f>IFERROR(VLOOKUP(작성용!A:A,RM!A:D,4,0),"-")</f>
        <v>-</v>
      </c>
      <c r="AH1830" s="9" t="s">
        <v>7409</v>
      </c>
      <c r="AI1830" s="235" t="s">
        <v>7409</v>
      </c>
      <c r="AJ1830" s="235" t="s">
        <v>7409</v>
      </c>
      <c r="AK1830" s="235" t="s">
        <v>7751</v>
      </c>
      <c r="AL1830" s="235">
        <v>1829</v>
      </c>
    </row>
    <row r="1831" spans="1:38" x14ac:dyDescent="0.3">
      <c r="A1831" s="222">
        <v>6000439</v>
      </c>
      <c r="B1831" s="222" t="s">
        <v>7581</v>
      </c>
      <c r="C1831" s="241" t="s">
        <v>7422</v>
      </c>
      <c r="D1831" s="278" t="s">
        <v>8062</v>
      </c>
      <c r="E1831" s="236" t="s">
        <v>8063</v>
      </c>
      <c r="F1831" s="225" t="s">
        <v>7797</v>
      </c>
      <c r="G1831" s="242">
        <v>0</v>
      </c>
      <c r="H1831" s="223" t="s">
        <v>7409</v>
      </c>
      <c r="I1831" s="223"/>
      <c r="J1831" s="223"/>
      <c r="K1831" s="223"/>
      <c r="L1831" s="223"/>
      <c r="M1831" s="223"/>
      <c r="N1831" s="225" t="s">
        <v>7414</v>
      </c>
      <c r="O1831" s="225"/>
      <c r="P1831" s="225"/>
      <c r="Q1831" s="240"/>
      <c r="R1831" s="212" t="s">
        <v>7409</v>
      </c>
      <c r="S1831" s="213" t="s">
        <v>7409</v>
      </c>
      <c r="T1831" s="233" t="s">
        <v>8167</v>
      </c>
      <c r="U1831" s="234" t="s">
        <v>7583</v>
      </c>
      <c r="V1831" s="234">
        <v>45643</v>
      </c>
      <c r="W1831" s="233" t="s">
        <v>7748</v>
      </c>
      <c r="X1831" s="234" t="s">
        <v>7746</v>
      </c>
      <c r="Y1831" s="234"/>
      <c r="Z1831" s="234"/>
      <c r="AA1831" s="243">
        <v>202411</v>
      </c>
      <c r="AB1831" s="243"/>
      <c r="AC1831" s="244" t="s">
        <v>7754</v>
      </c>
      <c r="AD1831" s="257" t="s">
        <v>8218</v>
      </c>
      <c r="AE1831" s="245">
        <v>0</v>
      </c>
      <c r="AF1831" s="244" t="s">
        <v>7435</v>
      </c>
      <c r="AG1831" s="239" t="str">
        <f>IFERROR(VLOOKUP(작성용!A:A,RM!A:D,4,0),"-")</f>
        <v>-</v>
      </c>
      <c r="AH1831" s="9" t="s">
        <v>7409</v>
      </c>
      <c r="AI1831" s="235" t="s">
        <v>7409</v>
      </c>
      <c r="AJ1831" s="235" t="s">
        <v>7409</v>
      </c>
      <c r="AK1831" s="235" t="s">
        <v>7751</v>
      </c>
      <c r="AL1831" s="235">
        <v>1830</v>
      </c>
    </row>
    <row r="1832" spans="1:38" x14ac:dyDescent="0.3">
      <c r="A1832" s="222">
        <v>6000439</v>
      </c>
      <c r="B1832" s="222" t="s">
        <v>7581</v>
      </c>
      <c r="C1832" s="241" t="s">
        <v>7422</v>
      </c>
      <c r="D1832" s="278" t="s">
        <v>8064</v>
      </c>
      <c r="E1832" s="236" t="s">
        <v>8065</v>
      </c>
      <c r="F1832" s="225" t="s">
        <v>7753</v>
      </c>
      <c r="G1832" s="242">
        <v>0</v>
      </c>
      <c r="H1832" s="223" t="s">
        <v>7409</v>
      </c>
      <c r="I1832" s="223"/>
      <c r="J1832" s="223"/>
      <c r="K1832" s="223"/>
      <c r="L1832" s="223"/>
      <c r="M1832" s="223"/>
      <c r="N1832" s="225" t="s">
        <v>7414</v>
      </c>
      <c r="O1832" s="225"/>
      <c r="P1832" s="225"/>
      <c r="Q1832" s="240"/>
      <c r="R1832" s="212" t="s">
        <v>7409</v>
      </c>
      <c r="S1832" s="213" t="s">
        <v>7409</v>
      </c>
      <c r="T1832" s="233" t="s">
        <v>8167</v>
      </c>
      <c r="U1832" s="234" t="s">
        <v>7583</v>
      </c>
      <c r="V1832" s="234">
        <v>45643</v>
      </c>
      <c r="W1832" s="233" t="s">
        <v>7748</v>
      </c>
      <c r="X1832" s="234" t="s">
        <v>7746</v>
      </c>
      <c r="Y1832" s="234"/>
      <c r="Z1832" s="234"/>
      <c r="AA1832" s="243">
        <v>202411</v>
      </c>
      <c r="AB1832" s="243"/>
      <c r="AC1832" s="244" t="s">
        <v>7754</v>
      </c>
      <c r="AD1832" s="244" t="s">
        <v>7448</v>
      </c>
      <c r="AE1832" s="245">
        <v>0</v>
      </c>
      <c r="AF1832" s="244" t="s">
        <v>7448</v>
      </c>
      <c r="AG1832" s="239" t="str">
        <f>IFERROR(VLOOKUP(작성용!A:A,RM!A:D,4,0),"-")</f>
        <v>-</v>
      </c>
      <c r="AH1832" s="9" t="s">
        <v>7409</v>
      </c>
      <c r="AI1832" s="235" t="s">
        <v>7409</v>
      </c>
      <c r="AJ1832" s="235" t="s">
        <v>7409</v>
      </c>
      <c r="AK1832" s="235" t="s">
        <v>7751</v>
      </c>
      <c r="AL1832" s="235">
        <v>1831</v>
      </c>
    </row>
    <row r="1833" spans="1:38" x14ac:dyDescent="0.3">
      <c r="A1833" s="222">
        <v>6000439</v>
      </c>
      <c r="B1833" s="222" t="s">
        <v>7581</v>
      </c>
      <c r="C1833" s="241" t="s">
        <v>7422</v>
      </c>
      <c r="D1833" s="278" t="s">
        <v>8066</v>
      </c>
      <c r="E1833" s="236" t="s">
        <v>8067</v>
      </c>
      <c r="F1833" s="225" t="s">
        <v>7760</v>
      </c>
      <c r="G1833" s="242">
        <v>0</v>
      </c>
      <c r="H1833" s="223" t="s">
        <v>7409</v>
      </c>
      <c r="I1833" s="223"/>
      <c r="J1833" s="223"/>
      <c r="K1833" s="223"/>
      <c r="L1833" s="223"/>
      <c r="M1833" s="223"/>
      <c r="N1833" s="225" t="s">
        <v>7414</v>
      </c>
      <c r="O1833" s="225"/>
      <c r="P1833" s="225"/>
      <c r="Q1833" s="240"/>
      <c r="R1833" s="212" t="s">
        <v>7409</v>
      </c>
      <c r="S1833" s="213" t="s">
        <v>7409</v>
      </c>
      <c r="T1833" s="233" t="s">
        <v>8167</v>
      </c>
      <c r="U1833" s="234" t="s">
        <v>7583</v>
      </c>
      <c r="V1833" s="234">
        <v>45643</v>
      </c>
      <c r="W1833" s="233" t="s">
        <v>7748</v>
      </c>
      <c r="X1833" s="234" t="s">
        <v>7746</v>
      </c>
      <c r="Y1833" s="234"/>
      <c r="Z1833" s="234"/>
      <c r="AA1833" s="243">
        <v>202411</v>
      </c>
      <c r="AB1833" s="243"/>
      <c r="AC1833" s="244" t="s">
        <v>7754</v>
      </c>
      <c r="AD1833" s="244" t="s">
        <v>3923</v>
      </c>
      <c r="AE1833" s="245">
        <v>0</v>
      </c>
      <c r="AF1833" s="244" t="s">
        <v>8058</v>
      </c>
      <c r="AG1833" s="239" t="str">
        <f>IFERROR(VLOOKUP(작성용!A:A,RM!A:D,4,0),"-")</f>
        <v>-</v>
      </c>
      <c r="AH1833" s="9" t="s">
        <v>7409</v>
      </c>
      <c r="AI1833" s="235" t="s">
        <v>8059</v>
      </c>
      <c r="AJ1833" s="235" t="s">
        <v>7409</v>
      </c>
      <c r="AK1833" s="235" t="s">
        <v>7751</v>
      </c>
      <c r="AL1833" s="235">
        <v>1832</v>
      </c>
    </row>
    <row r="1834" spans="1:38" x14ac:dyDescent="0.3">
      <c r="A1834" s="222">
        <v>6000439</v>
      </c>
      <c r="B1834" s="222" t="s">
        <v>7581</v>
      </c>
      <c r="C1834" s="241" t="s">
        <v>7422</v>
      </c>
      <c r="D1834" s="278" t="s">
        <v>8066</v>
      </c>
      <c r="E1834" s="236" t="s">
        <v>8067</v>
      </c>
      <c r="F1834" s="225" t="s">
        <v>7760</v>
      </c>
      <c r="G1834" s="242">
        <v>1</v>
      </c>
      <c r="H1834" s="223" t="s">
        <v>7409</v>
      </c>
      <c r="I1834" s="223"/>
      <c r="J1834" s="223"/>
      <c r="K1834" s="223"/>
      <c r="L1834" s="223"/>
      <c r="M1834" s="223"/>
      <c r="N1834" s="225" t="s">
        <v>7414</v>
      </c>
      <c r="O1834" s="225"/>
      <c r="P1834" s="225"/>
      <c r="Q1834" s="240"/>
      <c r="R1834" s="212" t="s">
        <v>7409</v>
      </c>
      <c r="S1834" s="213" t="s">
        <v>7409</v>
      </c>
      <c r="T1834" s="233" t="s">
        <v>8167</v>
      </c>
      <c r="U1834" s="234" t="s">
        <v>7583</v>
      </c>
      <c r="V1834" s="234">
        <v>45643</v>
      </c>
      <c r="W1834" s="233" t="s">
        <v>7748</v>
      </c>
      <c r="X1834" s="234" t="s">
        <v>7746</v>
      </c>
      <c r="Y1834" s="234"/>
      <c r="Z1834" s="234"/>
      <c r="AA1834" s="243">
        <v>202411</v>
      </c>
      <c r="AB1834" s="243"/>
      <c r="AC1834" s="244" t="s">
        <v>7754</v>
      </c>
      <c r="AD1834" s="244" t="s">
        <v>3923</v>
      </c>
      <c r="AE1834" s="245">
        <v>0</v>
      </c>
      <c r="AF1834" s="244" t="s">
        <v>8058</v>
      </c>
      <c r="AG1834" s="239" t="str">
        <f>IFERROR(VLOOKUP(작성용!A:A,RM!A:D,4,0),"-")</f>
        <v>-</v>
      </c>
      <c r="AH1834" s="9" t="s">
        <v>7409</v>
      </c>
      <c r="AI1834" s="235" t="s">
        <v>7409</v>
      </c>
      <c r="AJ1834" s="235" t="s">
        <v>7409</v>
      </c>
      <c r="AK1834" s="235" t="s">
        <v>7751</v>
      </c>
      <c r="AL1834" s="235">
        <v>1833</v>
      </c>
    </row>
    <row r="1835" spans="1:38" x14ac:dyDescent="0.3">
      <c r="A1835" s="222">
        <v>6000439</v>
      </c>
      <c r="B1835" s="222" t="s">
        <v>7581</v>
      </c>
      <c r="C1835" s="241" t="s">
        <v>7422</v>
      </c>
      <c r="D1835" s="278" t="s">
        <v>8068</v>
      </c>
      <c r="E1835" s="236">
        <v>1101115366350</v>
      </c>
      <c r="F1835" s="225" t="s">
        <v>7765</v>
      </c>
      <c r="G1835" s="242">
        <v>0</v>
      </c>
      <c r="H1835" s="223" t="s">
        <v>7409</v>
      </c>
      <c r="I1835" s="223"/>
      <c r="J1835" s="223"/>
      <c r="K1835" s="223"/>
      <c r="L1835" s="223"/>
      <c r="M1835" s="223"/>
      <c r="N1835" s="225" t="s">
        <v>7414</v>
      </c>
      <c r="O1835" s="225"/>
      <c r="P1835" s="225"/>
      <c r="Q1835" s="240"/>
      <c r="R1835" s="212" t="s">
        <v>7409</v>
      </c>
      <c r="S1835" s="213" t="s">
        <v>7409</v>
      </c>
      <c r="T1835" s="233" t="s">
        <v>8167</v>
      </c>
      <c r="U1835" s="234" t="s">
        <v>7583</v>
      </c>
      <c r="V1835" s="234">
        <v>45643</v>
      </c>
      <c r="W1835" s="233" t="s">
        <v>7748</v>
      </c>
      <c r="X1835" s="234" t="s">
        <v>7746</v>
      </c>
      <c r="Y1835" s="234"/>
      <c r="Z1835" s="234"/>
      <c r="AA1835" s="243">
        <v>202411</v>
      </c>
      <c r="AB1835" s="243"/>
      <c r="AC1835" s="244" t="s">
        <v>7754</v>
      </c>
      <c r="AD1835" s="244" t="s">
        <v>7480</v>
      </c>
      <c r="AE1835" s="245">
        <v>0</v>
      </c>
      <c r="AF1835" s="244" t="s">
        <v>7480</v>
      </c>
      <c r="AG1835" s="239" t="str">
        <f>IFERROR(VLOOKUP(작성용!A:A,RM!A:D,4,0),"-")</f>
        <v>-</v>
      </c>
      <c r="AH1835" s="9" t="s">
        <v>7409</v>
      </c>
      <c r="AI1835" s="235" t="s">
        <v>7409</v>
      </c>
      <c r="AJ1835" s="235" t="s">
        <v>7409</v>
      </c>
      <c r="AK1835" s="235" t="s">
        <v>7751</v>
      </c>
      <c r="AL1835" s="235">
        <v>1834</v>
      </c>
    </row>
    <row r="1836" spans="1:38" x14ac:dyDescent="0.3">
      <c r="A1836" s="222">
        <v>6000439</v>
      </c>
      <c r="B1836" s="222" t="s">
        <v>7581</v>
      </c>
      <c r="C1836" s="241" t="s">
        <v>7422</v>
      </c>
      <c r="D1836" s="269" t="s">
        <v>8069</v>
      </c>
      <c r="E1836" s="236">
        <v>1101117849370</v>
      </c>
      <c r="F1836" s="225" t="s">
        <v>7756</v>
      </c>
      <c r="G1836" s="242">
        <v>0</v>
      </c>
      <c r="H1836" s="223" t="s">
        <v>7409</v>
      </c>
      <c r="I1836" s="223"/>
      <c r="J1836" s="223"/>
      <c r="K1836" s="223"/>
      <c r="L1836" s="223"/>
      <c r="M1836" s="223"/>
      <c r="N1836" s="225" t="s">
        <v>7414</v>
      </c>
      <c r="O1836" s="225"/>
      <c r="P1836" s="225"/>
      <c r="Q1836" s="240"/>
      <c r="R1836" s="212" t="s">
        <v>7409</v>
      </c>
      <c r="S1836" s="213" t="s">
        <v>7409</v>
      </c>
      <c r="T1836" s="233" t="s">
        <v>8167</v>
      </c>
      <c r="U1836" s="234" t="s">
        <v>7583</v>
      </c>
      <c r="V1836" s="234">
        <v>45643</v>
      </c>
      <c r="W1836" s="233" t="s">
        <v>7748</v>
      </c>
      <c r="X1836" s="234" t="s">
        <v>7746</v>
      </c>
      <c r="Y1836" s="234"/>
      <c r="Z1836" s="234"/>
      <c r="AA1836" s="243">
        <v>202411</v>
      </c>
      <c r="AB1836" s="243"/>
      <c r="AC1836" s="244" t="s">
        <v>7754</v>
      </c>
      <c r="AD1836" s="244" t="s">
        <v>7426</v>
      </c>
      <c r="AE1836" s="245">
        <v>0</v>
      </c>
      <c r="AF1836" s="244" t="s">
        <v>7426</v>
      </c>
      <c r="AG1836" s="239" t="str">
        <f>IFERROR(VLOOKUP(작성용!A:A,RM!A:D,4,0),"-")</f>
        <v>-</v>
      </c>
      <c r="AH1836" s="9" t="s">
        <v>7409</v>
      </c>
      <c r="AI1836" s="235" t="s">
        <v>8059</v>
      </c>
      <c r="AJ1836" s="235" t="s">
        <v>7409</v>
      </c>
      <c r="AK1836" s="235" t="s">
        <v>7751</v>
      </c>
      <c r="AL1836" s="235">
        <v>1835</v>
      </c>
    </row>
    <row r="1837" spans="1:38" x14ac:dyDescent="0.3">
      <c r="A1837" s="222">
        <v>6000439</v>
      </c>
      <c r="B1837" s="222" t="s">
        <v>7581</v>
      </c>
      <c r="C1837" s="241" t="s">
        <v>7422</v>
      </c>
      <c r="D1837" s="278" t="s">
        <v>8069</v>
      </c>
      <c r="E1837" s="236">
        <v>1101117849370</v>
      </c>
      <c r="F1837" s="225" t="s">
        <v>7765</v>
      </c>
      <c r="G1837" s="242">
        <v>0</v>
      </c>
      <c r="H1837" s="223" t="s">
        <v>7409</v>
      </c>
      <c r="I1837" s="223"/>
      <c r="J1837" s="223"/>
      <c r="K1837" s="223"/>
      <c r="L1837" s="223"/>
      <c r="M1837" s="223"/>
      <c r="N1837" s="225" t="s">
        <v>7414</v>
      </c>
      <c r="O1837" s="225"/>
      <c r="P1837" s="225"/>
      <c r="Q1837" s="240"/>
      <c r="R1837" s="212" t="s">
        <v>7409</v>
      </c>
      <c r="S1837" s="213" t="s">
        <v>7409</v>
      </c>
      <c r="T1837" s="233" t="s">
        <v>8167</v>
      </c>
      <c r="U1837" s="234" t="s">
        <v>7583</v>
      </c>
      <c r="V1837" s="234">
        <v>45643</v>
      </c>
      <c r="W1837" s="233" t="s">
        <v>7748</v>
      </c>
      <c r="X1837" s="234" t="s">
        <v>7746</v>
      </c>
      <c r="Y1837" s="234"/>
      <c r="Z1837" s="234"/>
      <c r="AA1837" s="243">
        <v>202411</v>
      </c>
      <c r="AB1837" s="243"/>
      <c r="AC1837" s="244" t="s">
        <v>7754</v>
      </c>
      <c r="AD1837" s="244" t="s">
        <v>7426</v>
      </c>
      <c r="AE1837" s="245">
        <v>0</v>
      </c>
      <c r="AF1837" s="244" t="s">
        <v>7426</v>
      </c>
      <c r="AG1837" s="239" t="str">
        <f>IFERROR(VLOOKUP(작성용!A:A,RM!A:D,4,0),"-")</f>
        <v>-</v>
      </c>
      <c r="AH1837" s="9" t="s">
        <v>7409</v>
      </c>
      <c r="AI1837" s="235" t="s">
        <v>8059</v>
      </c>
      <c r="AJ1837" s="235" t="s">
        <v>7409</v>
      </c>
      <c r="AK1837" s="235" t="s">
        <v>7751</v>
      </c>
      <c r="AL1837" s="235">
        <v>1836</v>
      </c>
    </row>
    <row r="1838" spans="1:38" x14ac:dyDescent="0.3">
      <c r="A1838" s="222">
        <v>6000439</v>
      </c>
      <c r="B1838" s="222" t="s">
        <v>7581</v>
      </c>
      <c r="C1838" s="241" t="s">
        <v>7422</v>
      </c>
      <c r="D1838" s="278" t="s">
        <v>8070</v>
      </c>
      <c r="E1838" s="236">
        <v>1311110580819</v>
      </c>
      <c r="F1838" s="225" t="s">
        <v>7765</v>
      </c>
      <c r="G1838" s="242">
        <v>1</v>
      </c>
      <c r="H1838" s="223" t="s">
        <v>7409</v>
      </c>
      <c r="I1838" s="223"/>
      <c r="J1838" s="223"/>
      <c r="K1838" s="223"/>
      <c r="L1838" s="223"/>
      <c r="M1838" s="223"/>
      <c r="N1838" s="225" t="s">
        <v>7414</v>
      </c>
      <c r="O1838" s="225"/>
      <c r="P1838" s="225"/>
      <c r="Q1838" s="240"/>
      <c r="R1838" s="212" t="s">
        <v>7409</v>
      </c>
      <c r="S1838" s="213" t="s">
        <v>7409</v>
      </c>
      <c r="T1838" s="233" t="s">
        <v>8167</v>
      </c>
      <c r="U1838" s="234" t="s">
        <v>7583</v>
      </c>
      <c r="V1838" s="234">
        <v>45643</v>
      </c>
      <c r="W1838" s="233" t="s">
        <v>7748</v>
      </c>
      <c r="X1838" s="234" t="s">
        <v>7746</v>
      </c>
      <c r="Y1838" s="234"/>
      <c r="Z1838" s="234"/>
      <c r="AA1838" s="243">
        <v>202411</v>
      </c>
      <c r="AB1838" s="243"/>
      <c r="AC1838" s="244" t="s">
        <v>7754</v>
      </c>
      <c r="AD1838" s="244" t="s">
        <v>3714</v>
      </c>
      <c r="AE1838" s="245">
        <v>0</v>
      </c>
      <c r="AF1838" s="244" t="s">
        <v>3714</v>
      </c>
      <c r="AG1838" s="239" t="str">
        <f>IFERROR(VLOOKUP(작성용!A:A,RM!A:D,4,0),"-")</f>
        <v>-</v>
      </c>
      <c r="AH1838" s="9" t="s">
        <v>7409</v>
      </c>
      <c r="AI1838" s="235" t="s">
        <v>8059</v>
      </c>
      <c r="AJ1838" s="235" t="s">
        <v>7409</v>
      </c>
      <c r="AK1838" s="235" t="s">
        <v>7751</v>
      </c>
      <c r="AL1838" s="235">
        <v>1837</v>
      </c>
    </row>
    <row r="1839" spans="1:38" x14ac:dyDescent="0.3">
      <c r="A1839" s="222">
        <v>6000439</v>
      </c>
      <c r="B1839" s="222" t="s">
        <v>7581</v>
      </c>
      <c r="C1839" s="241" t="s">
        <v>7422</v>
      </c>
      <c r="D1839" s="278" t="s">
        <v>8071</v>
      </c>
      <c r="E1839" s="236">
        <v>1601110512198</v>
      </c>
      <c r="F1839" s="225" t="s">
        <v>7765</v>
      </c>
      <c r="G1839" s="242">
        <v>0</v>
      </c>
      <c r="H1839" s="223" t="s">
        <v>7409</v>
      </c>
      <c r="I1839" s="223"/>
      <c r="J1839" s="223"/>
      <c r="K1839" s="223"/>
      <c r="L1839" s="223"/>
      <c r="M1839" s="223"/>
      <c r="N1839" s="225" t="s">
        <v>7414</v>
      </c>
      <c r="O1839" s="225"/>
      <c r="P1839" s="225"/>
      <c r="Q1839" s="240"/>
      <c r="R1839" s="212" t="s">
        <v>7409</v>
      </c>
      <c r="S1839" s="213" t="s">
        <v>7409</v>
      </c>
      <c r="T1839" s="233" t="s">
        <v>8167</v>
      </c>
      <c r="U1839" s="234" t="s">
        <v>7583</v>
      </c>
      <c r="V1839" s="234">
        <v>45643</v>
      </c>
      <c r="W1839" s="233" t="s">
        <v>7748</v>
      </c>
      <c r="X1839" s="234" t="s">
        <v>7746</v>
      </c>
      <c r="Y1839" s="234"/>
      <c r="Z1839" s="234"/>
      <c r="AA1839" s="243">
        <v>202411</v>
      </c>
      <c r="AB1839" s="243"/>
      <c r="AC1839" s="244" t="s">
        <v>7754</v>
      </c>
      <c r="AD1839" s="257" t="s">
        <v>7376</v>
      </c>
      <c r="AE1839" s="245">
        <v>0</v>
      </c>
      <c r="AF1839" s="244" t="s">
        <v>7452</v>
      </c>
      <c r="AG1839" s="239" t="str">
        <f>IFERROR(VLOOKUP(작성용!A:A,RM!A:D,4,0),"-")</f>
        <v>-</v>
      </c>
      <c r="AH1839" s="9" t="s">
        <v>7409</v>
      </c>
      <c r="AI1839" s="235" t="s">
        <v>7409</v>
      </c>
      <c r="AJ1839" s="235" t="s">
        <v>7409</v>
      </c>
      <c r="AK1839" s="235" t="s">
        <v>7751</v>
      </c>
      <c r="AL1839" s="235">
        <v>1838</v>
      </c>
    </row>
    <row r="1840" spans="1:38" x14ac:dyDescent="0.3">
      <c r="A1840" s="222">
        <v>6000439</v>
      </c>
      <c r="B1840" s="222" t="s">
        <v>7581</v>
      </c>
      <c r="C1840" s="241" t="s">
        <v>7422</v>
      </c>
      <c r="D1840" s="278" t="s">
        <v>8072</v>
      </c>
      <c r="E1840" s="236">
        <v>1101117422879</v>
      </c>
      <c r="F1840" s="225" t="s">
        <v>7760</v>
      </c>
      <c r="G1840" s="242">
        <v>0</v>
      </c>
      <c r="H1840" s="223" t="s">
        <v>7409</v>
      </c>
      <c r="I1840" s="223"/>
      <c r="J1840" s="223"/>
      <c r="K1840" s="223"/>
      <c r="L1840" s="223"/>
      <c r="M1840" s="223"/>
      <c r="N1840" s="225" t="s">
        <v>7414</v>
      </c>
      <c r="O1840" s="225"/>
      <c r="P1840" s="225"/>
      <c r="Q1840" s="240"/>
      <c r="R1840" s="212" t="s">
        <v>7409</v>
      </c>
      <c r="S1840" s="213" t="s">
        <v>7409</v>
      </c>
      <c r="T1840" s="233" t="s">
        <v>8167</v>
      </c>
      <c r="U1840" s="234" t="s">
        <v>7583</v>
      </c>
      <c r="V1840" s="234">
        <v>45643</v>
      </c>
      <c r="W1840" s="233" t="s">
        <v>7748</v>
      </c>
      <c r="X1840" s="234" t="s">
        <v>7746</v>
      </c>
      <c r="Y1840" s="234"/>
      <c r="Z1840" s="234"/>
      <c r="AA1840" s="243">
        <v>202411</v>
      </c>
      <c r="AB1840" s="243"/>
      <c r="AC1840" s="244" t="s">
        <v>7754</v>
      </c>
      <c r="AD1840" s="244" t="s">
        <v>7462</v>
      </c>
      <c r="AE1840" s="245">
        <v>0</v>
      </c>
      <c r="AF1840" s="244" t="s">
        <v>7462</v>
      </c>
      <c r="AG1840" s="239" t="str">
        <f>IFERROR(VLOOKUP(작성용!A:A,RM!A:D,4,0),"-")</f>
        <v>-</v>
      </c>
      <c r="AH1840" s="9" t="s">
        <v>7409</v>
      </c>
      <c r="AI1840" s="235" t="s">
        <v>8073</v>
      </c>
      <c r="AJ1840" s="235" t="s">
        <v>7409</v>
      </c>
      <c r="AK1840" s="235" t="s">
        <v>7751</v>
      </c>
      <c r="AL1840" s="235">
        <v>1839</v>
      </c>
    </row>
    <row r="1841" spans="1:38" x14ac:dyDescent="0.3">
      <c r="A1841" s="222">
        <v>6000439</v>
      </c>
      <c r="B1841" s="222" t="s">
        <v>7581</v>
      </c>
      <c r="C1841" s="241" t="s">
        <v>7422</v>
      </c>
      <c r="D1841" s="269" t="s">
        <v>8074</v>
      </c>
      <c r="E1841" s="236">
        <v>1101118011704</v>
      </c>
      <c r="F1841" s="225" t="s">
        <v>7765</v>
      </c>
      <c r="G1841" s="242">
        <v>1</v>
      </c>
      <c r="H1841" s="223" t="s">
        <v>7409</v>
      </c>
      <c r="I1841" s="223"/>
      <c r="J1841" s="223"/>
      <c r="K1841" s="223"/>
      <c r="L1841" s="223"/>
      <c r="M1841" s="223"/>
      <c r="N1841" s="225" t="s">
        <v>7414</v>
      </c>
      <c r="O1841" s="225"/>
      <c r="P1841" s="225"/>
      <c r="Q1841" s="240"/>
      <c r="R1841" s="212" t="s">
        <v>7409</v>
      </c>
      <c r="S1841" s="213" t="s">
        <v>7409</v>
      </c>
      <c r="T1841" s="233" t="s">
        <v>8167</v>
      </c>
      <c r="U1841" s="234" t="s">
        <v>7583</v>
      </c>
      <c r="V1841" s="234">
        <v>45643</v>
      </c>
      <c r="W1841" s="233" t="s">
        <v>7748</v>
      </c>
      <c r="X1841" s="234" t="s">
        <v>7746</v>
      </c>
      <c r="Y1841" s="234"/>
      <c r="Z1841" s="234"/>
      <c r="AA1841" s="243">
        <v>202411</v>
      </c>
      <c r="AB1841" s="243"/>
      <c r="AC1841" s="244" t="s">
        <v>7754</v>
      </c>
      <c r="AD1841" s="243" t="s">
        <v>7500</v>
      </c>
      <c r="AE1841" s="245">
        <v>0</v>
      </c>
      <c r="AF1841" s="243" t="s">
        <v>7500</v>
      </c>
      <c r="AG1841" s="239" t="str">
        <f>IFERROR(VLOOKUP(작성용!A:A,RM!A:D,4,0),"-")</f>
        <v>-</v>
      </c>
      <c r="AH1841" s="9" t="s">
        <v>7409</v>
      </c>
      <c r="AI1841" s="235" t="s">
        <v>7409</v>
      </c>
      <c r="AJ1841" s="235" t="s">
        <v>7409</v>
      </c>
      <c r="AK1841" s="235" t="s">
        <v>7751</v>
      </c>
      <c r="AL1841" s="235">
        <v>1840</v>
      </c>
    </row>
    <row r="1842" spans="1:38" x14ac:dyDescent="0.3">
      <c r="A1842" s="222">
        <v>6000439</v>
      </c>
      <c r="B1842" s="222" t="s">
        <v>7581</v>
      </c>
      <c r="C1842" s="241" t="s">
        <v>7422</v>
      </c>
      <c r="D1842" s="237" t="s">
        <v>8075</v>
      </c>
      <c r="E1842" s="236">
        <v>1101116739340</v>
      </c>
      <c r="F1842" s="225" t="s">
        <v>7765</v>
      </c>
      <c r="G1842" s="242">
        <v>0</v>
      </c>
      <c r="H1842" s="223" t="s">
        <v>7409</v>
      </c>
      <c r="I1842" s="223"/>
      <c r="J1842" s="223"/>
      <c r="K1842" s="223"/>
      <c r="L1842" s="223"/>
      <c r="M1842" s="223"/>
      <c r="N1842" s="225" t="s">
        <v>7414</v>
      </c>
      <c r="O1842" s="225"/>
      <c r="P1842" s="225"/>
      <c r="Q1842" s="240"/>
      <c r="R1842" s="212" t="s">
        <v>7409</v>
      </c>
      <c r="S1842" s="213" t="s">
        <v>7409</v>
      </c>
      <c r="T1842" s="233" t="s">
        <v>8167</v>
      </c>
      <c r="U1842" s="234" t="s">
        <v>7583</v>
      </c>
      <c r="V1842" s="234">
        <v>45643</v>
      </c>
      <c r="W1842" s="233" t="s">
        <v>7748</v>
      </c>
      <c r="X1842" s="234" t="s">
        <v>7746</v>
      </c>
      <c r="Y1842" s="234"/>
      <c r="Z1842" s="234"/>
      <c r="AA1842" s="243">
        <v>202411</v>
      </c>
      <c r="AB1842" s="243"/>
      <c r="AC1842" s="244" t="s">
        <v>7754</v>
      </c>
      <c r="AD1842" s="244" t="s">
        <v>7538</v>
      </c>
      <c r="AE1842" s="245">
        <v>0</v>
      </c>
      <c r="AF1842" s="244" t="s">
        <v>7538</v>
      </c>
      <c r="AG1842" s="239" t="str">
        <f>IFERROR(VLOOKUP(작성용!A:A,RM!A:D,4,0),"-")</f>
        <v>-</v>
      </c>
      <c r="AH1842" s="9" t="s">
        <v>7409</v>
      </c>
      <c r="AI1842" s="235" t="s">
        <v>7409</v>
      </c>
      <c r="AJ1842" s="235" t="s">
        <v>7409</v>
      </c>
      <c r="AK1842" s="235" t="s">
        <v>7751</v>
      </c>
      <c r="AL1842" s="235">
        <v>1841</v>
      </c>
    </row>
    <row r="1843" spans="1:38" x14ac:dyDescent="0.3">
      <c r="A1843" s="222">
        <v>6000439</v>
      </c>
      <c r="B1843" s="222" t="s">
        <v>7581</v>
      </c>
      <c r="C1843" s="241" t="s">
        <v>7422</v>
      </c>
      <c r="D1843" s="278" t="s">
        <v>8076</v>
      </c>
      <c r="E1843" s="236">
        <v>1101117490214</v>
      </c>
      <c r="F1843" s="225" t="s">
        <v>7756</v>
      </c>
      <c r="G1843" s="242">
        <v>0</v>
      </c>
      <c r="H1843" s="223" t="s">
        <v>7409</v>
      </c>
      <c r="I1843" s="223"/>
      <c r="J1843" s="223"/>
      <c r="K1843" s="223"/>
      <c r="L1843" s="223"/>
      <c r="M1843" s="223"/>
      <c r="N1843" s="225" t="s">
        <v>7414</v>
      </c>
      <c r="O1843" s="225"/>
      <c r="P1843" s="225"/>
      <c r="Q1843" s="240"/>
      <c r="R1843" s="212" t="s">
        <v>7409</v>
      </c>
      <c r="S1843" s="213" t="s">
        <v>7409</v>
      </c>
      <c r="T1843" s="233" t="s">
        <v>8167</v>
      </c>
      <c r="U1843" s="234" t="s">
        <v>7583</v>
      </c>
      <c r="V1843" s="234">
        <v>45643</v>
      </c>
      <c r="W1843" s="233" t="s">
        <v>7748</v>
      </c>
      <c r="X1843" s="234" t="s">
        <v>7746</v>
      </c>
      <c r="Y1843" s="234"/>
      <c r="Z1843" s="234"/>
      <c r="AA1843" s="243">
        <v>202411</v>
      </c>
      <c r="AB1843" s="243"/>
      <c r="AC1843" s="244" t="s">
        <v>7754</v>
      </c>
      <c r="AD1843" s="244" t="s">
        <v>7500</v>
      </c>
      <c r="AE1843" s="245">
        <v>0</v>
      </c>
      <c r="AF1843" s="244" t="s">
        <v>7500</v>
      </c>
      <c r="AG1843" s="239" t="str">
        <f>IFERROR(VLOOKUP(작성용!A:A,RM!A:D,4,0),"-")</f>
        <v>-</v>
      </c>
      <c r="AH1843" s="9" t="s">
        <v>7409</v>
      </c>
      <c r="AI1843" s="235" t="s">
        <v>7409</v>
      </c>
      <c r="AJ1843" s="235" t="s">
        <v>7409</v>
      </c>
      <c r="AK1843" s="235" t="s">
        <v>7751</v>
      </c>
      <c r="AL1843" s="235">
        <v>1842</v>
      </c>
    </row>
    <row r="1844" spans="1:38" x14ac:dyDescent="0.3">
      <c r="A1844" s="222">
        <v>6000439</v>
      </c>
      <c r="B1844" s="222" t="s">
        <v>7581</v>
      </c>
      <c r="C1844" s="241" t="s">
        <v>7422</v>
      </c>
      <c r="D1844" s="237" t="s">
        <v>8077</v>
      </c>
      <c r="E1844" s="236">
        <v>1601110206866</v>
      </c>
      <c r="F1844" s="225" t="s">
        <v>7760</v>
      </c>
      <c r="G1844" s="242">
        <v>1</v>
      </c>
      <c r="H1844" s="223" t="s">
        <v>7409</v>
      </c>
      <c r="I1844" s="223"/>
      <c r="J1844" s="223"/>
      <c r="K1844" s="223"/>
      <c r="L1844" s="223"/>
      <c r="M1844" s="223"/>
      <c r="N1844" s="225" t="s">
        <v>7414</v>
      </c>
      <c r="O1844" s="225"/>
      <c r="P1844" s="225"/>
      <c r="Q1844" s="240"/>
      <c r="R1844" s="212" t="s">
        <v>7409</v>
      </c>
      <c r="S1844" s="213" t="s">
        <v>7409</v>
      </c>
      <c r="T1844" s="233" t="s">
        <v>8167</v>
      </c>
      <c r="U1844" s="234" t="s">
        <v>7583</v>
      </c>
      <c r="V1844" s="234">
        <v>45643</v>
      </c>
      <c r="W1844" s="233" t="s">
        <v>7748</v>
      </c>
      <c r="X1844" s="234" t="s">
        <v>7746</v>
      </c>
      <c r="Y1844" s="234"/>
      <c r="Z1844" s="234"/>
      <c r="AA1844" s="243">
        <v>202411</v>
      </c>
      <c r="AB1844" s="243"/>
      <c r="AC1844" s="244" t="s">
        <v>7754</v>
      </c>
      <c r="AD1844" s="244" t="s">
        <v>7788</v>
      </c>
      <c r="AE1844" s="245">
        <v>0</v>
      </c>
      <c r="AF1844" s="244" t="s">
        <v>7788</v>
      </c>
      <c r="AG1844" s="239" t="str">
        <f>IFERROR(VLOOKUP(작성용!A:A,RM!A:D,4,0),"-")</f>
        <v>-</v>
      </c>
      <c r="AH1844" s="9" t="s">
        <v>7409</v>
      </c>
      <c r="AI1844" s="235" t="s">
        <v>7409</v>
      </c>
      <c r="AJ1844" s="235" t="s">
        <v>7409</v>
      </c>
      <c r="AK1844" s="235" t="s">
        <v>7751</v>
      </c>
      <c r="AL1844" s="235">
        <v>1843</v>
      </c>
    </row>
    <row r="1845" spans="1:38" x14ac:dyDescent="0.3">
      <c r="A1845" s="222">
        <v>6000439</v>
      </c>
      <c r="B1845" s="222" t="s">
        <v>7581</v>
      </c>
      <c r="C1845" s="241" t="s">
        <v>7422</v>
      </c>
      <c r="D1845" s="278" t="s">
        <v>7759</v>
      </c>
      <c r="E1845" s="236">
        <v>1101117656402</v>
      </c>
      <c r="F1845" s="225" t="s">
        <v>7760</v>
      </c>
      <c r="G1845" s="242">
        <v>0</v>
      </c>
      <c r="H1845" s="223" t="s">
        <v>7409</v>
      </c>
      <c r="I1845" s="223"/>
      <c r="J1845" s="223"/>
      <c r="K1845" s="223"/>
      <c r="L1845" s="223"/>
      <c r="M1845" s="223"/>
      <c r="N1845" s="225" t="s">
        <v>7414</v>
      </c>
      <c r="O1845" s="225"/>
      <c r="P1845" s="225"/>
      <c r="Q1845" s="240"/>
      <c r="R1845" s="212" t="s">
        <v>7409</v>
      </c>
      <c r="S1845" s="213" t="s">
        <v>7409</v>
      </c>
      <c r="T1845" s="233" t="s">
        <v>8167</v>
      </c>
      <c r="U1845" s="234" t="s">
        <v>7583</v>
      </c>
      <c r="V1845" s="234">
        <v>45643</v>
      </c>
      <c r="W1845" s="233" t="s">
        <v>7748</v>
      </c>
      <c r="X1845" s="234" t="s">
        <v>7746</v>
      </c>
      <c r="Y1845" s="234"/>
      <c r="Z1845" s="234"/>
      <c r="AA1845" s="243">
        <v>202411</v>
      </c>
      <c r="AB1845" s="243"/>
      <c r="AC1845" s="244" t="s">
        <v>7754</v>
      </c>
      <c r="AD1845" s="244" t="s">
        <v>7462</v>
      </c>
      <c r="AE1845" s="245">
        <v>0</v>
      </c>
      <c r="AF1845" s="244" t="s">
        <v>7462</v>
      </c>
      <c r="AG1845" s="239" t="str">
        <f>IFERROR(VLOOKUP(작성용!A:A,RM!A:D,4,0),"-")</f>
        <v>-</v>
      </c>
      <c r="AH1845" s="9" t="s">
        <v>7409</v>
      </c>
      <c r="AI1845" s="235" t="s">
        <v>8059</v>
      </c>
      <c r="AJ1845" s="235" t="s">
        <v>7409</v>
      </c>
      <c r="AK1845" s="235" t="s">
        <v>7751</v>
      </c>
      <c r="AL1845" s="235">
        <v>1844</v>
      </c>
    </row>
    <row r="1846" spans="1:38" x14ac:dyDescent="0.3">
      <c r="A1846" s="222">
        <v>6000439</v>
      </c>
      <c r="B1846" s="222" t="s">
        <v>7581</v>
      </c>
      <c r="C1846" s="241" t="s">
        <v>7422</v>
      </c>
      <c r="D1846" s="269" t="s">
        <v>8078</v>
      </c>
      <c r="E1846" s="236">
        <v>1358110174747</v>
      </c>
      <c r="F1846" s="225" t="s">
        <v>7760</v>
      </c>
      <c r="G1846" s="242">
        <v>0</v>
      </c>
      <c r="H1846" s="223" t="s">
        <v>7409</v>
      </c>
      <c r="I1846" s="223"/>
      <c r="J1846" s="223"/>
      <c r="K1846" s="223"/>
      <c r="L1846" s="223"/>
      <c r="M1846" s="223"/>
      <c r="N1846" s="225" t="s">
        <v>7414</v>
      </c>
      <c r="O1846" s="225"/>
      <c r="P1846" s="225"/>
      <c r="Q1846" s="240"/>
      <c r="R1846" s="212" t="s">
        <v>7409</v>
      </c>
      <c r="S1846" s="213" t="s">
        <v>7409</v>
      </c>
      <c r="T1846" s="233" t="s">
        <v>8167</v>
      </c>
      <c r="U1846" s="234" t="s">
        <v>7583</v>
      </c>
      <c r="V1846" s="234">
        <v>45643</v>
      </c>
      <c r="W1846" s="233" t="s">
        <v>7748</v>
      </c>
      <c r="X1846" s="234" t="s">
        <v>7746</v>
      </c>
      <c r="Y1846" s="234"/>
      <c r="Z1846" s="234"/>
      <c r="AA1846" s="243">
        <v>202411</v>
      </c>
      <c r="AB1846" s="243"/>
      <c r="AC1846" s="244" t="s">
        <v>7754</v>
      </c>
      <c r="AD1846" s="243" t="s">
        <v>7508</v>
      </c>
      <c r="AE1846" s="245">
        <v>0.4</v>
      </c>
      <c r="AF1846" s="243" t="s">
        <v>7508</v>
      </c>
      <c r="AG1846" s="239" t="str">
        <f>IFERROR(VLOOKUP(작성용!A:A,RM!A:D,4,0),"-")</f>
        <v>-</v>
      </c>
      <c r="AH1846" s="9" t="s">
        <v>7409</v>
      </c>
      <c r="AI1846" s="235" t="s">
        <v>7409</v>
      </c>
      <c r="AJ1846" s="235" t="s">
        <v>7409</v>
      </c>
      <c r="AK1846" s="235" t="s">
        <v>7751</v>
      </c>
      <c r="AL1846" s="235">
        <v>1845</v>
      </c>
    </row>
    <row r="1847" spans="1:38" x14ac:dyDescent="0.3">
      <c r="A1847" s="222">
        <v>6000439</v>
      </c>
      <c r="B1847" s="222" t="s">
        <v>7581</v>
      </c>
      <c r="C1847" s="241" t="s">
        <v>7422</v>
      </c>
      <c r="D1847" s="269" t="s">
        <v>8079</v>
      </c>
      <c r="E1847" s="236">
        <v>1101114928375</v>
      </c>
      <c r="F1847" s="225" t="s">
        <v>7756</v>
      </c>
      <c r="G1847" s="242">
        <v>0</v>
      </c>
      <c r="H1847" s="223" t="s">
        <v>7409</v>
      </c>
      <c r="I1847" s="223"/>
      <c r="J1847" s="223"/>
      <c r="K1847" s="223"/>
      <c r="L1847" s="223"/>
      <c r="M1847" s="223"/>
      <c r="N1847" s="225" t="s">
        <v>7414</v>
      </c>
      <c r="O1847" s="225"/>
      <c r="P1847" s="225"/>
      <c r="Q1847" s="240"/>
      <c r="R1847" s="212" t="s">
        <v>7409</v>
      </c>
      <c r="S1847" s="213" t="s">
        <v>7409</v>
      </c>
      <c r="T1847" s="233" t="s">
        <v>8167</v>
      </c>
      <c r="U1847" s="234" t="s">
        <v>7583</v>
      </c>
      <c r="V1847" s="234">
        <v>45643</v>
      </c>
      <c r="W1847" s="233" t="s">
        <v>7748</v>
      </c>
      <c r="X1847" s="234" t="s">
        <v>7746</v>
      </c>
      <c r="Y1847" s="234"/>
      <c r="Z1847" s="234"/>
      <c r="AA1847" s="243">
        <v>202411</v>
      </c>
      <c r="AB1847" s="243"/>
      <c r="AC1847" s="244" t="s">
        <v>7754</v>
      </c>
      <c r="AD1847" s="244" t="s">
        <v>7474</v>
      </c>
      <c r="AE1847" s="245">
        <v>0.4</v>
      </c>
      <c r="AF1847" s="244" t="s">
        <v>7474</v>
      </c>
      <c r="AG1847" s="239" t="str">
        <f>IFERROR(VLOOKUP(작성용!A:A,RM!A:D,4,0),"-")</f>
        <v>-</v>
      </c>
      <c r="AH1847" s="9" t="s">
        <v>7409</v>
      </c>
      <c r="AI1847" s="235" t="s">
        <v>7409</v>
      </c>
      <c r="AJ1847" s="235" t="s">
        <v>7409</v>
      </c>
      <c r="AK1847" s="235" t="s">
        <v>7751</v>
      </c>
      <c r="AL1847" s="235">
        <v>1846</v>
      </c>
    </row>
    <row r="1848" spans="1:38" x14ac:dyDescent="0.3">
      <c r="A1848" s="222">
        <v>6000439</v>
      </c>
      <c r="B1848" s="222" t="s">
        <v>7581</v>
      </c>
      <c r="C1848" s="241" t="s">
        <v>7422</v>
      </c>
      <c r="D1848" s="278" t="s">
        <v>8079</v>
      </c>
      <c r="E1848" s="236">
        <v>1101114928375</v>
      </c>
      <c r="F1848" s="225" t="s">
        <v>7765</v>
      </c>
      <c r="G1848" s="242">
        <v>3</v>
      </c>
      <c r="H1848" s="223" t="s">
        <v>7409</v>
      </c>
      <c r="I1848" s="223"/>
      <c r="J1848" s="223"/>
      <c r="K1848" s="223"/>
      <c r="L1848" s="223"/>
      <c r="M1848" s="223"/>
      <c r="N1848" s="225" t="s">
        <v>7414</v>
      </c>
      <c r="O1848" s="225"/>
      <c r="P1848" s="225"/>
      <c r="Q1848" s="240"/>
      <c r="R1848" s="212" t="s">
        <v>7409</v>
      </c>
      <c r="S1848" s="213" t="s">
        <v>7409</v>
      </c>
      <c r="T1848" s="233" t="s">
        <v>8167</v>
      </c>
      <c r="U1848" s="234" t="s">
        <v>7583</v>
      </c>
      <c r="V1848" s="234">
        <v>45643</v>
      </c>
      <c r="W1848" s="233" t="s">
        <v>7748</v>
      </c>
      <c r="X1848" s="234" t="s">
        <v>7746</v>
      </c>
      <c r="Y1848" s="234"/>
      <c r="Z1848" s="234"/>
      <c r="AA1848" s="243">
        <v>202411</v>
      </c>
      <c r="AB1848" s="243"/>
      <c r="AC1848" s="244" t="s">
        <v>7754</v>
      </c>
      <c r="AD1848" s="244" t="s">
        <v>7474</v>
      </c>
      <c r="AE1848" s="245">
        <v>0</v>
      </c>
      <c r="AF1848" s="244" t="s">
        <v>7474</v>
      </c>
      <c r="AG1848" s="239" t="str">
        <f>IFERROR(VLOOKUP(작성용!A:A,RM!A:D,4,0),"-")</f>
        <v>-</v>
      </c>
      <c r="AH1848" s="9" t="s">
        <v>7409</v>
      </c>
      <c r="AI1848" s="235" t="s">
        <v>7409</v>
      </c>
      <c r="AJ1848" s="235" t="s">
        <v>7409</v>
      </c>
      <c r="AK1848" s="235" t="s">
        <v>7751</v>
      </c>
      <c r="AL1848" s="235">
        <v>1847</v>
      </c>
    </row>
    <row r="1849" spans="1:38" x14ac:dyDescent="0.3">
      <c r="A1849" s="222">
        <v>6000439</v>
      </c>
      <c r="B1849" s="222" t="s">
        <v>7581</v>
      </c>
      <c r="C1849" s="241" t="s">
        <v>7422</v>
      </c>
      <c r="D1849" s="278" t="s">
        <v>8079</v>
      </c>
      <c r="E1849" s="236">
        <v>1101114928375</v>
      </c>
      <c r="F1849" s="225" t="s">
        <v>7760</v>
      </c>
      <c r="G1849" s="242">
        <v>0</v>
      </c>
      <c r="H1849" s="223" t="s">
        <v>7409</v>
      </c>
      <c r="I1849" s="223"/>
      <c r="J1849" s="223"/>
      <c r="K1849" s="223"/>
      <c r="L1849" s="223"/>
      <c r="M1849" s="223"/>
      <c r="N1849" s="225" t="s">
        <v>7414</v>
      </c>
      <c r="O1849" s="225"/>
      <c r="P1849" s="225"/>
      <c r="Q1849" s="240"/>
      <c r="R1849" s="212" t="s">
        <v>7409</v>
      </c>
      <c r="S1849" s="213" t="s">
        <v>7409</v>
      </c>
      <c r="T1849" s="233" t="s">
        <v>8167</v>
      </c>
      <c r="U1849" s="234" t="s">
        <v>7583</v>
      </c>
      <c r="V1849" s="234">
        <v>45643</v>
      </c>
      <c r="W1849" s="233" t="s">
        <v>7748</v>
      </c>
      <c r="X1849" s="234" t="s">
        <v>7746</v>
      </c>
      <c r="Y1849" s="234"/>
      <c r="Z1849" s="234"/>
      <c r="AA1849" s="243">
        <v>202411</v>
      </c>
      <c r="AB1849" s="243"/>
      <c r="AC1849" s="244" t="s">
        <v>7754</v>
      </c>
      <c r="AD1849" s="244" t="s">
        <v>7474</v>
      </c>
      <c r="AE1849" s="245">
        <v>0</v>
      </c>
      <c r="AF1849" s="244" t="s">
        <v>7474</v>
      </c>
      <c r="AG1849" s="239" t="str">
        <f>IFERROR(VLOOKUP(작성용!A:A,RM!A:D,4,0),"-")</f>
        <v>-</v>
      </c>
      <c r="AH1849" s="9" t="s">
        <v>7409</v>
      </c>
      <c r="AI1849" s="235" t="s">
        <v>7409</v>
      </c>
      <c r="AJ1849" s="235" t="s">
        <v>7409</v>
      </c>
      <c r="AK1849" s="235" t="s">
        <v>7751</v>
      </c>
      <c r="AL1849" s="235">
        <v>1848</v>
      </c>
    </row>
    <row r="1850" spans="1:38" x14ac:dyDescent="0.3">
      <c r="A1850" s="222">
        <v>6000439</v>
      </c>
      <c r="B1850" s="222" t="s">
        <v>7581</v>
      </c>
      <c r="C1850" s="241" t="s">
        <v>7422</v>
      </c>
      <c r="D1850" s="269" t="s">
        <v>8043</v>
      </c>
      <c r="E1850" s="236">
        <v>1101113870098</v>
      </c>
      <c r="F1850" s="225" t="s">
        <v>7756</v>
      </c>
      <c r="G1850" s="242">
        <v>0</v>
      </c>
      <c r="H1850" s="223" t="s">
        <v>7409</v>
      </c>
      <c r="I1850" s="223"/>
      <c r="J1850" s="223"/>
      <c r="K1850" s="223"/>
      <c r="L1850" s="223"/>
      <c r="M1850" s="223"/>
      <c r="N1850" s="225" t="s">
        <v>7414</v>
      </c>
      <c r="O1850" s="225"/>
      <c r="P1850" s="225"/>
      <c r="Q1850" s="240"/>
      <c r="R1850" s="212" t="s">
        <v>7409</v>
      </c>
      <c r="S1850" s="213" t="s">
        <v>7409</v>
      </c>
      <c r="T1850" s="233" t="s">
        <v>8167</v>
      </c>
      <c r="U1850" s="234" t="s">
        <v>7583</v>
      </c>
      <c r="V1850" s="234">
        <v>45643</v>
      </c>
      <c r="W1850" s="233" t="s">
        <v>7748</v>
      </c>
      <c r="X1850" s="234" t="s">
        <v>7746</v>
      </c>
      <c r="Y1850" s="234"/>
      <c r="Z1850" s="234"/>
      <c r="AA1850" s="243">
        <v>202411</v>
      </c>
      <c r="AB1850" s="243"/>
      <c r="AC1850" s="244" t="s">
        <v>7754</v>
      </c>
      <c r="AD1850" s="244" t="s">
        <v>7538</v>
      </c>
      <c r="AE1850" s="245">
        <v>0</v>
      </c>
      <c r="AF1850" s="244" t="s">
        <v>7538</v>
      </c>
      <c r="AG1850" s="239" t="str">
        <f>IFERROR(VLOOKUP(작성용!A:A,RM!A:D,4,0),"-")</f>
        <v>-</v>
      </c>
      <c r="AH1850" s="9" t="s">
        <v>7409</v>
      </c>
      <c r="AI1850" s="235" t="s">
        <v>7409</v>
      </c>
      <c r="AJ1850" s="235" t="s">
        <v>7409</v>
      </c>
      <c r="AK1850" s="235" t="s">
        <v>7751</v>
      </c>
      <c r="AL1850" s="235">
        <v>1849</v>
      </c>
    </row>
    <row r="1851" spans="1:38" x14ac:dyDescent="0.3">
      <c r="A1851" s="222">
        <v>6000439</v>
      </c>
      <c r="B1851" s="222" t="s">
        <v>7581</v>
      </c>
      <c r="C1851" s="241" t="s">
        <v>7422</v>
      </c>
      <c r="D1851" s="237" t="s">
        <v>8043</v>
      </c>
      <c r="E1851" s="236">
        <v>1101113870098</v>
      </c>
      <c r="F1851" s="240" t="s">
        <v>7760</v>
      </c>
      <c r="G1851" s="242">
        <v>0</v>
      </c>
      <c r="H1851" s="223" t="s">
        <v>7409</v>
      </c>
      <c r="I1851" s="223"/>
      <c r="J1851" s="223"/>
      <c r="K1851" s="223"/>
      <c r="L1851" s="223"/>
      <c r="M1851" s="223"/>
      <c r="N1851" s="225" t="s">
        <v>7414</v>
      </c>
      <c r="O1851" s="225"/>
      <c r="P1851" s="225"/>
      <c r="Q1851" s="240"/>
      <c r="R1851" s="212" t="s">
        <v>7409</v>
      </c>
      <c r="S1851" s="213" t="s">
        <v>7409</v>
      </c>
      <c r="T1851" s="233" t="s">
        <v>8167</v>
      </c>
      <c r="U1851" s="234" t="s">
        <v>7583</v>
      </c>
      <c r="V1851" s="234">
        <v>45643</v>
      </c>
      <c r="W1851" s="233" t="s">
        <v>7748</v>
      </c>
      <c r="X1851" s="234" t="s">
        <v>7746</v>
      </c>
      <c r="Y1851" s="234"/>
      <c r="Z1851" s="234"/>
      <c r="AA1851" s="243">
        <v>202411</v>
      </c>
      <c r="AB1851" s="243"/>
      <c r="AC1851" s="244" t="s">
        <v>7754</v>
      </c>
      <c r="AD1851" s="244" t="s">
        <v>7538</v>
      </c>
      <c r="AE1851" s="245">
        <v>0</v>
      </c>
      <c r="AF1851" s="244" t="s">
        <v>7538</v>
      </c>
      <c r="AG1851" s="239" t="str">
        <f>IFERROR(VLOOKUP(작성용!A:A,RM!A:D,4,0),"-")</f>
        <v>-</v>
      </c>
      <c r="AH1851" s="9" t="s">
        <v>7409</v>
      </c>
      <c r="AI1851" s="235" t="s">
        <v>7409</v>
      </c>
      <c r="AJ1851" s="235" t="s">
        <v>7409</v>
      </c>
      <c r="AK1851" s="235" t="s">
        <v>7751</v>
      </c>
      <c r="AL1851" s="235">
        <v>1850</v>
      </c>
    </row>
    <row r="1852" spans="1:38" x14ac:dyDescent="0.3">
      <c r="A1852" s="222">
        <v>6000439</v>
      </c>
      <c r="B1852" s="222" t="s">
        <v>7581</v>
      </c>
      <c r="C1852" s="241" t="s">
        <v>7422</v>
      </c>
      <c r="D1852" s="269" t="s">
        <v>7924</v>
      </c>
      <c r="E1852" s="236">
        <v>1101116702157</v>
      </c>
      <c r="F1852" s="225" t="s">
        <v>7765</v>
      </c>
      <c r="G1852" s="242">
        <v>0</v>
      </c>
      <c r="H1852" s="223" t="s">
        <v>7409</v>
      </c>
      <c r="I1852" s="223"/>
      <c r="J1852" s="223"/>
      <c r="K1852" s="223"/>
      <c r="L1852" s="223"/>
      <c r="M1852" s="223"/>
      <c r="N1852" s="225" t="s">
        <v>7414</v>
      </c>
      <c r="O1852" s="225"/>
      <c r="P1852" s="225"/>
      <c r="Q1852" s="240"/>
      <c r="R1852" s="212" t="s">
        <v>7409</v>
      </c>
      <c r="S1852" s="213" t="s">
        <v>7409</v>
      </c>
      <c r="T1852" s="233" t="s">
        <v>8167</v>
      </c>
      <c r="U1852" s="234" t="s">
        <v>7583</v>
      </c>
      <c r="V1852" s="234">
        <v>45643</v>
      </c>
      <c r="W1852" s="233" t="s">
        <v>7748</v>
      </c>
      <c r="X1852" s="234" t="s">
        <v>7746</v>
      </c>
      <c r="Y1852" s="234"/>
      <c r="Z1852" s="234"/>
      <c r="AA1852" s="243">
        <v>202411</v>
      </c>
      <c r="AB1852" s="243"/>
      <c r="AC1852" s="244" t="s">
        <v>7754</v>
      </c>
      <c r="AD1852" s="244" t="s">
        <v>7438</v>
      </c>
      <c r="AE1852" s="245">
        <v>0</v>
      </c>
      <c r="AF1852" s="244" t="s">
        <v>7438</v>
      </c>
      <c r="AG1852" s="239" t="str">
        <f>IFERROR(VLOOKUP(작성용!A:A,RM!A:D,4,0),"-")</f>
        <v>-</v>
      </c>
      <c r="AH1852" s="9" t="s">
        <v>7409</v>
      </c>
      <c r="AI1852" s="235" t="s">
        <v>7409</v>
      </c>
      <c r="AJ1852" s="235" t="s">
        <v>7409</v>
      </c>
      <c r="AK1852" s="235" t="s">
        <v>7751</v>
      </c>
      <c r="AL1852" s="235">
        <v>1851</v>
      </c>
    </row>
    <row r="1853" spans="1:38" x14ac:dyDescent="0.3">
      <c r="A1853" s="222">
        <v>6000439</v>
      </c>
      <c r="B1853" s="222" t="s">
        <v>7581</v>
      </c>
      <c r="C1853" s="241" t="s">
        <v>7422</v>
      </c>
      <c r="D1853" s="278" t="s">
        <v>7791</v>
      </c>
      <c r="E1853" s="236">
        <v>1101117737781</v>
      </c>
      <c r="F1853" s="225" t="s">
        <v>7765</v>
      </c>
      <c r="G1853" s="242">
        <v>0</v>
      </c>
      <c r="H1853" s="223" t="s">
        <v>7409</v>
      </c>
      <c r="I1853" s="223"/>
      <c r="J1853" s="223"/>
      <c r="K1853" s="223"/>
      <c r="L1853" s="223"/>
      <c r="M1853" s="223"/>
      <c r="N1853" s="225" t="s">
        <v>7414</v>
      </c>
      <c r="O1853" s="225"/>
      <c r="P1853" s="225"/>
      <c r="Q1853" s="240"/>
      <c r="R1853" s="212" t="s">
        <v>7409</v>
      </c>
      <c r="S1853" s="213" t="s">
        <v>7409</v>
      </c>
      <c r="T1853" s="233" t="s">
        <v>8167</v>
      </c>
      <c r="U1853" s="234" t="s">
        <v>7583</v>
      </c>
      <c r="V1853" s="234">
        <v>45643</v>
      </c>
      <c r="W1853" s="233" t="s">
        <v>7748</v>
      </c>
      <c r="X1853" s="234" t="s">
        <v>7746</v>
      </c>
      <c r="Y1853" s="234"/>
      <c r="Z1853" s="234"/>
      <c r="AA1853" s="243">
        <v>202411</v>
      </c>
      <c r="AB1853" s="243"/>
      <c r="AC1853" s="244" t="s">
        <v>7754</v>
      </c>
      <c r="AD1853" s="244" t="s">
        <v>7474</v>
      </c>
      <c r="AE1853" s="245">
        <v>0</v>
      </c>
      <c r="AF1853" s="244" t="s">
        <v>7474</v>
      </c>
      <c r="AG1853" s="239" t="str">
        <f>IFERROR(VLOOKUP(작성용!A:A,RM!A:D,4,0),"-")</f>
        <v>-</v>
      </c>
      <c r="AH1853" s="9" t="s">
        <v>7409</v>
      </c>
      <c r="AI1853" s="235" t="s">
        <v>7409</v>
      </c>
      <c r="AJ1853" s="235" t="s">
        <v>7409</v>
      </c>
      <c r="AK1853" s="235" t="s">
        <v>7751</v>
      </c>
      <c r="AL1853" s="235">
        <v>1852</v>
      </c>
    </row>
    <row r="1854" spans="1:38" x14ac:dyDescent="0.3">
      <c r="A1854" s="222">
        <v>6000439</v>
      </c>
      <c r="B1854" s="222" t="s">
        <v>7581</v>
      </c>
      <c r="C1854" s="241" t="s">
        <v>7422</v>
      </c>
      <c r="D1854" s="278" t="s">
        <v>7786</v>
      </c>
      <c r="E1854" s="236">
        <v>1357110150608</v>
      </c>
      <c r="F1854" s="225" t="s">
        <v>7760</v>
      </c>
      <c r="G1854" s="242">
        <v>0</v>
      </c>
      <c r="H1854" s="223" t="s">
        <v>7409</v>
      </c>
      <c r="I1854" s="223"/>
      <c r="J1854" s="223"/>
      <c r="K1854" s="223"/>
      <c r="L1854" s="223"/>
      <c r="M1854" s="223"/>
      <c r="N1854" s="225" t="s">
        <v>7414</v>
      </c>
      <c r="O1854" s="225"/>
      <c r="P1854" s="225"/>
      <c r="Q1854" s="240"/>
      <c r="R1854" s="212" t="s">
        <v>7409</v>
      </c>
      <c r="S1854" s="213" t="s">
        <v>7409</v>
      </c>
      <c r="T1854" s="233" t="s">
        <v>8167</v>
      </c>
      <c r="U1854" s="234" t="s">
        <v>7583</v>
      </c>
      <c r="V1854" s="234">
        <v>45643</v>
      </c>
      <c r="W1854" s="233" t="s">
        <v>7748</v>
      </c>
      <c r="X1854" s="234" t="s">
        <v>7746</v>
      </c>
      <c r="Y1854" s="234"/>
      <c r="Z1854" s="234"/>
      <c r="AA1854" s="243">
        <v>202411</v>
      </c>
      <c r="AB1854" s="243"/>
      <c r="AC1854" s="244" t="s">
        <v>7754</v>
      </c>
      <c r="AD1854" s="243" t="s">
        <v>7513</v>
      </c>
      <c r="AE1854" s="245">
        <v>0</v>
      </c>
      <c r="AF1854" s="243" t="s">
        <v>7513</v>
      </c>
      <c r="AG1854" s="239" t="str">
        <f>IFERROR(VLOOKUP(작성용!A:A,RM!A:D,4,0),"-")</f>
        <v>-</v>
      </c>
      <c r="AH1854" s="9" t="s">
        <v>7409</v>
      </c>
      <c r="AI1854" s="235" t="s">
        <v>8059</v>
      </c>
      <c r="AJ1854" s="235" t="s">
        <v>7409</v>
      </c>
      <c r="AK1854" s="235" t="s">
        <v>7751</v>
      </c>
      <c r="AL1854" s="235">
        <v>1853</v>
      </c>
    </row>
    <row r="1855" spans="1:38" x14ac:dyDescent="0.3">
      <c r="A1855" s="222">
        <v>6000439</v>
      </c>
      <c r="B1855" s="222" t="s">
        <v>7581</v>
      </c>
      <c r="C1855" s="241" t="s">
        <v>7422</v>
      </c>
      <c r="D1855" s="269" t="s">
        <v>8080</v>
      </c>
      <c r="E1855" s="236">
        <v>1601110480535</v>
      </c>
      <c r="F1855" s="225" t="s">
        <v>7765</v>
      </c>
      <c r="G1855" s="242">
        <v>1</v>
      </c>
      <c r="H1855" s="223" t="s">
        <v>7409</v>
      </c>
      <c r="I1855" s="223"/>
      <c r="J1855" s="223"/>
      <c r="K1855" s="223"/>
      <c r="L1855" s="223"/>
      <c r="M1855" s="223"/>
      <c r="N1855" s="225" t="s">
        <v>7414</v>
      </c>
      <c r="O1855" s="225"/>
      <c r="P1855" s="225"/>
      <c r="Q1855" s="240"/>
      <c r="R1855" s="212" t="s">
        <v>7409</v>
      </c>
      <c r="S1855" s="213" t="s">
        <v>7409</v>
      </c>
      <c r="T1855" s="233" t="s">
        <v>8167</v>
      </c>
      <c r="U1855" s="234" t="s">
        <v>7583</v>
      </c>
      <c r="V1855" s="234">
        <v>45643</v>
      </c>
      <c r="W1855" s="233" t="s">
        <v>7748</v>
      </c>
      <c r="X1855" s="234" t="s">
        <v>7746</v>
      </c>
      <c r="Y1855" s="234"/>
      <c r="Z1855" s="234"/>
      <c r="AA1855" s="243">
        <v>202411</v>
      </c>
      <c r="AB1855" s="243"/>
      <c r="AC1855" s="244" t="s">
        <v>7754</v>
      </c>
      <c r="AD1855" s="244" t="s">
        <v>7508</v>
      </c>
      <c r="AE1855" s="245">
        <v>0.4</v>
      </c>
      <c r="AF1855" s="244" t="s">
        <v>7508</v>
      </c>
      <c r="AG1855" s="239" t="str">
        <f>IFERROR(VLOOKUP(작성용!A:A,RM!A:D,4,0),"-")</f>
        <v>-</v>
      </c>
      <c r="AH1855" s="9" t="s">
        <v>7409</v>
      </c>
      <c r="AI1855" s="235" t="s">
        <v>7409</v>
      </c>
      <c r="AJ1855" s="235" t="s">
        <v>7409</v>
      </c>
      <c r="AK1855" s="235" t="s">
        <v>7751</v>
      </c>
      <c r="AL1855" s="235">
        <v>1854</v>
      </c>
    </row>
    <row r="1856" spans="1:38" x14ac:dyDescent="0.3">
      <c r="A1856" s="222">
        <v>6000439</v>
      </c>
      <c r="B1856" s="222" t="s">
        <v>7581</v>
      </c>
      <c r="C1856" s="241" t="s">
        <v>7422</v>
      </c>
      <c r="D1856" s="269" t="s">
        <v>8081</v>
      </c>
      <c r="E1856" s="236">
        <v>1101116011912</v>
      </c>
      <c r="F1856" s="225" t="s">
        <v>7760</v>
      </c>
      <c r="G1856" s="242">
        <v>2</v>
      </c>
      <c r="H1856" s="223" t="s">
        <v>7409</v>
      </c>
      <c r="I1856" s="223"/>
      <c r="J1856" s="223"/>
      <c r="K1856" s="223"/>
      <c r="L1856" s="223"/>
      <c r="M1856" s="223"/>
      <c r="N1856" s="225" t="s">
        <v>7414</v>
      </c>
      <c r="O1856" s="225"/>
      <c r="P1856" s="225"/>
      <c r="Q1856" s="240"/>
      <c r="R1856" s="212" t="s">
        <v>7409</v>
      </c>
      <c r="S1856" s="213" t="s">
        <v>7409</v>
      </c>
      <c r="T1856" s="233" t="s">
        <v>8167</v>
      </c>
      <c r="U1856" s="234" t="s">
        <v>7583</v>
      </c>
      <c r="V1856" s="234">
        <v>45643</v>
      </c>
      <c r="W1856" s="233" t="s">
        <v>7748</v>
      </c>
      <c r="X1856" s="234" t="s">
        <v>7746</v>
      </c>
      <c r="Y1856" s="234"/>
      <c r="Z1856" s="234"/>
      <c r="AA1856" s="243">
        <v>202411</v>
      </c>
      <c r="AB1856" s="243"/>
      <c r="AC1856" s="244" t="s">
        <v>7754</v>
      </c>
      <c r="AD1856" s="244" t="s">
        <v>3647</v>
      </c>
      <c r="AE1856" s="245">
        <v>0.4</v>
      </c>
      <c r="AF1856" s="244" t="s">
        <v>7452</v>
      </c>
      <c r="AG1856" s="239" t="str">
        <f>IFERROR(VLOOKUP(작성용!A:A,RM!A:D,4,0),"-")</f>
        <v>-</v>
      </c>
      <c r="AH1856" s="9" t="s">
        <v>7409</v>
      </c>
      <c r="AI1856" s="235" t="s">
        <v>7409</v>
      </c>
      <c r="AJ1856" s="235" t="s">
        <v>7409</v>
      </c>
      <c r="AK1856" s="235" t="s">
        <v>7751</v>
      </c>
      <c r="AL1856" s="235">
        <v>1855</v>
      </c>
    </row>
    <row r="1857" spans="1:38" x14ac:dyDescent="0.3">
      <c r="A1857" s="222">
        <v>6000439</v>
      </c>
      <c r="B1857" s="222" t="s">
        <v>7581</v>
      </c>
      <c r="C1857" s="241" t="s">
        <v>7422</v>
      </c>
      <c r="D1857" s="278" t="s">
        <v>8082</v>
      </c>
      <c r="E1857" s="236">
        <v>1101115864271</v>
      </c>
      <c r="F1857" s="225" t="s">
        <v>7765</v>
      </c>
      <c r="G1857" s="242">
        <v>0</v>
      </c>
      <c r="H1857" s="223" t="s">
        <v>7409</v>
      </c>
      <c r="I1857" s="223"/>
      <c r="J1857" s="223"/>
      <c r="K1857" s="223"/>
      <c r="L1857" s="223"/>
      <c r="M1857" s="223"/>
      <c r="N1857" s="225" t="s">
        <v>7414</v>
      </c>
      <c r="O1857" s="225"/>
      <c r="P1857" s="225"/>
      <c r="Q1857" s="240"/>
      <c r="R1857" s="212" t="s">
        <v>7409</v>
      </c>
      <c r="S1857" s="213" t="s">
        <v>7409</v>
      </c>
      <c r="T1857" s="233" t="s">
        <v>8167</v>
      </c>
      <c r="U1857" s="234" t="s">
        <v>7583</v>
      </c>
      <c r="V1857" s="234">
        <v>45643</v>
      </c>
      <c r="W1857" s="233" t="s">
        <v>7748</v>
      </c>
      <c r="X1857" s="234" t="s">
        <v>7746</v>
      </c>
      <c r="Y1857" s="234"/>
      <c r="Z1857" s="234"/>
      <c r="AA1857" s="243">
        <v>202411</v>
      </c>
      <c r="AB1857" s="243"/>
      <c r="AC1857" s="244" t="s">
        <v>7754</v>
      </c>
      <c r="AD1857" s="285" t="s">
        <v>8219</v>
      </c>
      <c r="AE1857" s="245">
        <v>0</v>
      </c>
      <c r="AF1857" s="243" t="s">
        <v>7435</v>
      </c>
      <c r="AG1857" s="239" t="str">
        <f>IFERROR(VLOOKUP(작성용!A:A,RM!A:D,4,0),"-")</f>
        <v>-</v>
      </c>
      <c r="AH1857" s="9" t="s">
        <v>7409</v>
      </c>
      <c r="AI1857" s="235" t="s">
        <v>7409</v>
      </c>
      <c r="AJ1857" s="235" t="s">
        <v>7409</v>
      </c>
      <c r="AK1857" s="235" t="s">
        <v>7751</v>
      </c>
      <c r="AL1857" s="235">
        <v>1856</v>
      </c>
    </row>
    <row r="1858" spans="1:38" x14ac:dyDescent="0.3">
      <c r="A1858" s="222">
        <v>6000439</v>
      </c>
      <c r="B1858" s="222" t="s">
        <v>7581</v>
      </c>
      <c r="C1858" s="241" t="s">
        <v>7422</v>
      </c>
      <c r="D1858" s="278" t="s">
        <v>8083</v>
      </c>
      <c r="E1858" s="236">
        <v>1101116936524</v>
      </c>
      <c r="F1858" s="225" t="s">
        <v>7765</v>
      </c>
      <c r="G1858" s="242">
        <v>0</v>
      </c>
      <c r="H1858" s="223" t="s">
        <v>7409</v>
      </c>
      <c r="I1858" s="223"/>
      <c r="J1858" s="223"/>
      <c r="K1858" s="223"/>
      <c r="L1858" s="223"/>
      <c r="M1858" s="223"/>
      <c r="N1858" s="225" t="s">
        <v>7414</v>
      </c>
      <c r="O1858" s="225"/>
      <c r="P1858" s="225"/>
      <c r="Q1858" s="240"/>
      <c r="R1858" s="212" t="s">
        <v>7409</v>
      </c>
      <c r="S1858" s="213" t="s">
        <v>7409</v>
      </c>
      <c r="T1858" s="233" t="s">
        <v>8167</v>
      </c>
      <c r="U1858" s="234" t="s">
        <v>7583</v>
      </c>
      <c r="V1858" s="234">
        <v>45643</v>
      </c>
      <c r="W1858" s="233" t="s">
        <v>7748</v>
      </c>
      <c r="X1858" s="234" t="s">
        <v>7746</v>
      </c>
      <c r="Y1858" s="234"/>
      <c r="Z1858" s="234"/>
      <c r="AA1858" s="243">
        <v>202411</v>
      </c>
      <c r="AB1858" s="243"/>
      <c r="AC1858" s="244" t="s">
        <v>7754</v>
      </c>
      <c r="AD1858" s="243" t="s">
        <v>3713</v>
      </c>
      <c r="AE1858" s="245">
        <v>0</v>
      </c>
      <c r="AF1858" s="244" t="s">
        <v>7435</v>
      </c>
      <c r="AG1858" s="239" t="str">
        <f>IFERROR(VLOOKUP(작성용!A:A,RM!A:D,4,0),"-")</f>
        <v>-</v>
      </c>
      <c r="AH1858" s="9" t="s">
        <v>7409</v>
      </c>
      <c r="AI1858" s="235" t="s">
        <v>7409</v>
      </c>
      <c r="AJ1858" s="235" t="s">
        <v>7409</v>
      </c>
      <c r="AK1858" s="235" t="s">
        <v>7751</v>
      </c>
      <c r="AL1858" s="235">
        <v>1857</v>
      </c>
    </row>
    <row r="1859" spans="1:38" x14ac:dyDescent="0.3">
      <c r="A1859" s="222">
        <v>6000439</v>
      </c>
      <c r="B1859" s="222" t="s">
        <v>7581</v>
      </c>
      <c r="C1859" s="241" t="s">
        <v>7422</v>
      </c>
      <c r="D1859" s="278" t="s">
        <v>8084</v>
      </c>
      <c r="E1859" s="236">
        <v>1101114525030</v>
      </c>
      <c r="F1859" s="225" t="s">
        <v>7756</v>
      </c>
      <c r="G1859" s="242">
        <v>0</v>
      </c>
      <c r="H1859" s="223" t="s">
        <v>7409</v>
      </c>
      <c r="I1859" s="223"/>
      <c r="J1859" s="223"/>
      <c r="K1859" s="223"/>
      <c r="L1859" s="223"/>
      <c r="M1859" s="223"/>
      <c r="N1859" s="225" t="s">
        <v>7414</v>
      </c>
      <c r="O1859" s="225"/>
      <c r="P1859" s="225"/>
      <c r="Q1859" s="240"/>
      <c r="R1859" s="212" t="s">
        <v>7409</v>
      </c>
      <c r="S1859" s="213" t="s">
        <v>7409</v>
      </c>
      <c r="T1859" s="233" t="s">
        <v>8167</v>
      </c>
      <c r="U1859" s="234" t="s">
        <v>7583</v>
      </c>
      <c r="V1859" s="234">
        <v>45643</v>
      </c>
      <c r="W1859" s="233" t="s">
        <v>7748</v>
      </c>
      <c r="X1859" s="234" t="s">
        <v>7746</v>
      </c>
      <c r="Y1859" s="234"/>
      <c r="Z1859" s="234"/>
      <c r="AA1859" s="243">
        <v>202411</v>
      </c>
      <c r="AB1859" s="243"/>
      <c r="AC1859" s="244" t="s">
        <v>7754</v>
      </c>
      <c r="AD1859" s="244" t="s">
        <v>7448</v>
      </c>
      <c r="AE1859" s="245">
        <v>0</v>
      </c>
      <c r="AF1859" s="244" t="s">
        <v>7448</v>
      </c>
      <c r="AG1859" s="239" t="str">
        <f>IFERROR(VLOOKUP(작성용!A:A,RM!A:D,4,0),"-")</f>
        <v>-</v>
      </c>
      <c r="AH1859" s="9" t="s">
        <v>7409</v>
      </c>
      <c r="AI1859" s="235" t="s">
        <v>7409</v>
      </c>
      <c r="AJ1859" s="235" t="s">
        <v>7409</v>
      </c>
      <c r="AK1859" s="235" t="s">
        <v>7751</v>
      </c>
      <c r="AL1859" s="235">
        <v>1858</v>
      </c>
    </row>
    <row r="1860" spans="1:38" x14ac:dyDescent="0.3">
      <c r="A1860" s="222">
        <v>6000439</v>
      </c>
      <c r="B1860" s="222" t="s">
        <v>7581</v>
      </c>
      <c r="C1860" s="241" t="s">
        <v>7422</v>
      </c>
      <c r="D1860" s="269" t="s">
        <v>7849</v>
      </c>
      <c r="E1860" s="236">
        <v>1752110036727</v>
      </c>
      <c r="F1860" s="225" t="s">
        <v>7765</v>
      </c>
      <c r="G1860" s="242">
        <v>0</v>
      </c>
      <c r="H1860" s="223" t="s">
        <v>7409</v>
      </c>
      <c r="I1860" s="223"/>
      <c r="J1860" s="223"/>
      <c r="K1860" s="223"/>
      <c r="L1860" s="223"/>
      <c r="M1860" s="223"/>
      <c r="N1860" s="225" t="s">
        <v>7414</v>
      </c>
      <c r="O1860" s="225"/>
      <c r="P1860" s="225"/>
      <c r="Q1860" s="240"/>
      <c r="R1860" s="212" t="s">
        <v>7409</v>
      </c>
      <c r="S1860" s="213" t="s">
        <v>7409</v>
      </c>
      <c r="T1860" s="233" t="s">
        <v>8167</v>
      </c>
      <c r="U1860" s="234" t="s">
        <v>7583</v>
      </c>
      <c r="V1860" s="234">
        <v>45643</v>
      </c>
      <c r="W1860" s="233" t="s">
        <v>7748</v>
      </c>
      <c r="X1860" s="234" t="s">
        <v>7746</v>
      </c>
      <c r="Y1860" s="234"/>
      <c r="Z1860" s="234"/>
      <c r="AA1860" s="243">
        <v>202411</v>
      </c>
      <c r="AB1860" s="243"/>
      <c r="AC1860" s="244" t="s">
        <v>7754</v>
      </c>
      <c r="AD1860" s="228" t="s">
        <v>7497</v>
      </c>
      <c r="AE1860" s="245">
        <v>0</v>
      </c>
      <c r="AF1860" s="228" t="s">
        <v>7497</v>
      </c>
      <c r="AG1860" s="239" t="str">
        <f>IFERROR(VLOOKUP(작성용!A:A,RM!A:D,4,0),"-")</f>
        <v>-</v>
      </c>
      <c r="AH1860" s="9" t="s">
        <v>7409</v>
      </c>
      <c r="AI1860" s="235" t="s">
        <v>7409</v>
      </c>
      <c r="AJ1860" s="235" t="s">
        <v>7409</v>
      </c>
      <c r="AK1860" s="235" t="s">
        <v>7751</v>
      </c>
      <c r="AL1860" s="235">
        <v>1859</v>
      </c>
    </row>
    <row r="1861" spans="1:38" x14ac:dyDescent="0.3">
      <c r="A1861" s="222">
        <v>6000439</v>
      </c>
      <c r="B1861" s="222" t="s">
        <v>7581</v>
      </c>
      <c r="C1861" s="241" t="s">
        <v>7422</v>
      </c>
      <c r="D1861" s="278" t="s">
        <v>7849</v>
      </c>
      <c r="E1861" s="236">
        <v>1752110036727</v>
      </c>
      <c r="F1861" s="225" t="s">
        <v>7756</v>
      </c>
      <c r="G1861" s="242">
        <v>0</v>
      </c>
      <c r="H1861" s="223" t="s">
        <v>7409</v>
      </c>
      <c r="I1861" s="223"/>
      <c r="J1861" s="223"/>
      <c r="K1861" s="223"/>
      <c r="L1861" s="223"/>
      <c r="M1861" s="223"/>
      <c r="N1861" s="225" t="s">
        <v>7414</v>
      </c>
      <c r="O1861" s="225"/>
      <c r="P1861" s="225"/>
      <c r="Q1861" s="240"/>
      <c r="R1861" s="212" t="s">
        <v>7409</v>
      </c>
      <c r="S1861" s="213" t="s">
        <v>7409</v>
      </c>
      <c r="T1861" s="233" t="s">
        <v>8167</v>
      </c>
      <c r="U1861" s="234" t="s">
        <v>7583</v>
      </c>
      <c r="V1861" s="234">
        <v>45643</v>
      </c>
      <c r="W1861" s="233" t="s">
        <v>7748</v>
      </c>
      <c r="X1861" s="234" t="s">
        <v>7746</v>
      </c>
      <c r="Y1861" s="234"/>
      <c r="Z1861" s="234"/>
      <c r="AA1861" s="243">
        <v>202411</v>
      </c>
      <c r="AB1861" s="243"/>
      <c r="AC1861" s="244" t="s">
        <v>7754</v>
      </c>
      <c r="AD1861" s="228" t="s">
        <v>7497</v>
      </c>
      <c r="AE1861" s="245">
        <v>0</v>
      </c>
      <c r="AF1861" s="228" t="s">
        <v>7497</v>
      </c>
      <c r="AG1861" s="239" t="str">
        <f>IFERROR(VLOOKUP(작성용!A:A,RM!A:D,4,0),"-")</f>
        <v>-</v>
      </c>
      <c r="AH1861" s="9" t="s">
        <v>7409</v>
      </c>
      <c r="AI1861" s="235" t="s">
        <v>7409</v>
      </c>
      <c r="AJ1861" s="235" t="s">
        <v>7409</v>
      </c>
      <c r="AK1861" s="235" t="s">
        <v>7751</v>
      </c>
      <c r="AL1861" s="235">
        <v>1860</v>
      </c>
    </row>
    <row r="1862" spans="1:38" x14ac:dyDescent="0.3">
      <c r="A1862" s="222">
        <v>6000439</v>
      </c>
      <c r="B1862" s="222" t="s">
        <v>7581</v>
      </c>
      <c r="C1862" s="241" t="s">
        <v>7422</v>
      </c>
      <c r="D1862" s="278" t="s">
        <v>8085</v>
      </c>
      <c r="E1862" s="236">
        <v>1101115587592</v>
      </c>
      <c r="F1862" s="225" t="s">
        <v>7760</v>
      </c>
      <c r="G1862" s="242">
        <v>9</v>
      </c>
      <c r="H1862" s="223" t="s">
        <v>7409</v>
      </c>
      <c r="I1862" s="223"/>
      <c r="J1862" s="223"/>
      <c r="K1862" s="223"/>
      <c r="L1862" s="223"/>
      <c r="M1862" s="223"/>
      <c r="N1862" s="225" t="s">
        <v>7414</v>
      </c>
      <c r="O1862" s="225"/>
      <c r="P1862" s="225"/>
      <c r="Q1862" s="240"/>
      <c r="R1862" s="212" t="s">
        <v>7409</v>
      </c>
      <c r="S1862" s="213" t="s">
        <v>7409</v>
      </c>
      <c r="T1862" s="233" t="s">
        <v>8167</v>
      </c>
      <c r="U1862" s="234" t="s">
        <v>7583</v>
      </c>
      <c r="V1862" s="234">
        <v>45643</v>
      </c>
      <c r="W1862" s="233" t="s">
        <v>7748</v>
      </c>
      <c r="X1862" s="234" t="s">
        <v>7746</v>
      </c>
      <c r="Y1862" s="234"/>
      <c r="Z1862" s="234"/>
      <c r="AA1862" s="243">
        <v>202411</v>
      </c>
      <c r="AB1862" s="243"/>
      <c r="AC1862" s="244" t="s">
        <v>7754</v>
      </c>
      <c r="AD1862" s="244" t="s">
        <v>3713</v>
      </c>
      <c r="AE1862" s="245">
        <v>0</v>
      </c>
      <c r="AF1862" s="244" t="s">
        <v>7454</v>
      </c>
      <c r="AG1862" s="239" t="str">
        <f>IFERROR(VLOOKUP(작성용!A:A,RM!A:D,4,0),"-")</f>
        <v>-</v>
      </c>
      <c r="AH1862" s="9" t="s">
        <v>7409</v>
      </c>
      <c r="AI1862" s="235" t="s">
        <v>8086</v>
      </c>
      <c r="AJ1862" s="235" t="s">
        <v>7409</v>
      </c>
      <c r="AK1862" s="235" t="s">
        <v>7751</v>
      </c>
      <c r="AL1862" s="235">
        <v>1861</v>
      </c>
    </row>
    <row r="1863" spans="1:38" x14ac:dyDescent="0.3">
      <c r="A1863" s="222">
        <v>6000439</v>
      </c>
      <c r="B1863" s="222" t="s">
        <v>7581</v>
      </c>
      <c r="C1863" s="241" t="s">
        <v>7422</v>
      </c>
      <c r="D1863" s="278" t="s">
        <v>8085</v>
      </c>
      <c r="E1863" s="236">
        <v>1101115587592</v>
      </c>
      <c r="F1863" s="225" t="s">
        <v>7760</v>
      </c>
      <c r="G1863" s="242">
        <v>12</v>
      </c>
      <c r="H1863" s="223" t="s">
        <v>7409</v>
      </c>
      <c r="I1863" s="223"/>
      <c r="J1863" s="223"/>
      <c r="K1863" s="223"/>
      <c r="L1863" s="223"/>
      <c r="M1863" s="223"/>
      <c r="N1863" s="225" t="s">
        <v>7414</v>
      </c>
      <c r="O1863" s="225"/>
      <c r="P1863" s="225"/>
      <c r="Q1863" s="240"/>
      <c r="R1863" s="212" t="s">
        <v>7409</v>
      </c>
      <c r="S1863" s="213" t="s">
        <v>7409</v>
      </c>
      <c r="T1863" s="233" t="s">
        <v>8167</v>
      </c>
      <c r="U1863" s="234" t="s">
        <v>7583</v>
      </c>
      <c r="V1863" s="234">
        <v>45643</v>
      </c>
      <c r="W1863" s="233" t="s">
        <v>7748</v>
      </c>
      <c r="X1863" s="234" t="s">
        <v>7746</v>
      </c>
      <c r="Y1863" s="234"/>
      <c r="Z1863" s="234"/>
      <c r="AA1863" s="243">
        <v>202411</v>
      </c>
      <c r="AB1863" s="243"/>
      <c r="AC1863" s="244" t="s">
        <v>7754</v>
      </c>
      <c r="AD1863" s="244" t="s">
        <v>3713</v>
      </c>
      <c r="AE1863" s="245">
        <v>0</v>
      </c>
      <c r="AF1863" s="244" t="s">
        <v>7454</v>
      </c>
      <c r="AG1863" s="239" t="str">
        <f>IFERROR(VLOOKUP(작성용!A:A,RM!A:D,4,0),"-")</f>
        <v>-</v>
      </c>
      <c r="AH1863" s="9" t="s">
        <v>7409</v>
      </c>
      <c r="AI1863" s="235" t="s">
        <v>7409</v>
      </c>
      <c r="AJ1863" s="235" t="s">
        <v>7409</v>
      </c>
      <c r="AK1863" s="235" t="s">
        <v>7751</v>
      </c>
      <c r="AL1863" s="235">
        <v>1862</v>
      </c>
    </row>
    <row r="1864" spans="1:38" x14ac:dyDescent="0.3">
      <c r="A1864" s="222">
        <v>6000439</v>
      </c>
      <c r="B1864" s="222" t="s">
        <v>7581</v>
      </c>
      <c r="C1864" s="241" t="s">
        <v>7422</v>
      </c>
      <c r="D1864" s="278" t="s">
        <v>8085</v>
      </c>
      <c r="E1864" s="236">
        <v>1101115587592</v>
      </c>
      <c r="F1864" s="225" t="s">
        <v>7760</v>
      </c>
      <c r="G1864" s="242">
        <v>13</v>
      </c>
      <c r="H1864" s="223" t="s">
        <v>7409</v>
      </c>
      <c r="I1864" s="223"/>
      <c r="J1864" s="223"/>
      <c r="K1864" s="223"/>
      <c r="L1864" s="223"/>
      <c r="M1864" s="223"/>
      <c r="N1864" s="225" t="s">
        <v>7414</v>
      </c>
      <c r="O1864" s="225"/>
      <c r="P1864" s="225"/>
      <c r="Q1864" s="240"/>
      <c r="R1864" s="212" t="s">
        <v>7409</v>
      </c>
      <c r="S1864" s="213" t="s">
        <v>7409</v>
      </c>
      <c r="T1864" s="233" t="s">
        <v>8167</v>
      </c>
      <c r="U1864" s="234" t="s">
        <v>7583</v>
      </c>
      <c r="V1864" s="234">
        <v>45643</v>
      </c>
      <c r="W1864" s="233" t="s">
        <v>7748</v>
      </c>
      <c r="X1864" s="234" t="s">
        <v>7746</v>
      </c>
      <c r="Y1864" s="234"/>
      <c r="Z1864" s="234"/>
      <c r="AA1864" s="243">
        <v>202411</v>
      </c>
      <c r="AB1864" s="243"/>
      <c r="AC1864" s="244" t="s">
        <v>7754</v>
      </c>
      <c r="AD1864" s="244" t="s">
        <v>3713</v>
      </c>
      <c r="AE1864" s="245">
        <v>0</v>
      </c>
      <c r="AF1864" s="244" t="s">
        <v>7454</v>
      </c>
      <c r="AG1864" s="239" t="str">
        <f>IFERROR(VLOOKUP(작성용!A:A,RM!A:D,4,0),"-")</f>
        <v>-</v>
      </c>
      <c r="AH1864" s="9" t="s">
        <v>7409</v>
      </c>
      <c r="AI1864" s="235" t="s">
        <v>7409</v>
      </c>
      <c r="AJ1864" s="235" t="s">
        <v>7409</v>
      </c>
      <c r="AK1864" s="235" t="s">
        <v>7751</v>
      </c>
      <c r="AL1864" s="235">
        <v>1863</v>
      </c>
    </row>
    <row r="1865" spans="1:38" x14ac:dyDescent="0.3">
      <c r="A1865" s="222">
        <v>6000439</v>
      </c>
      <c r="B1865" s="222" t="s">
        <v>7581</v>
      </c>
      <c r="C1865" s="241" t="s">
        <v>7422</v>
      </c>
      <c r="D1865" s="269" t="s">
        <v>8087</v>
      </c>
      <c r="E1865" s="236">
        <v>1101115584556</v>
      </c>
      <c r="F1865" s="225" t="s">
        <v>7765</v>
      </c>
      <c r="G1865" s="242">
        <v>3</v>
      </c>
      <c r="H1865" s="223" t="s">
        <v>7409</v>
      </c>
      <c r="I1865" s="223"/>
      <c r="J1865" s="223"/>
      <c r="K1865" s="223"/>
      <c r="L1865" s="223"/>
      <c r="M1865" s="223"/>
      <c r="N1865" s="225" t="s">
        <v>7414</v>
      </c>
      <c r="O1865" s="225"/>
      <c r="P1865" s="225"/>
      <c r="Q1865" s="240"/>
      <c r="R1865" s="212" t="s">
        <v>7409</v>
      </c>
      <c r="S1865" s="213" t="s">
        <v>7409</v>
      </c>
      <c r="T1865" s="233" t="s">
        <v>8167</v>
      </c>
      <c r="U1865" s="234" t="s">
        <v>7583</v>
      </c>
      <c r="V1865" s="234">
        <v>45643</v>
      </c>
      <c r="W1865" s="233" t="s">
        <v>7748</v>
      </c>
      <c r="X1865" s="234" t="s">
        <v>7746</v>
      </c>
      <c r="Y1865" s="234"/>
      <c r="Z1865" s="234"/>
      <c r="AA1865" s="243">
        <v>202411</v>
      </c>
      <c r="AB1865" s="243"/>
      <c r="AC1865" s="244" t="s">
        <v>7754</v>
      </c>
      <c r="AD1865" s="244" t="s">
        <v>7768</v>
      </c>
      <c r="AE1865" s="245">
        <v>0.4</v>
      </c>
      <c r="AF1865" s="244" t="s">
        <v>7480</v>
      </c>
      <c r="AG1865" s="239" t="str">
        <f>IFERROR(VLOOKUP(작성용!A:A,RM!A:D,4,0),"-")</f>
        <v>-</v>
      </c>
      <c r="AH1865" s="9" t="s">
        <v>7409</v>
      </c>
      <c r="AI1865" s="235" t="s">
        <v>7409</v>
      </c>
      <c r="AJ1865" s="235" t="s">
        <v>7409</v>
      </c>
      <c r="AK1865" s="235" t="s">
        <v>7751</v>
      </c>
      <c r="AL1865" s="235">
        <v>1864</v>
      </c>
    </row>
    <row r="1866" spans="1:38" x14ac:dyDescent="0.3">
      <c r="A1866" s="222">
        <v>6000439</v>
      </c>
      <c r="B1866" s="222" t="s">
        <v>7581</v>
      </c>
      <c r="C1866" s="241" t="s">
        <v>7422</v>
      </c>
      <c r="D1866" s="278" t="s">
        <v>8088</v>
      </c>
      <c r="E1866" s="236">
        <v>1201111159723</v>
      </c>
      <c r="F1866" s="225" t="s">
        <v>7765</v>
      </c>
      <c r="G1866" s="242">
        <v>13</v>
      </c>
      <c r="H1866" s="223" t="s">
        <v>7409</v>
      </c>
      <c r="I1866" s="223"/>
      <c r="J1866" s="223"/>
      <c r="K1866" s="223"/>
      <c r="L1866" s="223"/>
      <c r="M1866" s="223"/>
      <c r="N1866" s="225" t="s">
        <v>7414</v>
      </c>
      <c r="O1866" s="225"/>
      <c r="P1866" s="225"/>
      <c r="Q1866" s="240"/>
      <c r="R1866" s="212" t="s">
        <v>7409</v>
      </c>
      <c r="S1866" s="213" t="s">
        <v>7409</v>
      </c>
      <c r="T1866" s="233" t="s">
        <v>8167</v>
      </c>
      <c r="U1866" s="234" t="s">
        <v>7583</v>
      </c>
      <c r="V1866" s="234">
        <v>45643</v>
      </c>
      <c r="W1866" s="233" t="s">
        <v>7748</v>
      </c>
      <c r="X1866" s="234" t="s">
        <v>7746</v>
      </c>
      <c r="Y1866" s="234"/>
      <c r="Z1866" s="234"/>
      <c r="AA1866" s="243">
        <v>202411</v>
      </c>
      <c r="AB1866" s="243"/>
      <c r="AC1866" s="244" t="s">
        <v>7754</v>
      </c>
      <c r="AD1866" s="244" t="s">
        <v>3645</v>
      </c>
      <c r="AE1866" s="245">
        <v>0</v>
      </c>
      <c r="AF1866" s="244" t="s">
        <v>3645</v>
      </c>
      <c r="AG1866" s="239" t="str">
        <f>IFERROR(VLOOKUP(작성용!A:A,RM!A:D,4,0),"-")</f>
        <v>-</v>
      </c>
      <c r="AH1866" s="9" t="s">
        <v>7409</v>
      </c>
      <c r="AI1866" s="235" t="s">
        <v>7409</v>
      </c>
      <c r="AJ1866" s="235" t="s">
        <v>7409</v>
      </c>
      <c r="AK1866" s="235" t="s">
        <v>7751</v>
      </c>
      <c r="AL1866" s="235">
        <v>1865</v>
      </c>
    </row>
    <row r="1867" spans="1:38" x14ac:dyDescent="0.3">
      <c r="A1867" s="222">
        <v>6000439</v>
      </c>
      <c r="B1867" s="222" t="s">
        <v>7581</v>
      </c>
      <c r="C1867" s="241" t="s">
        <v>7422</v>
      </c>
      <c r="D1867" s="278" t="s">
        <v>8089</v>
      </c>
      <c r="E1867" s="236">
        <v>1101117181425</v>
      </c>
      <c r="F1867" s="225" t="s">
        <v>7765</v>
      </c>
      <c r="G1867" s="242">
        <v>0</v>
      </c>
      <c r="H1867" s="223" t="s">
        <v>7409</v>
      </c>
      <c r="I1867" s="223"/>
      <c r="J1867" s="223"/>
      <c r="K1867" s="223"/>
      <c r="L1867" s="223"/>
      <c r="M1867" s="223"/>
      <c r="N1867" s="225" t="s">
        <v>7414</v>
      </c>
      <c r="O1867" s="225"/>
      <c r="P1867" s="225"/>
      <c r="Q1867" s="240"/>
      <c r="R1867" s="212" t="s">
        <v>7409</v>
      </c>
      <c r="S1867" s="213" t="s">
        <v>7409</v>
      </c>
      <c r="T1867" s="233" t="s">
        <v>8167</v>
      </c>
      <c r="U1867" s="234" t="s">
        <v>7583</v>
      </c>
      <c r="V1867" s="234">
        <v>45643</v>
      </c>
      <c r="W1867" s="233" t="s">
        <v>7748</v>
      </c>
      <c r="X1867" s="234" t="s">
        <v>7746</v>
      </c>
      <c r="Y1867" s="234"/>
      <c r="Z1867" s="234"/>
      <c r="AA1867" s="243">
        <v>202411</v>
      </c>
      <c r="AB1867" s="243"/>
      <c r="AC1867" s="244" t="s">
        <v>7754</v>
      </c>
      <c r="AD1867" s="244" t="s">
        <v>7480</v>
      </c>
      <c r="AE1867" s="245">
        <v>0</v>
      </c>
      <c r="AF1867" s="244" t="s">
        <v>7480</v>
      </c>
      <c r="AG1867" s="239" t="str">
        <f>IFERROR(VLOOKUP(작성용!A:A,RM!A:D,4,0),"-")</f>
        <v>-</v>
      </c>
      <c r="AH1867" s="9" t="s">
        <v>7409</v>
      </c>
      <c r="AI1867" s="235" t="s">
        <v>7409</v>
      </c>
      <c r="AJ1867" s="235" t="s">
        <v>7409</v>
      </c>
      <c r="AK1867" s="235" t="s">
        <v>7751</v>
      </c>
      <c r="AL1867" s="235">
        <v>1866</v>
      </c>
    </row>
    <row r="1868" spans="1:38" x14ac:dyDescent="0.3">
      <c r="A1868" s="222">
        <v>6000439</v>
      </c>
      <c r="B1868" s="222" t="s">
        <v>7581</v>
      </c>
      <c r="C1868" s="241" t="s">
        <v>7422</v>
      </c>
      <c r="D1868" s="278" t="s">
        <v>8090</v>
      </c>
      <c r="E1868" s="236">
        <v>1101117324439</v>
      </c>
      <c r="F1868" s="225" t="s">
        <v>7765</v>
      </c>
      <c r="G1868" s="242">
        <v>0</v>
      </c>
      <c r="H1868" s="223" t="s">
        <v>7409</v>
      </c>
      <c r="I1868" s="223"/>
      <c r="J1868" s="223"/>
      <c r="K1868" s="223"/>
      <c r="L1868" s="223"/>
      <c r="M1868" s="223"/>
      <c r="N1868" s="225" t="s">
        <v>7414</v>
      </c>
      <c r="O1868" s="225"/>
      <c r="P1868" s="225"/>
      <c r="Q1868" s="240"/>
      <c r="R1868" s="212" t="s">
        <v>7409</v>
      </c>
      <c r="S1868" s="213" t="s">
        <v>7409</v>
      </c>
      <c r="T1868" s="233" t="s">
        <v>8167</v>
      </c>
      <c r="U1868" s="234" t="s">
        <v>7583</v>
      </c>
      <c r="V1868" s="234">
        <v>45643</v>
      </c>
      <c r="W1868" s="233" t="s">
        <v>7748</v>
      </c>
      <c r="X1868" s="234" t="s">
        <v>7746</v>
      </c>
      <c r="Y1868" s="234"/>
      <c r="Z1868" s="234"/>
      <c r="AA1868" s="243">
        <v>202411</v>
      </c>
      <c r="AB1868" s="243"/>
      <c r="AC1868" s="244" t="s">
        <v>7754</v>
      </c>
      <c r="AD1868" s="244" t="s">
        <v>7513</v>
      </c>
      <c r="AE1868" s="245">
        <v>0</v>
      </c>
      <c r="AF1868" s="244" t="s">
        <v>7513</v>
      </c>
      <c r="AG1868" s="239" t="str">
        <f>IFERROR(VLOOKUP(작성용!A:A,RM!A:D,4,0),"-")</f>
        <v>-</v>
      </c>
      <c r="AH1868" s="9" t="s">
        <v>7409</v>
      </c>
      <c r="AI1868" s="235" t="s">
        <v>7409</v>
      </c>
      <c r="AJ1868" s="235" t="s">
        <v>7409</v>
      </c>
      <c r="AK1868" s="235" t="s">
        <v>7751</v>
      </c>
      <c r="AL1868" s="235">
        <v>1867</v>
      </c>
    </row>
    <row r="1869" spans="1:38" x14ac:dyDescent="0.3">
      <c r="A1869" s="222">
        <v>6000439</v>
      </c>
      <c r="B1869" s="222" t="s">
        <v>7581</v>
      </c>
      <c r="C1869" s="241" t="s">
        <v>7422</v>
      </c>
      <c r="D1869" s="278" t="s">
        <v>8091</v>
      </c>
      <c r="E1869" s="236">
        <v>1101114929000</v>
      </c>
      <c r="F1869" s="225" t="s">
        <v>7765</v>
      </c>
      <c r="G1869" s="242">
        <v>0</v>
      </c>
      <c r="H1869" s="223" t="s">
        <v>7409</v>
      </c>
      <c r="I1869" s="223"/>
      <c r="J1869" s="223"/>
      <c r="K1869" s="223"/>
      <c r="L1869" s="223"/>
      <c r="M1869" s="223"/>
      <c r="N1869" s="225" t="s">
        <v>7414</v>
      </c>
      <c r="O1869" s="225"/>
      <c r="P1869" s="225"/>
      <c r="Q1869" s="240"/>
      <c r="R1869" s="212" t="s">
        <v>7409</v>
      </c>
      <c r="S1869" s="213" t="s">
        <v>7409</v>
      </c>
      <c r="T1869" s="233" t="s">
        <v>8167</v>
      </c>
      <c r="U1869" s="234" t="s">
        <v>7583</v>
      </c>
      <c r="V1869" s="234">
        <v>45643</v>
      </c>
      <c r="W1869" s="233" t="s">
        <v>7748</v>
      </c>
      <c r="X1869" s="234" t="s">
        <v>7746</v>
      </c>
      <c r="Y1869" s="234"/>
      <c r="Z1869" s="234"/>
      <c r="AA1869" s="243">
        <v>202411</v>
      </c>
      <c r="AB1869" s="243">
        <v>2</v>
      </c>
      <c r="AC1869" s="244" t="s">
        <v>7754</v>
      </c>
      <c r="AD1869" s="277" t="s">
        <v>8189</v>
      </c>
      <c r="AE1869" s="245">
        <v>0</v>
      </c>
      <c r="AF1869" s="244" t="s">
        <v>7454</v>
      </c>
      <c r="AG1869" s="239" t="str">
        <f>IFERROR(VLOOKUP(작성용!A:A,RM!A:D,4,0),"-")</f>
        <v>-</v>
      </c>
      <c r="AH1869" s="9" t="s">
        <v>7409</v>
      </c>
      <c r="AI1869" s="235" t="s">
        <v>7409</v>
      </c>
      <c r="AJ1869" s="235" t="s">
        <v>7409</v>
      </c>
      <c r="AK1869" s="235" t="s">
        <v>7751</v>
      </c>
      <c r="AL1869" s="235">
        <v>1868</v>
      </c>
    </row>
    <row r="1870" spans="1:38" x14ac:dyDescent="0.3">
      <c r="A1870" s="222">
        <v>6000439</v>
      </c>
      <c r="B1870" s="222" t="s">
        <v>7581</v>
      </c>
      <c r="C1870" s="241" t="s">
        <v>7422</v>
      </c>
      <c r="D1870" s="278" t="s">
        <v>8091</v>
      </c>
      <c r="E1870" s="236">
        <v>1101114929000</v>
      </c>
      <c r="F1870" s="225" t="s">
        <v>7765</v>
      </c>
      <c r="G1870" s="242">
        <v>1</v>
      </c>
      <c r="H1870" s="223" t="s">
        <v>7409</v>
      </c>
      <c r="I1870" s="223"/>
      <c r="J1870" s="223"/>
      <c r="K1870" s="223"/>
      <c r="L1870" s="223"/>
      <c r="M1870" s="223"/>
      <c r="N1870" s="225" t="s">
        <v>7414</v>
      </c>
      <c r="O1870" s="225"/>
      <c r="P1870" s="225"/>
      <c r="Q1870" s="240"/>
      <c r="R1870" s="212" t="s">
        <v>7409</v>
      </c>
      <c r="S1870" s="213" t="s">
        <v>7409</v>
      </c>
      <c r="T1870" s="233" t="s">
        <v>8167</v>
      </c>
      <c r="U1870" s="234" t="s">
        <v>7583</v>
      </c>
      <c r="V1870" s="234">
        <v>45643</v>
      </c>
      <c r="W1870" s="233" t="s">
        <v>7748</v>
      </c>
      <c r="X1870" s="234" t="s">
        <v>7746</v>
      </c>
      <c r="Y1870" s="234"/>
      <c r="Z1870" s="234"/>
      <c r="AA1870" s="243">
        <v>202411</v>
      </c>
      <c r="AB1870" s="243">
        <v>2</v>
      </c>
      <c r="AC1870" s="244" t="s">
        <v>7754</v>
      </c>
      <c r="AD1870" s="277" t="s">
        <v>8189</v>
      </c>
      <c r="AE1870" s="245">
        <v>0</v>
      </c>
      <c r="AF1870" s="244" t="s">
        <v>7454</v>
      </c>
      <c r="AG1870" s="239" t="str">
        <f>IFERROR(VLOOKUP(작성용!A:A,RM!A:D,4,0),"-")</f>
        <v>-</v>
      </c>
      <c r="AH1870" s="9" t="s">
        <v>7409</v>
      </c>
      <c r="AI1870" s="235" t="s">
        <v>7409</v>
      </c>
      <c r="AJ1870" s="235" t="s">
        <v>7409</v>
      </c>
      <c r="AK1870" s="235" t="s">
        <v>7751</v>
      </c>
      <c r="AL1870" s="235">
        <v>1869</v>
      </c>
    </row>
    <row r="1871" spans="1:38" x14ac:dyDescent="0.3">
      <c r="A1871" s="222">
        <v>6000439</v>
      </c>
      <c r="B1871" s="222" t="s">
        <v>7581</v>
      </c>
      <c r="C1871" s="241" t="s">
        <v>7422</v>
      </c>
      <c r="D1871" s="269" t="s">
        <v>8092</v>
      </c>
      <c r="E1871" s="236">
        <v>1345110270691</v>
      </c>
      <c r="F1871" s="225" t="s">
        <v>7765</v>
      </c>
      <c r="G1871" s="242">
        <v>0</v>
      </c>
      <c r="H1871" s="223" t="s">
        <v>7409</v>
      </c>
      <c r="I1871" s="223"/>
      <c r="J1871" s="223"/>
      <c r="K1871" s="223"/>
      <c r="L1871" s="223"/>
      <c r="M1871" s="223"/>
      <c r="N1871" s="225" t="s">
        <v>7414</v>
      </c>
      <c r="O1871" s="225"/>
      <c r="P1871" s="225"/>
      <c r="Q1871" s="240"/>
      <c r="R1871" s="212" t="s">
        <v>7409</v>
      </c>
      <c r="S1871" s="213" t="s">
        <v>7409</v>
      </c>
      <c r="T1871" s="233" t="s">
        <v>8167</v>
      </c>
      <c r="U1871" s="234" t="s">
        <v>7583</v>
      </c>
      <c r="V1871" s="234">
        <v>45643</v>
      </c>
      <c r="W1871" s="233" t="s">
        <v>7748</v>
      </c>
      <c r="X1871" s="234" t="s">
        <v>7746</v>
      </c>
      <c r="Y1871" s="234"/>
      <c r="Z1871" s="234"/>
      <c r="AA1871" s="243">
        <v>202411</v>
      </c>
      <c r="AB1871" s="243"/>
      <c r="AC1871" s="244" t="s">
        <v>7754</v>
      </c>
      <c r="AD1871" s="244" t="s">
        <v>7768</v>
      </c>
      <c r="AE1871" s="245">
        <v>0.4</v>
      </c>
      <c r="AF1871" s="244" t="s">
        <v>7480</v>
      </c>
      <c r="AG1871" s="239" t="str">
        <f>IFERROR(VLOOKUP(작성용!A:A,RM!A:D,4,0),"-")</f>
        <v>-</v>
      </c>
      <c r="AH1871" s="9" t="s">
        <v>7409</v>
      </c>
      <c r="AI1871" s="235" t="s">
        <v>7409</v>
      </c>
      <c r="AJ1871" s="235" t="s">
        <v>7409</v>
      </c>
      <c r="AK1871" s="235" t="s">
        <v>7751</v>
      </c>
      <c r="AL1871" s="235">
        <v>1870</v>
      </c>
    </row>
    <row r="1872" spans="1:38" x14ac:dyDescent="0.3">
      <c r="A1872" s="222">
        <v>6000439</v>
      </c>
      <c r="B1872" s="222" t="s">
        <v>7581</v>
      </c>
      <c r="C1872" s="241" t="s">
        <v>7422</v>
      </c>
      <c r="D1872" s="269" t="s">
        <v>8093</v>
      </c>
      <c r="E1872" s="236">
        <v>1101115714757</v>
      </c>
      <c r="F1872" s="225" t="s">
        <v>7765</v>
      </c>
      <c r="G1872" s="242">
        <v>3</v>
      </c>
      <c r="H1872" s="223" t="s">
        <v>7409</v>
      </c>
      <c r="I1872" s="223"/>
      <c r="J1872" s="223"/>
      <c r="K1872" s="223"/>
      <c r="L1872" s="223"/>
      <c r="M1872" s="223"/>
      <c r="N1872" s="225" t="s">
        <v>7414</v>
      </c>
      <c r="O1872" s="225"/>
      <c r="P1872" s="225"/>
      <c r="Q1872" s="240"/>
      <c r="R1872" s="212" t="s">
        <v>7409</v>
      </c>
      <c r="S1872" s="213" t="s">
        <v>7409</v>
      </c>
      <c r="T1872" s="233" t="s">
        <v>8167</v>
      </c>
      <c r="U1872" s="234" t="s">
        <v>7583</v>
      </c>
      <c r="V1872" s="234">
        <v>45643</v>
      </c>
      <c r="W1872" s="233" t="s">
        <v>7748</v>
      </c>
      <c r="X1872" s="234" t="s">
        <v>7746</v>
      </c>
      <c r="Y1872" s="234"/>
      <c r="Z1872" s="234"/>
      <c r="AA1872" s="243">
        <v>202411</v>
      </c>
      <c r="AB1872" s="243"/>
      <c r="AC1872" s="244" t="s">
        <v>7754</v>
      </c>
      <c r="AD1872" s="243" t="s">
        <v>7750</v>
      </c>
      <c r="AE1872" s="245">
        <v>0</v>
      </c>
      <c r="AF1872" s="243" t="s">
        <v>7454</v>
      </c>
      <c r="AG1872" s="239" t="str">
        <f>IFERROR(VLOOKUP(작성용!A:A,RM!A:D,4,0),"-")</f>
        <v>-</v>
      </c>
      <c r="AH1872" s="9" t="s">
        <v>7409</v>
      </c>
      <c r="AI1872" s="235" t="s">
        <v>7409</v>
      </c>
      <c r="AJ1872" s="235" t="s">
        <v>7409</v>
      </c>
      <c r="AK1872" s="235" t="s">
        <v>7751</v>
      </c>
      <c r="AL1872" s="235">
        <v>1871</v>
      </c>
    </row>
    <row r="1873" spans="1:38" x14ac:dyDescent="0.3">
      <c r="A1873" s="222">
        <v>6000439</v>
      </c>
      <c r="B1873" s="222" t="s">
        <v>7581</v>
      </c>
      <c r="C1873" s="241" t="s">
        <v>7422</v>
      </c>
      <c r="D1873" s="278" t="s">
        <v>8094</v>
      </c>
      <c r="E1873" s="236">
        <v>1311110492931</v>
      </c>
      <c r="F1873" s="225" t="s">
        <v>7765</v>
      </c>
      <c r="G1873" s="242">
        <v>0</v>
      </c>
      <c r="H1873" s="223" t="s">
        <v>7409</v>
      </c>
      <c r="I1873" s="223"/>
      <c r="J1873" s="223"/>
      <c r="K1873" s="223"/>
      <c r="L1873" s="223"/>
      <c r="M1873" s="223"/>
      <c r="N1873" s="225" t="s">
        <v>7414</v>
      </c>
      <c r="O1873" s="225"/>
      <c r="P1873" s="225"/>
      <c r="Q1873" s="240"/>
      <c r="R1873" s="212" t="s">
        <v>7409</v>
      </c>
      <c r="S1873" s="213" t="s">
        <v>7409</v>
      </c>
      <c r="T1873" s="233" t="s">
        <v>8167</v>
      </c>
      <c r="U1873" s="234" t="s">
        <v>7583</v>
      </c>
      <c r="V1873" s="234">
        <v>45643</v>
      </c>
      <c r="W1873" s="233" t="s">
        <v>7748</v>
      </c>
      <c r="X1873" s="234" t="s">
        <v>7746</v>
      </c>
      <c r="Y1873" s="234"/>
      <c r="Z1873" s="234"/>
      <c r="AA1873" s="243">
        <v>202411</v>
      </c>
      <c r="AB1873" s="243"/>
      <c r="AC1873" s="244" t="s">
        <v>7754</v>
      </c>
      <c r="AD1873" s="257" t="s">
        <v>3753</v>
      </c>
      <c r="AE1873" s="245">
        <v>0</v>
      </c>
      <c r="AF1873" s="244" t="s">
        <v>7478</v>
      </c>
      <c r="AG1873" s="239" t="str">
        <f>IFERROR(VLOOKUP(작성용!A:A,RM!A:D,4,0),"-")</f>
        <v>-</v>
      </c>
      <c r="AH1873" s="9" t="s">
        <v>7409</v>
      </c>
      <c r="AI1873" s="235" t="s">
        <v>8059</v>
      </c>
      <c r="AJ1873" s="235" t="s">
        <v>7409</v>
      </c>
      <c r="AK1873" s="235" t="s">
        <v>7751</v>
      </c>
      <c r="AL1873" s="235">
        <v>1872</v>
      </c>
    </row>
    <row r="1874" spans="1:38" x14ac:dyDescent="0.3">
      <c r="A1874" s="222">
        <v>6000439</v>
      </c>
      <c r="B1874" s="222" t="s">
        <v>7581</v>
      </c>
      <c r="C1874" s="241" t="s">
        <v>7422</v>
      </c>
      <c r="D1874" s="278" t="s">
        <v>8095</v>
      </c>
      <c r="E1874" s="236">
        <v>1101115501550</v>
      </c>
      <c r="F1874" s="225" t="s">
        <v>7765</v>
      </c>
      <c r="G1874" s="242">
        <v>0</v>
      </c>
      <c r="H1874" s="223" t="s">
        <v>7409</v>
      </c>
      <c r="I1874" s="223"/>
      <c r="J1874" s="223"/>
      <c r="K1874" s="223"/>
      <c r="L1874" s="223"/>
      <c r="M1874" s="223"/>
      <c r="N1874" s="225" t="s">
        <v>7414</v>
      </c>
      <c r="O1874" s="225"/>
      <c r="P1874" s="225"/>
      <c r="Q1874" s="240"/>
      <c r="R1874" s="212" t="s">
        <v>7409</v>
      </c>
      <c r="S1874" s="213" t="s">
        <v>7409</v>
      </c>
      <c r="T1874" s="233" t="s">
        <v>8167</v>
      </c>
      <c r="U1874" s="234" t="s">
        <v>7583</v>
      </c>
      <c r="V1874" s="234">
        <v>45643</v>
      </c>
      <c r="W1874" s="233" t="s">
        <v>7748</v>
      </c>
      <c r="X1874" s="234" t="s">
        <v>7746</v>
      </c>
      <c r="Y1874" s="234"/>
      <c r="Z1874" s="234"/>
      <c r="AA1874" s="243">
        <v>202411</v>
      </c>
      <c r="AB1874" s="243"/>
      <c r="AC1874" s="244" t="s">
        <v>7754</v>
      </c>
      <c r="AD1874" s="244" t="s">
        <v>7503</v>
      </c>
      <c r="AE1874" s="245">
        <v>0</v>
      </c>
      <c r="AF1874" s="244" t="s">
        <v>7503</v>
      </c>
      <c r="AG1874" s="239" t="str">
        <f>IFERROR(VLOOKUP(작성용!A:A,RM!A:D,4,0),"-")</f>
        <v>-</v>
      </c>
      <c r="AH1874" s="9" t="s">
        <v>7409</v>
      </c>
      <c r="AI1874" s="235" t="s">
        <v>7409</v>
      </c>
      <c r="AJ1874" s="235" t="s">
        <v>7409</v>
      </c>
      <c r="AK1874" s="235" t="s">
        <v>7751</v>
      </c>
      <c r="AL1874" s="235">
        <v>1873</v>
      </c>
    </row>
    <row r="1875" spans="1:38" x14ac:dyDescent="0.3">
      <c r="A1875" s="222">
        <v>6000439</v>
      </c>
      <c r="B1875" s="222" t="s">
        <v>7581</v>
      </c>
      <c r="C1875" s="241" t="s">
        <v>7422</v>
      </c>
      <c r="D1875" s="259" t="s">
        <v>8096</v>
      </c>
      <c r="E1875" s="236">
        <v>1101115812288</v>
      </c>
      <c r="F1875" s="225" t="s">
        <v>7756</v>
      </c>
      <c r="G1875" s="242">
        <v>0</v>
      </c>
      <c r="H1875" s="223" t="s">
        <v>7409</v>
      </c>
      <c r="I1875" s="223"/>
      <c r="J1875" s="223"/>
      <c r="K1875" s="223"/>
      <c r="L1875" s="223"/>
      <c r="M1875" s="223"/>
      <c r="N1875" s="225" t="s">
        <v>7414</v>
      </c>
      <c r="O1875" s="225"/>
      <c r="P1875" s="225"/>
      <c r="Q1875" s="240"/>
      <c r="R1875" s="212" t="s">
        <v>7409</v>
      </c>
      <c r="S1875" s="213" t="s">
        <v>7409</v>
      </c>
      <c r="T1875" s="233" t="s">
        <v>8167</v>
      </c>
      <c r="U1875" s="234" t="s">
        <v>7583</v>
      </c>
      <c r="V1875" s="234">
        <v>45643</v>
      </c>
      <c r="W1875" s="233" t="s">
        <v>7748</v>
      </c>
      <c r="X1875" s="234" t="s">
        <v>7746</v>
      </c>
      <c r="Y1875" s="234"/>
      <c r="Z1875" s="234"/>
      <c r="AA1875" s="243">
        <v>202411</v>
      </c>
      <c r="AB1875" s="243"/>
      <c r="AC1875" s="244" t="s">
        <v>7754</v>
      </c>
      <c r="AD1875" s="244" t="s">
        <v>7462</v>
      </c>
      <c r="AE1875" s="245">
        <v>0</v>
      </c>
      <c r="AF1875" s="244" t="s">
        <v>7462</v>
      </c>
      <c r="AG1875" s="239" t="str">
        <f>IFERROR(VLOOKUP(작성용!A:A,RM!A:D,4,0),"-")</f>
        <v>-</v>
      </c>
      <c r="AH1875" s="9" t="s">
        <v>7409</v>
      </c>
      <c r="AI1875" s="235" t="s">
        <v>7409</v>
      </c>
      <c r="AJ1875" s="235" t="s">
        <v>7409</v>
      </c>
      <c r="AK1875" s="235" t="s">
        <v>7751</v>
      </c>
      <c r="AL1875" s="235">
        <v>1874</v>
      </c>
    </row>
    <row r="1876" spans="1:38" x14ac:dyDescent="0.3">
      <c r="A1876" s="222">
        <v>6000439</v>
      </c>
      <c r="B1876" s="222" t="s">
        <v>7581</v>
      </c>
      <c r="C1876" s="241" t="s">
        <v>7422</v>
      </c>
      <c r="D1876" s="278" t="s">
        <v>8096</v>
      </c>
      <c r="E1876" s="236">
        <v>1101115812288</v>
      </c>
      <c r="F1876" s="225" t="s">
        <v>7760</v>
      </c>
      <c r="G1876" s="242">
        <v>1</v>
      </c>
      <c r="H1876" s="223" t="s">
        <v>7409</v>
      </c>
      <c r="I1876" s="223"/>
      <c r="J1876" s="223"/>
      <c r="K1876" s="223"/>
      <c r="L1876" s="223"/>
      <c r="M1876" s="223"/>
      <c r="N1876" s="225" t="s">
        <v>7414</v>
      </c>
      <c r="O1876" s="225"/>
      <c r="P1876" s="225"/>
      <c r="Q1876" s="240"/>
      <c r="R1876" s="212" t="s">
        <v>7409</v>
      </c>
      <c r="S1876" s="213" t="s">
        <v>7409</v>
      </c>
      <c r="T1876" s="233" t="s">
        <v>8167</v>
      </c>
      <c r="U1876" s="234" t="s">
        <v>7583</v>
      </c>
      <c r="V1876" s="234">
        <v>45643</v>
      </c>
      <c r="W1876" s="233" t="s">
        <v>7748</v>
      </c>
      <c r="X1876" s="234" t="s">
        <v>7746</v>
      </c>
      <c r="Y1876" s="234"/>
      <c r="Z1876" s="234"/>
      <c r="AA1876" s="243">
        <v>202411</v>
      </c>
      <c r="AB1876" s="243"/>
      <c r="AC1876" s="244" t="s">
        <v>7754</v>
      </c>
      <c r="AD1876" s="244" t="s">
        <v>7462</v>
      </c>
      <c r="AE1876" s="245">
        <v>0</v>
      </c>
      <c r="AF1876" s="244" t="s">
        <v>7462</v>
      </c>
      <c r="AG1876" s="239" t="str">
        <f>IFERROR(VLOOKUP(작성용!A:A,RM!A:D,4,0),"-")</f>
        <v>-</v>
      </c>
      <c r="AH1876" s="9" t="s">
        <v>7409</v>
      </c>
      <c r="AI1876" s="235" t="s">
        <v>7409</v>
      </c>
      <c r="AJ1876" s="235" t="s">
        <v>7409</v>
      </c>
      <c r="AK1876" s="235" t="s">
        <v>7751</v>
      </c>
      <c r="AL1876" s="235">
        <v>1875</v>
      </c>
    </row>
    <row r="1877" spans="1:38" x14ac:dyDescent="0.3">
      <c r="A1877" s="222">
        <v>6000439</v>
      </c>
      <c r="B1877" s="222" t="s">
        <v>7581</v>
      </c>
      <c r="C1877" s="241" t="s">
        <v>7422</v>
      </c>
      <c r="D1877" s="278" t="s">
        <v>8096</v>
      </c>
      <c r="E1877" s="236">
        <v>1101115812288</v>
      </c>
      <c r="F1877" s="225" t="s">
        <v>7765</v>
      </c>
      <c r="G1877" s="242">
        <v>1</v>
      </c>
      <c r="H1877" s="223" t="s">
        <v>7409</v>
      </c>
      <c r="I1877" s="223"/>
      <c r="J1877" s="223"/>
      <c r="K1877" s="223"/>
      <c r="L1877" s="223"/>
      <c r="M1877" s="223"/>
      <c r="N1877" s="225" t="s">
        <v>7414</v>
      </c>
      <c r="O1877" s="225"/>
      <c r="P1877" s="225"/>
      <c r="Q1877" s="240"/>
      <c r="R1877" s="212" t="s">
        <v>7409</v>
      </c>
      <c r="S1877" s="213" t="s">
        <v>7409</v>
      </c>
      <c r="T1877" s="233" t="s">
        <v>8167</v>
      </c>
      <c r="U1877" s="234" t="s">
        <v>7583</v>
      </c>
      <c r="V1877" s="234">
        <v>45643</v>
      </c>
      <c r="W1877" s="233" t="s">
        <v>7748</v>
      </c>
      <c r="X1877" s="234" t="s">
        <v>7746</v>
      </c>
      <c r="Y1877" s="234"/>
      <c r="Z1877" s="234"/>
      <c r="AA1877" s="243">
        <v>202411</v>
      </c>
      <c r="AB1877" s="243"/>
      <c r="AC1877" s="244" t="s">
        <v>7754</v>
      </c>
      <c r="AD1877" s="244" t="s">
        <v>7462</v>
      </c>
      <c r="AE1877" s="245">
        <v>0</v>
      </c>
      <c r="AF1877" s="244" t="s">
        <v>7462</v>
      </c>
      <c r="AG1877" s="239" t="str">
        <f>IFERROR(VLOOKUP(작성용!A:A,RM!A:D,4,0),"-")</f>
        <v>-</v>
      </c>
      <c r="AH1877" s="9" t="s">
        <v>7409</v>
      </c>
      <c r="AI1877" s="235" t="s">
        <v>7409</v>
      </c>
      <c r="AJ1877" s="235" t="s">
        <v>7409</v>
      </c>
      <c r="AK1877" s="235" t="s">
        <v>7751</v>
      </c>
      <c r="AL1877" s="235">
        <v>1876</v>
      </c>
    </row>
    <row r="1878" spans="1:38" x14ac:dyDescent="0.3">
      <c r="A1878" s="222">
        <v>6000439</v>
      </c>
      <c r="B1878" s="222" t="s">
        <v>7581</v>
      </c>
      <c r="C1878" s="241" t="s">
        <v>7422</v>
      </c>
      <c r="D1878" s="269" t="s">
        <v>8097</v>
      </c>
      <c r="E1878" s="236">
        <v>1211110325928</v>
      </c>
      <c r="F1878" s="225" t="s">
        <v>7765</v>
      </c>
      <c r="G1878" s="242">
        <v>0</v>
      </c>
      <c r="H1878" s="223" t="s">
        <v>7409</v>
      </c>
      <c r="I1878" s="223"/>
      <c r="J1878" s="223"/>
      <c r="K1878" s="223"/>
      <c r="L1878" s="223"/>
      <c r="M1878" s="223"/>
      <c r="N1878" s="225" t="s">
        <v>7414</v>
      </c>
      <c r="O1878" s="225"/>
      <c r="P1878" s="225"/>
      <c r="Q1878" s="240"/>
      <c r="R1878" s="212" t="s">
        <v>7409</v>
      </c>
      <c r="S1878" s="213" t="s">
        <v>7409</v>
      </c>
      <c r="T1878" s="233" t="s">
        <v>8167</v>
      </c>
      <c r="U1878" s="234" t="s">
        <v>7583</v>
      </c>
      <c r="V1878" s="234">
        <v>45643</v>
      </c>
      <c r="W1878" s="233" t="s">
        <v>7748</v>
      </c>
      <c r="X1878" s="234" t="s">
        <v>7746</v>
      </c>
      <c r="Y1878" s="234"/>
      <c r="Z1878" s="234"/>
      <c r="AA1878" s="243">
        <v>202411</v>
      </c>
      <c r="AB1878" s="243"/>
      <c r="AC1878" s="244" t="s">
        <v>7754</v>
      </c>
      <c r="AD1878" s="244" t="s">
        <v>3910</v>
      </c>
      <c r="AE1878" s="245">
        <v>0.4</v>
      </c>
      <c r="AF1878" s="244" t="s">
        <v>7478</v>
      </c>
      <c r="AG1878" s="239" t="str">
        <f>IFERROR(VLOOKUP(작성용!A:A,RM!A:D,4,0),"-")</f>
        <v>-</v>
      </c>
      <c r="AH1878" s="9" t="s">
        <v>7409</v>
      </c>
      <c r="AI1878" s="235" t="s">
        <v>7409</v>
      </c>
      <c r="AJ1878" s="235" t="s">
        <v>7409</v>
      </c>
      <c r="AK1878" s="235" t="s">
        <v>7751</v>
      </c>
      <c r="AL1878" s="235">
        <v>1877</v>
      </c>
    </row>
    <row r="1879" spans="1:38" x14ac:dyDescent="0.3">
      <c r="A1879" s="222">
        <v>6000439</v>
      </c>
      <c r="B1879" s="222" t="s">
        <v>7581</v>
      </c>
      <c r="C1879" s="241" t="s">
        <v>7422</v>
      </c>
      <c r="D1879" s="269" t="s">
        <v>8098</v>
      </c>
      <c r="E1879" s="236">
        <v>1311110601384</v>
      </c>
      <c r="F1879" s="225" t="s">
        <v>7765</v>
      </c>
      <c r="G1879" s="242">
        <v>1</v>
      </c>
      <c r="H1879" s="223" t="s">
        <v>7409</v>
      </c>
      <c r="I1879" s="223"/>
      <c r="J1879" s="223"/>
      <c r="K1879" s="223"/>
      <c r="L1879" s="223"/>
      <c r="M1879" s="223"/>
      <c r="N1879" s="225" t="s">
        <v>7414</v>
      </c>
      <c r="O1879" s="225"/>
      <c r="P1879" s="225"/>
      <c r="Q1879" s="240"/>
      <c r="R1879" s="212" t="s">
        <v>7409</v>
      </c>
      <c r="S1879" s="213" t="s">
        <v>7409</v>
      </c>
      <c r="T1879" s="233" t="s">
        <v>8167</v>
      </c>
      <c r="U1879" s="234" t="s">
        <v>7583</v>
      </c>
      <c r="V1879" s="234">
        <v>45643</v>
      </c>
      <c r="W1879" s="233" t="s">
        <v>7748</v>
      </c>
      <c r="X1879" s="234" t="s">
        <v>7746</v>
      </c>
      <c r="Y1879" s="234"/>
      <c r="Z1879" s="234"/>
      <c r="AA1879" s="243">
        <v>202411</v>
      </c>
      <c r="AB1879" s="243"/>
      <c r="AC1879" s="244" t="s">
        <v>7754</v>
      </c>
      <c r="AD1879" s="244" t="s">
        <v>3647</v>
      </c>
      <c r="AE1879" s="245">
        <v>0</v>
      </c>
      <c r="AF1879" s="244" t="s">
        <v>8058</v>
      </c>
      <c r="AG1879" s="239" t="str">
        <f>IFERROR(VLOOKUP(작성용!A:A,RM!A:D,4,0),"-")</f>
        <v>-</v>
      </c>
      <c r="AH1879" s="9" t="s">
        <v>7409</v>
      </c>
      <c r="AI1879" s="235" t="s">
        <v>7409</v>
      </c>
      <c r="AJ1879" s="235" t="s">
        <v>7409</v>
      </c>
      <c r="AK1879" s="235" t="s">
        <v>7751</v>
      </c>
      <c r="AL1879" s="235">
        <v>1878</v>
      </c>
    </row>
    <row r="1880" spans="1:38" x14ac:dyDescent="0.3">
      <c r="A1880" s="222">
        <v>6000439</v>
      </c>
      <c r="B1880" s="222" t="s">
        <v>7581</v>
      </c>
      <c r="C1880" s="241" t="s">
        <v>7422</v>
      </c>
      <c r="D1880" s="278" t="s">
        <v>8098</v>
      </c>
      <c r="E1880" s="236">
        <v>1311110601384</v>
      </c>
      <c r="F1880" s="225" t="s">
        <v>7765</v>
      </c>
      <c r="G1880" s="242">
        <v>0</v>
      </c>
      <c r="H1880" s="223" t="s">
        <v>7409</v>
      </c>
      <c r="I1880" s="223"/>
      <c r="J1880" s="223"/>
      <c r="K1880" s="223"/>
      <c r="L1880" s="223"/>
      <c r="M1880" s="223"/>
      <c r="N1880" s="225" t="s">
        <v>7414</v>
      </c>
      <c r="O1880" s="225"/>
      <c r="P1880" s="225"/>
      <c r="Q1880" s="240"/>
      <c r="R1880" s="212" t="s">
        <v>7409</v>
      </c>
      <c r="S1880" s="213" t="s">
        <v>7409</v>
      </c>
      <c r="T1880" s="233" t="s">
        <v>8167</v>
      </c>
      <c r="U1880" s="234" t="s">
        <v>7583</v>
      </c>
      <c r="V1880" s="234">
        <v>45643</v>
      </c>
      <c r="W1880" s="233" t="s">
        <v>7748</v>
      </c>
      <c r="X1880" s="234" t="s">
        <v>7746</v>
      </c>
      <c r="Y1880" s="234"/>
      <c r="Z1880" s="234"/>
      <c r="AA1880" s="243">
        <v>202411</v>
      </c>
      <c r="AB1880" s="243"/>
      <c r="AC1880" s="244" t="s">
        <v>7754</v>
      </c>
      <c r="AD1880" s="244" t="s">
        <v>3647</v>
      </c>
      <c r="AE1880" s="245">
        <v>0</v>
      </c>
      <c r="AF1880" s="244" t="s">
        <v>8058</v>
      </c>
      <c r="AG1880" s="239" t="str">
        <f>IFERROR(VLOOKUP(작성용!A:A,RM!A:D,4,0),"-")</f>
        <v>-</v>
      </c>
      <c r="AH1880" s="9" t="s">
        <v>7409</v>
      </c>
      <c r="AI1880" s="235" t="s">
        <v>7409</v>
      </c>
      <c r="AJ1880" s="235" t="s">
        <v>7409</v>
      </c>
      <c r="AK1880" s="235" t="s">
        <v>7751</v>
      </c>
      <c r="AL1880" s="235">
        <v>1879</v>
      </c>
    </row>
    <row r="1881" spans="1:38" x14ac:dyDescent="0.3">
      <c r="A1881" s="222">
        <v>6000439</v>
      </c>
      <c r="B1881" s="222" t="s">
        <v>7581</v>
      </c>
      <c r="C1881" s="241" t="s">
        <v>7422</v>
      </c>
      <c r="D1881" s="278" t="s">
        <v>8098</v>
      </c>
      <c r="E1881" s="236">
        <v>1311110601384</v>
      </c>
      <c r="F1881" s="225" t="s">
        <v>7765</v>
      </c>
      <c r="G1881" s="242">
        <v>2</v>
      </c>
      <c r="H1881" s="223" t="s">
        <v>7409</v>
      </c>
      <c r="I1881" s="223"/>
      <c r="J1881" s="223"/>
      <c r="K1881" s="223"/>
      <c r="L1881" s="223"/>
      <c r="M1881" s="223"/>
      <c r="N1881" s="225" t="s">
        <v>7414</v>
      </c>
      <c r="O1881" s="225"/>
      <c r="P1881" s="225"/>
      <c r="Q1881" s="240"/>
      <c r="R1881" s="212" t="s">
        <v>7409</v>
      </c>
      <c r="S1881" s="213" t="s">
        <v>7409</v>
      </c>
      <c r="T1881" s="233" t="s">
        <v>8167</v>
      </c>
      <c r="U1881" s="234" t="s">
        <v>7583</v>
      </c>
      <c r="V1881" s="234">
        <v>45643</v>
      </c>
      <c r="W1881" s="233" t="s">
        <v>7748</v>
      </c>
      <c r="X1881" s="234" t="s">
        <v>7746</v>
      </c>
      <c r="Y1881" s="234"/>
      <c r="Z1881" s="234"/>
      <c r="AA1881" s="243">
        <v>202411</v>
      </c>
      <c r="AB1881" s="243"/>
      <c r="AC1881" s="244" t="s">
        <v>7754</v>
      </c>
      <c r="AD1881" s="244" t="s">
        <v>3647</v>
      </c>
      <c r="AE1881" s="245">
        <v>0</v>
      </c>
      <c r="AF1881" s="244" t="s">
        <v>8058</v>
      </c>
      <c r="AG1881" s="239" t="str">
        <f>IFERROR(VLOOKUP(작성용!A:A,RM!A:D,4,0),"-")</f>
        <v>-</v>
      </c>
      <c r="AH1881" s="9" t="s">
        <v>7409</v>
      </c>
      <c r="AI1881" s="235" t="s">
        <v>7409</v>
      </c>
      <c r="AJ1881" s="235" t="s">
        <v>7409</v>
      </c>
      <c r="AK1881" s="235" t="s">
        <v>7751</v>
      </c>
      <c r="AL1881" s="235">
        <v>1880</v>
      </c>
    </row>
    <row r="1882" spans="1:38" x14ac:dyDescent="0.3">
      <c r="A1882" s="222">
        <v>6000439</v>
      </c>
      <c r="B1882" s="222" t="s">
        <v>7581</v>
      </c>
      <c r="C1882" s="241" t="s">
        <v>7422</v>
      </c>
      <c r="D1882" s="269" t="s">
        <v>8099</v>
      </c>
      <c r="E1882" s="236">
        <v>1101113585704</v>
      </c>
      <c r="F1882" s="225" t="s">
        <v>7756</v>
      </c>
      <c r="G1882" s="242">
        <v>0</v>
      </c>
      <c r="H1882" s="223" t="s">
        <v>7409</v>
      </c>
      <c r="I1882" s="223"/>
      <c r="J1882" s="223"/>
      <c r="K1882" s="223"/>
      <c r="L1882" s="223"/>
      <c r="M1882" s="223"/>
      <c r="N1882" s="225" t="s">
        <v>7414</v>
      </c>
      <c r="O1882" s="225"/>
      <c r="P1882" s="225"/>
      <c r="Q1882" s="240"/>
      <c r="R1882" s="212" t="s">
        <v>7409</v>
      </c>
      <c r="S1882" s="213" t="s">
        <v>7409</v>
      </c>
      <c r="T1882" s="233" t="s">
        <v>8167</v>
      </c>
      <c r="U1882" s="234" t="s">
        <v>7583</v>
      </c>
      <c r="V1882" s="234">
        <v>45643</v>
      </c>
      <c r="W1882" s="233" t="s">
        <v>7748</v>
      </c>
      <c r="X1882" s="234" t="s">
        <v>7746</v>
      </c>
      <c r="Y1882" s="234"/>
      <c r="Z1882" s="234"/>
      <c r="AA1882" s="243">
        <v>202411</v>
      </c>
      <c r="AB1882" s="243"/>
      <c r="AC1882" s="244" t="s">
        <v>7754</v>
      </c>
      <c r="AD1882" s="244" t="s">
        <v>7503</v>
      </c>
      <c r="AE1882" s="245">
        <v>0</v>
      </c>
      <c r="AF1882" s="244" t="s">
        <v>7503</v>
      </c>
      <c r="AG1882" s="239" t="str">
        <f>IFERROR(VLOOKUP(작성용!A:A,RM!A:D,4,0),"-")</f>
        <v>-</v>
      </c>
      <c r="AH1882" s="9" t="s">
        <v>7409</v>
      </c>
      <c r="AI1882" s="235" t="s">
        <v>7409</v>
      </c>
      <c r="AJ1882" s="235" t="s">
        <v>7409</v>
      </c>
      <c r="AK1882" s="235" t="s">
        <v>7751</v>
      </c>
      <c r="AL1882" s="235">
        <v>1881</v>
      </c>
    </row>
    <row r="1883" spans="1:38" x14ac:dyDescent="0.3">
      <c r="A1883" s="222">
        <v>6000439</v>
      </c>
      <c r="B1883" s="222" t="s">
        <v>7581</v>
      </c>
      <c r="C1883" s="241" t="s">
        <v>7422</v>
      </c>
      <c r="D1883" s="278" t="s">
        <v>8100</v>
      </c>
      <c r="E1883" s="236">
        <v>1101117492492</v>
      </c>
      <c r="F1883" s="225" t="s">
        <v>7765</v>
      </c>
      <c r="G1883" s="242">
        <v>0</v>
      </c>
      <c r="H1883" s="223" t="s">
        <v>7409</v>
      </c>
      <c r="I1883" s="223"/>
      <c r="J1883" s="223"/>
      <c r="K1883" s="223"/>
      <c r="L1883" s="223"/>
      <c r="M1883" s="223"/>
      <c r="N1883" s="225" t="s">
        <v>7414</v>
      </c>
      <c r="O1883" s="225"/>
      <c r="P1883" s="225"/>
      <c r="Q1883" s="240"/>
      <c r="R1883" s="212" t="s">
        <v>7409</v>
      </c>
      <c r="S1883" s="213" t="s">
        <v>7409</v>
      </c>
      <c r="T1883" s="233" t="s">
        <v>8167</v>
      </c>
      <c r="U1883" s="234" t="s">
        <v>7583</v>
      </c>
      <c r="V1883" s="234">
        <v>45643</v>
      </c>
      <c r="W1883" s="233" t="s">
        <v>7748</v>
      </c>
      <c r="X1883" s="234" t="s">
        <v>7746</v>
      </c>
      <c r="Y1883" s="234"/>
      <c r="Z1883" s="234"/>
      <c r="AA1883" s="243">
        <v>202411</v>
      </c>
      <c r="AB1883" s="243"/>
      <c r="AC1883" s="244" t="s">
        <v>7754</v>
      </c>
      <c r="AD1883" s="257" t="s">
        <v>8220</v>
      </c>
      <c r="AE1883" s="245">
        <v>0</v>
      </c>
      <c r="AF1883" s="244" t="s">
        <v>7478</v>
      </c>
      <c r="AG1883" s="239" t="str">
        <f>IFERROR(VLOOKUP(작성용!A:A,RM!A:D,4,0),"-")</f>
        <v>-</v>
      </c>
      <c r="AH1883" s="9" t="s">
        <v>7409</v>
      </c>
      <c r="AI1883" s="235" t="s">
        <v>8059</v>
      </c>
      <c r="AJ1883" s="235" t="s">
        <v>7409</v>
      </c>
      <c r="AK1883" s="235" t="s">
        <v>7751</v>
      </c>
      <c r="AL1883" s="235">
        <v>1882</v>
      </c>
    </row>
    <row r="1884" spans="1:38" x14ac:dyDescent="0.3">
      <c r="A1884" s="222">
        <v>6000439</v>
      </c>
      <c r="B1884" s="222" t="s">
        <v>7581</v>
      </c>
      <c r="C1884" s="241" t="s">
        <v>7422</v>
      </c>
      <c r="D1884" s="237" t="s">
        <v>8101</v>
      </c>
      <c r="E1884" s="236">
        <v>1101113660142</v>
      </c>
      <c r="F1884" s="225" t="s">
        <v>7763</v>
      </c>
      <c r="G1884" s="242">
        <v>0</v>
      </c>
      <c r="H1884" s="223" t="s">
        <v>7409</v>
      </c>
      <c r="I1884" s="223"/>
      <c r="J1884" s="223"/>
      <c r="K1884" s="223"/>
      <c r="L1884" s="223"/>
      <c r="M1884" s="223"/>
      <c r="N1884" s="225" t="s">
        <v>7414</v>
      </c>
      <c r="O1884" s="225"/>
      <c r="P1884" s="225"/>
      <c r="Q1884" s="240"/>
      <c r="R1884" s="212" t="s">
        <v>7409</v>
      </c>
      <c r="S1884" s="213" t="s">
        <v>7409</v>
      </c>
      <c r="T1884" s="233" t="s">
        <v>8167</v>
      </c>
      <c r="U1884" s="234" t="s">
        <v>7583</v>
      </c>
      <c r="V1884" s="234">
        <v>45643</v>
      </c>
      <c r="W1884" s="233" t="s">
        <v>7748</v>
      </c>
      <c r="X1884" s="234" t="s">
        <v>7746</v>
      </c>
      <c r="Y1884" s="234"/>
      <c r="Z1884" s="234"/>
      <c r="AA1884" s="243">
        <v>202411</v>
      </c>
      <c r="AB1884" s="243"/>
      <c r="AC1884" s="244" t="s">
        <v>7754</v>
      </c>
      <c r="AD1884" s="244" t="s">
        <v>7788</v>
      </c>
      <c r="AE1884" s="245">
        <v>0</v>
      </c>
      <c r="AF1884" s="244" t="s">
        <v>7788</v>
      </c>
      <c r="AG1884" s="239" t="str">
        <f>IFERROR(VLOOKUP(작성용!A:A,RM!A:D,4,0),"-")</f>
        <v>-</v>
      </c>
      <c r="AH1884" s="9" t="s">
        <v>7409</v>
      </c>
      <c r="AI1884" s="235" t="s">
        <v>7409</v>
      </c>
      <c r="AJ1884" s="235" t="s">
        <v>7409</v>
      </c>
      <c r="AK1884" s="235" t="s">
        <v>7751</v>
      </c>
      <c r="AL1884" s="235">
        <v>1883</v>
      </c>
    </row>
    <row r="1885" spans="1:38" x14ac:dyDescent="0.3">
      <c r="A1885" s="222">
        <v>6000439</v>
      </c>
      <c r="B1885" s="222" t="s">
        <v>7581</v>
      </c>
      <c r="C1885" s="241" t="s">
        <v>7422</v>
      </c>
      <c r="D1885" s="269" t="s">
        <v>8102</v>
      </c>
      <c r="E1885" s="236">
        <v>1101116213683</v>
      </c>
      <c r="F1885" s="225" t="s">
        <v>7765</v>
      </c>
      <c r="G1885" s="242">
        <v>2</v>
      </c>
      <c r="H1885" s="223" t="s">
        <v>7409</v>
      </c>
      <c r="I1885" s="223"/>
      <c r="J1885" s="223"/>
      <c r="K1885" s="223"/>
      <c r="L1885" s="223"/>
      <c r="M1885" s="223"/>
      <c r="N1885" s="225" t="s">
        <v>7414</v>
      </c>
      <c r="O1885" s="225"/>
      <c r="P1885" s="225"/>
      <c r="Q1885" s="240"/>
      <c r="R1885" s="212" t="s">
        <v>7409</v>
      </c>
      <c r="S1885" s="213" t="s">
        <v>7409</v>
      </c>
      <c r="T1885" s="233" t="s">
        <v>8167</v>
      </c>
      <c r="U1885" s="234" t="s">
        <v>7583</v>
      </c>
      <c r="V1885" s="234">
        <v>45643</v>
      </c>
      <c r="W1885" s="233" t="s">
        <v>7748</v>
      </c>
      <c r="X1885" s="234" t="s">
        <v>7746</v>
      </c>
      <c r="Y1885" s="234"/>
      <c r="Z1885" s="234"/>
      <c r="AA1885" s="243">
        <v>202411</v>
      </c>
      <c r="AB1885" s="243"/>
      <c r="AC1885" s="244" t="s">
        <v>7754</v>
      </c>
      <c r="AD1885" s="244" t="s">
        <v>3943</v>
      </c>
      <c r="AE1885" s="245">
        <v>0</v>
      </c>
      <c r="AF1885" s="244" t="s">
        <v>7452</v>
      </c>
      <c r="AG1885" s="239" t="str">
        <f>IFERROR(VLOOKUP(작성용!A:A,RM!A:D,4,0),"-")</f>
        <v>-</v>
      </c>
      <c r="AH1885" s="9" t="s">
        <v>7409</v>
      </c>
      <c r="AI1885" s="235" t="s">
        <v>7409</v>
      </c>
      <c r="AJ1885" s="235" t="s">
        <v>7409</v>
      </c>
      <c r="AK1885" s="235" t="s">
        <v>7751</v>
      </c>
      <c r="AL1885" s="235">
        <v>1884</v>
      </c>
    </row>
    <row r="1886" spans="1:38" x14ac:dyDescent="0.3">
      <c r="A1886" s="222">
        <v>6000439</v>
      </c>
      <c r="B1886" s="222" t="s">
        <v>7581</v>
      </c>
      <c r="C1886" s="241" t="s">
        <v>7422</v>
      </c>
      <c r="D1886" s="278" t="s">
        <v>8103</v>
      </c>
      <c r="E1886" s="236">
        <v>1101116783785</v>
      </c>
      <c r="F1886" s="225" t="s">
        <v>7765</v>
      </c>
      <c r="G1886" s="242">
        <v>0</v>
      </c>
      <c r="H1886" s="223" t="s">
        <v>7409</v>
      </c>
      <c r="I1886" s="223"/>
      <c r="J1886" s="223"/>
      <c r="K1886" s="223"/>
      <c r="L1886" s="223"/>
      <c r="M1886" s="223"/>
      <c r="N1886" s="225" t="s">
        <v>7414</v>
      </c>
      <c r="O1886" s="225"/>
      <c r="P1886" s="225"/>
      <c r="Q1886" s="240"/>
      <c r="R1886" s="212" t="s">
        <v>7409</v>
      </c>
      <c r="S1886" s="213" t="s">
        <v>7409</v>
      </c>
      <c r="T1886" s="233" t="s">
        <v>8167</v>
      </c>
      <c r="U1886" s="234" t="s">
        <v>7583</v>
      </c>
      <c r="V1886" s="234">
        <v>45643</v>
      </c>
      <c r="W1886" s="233" t="s">
        <v>7748</v>
      </c>
      <c r="X1886" s="234" t="s">
        <v>7746</v>
      </c>
      <c r="Y1886" s="234"/>
      <c r="Z1886" s="234"/>
      <c r="AA1886" s="243">
        <v>202411</v>
      </c>
      <c r="AB1886" s="243"/>
      <c r="AC1886" s="244" t="s">
        <v>7754</v>
      </c>
      <c r="AD1886" s="244" t="s">
        <v>7474</v>
      </c>
      <c r="AE1886" s="245">
        <v>0</v>
      </c>
      <c r="AF1886" s="244" t="s">
        <v>7474</v>
      </c>
      <c r="AG1886" s="239" t="str">
        <f>IFERROR(VLOOKUP(작성용!A:A,RM!A:D,4,0),"-")</f>
        <v>-</v>
      </c>
      <c r="AH1886" s="9" t="s">
        <v>7409</v>
      </c>
      <c r="AI1886" s="235" t="s">
        <v>7409</v>
      </c>
      <c r="AJ1886" s="235" t="s">
        <v>7409</v>
      </c>
      <c r="AK1886" s="235" t="s">
        <v>7751</v>
      </c>
      <c r="AL1886" s="235">
        <v>1885</v>
      </c>
    </row>
    <row r="1887" spans="1:38" x14ac:dyDescent="0.3">
      <c r="A1887" s="222">
        <v>6000439</v>
      </c>
      <c r="B1887" s="222" t="s">
        <v>7581</v>
      </c>
      <c r="C1887" s="241" t="s">
        <v>7422</v>
      </c>
      <c r="D1887" s="278" t="s">
        <v>8104</v>
      </c>
      <c r="E1887" s="236">
        <v>1101117046801</v>
      </c>
      <c r="F1887" s="225" t="s">
        <v>7765</v>
      </c>
      <c r="G1887" s="242">
        <v>1</v>
      </c>
      <c r="H1887" s="223" t="s">
        <v>7409</v>
      </c>
      <c r="I1887" s="223"/>
      <c r="J1887" s="223"/>
      <c r="K1887" s="223"/>
      <c r="L1887" s="223"/>
      <c r="M1887" s="223"/>
      <c r="N1887" s="225" t="s">
        <v>7414</v>
      </c>
      <c r="O1887" s="225"/>
      <c r="P1887" s="225"/>
      <c r="Q1887" s="240"/>
      <c r="R1887" s="212" t="s">
        <v>7409</v>
      </c>
      <c r="S1887" s="213" t="s">
        <v>7409</v>
      </c>
      <c r="T1887" s="233" t="s">
        <v>8167</v>
      </c>
      <c r="U1887" s="234" t="s">
        <v>7583</v>
      </c>
      <c r="V1887" s="234">
        <v>45643</v>
      </c>
      <c r="W1887" s="233" t="s">
        <v>7748</v>
      </c>
      <c r="X1887" s="234" t="s">
        <v>7746</v>
      </c>
      <c r="Y1887" s="234"/>
      <c r="Z1887" s="234"/>
      <c r="AA1887" s="243">
        <v>202411</v>
      </c>
      <c r="AB1887" s="243"/>
      <c r="AC1887" s="244" t="s">
        <v>7754</v>
      </c>
      <c r="AD1887" s="244" t="s">
        <v>7454</v>
      </c>
      <c r="AE1887" s="245">
        <v>0</v>
      </c>
      <c r="AF1887" s="244" t="s">
        <v>7454</v>
      </c>
      <c r="AG1887" s="239" t="str">
        <f>IFERROR(VLOOKUP(작성용!A:A,RM!A:D,4,0),"-")</f>
        <v>-</v>
      </c>
      <c r="AH1887" s="9" t="s">
        <v>7409</v>
      </c>
      <c r="AI1887" s="235" t="s">
        <v>7409</v>
      </c>
      <c r="AJ1887" s="235" t="s">
        <v>7409</v>
      </c>
      <c r="AK1887" s="235" t="s">
        <v>7751</v>
      </c>
      <c r="AL1887" s="235">
        <v>1886</v>
      </c>
    </row>
    <row r="1888" spans="1:38" x14ac:dyDescent="0.3">
      <c r="A1888" s="222">
        <v>6000439</v>
      </c>
      <c r="B1888" s="222" t="s">
        <v>7581</v>
      </c>
      <c r="C1888" s="241" t="s">
        <v>7422</v>
      </c>
      <c r="D1888" s="269" t="s">
        <v>8105</v>
      </c>
      <c r="E1888" s="236">
        <v>1101116902202</v>
      </c>
      <c r="F1888" s="225" t="s">
        <v>7765</v>
      </c>
      <c r="G1888" s="242">
        <v>0</v>
      </c>
      <c r="H1888" s="223" t="s">
        <v>7409</v>
      </c>
      <c r="I1888" s="223"/>
      <c r="J1888" s="223"/>
      <c r="K1888" s="223"/>
      <c r="L1888" s="223"/>
      <c r="M1888" s="223"/>
      <c r="N1888" s="225" t="s">
        <v>7414</v>
      </c>
      <c r="O1888" s="225"/>
      <c r="P1888" s="225"/>
      <c r="Q1888" s="240"/>
      <c r="R1888" s="212" t="s">
        <v>7409</v>
      </c>
      <c r="S1888" s="213" t="s">
        <v>7409</v>
      </c>
      <c r="T1888" s="233" t="s">
        <v>8167</v>
      </c>
      <c r="U1888" s="234" t="s">
        <v>7583</v>
      </c>
      <c r="V1888" s="234">
        <v>45643</v>
      </c>
      <c r="W1888" s="233" t="s">
        <v>7748</v>
      </c>
      <c r="X1888" s="234" t="s">
        <v>7746</v>
      </c>
      <c r="Y1888" s="234"/>
      <c r="Z1888" s="234"/>
      <c r="AA1888" s="243">
        <v>202411</v>
      </c>
      <c r="AB1888" s="243"/>
      <c r="AC1888" s="244" t="s">
        <v>7754</v>
      </c>
      <c r="AD1888" s="244" t="s">
        <v>7538</v>
      </c>
      <c r="AE1888" s="245">
        <v>0.4</v>
      </c>
      <c r="AF1888" s="244" t="s">
        <v>7538</v>
      </c>
      <c r="AG1888" s="239" t="str">
        <f>IFERROR(VLOOKUP(작성용!A:A,RM!A:D,4,0),"-")</f>
        <v>-</v>
      </c>
      <c r="AH1888" s="9" t="s">
        <v>7409</v>
      </c>
      <c r="AI1888" s="235" t="s">
        <v>7409</v>
      </c>
      <c r="AJ1888" s="235" t="s">
        <v>7409</v>
      </c>
      <c r="AK1888" s="235" t="s">
        <v>7751</v>
      </c>
      <c r="AL1888" s="235">
        <v>1887</v>
      </c>
    </row>
    <row r="1889" spans="1:38" x14ac:dyDescent="0.3">
      <c r="A1889" s="222">
        <v>6000439</v>
      </c>
      <c r="B1889" s="222" t="s">
        <v>7581</v>
      </c>
      <c r="C1889" s="241" t="s">
        <v>7422</v>
      </c>
      <c r="D1889" s="278" t="s">
        <v>8106</v>
      </c>
      <c r="E1889" s="236">
        <v>1101116095536</v>
      </c>
      <c r="F1889" s="225" t="s">
        <v>7765</v>
      </c>
      <c r="G1889" s="242">
        <v>0</v>
      </c>
      <c r="H1889" s="223" t="s">
        <v>7409</v>
      </c>
      <c r="I1889" s="223"/>
      <c r="J1889" s="223"/>
      <c r="K1889" s="223"/>
      <c r="L1889" s="223"/>
      <c r="M1889" s="223"/>
      <c r="N1889" s="225" t="s">
        <v>7414</v>
      </c>
      <c r="O1889" s="225"/>
      <c r="P1889" s="225"/>
      <c r="Q1889" s="240"/>
      <c r="R1889" s="212" t="s">
        <v>7409</v>
      </c>
      <c r="S1889" s="213" t="s">
        <v>7409</v>
      </c>
      <c r="T1889" s="233" t="s">
        <v>8167</v>
      </c>
      <c r="U1889" s="234" t="s">
        <v>7583</v>
      </c>
      <c r="V1889" s="234">
        <v>45643</v>
      </c>
      <c r="W1889" s="233" t="s">
        <v>7748</v>
      </c>
      <c r="X1889" s="234" t="s">
        <v>7746</v>
      </c>
      <c r="Y1889" s="234"/>
      <c r="Z1889" s="234"/>
      <c r="AA1889" s="243">
        <v>202411</v>
      </c>
      <c r="AB1889" s="243"/>
      <c r="AC1889" s="244" t="s">
        <v>7754</v>
      </c>
      <c r="AD1889" s="244" t="s">
        <v>7513</v>
      </c>
      <c r="AE1889" s="245">
        <v>0</v>
      </c>
      <c r="AF1889" s="244" t="s">
        <v>7513</v>
      </c>
      <c r="AG1889" s="239" t="str">
        <f>IFERROR(VLOOKUP(작성용!A:A,RM!A:D,4,0),"-")</f>
        <v>-</v>
      </c>
      <c r="AH1889" s="9" t="s">
        <v>7409</v>
      </c>
      <c r="AI1889" s="235" t="s">
        <v>7409</v>
      </c>
      <c r="AJ1889" s="235" t="s">
        <v>7409</v>
      </c>
      <c r="AK1889" s="235" t="s">
        <v>7751</v>
      </c>
      <c r="AL1889" s="235">
        <v>1888</v>
      </c>
    </row>
    <row r="1890" spans="1:38" x14ac:dyDescent="0.3">
      <c r="A1890" s="222">
        <v>6000439</v>
      </c>
      <c r="B1890" s="222" t="s">
        <v>7581</v>
      </c>
      <c r="C1890" s="241" t="s">
        <v>7422</v>
      </c>
      <c r="D1890" s="237" t="s">
        <v>8106</v>
      </c>
      <c r="E1890" s="236">
        <v>1101116095536</v>
      </c>
      <c r="F1890" s="240" t="s">
        <v>7756</v>
      </c>
      <c r="G1890" s="242">
        <v>0</v>
      </c>
      <c r="H1890" s="223" t="s">
        <v>7409</v>
      </c>
      <c r="I1890" s="223"/>
      <c r="J1890" s="223"/>
      <c r="K1890" s="223"/>
      <c r="L1890" s="223"/>
      <c r="M1890" s="223"/>
      <c r="N1890" s="225" t="s">
        <v>7414</v>
      </c>
      <c r="O1890" s="225"/>
      <c r="P1890" s="225"/>
      <c r="Q1890" s="240"/>
      <c r="R1890" s="212" t="s">
        <v>7409</v>
      </c>
      <c r="S1890" s="213" t="s">
        <v>7409</v>
      </c>
      <c r="T1890" s="233" t="s">
        <v>8167</v>
      </c>
      <c r="U1890" s="234" t="s">
        <v>7583</v>
      </c>
      <c r="V1890" s="234">
        <v>45643</v>
      </c>
      <c r="W1890" s="233" t="s">
        <v>7748</v>
      </c>
      <c r="X1890" s="234" t="s">
        <v>7746</v>
      </c>
      <c r="Y1890" s="234"/>
      <c r="Z1890" s="234"/>
      <c r="AA1890" s="243">
        <v>202411</v>
      </c>
      <c r="AB1890" s="243"/>
      <c r="AC1890" s="244" t="s">
        <v>7754</v>
      </c>
      <c r="AD1890" s="282" t="s">
        <v>3646</v>
      </c>
      <c r="AE1890" s="245">
        <v>0</v>
      </c>
      <c r="AF1890" s="282" t="s">
        <v>3646</v>
      </c>
      <c r="AG1890" s="239" t="str">
        <f>IFERROR(VLOOKUP(작성용!A:A,RM!A:D,4,0),"-")</f>
        <v>-</v>
      </c>
      <c r="AH1890" s="9" t="s">
        <v>7409</v>
      </c>
      <c r="AI1890" s="235" t="s">
        <v>7409</v>
      </c>
      <c r="AJ1890" s="235" t="s">
        <v>7409</v>
      </c>
      <c r="AK1890" s="235" t="s">
        <v>7751</v>
      </c>
      <c r="AL1890" s="235">
        <v>1889</v>
      </c>
    </row>
    <row r="1891" spans="1:38" x14ac:dyDescent="0.3">
      <c r="A1891" s="222">
        <v>6000439</v>
      </c>
      <c r="B1891" s="222" t="s">
        <v>7581</v>
      </c>
      <c r="C1891" s="241" t="s">
        <v>7422</v>
      </c>
      <c r="D1891" s="269" t="s">
        <v>8107</v>
      </c>
      <c r="E1891" s="236">
        <v>1311110420106</v>
      </c>
      <c r="F1891" s="225" t="s">
        <v>7756</v>
      </c>
      <c r="G1891" s="242">
        <v>0</v>
      </c>
      <c r="H1891" s="223" t="s">
        <v>7409</v>
      </c>
      <c r="I1891" s="223"/>
      <c r="J1891" s="223"/>
      <c r="K1891" s="223"/>
      <c r="L1891" s="223"/>
      <c r="M1891" s="223"/>
      <c r="N1891" s="225" t="s">
        <v>7414</v>
      </c>
      <c r="O1891" s="225"/>
      <c r="P1891" s="225"/>
      <c r="Q1891" s="240"/>
      <c r="R1891" s="212" t="s">
        <v>7409</v>
      </c>
      <c r="S1891" s="213" t="s">
        <v>7409</v>
      </c>
      <c r="T1891" s="233" t="s">
        <v>8167</v>
      </c>
      <c r="U1891" s="234" t="s">
        <v>7583</v>
      </c>
      <c r="V1891" s="234">
        <v>45643</v>
      </c>
      <c r="W1891" s="233" t="s">
        <v>7748</v>
      </c>
      <c r="X1891" s="234" t="s">
        <v>7746</v>
      </c>
      <c r="Y1891" s="234"/>
      <c r="Z1891" s="234"/>
      <c r="AA1891" s="243">
        <v>202411</v>
      </c>
      <c r="AB1891" s="243"/>
      <c r="AC1891" s="244" t="s">
        <v>7754</v>
      </c>
      <c r="AD1891" s="244" t="s">
        <v>7469</v>
      </c>
      <c r="AE1891" s="245">
        <v>0.4</v>
      </c>
      <c r="AF1891" s="244" t="s">
        <v>7469</v>
      </c>
      <c r="AG1891" s="239" t="str">
        <f>IFERROR(VLOOKUP(작성용!A:A,RM!A:D,4,0),"-")</f>
        <v>-</v>
      </c>
      <c r="AH1891" s="9" t="s">
        <v>7409</v>
      </c>
      <c r="AI1891" s="235" t="s">
        <v>7409</v>
      </c>
      <c r="AJ1891" s="235" t="s">
        <v>7409</v>
      </c>
      <c r="AK1891" s="235" t="s">
        <v>7751</v>
      </c>
      <c r="AL1891" s="235">
        <v>1890</v>
      </c>
    </row>
    <row r="1892" spans="1:38" x14ac:dyDescent="0.3">
      <c r="A1892" s="222">
        <v>6000439</v>
      </c>
      <c r="B1892" s="222" t="s">
        <v>7581</v>
      </c>
      <c r="C1892" s="241" t="s">
        <v>7422</v>
      </c>
      <c r="D1892" s="269" t="s">
        <v>8108</v>
      </c>
      <c r="E1892" s="236">
        <v>1358110378349</v>
      </c>
      <c r="F1892" s="225" t="s">
        <v>7765</v>
      </c>
      <c r="G1892" s="242">
        <v>0</v>
      </c>
      <c r="H1892" s="223" t="s">
        <v>7409</v>
      </c>
      <c r="I1892" s="223"/>
      <c r="J1892" s="223"/>
      <c r="K1892" s="223"/>
      <c r="L1892" s="223"/>
      <c r="M1892" s="223"/>
      <c r="N1892" s="225" t="s">
        <v>7414</v>
      </c>
      <c r="O1892" s="225"/>
      <c r="P1892" s="225"/>
      <c r="Q1892" s="240"/>
      <c r="R1892" s="212" t="s">
        <v>7409</v>
      </c>
      <c r="S1892" s="213" t="s">
        <v>7409</v>
      </c>
      <c r="T1892" s="233" t="s">
        <v>8167</v>
      </c>
      <c r="U1892" s="234" t="s">
        <v>7583</v>
      </c>
      <c r="V1892" s="234">
        <v>45643</v>
      </c>
      <c r="W1892" s="233" t="s">
        <v>7748</v>
      </c>
      <c r="X1892" s="234" t="s">
        <v>7746</v>
      </c>
      <c r="Y1892" s="234"/>
      <c r="Z1892" s="234"/>
      <c r="AA1892" s="243">
        <v>202411</v>
      </c>
      <c r="AB1892" s="243"/>
      <c r="AC1892" s="244" t="s">
        <v>7754</v>
      </c>
      <c r="AD1892" s="244" t="s">
        <v>7497</v>
      </c>
      <c r="AE1892" s="245">
        <v>0.4</v>
      </c>
      <c r="AF1892" s="244" t="s">
        <v>7497</v>
      </c>
      <c r="AG1892" s="239" t="str">
        <f>IFERROR(VLOOKUP(작성용!A:A,RM!A:D,4,0),"-")</f>
        <v>-</v>
      </c>
      <c r="AH1892" s="9" t="s">
        <v>7409</v>
      </c>
      <c r="AI1892" s="235" t="s">
        <v>7409</v>
      </c>
      <c r="AJ1892" s="235" t="s">
        <v>7409</v>
      </c>
      <c r="AK1892" s="235" t="s">
        <v>7751</v>
      </c>
      <c r="AL1892" s="235">
        <v>1891</v>
      </c>
    </row>
    <row r="1893" spans="1:38" x14ac:dyDescent="0.3">
      <c r="A1893" s="222">
        <v>6000439</v>
      </c>
      <c r="B1893" s="222" t="s">
        <v>7581</v>
      </c>
      <c r="C1893" s="241" t="s">
        <v>7422</v>
      </c>
      <c r="D1893" s="237" t="s">
        <v>8108</v>
      </c>
      <c r="E1893" s="236">
        <v>1358110378349</v>
      </c>
      <c r="F1893" s="225" t="s">
        <v>7765</v>
      </c>
      <c r="G1893" s="242">
        <v>1</v>
      </c>
      <c r="H1893" s="223" t="s">
        <v>7409</v>
      </c>
      <c r="I1893" s="223"/>
      <c r="J1893" s="223"/>
      <c r="K1893" s="223"/>
      <c r="L1893" s="223"/>
      <c r="M1893" s="223"/>
      <c r="N1893" s="225" t="s">
        <v>7414</v>
      </c>
      <c r="O1893" s="225"/>
      <c r="P1893" s="225"/>
      <c r="Q1893" s="240"/>
      <c r="R1893" s="212" t="s">
        <v>7409</v>
      </c>
      <c r="S1893" s="213" t="s">
        <v>7409</v>
      </c>
      <c r="T1893" s="233" t="s">
        <v>8167</v>
      </c>
      <c r="U1893" s="234" t="s">
        <v>7583</v>
      </c>
      <c r="V1893" s="234">
        <v>45643</v>
      </c>
      <c r="W1893" s="233" t="s">
        <v>7748</v>
      </c>
      <c r="X1893" s="234" t="s">
        <v>7746</v>
      </c>
      <c r="Y1893" s="234"/>
      <c r="Z1893" s="234"/>
      <c r="AA1893" s="243">
        <v>202411</v>
      </c>
      <c r="AB1893" s="243"/>
      <c r="AC1893" s="244" t="s">
        <v>7754</v>
      </c>
      <c r="AD1893" s="244" t="s">
        <v>7497</v>
      </c>
      <c r="AE1893" s="245">
        <v>0</v>
      </c>
      <c r="AF1893" s="244" t="s">
        <v>7497</v>
      </c>
      <c r="AG1893" s="239" t="str">
        <f>IFERROR(VLOOKUP(작성용!A:A,RM!A:D,4,0),"-")</f>
        <v>-</v>
      </c>
      <c r="AH1893" s="9" t="s">
        <v>7409</v>
      </c>
      <c r="AI1893" s="235" t="s">
        <v>8073</v>
      </c>
      <c r="AJ1893" s="235" t="s">
        <v>7409</v>
      </c>
      <c r="AK1893" s="235" t="s">
        <v>7751</v>
      </c>
      <c r="AL1893" s="235">
        <v>1892</v>
      </c>
    </row>
    <row r="1894" spans="1:38" x14ac:dyDescent="0.3">
      <c r="A1894" s="222">
        <v>6000439</v>
      </c>
      <c r="B1894" s="222" t="s">
        <v>7581</v>
      </c>
      <c r="C1894" s="241" t="s">
        <v>7422</v>
      </c>
      <c r="D1894" s="269" t="s">
        <v>8109</v>
      </c>
      <c r="E1894" s="236">
        <v>1341110432116</v>
      </c>
      <c r="F1894" s="225" t="s">
        <v>7760</v>
      </c>
      <c r="G1894" s="242">
        <v>1</v>
      </c>
      <c r="H1894" s="223" t="s">
        <v>7409</v>
      </c>
      <c r="I1894" s="223"/>
      <c r="J1894" s="223"/>
      <c r="K1894" s="223"/>
      <c r="L1894" s="223"/>
      <c r="M1894" s="223"/>
      <c r="N1894" s="225" t="s">
        <v>7414</v>
      </c>
      <c r="O1894" s="225"/>
      <c r="P1894" s="225"/>
      <c r="Q1894" s="240"/>
      <c r="R1894" s="212" t="s">
        <v>7409</v>
      </c>
      <c r="S1894" s="213" t="s">
        <v>7409</v>
      </c>
      <c r="T1894" s="233" t="s">
        <v>8167</v>
      </c>
      <c r="U1894" s="234" t="s">
        <v>7583</v>
      </c>
      <c r="V1894" s="234">
        <v>45643</v>
      </c>
      <c r="W1894" s="233" t="s">
        <v>7748</v>
      </c>
      <c r="X1894" s="234" t="s">
        <v>7746</v>
      </c>
      <c r="Y1894" s="234"/>
      <c r="Z1894" s="234"/>
      <c r="AA1894" s="243">
        <v>202411</v>
      </c>
      <c r="AB1894" s="243"/>
      <c r="AC1894" s="244" t="s">
        <v>7754</v>
      </c>
      <c r="AD1894" s="244" t="s">
        <v>3650</v>
      </c>
      <c r="AE1894" s="245">
        <v>0.4</v>
      </c>
      <c r="AF1894" s="244" t="s">
        <v>8058</v>
      </c>
      <c r="AG1894" s="239" t="str">
        <f>IFERROR(VLOOKUP(작성용!A:A,RM!A:D,4,0),"-")</f>
        <v>-</v>
      </c>
      <c r="AH1894" s="9" t="s">
        <v>7409</v>
      </c>
      <c r="AI1894" s="235" t="s">
        <v>7409</v>
      </c>
      <c r="AJ1894" s="235" t="s">
        <v>7409</v>
      </c>
      <c r="AK1894" s="235" t="s">
        <v>7751</v>
      </c>
      <c r="AL1894" s="235">
        <v>1893</v>
      </c>
    </row>
    <row r="1895" spans="1:38" x14ac:dyDescent="0.3">
      <c r="A1895" s="222">
        <v>6000439</v>
      </c>
      <c r="B1895" s="222" t="s">
        <v>7581</v>
      </c>
      <c r="C1895" s="241" t="s">
        <v>7422</v>
      </c>
      <c r="D1895" s="278" t="s">
        <v>8109</v>
      </c>
      <c r="E1895" s="236">
        <v>1341110432116</v>
      </c>
      <c r="F1895" s="225" t="s">
        <v>7765</v>
      </c>
      <c r="G1895" s="242">
        <v>1</v>
      </c>
      <c r="H1895" s="223" t="s">
        <v>7409</v>
      </c>
      <c r="I1895" s="223"/>
      <c r="J1895" s="223"/>
      <c r="K1895" s="223"/>
      <c r="L1895" s="223"/>
      <c r="M1895" s="223"/>
      <c r="N1895" s="225" t="s">
        <v>7414</v>
      </c>
      <c r="O1895" s="225"/>
      <c r="P1895" s="225"/>
      <c r="Q1895" s="240"/>
      <c r="R1895" s="212" t="s">
        <v>7409</v>
      </c>
      <c r="S1895" s="213" t="s">
        <v>7409</v>
      </c>
      <c r="T1895" s="233" t="s">
        <v>8167</v>
      </c>
      <c r="U1895" s="234" t="s">
        <v>7583</v>
      </c>
      <c r="V1895" s="234">
        <v>45643</v>
      </c>
      <c r="W1895" s="233" t="s">
        <v>7748</v>
      </c>
      <c r="X1895" s="234" t="s">
        <v>7746</v>
      </c>
      <c r="Y1895" s="234"/>
      <c r="Z1895" s="234"/>
      <c r="AA1895" s="243">
        <v>202411</v>
      </c>
      <c r="AB1895" s="243"/>
      <c r="AC1895" s="244" t="s">
        <v>7754</v>
      </c>
      <c r="AD1895" s="244" t="s">
        <v>3650</v>
      </c>
      <c r="AE1895" s="245">
        <v>0</v>
      </c>
      <c r="AF1895" s="244" t="s">
        <v>8058</v>
      </c>
      <c r="AG1895" s="239" t="str">
        <f>IFERROR(VLOOKUP(작성용!A:A,RM!A:D,4,0),"-")</f>
        <v>-</v>
      </c>
      <c r="AH1895" s="9" t="s">
        <v>7409</v>
      </c>
      <c r="AI1895" s="235" t="s">
        <v>8059</v>
      </c>
      <c r="AJ1895" s="235" t="s">
        <v>7409</v>
      </c>
      <c r="AK1895" s="235" t="s">
        <v>7751</v>
      </c>
      <c r="AL1895" s="235">
        <v>1894</v>
      </c>
    </row>
    <row r="1896" spans="1:38" x14ac:dyDescent="0.3">
      <c r="A1896" s="222">
        <v>6000439</v>
      </c>
      <c r="B1896" s="222" t="s">
        <v>7581</v>
      </c>
      <c r="C1896" s="241" t="s">
        <v>7422</v>
      </c>
      <c r="D1896" s="237" t="s">
        <v>8109</v>
      </c>
      <c r="E1896" s="236">
        <v>1341110432116</v>
      </c>
      <c r="F1896" s="240" t="s">
        <v>7760</v>
      </c>
      <c r="G1896" s="242">
        <v>3</v>
      </c>
      <c r="H1896" s="223" t="s">
        <v>7409</v>
      </c>
      <c r="I1896" s="223"/>
      <c r="J1896" s="223"/>
      <c r="K1896" s="223"/>
      <c r="L1896" s="223"/>
      <c r="M1896" s="223"/>
      <c r="N1896" s="225" t="s">
        <v>7414</v>
      </c>
      <c r="O1896" s="225"/>
      <c r="P1896" s="225"/>
      <c r="Q1896" s="240"/>
      <c r="R1896" s="212" t="s">
        <v>7409</v>
      </c>
      <c r="S1896" s="213" t="s">
        <v>7409</v>
      </c>
      <c r="T1896" s="233" t="s">
        <v>8167</v>
      </c>
      <c r="U1896" s="234" t="s">
        <v>7583</v>
      </c>
      <c r="V1896" s="234">
        <v>45643</v>
      </c>
      <c r="W1896" s="233" t="s">
        <v>7748</v>
      </c>
      <c r="X1896" s="234" t="s">
        <v>7746</v>
      </c>
      <c r="Y1896" s="234"/>
      <c r="Z1896" s="234"/>
      <c r="AA1896" s="243">
        <v>202411</v>
      </c>
      <c r="AB1896" s="243"/>
      <c r="AC1896" s="244" t="s">
        <v>7754</v>
      </c>
      <c r="AD1896" s="244" t="s">
        <v>7500</v>
      </c>
      <c r="AE1896" s="245">
        <v>0</v>
      </c>
      <c r="AF1896" s="244" t="s">
        <v>7500</v>
      </c>
      <c r="AG1896" s="239" t="str">
        <f>IFERROR(VLOOKUP(작성용!A:A,RM!A:D,4,0),"-")</f>
        <v>-</v>
      </c>
      <c r="AH1896" s="9" t="s">
        <v>7409</v>
      </c>
      <c r="AI1896" s="235" t="s">
        <v>7409</v>
      </c>
      <c r="AJ1896" s="235" t="s">
        <v>7409</v>
      </c>
      <c r="AK1896" s="235" t="s">
        <v>7751</v>
      </c>
      <c r="AL1896" s="235">
        <v>1895</v>
      </c>
    </row>
    <row r="1897" spans="1:38" x14ac:dyDescent="0.3">
      <c r="A1897" s="222">
        <v>6000439</v>
      </c>
      <c r="B1897" s="222" t="s">
        <v>7581</v>
      </c>
      <c r="C1897" s="241" t="s">
        <v>7422</v>
      </c>
      <c r="D1897" s="269" t="s">
        <v>8110</v>
      </c>
      <c r="E1897" s="236">
        <v>1101115567205</v>
      </c>
      <c r="F1897" s="225" t="s">
        <v>7756</v>
      </c>
      <c r="G1897" s="242">
        <v>0</v>
      </c>
      <c r="H1897" s="223" t="s">
        <v>7409</v>
      </c>
      <c r="I1897" s="223"/>
      <c r="J1897" s="223"/>
      <c r="K1897" s="223"/>
      <c r="L1897" s="223"/>
      <c r="M1897" s="223"/>
      <c r="N1897" s="225" t="s">
        <v>7414</v>
      </c>
      <c r="O1897" s="225"/>
      <c r="P1897" s="225"/>
      <c r="Q1897" s="240"/>
      <c r="R1897" s="212" t="s">
        <v>7409</v>
      </c>
      <c r="S1897" s="213" t="s">
        <v>7409</v>
      </c>
      <c r="T1897" s="233" t="s">
        <v>8167</v>
      </c>
      <c r="U1897" s="234" t="s">
        <v>7583</v>
      </c>
      <c r="V1897" s="234">
        <v>45643</v>
      </c>
      <c r="W1897" s="233" t="s">
        <v>7748</v>
      </c>
      <c r="X1897" s="234" t="s">
        <v>7746</v>
      </c>
      <c r="Y1897" s="234"/>
      <c r="Z1897" s="234"/>
      <c r="AA1897" s="243">
        <v>202411</v>
      </c>
      <c r="AB1897" s="243"/>
      <c r="AC1897" s="244" t="s">
        <v>7754</v>
      </c>
      <c r="AD1897" s="244" t="s">
        <v>7426</v>
      </c>
      <c r="AE1897" s="245">
        <v>0.4</v>
      </c>
      <c r="AF1897" s="244" t="s">
        <v>7426</v>
      </c>
      <c r="AG1897" s="239" t="str">
        <f>IFERROR(VLOOKUP(작성용!A:A,RM!A:D,4,0),"-")</f>
        <v>-</v>
      </c>
      <c r="AH1897" s="9" t="s">
        <v>7409</v>
      </c>
      <c r="AI1897" s="235" t="s">
        <v>7409</v>
      </c>
      <c r="AJ1897" s="235" t="s">
        <v>7409</v>
      </c>
      <c r="AK1897" s="235" t="s">
        <v>7751</v>
      </c>
      <c r="AL1897" s="235">
        <v>1896</v>
      </c>
    </row>
    <row r="1898" spans="1:38" x14ac:dyDescent="0.3">
      <c r="A1898" s="222">
        <v>6000439</v>
      </c>
      <c r="B1898" s="222" t="s">
        <v>7581</v>
      </c>
      <c r="C1898" s="241" t="s">
        <v>7422</v>
      </c>
      <c r="D1898" s="259" t="s">
        <v>8111</v>
      </c>
      <c r="E1898" s="236">
        <v>1311110363851</v>
      </c>
      <c r="F1898" s="225" t="s">
        <v>7765</v>
      </c>
      <c r="G1898" s="242">
        <v>6</v>
      </c>
      <c r="H1898" s="223" t="s">
        <v>7409</v>
      </c>
      <c r="I1898" s="223"/>
      <c r="J1898" s="223"/>
      <c r="K1898" s="223"/>
      <c r="L1898" s="223"/>
      <c r="M1898" s="223"/>
      <c r="N1898" s="225" t="s">
        <v>7414</v>
      </c>
      <c r="O1898" s="225"/>
      <c r="P1898" s="225"/>
      <c r="Q1898" s="240"/>
      <c r="R1898" s="212" t="s">
        <v>7409</v>
      </c>
      <c r="S1898" s="213" t="s">
        <v>7409</v>
      </c>
      <c r="T1898" s="233" t="s">
        <v>8167</v>
      </c>
      <c r="U1898" s="234" t="s">
        <v>7583</v>
      </c>
      <c r="V1898" s="234">
        <v>45643</v>
      </c>
      <c r="W1898" s="233" t="s">
        <v>7748</v>
      </c>
      <c r="X1898" s="234" t="s">
        <v>7746</v>
      </c>
      <c r="Y1898" s="234"/>
      <c r="Z1898" s="234"/>
      <c r="AA1898" s="243">
        <v>202411</v>
      </c>
      <c r="AB1898" s="243"/>
      <c r="AC1898" s="244" t="s">
        <v>7754</v>
      </c>
      <c r="AD1898" s="244" t="s">
        <v>4535</v>
      </c>
      <c r="AE1898" s="245">
        <v>0.4</v>
      </c>
      <c r="AF1898" s="244" t="s">
        <v>7454</v>
      </c>
      <c r="AG1898" s="239" t="str">
        <f>IFERROR(VLOOKUP(작성용!A:A,RM!A:D,4,0),"-")</f>
        <v>-</v>
      </c>
      <c r="AH1898" s="9" t="s">
        <v>7409</v>
      </c>
      <c r="AI1898" s="235" t="s">
        <v>7409</v>
      </c>
      <c r="AJ1898" s="235" t="s">
        <v>7409</v>
      </c>
      <c r="AK1898" s="235" t="s">
        <v>7751</v>
      </c>
      <c r="AL1898" s="235">
        <v>1897</v>
      </c>
    </row>
    <row r="1899" spans="1:38" x14ac:dyDescent="0.3">
      <c r="A1899" s="222">
        <v>6000439</v>
      </c>
      <c r="B1899" s="222" t="s">
        <v>7581</v>
      </c>
      <c r="C1899" s="241" t="s">
        <v>7422</v>
      </c>
      <c r="D1899" s="278" t="s">
        <v>8111</v>
      </c>
      <c r="E1899" s="236">
        <v>1311110363851</v>
      </c>
      <c r="F1899" s="225" t="s">
        <v>7765</v>
      </c>
      <c r="G1899" s="242">
        <v>1</v>
      </c>
      <c r="H1899" s="223" t="s">
        <v>7409</v>
      </c>
      <c r="I1899" s="223"/>
      <c r="J1899" s="223"/>
      <c r="K1899" s="223"/>
      <c r="L1899" s="223"/>
      <c r="M1899" s="223"/>
      <c r="N1899" s="225" t="s">
        <v>7414</v>
      </c>
      <c r="O1899" s="225"/>
      <c r="P1899" s="225"/>
      <c r="Q1899" s="240"/>
      <c r="R1899" s="212" t="s">
        <v>7409</v>
      </c>
      <c r="S1899" s="213" t="s">
        <v>7409</v>
      </c>
      <c r="T1899" s="233" t="s">
        <v>8167</v>
      </c>
      <c r="U1899" s="234" t="s">
        <v>7583</v>
      </c>
      <c r="V1899" s="234">
        <v>45643</v>
      </c>
      <c r="W1899" s="233" t="s">
        <v>7748</v>
      </c>
      <c r="X1899" s="234" t="s">
        <v>7746</v>
      </c>
      <c r="Y1899" s="234"/>
      <c r="Z1899" s="234"/>
      <c r="AA1899" s="243">
        <v>202411</v>
      </c>
      <c r="AB1899" s="243"/>
      <c r="AC1899" s="244" t="s">
        <v>7754</v>
      </c>
      <c r="AD1899" s="244" t="s">
        <v>4535</v>
      </c>
      <c r="AE1899" s="245">
        <v>0</v>
      </c>
      <c r="AF1899" s="244" t="s">
        <v>7454</v>
      </c>
      <c r="AG1899" s="239" t="str">
        <f>IFERROR(VLOOKUP(작성용!A:A,RM!A:D,4,0),"-")</f>
        <v>-</v>
      </c>
      <c r="AH1899" s="9" t="s">
        <v>7409</v>
      </c>
      <c r="AI1899" s="235" t="s">
        <v>7409</v>
      </c>
      <c r="AJ1899" s="235" t="s">
        <v>7409</v>
      </c>
      <c r="AK1899" s="235" t="s">
        <v>7751</v>
      </c>
      <c r="AL1899" s="235">
        <v>1898</v>
      </c>
    </row>
    <row r="1900" spans="1:38" x14ac:dyDescent="0.3">
      <c r="A1900" s="222">
        <v>6000439</v>
      </c>
      <c r="B1900" s="222" t="s">
        <v>7581</v>
      </c>
      <c r="C1900" s="241" t="s">
        <v>7422</v>
      </c>
      <c r="D1900" s="237" t="s">
        <v>8111</v>
      </c>
      <c r="E1900" s="236">
        <v>1311110363851</v>
      </c>
      <c r="F1900" s="240" t="s">
        <v>7756</v>
      </c>
      <c r="G1900" s="242">
        <v>0</v>
      </c>
      <c r="H1900" s="223" t="s">
        <v>7409</v>
      </c>
      <c r="I1900" s="223"/>
      <c r="J1900" s="223"/>
      <c r="K1900" s="223"/>
      <c r="L1900" s="223"/>
      <c r="M1900" s="223"/>
      <c r="N1900" s="225" t="s">
        <v>7414</v>
      </c>
      <c r="O1900" s="225"/>
      <c r="P1900" s="225"/>
      <c r="Q1900" s="240"/>
      <c r="R1900" s="212" t="s">
        <v>7409</v>
      </c>
      <c r="S1900" s="213" t="s">
        <v>7409</v>
      </c>
      <c r="T1900" s="233" t="s">
        <v>8167</v>
      </c>
      <c r="U1900" s="234" t="s">
        <v>7583</v>
      </c>
      <c r="V1900" s="234">
        <v>45643</v>
      </c>
      <c r="W1900" s="233" t="s">
        <v>7748</v>
      </c>
      <c r="X1900" s="234" t="s">
        <v>7746</v>
      </c>
      <c r="Y1900" s="234"/>
      <c r="Z1900" s="234"/>
      <c r="AA1900" s="243">
        <v>202411</v>
      </c>
      <c r="AB1900" s="243"/>
      <c r="AC1900" s="244" t="s">
        <v>7754</v>
      </c>
      <c r="AD1900" s="282" t="s">
        <v>4535</v>
      </c>
      <c r="AE1900" s="245">
        <v>0</v>
      </c>
      <c r="AF1900" s="282" t="s">
        <v>4535</v>
      </c>
      <c r="AG1900" s="239" t="str">
        <f>IFERROR(VLOOKUP(작성용!A:A,RM!A:D,4,0),"-")</f>
        <v>-</v>
      </c>
      <c r="AH1900" s="9" t="s">
        <v>7409</v>
      </c>
      <c r="AI1900" s="235" t="s">
        <v>7409</v>
      </c>
      <c r="AJ1900" s="235" t="s">
        <v>7409</v>
      </c>
      <c r="AK1900" s="235" t="s">
        <v>7751</v>
      </c>
      <c r="AL1900" s="235">
        <v>1899</v>
      </c>
    </row>
    <row r="1901" spans="1:38" x14ac:dyDescent="0.3">
      <c r="A1901" s="222">
        <v>6000439</v>
      </c>
      <c r="B1901" s="222" t="s">
        <v>7581</v>
      </c>
      <c r="C1901" s="241" t="s">
        <v>7422</v>
      </c>
      <c r="D1901" s="278" t="s">
        <v>8112</v>
      </c>
      <c r="E1901" s="236">
        <v>1601110387525</v>
      </c>
      <c r="F1901" s="225" t="s">
        <v>7765</v>
      </c>
      <c r="G1901" s="242">
        <v>0</v>
      </c>
      <c r="H1901" s="223" t="s">
        <v>7409</v>
      </c>
      <c r="I1901" s="223"/>
      <c r="J1901" s="223"/>
      <c r="K1901" s="223"/>
      <c r="L1901" s="223"/>
      <c r="M1901" s="223"/>
      <c r="N1901" s="225" t="s">
        <v>7414</v>
      </c>
      <c r="O1901" s="225"/>
      <c r="P1901" s="225"/>
      <c r="Q1901" s="240"/>
      <c r="R1901" s="212" t="s">
        <v>7409</v>
      </c>
      <c r="S1901" s="213" t="s">
        <v>7409</v>
      </c>
      <c r="T1901" s="233" t="s">
        <v>8167</v>
      </c>
      <c r="U1901" s="234" t="s">
        <v>7583</v>
      </c>
      <c r="V1901" s="234">
        <v>45643</v>
      </c>
      <c r="W1901" s="233" t="s">
        <v>7748</v>
      </c>
      <c r="X1901" s="234" t="s">
        <v>7746</v>
      </c>
      <c r="Y1901" s="234"/>
      <c r="Z1901" s="234"/>
      <c r="AA1901" s="243">
        <v>202411</v>
      </c>
      <c r="AB1901" s="243"/>
      <c r="AC1901" s="244" t="s">
        <v>7754</v>
      </c>
      <c r="AD1901" s="244" t="s">
        <v>7788</v>
      </c>
      <c r="AE1901" s="245">
        <v>0</v>
      </c>
      <c r="AF1901" s="244" t="s">
        <v>8113</v>
      </c>
      <c r="AG1901" s="239" t="str">
        <f>IFERROR(VLOOKUP(작성용!A:A,RM!A:D,4,0),"-")</f>
        <v>-</v>
      </c>
      <c r="AH1901" s="9" t="s">
        <v>7409</v>
      </c>
      <c r="AI1901" s="235" t="s">
        <v>7409</v>
      </c>
      <c r="AJ1901" s="235" t="s">
        <v>7409</v>
      </c>
      <c r="AK1901" s="235" t="s">
        <v>7751</v>
      </c>
      <c r="AL1901" s="235">
        <v>1900</v>
      </c>
    </row>
    <row r="1902" spans="1:38" x14ac:dyDescent="0.3">
      <c r="A1902" s="222">
        <v>6000439</v>
      </c>
      <c r="B1902" s="222" t="s">
        <v>7581</v>
      </c>
      <c r="C1902" s="241" t="s">
        <v>7422</v>
      </c>
      <c r="D1902" s="278" t="s">
        <v>7764</v>
      </c>
      <c r="E1902" s="236">
        <v>1101115763910</v>
      </c>
      <c r="F1902" s="225" t="s">
        <v>7765</v>
      </c>
      <c r="G1902" s="242">
        <v>0</v>
      </c>
      <c r="H1902" s="223" t="s">
        <v>7409</v>
      </c>
      <c r="I1902" s="223"/>
      <c r="J1902" s="223"/>
      <c r="K1902" s="223"/>
      <c r="L1902" s="223"/>
      <c r="M1902" s="223"/>
      <c r="N1902" s="225" t="s">
        <v>7414</v>
      </c>
      <c r="O1902" s="225"/>
      <c r="P1902" s="225"/>
      <c r="Q1902" s="240"/>
      <c r="R1902" s="212" t="s">
        <v>7409</v>
      </c>
      <c r="S1902" s="213" t="s">
        <v>7409</v>
      </c>
      <c r="T1902" s="233" t="s">
        <v>8167</v>
      </c>
      <c r="U1902" s="234" t="s">
        <v>7583</v>
      </c>
      <c r="V1902" s="234">
        <v>45643</v>
      </c>
      <c r="W1902" s="233" t="s">
        <v>7748</v>
      </c>
      <c r="X1902" s="234" t="s">
        <v>7746</v>
      </c>
      <c r="Y1902" s="234"/>
      <c r="Z1902" s="234"/>
      <c r="AA1902" s="243">
        <v>202411</v>
      </c>
      <c r="AB1902" s="243"/>
      <c r="AC1902" s="244" t="s">
        <v>7754</v>
      </c>
      <c r="AD1902" s="244" t="s">
        <v>7497</v>
      </c>
      <c r="AE1902" s="245">
        <v>0</v>
      </c>
      <c r="AF1902" s="244" t="s">
        <v>7497</v>
      </c>
      <c r="AG1902" s="239" t="str">
        <f>IFERROR(VLOOKUP(작성용!A:A,RM!A:D,4,0),"-")</f>
        <v>-</v>
      </c>
      <c r="AH1902" s="9" t="s">
        <v>7409</v>
      </c>
      <c r="AI1902" s="235" t="s">
        <v>7409</v>
      </c>
      <c r="AJ1902" s="235" t="s">
        <v>7409</v>
      </c>
      <c r="AK1902" s="235" t="s">
        <v>7751</v>
      </c>
      <c r="AL1902" s="235">
        <v>1901</v>
      </c>
    </row>
    <row r="1903" spans="1:38" x14ac:dyDescent="0.3">
      <c r="A1903" s="222">
        <v>6000439</v>
      </c>
      <c r="B1903" s="222" t="s">
        <v>7581</v>
      </c>
      <c r="C1903" s="241" t="s">
        <v>7422</v>
      </c>
      <c r="D1903" s="278" t="s">
        <v>8114</v>
      </c>
      <c r="E1903" s="236">
        <v>1101117537454</v>
      </c>
      <c r="F1903" s="225" t="s">
        <v>7765</v>
      </c>
      <c r="G1903" s="242">
        <v>0</v>
      </c>
      <c r="H1903" s="223" t="s">
        <v>7409</v>
      </c>
      <c r="I1903" s="223"/>
      <c r="J1903" s="223"/>
      <c r="K1903" s="223"/>
      <c r="L1903" s="223"/>
      <c r="M1903" s="223"/>
      <c r="N1903" s="225" t="s">
        <v>7414</v>
      </c>
      <c r="O1903" s="225"/>
      <c r="P1903" s="225"/>
      <c r="Q1903" s="240"/>
      <c r="R1903" s="212" t="s">
        <v>7409</v>
      </c>
      <c r="S1903" s="213" t="s">
        <v>7409</v>
      </c>
      <c r="T1903" s="233" t="s">
        <v>8167</v>
      </c>
      <c r="U1903" s="234" t="s">
        <v>7583</v>
      </c>
      <c r="V1903" s="234">
        <v>45643</v>
      </c>
      <c r="W1903" s="233" t="s">
        <v>7748</v>
      </c>
      <c r="X1903" s="234" t="s">
        <v>7746</v>
      </c>
      <c r="Y1903" s="234"/>
      <c r="Z1903" s="234"/>
      <c r="AA1903" s="243">
        <v>202411</v>
      </c>
      <c r="AB1903" s="243"/>
      <c r="AC1903" s="244" t="s">
        <v>7754</v>
      </c>
      <c r="AD1903" s="244" t="s">
        <v>7462</v>
      </c>
      <c r="AE1903" s="245">
        <v>0</v>
      </c>
      <c r="AF1903" s="244" t="s">
        <v>7462</v>
      </c>
      <c r="AG1903" s="239" t="str">
        <f>IFERROR(VLOOKUP(작성용!A:A,RM!A:D,4,0),"-")</f>
        <v>-</v>
      </c>
      <c r="AH1903" s="9" t="s">
        <v>7409</v>
      </c>
      <c r="AI1903" s="235" t="s">
        <v>8059</v>
      </c>
      <c r="AJ1903" s="235" t="s">
        <v>7409</v>
      </c>
      <c r="AK1903" s="235" t="s">
        <v>7751</v>
      </c>
      <c r="AL1903" s="235">
        <v>1902</v>
      </c>
    </row>
    <row r="1904" spans="1:38" x14ac:dyDescent="0.3">
      <c r="A1904" s="222">
        <v>6000439</v>
      </c>
      <c r="B1904" s="222" t="s">
        <v>7581</v>
      </c>
      <c r="C1904" s="241" t="s">
        <v>7422</v>
      </c>
      <c r="D1904" s="269" t="s">
        <v>7790</v>
      </c>
      <c r="E1904" s="236">
        <v>1101115812733</v>
      </c>
      <c r="F1904" s="225" t="s">
        <v>7765</v>
      </c>
      <c r="G1904" s="242">
        <v>0</v>
      </c>
      <c r="H1904" s="223" t="s">
        <v>7409</v>
      </c>
      <c r="I1904" s="223"/>
      <c r="J1904" s="223"/>
      <c r="K1904" s="223"/>
      <c r="L1904" s="223"/>
      <c r="M1904" s="223"/>
      <c r="N1904" s="225" t="s">
        <v>7414</v>
      </c>
      <c r="O1904" s="225"/>
      <c r="P1904" s="225"/>
      <c r="Q1904" s="240"/>
      <c r="R1904" s="212" t="s">
        <v>7409</v>
      </c>
      <c r="S1904" s="213" t="s">
        <v>7409</v>
      </c>
      <c r="T1904" s="233" t="s">
        <v>8167</v>
      </c>
      <c r="U1904" s="234" t="s">
        <v>7583</v>
      </c>
      <c r="V1904" s="234">
        <v>45643</v>
      </c>
      <c r="W1904" s="233" t="s">
        <v>7748</v>
      </c>
      <c r="X1904" s="234" t="s">
        <v>7746</v>
      </c>
      <c r="Y1904" s="234"/>
      <c r="Z1904" s="234"/>
      <c r="AA1904" s="243">
        <v>202411</v>
      </c>
      <c r="AB1904" s="243"/>
      <c r="AC1904" s="244" t="s">
        <v>7754</v>
      </c>
      <c r="AD1904" s="244" t="s">
        <v>3713</v>
      </c>
      <c r="AE1904" s="245">
        <v>0</v>
      </c>
      <c r="AF1904" s="244" t="s">
        <v>7454</v>
      </c>
      <c r="AG1904" s="239" t="str">
        <f>IFERROR(VLOOKUP(작성용!A:A,RM!A:D,4,0),"-")</f>
        <v>-</v>
      </c>
      <c r="AH1904" s="9" t="s">
        <v>7409</v>
      </c>
      <c r="AI1904" s="235" t="s">
        <v>7409</v>
      </c>
      <c r="AJ1904" s="235" t="s">
        <v>7409</v>
      </c>
      <c r="AK1904" s="235" t="s">
        <v>7751</v>
      </c>
      <c r="AL1904" s="235">
        <v>1903</v>
      </c>
    </row>
    <row r="1905" spans="1:38" x14ac:dyDescent="0.3">
      <c r="A1905" s="222">
        <v>6000439</v>
      </c>
      <c r="B1905" s="222" t="s">
        <v>7581</v>
      </c>
      <c r="C1905" s="241" t="s">
        <v>7422</v>
      </c>
      <c r="D1905" s="237" t="s">
        <v>7790</v>
      </c>
      <c r="E1905" s="236">
        <v>1101115812733</v>
      </c>
      <c r="F1905" s="225" t="s">
        <v>7765</v>
      </c>
      <c r="G1905" s="242">
        <v>1</v>
      </c>
      <c r="H1905" s="223" t="s">
        <v>7409</v>
      </c>
      <c r="I1905" s="223"/>
      <c r="J1905" s="223"/>
      <c r="K1905" s="223"/>
      <c r="L1905" s="223"/>
      <c r="M1905" s="223"/>
      <c r="N1905" s="225" t="s">
        <v>7414</v>
      </c>
      <c r="O1905" s="225"/>
      <c r="P1905" s="225"/>
      <c r="Q1905" s="240"/>
      <c r="R1905" s="212" t="s">
        <v>7409</v>
      </c>
      <c r="S1905" s="213" t="s">
        <v>7409</v>
      </c>
      <c r="T1905" s="233" t="s">
        <v>8167</v>
      </c>
      <c r="U1905" s="234" t="s">
        <v>7583</v>
      </c>
      <c r="V1905" s="234">
        <v>45643</v>
      </c>
      <c r="W1905" s="233" t="s">
        <v>7748</v>
      </c>
      <c r="X1905" s="234" t="s">
        <v>7746</v>
      </c>
      <c r="Y1905" s="234"/>
      <c r="Z1905" s="234"/>
      <c r="AA1905" s="243">
        <v>202411</v>
      </c>
      <c r="AB1905" s="243"/>
      <c r="AC1905" s="244" t="s">
        <v>7754</v>
      </c>
      <c r="AD1905" s="244" t="s">
        <v>3713</v>
      </c>
      <c r="AE1905" s="245">
        <v>0</v>
      </c>
      <c r="AF1905" s="244" t="s">
        <v>7454</v>
      </c>
      <c r="AG1905" s="239" t="str">
        <f>IFERROR(VLOOKUP(작성용!A:A,RM!A:D,4,0),"-")</f>
        <v>-</v>
      </c>
      <c r="AH1905" s="9" t="s">
        <v>7409</v>
      </c>
      <c r="AI1905" s="235" t="s">
        <v>8059</v>
      </c>
      <c r="AJ1905" s="235" t="s">
        <v>7409</v>
      </c>
      <c r="AK1905" s="235" t="s">
        <v>7751</v>
      </c>
      <c r="AL1905" s="235">
        <v>1904</v>
      </c>
    </row>
    <row r="1906" spans="1:38" x14ac:dyDescent="0.3">
      <c r="A1906" s="222">
        <v>6000439</v>
      </c>
      <c r="B1906" s="222" t="s">
        <v>7581</v>
      </c>
      <c r="C1906" s="241" t="s">
        <v>7422</v>
      </c>
      <c r="D1906" s="269" t="s">
        <v>8115</v>
      </c>
      <c r="E1906" s="236">
        <v>1101114923490</v>
      </c>
      <c r="F1906" s="225" t="s">
        <v>7756</v>
      </c>
      <c r="G1906" s="242">
        <v>0</v>
      </c>
      <c r="H1906" s="223" t="s">
        <v>7409</v>
      </c>
      <c r="I1906" s="223"/>
      <c r="J1906" s="223"/>
      <c r="K1906" s="223"/>
      <c r="L1906" s="223"/>
      <c r="M1906" s="223"/>
      <c r="N1906" s="225" t="s">
        <v>7414</v>
      </c>
      <c r="O1906" s="225"/>
      <c r="P1906" s="225"/>
      <c r="Q1906" s="240"/>
      <c r="R1906" s="212" t="s">
        <v>7409</v>
      </c>
      <c r="S1906" s="213" t="s">
        <v>7409</v>
      </c>
      <c r="T1906" s="233" t="s">
        <v>8167</v>
      </c>
      <c r="U1906" s="234" t="s">
        <v>7583</v>
      </c>
      <c r="V1906" s="234">
        <v>45643</v>
      </c>
      <c r="W1906" s="233" t="s">
        <v>7748</v>
      </c>
      <c r="X1906" s="234" t="s">
        <v>7746</v>
      </c>
      <c r="Y1906" s="234"/>
      <c r="Z1906" s="234"/>
      <c r="AA1906" s="243">
        <v>202411</v>
      </c>
      <c r="AB1906" s="243"/>
      <c r="AC1906" s="244" t="s">
        <v>7754</v>
      </c>
      <c r="AD1906" s="244" t="s">
        <v>7448</v>
      </c>
      <c r="AE1906" s="245">
        <v>0.4</v>
      </c>
      <c r="AF1906" s="244" t="s">
        <v>7448</v>
      </c>
      <c r="AG1906" s="239" t="str">
        <f>IFERROR(VLOOKUP(작성용!A:A,RM!A:D,4,0),"-")</f>
        <v>-</v>
      </c>
      <c r="AH1906" s="9" t="s">
        <v>7409</v>
      </c>
      <c r="AI1906" s="235" t="s">
        <v>7409</v>
      </c>
      <c r="AJ1906" s="235" t="s">
        <v>7409</v>
      </c>
      <c r="AK1906" s="235" t="s">
        <v>7751</v>
      </c>
      <c r="AL1906" s="235">
        <v>1905</v>
      </c>
    </row>
    <row r="1907" spans="1:38" x14ac:dyDescent="0.3">
      <c r="A1907" s="222">
        <v>6000439</v>
      </c>
      <c r="B1907" s="222" t="s">
        <v>7581</v>
      </c>
      <c r="C1907" s="241" t="s">
        <v>7422</v>
      </c>
      <c r="D1907" s="278" t="s">
        <v>8115</v>
      </c>
      <c r="E1907" s="236">
        <v>1101114923490</v>
      </c>
      <c r="F1907" s="225" t="s">
        <v>7765</v>
      </c>
      <c r="G1907" s="242">
        <v>6</v>
      </c>
      <c r="H1907" s="223" t="s">
        <v>7409</v>
      </c>
      <c r="I1907" s="223"/>
      <c r="J1907" s="223"/>
      <c r="K1907" s="223"/>
      <c r="L1907" s="223"/>
      <c r="M1907" s="223"/>
      <c r="N1907" s="225" t="s">
        <v>7414</v>
      </c>
      <c r="O1907" s="225"/>
      <c r="P1907" s="225"/>
      <c r="Q1907" s="240"/>
      <c r="R1907" s="212" t="s">
        <v>7409</v>
      </c>
      <c r="S1907" s="213" t="s">
        <v>7409</v>
      </c>
      <c r="T1907" s="233" t="s">
        <v>8167</v>
      </c>
      <c r="U1907" s="234" t="s">
        <v>7583</v>
      </c>
      <c r="V1907" s="234">
        <v>45643</v>
      </c>
      <c r="W1907" s="233" t="s">
        <v>7748</v>
      </c>
      <c r="X1907" s="234" t="s">
        <v>7746</v>
      </c>
      <c r="Y1907" s="234"/>
      <c r="Z1907" s="234"/>
      <c r="AA1907" s="243">
        <v>202411</v>
      </c>
      <c r="AB1907" s="243"/>
      <c r="AC1907" s="244" t="s">
        <v>7754</v>
      </c>
      <c r="AD1907" s="244" t="s">
        <v>7448</v>
      </c>
      <c r="AE1907" s="245">
        <v>0</v>
      </c>
      <c r="AF1907" s="244" t="s">
        <v>7448</v>
      </c>
      <c r="AG1907" s="239" t="str">
        <f>IFERROR(VLOOKUP(작성용!A:A,RM!A:D,4,0),"-")</f>
        <v>-</v>
      </c>
      <c r="AH1907" s="9" t="s">
        <v>7409</v>
      </c>
      <c r="AI1907" s="235" t="s">
        <v>7409</v>
      </c>
      <c r="AJ1907" s="235" t="s">
        <v>7409</v>
      </c>
      <c r="AK1907" s="235" t="s">
        <v>7751</v>
      </c>
      <c r="AL1907" s="235">
        <v>1906</v>
      </c>
    </row>
    <row r="1908" spans="1:38" x14ac:dyDescent="0.3">
      <c r="A1908" s="222">
        <v>6000439</v>
      </c>
      <c r="B1908" s="222" t="s">
        <v>7581</v>
      </c>
      <c r="C1908" s="241" t="s">
        <v>7422</v>
      </c>
      <c r="D1908" s="278" t="s">
        <v>8116</v>
      </c>
      <c r="E1908" s="236">
        <v>1101116535706</v>
      </c>
      <c r="F1908" s="225" t="s">
        <v>7753</v>
      </c>
      <c r="G1908" s="242">
        <v>0</v>
      </c>
      <c r="H1908" s="223" t="s">
        <v>7409</v>
      </c>
      <c r="I1908" s="223"/>
      <c r="J1908" s="223"/>
      <c r="K1908" s="223"/>
      <c r="L1908" s="223"/>
      <c r="M1908" s="223"/>
      <c r="N1908" s="225" t="s">
        <v>7414</v>
      </c>
      <c r="O1908" s="225"/>
      <c r="P1908" s="225"/>
      <c r="Q1908" s="240"/>
      <c r="R1908" s="212" t="s">
        <v>7409</v>
      </c>
      <c r="S1908" s="213" t="s">
        <v>7409</v>
      </c>
      <c r="T1908" s="233" t="s">
        <v>8167</v>
      </c>
      <c r="U1908" s="234" t="s">
        <v>7583</v>
      </c>
      <c r="V1908" s="234">
        <v>45643</v>
      </c>
      <c r="W1908" s="233" t="s">
        <v>7748</v>
      </c>
      <c r="X1908" s="234" t="s">
        <v>7746</v>
      </c>
      <c r="Y1908" s="234"/>
      <c r="Z1908" s="234"/>
      <c r="AA1908" s="243">
        <v>202411</v>
      </c>
      <c r="AB1908" s="243"/>
      <c r="AC1908" s="244" t="s">
        <v>7754</v>
      </c>
      <c r="AD1908" s="257" t="s">
        <v>8222</v>
      </c>
      <c r="AE1908" s="245">
        <v>0</v>
      </c>
      <c r="AF1908" s="244" t="s">
        <v>7478</v>
      </c>
      <c r="AG1908" s="239" t="str">
        <f>IFERROR(VLOOKUP(작성용!A:A,RM!A:D,4,0),"-")</f>
        <v>-</v>
      </c>
      <c r="AH1908" s="9" t="s">
        <v>7409</v>
      </c>
      <c r="AI1908" s="235" t="s">
        <v>7409</v>
      </c>
      <c r="AJ1908" s="235" t="s">
        <v>7409</v>
      </c>
      <c r="AK1908" s="235" t="s">
        <v>7751</v>
      </c>
      <c r="AL1908" s="235">
        <v>1907</v>
      </c>
    </row>
    <row r="1909" spans="1:38" x14ac:dyDescent="0.3">
      <c r="A1909" s="222">
        <v>6000439</v>
      </c>
      <c r="B1909" s="222" t="s">
        <v>7581</v>
      </c>
      <c r="C1909" s="241" t="s">
        <v>7422</v>
      </c>
      <c r="D1909" s="269" t="s">
        <v>7831</v>
      </c>
      <c r="E1909" s="236">
        <v>1101116241931</v>
      </c>
      <c r="F1909" s="225" t="s">
        <v>7756</v>
      </c>
      <c r="G1909" s="242">
        <v>0</v>
      </c>
      <c r="H1909" s="223" t="s">
        <v>7409</v>
      </c>
      <c r="I1909" s="223"/>
      <c r="J1909" s="223"/>
      <c r="K1909" s="223"/>
      <c r="L1909" s="223"/>
      <c r="M1909" s="223"/>
      <c r="N1909" s="225" t="s">
        <v>7414</v>
      </c>
      <c r="O1909" s="225"/>
      <c r="P1909" s="225"/>
      <c r="Q1909" s="240"/>
      <c r="R1909" s="212" t="s">
        <v>7409</v>
      </c>
      <c r="S1909" s="213" t="s">
        <v>7409</v>
      </c>
      <c r="T1909" s="233" t="s">
        <v>8167</v>
      </c>
      <c r="U1909" s="234" t="s">
        <v>7583</v>
      </c>
      <c r="V1909" s="234">
        <v>45643</v>
      </c>
      <c r="W1909" s="233" t="s">
        <v>7748</v>
      </c>
      <c r="X1909" s="234" t="s">
        <v>7746</v>
      </c>
      <c r="Y1909" s="234"/>
      <c r="Z1909" s="234"/>
      <c r="AA1909" s="243">
        <v>202411</v>
      </c>
      <c r="AB1909" s="243"/>
      <c r="AC1909" s="244" t="s">
        <v>7754</v>
      </c>
      <c r="AD1909" s="244" t="s">
        <v>7538</v>
      </c>
      <c r="AE1909" s="245">
        <v>0.4</v>
      </c>
      <c r="AF1909" s="244" t="s">
        <v>7538</v>
      </c>
      <c r="AG1909" s="239" t="str">
        <f>IFERROR(VLOOKUP(작성용!A:A,RM!A:D,4,0),"-")</f>
        <v>-</v>
      </c>
      <c r="AH1909" s="9" t="s">
        <v>7409</v>
      </c>
      <c r="AI1909" s="235" t="s">
        <v>7409</v>
      </c>
      <c r="AJ1909" s="235" t="s">
        <v>7409</v>
      </c>
      <c r="AK1909" s="235" t="s">
        <v>7751</v>
      </c>
      <c r="AL1909" s="235">
        <v>1908</v>
      </c>
    </row>
    <row r="1910" spans="1:38" x14ac:dyDescent="0.3">
      <c r="A1910" s="222">
        <v>6000439</v>
      </c>
      <c r="B1910" s="222" t="s">
        <v>7581</v>
      </c>
      <c r="C1910" s="241" t="s">
        <v>7422</v>
      </c>
      <c r="D1910" s="278" t="s">
        <v>7831</v>
      </c>
      <c r="E1910" s="236">
        <v>1101116241931</v>
      </c>
      <c r="F1910" s="225" t="s">
        <v>7765</v>
      </c>
      <c r="G1910" s="242">
        <v>4</v>
      </c>
      <c r="H1910" s="223" t="s">
        <v>7409</v>
      </c>
      <c r="I1910" s="223"/>
      <c r="J1910" s="223"/>
      <c r="K1910" s="223"/>
      <c r="L1910" s="223"/>
      <c r="M1910" s="223"/>
      <c r="N1910" s="225" t="s">
        <v>7414</v>
      </c>
      <c r="O1910" s="225"/>
      <c r="P1910" s="225"/>
      <c r="Q1910" s="240"/>
      <c r="R1910" s="212" t="s">
        <v>7409</v>
      </c>
      <c r="S1910" s="213" t="s">
        <v>7409</v>
      </c>
      <c r="T1910" s="233" t="s">
        <v>8167</v>
      </c>
      <c r="U1910" s="234" t="s">
        <v>7583</v>
      </c>
      <c r="V1910" s="234">
        <v>45643</v>
      </c>
      <c r="W1910" s="233" t="s">
        <v>7748</v>
      </c>
      <c r="X1910" s="234" t="s">
        <v>7746</v>
      </c>
      <c r="Y1910" s="234"/>
      <c r="Z1910" s="234"/>
      <c r="AA1910" s="243">
        <v>202411</v>
      </c>
      <c r="AB1910" s="243"/>
      <c r="AC1910" s="244" t="s">
        <v>7754</v>
      </c>
      <c r="AD1910" s="244" t="s">
        <v>7538</v>
      </c>
      <c r="AE1910" s="245">
        <v>0</v>
      </c>
      <c r="AF1910" s="244" t="s">
        <v>7538</v>
      </c>
      <c r="AG1910" s="239" t="str">
        <f>IFERROR(VLOOKUP(작성용!A:A,RM!A:D,4,0),"-")</f>
        <v>-</v>
      </c>
      <c r="AH1910" s="9" t="s">
        <v>7409</v>
      </c>
      <c r="AI1910" s="235" t="s">
        <v>7409</v>
      </c>
      <c r="AJ1910" s="235" t="s">
        <v>7409</v>
      </c>
      <c r="AK1910" s="235" t="s">
        <v>7751</v>
      </c>
      <c r="AL1910" s="235">
        <v>1909</v>
      </c>
    </row>
    <row r="1911" spans="1:38" x14ac:dyDescent="0.3">
      <c r="A1911" s="222">
        <v>6000439</v>
      </c>
      <c r="B1911" s="222" t="s">
        <v>7581</v>
      </c>
      <c r="C1911" s="241" t="s">
        <v>7422</v>
      </c>
      <c r="D1911" s="237" t="s">
        <v>7831</v>
      </c>
      <c r="E1911" s="236">
        <v>1101116241931</v>
      </c>
      <c r="F1911" s="240" t="s">
        <v>7765</v>
      </c>
      <c r="G1911" s="242">
        <v>9</v>
      </c>
      <c r="H1911" s="223" t="s">
        <v>7409</v>
      </c>
      <c r="I1911" s="223"/>
      <c r="J1911" s="223"/>
      <c r="K1911" s="223"/>
      <c r="L1911" s="223"/>
      <c r="M1911" s="223"/>
      <c r="N1911" s="225" t="s">
        <v>7414</v>
      </c>
      <c r="O1911" s="225"/>
      <c r="P1911" s="225"/>
      <c r="Q1911" s="240"/>
      <c r="R1911" s="212" t="s">
        <v>7409</v>
      </c>
      <c r="S1911" s="213" t="s">
        <v>7409</v>
      </c>
      <c r="T1911" s="233" t="s">
        <v>8167</v>
      </c>
      <c r="U1911" s="234" t="s">
        <v>7583</v>
      </c>
      <c r="V1911" s="234">
        <v>45643</v>
      </c>
      <c r="W1911" s="233" t="s">
        <v>7748</v>
      </c>
      <c r="X1911" s="234" t="s">
        <v>7746</v>
      </c>
      <c r="Y1911" s="234"/>
      <c r="Z1911" s="234"/>
      <c r="AA1911" s="243">
        <v>202411</v>
      </c>
      <c r="AB1911" s="243"/>
      <c r="AC1911" s="244" t="s">
        <v>7754</v>
      </c>
      <c r="AD1911" s="244" t="s">
        <v>7538</v>
      </c>
      <c r="AE1911" s="245">
        <v>0</v>
      </c>
      <c r="AF1911" s="244" t="s">
        <v>7538</v>
      </c>
      <c r="AG1911" s="239" t="str">
        <f>IFERROR(VLOOKUP(작성용!A:A,RM!A:D,4,0),"-")</f>
        <v>-</v>
      </c>
      <c r="AH1911" s="9" t="s">
        <v>7409</v>
      </c>
      <c r="AI1911" s="235" t="s">
        <v>7409</v>
      </c>
      <c r="AJ1911" s="235" t="s">
        <v>7409</v>
      </c>
      <c r="AK1911" s="235" t="s">
        <v>7751</v>
      </c>
      <c r="AL1911" s="235">
        <v>1910</v>
      </c>
    </row>
    <row r="1912" spans="1:38" x14ac:dyDescent="0.3">
      <c r="A1912" s="222">
        <v>6000439</v>
      </c>
      <c r="B1912" s="222" t="s">
        <v>7581</v>
      </c>
      <c r="C1912" s="241" t="s">
        <v>7422</v>
      </c>
      <c r="D1912" s="237" t="s">
        <v>7831</v>
      </c>
      <c r="E1912" s="236">
        <v>1101116241931</v>
      </c>
      <c r="F1912" s="240" t="s">
        <v>7765</v>
      </c>
      <c r="G1912" s="242">
        <v>0</v>
      </c>
      <c r="H1912" s="223" t="s">
        <v>7409</v>
      </c>
      <c r="I1912" s="223"/>
      <c r="J1912" s="223"/>
      <c r="K1912" s="223"/>
      <c r="L1912" s="223"/>
      <c r="M1912" s="223"/>
      <c r="N1912" s="225" t="s">
        <v>7414</v>
      </c>
      <c r="O1912" s="225"/>
      <c r="P1912" s="225"/>
      <c r="Q1912" s="240"/>
      <c r="R1912" s="212" t="s">
        <v>7409</v>
      </c>
      <c r="S1912" s="213" t="s">
        <v>7409</v>
      </c>
      <c r="T1912" s="233" t="s">
        <v>8167</v>
      </c>
      <c r="U1912" s="234" t="s">
        <v>7583</v>
      </c>
      <c r="V1912" s="234">
        <v>45643</v>
      </c>
      <c r="W1912" s="233" t="s">
        <v>7748</v>
      </c>
      <c r="X1912" s="234" t="s">
        <v>7746</v>
      </c>
      <c r="Y1912" s="234"/>
      <c r="Z1912" s="234"/>
      <c r="AA1912" s="243">
        <v>202411</v>
      </c>
      <c r="AB1912" s="243"/>
      <c r="AC1912" s="244" t="s">
        <v>7754</v>
      </c>
      <c r="AD1912" s="282" t="s">
        <v>3757</v>
      </c>
      <c r="AE1912" s="245">
        <v>0</v>
      </c>
      <c r="AF1912" s="282" t="s">
        <v>3757</v>
      </c>
      <c r="AG1912" s="239" t="str">
        <f>IFERROR(VLOOKUP(작성용!A:A,RM!A:D,4,0),"-")</f>
        <v>-</v>
      </c>
      <c r="AH1912" s="9" t="s">
        <v>7409</v>
      </c>
      <c r="AI1912" s="235" t="s">
        <v>7409</v>
      </c>
      <c r="AJ1912" s="235" t="s">
        <v>7409</v>
      </c>
      <c r="AK1912" s="235" t="s">
        <v>7751</v>
      </c>
      <c r="AL1912" s="235">
        <v>1911</v>
      </c>
    </row>
    <row r="1913" spans="1:38" x14ac:dyDescent="0.3">
      <c r="A1913" s="222">
        <v>6000439</v>
      </c>
      <c r="B1913" s="222" t="s">
        <v>7581</v>
      </c>
      <c r="C1913" s="241" t="s">
        <v>7422</v>
      </c>
      <c r="D1913" s="278" t="s">
        <v>8117</v>
      </c>
      <c r="E1913" s="236">
        <v>1101116880151</v>
      </c>
      <c r="F1913" s="225" t="s">
        <v>7760</v>
      </c>
      <c r="G1913" s="242">
        <v>0</v>
      </c>
      <c r="H1913" s="223" t="s">
        <v>7409</v>
      </c>
      <c r="I1913" s="223"/>
      <c r="J1913" s="223"/>
      <c r="K1913" s="223"/>
      <c r="L1913" s="223"/>
      <c r="M1913" s="223"/>
      <c r="N1913" s="225" t="s">
        <v>7414</v>
      </c>
      <c r="O1913" s="225"/>
      <c r="P1913" s="225"/>
      <c r="Q1913" s="240"/>
      <c r="R1913" s="212" t="s">
        <v>7409</v>
      </c>
      <c r="S1913" s="213" t="s">
        <v>7409</v>
      </c>
      <c r="T1913" s="233" t="s">
        <v>8167</v>
      </c>
      <c r="U1913" s="234" t="s">
        <v>7583</v>
      </c>
      <c r="V1913" s="234">
        <v>45643</v>
      </c>
      <c r="W1913" s="233" t="s">
        <v>7748</v>
      </c>
      <c r="X1913" s="234" t="s">
        <v>7746</v>
      </c>
      <c r="Y1913" s="234"/>
      <c r="Z1913" s="234"/>
      <c r="AA1913" s="243">
        <v>202411</v>
      </c>
      <c r="AB1913" s="243"/>
      <c r="AC1913" s="244" t="s">
        <v>7754</v>
      </c>
      <c r="AD1913" s="244" t="s">
        <v>7538</v>
      </c>
      <c r="AE1913" s="245">
        <v>0</v>
      </c>
      <c r="AF1913" s="244" t="s">
        <v>7538</v>
      </c>
      <c r="AG1913" s="239" t="str">
        <f>IFERROR(VLOOKUP(작성용!A:A,RM!A:D,4,0),"-")</f>
        <v>-</v>
      </c>
      <c r="AH1913" s="9" t="s">
        <v>7409</v>
      </c>
      <c r="AI1913" s="235" t="s">
        <v>7409</v>
      </c>
      <c r="AJ1913" s="235" t="s">
        <v>7409</v>
      </c>
      <c r="AK1913" s="235" t="s">
        <v>7751</v>
      </c>
      <c r="AL1913" s="235">
        <v>1912</v>
      </c>
    </row>
    <row r="1914" spans="1:38" x14ac:dyDescent="0.3">
      <c r="A1914" s="222">
        <v>6000439</v>
      </c>
      <c r="B1914" s="222" t="s">
        <v>7581</v>
      </c>
      <c r="C1914" s="241" t="s">
        <v>7422</v>
      </c>
      <c r="D1914" s="278" t="s">
        <v>8117</v>
      </c>
      <c r="E1914" s="236">
        <v>1101116880151</v>
      </c>
      <c r="F1914" s="225" t="s">
        <v>7756</v>
      </c>
      <c r="G1914" s="242">
        <v>0</v>
      </c>
      <c r="H1914" s="223" t="s">
        <v>7409</v>
      </c>
      <c r="I1914" s="223"/>
      <c r="J1914" s="223"/>
      <c r="K1914" s="223"/>
      <c r="L1914" s="223"/>
      <c r="M1914" s="223"/>
      <c r="N1914" s="225" t="s">
        <v>7414</v>
      </c>
      <c r="O1914" s="225"/>
      <c r="P1914" s="225"/>
      <c r="Q1914" s="240"/>
      <c r="R1914" s="212" t="s">
        <v>7409</v>
      </c>
      <c r="S1914" s="213" t="s">
        <v>7409</v>
      </c>
      <c r="T1914" s="233" t="s">
        <v>8167</v>
      </c>
      <c r="U1914" s="234" t="s">
        <v>7583</v>
      </c>
      <c r="V1914" s="234">
        <v>45643</v>
      </c>
      <c r="W1914" s="233" t="s">
        <v>7748</v>
      </c>
      <c r="X1914" s="234" t="s">
        <v>7746</v>
      </c>
      <c r="Y1914" s="234"/>
      <c r="Z1914" s="234"/>
      <c r="AA1914" s="243">
        <v>202411</v>
      </c>
      <c r="AB1914" s="243"/>
      <c r="AC1914" s="244" t="s">
        <v>7754</v>
      </c>
      <c r="AD1914" s="244" t="s">
        <v>7538</v>
      </c>
      <c r="AE1914" s="245">
        <v>0</v>
      </c>
      <c r="AF1914" s="244" t="s">
        <v>7538</v>
      </c>
      <c r="AG1914" s="239" t="str">
        <f>IFERROR(VLOOKUP(작성용!A:A,RM!A:D,4,0),"-")</f>
        <v>-</v>
      </c>
      <c r="AH1914" s="9" t="s">
        <v>7409</v>
      </c>
      <c r="AI1914" s="235" t="s">
        <v>7409</v>
      </c>
      <c r="AJ1914" s="235" t="s">
        <v>7409</v>
      </c>
      <c r="AK1914" s="235" t="s">
        <v>7751</v>
      </c>
      <c r="AL1914" s="235">
        <v>1913</v>
      </c>
    </row>
    <row r="1915" spans="1:38" x14ac:dyDescent="0.3">
      <c r="A1915" s="222">
        <v>6000439</v>
      </c>
      <c r="B1915" s="222" t="s">
        <v>7581</v>
      </c>
      <c r="C1915" s="241" t="s">
        <v>7422</v>
      </c>
      <c r="D1915" s="278" t="s">
        <v>8118</v>
      </c>
      <c r="E1915" s="236">
        <v>1311110237379</v>
      </c>
      <c r="F1915" s="225" t="s">
        <v>7760</v>
      </c>
      <c r="G1915" s="242">
        <v>0</v>
      </c>
      <c r="H1915" s="223" t="s">
        <v>7409</v>
      </c>
      <c r="I1915" s="223"/>
      <c r="J1915" s="223"/>
      <c r="K1915" s="223"/>
      <c r="L1915" s="223"/>
      <c r="M1915" s="223"/>
      <c r="N1915" s="225" t="s">
        <v>7414</v>
      </c>
      <c r="O1915" s="225"/>
      <c r="P1915" s="225"/>
      <c r="Q1915" s="240"/>
      <c r="R1915" s="212" t="s">
        <v>7409</v>
      </c>
      <c r="S1915" s="213" t="s">
        <v>7409</v>
      </c>
      <c r="T1915" s="233" t="s">
        <v>8167</v>
      </c>
      <c r="U1915" s="234" t="s">
        <v>7583</v>
      </c>
      <c r="V1915" s="234">
        <v>45643</v>
      </c>
      <c r="W1915" s="233" t="s">
        <v>7748</v>
      </c>
      <c r="X1915" s="234" t="s">
        <v>7746</v>
      </c>
      <c r="Y1915" s="234"/>
      <c r="Z1915" s="234"/>
      <c r="AA1915" s="243">
        <v>202411</v>
      </c>
      <c r="AB1915" s="243"/>
      <c r="AC1915" s="244" t="s">
        <v>7754</v>
      </c>
      <c r="AD1915" s="244" t="s">
        <v>7503</v>
      </c>
      <c r="AE1915" s="245">
        <v>0</v>
      </c>
      <c r="AF1915" s="244" t="s">
        <v>7503</v>
      </c>
      <c r="AG1915" s="239" t="str">
        <f>IFERROR(VLOOKUP(작성용!A:A,RM!A:D,4,0),"-")</f>
        <v>-</v>
      </c>
      <c r="AH1915" s="9" t="s">
        <v>7409</v>
      </c>
      <c r="AI1915" s="235" t="s">
        <v>7409</v>
      </c>
      <c r="AJ1915" s="235" t="s">
        <v>7409</v>
      </c>
      <c r="AK1915" s="235" t="s">
        <v>7751</v>
      </c>
      <c r="AL1915" s="235">
        <v>1914</v>
      </c>
    </row>
    <row r="1916" spans="1:38" x14ac:dyDescent="0.3">
      <c r="A1916" s="222">
        <v>6000439</v>
      </c>
      <c r="B1916" s="222" t="s">
        <v>7581</v>
      </c>
      <c r="C1916" s="241" t="s">
        <v>7422</v>
      </c>
      <c r="D1916" s="278" t="s">
        <v>8119</v>
      </c>
      <c r="E1916" s="236">
        <v>1358110287277</v>
      </c>
      <c r="F1916" s="225" t="s">
        <v>7765</v>
      </c>
      <c r="G1916" s="242">
        <v>0</v>
      </c>
      <c r="H1916" s="223" t="s">
        <v>7409</v>
      </c>
      <c r="I1916" s="223"/>
      <c r="J1916" s="223"/>
      <c r="K1916" s="223"/>
      <c r="L1916" s="223"/>
      <c r="M1916" s="223"/>
      <c r="N1916" s="225" t="s">
        <v>7414</v>
      </c>
      <c r="O1916" s="225"/>
      <c r="P1916" s="225"/>
      <c r="Q1916" s="240"/>
      <c r="R1916" s="212" t="s">
        <v>7409</v>
      </c>
      <c r="S1916" s="213" t="s">
        <v>7409</v>
      </c>
      <c r="T1916" s="233" t="s">
        <v>8167</v>
      </c>
      <c r="U1916" s="234" t="s">
        <v>7583</v>
      </c>
      <c r="V1916" s="234">
        <v>45643</v>
      </c>
      <c r="W1916" s="233" t="s">
        <v>7748</v>
      </c>
      <c r="X1916" s="234" t="s">
        <v>7746</v>
      </c>
      <c r="Y1916" s="234"/>
      <c r="Z1916" s="234"/>
      <c r="AA1916" s="243">
        <v>202411</v>
      </c>
      <c r="AB1916" s="243"/>
      <c r="AC1916" s="244" t="s">
        <v>7754</v>
      </c>
      <c r="AD1916" s="244" t="s">
        <v>556</v>
      </c>
      <c r="AE1916" s="245">
        <v>0</v>
      </c>
      <c r="AF1916" s="244" t="s">
        <v>7426</v>
      </c>
      <c r="AG1916" s="239" t="str">
        <f>IFERROR(VLOOKUP(작성용!A:A,RM!A:D,4,0),"-")</f>
        <v>-</v>
      </c>
      <c r="AH1916" s="9" t="s">
        <v>7409</v>
      </c>
      <c r="AI1916" s="235" t="s">
        <v>8059</v>
      </c>
      <c r="AJ1916" s="235" t="s">
        <v>7409</v>
      </c>
      <c r="AK1916" s="235" t="s">
        <v>7751</v>
      </c>
      <c r="AL1916" s="235">
        <v>1915</v>
      </c>
    </row>
    <row r="1917" spans="1:38" x14ac:dyDescent="0.3">
      <c r="A1917" s="222">
        <v>6000439</v>
      </c>
      <c r="B1917" s="222" t="s">
        <v>7581</v>
      </c>
      <c r="C1917" s="241" t="s">
        <v>7422</v>
      </c>
      <c r="D1917" s="278" t="s">
        <v>8120</v>
      </c>
      <c r="E1917" s="236">
        <v>1101117721411</v>
      </c>
      <c r="F1917" s="225" t="s">
        <v>7756</v>
      </c>
      <c r="G1917" s="242">
        <v>0</v>
      </c>
      <c r="H1917" s="223" t="s">
        <v>7409</v>
      </c>
      <c r="I1917" s="223"/>
      <c r="J1917" s="223"/>
      <c r="K1917" s="223"/>
      <c r="L1917" s="223"/>
      <c r="M1917" s="223"/>
      <c r="N1917" s="225" t="s">
        <v>7414</v>
      </c>
      <c r="O1917" s="225"/>
      <c r="P1917" s="225"/>
      <c r="Q1917" s="240"/>
      <c r="R1917" s="212" t="s">
        <v>7409</v>
      </c>
      <c r="S1917" s="213" t="s">
        <v>7409</v>
      </c>
      <c r="T1917" s="233" t="s">
        <v>8167</v>
      </c>
      <c r="U1917" s="234" t="s">
        <v>7583</v>
      </c>
      <c r="V1917" s="234">
        <v>45643</v>
      </c>
      <c r="W1917" s="233" t="s">
        <v>7748</v>
      </c>
      <c r="X1917" s="234" t="s">
        <v>7746</v>
      </c>
      <c r="Y1917" s="234"/>
      <c r="Z1917" s="234"/>
      <c r="AA1917" s="243">
        <v>202411</v>
      </c>
      <c r="AB1917" s="243"/>
      <c r="AC1917" s="244" t="s">
        <v>7754</v>
      </c>
      <c r="AD1917" s="257" t="s">
        <v>8221</v>
      </c>
      <c r="AE1917" s="245">
        <v>0</v>
      </c>
      <c r="AF1917" s="244" t="s">
        <v>7435</v>
      </c>
      <c r="AG1917" s="239" t="str">
        <f>IFERROR(VLOOKUP(작성용!A:A,RM!A:D,4,0),"-")</f>
        <v>-</v>
      </c>
      <c r="AH1917" s="9" t="s">
        <v>7409</v>
      </c>
      <c r="AI1917" s="235" t="s">
        <v>7409</v>
      </c>
      <c r="AJ1917" s="235" t="s">
        <v>7409</v>
      </c>
      <c r="AK1917" s="235" t="s">
        <v>7751</v>
      </c>
      <c r="AL1917" s="235">
        <v>1916</v>
      </c>
    </row>
    <row r="1918" spans="1:38" x14ac:dyDescent="0.3">
      <c r="A1918" s="222">
        <v>6000439</v>
      </c>
      <c r="B1918" s="222" t="s">
        <v>7581</v>
      </c>
      <c r="C1918" s="241" t="s">
        <v>7422</v>
      </c>
      <c r="D1918" s="269" t="s">
        <v>7773</v>
      </c>
      <c r="E1918" s="236">
        <v>1101115599050</v>
      </c>
      <c r="F1918" s="225" t="s">
        <v>7765</v>
      </c>
      <c r="G1918" s="242">
        <v>2</v>
      </c>
      <c r="H1918" s="223" t="s">
        <v>7409</v>
      </c>
      <c r="I1918" s="223"/>
      <c r="J1918" s="223"/>
      <c r="K1918" s="223"/>
      <c r="L1918" s="223"/>
      <c r="M1918" s="223"/>
      <c r="N1918" s="225" t="s">
        <v>7414</v>
      </c>
      <c r="O1918" s="225"/>
      <c r="P1918" s="225"/>
      <c r="Q1918" s="240"/>
      <c r="R1918" s="212" t="s">
        <v>7409</v>
      </c>
      <c r="S1918" s="213" t="s">
        <v>7409</v>
      </c>
      <c r="T1918" s="233" t="s">
        <v>8167</v>
      </c>
      <c r="U1918" s="234" t="s">
        <v>7583</v>
      </c>
      <c r="V1918" s="234">
        <v>45643</v>
      </c>
      <c r="W1918" s="233" t="s">
        <v>7748</v>
      </c>
      <c r="X1918" s="234" t="s">
        <v>7746</v>
      </c>
      <c r="Y1918" s="234"/>
      <c r="Z1918" s="234"/>
      <c r="AA1918" s="243">
        <v>202411</v>
      </c>
      <c r="AB1918" s="243"/>
      <c r="AC1918" s="244" t="s">
        <v>7754</v>
      </c>
      <c r="AD1918" s="244" t="s">
        <v>7445</v>
      </c>
      <c r="AE1918" s="245">
        <v>0</v>
      </c>
      <c r="AF1918" s="244" t="s">
        <v>7445</v>
      </c>
      <c r="AG1918" s="239" t="str">
        <f>IFERROR(VLOOKUP(작성용!A:A,RM!A:D,4,0),"-")</f>
        <v>-</v>
      </c>
      <c r="AH1918" s="9" t="s">
        <v>7409</v>
      </c>
      <c r="AI1918" s="235" t="s">
        <v>7409</v>
      </c>
      <c r="AJ1918" s="235" t="s">
        <v>7409</v>
      </c>
      <c r="AK1918" s="235" t="s">
        <v>7751</v>
      </c>
      <c r="AL1918" s="235">
        <v>1917</v>
      </c>
    </row>
    <row r="1919" spans="1:38" x14ac:dyDescent="0.3">
      <c r="A1919" s="222">
        <v>6000439</v>
      </c>
      <c r="B1919" s="222" t="s">
        <v>7581</v>
      </c>
      <c r="C1919" s="241" t="s">
        <v>7422</v>
      </c>
      <c r="D1919" s="278" t="s">
        <v>7773</v>
      </c>
      <c r="E1919" s="236">
        <v>1101115599050</v>
      </c>
      <c r="F1919" s="225" t="s">
        <v>7765</v>
      </c>
      <c r="G1919" s="242">
        <v>1</v>
      </c>
      <c r="H1919" s="223" t="s">
        <v>7409</v>
      </c>
      <c r="I1919" s="223"/>
      <c r="J1919" s="223"/>
      <c r="K1919" s="223"/>
      <c r="L1919" s="223"/>
      <c r="M1919" s="223"/>
      <c r="N1919" s="225" t="s">
        <v>7414</v>
      </c>
      <c r="O1919" s="225"/>
      <c r="P1919" s="225"/>
      <c r="Q1919" s="240"/>
      <c r="R1919" s="212" t="s">
        <v>7409</v>
      </c>
      <c r="S1919" s="213" t="s">
        <v>7409</v>
      </c>
      <c r="T1919" s="233" t="s">
        <v>8167</v>
      </c>
      <c r="U1919" s="234" t="s">
        <v>7583</v>
      </c>
      <c r="V1919" s="234">
        <v>45643</v>
      </c>
      <c r="W1919" s="233" t="s">
        <v>7748</v>
      </c>
      <c r="X1919" s="234" t="s">
        <v>7746</v>
      </c>
      <c r="Y1919" s="234"/>
      <c r="Z1919" s="234"/>
      <c r="AA1919" s="243">
        <v>202411</v>
      </c>
      <c r="AB1919" s="243"/>
      <c r="AC1919" s="244" t="s">
        <v>7754</v>
      </c>
      <c r="AD1919" s="244" t="s">
        <v>7445</v>
      </c>
      <c r="AE1919" s="245">
        <v>0</v>
      </c>
      <c r="AF1919" s="244" t="s">
        <v>7445</v>
      </c>
      <c r="AG1919" s="239" t="str">
        <f>IFERROR(VLOOKUP(작성용!A:A,RM!A:D,4,0),"-")</f>
        <v>-</v>
      </c>
      <c r="AH1919" s="9" t="s">
        <v>7409</v>
      </c>
      <c r="AI1919" s="235" t="s">
        <v>7409</v>
      </c>
      <c r="AJ1919" s="235" t="s">
        <v>7409</v>
      </c>
      <c r="AK1919" s="235" t="s">
        <v>7751</v>
      </c>
      <c r="AL1919" s="235">
        <v>1918</v>
      </c>
    </row>
    <row r="1920" spans="1:38" x14ac:dyDescent="0.3">
      <c r="A1920" s="222">
        <v>6000439</v>
      </c>
      <c r="B1920" s="222" t="s">
        <v>7581</v>
      </c>
      <c r="C1920" s="241" t="s">
        <v>7422</v>
      </c>
      <c r="D1920" s="269" t="s">
        <v>8121</v>
      </c>
      <c r="E1920" s="236">
        <v>1101116183662</v>
      </c>
      <c r="F1920" s="225" t="s">
        <v>7756</v>
      </c>
      <c r="G1920" s="242">
        <v>0</v>
      </c>
      <c r="H1920" s="223" t="s">
        <v>7409</v>
      </c>
      <c r="I1920" s="223"/>
      <c r="J1920" s="223"/>
      <c r="K1920" s="223"/>
      <c r="L1920" s="223"/>
      <c r="M1920" s="223"/>
      <c r="N1920" s="225" t="s">
        <v>7414</v>
      </c>
      <c r="O1920" s="225"/>
      <c r="P1920" s="225"/>
      <c r="Q1920" s="240"/>
      <c r="R1920" s="212" t="s">
        <v>7409</v>
      </c>
      <c r="S1920" s="213" t="s">
        <v>7409</v>
      </c>
      <c r="T1920" s="233" t="s">
        <v>8167</v>
      </c>
      <c r="U1920" s="234" t="s">
        <v>7583</v>
      </c>
      <c r="V1920" s="234">
        <v>45643</v>
      </c>
      <c r="W1920" s="233" t="s">
        <v>7748</v>
      </c>
      <c r="X1920" s="234" t="s">
        <v>7746</v>
      </c>
      <c r="Y1920" s="234"/>
      <c r="Z1920" s="234"/>
      <c r="AA1920" s="243">
        <v>202411</v>
      </c>
      <c r="AB1920" s="243"/>
      <c r="AC1920" s="244" t="s">
        <v>7754</v>
      </c>
      <c r="AD1920" s="244" t="s">
        <v>7448</v>
      </c>
      <c r="AE1920" s="245">
        <v>0.4</v>
      </c>
      <c r="AF1920" s="244" t="s">
        <v>7448</v>
      </c>
      <c r="AG1920" s="239" t="str">
        <f>IFERROR(VLOOKUP(작성용!A:A,RM!A:D,4,0),"-")</f>
        <v>-</v>
      </c>
      <c r="AH1920" s="9" t="s">
        <v>7409</v>
      </c>
      <c r="AI1920" s="235" t="s">
        <v>7409</v>
      </c>
      <c r="AJ1920" s="235" t="s">
        <v>7409</v>
      </c>
      <c r="AK1920" s="235" t="s">
        <v>7751</v>
      </c>
      <c r="AL1920" s="235">
        <v>1919</v>
      </c>
    </row>
    <row r="1921" spans="1:38" x14ac:dyDescent="0.3">
      <c r="A1921" s="222">
        <v>6000439</v>
      </c>
      <c r="B1921" s="222" t="s">
        <v>7581</v>
      </c>
      <c r="C1921" s="241" t="s">
        <v>7422</v>
      </c>
      <c r="D1921" s="237" t="s">
        <v>8121</v>
      </c>
      <c r="E1921" s="236">
        <v>1101116183662</v>
      </c>
      <c r="F1921" s="225" t="s">
        <v>7765</v>
      </c>
      <c r="G1921" s="242">
        <v>1</v>
      </c>
      <c r="H1921" s="223" t="s">
        <v>7409</v>
      </c>
      <c r="I1921" s="223"/>
      <c r="J1921" s="223"/>
      <c r="K1921" s="223"/>
      <c r="L1921" s="223"/>
      <c r="M1921" s="223"/>
      <c r="N1921" s="225" t="s">
        <v>7414</v>
      </c>
      <c r="O1921" s="225"/>
      <c r="P1921" s="225"/>
      <c r="Q1921" s="240"/>
      <c r="R1921" s="212" t="s">
        <v>7409</v>
      </c>
      <c r="S1921" s="213" t="s">
        <v>7409</v>
      </c>
      <c r="T1921" s="233" t="s">
        <v>8167</v>
      </c>
      <c r="U1921" s="234" t="s">
        <v>7583</v>
      </c>
      <c r="V1921" s="234">
        <v>45643</v>
      </c>
      <c r="W1921" s="233" t="s">
        <v>7748</v>
      </c>
      <c r="X1921" s="234" t="s">
        <v>7746</v>
      </c>
      <c r="Y1921" s="234"/>
      <c r="Z1921" s="234"/>
      <c r="AA1921" s="243">
        <v>202411</v>
      </c>
      <c r="AB1921" s="243"/>
      <c r="AC1921" s="244" t="s">
        <v>7754</v>
      </c>
      <c r="AD1921" s="244" t="s">
        <v>7448</v>
      </c>
      <c r="AE1921" s="245">
        <v>0</v>
      </c>
      <c r="AF1921" s="244" t="s">
        <v>7448</v>
      </c>
      <c r="AG1921" s="239" t="str">
        <f>IFERROR(VLOOKUP(작성용!A:A,RM!A:D,4,0),"-")</f>
        <v>-</v>
      </c>
      <c r="AH1921" s="9" t="s">
        <v>7409</v>
      </c>
      <c r="AI1921" s="235" t="s">
        <v>7409</v>
      </c>
      <c r="AJ1921" s="235" t="s">
        <v>7409</v>
      </c>
      <c r="AK1921" s="235" t="s">
        <v>7751</v>
      </c>
      <c r="AL1921" s="235">
        <v>1920</v>
      </c>
    </row>
    <row r="1922" spans="1:38" x14ac:dyDescent="0.3">
      <c r="A1922" s="222">
        <v>6000439</v>
      </c>
      <c r="B1922" s="222" t="s">
        <v>7581</v>
      </c>
      <c r="C1922" s="241" t="s">
        <v>7422</v>
      </c>
      <c r="D1922" s="237" t="s">
        <v>8121</v>
      </c>
      <c r="E1922" s="236">
        <v>1101116183662</v>
      </c>
      <c r="F1922" s="225" t="s">
        <v>7765</v>
      </c>
      <c r="G1922" s="242">
        <v>2</v>
      </c>
      <c r="H1922" s="223" t="s">
        <v>7409</v>
      </c>
      <c r="I1922" s="223"/>
      <c r="J1922" s="223"/>
      <c r="K1922" s="223"/>
      <c r="L1922" s="223"/>
      <c r="M1922" s="223"/>
      <c r="N1922" s="225" t="s">
        <v>7414</v>
      </c>
      <c r="O1922" s="225"/>
      <c r="P1922" s="225"/>
      <c r="Q1922" s="240"/>
      <c r="R1922" s="212" t="s">
        <v>7409</v>
      </c>
      <c r="S1922" s="213" t="s">
        <v>7409</v>
      </c>
      <c r="T1922" s="233" t="s">
        <v>8167</v>
      </c>
      <c r="U1922" s="234" t="s">
        <v>7583</v>
      </c>
      <c r="V1922" s="234">
        <v>45643</v>
      </c>
      <c r="W1922" s="233" t="s">
        <v>7748</v>
      </c>
      <c r="X1922" s="234" t="s">
        <v>7746</v>
      </c>
      <c r="Y1922" s="234"/>
      <c r="Z1922" s="234"/>
      <c r="AA1922" s="243">
        <v>202411</v>
      </c>
      <c r="AB1922" s="243"/>
      <c r="AC1922" s="244" t="s">
        <v>7754</v>
      </c>
      <c r="AD1922" s="244" t="s">
        <v>7448</v>
      </c>
      <c r="AE1922" s="245">
        <v>0</v>
      </c>
      <c r="AF1922" s="244" t="s">
        <v>7448</v>
      </c>
      <c r="AG1922" s="239" t="str">
        <f>IFERROR(VLOOKUP(작성용!A:A,RM!A:D,4,0),"-")</f>
        <v>-</v>
      </c>
      <c r="AH1922" s="9" t="s">
        <v>7409</v>
      </c>
      <c r="AI1922" s="235" t="s">
        <v>7409</v>
      </c>
      <c r="AJ1922" s="235" t="s">
        <v>7409</v>
      </c>
      <c r="AK1922" s="235" t="s">
        <v>7751</v>
      </c>
      <c r="AL1922" s="235">
        <v>1921</v>
      </c>
    </row>
    <row r="1923" spans="1:38" x14ac:dyDescent="0.3">
      <c r="A1923" s="222">
        <v>6000529</v>
      </c>
      <c r="B1923" s="222" t="s">
        <v>8122</v>
      </c>
      <c r="C1923" s="241" t="s">
        <v>7422</v>
      </c>
      <c r="D1923" s="237" t="s">
        <v>8123</v>
      </c>
      <c r="E1923" s="236">
        <v>1101117662681</v>
      </c>
      <c r="F1923" s="240" t="s">
        <v>7756</v>
      </c>
      <c r="G1923" s="242">
        <v>0</v>
      </c>
      <c r="H1923" s="223" t="s">
        <v>7409</v>
      </c>
      <c r="I1923" s="223"/>
      <c r="J1923" s="223"/>
      <c r="K1923" s="223"/>
      <c r="L1923" s="223"/>
      <c r="M1923" s="223"/>
      <c r="N1923" s="225" t="s">
        <v>7414</v>
      </c>
      <c r="O1923" s="240"/>
      <c r="P1923" s="240"/>
      <c r="Q1923" s="240"/>
      <c r="R1923" s="250" t="s">
        <v>7409</v>
      </c>
      <c r="S1923" s="250" t="s">
        <v>7409</v>
      </c>
      <c r="T1923" s="233" t="s">
        <v>8167</v>
      </c>
      <c r="U1923" s="234" t="s">
        <v>7583</v>
      </c>
      <c r="V1923" s="234">
        <v>45643</v>
      </c>
      <c r="W1923" s="233" t="s">
        <v>7748</v>
      </c>
      <c r="X1923" s="234" t="s">
        <v>7746</v>
      </c>
      <c r="Y1923" s="234"/>
      <c r="Z1923" s="234"/>
      <c r="AA1923" s="243">
        <v>202411</v>
      </c>
      <c r="AB1923" s="243"/>
      <c r="AC1923" s="244" t="s">
        <v>7754</v>
      </c>
      <c r="AD1923" s="244" t="s">
        <v>3943</v>
      </c>
      <c r="AE1923" s="245">
        <v>0.4</v>
      </c>
      <c r="AF1923" s="244" t="s">
        <v>4558</v>
      </c>
      <c r="AG1923" s="239" t="str">
        <f>IFERROR(VLOOKUP(작성용!A:A,RM!A:D,4,0),"-")</f>
        <v>-</v>
      </c>
      <c r="AH1923" s="9" t="s">
        <v>8124</v>
      </c>
      <c r="AI1923" s="235" t="s">
        <v>8125</v>
      </c>
      <c r="AJ1923" s="235" t="s">
        <v>2</v>
      </c>
      <c r="AK1923" s="235" t="s">
        <v>8126</v>
      </c>
      <c r="AL1923" s="235">
        <v>1922</v>
      </c>
    </row>
    <row r="1924" spans="1:38" x14ac:dyDescent="0.3">
      <c r="A1924" s="222">
        <v>6000529</v>
      </c>
      <c r="B1924" s="222" t="s">
        <v>8122</v>
      </c>
      <c r="C1924" s="241" t="s">
        <v>8127</v>
      </c>
      <c r="D1924" s="237" t="s">
        <v>8128</v>
      </c>
      <c r="E1924" s="236" t="s">
        <v>8129</v>
      </c>
      <c r="F1924" s="240" t="s">
        <v>8130</v>
      </c>
      <c r="G1924" s="242">
        <v>0</v>
      </c>
      <c r="H1924" s="223" t="s">
        <v>8131</v>
      </c>
      <c r="I1924" s="223"/>
      <c r="J1924" s="223"/>
      <c r="K1924" s="223"/>
      <c r="L1924" s="223"/>
      <c r="M1924" s="223"/>
      <c r="N1924" s="225" t="s">
        <v>475</v>
      </c>
      <c r="O1924" s="240"/>
      <c r="P1924" s="240"/>
      <c r="Q1924" s="240"/>
      <c r="R1924" s="250" t="s">
        <v>7409</v>
      </c>
      <c r="S1924" s="250" t="s">
        <v>8125</v>
      </c>
      <c r="T1924" s="233" t="s">
        <v>8167</v>
      </c>
      <c r="U1924" s="234" t="s">
        <v>7583</v>
      </c>
      <c r="V1924" s="234">
        <v>45643</v>
      </c>
      <c r="W1924" s="233" t="s">
        <v>7748</v>
      </c>
      <c r="X1924" s="234" t="s">
        <v>7746</v>
      </c>
      <c r="Y1924" s="234"/>
      <c r="Z1924" s="234"/>
      <c r="AA1924" s="243">
        <v>202411</v>
      </c>
      <c r="AB1924" s="243"/>
      <c r="AC1924" s="244" t="s">
        <v>7754</v>
      </c>
      <c r="AD1924" s="244" t="s">
        <v>3943</v>
      </c>
      <c r="AE1924" s="245">
        <v>0.4</v>
      </c>
      <c r="AF1924" s="244" t="s">
        <v>7448</v>
      </c>
      <c r="AG1924" s="239" t="str">
        <f>IFERROR(VLOOKUP(작성용!A:A,RM!A:D,4,0),"-")</f>
        <v>-</v>
      </c>
      <c r="AH1924" s="9" t="s">
        <v>7409</v>
      </c>
      <c r="AI1924" s="281" t="s">
        <v>7409</v>
      </c>
      <c r="AJ1924" s="235" t="s">
        <v>2</v>
      </c>
      <c r="AK1924" s="235" t="s">
        <v>7751</v>
      </c>
      <c r="AL1924" s="235">
        <v>1923</v>
      </c>
    </row>
    <row r="1925" spans="1:38" x14ac:dyDescent="0.3">
      <c r="A1925" s="222">
        <v>6000912</v>
      </c>
      <c r="B1925" s="222" t="s">
        <v>8173</v>
      </c>
      <c r="C1925" s="241" t="s">
        <v>7422</v>
      </c>
      <c r="D1925" s="221" t="s">
        <v>8132</v>
      </c>
      <c r="E1925" s="236" t="s">
        <v>4601</v>
      </c>
      <c r="F1925" s="240" t="s">
        <v>7765</v>
      </c>
      <c r="G1925" s="221">
        <v>0</v>
      </c>
      <c r="H1925" s="223" t="s">
        <v>8125</v>
      </c>
      <c r="I1925" s="223"/>
      <c r="J1925" s="223"/>
      <c r="K1925" s="223"/>
      <c r="L1925" s="223"/>
      <c r="M1925" s="223"/>
      <c r="N1925" s="225" t="s">
        <v>8133</v>
      </c>
      <c r="O1925" s="240"/>
      <c r="P1925" s="240"/>
      <c r="Q1925" s="240"/>
      <c r="R1925" s="250" t="s">
        <v>7409</v>
      </c>
      <c r="S1925" s="250" t="s">
        <v>7409</v>
      </c>
      <c r="T1925" s="233" t="s">
        <v>8167</v>
      </c>
      <c r="U1925" s="234" t="s">
        <v>7583</v>
      </c>
      <c r="V1925" s="234">
        <v>45643</v>
      </c>
      <c r="W1925" s="233" t="s">
        <v>7748</v>
      </c>
      <c r="X1925" s="234" t="s">
        <v>7746</v>
      </c>
      <c r="Y1925" s="234"/>
      <c r="Z1925" s="234"/>
      <c r="AA1925" s="243">
        <v>202411</v>
      </c>
      <c r="AB1925" s="243"/>
      <c r="AC1925" s="244" t="s">
        <v>7754</v>
      </c>
      <c r="AD1925" s="244" t="s">
        <v>3650</v>
      </c>
      <c r="AE1925" s="245">
        <v>0</v>
      </c>
      <c r="AF1925" s="244" t="s">
        <v>3650</v>
      </c>
      <c r="AG1925" s="239" t="str">
        <f>IFERROR(VLOOKUP(작성용!A:A,RM!A:D,4,0),"-")</f>
        <v>-</v>
      </c>
      <c r="AH1925" s="9" t="s">
        <v>8125</v>
      </c>
      <c r="AI1925" s="281" t="s">
        <v>7409</v>
      </c>
      <c r="AJ1925" s="235" t="s">
        <v>7409</v>
      </c>
      <c r="AK1925" s="235" t="s">
        <v>7751</v>
      </c>
      <c r="AL1925" s="235">
        <v>1924</v>
      </c>
    </row>
    <row r="1926" spans="1:38" x14ac:dyDescent="0.3">
      <c r="A1926" s="222">
        <v>6000912</v>
      </c>
      <c r="B1926" s="222" t="s">
        <v>8173</v>
      </c>
      <c r="C1926" s="241" t="s">
        <v>7422</v>
      </c>
      <c r="D1926" s="237" t="s">
        <v>8134</v>
      </c>
      <c r="E1926" s="236">
        <v>1101116920717</v>
      </c>
      <c r="F1926" s="240" t="s">
        <v>7763</v>
      </c>
      <c r="G1926" s="221">
        <v>0</v>
      </c>
      <c r="H1926" s="223" t="s">
        <v>8125</v>
      </c>
      <c r="I1926" s="223"/>
      <c r="J1926" s="223"/>
      <c r="K1926" s="223"/>
      <c r="L1926" s="223"/>
      <c r="M1926" s="223"/>
      <c r="N1926" s="225" t="s">
        <v>7414</v>
      </c>
      <c r="O1926" s="240"/>
      <c r="P1926" s="240"/>
      <c r="Q1926" s="240"/>
      <c r="R1926" s="250" t="s">
        <v>7409</v>
      </c>
      <c r="S1926" s="250" t="s">
        <v>7409</v>
      </c>
      <c r="T1926" s="233" t="s">
        <v>8167</v>
      </c>
      <c r="U1926" s="234" t="s">
        <v>7583</v>
      </c>
      <c r="V1926" s="234">
        <v>45643</v>
      </c>
      <c r="W1926" s="233" t="s">
        <v>7748</v>
      </c>
      <c r="X1926" s="234" t="s">
        <v>7746</v>
      </c>
      <c r="Y1926" s="234"/>
      <c r="Z1926" s="234"/>
      <c r="AA1926" s="243">
        <v>202411</v>
      </c>
      <c r="AB1926" s="243"/>
      <c r="AC1926" s="244" t="s">
        <v>7754</v>
      </c>
      <c r="AD1926" s="244" t="s">
        <v>7750</v>
      </c>
      <c r="AE1926" s="245">
        <v>0</v>
      </c>
      <c r="AF1926" s="244" t="s">
        <v>7478</v>
      </c>
      <c r="AG1926" s="239" t="str">
        <f>IFERROR(VLOOKUP(작성용!A:A,RM!A:D,4,0),"-")</f>
        <v>-</v>
      </c>
      <c r="AH1926" s="9" t="s">
        <v>8125</v>
      </c>
      <c r="AI1926" s="281" t="s">
        <v>7409</v>
      </c>
      <c r="AJ1926" s="235" t="s">
        <v>7409</v>
      </c>
      <c r="AK1926" s="235" t="s">
        <v>7751</v>
      </c>
      <c r="AL1926" s="235">
        <v>1925</v>
      </c>
    </row>
    <row r="1927" spans="1:38" x14ac:dyDescent="0.3">
      <c r="A1927" s="222">
        <v>6000912</v>
      </c>
      <c r="B1927" s="222" t="s">
        <v>8173</v>
      </c>
      <c r="C1927" s="241" t="s">
        <v>7422</v>
      </c>
      <c r="D1927" s="237" t="s">
        <v>8134</v>
      </c>
      <c r="E1927" s="236">
        <v>1101116920717</v>
      </c>
      <c r="F1927" s="240" t="s">
        <v>7760</v>
      </c>
      <c r="G1927" s="221">
        <v>0</v>
      </c>
      <c r="H1927" s="223" t="s">
        <v>8125</v>
      </c>
      <c r="I1927" s="223"/>
      <c r="J1927" s="223"/>
      <c r="K1927" s="223"/>
      <c r="L1927" s="223"/>
      <c r="M1927" s="223"/>
      <c r="N1927" s="225" t="s">
        <v>7414</v>
      </c>
      <c r="O1927" s="240"/>
      <c r="P1927" s="240"/>
      <c r="Q1927" s="240"/>
      <c r="R1927" s="250" t="s">
        <v>7409</v>
      </c>
      <c r="S1927" s="250" t="s">
        <v>7409</v>
      </c>
      <c r="T1927" s="233" t="s">
        <v>8167</v>
      </c>
      <c r="U1927" s="234" t="s">
        <v>7583</v>
      </c>
      <c r="V1927" s="234">
        <v>45643</v>
      </c>
      <c r="W1927" s="233" t="s">
        <v>7748</v>
      </c>
      <c r="X1927" s="234" t="s">
        <v>7746</v>
      </c>
      <c r="Y1927" s="234"/>
      <c r="Z1927" s="234"/>
      <c r="AA1927" s="243">
        <v>202411</v>
      </c>
      <c r="AB1927" s="243"/>
      <c r="AC1927" s="244" t="s">
        <v>7754</v>
      </c>
      <c r="AD1927" s="244" t="s">
        <v>7750</v>
      </c>
      <c r="AE1927" s="245">
        <v>0</v>
      </c>
      <c r="AF1927" s="244" t="s">
        <v>7478</v>
      </c>
      <c r="AG1927" s="239" t="str">
        <f>IFERROR(VLOOKUP(작성용!A:A,RM!A:D,4,0),"-")</f>
        <v>-</v>
      </c>
      <c r="AH1927" s="9" t="s">
        <v>8125</v>
      </c>
      <c r="AI1927" s="281" t="s">
        <v>7409</v>
      </c>
      <c r="AJ1927" s="235" t="s">
        <v>7409</v>
      </c>
      <c r="AK1927" s="235" t="s">
        <v>7751</v>
      </c>
      <c r="AL1927" s="235">
        <v>1926</v>
      </c>
    </row>
    <row r="1928" spans="1:38" x14ac:dyDescent="0.3">
      <c r="A1928" s="222">
        <v>6000912</v>
      </c>
      <c r="B1928" s="222" t="s">
        <v>8173</v>
      </c>
      <c r="C1928" s="241" t="s">
        <v>7422</v>
      </c>
      <c r="D1928" s="237" t="s">
        <v>8134</v>
      </c>
      <c r="E1928" s="236">
        <v>1101116920717</v>
      </c>
      <c r="F1928" s="240" t="s">
        <v>7756</v>
      </c>
      <c r="G1928" s="242">
        <v>0</v>
      </c>
      <c r="H1928" s="223" t="s">
        <v>8125</v>
      </c>
      <c r="I1928" s="223"/>
      <c r="J1928" s="223"/>
      <c r="K1928" s="223"/>
      <c r="L1928" s="223"/>
      <c r="M1928" s="223"/>
      <c r="N1928" s="225" t="s">
        <v>7414</v>
      </c>
      <c r="O1928" s="240"/>
      <c r="P1928" s="240"/>
      <c r="Q1928" s="240"/>
      <c r="R1928" s="250" t="s">
        <v>7409</v>
      </c>
      <c r="S1928" s="250" t="s">
        <v>7409</v>
      </c>
      <c r="T1928" s="233" t="s">
        <v>8167</v>
      </c>
      <c r="U1928" s="234" t="s">
        <v>7583</v>
      </c>
      <c r="V1928" s="234">
        <v>45643</v>
      </c>
      <c r="W1928" s="233" t="s">
        <v>7748</v>
      </c>
      <c r="X1928" s="234" t="s">
        <v>7746</v>
      </c>
      <c r="Y1928" s="234"/>
      <c r="Z1928" s="234"/>
      <c r="AA1928" s="243">
        <v>202411</v>
      </c>
      <c r="AB1928" s="243"/>
      <c r="AC1928" s="244" t="s">
        <v>7754</v>
      </c>
      <c r="AD1928" s="244" t="s">
        <v>7750</v>
      </c>
      <c r="AE1928" s="245">
        <v>0</v>
      </c>
      <c r="AF1928" s="244" t="s">
        <v>7478</v>
      </c>
      <c r="AG1928" s="239" t="str">
        <f>IFERROR(VLOOKUP(작성용!A:A,RM!A:D,4,0),"-")</f>
        <v>-</v>
      </c>
      <c r="AH1928" s="9" t="s">
        <v>7409</v>
      </c>
      <c r="AI1928" s="281" t="s">
        <v>7409</v>
      </c>
      <c r="AJ1928" s="235" t="s">
        <v>7409</v>
      </c>
      <c r="AK1928" s="235" t="s">
        <v>7751</v>
      </c>
      <c r="AL1928" s="235">
        <v>1927</v>
      </c>
    </row>
    <row r="1929" spans="1:38" x14ac:dyDescent="0.3">
      <c r="A1929" s="222">
        <v>6000912</v>
      </c>
      <c r="B1929" s="222" t="s">
        <v>8173</v>
      </c>
      <c r="C1929" s="241" t="s">
        <v>7422</v>
      </c>
      <c r="D1929" s="237" t="s">
        <v>8134</v>
      </c>
      <c r="E1929" s="236">
        <v>1101116920717</v>
      </c>
      <c r="F1929" s="240" t="s">
        <v>7760</v>
      </c>
      <c r="G1929" s="242">
        <v>1</v>
      </c>
      <c r="H1929" s="223" t="s">
        <v>7409</v>
      </c>
      <c r="I1929" s="223"/>
      <c r="J1929" s="223"/>
      <c r="K1929" s="223"/>
      <c r="L1929" s="223"/>
      <c r="M1929" s="223"/>
      <c r="N1929" s="225" t="s">
        <v>7414</v>
      </c>
      <c r="O1929" s="240"/>
      <c r="P1929" s="240"/>
      <c r="Q1929" s="240"/>
      <c r="R1929" s="250" t="s">
        <v>7409</v>
      </c>
      <c r="S1929" s="250" t="s">
        <v>7409</v>
      </c>
      <c r="T1929" s="233" t="s">
        <v>8167</v>
      </c>
      <c r="U1929" s="234" t="s">
        <v>7583</v>
      </c>
      <c r="V1929" s="234">
        <v>45643</v>
      </c>
      <c r="W1929" s="233" t="s">
        <v>7748</v>
      </c>
      <c r="X1929" s="234" t="s">
        <v>7746</v>
      </c>
      <c r="Y1929" s="234"/>
      <c r="Z1929" s="234"/>
      <c r="AA1929" s="243">
        <v>202411</v>
      </c>
      <c r="AB1929" s="243"/>
      <c r="AC1929" s="244" t="s">
        <v>7754</v>
      </c>
      <c r="AD1929" s="244" t="s">
        <v>7750</v>
      </c>
      <c r="AE1929" s="245">
        <v>0</v>
      </c>
      <c r="AF1929" s="244" t="s">
        <v>7478</v>
      </c>
      <c r="AG1929" s="239" t="str">
        <f>IFERROR(VLOOKUP(작성용!A:A,RM!A:D,4,0),"-")</f>
        <v>-</v>
      </c>
      <c r="AH1929" s="9" t="s">
        <v>7409</v>
      </c>
      <c r="AI1929" s="281" t="s">
        <v>7409</v>
      </c>
      <c r="AJ1929" s="235" t="s">
        <v>7409</v>
      </c>
      <c r="AK1929" s="235" t="s">
        <v>7751</v>
      </c>
      <c r="AL1929" s="235">
        <v>1928</v>
      </c>
    </row>
    <row r="1930" spans="1:38" x14ac:dyDescent="0.3">
      <c r="A1930" s="222">
        <v>6000913</v>
      </c>
      <c r="B1930" s="222" t="s">
        <v>7582</v>
      </c>
      <c r="C1930" s="241" t="s">
        <v>7422</v>
      </c>
      <c r="D1930" s="237" t="s">
        <v>8135</v>
      </c>
      <c r="E1930" s="236">
        <v>1101110981674</v>
      </c>
      <c r="F1930" s="240" t="s">
        <v>7756</v>
      </c>
      <c r="G1930" s="221">
        <v>0</v>
      </c>
      <c r="H1930" s="223" t="s">
        <v>7409</v>
      </c>
      <c r="I1930" s="223"/>
      <c r="J1930" s="223"/>
      <c r="K1930" s="223"/>
      <c r="L1930" s="223"/>
      <c r="M1930" s="223"/>
      <c r="N1930" s="225" t="s">
        <v>7414</v>
      </c>
      <c r="O1930" s="240"/>
      <c r="P1930" s="240"/>
      <c r="Q1930" s="240"/>
      <c r="R1930" s="250" t="s">
        <v>7409</v>
      </c>
      <c r="S1930" s="250" t="s">
        <v>7409</v>
      </c>
      <c r="T1930" s="233" t="s">
        <v>8167</v>
      </c>
      <c r="U1930" s="234" t="s">
        <v>7583</v>
      </c>
      <c r="V1930" s="234">
        <v>45643</v>
      </c>
      <c r="W1930" s="233" t="s">
        <v>7748</v>
      </c>
      <c r="X1930" s="234" t="s">
        <v>7746</v>
      </c>
      <c r="Y1930" s="234"/>
      <c r="Z1930" s="234"/>
      <c r="AA1930" s="243">
        <v>202411</v>
      </c>
      <c r="AB1930" s="243"/>
      <c r="AC1930" s="244" t="s">
        <v>7754</v>
      </c>
      <c r="AD1930" s="244" t="s">
        <v>7469</v>
      </c>
      <c r="AE1930" s="245">
        <v>0</v>
      </c>
      <c r="AF1930" s="244" t="s">
        <v>7469</v>
      </c>
      <c r="AG1930" s="239" t="str">
        <f>IFERROR(VLOOKUP(작성용!A:A,RM!A:D,4,0),"-")</f>
        <v>-</v>
      </c>
      <c r="AH1930" s="9" t="s">
        <v>3527</v>
      </c>
      <c r="AI1930" s="281" t="s">
        <v>7409</v>
      </c>
      <c r="AJ1930" s="235" t="s">
        <v>3527</v>
      </c>
      <c r="AK1930" s="235" t="s">
        <v>3490</v>
      </c>
      <c r="AL1930" s="235">
        <v>1929</v>
      </c>
    </row>
    <row r="1931" spans="1:38" x14ac:dyDescent="0.3">
      <c r="A1931" s="222">
        <v>6000913</v>
      </c>
      <c r="B1931" s="222" t="s">
        <v>7582</v>
      </c>
      <c r="C1931" s="241" t="s">
        <v>7422</v>
      </c>
      <c r="D1931" s="237" t="s">
        <v>8135</v>
      </c>
      <c r="E1931" s="236">
        <v>1101110981674</v>
      </c>
      <c r="F1931" s="240" t="s">
        <v>7765</v>
      </c>
      <c r="G1931" s="221">
        <v>1</v>
      </c>
      <c r="H1931" s="223" t="s">
        <v>3527</v>
      </c>
      <c r="I1931" s="223"/>
      <c r="J1931" s="223"/>
      <c r="K1931" s="223"/>
      <c r="L1931" s="223"/>
      <c r="M1931" s="223"/>
      <c r="N1931" s="225" t="s">
        <v>7414</v>
      </c>
      <c r="O1931" s="240"/>
      <c r="P1931" s="240"/>
      <c r="Q1931" s="240"/>
      <c r="R1931" s="250" t="s">
        <v>7409</v>
      </c>
      <c r="S1931" s="250" t="s">
        <v>7409</v>
      </c>
      <c r="T1931" s="233" t="s">
        <v>8167</v>
      </c>
      <c r="U1931" s="234" t="s">
        <v>7583</v>
      </c>
      <c r="V1931" s="234">
        <v>45643</v>
      </c>
      <c r="W1931" s="233" t="s">
        <v>7748</v>
      </c>
      <c r="X1931" s="234" t="s">
        <v>7746</v>
      </c>
      <c r="Y1931" s="234"/>
      <c r="Z1931" s="234"/>
      <c r="AA1931" s="243">
        <v>202411</v>
      </c>
      <c r="AB1931" s="243"/>
      <c r="AC1931" s="244" t="s">
        <v>7754</v>
      </c>
      <c r="AD1931" s="244" t="s">
        <v>7469</v>
      </c>
      <c r="AE1931" s="245">
        <v>0</v>
      </c>
      <c r="AF1931" s="244" t="s">
        <v>7469</v>
      </c>
      <c r="AG1931" s="239" t="str">
        <f>IFERROR(VLOOKUP(작성용!A:A,RM!A:D,4,0),"-")</f>
        <v>-</v>
      </c>
      <c r="AH1931" s="9" t="s">
        <v>7409</v>
      </c>
      <c r="AI1931" s="281" t="s">
        <v>7409</v>
      </c>
      <c r="AJ1931" s="235" t="s">
        <v>7409</v>
      </c>
      <c r="AK1931" s="235" t="s">
        <v>7751</v>
      </c>
      <c r="AL1931" s="235">
        <v>1930</v>
      </c>
    </row>
    <row r="1932" spans="1:38" x14ac:dyDescent="0.3">
      <c r="A1932" s="222">
        <v>6000913</v>
      </c>
      <c r="B1932" s="222" t="s">
        <v>7582</v>
      </c>
      <c r="C1932" s="241" t="s">
        <v>7422</v>
      </c>
      <c r="D1932" s="237" t="s">
        <v>8135</v>
      </c>
      <c r="E1932" s="236">
        <v>1101110981674</v>
      </c>
      <c r="F1932" s="240" t="s">
        <v>7765</v>
      </c>
      <c r="G1932" s="221">
        <v>2</v>
      </c>
      <c r="H1932" s="223" t="s">
        <v>7409</v>
      </c>
      <c r="I1932" s="223"/>
      <c r="J1932" s="223"/>
      <c r="K1932" s="223"/>
      <c r="L1932" s="223"/>
      <c r="M1932" s="223"/>
      <c r="N1932" s="225" t="s">
        <v>7414</v>
      </c>
      <c r="O1932" s="240"/>
      <c r="P1932" s="240"/>
      <c r="Q1932" s="240"/>
      <c r="R1932" s="250" t="s">
        <v>7409</v>
      </c>
      <c r="S1932" s="250" t="s">
        <v>7409</v>
      </c>
      <c r="T1932" s="233" t="s">
        <v>8167</v>
      </c>
      <c r="U1932" s="234" t="s">
        <v>7583</v>
      </c>
      <c r="V1932" s="234">
        <v>45643</v>
      </c>
      <c r="W1932" s="233" t="s">
        <v>7748</v>
      </c>
      <c r="X1932" s="234" t="s">
        <v>7746</v>
      </c>
      <c r="Y1932" s="234"/>
      <c r="Z1932" s="234"/>
      <c r="AA1932" s="243">
        <v>202411</v>
      </c>
      <c r="AB1932" s="243"/>
      <c r="AC1932" s="244" t="s">
        <v>7754</v>
      </c>
      <c r="AD1932" s="244" t="s">
        <v>7469</v>
      </c>
      <c r="AE1932" s="245">
        <v>0</v>
      </c>
      <c r="AF1932" s="244" t="s">
        <v>7469</v>
      </c>
      <c r="AG1932" s="239" t="str">
        <f>IFERROR(VLOOKUP(작성용!A:A,RM!A:D,4,0),"-")</f>
        <v>-</v>
      </c>
      <c r="AH1932" s="9" t="s">
        <v>7409</v>
      </c>
      <c r="AI1932" s="281" t="s">
        <v>7409</v>
      </c>
      <c r="AJ1932" s="235" t="s">
        <v>7409</v>
      </c>
      <c r="AK1932" s="235" t="s">
        <v>7751</v>
      </c>
      <c r="AL1932" s="235">
        <v>1931</v>
      </c>
    </row>
    <row r="1933" spans="1:38" x14ac:dyDescent="0.3">
      <c r="A1933" s="222">
        <v>6000913</v>
      </c>
      <c r="B1933" s="222" t="s">
        <v>7582</v>
      </c>
      <c r="C1933" s="241" t="s">
        <v>7422</v>
      </c>
      <c r="D1933" s="237" t="s">
        <v>8136</v>
      </c>
      <c r="E1933" s="236">
        <v>1801110898750</v>
      </c>
      <c r="F1933" s="240" t="s">
        <v>7756</v>
      </c>
      <c r="G1933" s="221">
        <v>0</v>
      </c>
      <c r="H1933" s="223" t="s">
        <v>7409</v>
      </c>
      <c r="I1933" s="223"/>
      <c r="J1933" s="223"/>
      <c r="K1933" s="223"/>
      <c r="L1933" s="223"/>
      <c r="M1933" s="223"/>
      <c r="N1933" s="225" t="s">
        <v>7414</v>
      </c>
      <c r="O1933" s="240"/>
      <c r="P1933" s="240"/>
      <c r="Q1933" s="240"/>
      <c r="R1933" s="250" t="s">
        <v>7409</v>
      </c>
      <c r="S1933" s="250" t="s">
        <v>7409</v>
      </c>
      <c r="T1933" s="233" t="s">
        <v>8167</v>
      </c>
      <c r="U1933" s="234" t="s">
        <v>7583</v>
      </c>
      <c r="V1933" s="234">
        <v>45643</v>
      </c>
      <c r="W1933" s="233" t="s">
        <v>7748</v>
      </c>
      <c r="X1933" s="234" t="s">
        <v>7746</v>
      </c>
      <c r="Y1933" s="234"/>
      <c r="Z1933" s="234"/>
      <c r="AA1933" s="243">
        <v>202411</v>
      </c>
      <c r="AB1933" s="243"/>
      <c r="AC1933" s="244" t="s">
        <v>7754</v>
      </c>
      <c r="AD1933" s="244" t="s">
        <v>7503</v>
      </c>
      <c r="AE1933" s="245">
        <v>0</v>
      </c>
      <c r="AF1933" s="244" t="s">
        <v>7503</v>
      </c>
      <c r="AG1933" s="239" t="str">
        <f>IFERROR(VLOOKUP(작성용!A:A,RM!A:D,4,0),"-")</f>
        <v>-</v>
      </c>
      <c r="AH1933" s="9" t="s">
        <v>7409</v>
      </c>
      <c r="AI1933" s="281" t="s">
        <v>7409</v>
      </c>
      <c r="AJ1933" s="235" t="s">
        <v>7409</v>
      </c>
      <c r="AK1933" s="235" t="s">
        <v>7751</v>
      </c>
      <c r="AL1933" s="235">
        <v>1932</v>
      </c>
    </row>
    <row r="1934" spans="1:38" x14ac:dyDescent="0.3">
      <c r="A1934" s="222">
        <v>6000913</v>
      </c>
      <c r="B1934" s="222" t="s">
        <v>7582</v>
      </c>
      <c r="C1934" s="241" t="s">
        <v>7422</v>
      </c>
      <c r="D1934" s="237" t="s">
        <v>8136</v>
      </c>
      <c r="E1934" s="236">
        <v>1801110898750</v>
      </c>
      <c r="F1934" s="240" t="s">
        <v>7765</v>
      </c>
      <c r="G1934" s="221">
        <v>1</v>
      </c>
      <c r="H1934" s="223" t="s">
        <v>7409</v>
      </c>
      <c r="I1934" s="223"/>
      <c r="J1934" s="223"/>
      <c r="K1934" s="223"/>
      <c r="L1934" s="223"/>
      <c r="M1934" s="223"/>
      <c r="N1934" s="225" t="s">
        <v>7414</v>
      </c>
      <c r="O1934" s="240"/>
      <c r="P1934" s="240"/>
      <c r="Q1934" s="240"/>
      <c r="R1934" s="250" t="s">
        <v>7409</v>
      </c>
      <c r="S1934" s="250" t="s">
        <v>7409</v>
      </c>
      <c r="T1934" s="233" t="s">
        <v>8167</v>
      </c>
      <c r="U1934" s="234" t="s">
        <v>7583</v>
      </c>
      <c r="V1934" s="234">
        <v>45643</v>
      </c>
      <c r="W1934" s="233" t="s">
        <v>7748</v>
      </c>
      <c r="X1934" s="234" t="s">
        <v>7746</v>
      </c>
      <c r="Y1934" s="234"/>
      <c r="Z1934" s="234"/>
      <c r="AA1934" s="243">
        <v>202411</v>
      </c>
      <c r="AB1934" s="243"/>
      <c r="AC1934" s="244" t="s">
        <v>7754</v>
      </c>
      <c r="AD1934" s="244" t="s">
        <v>7503</v>
      </c>
      <c r="AE1934" s="245">
        <v>0</v>
      </c>
      <c r="AF1934" s="244" t="s">
        <v>7503</v>
      </c>
      <c r="AG1934" s="239" t="str">
        <f>IFERROR(VLOOKUP(작성용!A:A,RM!A:D,4,0),"-")</f>
        <v>-</v>
      </c>
      <c r="AH1934" s="9" t="s">
        <v>7409</v>
      </c>
      <c r="AI1934" s="281" t="s">
        <v>7409</v>
      </c>
      <c r="AJ1934" s="235" t="s">
        <v>7409</v>
      </c>
      <c r="AK1934" s="235" t="s">
        <v>7751</v>
      </c>
      <c r="AL1934" s="235">
        <v>1933</v>
      </c>
    </row>
    <row r="1935" spans="1:38" x14ac:dyDescent="0.3">
      <c r="A1935" s="222">
        <v>6000913</v>
      </c>
      <c r="B1935" s="222" t="s">
        <v>7582</v>
      </c>
      <c r="C1935" s="241" t="s">
        <v>7422</v>
      </c>
      <c r="D1935" s="237" t="s">
        <v>8136</v>
      </c>
      <c r="E1935" s="236">
        <v>1801110898750</v>
      </c>
      <c r="F1935" s="240" t="s">
        <v>7765</v>
      </c>
      <c r="G1935" s="221">
        <v>2</v>
      </c>
      <c r="H1935" s="223" t="s">
        <v>7409</v>
      </c>
      <c r="I1935" s="223"/>
      <c r="J1935" s="223"/>
      <c r="K1935" s="223"/>
      <c r="L1935" s="223"/>
      <c r="M1935" s="223"/>
      <c r="N1935" s="225" t="s">
        <v>7414</v>
      </c>
      <c r="O1935" s="240"/>
      <c r="P1935" s="240"/>
      <c r="Q1935" s="240"/>
      <c r="R1935" s="250" t="s">
        <v>7409</v>
      </c>
      <c r="S1935" s="250" t="s">
        <v>7409</v>
      </c>
      <c r="T1935" s="233" t="s">
        <v>8167</v>
      </c>
      <c r="U1935" s="234" t="s">
        <v>7583</v>
      </c>
      <c r="V1935" s="234">
        <v>45643</v>
      </c>
      <c r="W1935" s="233" t="s">
        <v>7748</v>
      </c>
      <c r="X1935" s="234" t="s">
        <v>7746</v>
      </c>
      <c r="Y1935" s="234"/>
      <c r="Z1935" s="234"/>
      <c r="AA1935" s="243">
        <v>202411</v>
      </c>
      <c r="AB1935" s="243"/>
      <c r="AC1935" s="244" t="s">
        <v>7754</v>
      </c>
      <c r="AD1935" s="244" t="s">
        <v>7503</v>
      </c>
      <c r="AE1935" s="245">
        <v>0</v>
      </c>
      <c r="AF1935" s="244" t="s">
        <v>7503</v>
      </c>
      <c r="AG1935" s="239" t="str">
        <f>IFERROR(VLOOKUP(작성용!A:A,RM!A:D,4,0),"-")</f>
        <v>-</v>
      </c>
      <c r="AH1935" s="9" t="s">
        <v>7409</v>
      </c>
      <c r="AI1935" s="281" t="s">
        <v>7409</v>
      </c>
      <c r="AJ1935" s="235" t="s">
        <v>7409</v>
      </c>
      <c r="AK1935" s="235" t="s">
        <v>7751</v>
      </c>
      <c r="AL1935" s="235">
        <v>1934</v>
      </c>
    </row>
    <row r="1936" spans="1:38" x14ac:dyDescent="0.3">
      <c r="A1936" s="222">
        <v>6000913</v>
      </c>
      <c r="B1936" s="222" t="s">
        <v>7582</v>
      </c>
      <c r="C1936" s="241" t="s">
        <v>7422</v>
      </c>
      <c r="D1936" s="237" t="s">
        <v>8137</v>
      </c>
      <c r="E1936" s="236">
        <v>2058110018148</v>
      </c>
      <c r="F1936" s="240" t="s">
        <v>7763</v>
      </c>
      <c r="G1936" s="221">
        <v>0</v>
      </c>
      <c r="H1936" s="223" t="s">
        <v>7409</v>
      </c>
      <c r="I1936" s="223"/>
      <c r="J1936" s="223"/>
      <c r="K1936" s="223"/>
      <c r="L1936" s="223"/>
      <c r="M1936" s="223"/>
      <c r="N1936" s="225" t="s">
        <v>7414</v>
      </c>
      <c r="O1936" s="240"/>
      <c r="P1936" s="240"/>
      <c r="Q1936" s="240"/>
      <c r="R1936" s="250" t="s">
        <v>7409</v>
      </c>
      <c r="S1936" s="250" t="s">
        <v>7409</v>
      </c>
      <c r="T1936" s="233" t="s">
        <v>8167</v>
      </c>
      <c r="U1936" s="234" t="s">
        <v>7583</v>
      </c>
      <c r="V1936" s="234">
        <v>45643</v>
      </c>
      <c r="W1936" s="233" t="s">
        <v>7748</v>
      </c>
      <c r="X1936" s="234" t="s">
        <v>7746</v>
      </c>
      <c r="Y1936" s="234"/>
      <c r="Z1936" s="234"/>
      <c r="AA1936" s="243">
        <v>202411</v>
      </c>
      <c r="AB1936" s="243"/>
      <c r="AC1936" s="244" t="s">
        <v>7754</v>
      </c>
      <c r="AD1936" s="244" t="s">
        <v>7438</v>
      </c>
      <c r="AE1936" s="245">
        <v>0</v>
      </c>
      <c r="AF1936" s="244" t="s">
        <v>7438</v>
      </c>
      <c r="AG1936" s="239" t="str">
        <f>IFERROR(VLOOKUP(작성용!A:A,RM!A:D,4,0),"-")</f>
        <v>-</v>
      </c>
      <c r="AH1936" s="9" t="s">
        <v>7409</v>
      </c>
      <c r="AI1936" s="281" t="s">
        <v>7409</v>
      </c>
      <c r="AJ1936" s="235" t="s">
        <v>7409</v>
      </c>
      <c r="AK1936" s="235" t="s">
        <v>7751</v>
      </c>
      <c r="AL1936" s="235">
        <v>1935</v>
      </c>
    </row>
    <row r="1937" spans="1:38" x14ac:dyDescent="0.3">
      <c r="A1937" s="222">
        <v>6000913</v>
      </c>
      <c r="B1937" s="222" t="s">
        <v>7582</v>
      </c>
      <c r="C1937" s="241" t="s">
        <v>7422</v>
      </c>
      <c r="D1937" s="237" t="s">
        <v>8137</v>
      </c>
      <c r="E1937" s="236">
        <v>2058110018148</v>
      </c>
      <c r="F1937" s="240" t="s">
        <v>7756</v>
      </c>
      <c r="G1937" s="221">
        <v>0</v>
      </c>
      <c r="H1937" s="223" t="s">
        <v>7409</v>
      </c>
      <c r="I1937" s="223"/>
      <c r="J1937" s="223"/>
      <c r="K1937" s="223"/>
      <c r="L1937" s="223"/>
      <c r="M1937" s="223"/>
      <c r="N1937" s="225" t="s">
        <v>7414</v>
      </c>
      <c r="O1937" s="240"/>
      <c r="P1937" s="240"/>
      <c r="Q1937" s="240"/>
      <c r="R1937" s="250" t="s">
        <v>7409</v>
      </c>
      <c r="S1937" s="250" t="s">
        <v>7409</v>
      </c>
      <c r="T1937" s="233" t="s">
        <v>8167</v>
      </c>
      <c r="U1937" s="234" t="s">
        <v>7583</v>
      </c>
      <c r="V1937" s="234">
        <v>45643</v>
      </c>
      <c r="W1937" s="233" t="s">
        <v>7748</v>
      </c>
      <c r="X1937" s="234" t="s">
        <v>7746</v>
      </c>
      <c r="Y1937" s="234"/>
      <c r="Z1937" s="234"/>
      <c r="AA1937" s="243">
        <v>202411</v>
      </c>
      <c r="AB1937" s="243"/>
      <c r="AC1937" s="244" t="s">
        <v>7754</v>
      </c>
      <c r="AD1937" s="244" t="s">
        <v>7438</v>
      </c>
      <c r="AE1937" s="245">
        <v>0</v>
      </c>
      <c r="AF1937" s="244" t="s">
        <v>7438</v>
      </c>
      <c r="AG1937" s="239" t="str">
        <f>IFERROR(VLOOKUP(작성용!A:A,RM!A:D,4,0),"-")</f>
        <v>-</v>
      </c>
      <c r="AH1937" s="9" t="s">
        <v>7409</v>
      </c>
      <c r="AI1937" s="281" t="s">
        <v>7409</v>
      </c>
      <c r="AJ1937" s="235" t="s">
        <v>7409</v>
      </c>
      <c r="AK1937" s="235" t="s">
        <v>7751</v>
      </c>
      <c r="AL1937" s="235">
        <v>1936</v>
      </c>
    </row>
    <row r="1938" spans="1:38" x14ac:dyDescent="0.3">
      <c r="A1938" s="222">
        <v>6000913</v>
      </c>
      <c r="B1938" s="222" t="s">
        <v>7582</v>
      </c>
      <c r="C1938" s="241" t="s">
        <v>7422</v>
      </c>
      <c r="D1938" s="269" t="s">
        <v>8138</v>
      </c>
      <c r="E1938" s="236">
        <v>1101114475300</v>
      </c>
      <c r="F1938" s="240" t="s">
        <v>7756</v>
      </c>
      <c r="G1938" s="221">
        <v>0</v>
      </c>
      <c r="H1938" s="223" t="s">
        <v>7409</v>
      </c>
      <c r="I1938" s="223"/>
      <c r="J1938" s="223"/>
      <c r="K1938" s="223"/>
      <c r="L1938" s="223"/>
      <c r="M1938" s="223"/>
      <c r="N1938" s="225" t="s">
        <v>7414</v>
      </c>
      <c r="O1938" s="240"/>
      <c r="P1938" s="240"/>
      <c r="Q1938" s="240"/>
      <c r="R1938" s="250" t="s">
        <v>7409</v>
      </c>
      <c r="S1938" s="250" t="s">
        <v>7409</v>
      </c>
      <c r="T1938" s="233" t="s">
        <v>8167</v>
      </c>
      <c r="U1938" s="234" t="s">
        <v>7583</v>
      </c>
      <c r="V1938" s="234">
        <v>45643</v>
      </c>
      <c r="W1938" s="233" t="s">
        <v>7748</v>
      </c>
      <c r="X1938" s="234" t="s">
        <v>7746</v>
      </c>
      <c r="Y1938" s="234"/>
      <c r="Z1938" s="234"/>
      <c r="AA1938" s="243">
        <v>202411</v>
      </c>
      <c r="AB1938" s="243"/>
      <c r="AC1938" s="244" t="s">
        <v>7754</v>
      </c>
      <c r="AD1938" s="244" t="s">
        <v>7454</v>
      </c>
      <c r="AE1938" s="245">
        <v>0</v>
      </c>
      <c r="AF1938" s="244" t="s">
        <v>7454</v>
      </c>
      <c r="AG1938" s="239" t="str">
        <f>IFERROR(VLOOKUP(작성용!A:A,RM!A:D,4,0),"-")</f>
        <v>-</v>
      </c>
      <c r="AH1938" s="9" t="s">
        <v>7409</v>
      </c>
      <c r="AI1938" s="281" t="s">
        <v>7409</v>
      </c>
      <c r="AJ1938" s="235" t="s">
        <v>7409</v>
      </c>
      <c r="AK1938" s="235" t="s">
        <v>7751</v>
      </c>
      <c r="AL1938" s="235">
        <v>1937</v>
      </c>
    </row>
    <row r="1939" spans="1:38" x14ac:dyDescent="0.3">
      <c r="A1939" s="222">
        <v>6000913</v>
      </c>
      <c r="B1939" s="222" t="s">
        <v>7582</v>
      </c>
      <c r="C1939" s="241" t="s">
        <v>7422</v>
      </c>
      <c r="D1939" s="237" t="s">
        <v>8139</v>
      </c>
      <c r="E1939" s="236">
        <v>1101112647604</v>
      </c>
      <c r="F1939" s="240" t="s">
        <v>7756</v>
      </c>
      <c r="G1939" s="221">
        <v>0</v>
      </c>
      <c r="H1939" s="223" t="s">
        <v>7409</v>
      </c>
      <c r="I1939" s="223"/>
      <c r="J1939" s="223"/>
      <c r="K1939" s="223"/>
      <c r="L1939" s="223"/>
      <c r="M1939" s="223"/>
      <c r="N1939" s="225" t="s">
        <v>7414</v>
      </c>
      <c r="O1939" s="240"/>
      <c r="P1939" s="240"/>
      <c r="Q1939" s="240"/>
      <c r="R1939" s="250" t="s">
        <v>7409</v>
      </c>
      <c r="S1939" s="250" t="s">
        <v>7409</v>
      </c>
      <c r="T1939" s="233" t="s">
        <v>8167</v>
      </c>
      <c r="U1939" s="234" t="s">
        <v>7583</v>
      </c>
      <c r="V1939" s="234">
        <v>45643</v>
      </c>
      <c r="W1939" s="233" t="s">
        <v>7748</v>
      </c>
      <c r="X1939" s="234" t="s">
        <v>7746</v>
      </c>
      <c r="Y1939" s="234"/>
      <c r="Z1939" s="234"/>
      <c r="AA1939" s="243">
        <v>202411</v>
      </c>
      <c r="AB1939" s="243"/>
      <c r="AC1939" s="244" t="s">
        <v>7754</v>
      </c>
      <c r="AD1939" s="244" t="s">
        <v>7448</v>
      </c>
      <c r="AE1939" s="245">
        <v>0</v>
      </c>
      <c r="AF1939" s="244" t="s">
        <v>7448</v>
      </c>
      <c r="AG1939" s="239" t="str">
        <f>IFERROR(VLOOKUP(작성용!A:A,RM!A:D,4,0),"-")</f>
        <v>-</v>
      </c>
      <c r="AH1939" s="9" t="s">
        <v>7409</v>
      </c>
      <c r="AI1939" s="281" t="s">
        <v>7409</v>
      </c>
      <c r="AJ1939" s="235" t="s">
        <v>7409</v>
      </c>
      <c r="AK1939" s="235" t="s">
        <v>7751</v>
      </c>
      <c r="AL1939" s="235">
        <v>1938</v>
      </c>
    </row>
    <row r="1940" spans="1:38" x14ac:dyDescent="0.3">
      <c r="A1940" s="222">
        <v>6000913</v>
      </c>
      <c r="B1940" s="222" t="s">
        <v>7582</v>
      </c>
      <c r="C1940" s="241" t="s">
        <v>7422</v>
      </c>
      <c r="D1940" s="237" t="s">
        <v>8018</v>
      </c>
      <c r="E1940" s="236">
        <v>1101114898916</v>
      </c>
      <c r="F1940" s="240" t="s">
        <v>7756</v>
      </c>
      <c r="G1940" s="221">
        <v>1</v>
      </c>
      <c r="H1940" s="223" t="s">
        <v>7409</v>
      </c>
      <c r="I1940" s="223"/>
      <c r="J1940" s="223"/>
      <c r="K1940" s="223"/>
      <c r="L1940" s="223"/>
      <c r="M1940" s="223"/>
      <c r="N1940" s="225" t="s">
        <v>7414</v>
      </c>
      <c r="O1940" s="240"/>
      <c r="P1940" s="240"/>
      <c r="Q1940" s="240"/>
      <c r="R1940" s="250" t="s">
        <v>7409</v>
      </c>
      <c r="S1940" s="250" t="s">
        <v>7409</v>
      </c>
      <c r="T1940" s="233" t="s">
        <v>8167</v>
      </c>
      <c r="U1940" s="234" t="s">
        <v>7583</v>
      </c>
      <c r="V1940" s="234">
        <v>45643</v>
      </c>
      <c r="W1940" s="233" t="s">
        <v>7748</v>
      </c>
      <c r="X1940" s="234" t="s">
        <v>7746</v>
      </c>
      <c r="Y1940" s="234"/>
      <c r="Z1940" s="234"/>
      <c r="AA1940" s="243">
        <v>202411</v>
      </c>
      <c r="AB1940" s="243"/>
      <c r="AC1940" s="244" t="s">
        <v>7754</v>
      </c>
      <c r="AD1940" s="244" t="s">
        <v>7480</v>
      </c>
      <c r="AE1940" s="245">
        <v>0</v>
      </c>
      <c r="AF1940" s="244" t="s">
        <v>7480</v>
      </c>
      <c r="AG1940" s="239" t="str">
        <f>IFERROR(VLOOKUP(작성용!A:A,RM!A:D,4,0),"-")</f>
        <v>-</v>
      </c>
      <c r="AH1940" s="9" t="s">
        <v>7409</v>
      </c>
      <c r="AI1940" s="281" t="s">
        <v>7409</v>
      </c>
      <c r="AJ1940" s="235" t="s">
        <v>7409</v>
      </c>
      <c r="AK1940" s="235" t="s">
        <v>7751</v>
      </c>
      <c r="AL1940" s="235">
        <v>1939</v>
      </c>
    </row>
    <row r="1941" spans="1:38" x14ac:dyDescent="0.3">
      <c r="A1941" s="222">
        <v>6000913</v>
      </c>
      <c r="B1941" s="222" t="s">
        <v>7582</v>
      </c>
      <c r="C1941" s="241" t="s">
        <v>7422</v>
      </c>
      <c r="D1941" s="237" t="s">
        <v>8140</v>
      </c>
      <c r="E1941" s="236">
        <v>1311110448471</v>
      </c>
      <c r="F1941" s="240" t="s">
        <v>7760</v>
      </c>
      <c r="G1941" s="221">
        <v>0</v>
      </c>
      <c r="H1941" s="223" t="s">
        <v>7409</v>
      </c>
      <c r="I1941" s="223"/>
      <c r="J1941" s="223"/>
      <c r="K1941" s="223"/>
      <c r="L1941" s="223"/>
      <c r="M1941" s="223"/>
      <c r="N1941" s="225" t="s">
        <v>7414</v>
      </c>
      <c r="O1941" s="240"/>
      <c r="P1941" s="240"/>
      <c r="Q1941" s="240"/>
      <c r="R1941" s="250" t="s">
        <v>7409</v>
      </c>
      <c r="S1941" s="250" t="s">
        <v>7409</v>
      </c>
      <c r="T1941" s="233" t="s">
        <v>8167</v>
      </c>
      <c r="U1941" s="234" t="s">
        <v>7583</v>
      </c>
      <c r="V1941" s="234">
        <v>45643</v>
      </c>
      <c r="W1941" s="233" t="s">
        <v>7748</v>
      </c>
      <c r="X1941" s="234" t="s">
        <v>7746</v>
      </c>
      <c r="Y1941" s="234"/>
      <c r="Z1941" s="234"/>
      <c r="AA1941" s="243">
        <v>202411</v>
      </c>
      <c r="AB1941" s="243"/>
      <c r="AC1941" s="244" t="s">
        <v>7754</v>
      </c>
      <c r="AD1941" s="244" t="s">
        <v>7448</v>
      </c>
      <c r="AE1941" s="245">
        <v>0</v>
      </c>
      <c r="AF1941" s="244" t="s">
        <v>7448</v>
      </c>
      <c r="AG1941" s="239" t="str">
        <f>IFERROR(VLOOKUP(작성용!A:A,RM!A:D,4,0),"-")</f>
        <v>-</v>
      </c>
      <c r="AH1941" s="9" t="s">
        <v>7409</v>
      </c>
      <c r="AI1941" s="281" t="s">
        <v>7409</v>
      </c>
      <c r="AJ1941" s="235" t="s">
        <v>7409</v>
      </c>
      <c r="AK1941" s="235" t="s">
        <v>7751</v>
      </c>
      <c r="AL1941" s="235">
        <v>1940</v>
      </c>
    </row>
    <row r="1942" spans="1:38" x14ac:dyDescent="0.3">
      <c r="A1942" s="222">
        <v>6000913</v>
      </c>
      <c r="B1942" s="222" t="s">
        <v>7582</v>
      </c>
      <c r="C1942" s="241" t="s">
        <v>7422</v>
      </c>
      <c r="D1942" s="269" t="s">
        <v>8141</v>
      </c>
      <c r="E1942" s="236">
        <v>1101114963058</v>
      </c>
      <c r="F1942" s="240" t="s">
        <v>7756</v>
      </c>
      <c r="G1942" s="221">
        <v>0</v>
      </c>
      <c r="H1942" s="223" t="s">
        <v>7409</v>
      </c>
      <c r="I1942" s="223"/>
      <c r="J1942" s="223"/>
      <c r="K1942" s="223"/>
      <c r="L1942" s="223"/>
      <c r="M1942" s="223"/>
      <c r="N1942" s="225" t="s">
        <v>7414</v>
      </c>
      <c r="O1942" s="240"/>
      <c r="P1942" s="240"/>
      <c r="Q1942" s="240"/>
      <c r="R1942" s="250" t="s">
        <v>7409</v>
      </c>
      <c r="S1942" s="250" t="s">
        <v>7409</v>
      </c>
      <c r="T1942" s="233" t="s">
        <v>8167</v>
      </c>
      <c r="U1942" s="234" t="s">
        <v>7583</v>
      </c>
      <c r="V1942" s="234">
        <v>45643</v>
      </c>
      <c r="W1942" s="233" t="s">
        <v>7748</v>
      </c>
      <c r="X1942" s="234" t="s">
        <v>7746</v>
      </c>
      <c r="Y1942" s="234"/>
      <c r="Z1942" s="234"/>
      <c r="AA1942" s="243">
        <v>202411</v>
      </c>
      <c r="AB1942" s="243"/>
      <c r="AC1942" s="244" t="s">
        <v>7754</v>
      </c>
      <c r="AD1942" s="244" t="s">
        <v>7448</v>
      </c>
      <c r="AE1942" s="245">
        <v>0</v>
      </c>
      <c r="AF1942" s="244" t="s">
        <v>7448</v>
      </c>
      <c r="AG1942" s="239" t="str">
        <f>IFERROR(VLOOKUP(작성용!A:A,RM!A:D,4,0),"-")</f>
        <v>-</v>
      </c>
      <c r="AH1942" s="9" t="s">
        <v>7409</v>
      </c>
      <c r="AI1942" s="281" t="s">
        <v>7409</v>
      </c>
      <c r="AJ1942" s="235" t="s">
        <v>7409</v>
      </c>
      <c r="AK1942" s="235" t="s">
        <v>7751</v>
      </c>
      <c r="AL1942" s="235">
        <v>1941</v>
      </c>
    </row>
    <row r="1943" spans="1:38" x14ac:dyDescent="0.3">
      <c r="A1943" s="222">
        <v>6000913</v>
      </c>
      <c r="B1943" s="222" t="s">
        <v>7582</v>
      </c>
      <c r="C1943" s="241" t="s">
        <v>7422</v>
      </c>
      <c r="D1943" s="269" t="s">
        <v>8142</v>
      </c>
      <c r="E1943" s="236">
        <v>1358110365776</v>
      </c>
      <c r="F1943" s="240" t="s">
        <v>7756</v>
      </c>
      <c r="G1943" s="221">
        <v>0</v>
      </c>
      <c r="H1943" s="223" t="s">
        <v>7409</v>
      </c>
      <c r="I1943" s="223"/>
      <c r="J1943" s="223"/>
      <c r="K1943" s="223"/>
      <c r="L1943" s="223"/>
      <c r="M1943" s="223"/>
      <c r="N1943" s="225" t="s">
        <v>7414</v>
      </c>
      <c r="O1943" s="240"/>
      <c r="P1943" s="240"/>
      <c r="Q1943" s="240"/>
      <c r="R1943" s="250" t="s">
        <v>7409</v>
      </c>
      <c r="S1943" s="250" t="s">
        <v>7409</v>
      </c>
      <c r="T1943" s="233" t="s">
        <v>8167</v>
      </c>
      <c r="U1943" s="234" t="s">
        <v>7583</v>
      </c>
      <c r="V1943" s="234">
        <v>45643</v>
      </c>
      <c r="W1943" s="233" t="s">
        <v>7748</v>
      </c>
      <c r="X1943" s="234" t="s">
        <v>7746</v>
      </c>
      <c r="Y1943" s="234"/>
      <c r="Z1943" s="234"/>
      <c r="AA1943" s="243">
        <v>202411</v>
      </c>
      <c r="AB1943" s="243"/>
      <c r="AC1943" s="244" t="s">
        <v>7754</v>
      </c>
      <c r="AD1943" s="244" t="s">
        <v>7480</v>
      </c>
      <c r="AE1943" s="245">
        <v>0.4</v>
      </c>
      <c r="AF1943" s="244" t="s">
        <v>7480</v>
      </c>
      <c r="AG1943" s="239" t="str">
        <f>IFERROR(VLOOKUP(작성용!A:A,RM!A:D,4,0),"-")</f>
        <v>-</v>
      </c>
      <c r="AH1943" s="9" t="s">
        <v>7409</v>
      </c>
      <c r="AI1943" s="281" t="s">
        <v>7409</v>
      </c>
      <c r="AJ1943" s="235" t="s">
        <v>7409</v>
      </c>
      <c r="AK1943" s="235" t="s">
        <v>7751</v>
      </c>
      <c r="AL1943" s="235">
        <v>1942</v>
      </c>
    </row>
    <row r="1944" spans="1:38" x14ac:dyDescent="0.3">
      <c r="A1944" s="222">
        <v>6000913</v>
      </c>
      <c r="B1944" s="222" t="s">
        <v>7582</v>
      </c>
      <c r="C1944" s="241" t="s">
        <v>7422</v>
      </c>
      <c r="D1944" s="278" t="s">
        <v>8143</v>
      </c>
      <c r="E1944" s="236">
        <v>1101116196756</v>
      </c>
      <c r="F1944" s="240" t="s">
        <v>7756</v>
      </c>
      <c r="G1944" s="221">
        <v>0</v>
      </c>
      <c r="H1944" s="223" t="s">
        <v>7409</v>
      </c>
      <c r="I1944" s="223"/>
      <c r="J1944" s="223"/>
      <c r="K1944" s="223"/>
      <c r="L1944" s="223"/>
      <c r="M1944" s="223"/>
      <c r="N1944" s="225" t="s">
        <v>7414</v>
      </c>
      <c r="O1944" s="240"/>
      <c r="P1944" s="240"/>
      <c r="Q1944" s="240"/>
      <c r="R1944" s="250" t="s">
        <v>7409</v>
      </c>
      <c r="S1944" s="250" t="s">
        <v>7409</v>
      </c>
      <c r="T1944" s="233" t="s">
        <v>8167</v>
      </c>
      <c r="U1944" s="234" t="s">
        <v>7583</v>
      </c>
      <c r="V1944" s="234">
        <v>45643</v>
      </c>
      <c r="W1944" s="233" t="s">
        <v>7748</v>
      </c>
      <c r="X1944" s="234" t="s">
        <v>7746</v>
      </c>
      <c r="Y1944" s="234"/>
      <c r="Z1944" s="234"/>
      <c r="AA1944" s="243">
        <v>202411</v>
      </c>
      <c r="AB1944" s="243"/>
      <c r="AC1944" s="244" t="s">
        <v>7754</v>
      </c>
      <c r="AD1944" s="244" t="s">
        <v>7500</v>
      </c>
      <c r="AE1944" s="245">
        <v>0</v>
      </c>
      <c r="AF1944" s="244" t="s">
        <v>7500</v>
      </c>
      <c r="AG1944" s="239" t="str">
        <f>IFERROR(VLOOKUP(작성용!A:A,RM!A:D,4,0),"-")</f>
        <v>-</v>
      </c>
      <c r="AH1944" s="9" t="s">
        <v>7409</v>
      </c>
      <c r="AI1944" s="281" t="s">
        <v>7409</v>
      </c>
      <c r="AJ1944" s="235" t="s">
        <v>7409</v>
      </c>
      <c r="AK1944" s="235" t="s">
        <v>7751</v>
      </c>
      <c r="AL1944" s="235">
        <v>1943</v>
      </c>
    </row>
    <row r="1945" spans="1:38" x14ac:dyDescent="0.3">
      <c r="A1945" s="222">
        <v>6000913</v>
      </c>
      <c r="B1945" s="222" t="s">
        <v>7582</v>
      </c>
      <c r="C1945" s="241" t="s">
        <v>7422</v>
      </c>
      <c r="D1945" s="278" t="s">
        <v>8144</v>
      </c>
      <c r="E1945" s="236">
        <v>1101116200234</v>
      </c>
      <c r="F1945" s="240" t="s">
        <v>7756</v>
      </c>
      <c r="G1945" s="221">
        <v>0</v>
      </c>
      <c r="H1945" s="223" t="s">
        <v>7409</v>
      </c>
      <c r="I1945" s="223"/>
      <c r="J1945" s="223"/>
      <c r="K1945" s="223"/>
      <c r="L1945" s="223"/>
      <c r="M1945" s="223"/>
      <c r="N1945" s="225" t="s">
        <v>7414</v>
      </c>
      <c r="O1945" s="240"/>
      <c r="P1945" s="240"/>
      <c r="Q1945" s="240"/>
      <c r="R1945" s="250" t="s">
        <v>7409</v>
      </c>
      <c r="S1945" s="250" t="s">
        <v>7409</v>
      </c>
      <c r="T1945" s="233" t="s">
        <v>8167</v>
      </c>
      <c r="U1945" s="234" t="s">
        <v>7583</v>
      </c>
      <c r="V1945" s="234">
        <v>45643</v>
      </c>
      <c r="W1945" s="233" t="s">
        <v>7748</v>
      </c>
      <c r="X1945" s="234" t="s">
        <v>7746</v>
      </c>
      <c r="Y1945" s="234"/>
      <c r="Z1945" s="234"/>
      <c r="AA1945" s="243">
        <v>202411</v>
      </c>
      <c r="AB1945" s="243"/>
      <c r="AC1945" s="244" t="s">
        <v>7754</v>
      </c>
      <c r="AD1945" s="244" t="s">
        <v>7474</v>
      </c>
      <c r="AE1945" s="245">
        <v>0</v>
      </c>
      <c r="AF1945" s="244" t="s">
        <v>7474</v>
      </c>
      <c r="AG1945" s="239" t="str">
        <f>IFERROR(VLOOKUP(작성용!A:A,RM!A:D,4,0),"-")</f>
        <v>-</v>
      </c>
      <c r="AH1945" s="9" t="s">
        <v>7409</v>
      </c>
      <c r="AI1945" s="281" t="s">
        <v>7409</v>
      </c>
      <c r="AJ1945" s="235" t="s">
        <v>7409</v>
      </c>
      <c r="AK1945" s="235" t="s">
        <v>7751</v>
      </c>
      <c r="AL1945" s="235">
        <v>1944</v>
      </c>
    </row>
    <row r="1946" spans="1:38" x14ac:dyDescent="0.3">
      <c r="A1946" s="222">
        <v>6000913</v>
      </c>
      <c r="B1946" s="222" t="s">
        <v>7582</v>
      </c>
      <c r="C1946" s="241" t="s">
        <v>7422</v>
      </c>
      <c r="D1946" s="269" t="s">
        <v>8145</v>
      </c>
      <c r="E1946" s="236">
        <v>1101115827782</v>
      </c>
      <c r="F1946" s="240" t="s">
        <v>7756</v>
      </c>
      <c r="G1946" s="221">
        <v>0</v>
      </c>
      <c r="H1946" s="223" t="s">
        <v>7409</v>
      </c>
      <c r="I1946" s="223"/>
      <c r="J1946" s="223"/>
      <c r="K1946" s="223"/>
      <c r="L1946" s="223"/>
      <c r="M1946" s="223"/>
      <c r="N1946" s="225" t="s">
        <v>7414</v>
      </c>
      <c r="O1946" s="240"/>
      <c r="P1946" s="240"/>
      <c r="Q1946" s="240"/>
      <c r="R1946" s="250" t="s">
        <v>7409</v>
      </c>
      <c r="S1946" s="250" t="s">
        <v>7409</v>
      </c>
      <c r="T1946" s="233" t="s">
        <v>8167</v>
      </c>
      <c r="U1946" s="234" t="s">
        <v>7583</v>
      </c>
      <c r="V1946" s="234">
        <v>45643</v>
      </c>
      <c r="W1946" s="233" t="s">
        <v>7748</v>
      </c>
      <c r="X1946" s="234" t="s">
        <v>7746</v>
      </c>
      <c r="Y1946" s="234"/>
      <c r="Z1946" s="234"/>
      <c r="AA1946" s="243">
        <v>202411</v>
      </c>
      <c r="AB1946" s="243"/>
      <c r="AC1946" s="244" t="s">
        <v>7754</v>
      </c>
      <c r="AD1946" s="244" t="s">
        <v>3713</v>
      </c>
      <c r="AE1946" s="245">
        <v>0.4</v>
      </c>
      <c r="AF1946" s="244" t="s">
        <v>7448</v>
      </c>
      <c r="AG1946" s="239" t="str">
        <f>IFERROR(VLOOKUP(작성용!A:A,RM!A:D,4,0),"-")</f>
        <v>-</v>
      </c>
      <c r="AH1946" s="9" t="s">
        <v>7409</v>
      </c>
      <c r="AI1946" s="281" t="s">
        <v>7409</v>
      </c>
      <c r="AJ1946" s="235" t="s">
        <v>7409</v>
      </c>
      <c r="AK1946" s="235" t="s">
        <v>7751</v>
      </c>
      <c r="AL1946" s="235">
        <v>1945</v>
      </c>
    </row>
    <row r="1947" spans="1:38" x14ac:dyDescent="0.3">
      <c r="A1947" s="222">
        <v>6000914</v>
      </c>
      <c r="B1947" s="222" t="s">
        <v>8146</v>
      </c>
      <c r="C1947" s="241" t="s">
        <v>7422</v>
      </c>
      <c r="D1947" s="237" t="s">
        <v>8147</v>
      </c>
      <c r="E1947" s="236">
        <v>1101112958259</v>
      </c>
      <c r="F1947" s="240" t="s">
        <v>6138</v>
      </c>
      <c r="G1947" s="242">
        <v>0</v>
      </c>
      <c r="H1947" s="223" t="s">
        <v>2</v>
      </c>
      <c r="I1947" s="223"/>
      <c r="J1947" s="223"/>
      <c r="K1947" s="223"/>
      <c r="L1947" s="223"/>
      <c r="M1947" s="223"/>
      <c r="N1947" s="225" t="s">
        <v>7414</v>
      </c>
      <c r="O1947" s="240"/>
      <c r="P1947" s="240"/>
      <c r="Q1947" s="240"/>
      <c r="R1947" s="250" t="s">
        <v>7409</v>
      </c>
      <c r="S1947" s="236" t="s">
        <v>7409</v>
      </c>
      <c r="T1947" s="233" t="s">
        <v>8167</v>
      </c>
      <c r="U1947" s="234" t="s">
        <v>7583</v>
      </c>
      <c r="V1947" s="234">
        <v>45643</v>
      </c>
      <c r="W1947" s="233" t="s">
        <v>7748</v>
      </c>
      <c r="X1947" s="234" t="s">
        <v>7746</v>
      </c>
      <c r="Y1947" s="234"/>
      <c r="Z1947" s="234"/>
      <c r="AA1947" s="243">
        <v>202411</v>
      </c>
      <c r="AB1947" s="243"/>
      <c r="AC1947" s="244" t="s">
        <v>7754</v>
      </c>
      <c r="AD1947" s="244" t="s">
        <v>7788</v>
      </c>
      <c r="AE1947" s="245">
        <v>0</v>
      </c>
      <c r="AF1947" s="244" t="s">
        <v>7788</v>
      </c>
      <c r="AG1947" s="239" t="str">
        <f>IFERROR(VLOOKUP(작성용!A:A,RM!A:D,4,0),"-")</f>
        <v>-</v>
      </c>
      <c r="AH1947" s="9" t="s">
        <v>7409</v>
      </c>
      <c r="AI1947" s="235" t="s">
        <v>7409</v>
      </c>
      <c r="AJ1947" s="235" t="s">
        <v>2</v>
      </c>
      <c r="AK1947" s="235" t="s">
        <v>7751</v>
      </c>
      <c r="AL1947" s="235">
        <v>1946</v>
      </c>
    </row>
    <row r="1948" spans="1:38" x14ac:dyDescent="0.3">
      <c r="A1948" s="222">
        <v>6000914</v>
      </c>
      <c r="B1948" s="222" t="s">
        <v>8146</v>
      </c>
      <c r="C1948" s="241" t="s">
        <v>7422</v>
      </c>
      <c r="D1948" s="237" t="s">
        <v>8148</v>
      </c>
      <c r="E1948" s="236">
        <v>1101114224020</v>
      </c>
      <c r="F1948" s="240" t="s">
        <v>6138</v>
      </c>
      <c r="G1948" s="242">
        <v>0</v>
      </c>
      <c r="H1948" s="223" t="s">
        <v>2</v>
      </c>
      <c r="I1948" s="223"/>
      <c r="J1948" s="223"/>
      <c r="K1948" s="223"/>
      <c r="L1948" s="223"/>
      <c r="M1948" s="223"/>
      <c r="N1948" s="225" t="s">
        <v>7414</v>
      </c>
      <c r="O1948" s="240"/>
      <c r="P1948" s="240"/>
      <c r="Q1948" s="240"/>
      <c r="R1948" s="250" t="s">
        <v>7409</v>
      </c>
      <c r="S1948" s="236" t="s">
        <v>7409</v>
      </c>
      <c r="T1948" s="233" t="s">
        <v>8167</v>
      </c>
      <c r="U1948" s="234" t="s">
        <v>7583</v>
      </c>
      <c r="V1948" s="234">
        <v>45643</v>
      </c>
      <c r="W1948" s="233" t="s">
        <v>7748</v>
      </c>
      <c r="X1948" s="234" t="s">
        <v>7746</v>
      </c>
      <c r="Y1948" s="234"/>
      <c r="Z1948" s="234"/>
      <c r="AA1948" s="243">
        <v>202411</v>
      </c>
      <c r="AB1948" s="243"/>
      <c r="AC1948" s="244" t="s">
        <v>7754</v>
      </c>
      <c r="AD1948" s="244" t="s">
        <v>7788</v>
      </c>
      <c r="AE1948" s="245">
        <v>0</v>
      </c>
      <c r="AF1948" s="244" t="s">
        <v>7452</v>
      </c>
      <c r="AG1948" s="239" t="str">
        <f>IFERROR(VLOOKUP(작성용!A:A,RM!A:D,4,0),"-")</f>
        <v>-</v>
      </c>
      <c r="AH1948" s="9" t="s">
        <v>7409</v>
      </c>
      <c r="AI1948" s="235" t="s">
        <v>7409</v>
      </c>
      <c r="AJ1948" s="235" t="s">
        <v>2</v>
      </c>
      <c r="AK1948" s="235" t="s">
        <v>7751</v>
      </c>
      <c r="AL1948" s="235">
        <v>1947</v>
      </c>
    </row>
    <row r="1949" spans="1:38" x14ac:dyDescent="0.3">
      <c r="A1949" s="222">
        <v>6000914</v>
      </c>
      <c r="B1949" s="222" t="s">
        <v>8146</v>
      </c>
      <c r="C1949" s="241" t="s">
        <v>7422</v>
      </c>
      <c r="D1949" s="237" t="s">
        <v>8149</v>
      </c>
      <c r="E1949" s="236">
        <v>1101115969229</v>
      </c>
      <c r="F1949" s="240" t="s">
        <v>6138</v>
      </c>
      <c r="G1949" s="242">
        <v>0</v>
      </c>
      <c r="H1949" s="223" t="s">
        <v>2</v>
      </c>
      <c r="I1949" s="223"/>
      <c r="J1949" s="223"/>
      <c r="K1949" s="223"/>
      <c r="L1949" s="223"/>
      <c r="M1949" s="223"/>
      <c r="N1949" s="225" t="s">
        <v>7414</v>
      </c>
      <c r="O1949" s="240"/>
      <c r="P1949" s="240"/>
      <c r="Q1949" s="240"/>
      <c r="R1949" s="250" t="s">
        <v>7409</v>
      </c>
      <c r="S1949" s="236" t="s">
        <v>7409</v>
      </c>
      <c r="T1949" s="233" t="s">
        <v>8167</v>
      </c>
      <c r="U1949" s="234" t="s">
        <v>7583</v>
      </c>
      <c r="V1949" s="234">
        <v>45643</v>
      </c>
      <c r="W1949" s="233" t="s">
        <v>7748</v>
      </c>
      <c r="X1949" s="234" t="s">
        <v>7746</v>
      </c>
      <c r="Y1949" s="234"/>
      <c r="Z1949" s="234"/>
      <c r="AA1949" s="243">
        <v>202411</v>
      </c>
      <c r="AB1949" s="243"/>
      <c r="AC1949" s="244" t="s">
        <v>7754</v>
      </c>
      <c r="AD1949" s="257" t="s">
        <v>8216</v>
      </c>
      <c r="AE1949" s="245">
        <v>0</v>
      </c>
      <c r="AF1949" s="244" t="s">
        <v>7452</v>
      </c>
      <c r="AG1949" s="239" t="str">
        <f>IFERROR(VLOOKUP(작성용!A:A,RM!A:D,4,0),"-")</f>
        <v>-</v>
      </c>
      <c r="AH1949" s="9" t="s">
        <v>7409</v>
      </c>
      <c r="AI1949" s="235" t="s">
        <v>7409</v>
      </c>
      <c r="AJ1949" s="235" t="s">
        <v>2</v>
      </c>
      <c r="AK1949" s="235" t="s">
        <v>7751</v>
      </c>
      <c r="AL1949" s="235">
        <v>1948</v>
      </c>
    </row>
    <row r="1950" spans="1:38" x14ac:dyDescent="0.3">
      <c r="A1950" s="222">
        <v>6000914</v>
      </c>
      <c r="B1950" s="222" t="s">
        <v>8146</v>
      </c>
      <c r="C1950" s="241" t="s">
        <v>7422</v>
      </c>
      <c r="D1950" s="237" t="s">
        <v>8149</v>
      </c>
      <c r="E1950" s="236">
        <v>1101115969229</v>
      </c>
      <c r="F1950" s="240" t="s">
        <v>6107</v>
      </c>
      <c r="G1950" s="242">
        <v>0</v>
      </c>
      <c r="H1950" s="223" t="s">
        <v>2</v>
      </c>
      <c r="I1950" s="223"/>
      <c r="J1950" s="223"/>
      <c r="K1950" s="223"/>
      <c r="L1950" s="223"/>
      <c r="M1950" s="223"/>
      <c r="N1950" s="225" t="s">
        <v>7414</v>
      </c>
      <c r="O1950" s="240"/>
      <c r="P1950" s="240"/>
      <c r="Q1950" s="240"/>
      <c r="R1950" s="250" t="s">
        <v>7409</v>
      </c>
      <c r="S1950" s="236" t="s">
        <v>7409</v>
      </c>
      <c r="T1950" s="233" t="s">
        <v>8167</v>
      </c>
      <c r="U1950" s="234" t="s">
        <v>7583</v>
      </c>
      <c r="V1950" s="234">
        <v>45643</v>
      </c>
      <c r="W1950" s="233" t="s">
        <v>7748</v>
      </c>
      <c r="X1950" s="234" t="s">
        <v>7746</v>
      </c>
      <c r="Y1950" s="234"/>
      <c r="Z1950" s="234"/>
      <c r="AA1950" s="243">
        <v>202411</v>
      </c>
      <c r="AB1950" s="243"/>
      <c r="AC1950" s="244" t="s">
        <v>7754</v>
      </c>
      <c r="AD1950" s="257" t="s">
        <v>8216</v>
      </c>
      <c r="AE1950" s="245">
        <v>0</v>
      </c>
      <c r="AF1950" s="244" t="s">
        <v>7452</v>
      </c>
      <c r="AG1950" s="239" t="str">
        <f>IFERROR(VLOOKUP(작성용!A:A,RM!A:D,4,0),"-")</f>
        <v>-</v>
      </c>
      <c r="AH1950" s="9" t="s">
        <v>7409</v>
      </c>
      <c r="AI1950" s="235" t="s">
        <v>7409</v>
      </c>
      <c r="AJ1950" s="235" t="s">
        <v>2</v>
      </c>
      <c r="AK1950" s="235" t="s">
        <v>7751</v>
      </c>
      <c r="AL1950" s="235">
        <v>1949</v>
      </c>
    </row>
    <row r="1951" spans="1:38" x14ac:dyDescent="0.3">
      <c r="A1951" s="222">
        <v>6000915</v>
      </c>
      <c r="B1951" s="222" t="s">
        <v>8150</v>
      </c>
      <c r="C1951" s="241" t="s">
        <v>7422</v>
      </c>
      <c r="D1951" s="237" t="s">
        <v>8151</v>
      </c>
      <c r="E1951" s="236">
        <v>1311110060978</v>
      </c>
      <c r="F1951" s="240" t="s">
        <v>6956</v>
      </c>
      <c r="G1951" s="242">
        <v>0</v>
      </c>
      <c r="H1951" s="223" t="s">
        <v>2</v>
      </c>
      <c r="I1951" s="223"/>
      <c r="J1951" s="223"/>
      <c r="K1951" s="223"/>
      <c r="L1951" s="223"/>
      <c r="M1951" s="223"/>
      <c r="N1951" s="225" t="s">
        <v>7414</v>
      </c>
      <c r="O1951" s="240"/>
      <c r="P1951" s="240"/>
      <c r="Q1951" s="240"/>
      <c r="R1951" s="250" t="s">
        <v>7409</v>
      </c>
      <c r="S1951" s="236" t="s">
        <v>7409</v>
      </c>
      <c r="T1951" s="233" t="s">
        <v>8167</v>
      </c>
      <c r="U1951" s="234" t="s">
        <v>7583</v>
      </c>
      <c r="V1951" s="234">
        <v>45643</v>
      </c>
      <c r="W1951" s="233" t="s">
        <v>7748</v>
      </c>
      <c r="X1951" s="234" t="s">
        <v>7746</v>
      </c>
      <c r="Y1951" s="234"/>
      <c r="Z1951" s="234"/>
      <c r="AA1951" s="243">
        <v>202411</v>
      </c>
      <c r="AB1951" s="243"/>
      <c r="AC1951" s="244" t="s">
        <v>7754</v>
      </c>
      <c r="AD1951" s="244" t="s">
        <v>7788</v>
      </c>
      <c r="AE1951" s="245">
        <v>0</v>
      </c>
      <c r="AF1951" s="244" t="s">
        <v>7788</v>
      </c>
      <c r="AG1951" s="239" t="str">
        <f>IFERROR(VLOOKUP(작성용!A:A,RM!A:D,4,0),"-")</f>
        <v>-</v>
      </c>
      <c r="AH1951" s="9" t="s">
        <v>7409</v>
      </c>
      <c r="AI1951" s="235" t="s">
        <v>7409</v>
      </c>
      <c r="AJ1951" s="235" t="s">
        <v>2</v>
      </c>
      <c r="AK1951" s="235" t="s">
        <v>7751</v>
      </c>
      <c r="AL1951" s="235">
        <v>1950</v>
      </c>
    </row>
    <row r="1952" spans="1:38" x14ac:dyDescent="0.3">
      <c r="A1952" s="222">
        <v>6000915</v>
      </c>
      <c r="B1952" s="222" t="s">
        <v>8150</v>
      </c>
      <c r="C1952" s="241" t="s">
        <v>7422</v>
      </c>
      <c r="D1952" s="237" t="s">
        <v>8152</v>
      </c>
      <c r="E1952" s="236">
        <v>1954110007168</v>
      </c>
      <c r="F1952" s="240" t="s">
        <v>6956</v>
      </c>
      <c r="G1952" s="242">
        <v>0</v>
      </c>
      <c r="H1952" s="223" t="s">
        <v>2</v>
      </c>
      <c r="I1952" s="223"/>
      <c r="J1952" s="223"/>
      <c r="K1952" s="223"/>
      <c r="L1952" s="223"/>
      <c r="M1952" s="223"/>
      <c r="N1952" s="225" t="s">
        <v>7414</v>
      </c>
      <c r="O1952" s="240"/>
      <c r="P1952" s="240"/>
      <c r="Q1952" s="240"/>
      <c r="R1952" s="250" t="s">
        <v>7409</v>
      </c>
      <c r="S1952" s="236" t="s">
        <v>7409</v>
      </c>
      <c r="T1952" s="233" t="s">
        <v>8167</v>
      </c>
      <c r="U1952" s="234" t="s">
        <v>7583</v>
      </c>
      <c r="V1952" s="234">
        <v>45643</v>
      </c>
      <c r="W1952" s="233" t="s">
        <v>7748</v>
      </c>
      <c r="X1952" s="234" t="s">
        <v>7746</v>
      </c>
      <c r="Y1952" s="234"/>
      <c r="Z1952" s="234"/>
      <c r="AA1952" s="243">
        <v>202411</v>
      </c>
      <c r="AB1952" s="243"/>
      <c r="AC1952" s="244" t="s">
        <v>7754</v>
      </c>
      <c r="AD1952" s="244" t="s">
        <v>7788</v>
      </c>
      <c r="AE1952" s="245">
        <v>0</v>
      </c>
      <c r="AF1952" s="244" t="s">
        <v>7788</v>
      </c>
      <c r="AG1952" s="239" t="str">
        <f>IFERROR(VLOOKUP(작성용!A:A,RM!A:D,4,0),"-")</f>
        <v>-</v>
      </c>
      <c r="AH1952" s="9" t="s">
        <v>7409</v>
      </c>
      <c r="AI1952" s="235" t="s">
        <v>7409</v>
      </c>
      <c r="AJ1952" s="235" t="s">
        <v>2</v>
      </c>
      <c r="AK1952" s="235" t="s">
        <v>7751</v>
      </c>
      <c r="AL1952" s="235">
        <v>1951</v>
      </c>
    </row>
    <row r="1953" spans="1:38" x14ac:dyDescent="0.3">
      <c r="A1953" s="222">
        <v>6000915</v>
      </c>
      <c r="B1953" s="222" t="s">
        <v>8150</v>
      </c>
      <c r="C1953" s="241" t="s">
        <v>7422</v>
      </c>
      <c r="D1953" s="237" t="s">
        <v>8153</v>
      </c>
      <c r="E1953" s="236">
        <v>1101112183749</v>
      </c>
      <c r="F1953" s="240" t="s">
        <v>6138</v>
      </c>
      <c r="G1953" s="242">
        <v>0</v>
      </c>
      <c r="H1953" s="223" t="s">
        <v>2</v>
      </c>
      <c r="I1953" s="223"/>
      <c r="J1953" s="223"/>
      <c r="K1953" s="223"/>
      <c r="L1953" s="223"/>
      <c r="M1953" s="223"/>
      <c r="N1953" s="225" t="s">
        <v>7414</v>
      </c>
      <c r="O1953" s="240"/>
      <c r="P1953" s="240"/>
      <c r="Q1953" s="240"/>
      <c r="R1953" s="250" t="s">
        <v>7409</v>
      </c>
      <c r="S1953" s="236" t="s">
        <v>7409</v>
      </c>
      <c r="T1953" s="233" t="s">
        <v>8167</v>
      </c>
      <c r="U1953" s="234" t="s">
        <v>7583</v>
      </c>
      <c r="V1953" s="234">
        <v>45643</v>
      </c>
      <c r="W1953" s="233" t="s">
        <v>7748</v>
      </c>
      <c r="X1953" s="234" t="s">
        <v>7746</v>
      </c>
      <c r="Y1953" s="234"/>
      <c r="Z1953" s="234"/>
      <c r="AA1953" s="243">
        <v>202411</v>
      </c>
      <c r="AB1953" s="243"/>
      <c r="AC1953" s="244" t="s">
        <v>7754</v>
      </c>
      <c r="AD1953" s="244" t="s">
        <v>7788</v>
      </c>
      <c r="AE1953" s="245">
        <v>0</v>
      </c>
      <c r="AF1953" s="244" t="s">
        <v>7788</v>
      </c>
      <c r="AG1953" s="239" t="str">
        <f>IFERROR(VLOOKUP(작성용!A:A,RM!A:D,4,0),"-")</f>
        <v>-</v>
      </c>
      <c r="AH1953" s="9" t="s">
        <v>7409</v>
      </c>
      <c r="AI1953" s="235" t="s">
        <v>7409</v>
      </c>
      <c r="AJ1953" s="235" t="s">
        <v>2</v>
      </c>
      <c r="AK1953" s="235" t="s">
        <v>7751</v>
      </c>
      <c r="AL1953" s="235">
        <v>1952</v>
      </c>
    </row>
    <row r="1954" spans="1:38" x14ac:dyDescent="0.3">
      <c r="A1954" s="222">
        <v>6000915</v>
      </c>
      <c r="B1954" s="222" t="s">
        <v>8150</v>
      </c>
      <c r="C1954" s="241" t="s">
        <v>7422</v>
      </c>
      <c r="D1954" s="237" t="s">
        <v>8154</v>
      </c>
      <c r="E1954" s="236">
        <v>1246110260311</v>
      </c>
      <c r="F1954" s="240" t="s">
        <v>6956</v>
      </c>
      <c r="G1954" s="242">
        <v>0</v>
      </c>
      <c r="H1954" s="223" t="s">
        <v>2</v>
      </c>
      <c r="I1954" s="223"/>
      <c r="J1954" s="223"/>
      <c r="K1954" s="223"/>
      <c r="L1954" s="223"/>
      <c r="M1954" s="223"/>
      <c r="N1954" s="225" t="s">
        <v>7414</v>
      </c>
      <c r="O1954" s="240"/>
      <c r="P1954" s="240"/>
      <c r="Q1954" s="240"/>
      <c r="R1954" s="250" t="s">
        <v>7409</v>
      </c>
      <c r="S1954" s="236" t="s">
        <v>7409</v>
      </c>
      <c r="T1954" s="233" t="s">
        <v>8167</v>
      </c>
      <c r="U1954" s="234" t="s">
        <v>7583</v>
      </c>
      <c r="V1954" s="234">
        <v>45643</v>
      </c>
      <c r="W1954" s="233" t="s">
        <v>7748</v>
      </c>
      <c r="X1954" s="234" t="s">
        <v>7746</v>
      </c>
      <c r="Y1954" s="234"/>
      <c r="Z1954" s="234"/>
      <c r="AA1954" s="243">
        <v>202411</v>
      </c>
      <c r="AB1954" s="243"/>
      <c r="AC1954" s="244" t="s">
        <v>7754</v>
      </c>
      <c r="AD1954" s="244" t="s">
        <v>7788</v>
      </c>
      <c r="AE1954" s="245">
        <v>0</v>
      </c>
      <c r="AF1954" s="244" t="s">
        <v>7788</v>
      </c>
      <c r="AG1954" s="239" t="str">
        <f>IFERROR(VLOOKUP(작성용!A:A,RM!A:D,4,0),"-")</f>
        <v>-</v>
      </c>
      <c r="AH1954" s="9" t="s">
        <v>8155</v>
      </c>
      <c r="AI1954" s="235" t="s">
        <v>8155</v>
      </c>
      <c r="AJ1954" s="235" t="s">
        <v>2</v>
      </c>
      <c r="AK1954" s="235" t="s">
        <v>7751</v>
      </c>
      <c r="AL1954" s="235">
        <v>1953</v>
      </c>
    </row>
    <row r="1955" spans="1:38" x14ac:dyDescent="0.3">
      <c r="A1955" s="222">
        <v>6000915</v>
      </c>
      <c r="B1955" s="222" t="s">
        <v>8150</v>
      </c>
      <c r="C1955" s="241" t="s">
        <v>7422</v>
      </c>
      <c r="D1955" s="237" t="s">
        <v>8156</v>
      </c>
      <c r="E1955" s="236">
        <v>1101111773872</v>
      </c>
      <c r="F1955" s="240" t="s">
        <v>6956</v>
      </c>
      <c r="G1955" s="242">
        <v>0</v>
      </c>
      <c r="H1955" s="223" t="s">
        <v>2</v>
      </c>
      <c r="I1955" s="223"/>
      <c r="J1955" s="223"/>
      <c r="K1955" s="223"/>
      <c r="L1955" s="223"/>
      <c r="M1955" s="223"/>
      <c r="N1955" s="225" t="s">
        <v>7414</v>
      </c>
      <c r="O1955" s="240"/>
      <c r="P1955" s="240"/>
      <c r="Q1955" s="240"/>
      <c r="R1955" s="250" t="s">
        <v>7409</v>
      </c>
      <c r="S1955" s="236" t="s">
        <v>8125</v>
      </c>
      <c r="T1955" s="233" t="s">
        <v>8167</v>
      </c>
      <c r="U1955" s="234" t="s">
        <v>7583</v>
      </c>
      <c r="V1955" s="234">
        <v>45643</v>
      </c>
      <c r="W1955" s="233" t="s">
        <v>7748</v>
      </c>
      <c r="X1955" s="234" t="s">
        <v>7746</v>
      </c>
      <c r="Y1955" s="234"/>
      <c r="Z1955" s="234"/>
      <c r="AA1955" s="243">
        <v>202411</v>
      </c>
      <c r="AB1955" s="243"/>
      <c r="AC1955" s="244" t="s">
        <v>7754</v>
      </c>
      <c r="AD1955" s="244" t="s">
        <v>7788</v>
      </c>
      <c r="AE1955" s="245">
        <v>0</v>
      </c>
      <c r="AF1955" s="244" t="s">
        <v>7788</v>
      </c>
      <c r="AG1955" s="239" t="str">
        <f>IFERROR(VLOOKUP(작성용!A:A,RM!A:D,4,0),"-")</f>
        <v>-</v>
      </c>
      <c r="AH1955" s="9" t="s">
        <v>8125</v>
      </c>
      <c r="AI1955" s="235" t="s">
        <v>8125</v>
      </c>
      <c r="AJ1955" s="235" t="s">
        <v>2</v>
      </c>
      <c r="AK1955" s="235" t="s">
        <v>7751</v>
      </c>
      <c r="AL1955" s="235">
        <v>1954</v>
      </c>
    </row>
    <row r="1956" spans="1:38" x14ac:dyDescent="0.3">
      <c r="A1956" s="222">
        <v>6000915</v>
      </c>
      <c r="B1956" s="222" t="s">
        <v>8150</v>
      </c>
      <c r="C1956" s="241" t="s">
        <v>7422</v>
      </c>
      <c r="D1956" s="237" t="s">
        <v>8157</v>
      </c>
      <c r="E1956" s="236">
        <v>1101113569865</v>
      </c>
      <c r="F1956" s="240" t="s">
        <v>6138</v>
      </c>
      <c r="G1956" s="242">
        <v>0</v>
      </c>
      <c r="H1956" s="223" t="s">
        <v>2</v>
      </c>
      <c r="I1956" s="223"/>
      <c r="J1956" s="223"/>
      <c r="K1956" s="223"/>
      <c r="L1956" s="223"/>
      <c r="M1956" s="223"/>
      <c r="N1956" s="225" t="s">
        <v>7414</v>
      </c>
      <c r="O1956" s="240"/>
      <c r="P1956" s="240"/>
      <c r="Q1956" s="240"/>
      <c r="R1956" s="250" t="s">
        <v>8155</v>
      </c>
      <c r="S1956" s="236" t="s">
        <v>7409</v>
      </c>
      <c r="T1956" s="233" t="s">
        <v>8167</v>
      </c>
      <c r="U1956" s="234" t="s">
        <v>7583</v>
      </c>
      <c r="V1956" s="234">
        <v>45643</v>
      </c>
      <c r="W1956" s="233" t="s">
        <v>7748</v>
      </c>
      <c r="X1956" s="234" t="s">
        <v>7746</v>
      </c>
      <c r="Y1956" s="234"/>
      <c r="Z1956" s="234"/>
      <c r="AA1956" s="243">
        <v>202411</v>
      </c>
      <c r="AB1956" s="243"/>
      <c r="AC1956" s="244" t="s">
        <v>7754</v>
      </c>
      <c r="AD1956" s="244" t="s">
        <v>7788</v>
      </c>
      <c r="AE1956" s="245">
        <v>0</v>
      </c>
      <c r="AF1956" s="244" t="s">
        <v>7788</v>
      </c>
      <c r="AG1956" s="239" t="str">
        <f>IFERROR(VLOOKUP(작성용!A:A,RM!A:D,4,0),"-")</f>
        <v>-</v>
      </c>
      <c r="AH1956" s="9" t="s">
        <v>8155</v>
      </c>
      <c r="AI1956" s="235" t="s">
        <v>7409</v>
      </c>
      <c r="AJ1956" s="235" t="s">
        <v>2</v>
      </c>
      <c r="AK1956" s="235" t="s">
        <v>7751</v>
      </c>
      <c r="AL1956" s="235">
        <v>1955</v>
      </c>
    </row>
    <row r="1957" spans="1:38" x14ac:dyDescent="0.3">
      <c r="A1957" s="222">
        <v>6000436</v>
      </c>
      <c r="B1957" s="228" t="s">
        <v>8158</v>
      </c>
      <c r="C1957" s="241" t="s">
        <v>7422</v>
      </c>
      <c r="D1957" s="237" t="s">
        <v>8159</v>
      </c>
      <c r="E1957" s="236">
        <v>1101114643626</v>
      </c>
      <c r="F1957" s="240" t="s">
        <v>7756</v>
      </c>
      <c r="G1957" s="242">
        <v>0</v>
      </c>
      <c r="H1957" s="223" t="s">
        <v>7409</v>
      </c>
      <c r="I1957" s="223"/>
      <c r="J1957" s="223"/>
      <c r="K1957" s="223"/>
      <c r="L1957" s="223"/>
      <c r="M1957" s="223"/>
      <c r="N1957" s="225" t="s">
        <v>7414</v>
      </c>
      <c r="O1957" s="240"/>
      <c r="P1957" s="240"/>
      <c r="Q1957" s="240"/>
      <c r="R1957" s="250" t="s">
        <v>7409</v>
      </c>
      <c r="S1957" s="250" t="s">
        <v>7409</v>
      </c>
      <c r="T1957" s="233" t="s">
        <v>8167</v>
      </c>
      <c r="U1957" s="234" t="s">
        <v>7583</v>
      </c>
      <c r="V1957" s="234">
        <v>45643</v>
      </c>
      <c r="W1957" s="233" t="s">
        <v>7748</v>
      </c>
      <c r="X1957" s="234" t="s">
        <v>7746</v>
      </c>
      <c r="Y1957" s="234"/>
      <c r="Z1957" s="234"/>
      <c r="AA1957" s="243">
        <v>202411</v>
      </c>
      <c r="AB1957" s="243"/>
      <c r="AC1957" s="244" t="s">
        <v>7754</v>
      </c>
      <c r="AD1957" s="244" t="s">
        <v>7445</v>
      </c>
      <c r="AE1957" s="245">
        <v>0</v>
      </c>
      <c r="AF1957" s="244" t="s">
        <v>7445</v>
      </c>
      <c r="AG1957" s="239" t="str">
        <f>IFERROR(VLOOKUP(작성용!A:A,RM!A:D,4,0),"-")</f>
        <v>-</v>
      </c>
      <c r="AH1957" s="9" t="s">
        <v>8125</v>
      </c>
      <c r="AI1957" s="281" t="s">
        <v>8125</v>
      </c>
      <c r="AJ1957" s="235" t="s">
        <v>8125</v>
      </c>
      <c r="AK1957" s="235" t="s">
        <v>7751</v>
      </c>
      <c r="AL1957" s="235">
        <v>1956</v>
      </c>
    </row>
    <row r="1958" spans="1:38" x14ac:dyDescent="0.3">
      <c r="A1958" s="222">
        <v>6000436</v>
      </c>
      <c r="B1958" s="228" t="s">
        <v>8158</v>
      </c>
      <c r="C1958" s="241" t="s">
        <v>7422</v>
      </c>
      <c r="D1958" s="237" t="s">
        <v>8160</v>
      </c>
      <c r="E1958" s="236">
        <v>1101115249415</v>
      </c>
      <c r="F1958" s="240" t="s">
        <v>7765</v>
      </c>
      <c r="G1958" s="242">
        <v>0</v>
      </c>
      <c r="H1958" s="223" t="s">
        <v>8125</v>
      </c>
      <c r="I1958" s="223"/>
      <c r="J1958" s="223"/>
      <c r="K1958" s="223"/>
      <c r="L1958" s="223"/>
      <c r="M1958" s="223"/>
      <c r="N1958" s="225" t="s">
        <v>7414</v>
      </c>
      <c r="O1958" s="240"/>
      <c r="P1958" s="240"/>
      <c r="Q1958" s="240"/>
      <c r="R1958" s="250" t="s">
        <v>8125</v>
      </c>
      <c r="S1958" s="250" t="s">
        <v>8125</v>
      </c>
      <c r="T1958" s="233" t="s">
        <v>8167</v>
      </c>
      <c r="U1958" s="234" t="s">
        <v>7583</v>
      </c>
      <c r="V1958" s="234">
        <v>45643</v>
      </c>
      <c r="W1958" s="233" t="s">
        <v>7748</v>
      </c>
      <c r="X1958" s="234" t="s">
        <v>7746</v>
      </c>
      <c r="Y1958" s="234"/>
      <c r="Z1958" s="234"/>
      <c r="AA1958" s="243">
        <v>202411</v>
      </c>
      <c r="AB1958" s="243"/>
      <c r="AC1958" s="244" t="s">
        <v>7754</v>
      </c>
      <c r="AD1958" s="244" t="s">
        <v>7480</v>
      </c>
      <c r="AE1958" s="245">
        <v>0.4</v>
      </c>
      <c r="AF1958" s="244" t="s">
        <v>7480</v>
      </c>
      <c r="AG1958" s="239" t="str">
        <f>IFERROR(VLOOKUP(작성용!A:A,RM!A:D,4,0),"-")</f>
        <v>-</v>
      </c>
      <c r="AH1958" s="9" t="s">
        <v>8125</v>
      </c>
      <c r="AI1958" s="281" t="s">
        <v>8125</v>
      </c>
      <c r="AJ1958" s="235" t="s">
        <v>8125</v>
      </c>
      <c r="AK1958" s="235" t="s">
        <v>7751</v>
      </c>
      <c r="AL1958" s="235">
        <v>1957</v>
      </c>
    </row>
    <row r="1959" spans="1:38" x14ac:dyDescent="0.3">
      <c r="A1959" s="222">
        <v>6000436</v>
      </c>
      <c r="B1959" s="228" t="s">
        <v>8158</v>
      </c>
      <c r="C1959" s="241" t="s">
        <v>7422</v>
      </c>
      <c r="D1959" s="237" t="s">
        <v>8161</v>
      </c>
      <c r="E1959" s="236">
        <v>1451110012527</v>
      </c>
      <c r="F1959" s="240" t="s">
        <v>7765</v>
      </c>
      <c r="G1959" s="242">
        <v>0</v>
      </c>
      <c r="H1959" s="223" t="s">
        <v>8125</v>
      </c>
      <c r="I1959" s="223"/>
      <c r="J1959" s="223"/>
      <c r="K1959" s="223"/>
      <c r="L1959" s="223"/>
      <c r="M1959" s="223"/>
      <c r="N1959" s="225" t="s">
        <v>7414</v>
      </c>
      <c r="O1959" s="240"/>
      <c r="P1959" s="240"/>
      <c r="Q1959" s="240"/>
      <c r="R1959" s="250" t="s">
        <v>8162</v>
      </c>
      <c r="S1959" s="250" t="s">
        <v>8162</v>
      </c>
      <c r="T1959" s="233" t="s">
        <v>8167</v>
      </c>
      <c r="U1959" s="234" t="s">
        <v>7583</v>
      </c>
      <c r="V1959" s="234">
        <v>45643</v>
      </c>
      <c r="W1959" s="233" t="s">
        <v>7748</v>
      </c>
      <c r="X1959" s="234" t="s">
        <v>7746</v>
      </c>
      <c r="Y1959" s="234"/>
      <c r="Z1959" s="234"/>
      <c r="AA1959" s="243">
        <v>202411</v>
      </c>
      <c r="AB1959" s="243"/>
      <c r="AC1959" s="244" t="s">
        <v>7754</v>
      </c>
      <c r="AD1959" s="244" t="s">
        <v>7441</v>
      </c>
      <c r="AE1959" s="245">
        <v>0.4</v>
      </c>
      <c r="AF1959" s="244" t="s">
        <v>7441</v>
      </c>
      <c r="AG1959" s="239" t="str">
        <f>IFERROR(VLOOKUP(작성용!A:A,RM!A:D,4,0),"-")</f>
        <v>-</v>
      </c>
      <c r="AH1959" s="9" t="s">
        <v>8125</v>
      </c>
      <c r="AI1959" s="281" t="s">
        <v>8125</v>
      </c>
      <c r="AJ1959" s="235" t="s">
        <v>8125</v>
      </c>
      <c r="AK1959" s="235" t="s">
        <v>7751</v>
      </c>
      <c r="AL1959" s="235">
        <v>1958</v>
      </c>
    </row>
    <row r="1960" spans="1:38" x14ac:dyDescent="0.3">
      <c r="A1960" s="222">
        <v>6000436</v>
      </c>
      <c r="B1960" s="228" t="s">
        <v>8158</v>
      </c>
      <c r="C1960" s="241" t="s">
        <v>7422</v>
      </c>
      <c r="D1960" s="237" t="s">
        <v>8163</v>
      </c>
      <c r="E1960" s="236">
        <v>1101115715581</v>
      </c>
      <c r="F1960" s="240" t="s">
        <v>7765</v>
      </c>
      <c r="G1960" s="242">
        <v>0</v>
      </c>
      <c r="H1960" s="223" t="s">
        <v>7409</v>
      </c>
      <c r="I1960" s="223"/>
      <c r="J1960" s="223"/>
      <c r="K1960" s="223"/>
      <c r="L1960" s="223"/>
      <c r="M1960" s="223"/>
      <c r="N1960" s="225" t="s">
        <v>8133</v>
      </c>
      <c r="O1960" s="240"/>
      <c r="P1960" s="240"/>
      <c r="Q1960" s="240"/>
      <c r="R1960" s="250" t="s">
        <v>8125</v>
      </c>
      <c r="S1960" s="250" t="s">
        <v>7409</v>
      </c>
      <c r="T1960" s="233" t="s">
        <v>8167</v>
      </c>
      <c r="U1960" s="234" t="s">
        <v>7583</v>
      </c>
      <c r="V1960" s="234">
        <v>45643</v>
      </c>
      <c r="W1960" s="233" t="s">
        <v>7748</v>
      </c>
      <c r="X1960" s="234" t="s">
        <v>7746</v>
      </c>
      <c r="Y1960" s="234"/>
      <c r="Z1960" s="234"/>
      <c r="AA1960" s="243">
        <v>202411</v>
      </c>
      <c r="AB1960" s="243"/>
      <c r="AC1960" s="244" t="s">
        <v>7754</v>
      </c>
      <c r="AD1960" s="244" t="s">
        <v>8164</v>
      </c>
      <c r="AE1960" s="245">
        <v>0.4</v>
      </c>
      <c r="AF1960" s="244" t="s">
        <v>7448</v>
      </c>
      <c r="AG1960" s="239" t="str">
        <f>IFERROR(VLOOKUP(작성용!A:A,RM!A:D,4,0),"-")</f>
        <v>-</v>
      </c>
      <c r="AH1960" s="9" t="s">
        <v>8125</v>
      </c>
      <c r="AI1960" s="281" t="s">
        <v>7409</v>
      </c>
      <c r="AJ1960" s="235" t="s">
        <v>7409</v>
      </c>
      <c r="AK1960" s="235" t="s">
        <v>7751</v>
      </c>
      <c r="AL1960" s="235">
        <v>1959</v>
      </c>
    </row>
    <row r="1961" spans="1:38" x14ac:dyDescent="0.3">
      <c r="A1961" s="222">
        <v>6000436</v>
      </c>
      <c r="B1961" s="228" t="s">
        <v>8158</v>
      </c>
      <c r="C1961" s="241" t="s">
        <v>7422</v>
      </c>
      <c r="D1961" s="237" t="s">
        <v>8165</v>
      </c>
      <c r="E1961" s="236">
        <v>1101115603504</v>
      </c>
      <c r="F1961" s="240" t="s">
        <v>7756</v>
      </c>
      <c r="G1961" s="242">
        <v>0</v>
      </c>
      <c r="H1961" s="223" t="s">
        <v>7409</v>
      </c>
      <c r="I1961" s="223"/>
      <c r="J1961" s="223"/>
      <c r="K1961" s="223"/>
      <c r="L1961" s="223"/>
      <c r="M1961" s="223"/>
      <c r="N1961" s="225" t="s">
        <v>7414</v>
      </c>
      <c r="O1961" s="240"/>
      <c r="P1961" s="240"/>
      <c r="Q1961" s="240"/>
      <c r="R1961" s="250" t="s">
        <v>7409</v>
      </c>
      <c r="S1961" s="250" t="s">
        <v>7409</v>
      </c>
      <c r="T1961" s="233" t="s">
        <v>8167</v>
      </c>
      <c r="U1961" s="234" t="s">
        <v>7583</v>
      </c>
      <c r="V1961" s="234">
        <v>45643</v>
      </c>
      <c r="W1961" s="233" t="s">
        <v>7748</v>
      </c>
      <c r="X1961" s="234" t="s">
        <v>7746</v>
      </c>
      <c r="Y1961" s="234"/>
      <c r="Z1961" s="234"/>
      <c r="AA1961" s="243">
        <v>202411</v>
      </c>
      <c r="AB1961" s="243"/>
      <c r="AC1961" s="244" t="s">
        <v>7754</v>
      </c>
      <c r="AD1961" s="244" t="s">
        <v>7480</v>
      </c>
      <c r="AE1961" s="245">
        <v>0.4</v>
      </c>
      <c r="AF1961" s="244" t="s">
        <v>7480</v>
      </c>
      <c r="AG1961" s="239" t="str">
        <f>IFERROR(VLOOKUP(작성용!A:A,RM!A:D,4,0),"-")</f>
        <v>-</v>
      </c>
      <c r="AH1961" s="9" t="s">
        <v>7409</v>
      </c>
      <c r="AI1961" s="281" t="s">
        <v>7409</v>
      </c>
      <c r="AJ1961" s="235" t="s">
        <v>7409</v>
      </c>
      <c r="AK1961" s="235" t="s">
        <v>7751</v>
      </c>
      <c r="AL1961" s="235">
        <v>1960</v>
      </c>
    </row>
    <row r="1962" spans="1:38" x14ac:dyDescent="0.3">
      <c r="A1962" s="222">
        <v>6000436</v>
      </c>
      <c r="B1962" s="228" t="s">
        <v>8158</v>
      </c>
      <c r="C1962" s="241" t="s">
        <v>7422</v>
      </c>
      <c r="D1962" s="237" t="s">
        <v>8166</v>
      </c>
      <c r="E1962" s="236">
        <v>1101115623685</v>
      </c>
      <c r="F1962" s="240" t="s">
        <v>7765</v>
      </c>
      <c r="G1962" s="242">
        <v>3</v>
      </c>
      <c r="H1962" s="223" t="s">
        <v>7409</v>
      </c>
      <c r="I1962" s="223"/>
      <c r="J1962" s="223"/>
      <c r="K1962" s="223"/>
      <c r="L1962" s="223"/>
      <c r="M1962" s="223"/>
      <c r="N1962" s="225" t="s">
        <v>7414</v>
      </c>
      <c r="O1962" s="240"/>
      <c r="P1962" s="240"/>
      <c r="Q1962" s="240"/>
      <c r="R1962" s="250" t="s">
        <v>7409</v>
      </c>
      <c r="S1962" s="250" t="s">
        <v>7409</v>
      </c>
      <c r="T1962" s="233" t="s">
        <v>8167</v>
      </c>
      <c r="U1962" s="234" t="s">
        <v>7583</v>
      </c>
      <c r="V1962" s="234">
        <v>45643</v>
      </c>
      <c r="W1962" s="233" t="s">
        <v>7748</v>
      </c>
      <c r="X1962" s="234" t="s">
        <v>7746</v>
      </c>
      <c r="Y1962" s="234"/>
      <c r="Z1962" s="234"/>
      <c r="AA1962" s="243">
        <v>202411</v>
      </c>
      <c r="AB1962" s="243"/>
      <c r="AC1962" s="244" t="s">
        <v>7754</v>
      </c>
      <c r="AD1962" s="244" t="s">
        <v>3714</v>
      </c>
      <c r="AE1962" s="245">
        <v>0.4</v>
      </c>
      <c r="AF1962" s="244" t="s">
        <v>3714</v>
      </c>
      <c r="AG1962" s="239" t="str">
        <f>IFERROR(VLOOKUP(작성용!A:A,RM!A:D,4,0),"-")</f>
        <v>-</v>
      </c>
      <c r="AH1962" s="9" t="s">
        <v>7409</v>
      </c>
      <c r="AI1962" s="281" t="s">
        <v>7409</v>
      </c>
      <c r="AJ1962" s="235" t="s">
        <v>7409</v>
      </c>
      <c r="AK1962" s="235" t="s">
        <v>7751</v>
      </c>
      <c r="AL1962" s="235">
        <v>1961</v>
      </c>
    </row>
    <row r="1963" spans="1:38" x14ac:dyDescent="0.3">
      <c r="A1963" s="222">
        <v>6000436</v>
      </c>
      <c r="B1963" s="228" t="s">
        <v>8158</v>
      </c>
      <c r="C1963" s="241" t="s">
        <v>7422</v>
      </c>
      <c r="D1963" s="237" t="s">
        <v>8166</v>
      </c>
      <c r="E1963" s="236">
        <v>1101115623685</v>
      </c>
      <c r="F1963" s="240" t="s">
        <v>7765</v>
      </c>
      <c r="G1963" s="242">
        <v>4</v>
      </c>
      <c r="H1963" s="223" t="s">
        <v>7409</v>
      </c>
      <c r="I1963" s="223"/>
      <c r="J1963" s="223"/>
      <c r="K1963" s="223"/>
      <c r="L1963" s="223"/>
      <c r="M1963" s="223"/>
      <c r="N1963" s="225" t="s">
        <v>7414</v>
      </c>
      <c r="O1963" s="240"/>
      <c r="P1963" s="240"/>
      <c r="Q1963" s="240"/>
      <c r="R1963" s="250" t="s">
        <v>7409</v>
      </c>
      <c r="S1963" s="250" t="s">
        <v>7409</v>
      </c>
      <c r="T1963" s="233" t="s">
        <v>8167</v>
      </c>
      <c r="U1963" s="234" t="s">
        <v>7583</v>
      </c>
      <c r="V1963" s="234">
        <v>45643</v>
      </c>
      <c r="W1963" s="233" t="s">
        <v>7748</v>
      </c>
      <c r="X1963" s="234" t="s">
        <v>7746</v>
      </c>
      <c r="Y1963" s="234"/>
      <c r="Z1963" s="234"/>
      <c r="AA1963" s="243">
        <v>202411</v>
      </c>
      <c r="AB1963" s="243"/>
      <c r="AC1963" s="244" t="s">
        <v>7754</v>
      </c>
      <c r="AD1963" s="244" t="s">
        <v>3714</v>
      </c>
      <c r="AE1963" s="245">
        <v>0</v>
      </c>
      <c r="AF1963" s="244" t="s">
        <v>3714</v>
      </c>
      <c r="AG1963" s="239" t="str">
        <f>IFERROR(VLOOKUP(작성용!A:A,RM!A:D,4,0),"-")</f>
        <v>-</v>
      </c>
      <c r="AH1963" s="9" t="s">
        <v>8155</v>
      </c>
      <c r="AI1963" s="281" t="s">
        <v>8155</v>
      </c>
      <c r="AJ1963" s="235" t="s">
        <v>8155</v>
      </c>
      <c r="AK1963" s="235" t="s">
        <v>7751</v>
      </c>
      <c r="AL1963" s="235">
        <v>1962</v>
      </c>
    </row>
    <row r="1964" spans="1:38" x14ac:dyDescent="0.3">
      <c r="A1964" s="229" t="s">
        <v>1100</v>
      </c>
      <c r="B1964" s="229" t="s">
        <v>1101</v>
      </c>
      <c r="C1964" s="249" t="s">
        <v>3707</v>
      </c>
      <c r="D1964" s="237" t="s">
        <v>8176</v>
      </c>
      <c r="E1964" s="236">
        <v>1101114179457</v>
      </c>
      <c r="F1964" s="240" t="s">
        <v>4815</v>
      </c>
      <c r="G1964" s="214">
        <v>2</v>
      </c>
      <c r="H1964" s="231" t="s">
        <v>3527</v>
      </c>
      <c r="I1964" s="231"/>
      <c r="J1964" s="231"/>
      <c r="K1964" s="231"/>
      <c r="L1964" s="231"/>
      <c r="M1964" s="231"/>
      <c r="N1964" s="231" t="s">
        <v>5553</v>
      </c>
      <c r="O1964" s="246" t="s">
        <v>8183</v>
      </c>
      <c r="P1964" s="246" t="s">
        <v>8184</v>
      </c>
      <c r="Q1964" s="240" t="s">
        <v>8185</v>
      </c>
      <c r="R1964" s="212" t="s">
        <v>2</v>
      </c>
      <c r="S1964" s="213" t="s">
        <v>7409</v>
      </c>
      <c r="T1964" s="233">
        <v>45601</v>
      </c>
      <c r="U1964" s="234" t="s">
        <v>8186</v>
      </c>
      <c r="V1964" s="233">
        <v>45608</v>
      </c>
      <c r="W1964" s="233">
        <v>45615</v>
      </c>
      <c r="X1964" s="234" t="s">
        <v>7409</v>
      </c>
      <c r="Y1964" s="234"/>
      <c r="Z1964" s="234" t="s">
        <v>8187</v>
      </c>
      <c r="AA1964" s="238">
        <v>202411</v>
      </c>
      <c r="AB1964" s="243"/>
      <c r="AC1964" s="244" t="s">
        <v>8177</v>
      </c>
      <c r="AD1964" s="244" t="s">
        <v>3763</v>
      </c>
      <c r="AE1964" s="245">
        <v>0</v>
      </c>
      <c r="AF1964" s="244" t="s">
        <v>8178</v>
      </c>
      <c r="AG1964" s="239" t="str">
        <f>IFERROR(VLOOKUP(작성용!A:A,RM!A:D,4,0),"-")</f>
        <v>메자닌평가팀</v>
      </c>
      <c r="AH1964" s="235" t="s">
        <v>8179</v>
      </c>
      <c r="AI1964" s="235" t="s">
        <v>8180</v>
      </c>
      <c r="AJ1964" s="235" t="s">
        <v>8181</v>
      </c>
      <c r="AK1964" s="235" t="s">
        <v>8182</v>
      </c>
      <c r="AL1964" s="235">
        <v>1963</v>
      </c>
    </row>
    <row r="1965" spans="1:38" x14ac:dyDescent="0.3">
      <c r="A1965" s="229" t="s">
        <v>2120</v>
      </c>
      <c r="B1965" s="229" t="s">
        <v>8190</v>
      </c>
      <c r="C1965" s="241" t="s">
        <v>3707</v>
      </c>
      <c r="D1965" s="237" t="s">
        <v>8191</v>
      </c>
      <c r="E1965" s="236">
        <v>1101113047754</v>
      </c>
      <c r="F1965" s="240" t="s">
        <v>8192</v>
      </c>
      <c r="G1965" s="214">
        <v>77</v>
      </c>
      <c r="H1965" s="231" t="s">
        <v>8193</v>
      </c>
      <c r="I1965" s="231"/>
      <c r="J1965" s="231"/>
      <c r="K1965" s="231"/>
      <c r="L1965" s="231"/>
      <c r="M1965" s="231"/>
      <c r="N1965" s="231" t="s">
        <v>4547</v>
      </c>
      <c r="O1965" s="246" t="s">
        <v>8204</v>
      </c>
      <c r="P1965" s="246" t="s">
        <v>8205</v>
      </c>
      <c r="Q1965" s="225" t="s">
        <v>8206</v>
      </c>
      <c r="R1965" s="212" t="s">
        <v>2</v>
      </c>
      <c r="S1965" s="213" t="s">
        <v>3527</v>
      </c>
      <c r="T1965" s="233" t="s">
        <v>4820</v>
      </c>
      <c r="U1965" s="234" t="s">
        <v>8207</v>
      </c>
      <c r="V1965" s="233">
        <v>45601</v>
      </c>
      <c r="W1965" s="233" t="s">
        <v>8194</v>
      </c>
      <c r="X1965" s="234" t="s">
        <v>8193</v>
      </c>
      <c r="Y1965" s="234"/>
      <c r="Z1965" s="234" t="s">
        <v>401</v>
      </c>
      <c r="AA1965" s="238">
        <v>202410</v>
      </c>
      <c r="AB1965" s="243"/>
      <c r="AC1965" s="233" t="s">
        <v>8195</v>
      </c>
      <c r="AD1965" s="244" t="s">
        <v>7776</v>
      </c>
      <c r="AE1965" s="245">
        <v>2</v>
      </c>
      <c r="AF1965" s="244" t="s">
        <v>7776</v>
      </c>
      <c r="AG1965" s="239" t="s">
        <v>8208</v>
      </c>
      <c r="AH1965" s="9" t="s">
        <v>8196</v>
      </c>
      <c r="AI1965" s="235" t="s">
        <v>8193</v>
      </c>
      <c r="AJ1965" s="235" t="s">
        <v>4020</v>
      </c>
      <c r="AK1965" s="235" t="s">
        <v>7421</v>
      </c>
      <c r="AL1965" s="235">
        <v>1964</v>
      </c>
    </row>
    <row r="1966" spans="1:38" x14ac:dyDescent="0.3">
      <c r="A1966" s="229" t="s">
        <v>2120</v>
      </c>
      <c r="B1966" s="229" t="s">
        <v>8197</v>
      </c>
      <c r="C1966" s="241" t="s">
        <v>3707</v>
      </c>
      <c r="D1966" s="237" t="s">
        <v>8198</v>
      </c>
      <c r="E1966" s="236">
        <v>1101113047754</v>
      </c>
      <c r="F1966" s="240" t="s">
        <v>4815</v>
      </c>
      <c r="G1966" s="214">
        <v>77</v>
      </c>
      <c r="H1966" s="231" t="s">
        <v>8199</v>
      </c>
      <c r="I1966" s="231"/>
      <c r="J1966" s="231"/>
      <c r="K1966" s="231"/>
      <c r="L1966" s="231"/>
      <c r="M1966" s="231"/>
      <c r="N1966" s="231" t="s">
        <v>4547</v>
      </c>
      <c r="O1966" s="246" t="s">
        <v>8204</v>
      </c>
      <c r="P1966" s="246" t="s">
        <v>8205</v>
      </c>
      <c r="Q1966" s="225" t="s">
        <v>8206</v>
      </c>
      <c r="R1966" s="212" t="s">
        <v>2</v>
      </c>
      <c r="S1966" s="213" t="s">
        <v>7409</v>
      </c>
      <c r="T1966" s="233" t="s">
        <v>4820</v>
      </c>
      <c r="U1966" s="234" t="s">
        <v>4555</v>
      </c>
      <c r="V1966" s="233">
        <v>45630</v>
      </c>
      <c r="W1966" s="233" t="s">
        <v>8200</v>
      </c>
      <c r="X1966" s="234" t="s">
        <v>3527</v>
      </c>
      <c r="Y1966" s="234"/>
      <c r="Z1966" s="234" t="s">
        <v>401</v>
      </c>
      <c r="AA1966" s="238">
        <v>202411</v>
      </c>
      <c r="AB1966" s="243"/>
      <c r="AC1966" s="233" t="s">
        <v>8201</v>
      </c>
      <c r="AD1966" s="244" t="s">
        <v>7776</v>
      </c>
      <c r="AE1966" s="245">
        <v>0</v>
      </c>
      <c r="AF1966" s="244" t="s">
        <v>7776</v>
      </c>
      <c r="AG1966" s="239" t="s">
        <v>8208</v>
      </c>
      <c r="AH1966" s="9" t="s">
        <v>3625</v>
      </c>
      <c r="AI1966" s="235" t="s">
        <v>8193</v>
      </c>
      <c r="AJ1966" s="235" t="s">
        <v>8202</v>
      </c>
      <c r="AK1966" s="235" t="s">
        <v>7421</v>
      </c>
      <c r="AL1966" s="235">
        <v>1965</v>
      </c>
    </row>
    <row r="1967" spans="1:38" x14ac:dyDescent="0.3">
      <c r="A1967" s="229" t="s">
        <v>2120</v>
      </c>
      <c r="B1967" s="229" t="s">
        <v>8190</v>
      </c>
      <c r="C1967" s="241" t="s">
        <v>3707</v>
      </c>
      <c r="D1967" s="237" t="s">
        <v>8191</v>
      </c>
      <c r="E1967" s="236">
        <v>1101113047754</v>
      </c>
      <c r="F1967" s="240" t="s">
        <v>7797</v>
      </c>
      <c r="G1967" s="214">
        <v>77</v>
      </c>
      <c r="H1967" s="231" t="s">
        <v>3527</v>
      </c>
      <c r="I1967" s="231"/>
      <c r="J1967" s="231"/>
      <c r="K1967" s="231"/>
      <c r="L1967" s="231"/>
      <c r="M1967" s="231"/>
      <c r="N1967" s="231" t="s">
        <v>4547</v>
      </c>
      <c r="O1967" s="246" t="s">
        <v>8204</v>
      </c>
      <c r="P1967" s="246" t="s">
        <v>8205</v>
      </c>
      <c r="Q1967" s="225" t="s">
        <v>8206</v>
      </c>
      <c r="R1967" s="212" t="s">
        <v>2</v>
      </c>
      <c r="S1967" s="213" t="s">
        <v>7409</v>
      </c>
      <c r="T1967" s="233" t="s">
        <v>4820</v>
      </c>
      <c r="U1967" s="234" t="s">
        <v>4707</v>
      </c>
      <c r="V1967" s="233">
        <v>45663</v>
      </c>
      <c r="W1967" s="233">
        <v>45670</v>
      </c>
      <c r="X1967" s="234" t="s">
        <v>8193</v>
      </c>
      <c r="Y1967" s="234"/>
      <c r="Z1967" s="234" t="s">
        <v>401</v>
      </c>
      <c r="AA1967" s="238">
        <v>202412</v>
      </c>
      <c r="AB1967" s="243"/>
      <c r="AC1967" s="233" t="s">
        <v>8201</v>
      </c>
      <c r="AD1967" s="244" t="s">
        <v>8203</v>
      </c>
      <c r="AE1967" s="245">
        <v>0</v>
      </c>
      <c r="AF1967" s="244" t="s">
        <v>7776</v>
      </c>
      <c r="AG1967" s="239" t="s">
        <v>8208</v>
      </c>
      <c r="AH1967" s="9" t="s">
        <v>8196</v>
      </c>
      <c r="AI1967" s="235" t="s">
        <v>8199</v>
      </c>
      <c r="AJ1967" s="235" t="s">
        <v>8202</v>
      </c>
      <c r="AK1967" s="235" t="s">
        <v>7421</v>
      </c>
      <c r="AL1967" s="235">
        <v>1966</v>
      </c>
    </row>
    <row r="1968" spans="1:38" x14ac:dyDescent="0.3">
      <c r="A1968" s="222">
        <v>6000632</v>
      </c>
      <c r="B1968" s="222" t="s">
        <v>6182</v>
      </c>
      <c r="C1968" s="249" t="s">
        <v>3707</v>
      </c>
      <c r="D1968" s="221" t="s">
        <v>8223</v>
      </c>
      <c r="E1968" s="263">
        <v>1358110075747</v>
      </c>
      <c r="F1968" s="225" t="s">
        <v>4781</v>
      </c>
      <c r="G1968" s="238">
        <v>0</v>
      </c>
      <c r="H1968" s="223" t="s">
        <v>3527</v>
      </c>
      <c r="I1968" s="231"/>
      <c r="J1968" s="231"/>
      <c r="K1968" s="231"/>
      <c r="L1968" s="231"/>
      <c r="M1968" s="231"/>
      <c r="N1968" s="225" t="s">
        <v>475</v>
      </c>
      <c r="O1968" s="225"/>
      <c r="P1968" s="225"/>
      <c r="Q1968" s="230"/>
      <c r="R1968" s="232" t="s">
        <v>2</v>
      </c>
      <c r="S1968" s="263" t="s">
        <v>3527</v>
      </c>
      <c r="T1968" s="233" t="s">
        <v>8232</v>
      </c>
      <c r="U1968" s="234" t="s">
        <v>3711</v>
      </c>
      <c r="V1968" s="234">
        <v>45625</v>
      </c>
      <c r="W1968" s="234" t="s">
        <v>8233</v>
      </c>
      <c r="X1968" s="234" t="s">
        <v>3527</v>
      </c>
      <c r="Y1968" s="234"/>
      <c r="Z1968" s="234"/>
      <c r="AA1968" s="243">
        <v>202411</v>
      </c>
      <c r="AB1968" s="243"/>
      <c r="AC1968" s="244" t="s">
        <v>4747</v>
      </c>
      <c r="AD1968" s="282" t="s">
        <v>3647</v>
      </c>
      <c r="AE1968" s="245">
        <v>0.4</v>
      </c>
      <c r="AF1968" s="282" t="s">
        <v>3647</v>
      </c>
      <c r="AG1968" s="239" t="str">
        <f>IFERROR(VLOOKUP(작성용!A:A,RM!A:D,4,0),"-")</f>
        <v>-</v>
      </c>
      <c r="AH1968" s="235" t="s">
        <v>3527</v>
      </c>
      <c r="AI1968" s="235" t="s">
        <v>3527</v>
      </c>
      <c r="AJ1968" s="235" t="s">
        <v>3527</v>
      </c>
      <c r="AK1968" s="235" t="s">
        <v>8236</v>
      </c>
      <c r="AL1968" s="235">
        <v>1967</v>
      </c>
    </row>
    <row r="1969" spans="1:38" x14ac:dyDescent="0.3">
      <c r="A1969" s="222">
        <v>6000632</v>
      </c>
      <c r="B1969" s="222" t="s">
        <v>6182</v>
      </c>
      <c r="C1969" s="249" t="s">
        <v>3707</v>
      </c>
      <c r="D1969" s="221" t="s">
        <v>8224</v>
      </c>
      <c r="E1969" s="263">
        <v>1101114522169</v>
      </c>
      <c r="F1969" s="225" t="s">
        <v>8229</v>
      </c>
      <c r="G1969" s="238">
        <v>0</v>
      </c>
      <c r="H1969" s="223" t="s">
        <v>3527</v>
      </c>
      <c r="I1969" s="231"/>
      <c r="J1969" s="231"/>
      <c r="K1969" s="231"/>
      <c r="L1969" s="231"/>
      <c r="M1969" s="231"/>
      <c r="N1969" s="225" t="s">
        <v>475</v>
      </c>
      <c r="O1969" s="225"/>
      <c r="P1969" s="225"/>
      <c r="Q1969" s="230"/>
      <c r="R1969" s="232" t="s">
        <v>2</v>
      </c>
      <c r="S1969" s="263" t="s">
        <v>3527</v>
      </c>
      <c r="T1969" s="233" t="s">
        <v>8232</v>
      </c>
      <c r="U1969" s="234" t="s">
        <v>3711</v>
      </c>
      <c r="V1969" s="234">
        <v>45625</v>
      </c>
      <c r="W1969" s="234" t="s">
        <v>8233</v>
      </c>
      <c r="X1969" s="234" t="s">
        <v>3527</v>
      </c>
      <c r="Y1969" s="234"/>
      <c r="Z1969" s="234"/>
      <c r="AA1969" s="243">
        <v>202411</v>
      </c>
      <c r="AB1969" s="243"/>
      <c r="AC1969" s="244" t="s">
        <v>4747</v>
      </c>
      <c r="AD1969" s="282" t="s">
        <v>4537</v>
      </c>
      <c r="AE1969" s="245">
        <v>0.4</v>
      </c>
      <c r="AF1969" s="282" t="s">
        <v>4537</v>
      </c>
      <c r="AG1969" s="239" t="str">
        <f>IFERROR(VLOOKUP(작성용!A:A,RM!A:D,4,0),"-")</f>
        <v>-</v>
      </c>
      <c r="AH1969" s="235" t="s">
        <v>3527</v>
      </c>
      <c r="AI1969" s="235" t="s">
        <v>3527</v>
      </c>
      <c r="AJ1969" s="235" t="s">
        <v>3527</v>
      </c>
      <c r="AK1969" s="235" t="s">
        <v>8236</v>
      </c>
      <c r="AL1969" s="235">
        <v>1968</v>
      </c>
    </row>
    <row r="1970" spans="1:38" x14ac:dyDescent="0.3">
      <c r="A1970" s="222">
        <v>6000632</v>
      </c>
      <c r="B1970" s="222" t="s">
        <v>6182</v>
      </c>
      <c r="C1970" s="249" t="s">
        <v>3707</v>
      </c>
      <c r="D1970" s="221" t="s">
        <v>8224</v>
      </c>
      <c r="E1970" s="263">
        <v>1101114522169</v>
      </c>
      <c r="F1970" s="225" t="s">
        <v>8230</v>
      </c>
      <c r="G1970" s="238">
        <v>0</v>
      </c>
      <c r="H1970" s="223" t="s">
        <v>3527</v>
      </c>
      <c r="I1970" s="231"/>
      <c r="J1970" s="231"/>
      <c r="K1970" s="231"/>
      <c r="L1970" s="231"/>
      <c r="M1970" s="231"/>
      <c r="N1970" s="225" t="s">
        <v>475</v>
      </c>
      <c r="O1970" s="225"/>
      <c r="P1970" s="225"/>
      <c r="Q1970" s="230"/>
      <c r="R1970" s="232" t="s">
        <v>2</v>
      </c>
      <c r="S1970" s="263" t="s">
        <v>3527</v>
      </c>
      <c r="T1970" s="233" t="s">
        <v>8232</v>
      </c>
      <c r="U1970" s="234" t="s">
        <v>3711</v>
      </c>
      <c r="V1970" s="234">
        <v>45625</v>
      </c>
      <c r="W1970" s="234" t="s">
        <v>8233</v>
      </c>
      <c r="X1970" s="234" t="s">
        <v>3527</v>
      </c>
      <c r="Y1970" s="234"/>
      <c r="Z1970" s="234"/>
      <c r="AA1970" s="243">
        <v>202411</v>
      </c>
      <c r="AB1970" s="243"/>
      <c r="AC1970" s="244" t="s">
        <v>4747</v>
      </c>
      <c r="AD1970" s="282" t="s">
        <v>4537</v>
      </c>
      <c r="AE1970" s="245">
        <v>0</v>
      </c>
      <c r="AF1970" s="282" t="s">
        <v>4537</v>
      </c>
      <c r="AG1970" s="239" t="str">
        <f>IFERROR(VLOOKUP(작성용!A:A,RM!A:D,4,0),"-")</f>
        <v>-</v>
      </c>
      <c r="AH1970" s="235" t="s">
        <v>3527</v>
      </c>
      <c r="AI1970" s="235" t="s">
        <v>3527</v>
      </c>
      <c r="AJ1970" s="235" t="s">
        <v>3527</v>
      </c>
      <c r="AK1970" s="235" t="s">
        <v>8236</v>
      </c>
      <c r="AL1970" s="235">
        <v>1969</v>
      </c>
    </row>
    <row r="1971" spans="1:38" x14ac:dyDescent="0.3">
      <c r="A1971" s="222">
        <v>6000632</v>
      </c>
      <c r="B1971" s="222" t="s">
        <v>6182</v>
      </c>
      <c r="C1971" s="249" t="s">
        <v>3707</v>
      </c>
      <c r="D1971" s="221" t="s">
        <v>649</v>
      </c>
      <c r="E1971" s="263">
        <v>1501110038584</v>
      </c>
      <c r="F1971" s="225" t="s">
        <v>3990</v>
      </c>
      <c r="G1971" s="238">
        <v>0</v>
      </c>
      <c r="H1971" s="223" t="s">
        <v>3527</v>
      </c>
      <c r="I1971" s="231"/>
      <c r="J1971" s="231"/>
      <c r="K1971" s="231"/>
      <c r="L1971" s="231"/>
      <c r="M1971" s="231"/>
      <c r="N1971" s="225" t="s">
        <v>475</v>
      </c>
      <c r="O1971" s="225"/>
      <c r="P1971" s="225"/>
      <c r="Q1971" s="230"/>
      <c r="R1971" s="232" t="s">
        <v>2</v>
      </c>
      <c r="S1971" s="263" t="s">
        <v>3527</v>
      </c>
      <c r="T1971" s="233" t="s">
        <v>8232</v>
      </c>
      <c r="U1971" s="234" t="s">
        <v>3711</v>
      </c>
      <c r="V1971" s="234">
        <v>45625</v>
      </c>
      <c r="W1971" s="234" t="s">
        <v>8233</v>
      </c>
      <c r="X1971" s="234" t="s">
        <v>3527</v>
      </c>
      <c r="Y1971" s="234"/>
      <c r="Z1971" s="234"/>
      <c r="AA1971" s="243">
        <v>202411</v>
      </c>
      <c r="AB1971" s="243"/>
      <c r="AC1971" s="244" t="s">
        <v>4747</v>
      </c>
      <c r="AD1971" s="282" t="s">
        <v>3757</v>
      </c>
      <c r="AE1971" s="245">
        <v>0.4</v>
      </c>
      <c r="AF1971" s="282" t="s">
        <v>3757</v>
      </c>
      <c r="AG1971" s="239" t="str">
        <f>IFERROR(VLOOKUP(작성용!A:A,RM!A:D,4,0),"-")</f>
        <v>-</v>
      </c>
      <c r="AH1971" s="235" t="s">
        <v>3527</v>
      </c>
      <c r="AI1971" s="235" t="s">
        <v>3527</v>
      </c>
      <c r="AJ1971" s="235" t="s">
        <v>3527</v>
      </c>
      <c r="AK1971" s="235" t="s">
        <v>8236</v>
      </c>
      <c r="AL1971" s="235">
        <v>1970</v>
      </c>
    </row>
    <row r="1972" spans="1:38" x14ac:dyDescent="0.3">
      <c r="A1972" s="222">
        <v>6000632</v>
      </c>
      <c r="B1972" s="222" t="s">
        <v>6182</v>
      </c>
      <c r="C1972" s="249" t="s">
        <v>3707</v>
      </c>
      <c r="D1972" s="221" t="s">
        <v>8225</v>
      </c>
      <c r="E1972" s="263" t="s">
        <v>8226</v>
      </c>
      <c r="F1972" s="225" t="s">
        <v>8231</v>
      </c>
      <c r="G1972" s="238">
        <v>0</v>
      </c>
      <c r="H1972" s="223" t="s">
        <v>3527</v>
      </c>
      <c r="I1972" s="231"/>
      <c r="J1972" s="231"/>
      <c r="K1972" s="231"/>
      <c r="L1972" s="231"/>
      <c r="M1972" s="231"/>
      <c r="N1972" s="225" t="s">
        <v>475</v>
      </c>
      <c r="O1972" s="225"/>
      <c r="P1972" s="225"/>
      <c r="Q1972" s="230"/>
      <c r="R1972" s="232" t="s">
        <v>2</v>
      </c>
      <c r="S1972" s="263" t="s">
        <v>3527</v>
      </c>
      <c r="T1972" s="233" t="s">
        <v>8232</v>
      </c>
      <c r="U1972" s="234" t="s">
        <v>3711</v>
      </c>
      <c r="V1972" s="234">
        <v>45625</v>
      </c>
      <c r="W1972" s="234" t="s">
        <v>8233</v>
      </c>
      <c r="X1972" s="234" t="s">
        <v>3527</v>
      </c>
      <c r="Y1972" s="234"/>
      <c r="Z1972" s="234"/>
      <c r="AA1972" s="243">
        <v>202411</v>
      </c>
      <c r="AB1972" s="243"/>
      <c r="AC1972" s="244" t="s">
        <v>4747</v>
      </c>
      <c r="AD1972" s="282" t="s">
        <v>4539</v>
      </c>
      <c r="AE1972" s="245">
        <v>0.4</v>
      </c>
      <c r="AF1972" s="282" t="s">
        <v>4539</v>
      </c>
      <c r="AG1972" s="239" t="str">
        <f>IFERROR(VLOOKUP(작성용!A:A,RM!A:D,4,0),"-")</f>
        <v>-</v>
      </c>
      <c r="AH1972" s="235" t="s">
        <v>3527</v>
      </c>
      <c r="AI1972" s="235" t="s">
        <v>3527</v>
      </c>
      <c r="AJ1972" s="235" t="s">
        <v>3527</v>
      </c>
      <c r="AK1972" s="235" t="s">
        <v>8236</v>
      </c>
      <c r="AL1972" s="235">
        <v>1971</v>
      </c>
    </row>
    <row r="1973" spans="1:38" x14ac:dyDescent="0.3">
      <c r="A1973" s="222">
        <v>6000632</v>
      </c>
      <c r="B1973" s="222" t="s">
        <v>6182</v>
      </c>
      <c r="C1973" s="249" t="s">
        <v>3707</v>
      </c>
      <c r="D1973" s="221" t="s">
        <v>8227</v>
      </c>
      <c r="E1973" s="263">
        <v>1101114861971</v>
      </c>
      <c r="F1973" s="225" t="s">
        <v>4753</v>
      </c>
      <c r="G1973" s="238">
        <v>0</v>
      </c>
      <c r="H1973" s="223" t="s">
        <v>3527</v>
      </c>
      <c r="I1973" s="231"/>
      <c r="J1973" s="231"/>
      <c r="K1973" s="231"/>
      <c r="L1973" s="231"/>
      <c r="M1973" s="231"/>
      <c r="N1973" s="225" t="s">
        <v>475</v>
      </c>
      <c r="O1973" s="225"/>
      <c r="P1973" s="225"/>
      <c r="Q1973" s="230"/>
      <c r="R1973" s="232" t="s">
        <v>2</v>
      </c>
      <c r="S1973" s="263" t="s">
        <v>3527</v>
      </c>
      <c r="T1973" s="233" t="s">
        <v>8232</v>
      </c>
      <c r="U1973" s="234" t="s">
        <v>3711</v>
      </c>
      <c r="V1973" s="234">
        <v>45625</v>
      </c>
      <c r="W1973" s="234" t="s">
        <v>8233</v>
      </c>
      <c r="X1973" s="234" t="s">
        <v>3527</v>
      </c>
      <c r="Y1973" s="234"/>
      <c r="Z1973" s="234"/>
      <c r="AA1973" s="243">
        <v>202411</v>
      </c>
      <c r="AB1973" s="243"/>
      <c r="AC1973" s="244" t="s">
        <v>4747</v>
      </c>
      <c r="AD1973" s="257" t="s">
        <v>3550</v>
      </c>
      <c r="AE1973" s="245">
        <v>0.4</v>
      </c>
      <c r="AF1973" s="282" t="s">
        <v>8234</v>
      </c>
      <c r="AG1973" s="239" t="str">
        <f>IFERROR(VLOOKUP(작성용!A:A,RM!A:D,4,0),"-")</f>
        <v>-</v>
      </c>
      <c r="AH1973" s="235" t="s">
        <v>3527</v>
      </c>
      <c r="AI1973" s="235" t="s">
        <v>3527</v>
      </c>
      <c r="AJ1973" s="235" t="s">
        <v>3527</v>
      </c>
      <c r="AK1973" s="235" t="s">
        <v>8236</v>
      </c>
      <c r="AL1973" s="235">
        <v>1972</v>
      </c>
    </row>
    <row r="1974" spans="1:38" x14ac:dyDescent="0.3">
      <c r="A1974" s="222">
        <v>6000632</v>
      </c>
      <c r="B1974" s="222" t="s">
        <v>6182</v>
      </c>
      <c r="C1974" s="249" t="s">
        <v>3707</v>
      </c>
      <c r="D1974" s="221" t="s">
        <v>8228</v>
      </c>
      <c r="E1974" s="263">
        <v>1101116239407</v>
      </c>
      <c r="F1974" s="225" t="s">
        <v>8230</v>
      </c>
      <c r="G1974" s="238">
        <v>0</v>
      </c>
      <c r="H1974" s="223" t="s">
        <v>3527</v>
      </c>
      <c r="I1974" s="231"/>
      <c r="J1974" s="231"/>
      <c r="K1974" s="231"/>
      <c r="L1974" s="231"/>
      <c r="M1974" s="231"/>
      <c r="N1974" s="225" t="s">
        <v>475</v>
      </c>
      <c r="O1974" s="225"/>
      <c r="P1974" s="225"/>
      <c r="Q1974" s="230"/>
      <c r="R1974" s="232" t="s">
        <v>2</v>
      </c>
      <c r="S1974" s="263" t="s">
        <v>3527</v>
      </c>
      <c r="T1974" s="233" t="s">
        <v>8232</v>
      </c>
      <c r="U1974" s="234" t="s">
        <v>3711</v>
      </c>
      <c r="V1974" s="234">
        <v>45625</v>
      </c>
      <c r="W1974" s="234" t="s">
        <v>8233</v>
      </c>
      <c r="X1974" s="234" t="s">
        <v>3527</v>
      </c>
      <c r="Y1974" s="234"/>
      <c r="Z1974" s="234"/>
      <c r="AA1974" s="243">
        <v>202411</v>
      </c>
      <c r="AB1974" s="243"/>
      <c r="AC1974" s="244" t="s">
        <v>4747</v>
      </c>
      <c r="AD1974" s="282" t="s">
        <v>8235</v>
      </c>
      <c r="AE1974" s="245">
        <v>0</v>
      </c>
      <c r="AF1974" s="282" t="s">
        <v>8235</v>
      </c>
      <c r="AG1974" s="239" t="str">
        <f>IFERROR(VLOOKUP(작성용!A:A,RM!A:D,4,0),"-")</f>
        <v>-</v>
      </c>
      <c r="AH1974" s="235" t="s">
        <v>3527</v>
      </c>
      <c r="AI1974" s="235" t="s">
        <v>3527</v>
      </c>
      <c r="AJ1974" s="235" t="s">
        <v>3527</v>
      </c>
      <c r="AK1974" s="235" t="s">
        <v>8236</v>
      </c>
      <c r="AL1974" s="235">
        <v>1973</v>
      </c>
    </row>
    <row r="1975" spans="1:38" x14ac:dyDescent="0.3">
      <c r="A1975" s="222">
        <v>6000632</v>
      </c>
      <c r="B1975" s="222" t="s">
        <v>6182</v>
      </c>
      <c r="C1975" s="249" t="s">
        <v>3707</v>
      </c>
      <c r="D1975" s="221" t="s">
        <v>8228</v>
      </c>
      <c r="E1975" s="263">
        <v>1101116239407</v>
      </c>
      <c r="F1975" s="225" t="s">
        <v>8230</v>
      </c>
      <c r="G1975" s="238">
        <v>1</v>
      </c>
      <c r="H1975" s="223" t="s">
        <v>3527</v>
      </c>
      <c r="I1975" s="231"/>
      <c r="J1975" s="231"/>
      <c r="K1975" s="231"/>
      <c r="L1975" s="231"/>
      <c r="M1975" s="231"/>
      <c r="N1975" s="225" t="s">
        <v>475</v>
      </c>
      <c r="O1975" s="225"/>
      <c r="P1975" s="225"/>
      <c r="Q1975" s="230"/>
      <c r="R1975" s="232" t="s">
        <v>2</v>
      </c>
      <c r="S1975" s="263" t="s">
        <v>3527</v>
      </c>
      <c r="T1975" s="233" t="s">
        <v>8232</v>
      </c>
      <c r="U1975" s="234" t="s">
        <v>3711</v>
      </c>
      <c r="V1975" s="234">
        <v>45625</v>
      </c>
      <c r="W1975" s="234" t="s">
        <v>8233</v>
      </c>
      <c r="X1975" s="234" t="s">
        <v>3527</v>
      </c>
      <c r="Y1975" s="234"/>
      <c r="Z1975" s="234"/>
      <c r="AA1975" s="243">
        <v>202411</v>
      </c>
      <c r="AB1975" s="243"/>
      <c r="AC1975" s="244" t="s">
        <v>4747</v>
      </c>
      <c r="AD1975" s="282" t="s">
        <v>8235</v>
      </c>
      <c r="AE1975" s="245">
        <v>0</v>
      </c>
      <c r="AF1975" s="282" t="s">
        <v>8235</v>
      </c>
      <c r="AG1975" s="239" t="str">
        <f>IFERROR(VLOOKUP(작성용!A:A,RM!A:D,4,0),"-")</f>
        <v>-</v>
      </c>
      <c r="AH1975" s="235" t="s">
        <v>3527</v>
      </c>
      <c r="AI1975" s="235" t="s">
        <v>3527</v>
      </c>
      <c r="AJ1975" s="235" t="s">
        <v>3527</v>
      </c>
      <c r="AK1975" s="235" t="s">
        <v>8236</v>
      </c>
      <c r="AL1975" s="235">
        <v>1974</v>
      </c>
    </row>
  </sheetData>
  <autoFilter ref="A1:AL1975"/>
  <sortState ref="A5021:AK5040">
    <sortCondition ref="D5021:D5040"/>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종목관리대장 (2)</vt:lpstr>
      <vt:lpstr>종목관리대장</vt:lpstr>
      <vt:lpstr>RM</vt:lpstr>
      <vt:lpstr>분배율</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다.채동우</cp:lastModifiedBy>
  <cp:lastPrinted>2024-03-25T00:11:59Z</cp:lastPrinted>
  <dcterms:created xsi:type="dcterms:W3CDTF">2023-02-21T00:19:48Z</dcterms:created>
  <dcterms:modified xsi:type="dcterms:W3CDTF">2024-11-06T07:32:23Z</dcterms:modified>
</cp:coreProperties>
</file>